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24226"/>
  <mc:AlternateContent xmlns:mc="http://schemas.openxmlformats.org/markup-compatibility/2006">
    <mc:Choice Requires="x15">
      <x15ac:absPath xmlns:x15ac="http://schemas.microsoft.com/office/spreadsheetml/2010/11/ac" url="C:\Users\user\Desktop\ANOSIKE_GODDAY-PROJECTS\"/>
    </mc:Choice>
  </mc:AlternateContent>
  <xr:revisionPtr revIDLastSave="0" documentId="8_{50B30086-3F25-4F62-B778-40A649E29C2B}" xr6:coauthVersionLast="47" xr6:coauthVersionMax="47" xr10:uidLastSave="{00000000-0000-0000-0000-000000000000}"/>
  <bookViews>
    <workbookView xWindow="-120" yWindow="-120" windowWidth="20730" windowHeight="11160" xr2:uid="{00000000-000D-0000-FFFF-FFFF00000000}"/>
  </bookViews>
  <sheets>
    <sheet name="RAW DATA" sheetId="2" r:id="rId1"/>
    <sheet name="CLEANED DATA" sheetId="4" r:id="rId2"/>
    <sheet name="PIVOT TABLE 1,2&amp;3" sheetId="6" r:id="rId3"/>
    <sheet name="MAP PIVOT TABLE" sheetId="7" r:id="rId4"/>
    <sheet name="Dashboard" sheetId="3" r:id="rId5"/>
  </sheets>
  <definedNames>
    <definedName name="_xlnm._FilterDatabase" localSheetId="1" hidden="1">'CLEANED DATA'!$A$5:$L$3893</definedName>
    <definedName name="_xlnm._FilterDatabase" localSheetId="0" hidden="1">'RAW DATA'!$A$5:$M$3893</definedName>
    <definedName name="_xlchart.v5.0" hidden="1">'MAP PIVOT TABLE'!$B$2</definedName>
    <definedName name="_xlchart.v5.1" hidden="1">'MAP PIVOT TABLE'!$B$3:$B$52</definedName>
    <definedName name="_xlchart.v5.2" hidden="1">'MAP PIVOT TABLE'!$C$2</definedName>
    <definedName name="_xlchart.v5.3" hidden="1">'MAP PIVOT TABLE'!$C$3:$C$52</definedName>
    <definedName name="NativeTimeline_Invoice_Date">#N/A</definedName>
    <definedName name="Slicer_Beverage_Brand">#N/A</definedName>
    <definedName name="Slicer_Region">#N/A</definedName>
    <definedName name="Slicer_Retailer">#N/A</definedName>
  </definedNames>
  <calcPr calcId="191029"/>
  <pivotCaches>
    <pivotCache cacheId="0" r:id="rId6"/>
  </pivotCaches>
  <extLst>
    <ext xmlns:x14="http://schemas.microsoft.com/office/spreadsheetml/2009/9/main" uri="{BBE1A952-AA13-448e-AADC-164F8A28A991}">
      <x14:slicerCaches>
        <x14:slicerCache r:id="rId7"/>
        <x14:slicerCache r:id="rId8"/>
        <x14:slicerCache r:id="rId9"/>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0"/>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8" i="4" l="1"/>
  <c r="R7" i="4"/>
  <c r="V3" i="3"/>
  <c r="S3" i="3"/>
  <c r="P3" i="3"/>
  <c r="M3" i="3"/>
  <c r="K6" i="2"/>
  <c r="L6" i="2"/>
  <c r="R3893" i="2"/>
  <c r="Q3893" i="2"/>
  <c r="P3893" i="2"/>
  <c r="K3893" i="2"/>
  <c r="L3893" i="2" s="1"/>
  <c r="R3892" i="2"/>
  <c r="Q3892" i="2"/>
  <c r="P3892" i="2"/>
  <c r="K3892" i="2"/>
  <c r="L3892" i="2" s="1"/>
  <c r="R3891" i="2"/>
  <c r="Q3891" i="2"/>
  <c r="P3891" i="2"/>
  <c r="K3891" i="2"/>
  <c r="L3891" i="2" s="1"/>
  <c r="R3890" i="2"/>
  <c r="Q3890" i="2"/>
  <c r="P3890" i="2"/>
  <c r="K3890" i="2"/>
  <c r="L3890" i="2" s="1"/>
  <c r="R3889" i="2"/>
  <c r="Q3889" i="2"/>
  <c r="P3889" i="2"/>
  <c r="K3889" i="2"/>
  <c r="L3889" i="2" s="1"/>
  <c r="R3888" i="2"/>
  <c r="Q3888" i="2"/>
  <c r="P3888" i="2"/>
  <c r="K3888" i="2"/>
  <c r="L3888" i="2" s="1"/>
  <c r="R3887" i="2"/>
  <c r="Q3887" i="2"/>
  <c r="P3887" i="2"/>
  <c r="K3887" i="2"/>
  <c r="L3887" i="2" s="1"/>
  <c r="R3886" i="2"/>
  <c r="Q3886" i="2"/>
  <c r="P3886" i="2"/>
  <c r="K3886" i="2"/>
  <c r="L3886" i="2" s="1"/>
  <c r="R3885" i="2"/>
  <c r="Q3885" i="2"/>
  <c r="P3885" i="2"/>
  <c r="K3885" i="2"/>
  <c r="L3885" i="2" s="1"/>
  <c r="R3884" i="2"/>
  <c r="Q3884" i="2"/>
  <c r="P3884" i="2"/>
  <c r="K3884" i="2"/>
  <c r="L3884" i="2" s="1"/>
  <c r="R3883" i="2"/>
  <c r="Q3883" i="2"/>
  <c r="P3883" i="2"/>
  <c r="K3883" i="2"/>
  <c r="L3883" i="2" s="1"/>
  <c r="R3882" i="2"/>
  <c r="Q3882" i="2"/>
  <c r="P3882" i="2"/>
  <c r="K3882" i="2"/>
  <c r="L3882" i="2" s="1"/>
  <c r="R3881" i="2"/>
  <c r="Q3881" i="2"/>
  <c r="P3881" i="2"/>
  <c r="K3881" i="2"/>
  <c r="L3881" i="2" s="1"/>
  <c r="R3880" i="2"/>
  <c r="Q3880" i="2"/>
  <c r="P3880" i="2"/>
  <c r="K3880" i="2"/>
  <c r="L3880" i="2" s="1"/>
  <c r="R3879" i="2"/>
  <c r="Q3879" i="2"/>
  <c r="P3879" i="2"/>
  <c r="K3879" i="2"/>
  <c r="L3879" i="2" s="1"/>
  <c r="R3878" i="2"/>
  <c r="Q3878" i="2"/>
  <c r="P3878" i="2"/>
  <c r="K3878" i="2"/>
  <c r="L3878" i="2" s="1"/>
  <c r="R3877" i="2"/>
  <c r="Q3877" i="2"/>
  <c r="P3877" i="2"/>
  <c r="K3877" i="2"/>
  <c r="L3877" i="2" s="1"/>
  <c r="R3876" i="2"/>
  <c r="Q3876" i="2"/>
  <c r="P3876" i="2"/>
  <c r="K3876" i="2"/>
  <c r="L3876" i="2" s="1"/>
  <c r="R3875" i="2"/>
  <c r="Q3875" i="2"/>
  <c r="P3875" i="2"/>
  <c r="K3875" i="2"/>
  <c r="L3875" i="2" s="1"/>
  <c r="R3874" i="2"/>
  <c r="Q3874" i="2"/>
  <c r="P3874" i="2"/>
  <c r="K3874" i="2"/>
  <c r="L3874" i="2" s="1"/>
  <c r="R3873" i="2"/>
  <c r="Q3873" i="2"/>
  <c r="P3873" i="2"/>
  <c r="K3873" i="2"/>
  <c r="L3873" i="2" s="1"/>
  <c r="R3872" i="2"/>
  <c r="Q3872" i="2"/>
  <c r="P3872" i="2"/>
  <c r="K3872" i="2"/>
  <c r="L3872" i="2" s="1"/>
  <c r="R3871" i="2"/>
  <c r="Q3871" i="2"/>
  <c r="P3871" i="2"/>
  <c r="K3871" i="2"/>
  <c r="L3871" i="2" s="1"/>
  <c r="R3870" i="2"/>
  <c r="Q3870" i="2"/>
  <c r="P3870" i="2"/>
  <c r="K3870" i="2"/>
  <c r="L3870" i="2" s="1"/>
  <c r="R3869" i="2"/>
  <c r="Q3869" i="2"/>
  <c r="P3869" i="2"/>
  <c r="K3869" i="2"/>
  <c r="L3869" i="2" s="1"/>
  <c r="R3868" i="2"/>
  <c r="Q3868" i="2"/>
  <c r="P3868" i="2"/>
  <c r="K3868" i="2"/>
  <c r="L3868" i="2" s="1"/>
  <c r="R3867" i="2"/>
  <c r="Q3867" i="2"/>
  <c r="P3867" i="2"/>
  <c r="K3867" i="2"/>
  <c r="L3867" i="2" s="1"/>
  <c r="R3866" i="2"/>
  <c r="Q3866" i="2"/>
  <c r="P3866" i="2"/>
  <c r="K3866" i="2"/>
  <c r="L3866" i="2" s="1"/>
  <c r="R3865" i="2"/>
  <c r="Q3865" i="2"/>
  <c r="P3865" i="2"/>
  <c r="K3865" i="2"/>
  <c r="L3865" i="2" s="1"/>
  <c r="R3864" i="2"/>
  <c r="Q3864" i="2"/>
  <c r="P3864" i="2"/>
  <c r="K3864" i="2"/>
  <c r="L3864" i="2" s="1"/>
  <c r="R3863" i="2"/>
  <c r="Q3863" i="2"/>
  <c r="P3863" i="2"/>
  <c r="K3863" i="2"/>
  <c r="L3863" i="2" s="1"/>
  <c r="R3862" i="2"/>
  <c r="Q3862" i="2"/>
  <c r="P3862" i="2"/>
  <c r="K3862" i="2"/>
  <c r="L3862" i="2" s="1"/>
  <c r="R3861" i="2"/>
  <c r="Q3861" i="2"/>
  <c r="P3861" i="2"/>
  <c r="K3861" i="2"/>
  <c r="L3861" i="2" s="1"/>
  <c r="R3860" i="2"/>
  <c r="Q3860" i="2"/>
  <c r="P3860" i="2"/>
  <c r="K3860" i="2"/>
  <c r="L3860" i="2" s="1"/>
  <c r="R3859" i="2"/>
  <c r="Q3859" i="2"/>
  <c r="P3859" i="2"/>
  <c r="K3859" i="2"/>
  <c r="L3859" i="2" s="1"/>
  <c r="R3858" i="2"/>
  <c r="Q3858" i="2"/>
  <c r="P3858" i="2"/>
  <c r="K3858" i="2"/>
  <c r="L3858" i="2" s="1"/>
  <c r="R3857" i="2"/>
  <c r="Q3857" i="2"/>
  <c r="P3857" i="2"/>
  <c r="K3857" i="2"/>
  <c r="L3857" i="2" s="1"/>
  <c r="R3856" i="2"/>
  <c r="Q3856" i="2"/>
  <c r="P3856" i="2"/>
  <c r="K3856" i="2"/>
  <c r="L3856" i="2" s="1"/>
  <c r="R3855" i="2"/>
  <c r="Q3855" i="2"/>
  <c r="P3855" i="2"/>
  <c r="K3855" i="2"/>
  <c r="L3855" i="2" s="1"/>
  <c r="R3854" i="2"/>
  <c r="Q3854" i="2"/>
  <c r="P3854" i="2"/>
  <c r="K3854" i="2"/>
  <c r="L3854" i="2" s="1"/>
  <c r="R3853" i="2"/>
  <c r="Q3853" i="2"/>
  <c r="P3853" i="2"/>
  <c r="K3853" i="2"/>
  <c r="L3853" i="2" s="1"/>
  <c r="R3852" i="2"/>
  <c r="Q3852" i="2"/>
  <c r="P3852" i="2"/>
  <c r="K3852" i="2"/>
  <c r="L3852" i="2" s="1"/>
  <c r="R3851" i="2"/>
  <c r="Q3851" i="2"/>
  <c r="P3851" i="2"/>
  <c r="K3851" i="2"/>
  <c r="L3851" i="2" s="1"/>
  <c r="R3850" i="2"/>
  <c r="Q3850" i="2"/>
  <c r="P3850" i="2"/>
  <c r="K3850" i="2"/>
  <c r="L3850" i="2" s="1"/>
  <c r="R3849" i="2"/>
  <c r="Q3849" i="2"/>
  <c r="P3849" i="2"/>
  <c r="K3849" i="2"/>
  <c r="L3849" i="2" s="1"/>
  <c r="R3848" i="2"/>
  <c r="Q3848" i="2"/>
  <c r="P3848" i="2"/>
  <c r="K3848" i="2"/>
  <c r="L3848" i="2" s="1"/>
  <c r="R3847" i="2"/>
  <c r="Q3847" i="2"/>
  <c r="P3847" i="2"/>
  <c r="K3847" i="2"/>
  <c r="L3847" i="2" s="1"/>
  <c r="R3846" i="2"/>
  <c r="Q3846" i="2"/>
  <c r="P3846" i="2"/>
  <c r="K3846" i="2"/>
  <c r="L3846" i="2" s="1"/>
  <c r="R3845" i="2"/>
  <c r="Q3845" i="2"/>
  <c r="P3845" i="2"/>
  <c r="K3845" i="2"/>
  <c r="L3845" i="2" s="1"/>
  <c r="R3844" i="2"/>
  <c r="Q3844" i="2"/>
  <c r="P3844" i="2"/>
  <c r="K3844" i="2"/>
  <c r="L3844" i="2" s="1"/>
  <c r="R3843" i="2"/>
  <c r="Q3843" i="2"/>
  <c r="P3843" i="2"/>
  <c r="K3843" i="2"/>
  <c r="L3843" i="2" s="1"/>
  <c r="R3842" i="2"/>
  <c r="Q3842" i="2"/>
  <c r="P3842" i="2"/>
  <c r="K3842" i="2"/>
  <c r="L3842" i="2" s="1"/>
  <c r="R3841" i="2"/>
  <c r="Q3841" i="2"/>
  <c r="P3841" i="2"/>
  <c r="K3841" i="2"/>
  <c r="L3841" i="2" s="1"/>
  <c r="R3840" i="2"/>
  <c r="Q3840" i="2"/>
  <c r="P3840" i="2"/>
  <c r="K3840" i="2"/>
  <c r="L3840" i="2" s="1"/>
  <c r="R3839" i="2"/>
  <c r="Q3839" i="2"/>
  <c r="P3839" i="2"/>
  <c r="K3839" i="2"/>
  <c r="L3839" i="2" s="1"/>
  <c r="R3838" i="2"/>
  <c r="Q3838" i="2"/>
  <c r="P3838" i="2"/>
  <c r="K3838" i="2"/>
  <c r="L3838" i="2" s="1"/>
  <c r="R3837" i="2"/>
  <c r="Q3837" i="2"/>
  <c r="P3837" i="2"/>
  <c r="K3837" i="2"/>
  <c r="L3837" i="2" s="1"/>
  <c r="R3836" i="2"/>
  <c r="Q3836" i="2"/>
  <c r="P3836" i="2"/>
  <c r="K3836" i="2"/>
  <c r="L3836" i="2" s="1"/>
  <c r="R3835" i="2"/>
  <c r="Q3835" i="2"/>
  <c r="P3835" i="2"/>
  <c r="K3835" i="2"/>
  <c r="L3835" i="2" s="1"/>
  <c r="R3834" i="2"/>
  <c r="Q3834" i="2"/>
  <c r="P3834" i="2"/>
  <c r="K3834" i="2"/>
  <c r="L3834" i="2" s="1"/>
  <c r="R3833" i="2"/>
  <c r="Q3833" i="2"/>
  <c r="P3833" i="2"/>
  <c r="K3833" i="2"/>
  <c r="L3833" i="2" s="1"/>
  <c r="R3832" i="2"/>
  <c r="Q3832" i="2"/>
  <c r="P3832" i="2"/>
  <c r="K3832" i="2"/>
  <c r="L3832" i="2" s="1"/>
  <c r="R3831" i="2"/>
  <c r="Q3831" i="2"/>
  <c r="P3831" i="2"/>
  <c r="K3831" i="2"/>
  <c r="L3831" i="2" s="1"/>
  <c r="R3830" i="2"/>
  <c r="Q3830" i="2"/>
  <c r="P3830" i="2"/>
  <c r="K3830" i="2"/>
  <c r="L3830" i="2" s="1"/>
  <c r="R3829" i="2"/>
  <c r="Q3829" i="2"/>
  <c r="P3829" i="2"/>
  <c r="K3829" i="2"/>
  <c r="L3829" i="2" s="1"/>
  <c r="R3828" i="2"/>
  <c r="Q3828" i="2"/>
  <c r="P3828" i="2"/>
  <c r="K3828" i="2"/>
  <c r="L3828" i="2" s="1"/>
  <c r="R3827" i="2"/>
  <c r="Q3827" i="2"/>
  <c r="P3827" i="2"/>
  <c r="K3827" i="2"/>
  <c r="L3827" i="2" s="1"/>
  <c r="R3826" i="2"/>
  <c r="Q3826" i="2"/>
  <c r="P3826" i="2"/>
  <c r="K3826" i="2"/>
  <c r="L3826" i="2" s="1"/>
  <c r="R3825" i="2"/>
  <c r="Q3825" i="2"/>
  <c r="P3825" i="2"/>
  <c r="K3825" i="2"/>
  <c r="L3825" i="2" s="1"/>
  <c r="R3824" i="2"/>
  <c r="Q3824" i="2"/>
  <c r="P3824" i="2"/>
  <c r="K3824" i="2"/>
  <c r="L3824" i="2" s="1"/>
  <c r="R3823" i="2"/>
  <c r="Q3823" i="2"/>
  <c r="P3823" i="2"/>
  <c r="K3823" i="2"/>
  <c r="L3823" i="2" s="1"/>
  <c r="R3822" i="2"/>
  <c r="Q3822" i="2"/>
  <c r="P3822" i="2"/>
  <c r="K3822" i="2"/>
  <c r="L3822" i="2" s="1"/>
  <c r="K3821" i="2"/>
  <c r="L3821" i="2" s="1"/>
  <c r="K3820" i="2"/>
  <c r="L3820" i="2" s="1"/>
  <c r="K3819" i="2"/>
  <c r="L3819" i="2" s="1"/>
  <c r="K3818" i="2"/>
  <c r="L3818" i="2" s="1"/>
  <c r="K3817" i="2"/>
  <c r="L3817" i="2" s="1"/>
  <c r="K3816" i="2"/>
  <c r="L3816" i="2" s="1"/>
  <c r="K3815" i="2"/>
  <c r="L3815" i="2" s="1"/>
  <c r="K3814" i="2"/>
  <c r="L3814" i="2" s="1"/>
  <c r="K3813" i="2"/>
  <c r="L3813" i="2" s="1"/>
  <c r="K3812" i="2"/>
  <c r="L3812" i="2" s="1"/>
  <c r="K3811" i="2"/>
  <c r="L3811" i="2" s="1"/>
  <c r="K3810" i="2"/>
  <c r="L3810" i="2" s="1"/>
  <c r="K3809" i="2"/>
  <c r="L3809" i="2" s="1"/>
  <c r="K3808" i="2"/>
  <c r="L3808" i="2" s="1"/>
  <c r="K3807" i="2"/>
  <c r="L3807" i="2" s="1"/>
  <c r="K3806" i="2"/>
  <c r="L3806" i="2" s="1"/>
  <c r="K3805" i="2"/>
  <c r="L3805" i="2" s="1"/>
  <c r="K3804" i="2"/>
  <c r="L3804" i="2" s="1"/>
  <c r="K3803" i="2"/>
  <c r="L3803" i="2" s="1"/>
  <c r="K3802" i="2"/>
  <c r="L3802" i="2" s="1"/>
  <c r="K3801" i="2"/>
  <c r="L3801" i="2" s="1"/>
  <c r="K3800" i="2"/>
  <c r="L3800" i="2" s="1"/>
  <c r="K3799" i="2"/>
  <c r="L3799" i="2" s="1"/>
  <c r="K3798" i="2"/>
  <c r="L3798" i="2" s="1"/>
  <c r="K3797" i="2"/>
  <c r="L3797" i="2" s="1"/>
  <c r="K3796" i="2"/>
  <c r="L3796" i="2" s="1"/>
  <c r="K3795" i="2"/>
  <c r="L3795" i="2" s="1"/>
  <c r="K3794" i="2"/>
  <c r="L3794" i="2" s="1"/>
  <c r="K3793" i="2"/>
  <c r="L3793" i="2" s="1"/>
  <c r="K3792" i="2"/>
  <c r="L3792" i="2" s="1"/>
  <c r="K3791" i="2"/>
  <c r="L3791" i="2" s="1"/>
  <c r="K3790" i="2"/>
  <c r="L3790" i="2" s="1"/>
  <c r="K3789" i="2"/>
  <c r="L3789" i="2" s="1"/>
  <c r="K3788" i="2"/>
  <c r="L3788" i="2" s="1"/>
  <c r="K3787" i="2"/>
  <c r="L3787" i="2" s="1"/>
  <c r="K3786" i="2"/>
  <c r="L3786" i="2" s="1"/>
  <c r="K3785" i="2"/>
  <c r="L3785" i="2" s="1"/>
  <c r="K3784" i="2"/>
  <c r="L3784" i="2" s="1"/>
  <c r="K3783" i="2"/>
  <c r="L3783" i="2" s="1"/>
  <c r="K3782" i="2"/>
  <c r="L3782" i="2" s="1"/>
  <c r="K3781" i="2"/>
  <c r="L3781" i="2" s="1"/>
  <c r="K3780" i="2"/>
  <c r="L3780" i="2" s="1"/>
  <c r="K3779" i="2"/>
  <c r="L3779" i="2" s="1"/>
  <c r="K3778" i="2"/>
  <c r="L3778" i="2" s="1"/>
  <c r="K3777" i="2"/>
  <c r="L3777" i="2" s="1"/>
  <c r="K3776" i="2"/>
  <c r="L3776" i="2" s="1"/>
  <c r="K3775" i="2"/>
  <c r="L3775" i="2" s="1"/>
  <c r="K3774" i="2"/>
  <c r="L3774" i="2" s="1"/>
  <c r="K3773" i="2"/>
  <c r="L3773" i="2" s="1"/>
  <c r="K3772" i="2"/>
  <c r="L3772" i="2" s="1"/>
  <c r="K3771" i="2"/>
  <c r="L3771" i="2" s="1"/>
  <c r="K3770" i="2"/>
  <c r="L3770" i="2" s="1"/>
  <c r="K3769" i="2"/>
  <c r="L3769" i="2" s="1"/>
  <c r="K3768" i="2"/>
  <c r="L3768" i="2" s="1"/>
  <c r="K3767" i="2"/>
  <c r="L3767" i="2" s="1"/>
  <c r="K3766" i="2"/>
  <c r="L3766" i="2" s="1"/>
  <c r="K3765" i="2"/>
  <c r="L3765" i="2" s="1"/>
  <c r="K3764" i="2"/>
  <c r="L3764" i="2" s="1"/>
  <c r="K3763" i="2"/>
  <c r="L3763" i="2" s="1"/>
  <c r="K3762" i="2"/>
  <c r="L3762" i="2" s="1"/>
  <c r="K3761" i="2"/>
  <c r="L3761" i="2" s="1"/>
  <c r="K3760" i="2"/>
  <c r="L3760" i="2" s="1"/>
  <c r="K3759" i="2"/>
  <c r="L3759" i="2" s="1"/>
  <c r="K3758" i="2"/>
  <c r="L3758" i="2" s="1"/>
  <c r="K3757" i="2"/>
  <c r="L3757" i="2" s="1"/>
  <c r="K3756" i="2"/>
  <c r="L3756" i="2" s="1"/>
  <c r="K3755" i="2"/>
  <c r="L3755" i="2" s="1"/>
  <c r="K3754" i="2"/>
  <c r="L3754" i="2" s="1"/>
  <c r="K3753" i="2"/>
  <c r="L3753" i="2" s="1"/>
  <c r="K3752" i="2"/>
  <c r="L3752" i="2" s="1"/>
  <c r="K3751" i="2"/>
  <c r="L3751" i="2" s="1"/>
  <c r="K3750" i="2"/>
  <c r="L3750" i="2" s="1"/>
  <c r="K3749" i="2"/>
  <c r="L3749" i="2" s="1"/>
  <c r="K3748" i="2"/>
  <c r="L3748" i="2" s="1"/>
  <c r="K3747" i="2"/>
  <c r="L3747" i="2" s="1"/>
  <c r="K3746" i="2"/>
  <c r="L3746" i="2" s="1"/>
  <c r="K3745" i="2"/>
  <c r="L3745" i="2" s="1"/>
  <c r="K3744" i="2"/>
  <c r="L3744" i="2" s="1"/>
  <c r="K3743" i="2"/>
  <c r="L3743" i="2" s="1"/>
  <c r="K3742" i="2"/>
  <c r="L3742" i="2" s="1"/>
  <c r="K3741" i="2"/>
  <c r="L3741" i="2" s="1"/>
  <c r="K3740" i="2"/>
  <c r="L3740" i="2" s="1"/>
  <c r="K3739" i="2"/>
  <c r="L3739" i="2" s="1"/>
  <c r="K3738" i="2"/>
  <c r="L3738" i="2" s="1"/>
  <c r="K3737" i="2"/>
  <c r="L3737" i="2" s="1"/>
  <c r="K3736" i="2"/>
  <c r="L3736" i="2" s="1"/>
  <c r="K3735" i="2"/>
  <c r="L3735" i="2" s="1"/>
  <c r="K3734" i="2"/>
  <c r="L3734" i="2" s="1"/>
  <c r="K3733" i="2"/>
  <c r="L3733" i="2" s="1"/>
  <c r="K3732" i="2"/>
  <c r="L3732" i="2" s="1"/>
  <c r="K3731" i="2"/>
  <c r="L3731" i="2" s="1"/>
  <c r="K3730" i="2"/>
  <c r="L3730" i="2" s="1"/>
  <c r="K3729" i="2"/>
  <c r="L3729" i="2" s="1"/>
  <c r="K3728" i="2"/>
  <c r="L3728" i="2" s="1"/>
  <c r="K3727" i="2"/>
  <c r="L3727" i="2" s="1"/>
  <c r="K3726" i="2"/>
  <c r="L3726" i="2" s="1"/>
  <c r="K3725" i="2"/>
  <c r="L3725" i="2" s="1"/>
  <c r="K3724" i="2"/>
  <c r="L3724" i="2" s="1"/>
  <c r="K3723" i="2"/>
  <c r="L3723" i="2" s="1"/>
  <c r="K3722" i="2"/>
  <c r="L3722" i="2" s="1"/>
  <c r="K3721" i="2"/>
  <c r="L3721" i="2" s="1"/>
  <c r="K3720" i="2"/>
  <c r="L3720" i="2" s="1"/>
  <c r="K3719" i="2"/>
  <c r="L3719" i="2" s="1"/>
  <c r="K3718" i="2"/>
  <c r="L3718" i="2" s="1"/>
  <c r="K3717" i="2"/>
  <c r="L3717" i="2" s="1"/>
  <c r="K3716" i="2"/>
  <c r="L3716" i="2" s="1"/>
  <c r="K3715" i="2"/>
  <c r="L3715" i="2" s="1"/>
  <c r="K3714" i="2"/>
  <c r="L3714" i="2" s="1"/>
  <c r="K3713" i="2"/>
  <c r="L3713" i="2" s="1"/>
  <c r="K3712" i="2"/>
  <c r="L3712" i="2" s="1"/>
  <c r="K3711" i="2"/>
  <c r="L3711" i="2" s="1"/>
  <c r="K3710" i="2"/>
  <c r="L3710" i="2" s="1"/>
  <c r="K3709" i="2"/>
  <c r="L3709" i="2" s="1"/>
  <c r="K3708" i="2"/>
  <c r="L3708" i="2" s="1"/>
  <c r="K3707" i="2"/>
  <c r="L3707" i="2" s="1"/>
  <c r="K3706" i="2"/>
  <c r="L3706" i="2" s="1"/>
  <c r="K3705" i="2"/>
  <c r="L3705" i="2" s="1"/>
  <c r="K3704" i="2"/>
  <c r="L3704" i="2" s="1"/>
  <c r="K3703" i="2"/>
  <c r="L3703" i="2" s="1"/>
  <c r="K3702" i="2"/>
  <c r="L3702" i="2" s="1"/>
  <c r="K3701" i="2"/>
  <c r="L3701" i="2" s="1"/>
  <c r="K3700" i="2"/>
  <c r="L3700" i="2" s="1"/>
  <c r="K3699" i="2"/>
  <c r="L3699" i="2" s="1"/>
  <c r="K3698" i="2"/>
  <c r="L3698" i="2" s="1"/>
  <c r="K3697" i="2"/>
  <c r="L3697" i="2" s="1"/>
  <c r="K3696" i="2"/>
  <c r="L3696" i="2" s="1"/>
  <c r="K3695" i="2"/>
  <c r="L3695" i="2" s="1"/>
  <c r="K3694" i="2"/>
  <c r="L3694" i="2" s="1"/>
  <c r="K3693" i="2"/>
  <c r="L3693" i="2" s="1"/>
  <c r="K3692" i="2"/>
  <c r="L3692" i="2" s="1"/>
  <c r="K3691" i="2"/>
  <c r="L3691" i="2" s="1"/>
  <c r="K3690" i="2"/>
  <c r="L3690" i="2" s="1"/>
  <c r="K3689" i="2"/>
  <c r="L3689" i="2" s="1"/>
  <c r="K3688" i="2"/>
  <c r="L3688" i="2" s="1"/>
  <c r="K3687" i="2"/>
  <c r="L3687" i="2" s="1"/>
  <c r="K3686" i="2"/>
  <c r="L3686" i="2" s="1"/>
  <c r="K3685" i="2"/>
  <c r="L3685" i="2" s="1"/>
  <c r="K3684" i="2"/>
  <c r="L3684" i="2" s="1"/>
  <c r="K3683" i="2"/>
  <c r="L3683" i="2" s="1"/>
  <c r="K3682" i="2"/>
  <c r="L3682" i="2" s="1"/>
  <c r="K3681" i="2"/>
  <c r="L3681" i="2" s="1"/>
  <c r="K3680" i="2"/>
  <c r="L3680" i="2" s="1"/>
  <c r="K3679" i="2"/>
  <c r="L3679" i="2" s="1"/>
  <c r="K3678" i="2"/>
  <c r="L3678" i="2" s="1"/>
  <c r="K3677" i="2"/>
  <c r="L3677" i="2" s="1"/>
  <c r="K3676" i="2"/>
  <c r="L3676" i="2" s="1"/>
  <c r="K3675" i="2"/>
  <c r="L3675" i="2" s="1"/>
  <c r="K3674" i="2"/>
  <c r="L3674" i="2" s="1"/>
  <c r="K3673" i="2"/>
  <c r="L3673" i="2" s="1"/>
  <c r="K3672" i="2"/>
  <c r="L3672" i="2" s="1"/>
  <c r="K3671" i="2"/>
  <c r="L3671" i="2" s="1"/>
  <c r="K3670" i="2"/>
  <c r="L3670" i="2" s="1"/>
  <c r="K3669" i="2"/>
  <c r="L3669" i="2" s="1"/>
  <c r="K3668" i="2"/>
  <c r="L3668" i="2" s="1"/>
  <c r="K3667" i="2"/>
  <c r="L3667" i="2" s="1"/>
  <c r="K3666" i="2"/>
  <c r="L3666" i="2" s="1"/>
  <c r="K3665" i="2"/>
  <c r="L3665" i="2" s="1"/>
  <c r="K3664" i="2"/>
  <c r="L3664" i="2" s="1"/>
  <c r="K3663" i="2"/>
  <c r="L3663" i="2" s="1"/>
  <c r="K3662" i="2"/>
  <c r="L3662" i="2" s="1"/>
  <c r="K3661" i="2"/>
  <c r="L3661" i="2" s="1"/>
  <c r="K3660" i="2"/>
  <c r="L3660" i="2" s="1"/>
  <c r="K3659" i="2"/>
  <c r="L3659" i="2" s="1"/>
  <c r="K3658" i="2"/>
  <c r="L3658" i="2" s="1"/>
  <c r="K3657" i="2"/>
  <c r="L3657" i="2" s="1"/>
  <c r="K3656" i="2"/>
  <c r="L3656" i="2" s="1"/>
  <c r="K3655" i="2"/>
  <c r="L3655" i="2" s="1"/>
  <c r="K3654" i="2"/>
  <c r="L3654" i="2" s="1"/>
  <c r="K3653" i="2"/>
  <c r="L3653" i="2" s="1"/>
  <c r="K3652" i="2"/>
  <c r="L3652" i="2" s="1"/>
  <c r="K3651" i="2"/>
  <c r="L3651" i="2" s="1"/>
  <c r="K3650" i="2"/>
  <c r="L3650" i="2" s="1"/>
  <c r="K3649" i="2"/>
  <c r="L3649" i="2" s="1"/>
  <c r="K3648" i="2"/>
  <c r="L3648" i="2" s="1"/>
  <c r="K3647" i="2"/>
  <c r="L3647" i="2" s="1"/>
  <c r="K3646" i="2"/>
  <c r="L3646" i="2" s="1"/>
  <c r="K3645" i="2"/>
  <c r="L3645" i="2" s="1"/>
  <c r="K3644" i="2"/>
  <c r="L3644" i="2" s="1"/>
  <c r="K3643" i="2"/>
  <c r="L3643" i="2" s="1"/>
  <c r="K3642" i="2"/>
  <c r="L3642" i="2" s="1"/>
  <c r="K3641" i="2"/>
  <c r="L3641" i="2" s="1"/>
  <c r="K3640" i="2"/>
  <c r="L3640" i="2" s="1"/>
  <c r="K3639" i="2"/>
  <c r="L3639" i="2" s="1"/>
  <c r="K3638" i="2"/>
  <c r="L3638" i="2" s="1"/>
  <c r="K3637" i="2"/>
  <c r="L3637" i="2" s="1"/>
  <c r="K3636" i="2"/>
  <c r="L3636" i="2" s="1"/>
  <c r="K3635" i="2"/>
  <c r="L3635" i="2" s="1"/>
  <c r="K3634" i="2"/>
  <c r="L3634" i="2" s="1"/>
  <c r="K3633" i="2"/>
  <c r="L3633" i="2" s="1"/>
  <c r="K3632" i="2"/>
  <c r="L3632" i="2" s="1"/>
  <c r="K3631" i="2"/>
  <c r="L3631" i="2" s="1"/>
  <c r="K3630" i="2"/>
  <c r="L3630" i="2" s="1"/>
  <c r="K3629" i="2"/>
  <c r="L3629" i="2" s="1"/>
  <c r="K3628" i="2"/>
  <c r="L3628" i="2" s="1"/>
  <c r="K3627" i="2"/>
  <c r="L3627" i="2" s="1"/>
  <c r="K3626" i="2"/>
  <c r="L3626" i="2" s="1"/>
  <c r="K3625" i="2"/>
  <c r="L3625" i="2" s="1"/>
  <c r="K3624" i="2"/>
  <c r="L3624" i="2" s="1"/>
  <c r="K3623" i="2"/>
  <c r="L3623" i="2" s="1"/>
  <c r="K3622" i="2"/>
  <c r="L3622" i="2" s="1"/>
  <c r="K3621" i="2"/>
  <c r="L3621" i="2" s="1"/>
  <c r="K3620" i="2"/>
  <c r="L3620" i="2" s="1"/>
  <c r="K3619" i="2"/>
  <c r="L3619" i="2" s="1"/>
  <c r="K3618" i="2"/>
  <c r="L3618" i="2" s="1"/>
  <c r="K3617" i="2"/>
  <c r="L3617" i="2" s="1"/>
  <c r="K3616" i="2"/>
  <c r="L3616" i="2" s="1"/>
  <c r="K3615" i="2"/>
  <c r="L3615" i="2" s="1"/>
  <c r="K3614" i="2"/>
  <c r="L3614" i="2" s="1"/>
  <c r="K3613" i="2"/>
  <c r="L3613" i="2" s="1"/>
  <c r="K3612" i="2"/>
  <c r="L3612" i="2" s="1"/>
  <c r="K3611" i="2"/>
  <c r="L3611" i="2" s="1"/>
  <c r="K3610" i="2"/>
  <c r="L3610" i="2" s="1"/>
  <c r="K3609" i="2"/>
  <c r="L3609" i="2" s="1"/>
  <c r="K3608" i="2"/>
  <c r="L3608" i="2" s="1"/>
  <c r="K3607" i="2"/>
  <c r="L3607" i="2" s="1"/>
  <c r="K3606" i="2"/>
  <c r="L3606" i="2" s="1"/>
  <c r="K3605" i="2"/>
  <c r="L3605" i="2" s="1"/>
  <c r="K3604" i="2"/>
  <c r="L3604" i="2" s="1"/>
  <c r="K3603" i="2"/>
  <c r="L3603" i="2" s="1"/>
  <c r="K3602" i="2"/>
  <c r="L3602" i="2" s="1"/>
  <c r="K3601" i="2"/>
  <c r="L3601" i="2" s="1"/>
  <c r="K3600" i="2"/>
  <c r="L3600" i="2" s="1"/>
  <c r="K3599" i="2"/>
  <c r="L3599" i="2" s="1"/>
  <c r="K3598" i="2"/>
  <c r="L3598" i="2" s="1"/>
  <c r="K3597" i="2"/>
  <c r="L3597" i="2" s="1"/>
  <c r="K3596" i="2"/>
  <c r="L3596" i="2" s="1"/>
  <c r="K3595" i="2"/>
  <c r="L3595" i="2" s="1"/>
  <c r="K3594" i="2"/>
  <c r="L3594" i="2" s="1"/>
  <c r="K3593" i="2"/>
  <c r="L3593" i="2" s="1"/>
  <c r="K3592" i="2"/>
  <c r="L3592" i="2" s="1"/>
  <c r="K3591" i="2"/>
  <c r="L3591" i="2" s="1"/>
  <c r="K3590" i="2"/>
  <c r="L3590" i="2" s="1"/>
  <c r="K3589" i="2"/>
  <c r="L3589" i="2" s="1"/>
  <c r="K3588" i="2"/>
  <c r="L3588" i="2" s="1"/>
  <c r="K3587" i="2"/>
  <c r="L3587" i="2" s="1"/>
  <c r="K3586" i="2"/>
  <c r="L3586" i="2" s="1"/>
  <c r="K3585" i="2"/>
  <c r="L3585" i="2" s="1"/>
  <c r="K3584" i="2"/>
  <c r="L3584" i="2" s="1"/>
  <c r="K3583" i="2"/>
  <c r="L3583" i="2" s="1"/>
  <c r="K3582" i="2"/>
  <c r="L3582" i="2" s="1"/>
  <c r="K3581" i="2"/>
  <c r="L3581" i="2" s="1"/>
  <c r="K3580" i="2"/>
  <c r="L3580" i="2" s="1"/>
  <c r="K3579" i="2"/>
  <c r="L3579" i="2" s="1"/>
  <c r="K3578" i="2"/>
  <c r="L3578" i="2" s="1"/>
  <c r="K3577" i="2"/>
  <c r="L3577" i="2" s="1"/>
  <c r="K3576" i="2"/>
  <c r="L3576" i="2" s="1"/>
  <c r="K3575" i="2"/>
  <c r="L3575" i="2" s="1"/>
  <c r="K3574" i="2"/>
  <c r="L3574" i="2" s="1"/>
  <c r="K3573" i="2"/>
  <c r="L3573" i="2" s="1"/>
  <c r="K3572" i="2"/>
  <c r="L3572" i="2" s="1"/>
  <c r="K3571" i="2"/>
  <c r="L3571" i="2" s="1"/>
  <c r="K3570" i="2"/>
  <c r="L3570" i="2" s="1"/>
  <c r="K3569" i="2"/>
  <c r="L3569" i="2" s="1"/>
  <c r="K3568" i="2"/>
  <c r="L3568" i="2" s="1"/>
  <c r="K3567" i="2"/>
  <c r="L3567" i="2" s="1"/>
  <c r="K3566" i="2"/>
  <c r="L3566" i="2" s="1"/>
  <c r="K3565" i="2"/>
  <c r="L3565" i="2" s="1"/>
  <c r="K3564" i="2"/>
  <c r="L3564" i="2" s="1"/>
  <c r="K3563" i="2"/>
  <c r="L3563" i="2" s="1"/>
  <c r="K3562" i="2"/>
  <c r="L3562" i="2" s="1"/>
  <c r="K3561" i="2"/>
  <c r="L3561" i="2" s="1"/>
  <c r="K3560" i="2"/>
  <c r="L3560" i="2" s="1"/>
  <c r="K3559" i="2"/>
  <c r="L3559" i="2" s="1"/>
  <c r="K3558" i="2"/>
  <c r="L3558" i="2" s="1"/>
  <c r="K3557" i="2"/>
  <c r="L3557" i="2" s="1"/>
  <c r="K3556" i="2"/>
  <c r="L3556" i="2" s="1"/>
  <c r="K3555" i="2"/>
  <c r="L3555" i="2" s="1"/>
  <c r="K3554" i="2"/>
  <c r="L3554" i="2" s="1"/>
  <c r="K3553" i="2"/>
  <c r="L3553" i="2" s="1"/>
  <c r="K3552" i="2"/>
  <c r="L3552" i="2" s="1"/>
  <c r="K3551" i="2"/>
  <c r="L3551" i="2" s="1"/>
  <c r="K3550" i="2"/>
  <c r="L3550" i="2" s="1"/>
  <c r="K3549" i="2"/>
  <c r="L3549" i="2" s="1"/>
  <c r="K3548" i="2"/>
  <c r="L3548" i="2" s="1"/>
  <c r="K3547" i="2"/>
  <c r="L3547" i="2" s="1"/>
  <c r="K3546" i="2"/>
  <c r="L3546" i="2" s="1"/>
  <c r="K3545" i="2"/>
  <c r="L3545" i="2" s="1"/>
  <c r="K3544" i="2"/>
  <c r="L3544" i="2" s="1"/>
  <c r="K3543" i="2"/>
  <c r="L3543" i="2" s="1"/>
  <c r="K3542" i="2"/>
  <c r="L3542" i="2" s="1"/>
  <c r="K3541" i="2"/>
  <c r="L3541" i="2" s="1"/>
  <c r="K3540" i="2"/>
  <c r="L3540" i="2" s="1"/>
  <c r="K3539" i="2"/>
  <c r="L3539" i="2" s="1"/>
  <c r="K3538" i="2"/>
  <c r="L3538" i="2" s="1"/>
  <c r="K3537" i="2"/>
  <c r="L3537" i="2" s="1"/>
  <c r="K3536" i="2"/>
  <c r="L3536" i="2" s="1"/>
  <c r="K3535" i="2"/>
  <c r="L3535" i="2" s="1"/>
  <c r="K3534" i="2"/>
  <c r="L3534" i="2" s="1"/>
  <c r="K3533" i="2"/>
  <c r="L3533" i="2" s="1"/>
  <c r="K3532" i="2"/>
  <c r="L3532" i="2" s="1"/>
  <c r="K3531" i="2"/>
  <c r="L3531" i="2" s="1"/>
  <c r="K3530" i="2"/>
  <c r="L3530" i="2" s="1"/>
  <c r="K3529" i="2"/>
  <c r="L3529" i="2" s="1"/>
  <c r="K3528" i="2"/>
  <c r="L3528" i="2" s="1"/>
  <c r="K3527" i="2"/>
  <c r="L3527" i="2" s="1"/>
  <c r="K3526" i="2"/>
  <c r="L3526" i="2" s="1"/>
  <c r="K3525" i="2"/>
  <c r="L3525" i="2" s="1"/>
  <c r="K3524" i="2"/>
  <c r="L3524" i="2" s="1"/>
  <c r="K3523" i="2"/>
  <c r="L3523" i="2" s="1"/>
  <c r="K3522" i="2"/>
  <c r="L3522" i="2" s="1"/>
  <c r="K3521" i="2"/>
  <c r="L3521" i="2" s="1"/>
  <c r="K3520" i="2"/>
  <c r="L3520" i="2" s="1"/>
  <c r="K3519" i="2"/>
  <c r="L3519" i="2" s="1"/>
  <c r="K3518" i="2"/>
  <c r="L3518" i="2" s="1"/>
  <c r="K3517" i="2"/>
  <c r="L3517" i="2" s="1"/>
  <c r="K3516" i="2"/>
  <c r="L3516" i="2" s="1"/>
  <c r="K3515" i="2"/>
  <c r="L3515" i="2" s="1"/>
  <c r="K3514" i="2"/>
  <c r="L3514" i="2" s="1"/>
  <c r="K3513" i="2"/>
  <c r="L3513" i="2" s="1"/>
  <c r="K3512" i="2"/>
  <c r="L3512" i="2" s="1"/>
  <c r="K3511" i="2"/>
  <c r="L3511" i="2" s="1"/>
  <c r="K3510" i="2"/>
  <c r="L3510" i="2" s="1"/>
  <c r="K3509" i="2"/>
  <c r="L3509" i="2" s="1"/>
  <c r="K3508" i="2"/>
  <c r="L3508" i="2" s="1"/>
  <c r="K3507" i="2"/>
  <c r="L3507" i="2" s="1"/>
  <c r="K3506" i="2"/>
  <c r="L3506" i="2" s="1"/>
  <c r="K3505" i="2"/>
  <c r="L3505" i="2" s="1"/>
  <c r="K3504" i="2"/>
  <c r="L3504" i="2" s="1"/>
  <c r="K3503" i="2"/>
  <c r="L3503" i="2" s="1"/>
  <c r="K3502" i="2"/>
  <c r="L3502" i="2" s="1"/>
  <c r="K3501" i="2"/>
  <c r="L3501" i="2" s="1"/>
  <c r="K3500" i="2"/>
  <c r="L3500" i="2" s="1"/>
  <c r="K3499" i="2"/>
  <c r="L3499" i="2" s="1"/>
  <c r="K3498" i="2"/>
  <c r="L3498" i="2" s="1"/>
  <c r="K3497" i="2"/>
  <c r="L3497" i="2" s="1"/>
  <c r="K3496" i="2"/>
  <c r="L3496" i="2" s="1"/>
  <c r="K3495" i="2"/>
  <c r="L3495" i="2" s="1"/>
  <c r="K3494" i="2"/>
  <c r="L3494" i="2" s="1"/>
  <c r="K3493" i="2"/>
  <c r="L3493" i="2" s="1"/>
  <c r="K3492" i="2"/>
  <c r="L3492" i="2" s="1"/>
  <c r="K3491" i="2"/>
  <c r="L3491" i="2" s="1"/>
  <c r="K3490" i="2"/>
  <c r="L3490" i="2" s="1"/>
  <c r="K3489" i="2"/>
  <c r="L3489" i="2" s="1"/>
  <c r="K3488" i="2"/>
  <c r="L3488" i="2" s="1"/>
  <c r="K3487" i="2"/>
  <c r="L3487" i="2" s="1"/>
  <c r="K3486" i="2"/>
  <c r="L3486" i="2" s="1"/>
  <c r="K3485" i="2"/>
  <c r="L3485" i="2" s="1"/>
  <c r="K3484" i="2"/>
  <c r="L3484" i="2" s="1"/>
  <c r="K3483" i="2"/>
  <c r="L3483" i="2" s="1"/>
  <c r="K3482" i="2"/>
  <c r="L3482" i="2" s="1"/>
  <c r="K3481" i="2"/>
  <c r="L3481" i="2" s="1"/>
  <c r="K3480" i="2"/>
  <c r="L3480" i="2" s="1"/>
  <c r="K3479" i="2"/>
  <c r="L3479" i="2" s="1"/>
  <c r="K3478" i="2"/>
  <c r="L3478" i="2" s="1"/>
  <c r="K3477" i="2"/>
  <c r="L3477" i="2" s="1"/>
  <c r="K3476" i="2"/>
  <c r="L3476" i="2" s="1"/>
  <c r="K3475" i="2"/>
  <c r="L3475" i="2" s="1"/>
  <c r="K3474" i="2"/>
  <c r="L3474" i="2" s="1"/>
  <c r="K3473" i="2"/>
  <c r="L3473" i="2" s="1"/>
  <c r="K3472" i="2"/>
  <c r="L3472" i="2" s="1"/>
  <c r="K3471" i="2"/>
  <c r="L3471" i="2" s="1"/>
  <c r="K3470" i="2"/>
  <c r="L3470" i="2" s="1"/>
  <c r="K3469" i="2"/>
  <c r="L3469" i="2" s="1"/>
  <c r="K3468" i="2"/>
  <c r="L3468" i="2" s="1"/>
  <c r="K3467" i="2"/>
  <c r="L3467" i="2" s="1"/>
  <c r="K3466" i="2"/>
  <c r="L3466" i="2" s="1"/>
  <c r="K3465" i="2"/>
  <c r="L3465" i="2" s="1"/>
  <c r="K3464" i="2"/>
  <c r="L3464" i="2" s="1"/>
  <c r="K3463" i="2"/>
  <c r="L3463" i="2" s="1"/>
  <c r="K3462" i="2"/>
  <c r="L3462" i="2" s="1"/>
  <c r="K3461" i="2"/>
  <c r="L3461" i="2" s="1"/>
  <c r="K3460" i="2"/>
  <c r="L3460" i="2" s="1"/>
  <c r="K3459" i="2"/>
  <c r="L3459" i="2" s="1"/>
  <c r="K3458" i="2"/>
  <c r="L3458" i="2" s="1"/>
  <c r="K3457" i="2"/>
  <c r="L3457" i="2" s="1"/>
  <c r="K3456" i="2"/>
  <c r="L3456" i="2" s="1"/>
  <c r="K3455" i="2"/>
  <c r="L3455" i="2" s="1"/>
  <c r="K3454" i="2"/>
  <c r="L3454" i="2" s="1"/>
  <c r="K3453" i="2"/>
  <c r="L3453" i="2" s="1"/>
  <c r="K3452" i="2"/>
  <c r="L3452" i="2" s="1"/>
  <c r="K3451" i="2"/>
  <c r="L3451" i="2" s="1"/>
  <c r="K3450" i="2"/>
  <c r="L3450" i="2" s="1"/>
  <c r="K3449" i="2"/>
  <c r="L3449" i="2" s="1"/>
  <c r="K3448" i="2"/>
  <c r="L3448" i="2" s="1"/>
  <c r="K3447" i="2"/>
  <c r="L3447" i="2" s="1"/>
  <c r="K3446" i="2"/>
  <c r="L3446" i="2" s="1"/>
  <c r="K3445" i="2"/>
  <c r="L3445" i="2" s="1"/>
  <c r="K3444" i="2"/>
  <c r="L3444" i="2" s="1"/>
  <c r="K3443" i="2"/>
  <c r="L3443" i="2" s="1"/>
  <c r="K3442" i="2"/>
  <c r="L3442" i="2" s="1"/>
  <c r="K3441" i="2"/>
  <c r="L3441" i="2" s="1"/>
  <c r="K3440" i="2"/>
  <c r="L3440" i="2" s="1"/>
  <c r="K3439" i="2"/>
  <c r="L3439" i="2" s="1"/>
  <c r="K3438" i="2"/>
  <c r="L3438" i="2" s="1"/>
  <c r="K3437" i="2"/>
  <c r="L3437" i="2" s="1"/>
  <c r="K3436" i="2"/>
  <c r="L3436" i="2" s="1"/>
  <c r="K3435" i="2"/>
  <c r="L3435" i="2" s="1"/>
  <c r="K3434" i="2"/>
  <c r="L3434" i="2" s="1"/>
  <c r="K3433" i="2"/>
  <c r="L3433" i="2" s="1"/>
  <c r="K3432" i="2"/>
  <c r="L3432" i="2" s="1"/>
  <c r="K3431" i="2"/>
  <c r="L3431" i="2" s="1"/>
  <c r="K3430" i="2"/>
  <c r="L3430" i="2" s="1"/>
  <c r="K3429" i="2"/>
  <c r="L3429" i="2" s="1"/>
  <c r="K3428" i="2"/>
  <c r="L3428" i="2" s="1"/>
  <c r="K3427" i="2"/>
  <c r="L3427" i="2" s="1"/>
  <c r="K3426" i="2"/>
  <c r="L3426" i="2" s="1"/>
  <c r="K3425" i="2"/>
  <c r="L3425" i="2" s="1"/>
  <c r="K3424" i="2"/>
  <c r="L3424" i="2" s="1"/>
  <c r="K3423" i="2"/>
  <c r="L3423" i="2" s="1"/>
  <c r="K3422" i="2"/>
  <c r="L3422" i="2" s="1"/>
  <c r="K3421" i="2"/>
  <c r="L3421" i="2" s="1"/>
  <c r="K3420" i="2"/>
  <c r="L3420" i="2" s="1"/>
  <c r="K3419" i="2"/>
  <c r="L3419" i="2" s="1"/>
  <c r="K3418" i="2"/>
  <c r="L3418" i="2" s="1"/>
  <c r="K3417" i="2"/>
  <c r="L3417" i="2" s="1"/>
  <c r="K3416" i="2"/>
  <c r="L3416" i="2" s="1"/>
  <c r="K3415" i="2"/>
  <c r="L3415" i="2" s="1"/>
  <c r="K3414" i="2"/>
  <c r="L3414" i="2" s="1"/>
  <c r="K3413" i="2"/>
  <c r="L3413" i="2" s="1"/>
  <c r="K3412" i="2"/>
  <c r="L3412" i="2" s="1"/>
  <c r="K3411" i="2"/>
  <c r="L3411" i="2" s="1"/>
  <c r="K3410" i="2"/>
  <c r="L3410" i="2" s="1"/>
  <c r="K3409" i="2"/>
  <c r="L3409" i="2" s="1"/>
  <c r="K3408" i="2"/>
  <c r="L3408" i="2" s="1"/>
  <c r="K3407" i="2"/>
  <c r="L3407" i="2" s="1"/>
  <c r="K3406" i="2"/>
  <c r="L3406" i="2" s="1"/>
  <c r="K3405" i="2"/>
  <c r="L3405" i="2" s="1"/>
  <c r="K3404" i="2"/>
  <c r="L3404" i="2" s="1"/>
  <c r="K3403" i="2"/>
  <c r="L3403" i="2" s="1"/>
  <c r="K3402" i="2"/>
  <c r="L3402" i="2" s="1"/>
  <c r="K3401" i="2"/>
  <c r="L3401" i="2" s="1"/>
  <c r="K3400" i="2"/>
  <c r="L3400" i="2" s="1"/>
  <c r="K3399" i="2"/>
  <c r="L3399" i="2" s="1"/>
  <c r="K3398" i="2"/>
  <c r="L3398" i="2" s="1"/>
  <c r="K3397" i="2"/>
  <c r="L3397" i="2" s="1"/>
  <c r="K3396" i="2"/>
  <c r="L3396" i="2" s="1"/>
  <c r="K3395" i="2"/>
  <c r="L3395" i="2" s="1"/>
  <c r="K3394" i="2"/>
  <c r="L3394" i="2" s="1"/>
  <c r="K3393" i="2"/>
  <c r="L3393" i="2" s="1"/>
  <c r="K3392" i="2"/>
  <c r="L3392" i="2" s="1"/>
  <c r="K3391" i="2"/>
  <c r="L3391" i="2" s="1"/>
  <c r="K3390" i="2"/>
  <c r="L3390" i="2" s="1"/>
  <c r="K3389" i="2"/>
  <c r="L3389" i="2" s="1"/>
  <c r="K3388" i="2"/>
  <c r="L3388" i="2" s="1"/>
  <c r="K3387" i="2"/>
  <c r="L3387" i="2" s="1"/>
  <c r="K3386" i="2"/>
  <c r="L3386" i="2" s="1"/>
  <c r="K3385" i="2"/>
  <c r="L3385" i="2" s="1"/>
  <c r="K3384" i="2"/>
  <c r="L3384" i="2" s="1"/>
  <c r="K3383" i="2"/>
  <c r="L3383" i="2" s="1"/>
  <c r="K3382" i="2"/>
  <c r="L3382" i="2" s="1"/>
  <c r="K3381" i="2"/>
  <c r="L3381" i="2" s="1"/>
  <c r="K3380" i="2"/>
  <c r="L3380" i="2" s="1"/>
  <c r="K3379" i="2"/>
  <c r="L3379" i="2" s="1"/>
  <c r="K3378" i="2"/>
  <c r="L3378" i="2" s="1"/>
  <c r="K3377" i="2"/>
  <c r="L3377" i="2" s="1"/>
  <c r="K3376" i="2"/>
  <c r="L3376" i="2" s="1"/>
  <c r="K3375" i="2"/>
  <c r="L3375" i="2" s="1"/>
  <c r="K3374" i="2"/>
  <c r="L3374" i="2" s="1"/>
  <c r="K3373" i="2"/>
  <c r="L3373" i="2" s="1"/>
  <c r="K3372" i="2"/>
  <c r="L3372" i="2" s="1"/>
  <c r="K3371" i="2"/>
  <c r="L3371" i="2" s="1"/>
  <c r="K3370" i="2"/>
  <c r="L3370" i="2" s="1"/>
  <c r="K3369" i="2"/>
  <c r="L3369" i="2" s="1"/>
  <c r="K3368" i="2"/>
  <c r="L3368" i="2" s="1"/>
  <c r="K3367" i="2"/>
  <c r="L3367" i="2" s="1"/>
  <c r="K3366" i="2"/>
  <c r="L3366" i="2" s="1"/>
  <c r="K3365" i="2"/>
  <c r="L3365" i="2" s="1"/>
  <c r="K3364" i="2"/>
  <c r="L3364" i="2" s="1"/>
  <c r="K3363" i="2"/>
  <c r="L3363" i="2" s="1"/>
  <c r="K3362" i="2"/>
  <c r="L3362" i="2" s="1"/>
  <c r="K3361" i="2"/>
  <c r="L3361" i="2" s="1"/>
  <c r="K3360" i="2"/>
  <c r="L3360" i="2" s="1"/>
  <c r="K3359" i="2"/>
  <c r="L3359" i="2" s="1"/>
  <c r="K3358" i="2"/>
  <c r="L3358" i="2" s="1"/>
  <c r="K3357" i="2"/>
  <c r="L3357" i="2" s="1"/>
  <c r="K3356" i="2"/>
  <c r="L3356" i="2" s="1"/>
  <c r="K3355" i="2"/>
  <c r="L3355" i="2" s="1"/>
  <c r="K3354" i="2"/>
  <c r="L3354" i="2" s="1"/>
  <c r="K3353" i="2"/>
  <c r="L3353" i="2" s="1"/>
  <c r="K3352" i="2"/>
  <c r="L3352" i="2" s="1"/>
  <c r="K3351" i="2"/>
  <c r="L3351" i="2" s="1"/>
  <c r="K3350" i="2"/>
  <c r="L3350" i="2" s="1"/>
  <c r="K3349" i="2"/>
  <c r="L3349" i="2" s="1"/>
  <c r="K3348" i="2"/>
  <c r="L3348" i="2" s="1"/>
  <c r="K3347" i="2"/>
  <c r="L3347" i="2" s="1"/>
  <c r="K3346" i="2"/>
  <c r="L3346" i="2" s="1"/>
  <c r="K3345" i="2"/>
  <c r="L3345" i="2" s="1"/>
  <c r="K3344" i="2"/>
  <c r="L3344" i="2" s="1"/>
  <c r="K3343" i="2"/>
  <c r="L3343" i="2" s="1"/>
  <c r="K3342" i="2"/>
  <c r="L3342" i="2" s="1"/>
  <c r="K3341" i="2"/>
  <c r="L3341" i="2" s="1"/>
  <c r="K3340" i="2"/>
  <c r="L3340" i="2" s="1"/>
  <c r="K3339" i="2"/>
  <c r="L3339" i="2" s="1"/>
  <c r="K3338" i="2"/>
  <c r="L3338" i="2" s="1"/>
  <c r="K3337" i="2"/>
  <c r="L3337" i="2" s="1"/>
  <c r="K3336" i="2"/>
  <c r="L3336" i="2" s="1"/>
  <c r="K3335" i="2"/>
  <c r="L3335" i="2" s="1"/>
  <c r="K3334" i="2"/>
  <c r="L3334" i="2" s="1"/>
  <c r="K3333" i="2"/>
  <c r="L3333" i="2" s="1"/>
  <c r="K3332" i="2"/>
  <c r="L3332" i="2" s="1"/>
  <c r="K3331" i="2"/>
  <c r="L3331" i="2" s="1"/>
  <c r="K3330" i="2"/>
  <c r="L3330" i="2" s="1"/>
  <c r="K3329" i="2"/>
  <c r="L3329" i="2" s="1"/>
  <c r="K3328" i="2"/>
  <c r="L3328" i="2" s="1"/>
  <c r="K3327" i="2"/>
  <c r="L3327" i="2" s="1"/>
  <c r="K3326" i="2"/>
  <c r="L3326" i="2" s="1"/>
  <c r="K3325" i="2"/>
  <c r="L3325" i="2" s="1"/>
  <c r="K3324" i="2"/>
  <c r="L3324" i="2" s="1"/>
  <c r="K3323" i="2"/>
  <c r="L3323" i="2" s="1"/>
  <c r="K3322" i="2"/>
  <c r="L3322" i="2" s="1"/>
  <c r="K3321" i="2"/>
  <c r="L3321" i="2" s="1"/>
  <c r="K3320" i="2"/>
  <c r="L3320" i="2" s="1"/>
  <c r="K3319" i="2"/>
  <c r="L3319" i="2" s="1"/>
  <c r="K3318" i="2"/>
  <c r="L3318" i="2" s="1"/>
  <c r="K3317" i="2"/>
  <c r="L3317" i="2" s="1"/>
  <c r="K3316" i="2"/>
  <c r="L3316" i="2" s="1"/>
  <c r="K3315" i="2"/>
  <c r="L3315" i="2" s="1"/>
  <c r="K3314" i="2"/>
  <c r="L3314" i="2" s="1"/>
  <c r="K3313" i="2"/>
  <c r="L3313" i="2" s="1"/>
  <c r="K3312" i="2"/>
  <c r="L3312" i="2" s="1"/>
  <c r="K3311" i="2"/>
  <c r="L3311" i="2" s="1"/>
  <c r="K3310" i="2"/>
  <c r="L3310" i="2" s="1"/>
  <c r="K3309" i="2"/>
  <c r="L3309" i="2" s="1"/>
  <c r="K3308" i="2"/>
  <c r="L3308" i="2" s="1"/>
  <c r="K3307" i="2"/>
  <c r="L3307" i="2" s="1"/>
  <c r="K3306" i="2"/>
  <c r="L3306" i="2" s="1"/>
  <c r="K3305" i="2"/>
  <c r="L3305" i="2" s="1"/>
  <c r="K3304" i="2"/>
  <c r="L3304" i="2" s="1"/>
  <c r="K3303" i="2"/>
  <c r="L3303" i="2" s="1"/>
  <c r="K3302" i="2"/>
  <c r="L3302" i="2" s="1"/>
  <c r="K3301" i="2"/>
  <c r="L3301" i="2" s="1"/>
  <c r="K3300" i="2"/>
  <c r="L3300" i="2" s="1"/>
  <c r="K3299" i="2"/>
  <c r="L3299" i="2" s="1"/>
  <c r="K3298" i="2"/>
  <c r="L3298" i="2" s="1"/>
  <c r="K3297" i="2"/>
  <c r="L3297" i="2" s="1"/>
  <c r="K3296" i="2"/>
  <c r="L3296" i="2" s="1"/>
  <c r="K3295" i="2"/>
  <c r="L3295" i="2" s="1"/>
  <c r="K3294" i="2"/>
  <c r="L3294" i="2" s="1"/>
  <c r="K3293" i="2"/>
  <c r="L3293" i="2" s="1"/>
  <c r="K3292" i="2"/>
  <c r="L3292" i="2" s="1"/>
  <c r="K3291" i="2"/>
  <c r="L3291" i="2" s="1"/>
  <c r="K3290" i="2"/>
  <c r="L3290" i="2" s="1"/>
  <c r="K3289" i="2"/>
  <c r="L3289" i="2" s="1"/>
  <c r="K3288" i="2"/>
  <c r="L3288" i="2" s="1"/>
  <c r="K3287" i="2"/>
  <c r="L3287" i="2" s="1"/>
  <c r="K3286" i="2"/>
  <c r="L3286" i="2" s="1"/>
  <c r="K3285" i="2"/>
  <c r="L3285" i="2" s="1"/>
  <c r="K3284" i="2"/>
  <c r="L3284" i="2" s="1"/>
  <c r="K3283" i="2"/>
  <c r="L3283" i="2" s="1"/>
  <c r="K3282" i="2"/>
  <c r="L3282" i="2" s="1"/>
  <c r="K3281" i="2"/>
  <c r="L3281" i="2" s="1"/>
  <c r="K3280" i="2"/>
  <c r="L3280" i="2" s="1"/>
  <c r="K3279" i="2"/>
  <c r="L3279" i="2" s="1"/>
  <c r="K3278" i="2"/>
  <c r="L3278" i="2" s="1"/>
  <c r="K3277" i="2"/>
  <c r="L3277" i="2" s="1"/>
  <c r="K3276" i="2"/>
  <c r="L3276" i="2" s="1"/>
  <c r="K3275" i="2"/>
  <c r="L3275" i="2" s="1"/>
  <c r="K3274" i="2"/>
  <c r="L3274" i="2" s="1"/>
  <c r="K3273" i="2"/>
  <c r="L3273" i="2" s="1"/>
  <c r="K3272" i="2"/>
  <c r="L3272" i="2" s="1"/>
  <c r="K3271" i="2"/>
  <c r="L3271" i="2" s="1"/>
  <c r="K3270" i="2"/>
  <c r="L3270" i="2" s="1"/>
  <c r="K3269" i="2"/>
  <c r="L3269" i="2" s="1"/>
  <c r="K3268" i="2"/>
  <c r="L3268" i="2" s="1"/>
  <c r="K3267" i="2"/>
  <c r="L3267" i="2" s="1"/>
  <c r="K3266" i="2"/>
  <c r="L3266" i="2" s="1"/>
  <c r="K3265" i="2"/>
  <c r="L3265" i="2" s="1"/>
  <c r="K3264" i="2"/>
  <c r="L3264" i="2" s="1"/>
  <c r="K3263" i="2"/>
  <c r="L3263" i="2" s="1"/>
  <c r="K3262" i="2"/>
  <c r="L3262" i="2" s="1"/>
  <c r="K3261" i="2"/>
  <c r="L3261" i="2" s="1"/>
  <c r="K3260" i="2"/>
  <c r="L3260" i="2" s="1"/>
  <c r="K3259" i="2"/>
  <c r="L3259" i="2" s="1"/>
  <c r="K3258" i="2"/>
  <c r="L3258" i="2" s="1"/>
  <c r="K3257" i="2"/>
  <c r="L3257" i="2" s="1"/>
  <c r="K3256" i="2"/>
  <c r="L3256" i="2" s="1"/>
  <c r="K3255" i="2"/>
  <c r="L3255" i="2" s="1"/>
  <c r="K3254" i="2"/>
  <c r="L3254" i="2" s="1"/>
  <c r="K3253" i="2"/>
  <c r="L3253" i="2" s="1"/>
  <c r="K3252" i="2"/>
  <c r="L3252" i="2" s="1"/>
  <c r="K3251" i="2"/>
  <c r="L3251" i="2" s="1"/>
  <c r="K3250" i="2"/>
  <c r="L3250" i="2" s="1"/>
  <c r="K3249" i="2"/>
  <c r="L3249" i="2" s="1"/>
  <c r="K3248" i="2"/>
  <c r="L3248" i="2" s="1"/>
  <c r="K3247" i="2"/>
  <c r="L3247" i="2" s="1"/>
  <c r="K3246" i="2"/>
  <c r="L3246" i="2" s="1"/>
  <c r="K3245" i="2"/>
  <c r="L3245" i="2" s="1"/>
  <c r="K3244" i="2"/>
  <c r="L3244" i="2" s="1"/>
  <c r="K3243" i="2"/>
  <c r="L3243" i="2" s="1"/>
  <c r="K3242" i="2"/>
  <c r="L3242" i="2" s="1"/>
  <c r="K3241" i="2"/>
  <c r="L3241" i="2" s="1"/>
  <c r="K3240" i="2"/>
  <c r="L3240" i="2" s="1"/>
  <c r="K3239" i="2"/>
  <c r="L3239" i="2" s="1"/>
  <c r="K3238" i="2"/>
  <c r="L3238" i="2" s="1"/>
  <c r="K3237" i="2"/>
  <c r="L3237" i="2" s="1"/>
  <c r="K3236" i="2"/>
  <c r="L3236" i="2" s="1"/>
  <c r="K3235" i="2"/>
  <c r="L3235" i="2" s="1"/>
  <c r="K3234" i="2"/>
  <c r="L3234" i="2" s="1"/>
  <c r="K3233" i="2"/>
  <c r="L3233" i="2" s="1"/>
  <c r="K3232" i="2"/>
  <c r="L3232" i="2" s="1"/>
  <c r="K3231" i="2"/>
  <c r="L3231" i="2" s="1"/>
  <c r="K3230" i="2"/>
  <c r="L3230" i="2" s="1"/>
  <c r="K3229" i="2"/>
  <c r="L3229" i="2" s="1"/>
  <c r="K3228" i="2"/>
  <c r="L3228" i="2" s="1"/>
  <c r="K3227" i="2"/>
  <c r="L3227" i="2" s="1"/>
  <c r="K3226" i="2"/>
  <c r="L3226" i="2" s="1"/>
  <c r="K3225" i="2"/>
  <c r="L3225" i="2" s="1"/>
  <c r="K3224" i="2"/>
  <c r="L3224" i="2" s="1"/>
  <c r="K3223" i="2"/>
  <c r="L3223" i="2" s="1"/>
  <c r="K3222" i="2"/>
  <c r="L3222" i="2" s="1"/>
  <c r="K3221" i="2"/>
  <c r="L3221" i="2" s="1"/>
  <c r="K3220" i="2"/>
  <c r="L3220" i="2" s="1"/>
  <c r="K3219" i="2"/>
  <c r="L3219" i="2" s="1"/>
  <c r="K3218" i="2"/>
  <c r="L3218" i="2" s="1"/>
  <c r="K3217" i="2"/>
  <c r="L3217" i="2" s="1"/>
  <c r="K3216" i="2"/>
  <c r="L3216" i="2" s="1"/>
  <c r="K3215" i="2"/>
  <c r="L3215" i="2" s="1"/>
  <c r="K3214" i="2"/>
  <c r="L3214" i="2" s="1"/>
  <c r="K3213" i="2"/>
  <c r="L3213" i="2" s="1"/>
  <c r="K3212" i="2"/>
  <c r="L3212" i="2" s="1"/>
  <c r="K3211" i="2"/>
  <c r="L3211" i="2" s="1"/>
  <c r="K3210" i="2"/>
  <c r="L3210" i="2" s="1"/>
  <c r="K3209" i="2"/>
  <c r="L3209" i="2" s="1"/>
  <c r="K3208" i="2"/>
  <c r="L3208" i="2" s="1"/>
  <c r="K3207" i="2"/>
  <c r="L3207" i="2" s="1"/>
  <c r="K3206" i="2"/>
  <c r="L3206" i="2" s="1"/>
  <c r="K3205" i="2"/>
  <c r="L3205" i="2" s="1"/>
  <c r="K3204" i="2"/>
  <c r="L3204" i="2" s="1"/>
  <c r="K3203" i="2"/>
  <c r="L3203" i="2" s="1"/>
  <c r="K3202" i="2"/>
  <c r="L3202" i="2" s="1"/>
  <c r="K3201" i="2"/>
  <c r="L3201" i="2" s="1"/>
  <c r="K3200" i="2"/>
  <c r="L3200" i="2" s="1"/>
  <c r="K3199" i="2"/>
  <c r="L3199" i="2" s="1"/>
  <c r="K3198" i="2"/>
  <c r="L3198" i="2" s="1"/>
  <c r="K3197" i="2"/>
  <c r="L3197" i="2" s="1"/>
  <c r="K3196" i="2"/>
  <c r="L3196" i="2" s="1"/>
  <c r="K3195" i="2"/>
  <c r="L3195" i="2" s="1"/>
  <c r="K3194" i="2"/>
  <c r="L3194" i="2" s="1"/>
  <c r="K3193" i="2"/>
  <c r="L3193" i="2" s="1"/>
  <c r="K3192" i="2"/>
  <c r="L3192" i="2" s="1"/>
  <c r="K3191" i="2"/>
  <c r="L3191" i="2" s="1"/>
  <c r="K3190" i="2"/>
  <c r="L3190" i="2" s="1"/>
  <c r="K3189" i="2"/>
  <c r="L3189" i="2" s="1"/>
  <c r="K3188" i="2"/>
  <c r="L3188" i="2" s="1"/>
  <c r="K3187" i="2"/>
  <c r="L3187" i="2" s="1"/>
  <c r="K3186" i="2"/>
  <c r="L3186" i="2" s="1"/>
  <c r="K3185" i="2"/>
  <c r="L3185" i="2" s="1"/>
  <c r="K3184" i="2"/>
  <c r="L3184" i="2" s="1"/>
  <c r="K3183" i="2"/>
  <c r="L3183" i="2" s="1"/>
  <c r="K3182" i="2"/>
  <c r="L3182" i="2" s="1"/>
  <c r="K3181" i="2"/>
  <c r="L3181" i="2" s="1"/>
  <c r="K3180" i="2"/>
  <c r="L3180" i="2" s="1"/>
  <c r="K3179" i="2"/>
  <c r="L3179" i="2" s="1"/>
  <c r="K3178" i="2"/>
  <c r="L3178" i="2" s="1"/>
  <c r="K3177" i="2"/>
  <c r="L3177" i="2" s="1"/>
  <c r="K3176" i="2"/>
  <c r="L3176" i="2" s="1"/>
  <c r="K3175" i="2"/>
  <c r="L3175" i="2" s="1"/>
  <c r="K3174" i="2"/>
  <c r="L3174" i="2" s="1"/>
  <c r="K3173" i="2"/>
  <c r="L3173" i="2" s="1"/>
  <c r="K3172" i="2"/>
  <c r="L3172" i="2" s="1"/>
  <c r="K3171" i="2"/>
  <c r="L3171" i="2" s="1"/>
  <c r="K3170" i="2"/>
  <c r="L3170" i="2" s="1"/>
  <c r="K3169" i="2"/>
  <c r="L3169" i="2" s="1"/>
  <c r="K3168" i="2"/>
  <c r="L3168" i="2" s="1"/>
  <c r="K3167" i="2"/>
  <c r="L3167" i="2" s="1"/>
  <c r="K3166" i="2"/>
  <c r="L3166" i="2" s="1"/>
  <c r="K3165" i="2"/>
  <c r="L3165" i="2" s="1"/>
  <c r="K3164" i="2"/>
  <c r="L3164" i="2" s="1"/>
  <c r="K3163" i="2"/>
  <c r="L3163" i="2" s="1"/>
  <c r="K3162" i="2"/>
  <c r="L3162" i="2" s="1"/>
  <c r="K3161" i="2"/>
  <c r="L3161" i="2" s="1"/>
  <c r="K3160" i="2"/>
  <c r="L3160" i="2" s="1"/>
  <c r="K3159" i="2"/>
  <c r="L3159" i="2" s="1"/>
  <c r="K3158" i="2"/>
  <c r="L3158" i="2" s="1"/>
  <c r="K3157" i="2"/>
  <c r="L3157" i="2" s="1"/>
  <c r="K3156" i="2"/>
  <c r="L3156" i="2" s="1"/>
  <c r="K3155" i="2"/>
  <c r="L3155" i="2" s="1"/>
  <c r="K3154" i="2"/>
  <c r="L3154" i="2" s="1"/>
  <c r="K3153" i="2"/>
  <c r="L3153" i="2" s="1"/>
  <c r="K3152" i="2"/>
  <c r="L3152" i="2" s="1"/>
  <c r="K3151" i="2"/>
  <c r="L3151" i="2" s="1"/>
  <c r="K3150" i="2"/>
  <c r="L3150" i="2" s="1"/>
  <c r="K3149" i="2"/>
  <c r="L3149" i="2" s="1"/>
  <c r="K3148" i="2"/>
  <c r="L3148" i="2" s="1"/>
  <c r="K3147" i="2"/>
  <c r="L3147" i="2" s="1"/>
  <c r="K3146" i="2"/>
  <c r="L3146" i="2" s="1"/>
  <c r="K3145" i="2"/>
  <c r="L3145" i="2" s="1"/>
  <c r="K3144" i="2"/>
  <c r="L3144" i="2" s="1"/>
  <c r="K3143" i="2"/>
  <c r="L3143" i="2" s="1"/>
  <c r="K3142" i="2"/>
  <c r="L3142" i="2" s="1"/>
  <c r="K3141" i="2"/>
  <c r="L3141" i="2" s="1"/>
  <c r="K3140" i="2"/>
  <c r="L3140" i="2" s="1"/>
  <c r="K3139" i="2"/>
  <c r="L3139" i="2" s="1"/>
  <c r="K3138" i="2"/>
  <c r="L3138" i="2" s="1"/>
  <c r="K3137" i="2"/>
  <c r="L3137" i="2" s="1"/>
  <c r="K3136" i="2"/>
  <c r="L3136" i="2" s="1"/>
  <c r="K3135" i="2"/>
  <c r="L3135" i="2" s="1"/>
  <c r="K3134" i="2"/>
  <c r="L3134" i="2" s="1"/>
  <c r="K3133" i="2"/>
  <c r="L3133" i="2" s="1"/>
  <c r="K3132" i="2"/>
  <c r="L3132" i="2" s="1"/>
  <c r="K3131" i="2"/>
  <c r="L3131" i="2" s="1"/>
  <c r="K3130" i="2"/>
  <c r="L3130" i="2" s="1"/>
  <c r="K3129" i="2"/>
  <c r="L3129" i="2" s="1"/>
  <c r="K3128" i="2"/>
  <c r="L3128" i="2" s="1"/>
  <c r="K3127" i="2"/>
  <c r="L3127" i="2" s="1"/>
  <c r="K3126" i="2"/>
  <c r="L3126" i="2" s="1"/>
  <c r="K3125" i="2"/>
  <c r="L3125" i="2" s="1"/>
  <c r="K3124" i="2"/>
  <c r="L3124" i="2" s="1"/>
  <c r="K3123" i="2"/>
  <c r="L3123" i="2" s="1"/>
  <c r="K3122" i="2"/>
  <c r="L3122" i="2" s="1"/>
  <c r="K3121" i="2"/>
  <c r="L3121" i="2" s="1"/>
  <c r="K3120" i="2"/>
  <c r="L3120" i="2" s="1"/>
  <c r="K3119" i="2"/>
  <c r="L3119" i="2" s="1"/>
  <c r="K3118" i="2"/>
  <c r="L3118" i="2" s="1"/>
  <c r="K3117" i="2"/>
  <c r="L3117" i="2" s="1"/>
  <c r="K3116" i="2"/>
  <c r="L3116" i="2" s="1"/>
  <c r="K3115" i="2"/>
  <c r="L3115" i="2" s="1"/>
  <c r="K3114" i="2"/>
  <c r="L3114" i="2" s="1"/>
  <c r="K3113" i="2"/>
  <c r="L3113" i="2" s="1"/>
  <c r="K3112" i="2"/>
  <c r="L3112" i="2" s="1"/>
  <c r="K3111" i="2"/>
  <c r="L3111" i="2" s="1"/>
  <c r="K3110" i="2"/>
  <c r="L3110" i="2" s="1"/>
  <c r="K3109" i="2"/>
  <c r="L3109" i="2" s="1"/>
  <c r="K3108" i="2"/>
  <c r="L3108" i="2" s="1"/>
  <c r="K3107" i="2"/>
  <c r="L3107" i="2" s="1"/>
  <c r="K3106" i="2"/>
  <c r="L3106" i="2" s="1"/>
  <c r="K3105" i="2"/>
  <c r="L3105" i="2" s="1"/>
  <c r="K3104" i="2"/>
  <c r="L3104" i="2" s="1"/>
  <c r="K3103" i="2"/>
  <c r="L3103" i="2" s="1"/>
  <c r="K3102" i="2"/>
  <c r="L3102" i="2" s="1"/>
  <c r="K3101" i="2"/>
  <c r="L3101" i="2" s="1"/>
  <c r="K3100" i="2"/>
  <c r="L3100" i="2" s="1"/>
  <c r="K3099" i="2"/>
  <c r="L3099" i="2" s="1"/>
  <c r="K3098" i="2"/>
  <c r="L3098" i="2" s="1"/>
  <c r="K3097" i="2"/>
  <c r="L3097" i="2" s="1"/>
  <c r="K3096" i="2"/>
  <c r="L3096" i="2" s="1"/>
  <c r="K3095" i="2"/>
  <c r="L3095" i="2" s="1"/>
  <c r="K3094" i="2"/>
  <c r="L3094" i="2" s="1"/>
  <c r="K3093" i="2"/>
  <c r="L3093" i="2" s="1"/>
  <c r="K3092" i="2"/>
  <c r="L3092" i="2" s="1"/>
  <c r="K3091" i="2"/>
  <c r="L3091" i="2" s="1"/>
  <c r="K3090" i="2"/>
  <c r="L3090" i="2" s="1"/>
  <c r="K3089" i="2"/>
  <c r="L3089" i="2" s="1"/>
  <c r="K3088" i="2"/>
  <c r="L3088" i="2" s="1"/>
  <c r="K3087" i="2"/>
  <c r="L3087" i="2" s="1"/>
  <c r="K3086" i="2"/>
  <c r="L3086" i="2" s="1"/>
  <c r="K3085" i="2"/>
  <c r="L3085" i="2" s="1"/>
  <c r="K3084" i="2"/>
  <c r="L3084" i="2" s="1"/>
  <c r="K3083" i="2"/>
  <c r="L3083" i="2" s="1"/>
  <c r="K3082" i="2"/>
  <c r="L3082" i="2" s="1"/>
  <c r="K3081" i="2"/>
  <c r="L3081" i="2" s="1"/>
  <c r="K3080" i="2"/>
  <c r="L3080" i="2" s="1"/>
  <c r="K3079" i="2"/>
  <c r="L3079" i="2" s="1"/>
  <c r="K3078" i="2"/>
  <c r="L3078" i="2" s="1"/>
  <c r="K3077" i="2"/>
  <c r="L3077" i="2" s="1"/>
  <c r="K3076" i="2"/>
  <c r="L3076" i="2" s="1"/>
  <c r="K3075" i="2"/>
  <c r="L3075" i="2" s="1"/>
  <c r="K3074" i="2"/>
  <c r="L3074" i="2" s="1"/>
  <c r="K3073" i="2"/>
  <c r="L3073" i="2" s="1"/>
  <c r="K3072" i="2"/>
  <c r="L3072" i="2" s="1"/>
  <c r="K3071" i="2"/>
  <c r="L3071" i="2" s="1"/>
  <c r="K3070" i="2"/>
  <c r="L3070" i="2" s="1"/>
  <c r="K3069" i="2"/>
  <c r="L3069" i="2" s="1"/>
  <c r="K3068" i="2"/>
  <c r="L3068" i="2" s="1"/>
  <c r="K3067" i="2"/>
  <c r="L3067" i="2" s="1"/>
  <c r="K3066" i="2"/>
  <c r="L3066" i="2" s="1"/>
  <c r="K3065" i="2"/>
  <c r="L3065" i="2" s="1"/>
  <c r="K3064" i="2"/>
  <c r="L3064" i="2" s="1"/>
  <c r="K3063" i="2"/>
  <c r="L3063" i="2" s="1"/>
  <c r="K3062" i="2"/>
  <c r="L3062" i="2" s="1"/>
  <c r="K3061" i="2"/>
  <c r="L3061" i="2" s="1"/>
  <c r="K3060" i="2"/>
  <c r="L3060" i="2" s="1"/>
  <c r="K3059" i="2"/>
  <c r="L3059" i="2" s="1"/>
  <c r="K3058" i="2"/>
  <c r="L3058" i="2" s="1"/>
  <c r="K3057" i="2"/>
  <c r="L3057" i="2" s="1"/>
  <c r="K3056" i="2"/>
  <c r="L3056" i="2" s="1"/>
  <c r="K3055" i="2"/>
  <c r="L3055" i="2" s="1"/>
  <c r="K3054" i="2"/>
  <c r="L3054" i="2" s="1"/>
  <c r="K3053" i="2"/>
  <c r="L3053" i="2" s="1"/>
  <c r="K3052" i="2"/>
  <c r="L3052" i="2" s="1"/>
  <c r="K3051" i="2"/>
  <c r="L3051" i="2" s="1"/>
  <c r="K3050" i="2"/>
  <c r="L3050" i="2" s="1"/>
  <c r="K3049" i="2"/>
  <c r="L3049" i="2" s="1"/>
  <c r="K3048" i="2"/>
  <c r="L3048" i="2" s="1"/>
  <c r="K3047" i="2"/>
  <c r="L3047" i="2" s="1"/>
  <c r="K3046" i="2"/>
  <c r="L3046" i="2" s="1"/>
  <c r="K3045" i="2"/>
  <c r="L3045" i="2" s="1"/>
  <c r="K3044" i="2"/>
  <c r="L3044" i="2" s="1"/>
  <c r="K3043" i="2"/>
  <c r="L3043" i="2" s="1"/>
  <c r="K3042" i="2"/>
  <c r="L3042" i="2" s="1"/>
  <c r="K3041" i="2"/>
  <c r="L3041" i="2" s="1"/>
  <c r="K3040" i="2"/>
  <c r="L3040" i="2" s="1"/>
  <c r="K3039" i="2"/>
  <c r="L3039" i="2" s="1"/>
  <c r="K3038" i="2"/>
  <c r="L3038" i="2" s="1"/>
  <c r="K3037" i="2"/>
  <c r="L3037" i="2" s="1"/>
  <c r="K3036" i="2"/>
  <c r="L3036" i="2" s="1"/>
  <c r="K3035" i="2"/>
  <c r="L3035" i="2" s="1"/>
  <c r="K3034" i="2"/>
  <c r="L3034" i="2" s="1"/>
  <c r="K3033" i="2"/>
  <c r="L3033" i="2" s="1"/>
  <c r="K3032" i="2"/>
  <c r="L3032" i="2" s="1"/>
  <c r="K3031" i="2"/>
  <c r="L3031" i="2" s="1"/>
  <c r="K3030" i="2"/>
  <c r="L3030" i="2" s="1"/>
  <c r="K3029" i="2"/>
  <c r="L3029" i="2" s="1"/>
  <c r="K3028" i="2"/>
  <c r="L3028" i="2" s="1"/>
  <c r="K3027" i="2"/>
  <c r="L3027" i="2" s="1"/>
  <c r="K3026" i="2"/>
  <c r="L3026" i="2" s="1"/>
  <c r="K3025" i="2"/>
  <c r="L3025" i="2" s="1"/>
  <c r="K3024" i="2"/>
  <c r="L3024" i="2" s="1"/>
  <c r="K3023" i="2"/>
  <c r="L3023" i="2" s="1"/>
  <c r="K3022" i="2"/>
  <c r="L3022" i="2" s="1"/>
  <c r="K3021" i="2"/>
  <c r="L3021" i="2" s="1"/>
  <c r="K3020" i="2"/>
  <c r="L3020" i="2" s="1"/>
  <c r="K3019" i="2"/>
  <c r="L3019" i="2" s="1"/>
  <c r="K3018" i="2"/>
  <c r="L3018" i="2" s="1"/>
  <c r="K3017" i="2"/>
  <c r="L3017" i="2" s="1"/>
  <c r="K3016" i="2"/>
  <c r="L3016" i="2" s="1"/>
  <c r="K3015" i="2"/>
  <c r="L3015" i="2" s="1"/>
  <c r="K3014" i="2"/>
  <c r="L3014" i="2" s="1"/>
  <c r="K3013" i="2"/>
  <c r="L3013" i="2" s="1"/>
  <c r="K3012" i="2"/>
  <c r="L3012" i="2" s="1"/>
  <c r="K3011" i="2"/>
  <c r="L3011" i="2" s="1"/>
  <c r="K3010" i="2"/>
  <c r="L3010" i="2" s="1"/>
  <c r="K3009" i="2"/>
  <c r="L3009" i="2" s="1"/>
  <c r="K3008" i="2"/>
  <c r="L3008" i="2" s="1"/>
  <c r="K3007" i="2"/>
  <c r="L3007" i="2" s="1"/>
  <c r="K3006" i="2"/>
  <c r="L3006" i="2" s="1"/>
  <c r="K3005" i="2"/>
  <c r="L3005" i="2" s="1"/>
  <c r="K3004" i="2"/>
  <c r="L3004" i="2" s="1"/>
  <c r="K3003" i="2"/>
  <c r="L3003" i="2" s="1"/>
  <c r="K3002" i="2"/>
  <c r="L3002" i="2" s="1"/>
  <c r="K3001" i="2"/>
  <c r="L3001" i="2" s="1"/>
  <c r="K3000" i="2"/>
  <c r="L3000" i="2" s="1"/>
  <c r="K2999" i="2"/>
  <c r="L2999" i="2" s="1"/>
  <c r="K2998" i="2"/>
  <c r="L2998" i="2" s="1"/>
  <c r="K2997" i="2"/>
  <c r="L2997" i="2" s="1"/>
  <c r="K2996" i="2"/>
  <c r="L2996" i="2" s="1"/>
  <c r="K2995" i="2"/>
  <c r="L2995" i="2" s="1"/>
  <c r="K2994" i="2"/>
  <c r="L2994" i="2" s="1"/>
  <c r="K2993" i="2"/>
  <c r="L2993" i="2" s="1"/>
  <c r="K2992" i="2"/>
  <c r="L2992" i="2" s="1"/>
  <c r="K2991" i="2"/>
  <c r="L2991" i="2" s="1"/>
  <c r="K2990" i="2"/>
  <c r="L2990" i="2" s="1"/>
  <c r="K2989" i="2"/>
  <c r="L2989" i="2" s="1"/>
  <c r="K2988" i="2"/>
  <c r="L2988" i="2" s="1"/>
  <c r="K2987" i="2"/>
  <c r="L2987" i="2" s="1"/>
  <c r="K2986" i="2"/>
  <c r="L2986" i="2" s="1"/>
  <c r="K2985" i="2"/>
  <c r="L2985" i="2" s="1"/>
  <c r="K2984" i="2"/>
  <c r="L2984" i="2" s="1"/>
  <c r="K2983" i="2"/>
  <c r="L2983" i="2" s="1"/>
  <c r="K2982" i="2"/>
  <c r="L2982" i="2" s="1"/>
  <c r="K2981" i="2"/>
  <c r="L2981" i="2" s="1"/>
  <c r="K2980" i="2"/>
  <c r="L2980" i="2" s="1"/>
  <c r="K2979" i="2"/>
  <c r="L2979" i="2" s="1"/>
  <c r="K2978" i="2"/>
  <c r="L2978" i="2" s="1"/>
  <c r="K2977" i="2"/>
  <c r="L2977" i="2" s="1"/>
  <c r="K2976" i="2"/>
  <c r="L2976" i="2" s="1"/>
  <c r="K2975" i="2"/>
  <c r="L2975" i="2" s="1"/>
  <c r="K2974" i="2"/>
  <c r="L2974" i="2" s="1"/>
  <c r="K2973" i="2"/>
  <c r="L2973" i="2" s="1"/>
  <c r="K2972" i="2"/>
  <c r="L2972" i="2" s="1"/>
  <c r="K2971" i="2"/>
  <c r="L2971" i="2" s="1"/>
  <c r="K2970" i="2"/>
  <c r="L2970" i="2" s="1"/>
  <c r="K2969" i="2"/>
  <c r="L2969" i="2" s="1"/>
  <c r="K2968" i="2"/>
  <c r="L2968" i="2" s="1"/>
  <c r="K2967" i="2"/>
  <c r="L2967" i="2" s="1"/>
  <c r="K2966" i="2"/>
  <c r="L2966" i="2" s="1"/>
  <c r="K2965" i="2"/>
  <c r="L2965" i="2" s="1"/>
  <c r="K2964" i="2"/>
  <c r="L2964" i="2" s="1"/>
  <c r="K2963" i="2"/>
  <c r="L2963" i="2" s="1"/>
  <c r="K2962" i="2"/>
  <c r="L2962" i="2" s="1"/>
  <c r="K2961" i="2"/>
  <c r="L2961" i="2" s="1"/>
  <c r="K2960" i="2"/>
  <c r="L2960" i="2" s="1"/>
  <c r="K2959" i="2"/>
  <c r="L2959" i="2" s="1"/>
  <c r="K2958" i="2"/>
  <c r="L2958" i="2" s="1"/>
  <c r="K2957" i="2"/>
  <c r="L2957" i="2" s="1"/>
  <c r="K2956" i="2"/>
  <c r="L2956" i="2" s="1"/>
  <c r="K2955" i="2"/>
  <c r="L2955" i="2" s="1"/>
  <c r="K2954" i="2"/>
  <c r="L2954" i="2" s="1"/>
  <c r="K2953" i="2"/>
  <c r="L2953" i="2" s="1"/>
  <c r="K2952" i="2"/>
  <c r="L2952" i="2" s="1"/>
  <c r="K2951" i="2"/>
  <c r="L2951" i="2" s="1"/>
  <c r="K2950" i="2"/>
  <c r="L2950" i="2" s="1"/>
  <c r="K2949" i="2"/>
  <c r="L2949" i="2" s="1"/>
  <c r="K2948" i="2"/>
  <c r="L2948" i="2" s="1"/>
  <c r="K2947" i="2"/>
  <c r="L2947" i="2" s="1"/>
  <c r="K2946" i="2"/>
  <c r="L2946" i="2" s="1"/>
  <c r="K2945" i="2"/>
  <c r="L2945" i="2" s="1"/>
  <c r="K2944" i="2"/>
  <c r="L2944" i="2" s="1"/>
  <c r="K2943" i="2"/>
  <c r="L2943" i="2" s="1"/>
  <c r="K2942" i="2"/>
  <c r="L2942" i="2" s="1"/>
  <c r="K2941" i="2"/>
  <c r="L2941" i="2" s="1"/>
  <c r="K2940" i="2"/>
  <c r="L2940" i="2" s="1"/>
  <c r="K2939" i="2"/>
  <c r="L2939" i="2" s="1"/>
  <c r="K2938" i="2"/>
  <c r="L2938" i="2" s="1"/>
  <c r="K2937" i="2"/>
  <c r="L2937" i="2" s="1"/>
  <c r="K2936" i="2"/>
  <c r="L2936" i="2" s="1"/>
  <c r="K2935" i="2"/>
  <c r="L2935" i="2" s="1"/>
  <c r="K2934" i="2"/>
  <c r="L2934" i="2" s="1"/>
  <c r="K2933" i="2"/>
  <c r="L2933" i="2" s="1"/>
  <c r="K2932" i="2"/>
  <c r="L2932" i="2" s="1"/>
  <c r="K2931" i="2"/>
  <c r="L2931" i="2" s="1"/>
  <c r="K2930" i="2"/>
  <c r="L2930" i="2" s="1"/>
  <c r="K2929" i="2"/>
  <c r="L2929" i="2" s="1"/>
  <c r="K2928" i="2"/>
  <c r="L2928" i="2" s="1"/>
  <c r="K2927" i="2"/>
  <c r="L2927" i="2" s="1"/>
  <c r="K2926" i="2"/>
  <c r="L2926" i="2" s="1"/>
  <c r="K2925" i="2"/>
  <c r="L2925" i="2" s="1"/>
  <c r="K2924" i="2"/>
  <c r="L2924" i="2" s="1"/>
  <c r="K2923" i="2"/>
  <c r="L2923" i="2" s="1"/>
  <c r="K2922" i="2"/>
  <c r="L2922" i="2" s="1"/>
  <c r="K2921" i="2"/>
  <c r="L2921" i="2" s="1"/>
  <c r="K2920" i="2"/>
  <c r="L2920" i="2" s="1"/>
  <c r="K2919" i="2"/>
  <c r="L2919" i="2" s="1"/>
  <c r="K2918" i="2"/>
  <c r="L2918" i="2" s="1"/>
  <c r="K2917" i="2"/>
  <c r="L2917" i="2" s="1"/>
  <c r="K2916" i="2"/>
  <c r="L2916" i="2" s="1"/>
  <c r="K2915" i="2"/>
  <c r="L2915" i="2" s="1"/>
  <c r="K2914" i="2"/>
  <c r="L2914" i="2" s="1"/>
  <c r="K2913" i="2"/>
  <c r="L2913" i="2" s="1"/>
  <c r="K2912" i="2"/>
  <c r="L2912" i="2" s="1"/>
  <c r="K2911" i="2"/>
  <c r="L2911" i="2" s="1"/>
  <c r="K2910" i="2"/>
  <c r="L2910" i="2" s="1"/>
  <c r="K2909" i="2"/>
  <c r="L2909" i="2" s="1"/>
  <c r="K2908" i="2"/>
  <c r="L2908" i="2" s="1"/>
  <c r="K2907" i="2"/>
  <c r="L2907" i="2" s="1"/>
  <c r="K2906" i="2"/>
  <c r="L2906" i="2" s="1"/>
  <c r="K2905" i="2"/>
  <c r="L2905" i="2" s="1"/>
  <c r="K2904" i="2"/>
  <c r="L2904" i="2" s="1"/>
  <c r="K2903" i="2"/>
  <c r="L2903" i="2" s="1"/>
  <c r="K2902" i="2"/>
  <c r="L2902" i="2" s="1"/>
  <c r="K2901" i="2"/>
  <c r="L2901" i="2" s="1"/>
  <c r="K2900" i="2"/>
  <c r="L2900" i="2" s="1"/>
  <c r="K2899" i="2"/>
  <c r="L2899" i="2" s="1"/>
  <c r="K2898" i="2"/>
  <c r="L2898" i="2" s="1"/>
  <c r="K2897" i="2"/>
  <c r="L2897" i="2" s="1"/>
  <c r="K2896" i="2"/>
  <c r="L2896" i="2" s="1"/>
  <c r="K2895" i="2"/>
  <c r="L2895" i="2" s="1"/>
  <c r="K2894" i="2"/>
  <c r="L2894" i="2" s="1"/>
  <c r="K2893" i="2"/>
  <c r="L2893" i="2" s="1"/>
  <c r="K2892" i="2"/>
  <c r="L2892" i="2" s="1"/>
  <c r="K2891" i="2"/>
  <c r="L2891" i="2" s="1"/>
  <c r="K2890" i="2"/>
  <c r="L2890" i="2" s="1"/>
  <c r="K2889" i="2"/>
  <c r="L2889" i="2" s="1"/>
  <c r="K2888" i="2"/>
  <c r="L2888" i="2" s="1"/>
  <c r="K2887" i="2"/>
  <c r="L2887" i="2" s="1"/>
  <c r="K2886" i="2"/>
  <c r="L2886" i="2" s="1"/>
  <c r="K2885" i="2"/>
  <c r="L2885" i="2" s="1"/>
  <c r="K2884" i="2"/>
  <c r="L2884" i="2" s="1"/>
  <c r="K2883" i="2"/>
  <c r="L2883" i="2" s="1"/>
  <c r="K2882" i="2"/>
  <c r="L2882" i="2" s="1"/>
  <c r="K2881" i="2"/>
  <c r="L2881" i="2" s="1"/>
  <c r="K2880" i="2"/>
  <c r="L2880" i="2" s="1"/>
  <c r="K2879" i="2"/>
  <c r="L2879" i="2" s="1"/>
  <c r="K2878" i="2"/>
  <c r="L2878" i="2" s="1"/>
  <c r="K2877" i="2"/>
  <c r="L2877" i="2" s="1"/>
  <c r="K2876" i="2"/>
  <c r="L2876" i="2" s="1"/>
  <c r="K2875" i="2"/>
  <c r="L2875" i="2" s="1"/>
  <c r="K2874" i="2"/>
  <c r="L2874" i="2" s="1"/>
  <c r="K2873" i="2"/>
  <c r="L2873" i="2" s="1"/>
  <c r="K2872" i="2"/>
  <c r="L2872" i="2" s="1"/>
  <c r="K2871" i="2"/>
  <c r="L2871" i="2" s="1"/>
  <c r="K2870" i="2"/>
  <c r="L2870" i="2" s="1"/>
  <c r="K2869" i="2"/>
  <c r="L2869" i="2" s="1"/>
  <c r="K2868" i="2"/>
  <c r="L2868" i="2" s="1"/>
  <c r="K2867" i="2"/>
  <c r="L2867" i="2" s="1"/>
  <c r="K2866" i="2"/>
  <c r="L2866" i="2" s="1"/>
  <c r="K2865" i="2"/>
  <c r="L2865" i="2" s="1"/>
  <c r="K2864" i="2"/>
  <c r="L2864" i="2" s="1"/>
  <c r="K2863" i="2"/>
  <c r="L2863" i="2" s="1"/>
  <c r="K2862" i="2"/>
  <c r="L2862" i="2" s="1"/>
  <c r="K2861" i="2"/>
  <c r="L2861" i="2" s="1"/>
  <c r="K2860" i="2"/>
  <c r="L2860" i="2" s="1"/>
  <c r="K2859" i="2"/>
  <c r="L2859" i="2" s="1"/>
  <c r="K2858" i="2"/>
  <c r="L2858" i="2" s="1"/>
  <c r="K2857" i="2"/>
  <c r="L2857" i="2" s="1"/>
  <c r="K2856" i="2"/>
  <c r="L2856" i="2" s="1"/>
  <c r="K2855" i="2"/>
  <c r="L2855" i="2" s="1"/>
  <c r="K2854" i="2"/>
  <c r="L2854" i="2" s="1"/>
  <c r="K2853" i="2"/>
  <c r="L2853" i="2" s="1"/>
  <c r="K2852" i="2"/>
  <c r="L2852" i="2" s="1"/>
  <c r="K2851" i="2"/>
  <c r="L2851" i="2" s="1"/>
  <c r="K2850" i="2"/>
  <c r="L2850" i="2" s="1"/>
  <c r="K2849" i="2"/>
  <c r="L2849" i="2" s="1"/>
  <c r="K2848" i="2"/>
  <c r="L2848" i="2" s="1"/>
  <c r="K2847" i="2"/>
  <c r="L2847" i="2" s="1"/>
  <c r="K2846" i="2"/>
  <c r="L2846" i="2" s="1"/>
  <c r="K2845" i="2"/>
  <c r="L2845" i="2" s="1"/>
  <c r="K2844" i="2"/>
  <c r="L2844" i="2" s="1"/>
  <c r="K2843" i="2"/>
  <c r="L2843" i="2" s="1"/>
  <c r="K2842" i="2"/>
  <c r="L2842" i="2" s="1"/>
  <c r="K2841" i="2"/>
  <c r="L2841" i="2" s="1"/>
  <c r="K2840" i="2"/>
  <c r="L2840" i="2" s="1"/>
  <c r="K2839" i="2"/>
  <c r="L2839" i="2" s="1"/>
  <c r="K2838" i="2"/>
  <c r="L2838" i="2" s="1"/>
  <c r="K2837" i="2"/>
  <c r="L2837" i="2" s="1"/>
  <c r="K2836" i="2"/>
  <c r="L2836" i="2" s="1"/>
  <c r="K2835" i="2"/>
  <c r="L2835" i="2" s="1"/>
  <c r="K2834" i="2"/>
  <c r="L2834" i="2" s="1"/>
  <c r="K2833" i="2"/>
  <c r="L2833" i="2" s="1"/>
  <c r="K2832" i="2"/>
  <c r="L2832" i="2" s="1"/>
  <c r="K2831" i="2"/>
  <c r="L2831" i="2" s="1"/>
  <c r="K2830" i="2"/>
  <c r="L2830" i="2" s="1"/>
  <c r="K2829" i="2"/>
  <c r="L2829" i="2" s="1"/>
  <c r="K2828" i="2"/>
  <c r="L2828" i="2" s="1"/>
  <c r="K2827" i="2"/>
  <c r="L2827" i="2" s="1"/>
  <c r="K2826" i="2"/>
  <c r="L2826" i="2" s="1"/>
  <c r="K2825" i="2"/>
  <c r="L2825" i="2" s="1"/>
  <c r="K2824" i="2"/>
  <c r="L2824" i="2" s="1"/>
  <c r="K2823" i="2"/>
  <c r="L2823" i="2" s="1"/>
  <c r="K2822" i="2"/>
  <c r="L2822" i="2" s="1"/>
  <c r="K2821" i="2"/>
  <c r="L2821" i="2" s="1"/>
  <c r="K2820" i="2"/>
  <c r="L2820" i="2" s="1"/>
  <c r="K2819" i="2"/>
  <c r="L2819" i="2" s="1"/>
  <c r="K2818" i="2"/>
  <c r="L2818" i="2" s="1"/>
  <c r="K2817" i="2"/>
  <c r="L2817" i="2" s="1"/>
  <c r="K2816" i="2"/>
  <c r="L2816" i="2" s="1"/>
  <c r="K2815" i="2"/>
  <c r="L2815" i="2" s="1"/>
  <c r="K2814" i="2"/>
  <c r="L2814" i="2" s="1"/>
  <c r="K2813" i="2"/>
  <c r="L2813" i="2" s="1"/>
  <c r="K2812" i="2"/>
  <c r="L2812" i="2" s="1"/>
  <c r="K2811" i="2"/>
  <c r="L2811" i="2" s="1"/>
  <c r="K2810" i="2"/>
  <c r="L2810" i="2" s="1"/>
  <c r="K2809" i="2"/>
  <c r="L2809" i="2" s="1"/>
  <c r="K2808" i="2"/>
  <c r="L2808" i="2" s="1"/>
  <c r="K2807" i="2"/>
  <c r="L2807" i="2" s="1"/>
  <c r="K2806" i="2"/>
  <c r="L2806" i="2" s="1"/>
  <c r="K2805" i="2"/>
  <c r="L2805" i="2" s="1"/>
  <c r="K2804" i="2"/>
  <c r="L2804" i="2" s="1"/>
  <c r="K2803" i="2"/>
  <c r="L2803" i="2" s="1"/>
  <c r="K2802" i="2"/>
  <c r="L2802" i="2" s="1"/>
  <c r="K2801" i="2"/>
  <c r="L2801" i="2" s="1"/>
  <c r="K2800" i="2"/>
  <c r="L2800" i="2" s="1"/>
  <c r="K2799" i="2"/>
  <c r="L2799" i="2" s="1"/>
  <c r="K2798" i="2"/>
  <c r="L2798" i="2" s="1"/>
  <c r="K2797" i="2"/>
  <c r="L2797" i="2" s="1"/>
  <c r="K2796" i="2"/>
  <c r="L2796" i="2" s="1"/>
  <c r="K2795" i="2"/>
  <c r="L2795" i="2" s="1"/>
  <c r="K2794" i="2"/>
  <c r="L2794" i="2" s="1"/>
  <c r="K2793" i="2"/>
  <c r="L2793" i="2" s="1"/>
  <c r="K2792" i="2"/>
  <c r="L2792" i="2" s="1"/>
  <c r="K2791" i="2"/>
  <c r="L2791" i="2" s="1"/>
  <c r="K2790" i="2"/>
  <c r="L2790" i="2" s="1"/>
  <c r="K2789" i="2"/>
  <c r="L2789" i="2" s="1"/>
  <c r="K2788" i="2"/>
  <c r="L2788" i="2" s="1"/>
  <c r="K2787" i="2"/>
  <c r="L2787" i="2" s="1"/>
  <c r="K2786" i="2"/>
  <c r="L2786" i="2" s="1"/>
  <c r="K2785" i="2"/>
  <c r="L2785" i="2" s="1"/>
  <c r="K2784" i="2"/>
  <c r="L2784" i="2" s="1"/>
  <c r="K2783" i="2"/>
  <c r="L2783" i="2" s="1"/>
  <c r="K2782" i="2"/>
  <c r="L2782" i="2" s="1"/>
  <c r="K2781" i="2"/>
  <c r="L2781" i="2" s="1"/>
  <c r="K2780" i="2"/>
  <c r="L2780" i="2" s="1"/>
  <c r="K2779" i="2"/>
  <c r="L2779" i="2" s="1"/>
  <c r="K2778" i="2"/>
  <c r="L2778" i="2" s="1"/>
  <c r="K2777" i="2"/>
  <c r="L2777" i="2" s="1"/>
  <c r="K2776" i="2"/>
  <c r="L2776" i="2" s="1"/>
  <c r="K2775" i="2"/>
  <c r="L2775" i="2" s="1"/>
  <c r="K2774" i="2"/>
  <c r="L2774" i="2" s="1"/>
  <c r="K2773" i="2"/>
  <c r="L2773" i="2" s="1"/>
  <c r="K2772" i="2"/>
  <c r="L2772" i="2" s="1"/>
  <c r="K2771" i="2"/>
  <c r="L2771" i="2" s="1"/>
  <c r="K2770" i="2"/>
  <c r="L2770" i="2" s="1"/>
  <c r="K2769" i="2"/>
  <c r="L2769" i="2" s="1"/>
  <c r="K2768" i="2"/>
  <c r="L2768" i="2" s="1"/>
  <c r="K2767" i="2"/>
  <c r="L2767" i="2" s="1"/>
  <c r="K2766" i="2"/>
  <c r="L2766" i="2" s="1"/>
  <c r="K2765" i="2"/>
  <c r="L2765" i="2" s="1"/>
  <c r="K2764" i="2"/>
  <c r="L2764" i="2" s="1"/>
  <c r="K2763" i="2"/>
  <c r="L2763" i="2" s="1"/>
  <c r="K2762" i="2"/>
  <c r="L2762" i="2" s="1"/>
  <c r="K2761" i="2"/>
  <c r="L2761" i="2" s="1"/>
  <c r="K2760" i="2"/>
  <c r="L2760" i="2" s="1"/>
  <c r="K2759" i="2"/>
  <c r="L2759" i="2" s="1"/>
  <c r="K2758" i="2"/>
  <c r="L2758" i="2" s="1"/>
  <c r="K2757" i="2"/>
  <c r="L2757" i="2" s="1"/>
  <c r="K2756" i="2"/>
  <c r="L2756" i="2" s="1"/>
  <c r="K2755" i="2"/>
  <c r="L2755" i="2" s="1"/>
  <c r="K2754" i="2"/>
  <c r="L2754" i="2" s="1"/>
  <c r="K2753" i="2"/>
  <c r="L2753" i="2" s="1"/>
  <c r="K2752" i="2"/>
  <c r="L2752" i="2" s="1"/>
  <c r="K2751" i="2"/>
  <c r="L2751" i="2" s="1"/>
  <c r="K2750" i="2"/>
  <c r="L2750" i="2" s="1"/>
  <c r="K2749" i="2"/>
  <c r="L2749" i="2" s="1"/>
  <c r="K2748" i="2"/>
  <c r="L2748" i="2" s="1"/>
  <c r="K2747" i="2"/>
  <c r="L2747" i="2" s="1"/>
  <c r="K2746" i="2"/>
  <c r="L2746" i="2" s="1"/>
  <c r="K2745" i="2"/>
  <c r="L2745" i="2" s="1"/>
  <c r="K2744" i="2"/>
  <c r="L2744" i="2" s="1"/>
  <c r="K2743" i="2"/>
  <c r="L2743" i="2" s="1"/>
  <c r="K2742" i="2"/>
  <c r="L2742" i="2" s="1"/>
  <c r="K2741" i="2"/>
  <c r="L2741" i="2" s="1"/>
  <c r="K2740" i="2"/>
  <c r="L2740" i="2" s="1"/>
  <c r="K2739" i="2"/>
  <c r="L2739" i="2" s="1"/>
  <c r="K2738" i="2"/>
  <c r="L2738" i="2" s="1"/>
  <c r="K2737" i="2"/>
  <c r="L2737" i="2" s="1"/>
  <c r="K2736" i="2"/>
  <c r="L2736" i="2" s="1"/>
  <c r="K2735" i="2"/>
  <c r="L2735" i="2" s="1"/>
  <c r="K2734" i="2"/>
  <c r="L2734" i="2" s="1"/>
  <c r="K2733" i="2"/>
  <c r="L2733" i="2" s="1"/>
  <c r="K2732" i="2"/>
  <c r="L2732" i="2" s="1"/>
  <c r="K2731" i="2"/>
  <c r="L2731" i="2" s="1"/>
  <c r="K2730" i="2"/>
  <c r="L2730" i="2" s="1"/>
  <c r="K2729" i="2"/>
  <c r="L2729" i="2" s="1"/>
  <c r="K2728" i="2"/>
  <c r="L2728" i="2" s="1"/>
  <c r="K2727" i="2"/>
  <c r="L2727" i="2" s="1"/>
  <c r="K2726" i="2"/>
  <c r="L2726" i="2" s="1"/>
  <c r="K2725" i="2"/>
  <c r="L2725" i="2" s="1"/>
  <c r="K2724" i="2"/>
  <c r="L2724" i="2" s="1"/>
  <c r="K2723" i="2"/>
  <c r="L2723" i="2" s="1"/>
  <c r="K2722" i="2"/>
  <c r="L2722" i="2" s="1"/>
  <c r="K2721" i="2"/>
  <c r="L2721" i="2" s="1"/>
  <c r="K2720" i="2"/>
  <c r="L2720" i="2" s="1"/>
  <c r="K2719" i="2"/>
  <c r="L2719" i="2" s="1"/>
  <c r="K2718" i="2"/>
  <c r="L2718" i="2" s="1"/>
  <c r="K2717" i="2"/>
  <c r="L2717" i="2" s="1"/>
  <c r="K2716" i="2"/>
  <c r="L2716" i="2" s="1"/>
  <c r="K2715" i="2"/>
  <c r="L2715" i="2" s="1"/>
  <c r="K2714" i="2"/>
  <c r="L2714" i="2" s="1"/>
  <c r="K2713" i="2"/>
  <c r="L2713" i="2" s="1"/>
  <c r="K2712" i="2"/>
  <c r="L2712" i="2" s="1"/>
  <c r="K2711" i="2"/>
  <c r="L2711" i="2" s="1"/>
  <c r="K2710" i="2"/>
  <c r="L2710" i="2" s="1"/>
  <c r="K2709" i="2"/>
  <c r="L2709" i="2" s="1"/>
  <c r="K2708" i="2"/>
  <c r="L2708" i="2" s="1"/>
  <c r="K2707" i="2"/>
  <c r="L2707" i="2" s="1"/>
  <c r="K2706" i="2"/>
  <c r="L2706" i="2" s="1"/>
  <c r="K2705" i="2"/>
  <c r="L2705" i="2" s="1"/>
  <c r="K2704" i="2"/>
  <c r="L2704" i="2" s="1"/>
  <c r="K2703" i="2"/>
  <c r="L2703" i="2" s="1"/>
  <c r="K2702" i="2"/>
  <c r="L2702" i="2" s="1"/>
  <c r="K2701" i="2"/>
  <c r="L2701" i="2" s="1"/>
  <c r="K2700" i="2"/>
  <c r="L2700" i="2" s="1"/>
  <c r="K2699" i="2"/>
  <c r="L2699" i="2" s="1"/>
  <c r="K2698" i="2"/>
  <c r="L2698" i="2" s="1"/>
  <c r="K2697" i="2"/>
  <c r="L2697" i="2" s="1"/>
  <c r="K2696" i="2"/>
  <c r="L2696" i="2" s="1"/>
  <c r="K2695" i="2"/>
  <c r="L2695" i="2" s="1"/>
  <c r="K2694" i="2"/>
  <c r="L2694" i="2" s="1"/>
  <c r="K2693" i="2"/>
  <c r="L2693" i="2" s="1"/>
  <c r="K2692" i="2"/>
  <c r="L2692" i="2" s="1"/>
  <c r="K2691" i="2"/>
  <c r="L2691" i="2" s="1"/>
  <c r="K2690" i="2"/>
  <c r="L2690" i="2" s="1"/>
  <c r="K2689" i="2"/>
  <c r="L2689" i="2" s="1"/>
  <c r="K2688" i="2"/>
  <c r="L2688" i="2" s="1"/>
  <c r="K2687" i="2"/>
  <c r="L2687" i="2" s="1"/>
  <c r="K2686" i="2"/>
  <c r="L2686" i="2" s="1"/>
  <c r="K2685" i="2"/>
  <c r="L2685" i="2" s="1"/>
  <c r="K2684" i="2"/>
  <c r="L2684" i="2" s="1"/>
  <c r="K2683" i="2"/>
  <c r="L2683" i="2" s="1"/>
  <c r="K2682" i="2"/>
  <c r="L2682" i="2" s="1"/>
  <c r="K2681" i="2"/>
  <c r="L2681" i="2" s="1"/>
  <c r="K2680" i="2"/>
  <c r="L2680" i="2" s="1"/>
  <c r="K2679" i="2"/>
  <c r="L2679" i="2" s="1"/>
  <c r="K2678" i="2"/>
  <c r="L2678" i="2" s="1"/>
  <c r="K2677" i="2"/>
  <c r="L2677" i="2" s="1"/>
  <c r="K2676" i="2"/>
  <c r="L2676" i="2" s="1"/>
  <c r="K2675" i="2"/>
  <c r="L2675" i="2" s="1"/>
  <c r="K2674" i="2"/>
  <c r="L2674" i="2" s="1"/>
  <c r="K2673" i="2"/>
  <c r="L2673" i="2" s="1"/>
  <c r="K2672" i="2"/>
  <c r="L2672" i="2" s="1"/>
  <c r="K2671" i="2"/>
  <c r="L2671" i="2" s="1"/>
  <c r="K2670" i="2"/>
  <c r="L2670" i="2" s="1"/>
  <c r="K2669" i="2"/>
  <c r="L2669" i="2" s="1"/>
  <c r="K2668" i="2"/>
  <c r="L2668" i="2" s="1"/>
  <c r="K2667" i="2"/>
  <c r="L2667" i="2" s="1"/>
  <c r="K2666" i="2"/>
  <c r="L2666" i="2" s="1"/>
  <c r="K2665" i="2"/>
  <c r="L2665" i="2" s="1"/>
  <c r="K2664" i="2"/>
  <c r="L2664" i="2" s="1"/>
  <c r="K2663" i="2"/>
  <c r="L2663" i="2" s="1"/>
  <c r="K2662" i="2"/>
  <c r="L2662" i="2" s="1"/>
  <c r="K2661" i="2"/>
  <c r="L2661" i="2" s="1"/>
  <c r="K2660" i="2"/>
  <c r="L2660" i="2" s="1"/>
  <c r="K2659" i="2"/>
  <c r="L2659" i="2" s="1"/>
  <c r="K2658" i="2"/>
  <c r="L2658" i="2" s="1"/>
  <c r="K2657" i="2"/>
  <c r="L2657" i="2" s="1"/>
  <c r="K2656" i="2"/>
  <c r="L2656" i="2" s="1"/>
  <c r="K2655" i="2"/>
  <c r="L2655" i="2" s="1"/>
  <c r="K2654" i="2"/>
  <c r="L2654" i="2" s="1"/>
  <c r="K2653" i="2"/>
  <c r="L2653" i="2" s="1"/>
  <c r="K2652" i="2"/>
  <c r="L2652" i="2" s="1"/>
  <c r="K2651" i="2"/>
  <c r="L2651" i="2" s="1"/>
  <c r="K2650" i="2"/>
  <c r="L2650" i="2" s="1"/>
  <c r="K2649" i="2"/>
  <c r="L2649" i="2" s="1"/>
  <c r="K2648" i="2"/>
  <c r="L2648" i="2" s="1"/>
  <c r="K2647" i="2"/>
  <c r="L2647" i="2" s="1"/>
  <c r="K2646" i="2"/>
  <c r="L2646" i="2" s="1"/>
  <c r="K2645" i="2"/>
  <c r="L2645" i="2" s="1"/>
  <c r="K2644" i="2"/>
  <c r="L2644" i="2" s="1"/>
  <c r="K2643" i="2"/>
  <c r="L2643" i="2" s="1"/>
  <c r="K2642" i="2"/>
  <c r="L2642" i="2" s="1"/>
  <c r="K2641" i="2"/>
  <c r="L2641" i="2" s="1"/>
  <c r="K2640" i="2"/>
  <c r="L2640" i="2" s="1"/>
  <c r="K2639" i="2"/>
  <c r="L2639" i="2" s="1"/>
  <c r="K2638" i="2"/>
  <c r="L2638" i="2" s="1"/>
  <c r="K2637" i="2"/>
  <c r="L2637" i="2" s="1"/>
  <c r="K2636" i="2"/>
  <c r="L2636" i="2" s="1"/>
  <c r="K2635" i="2"/>
  <c r="L2635" i="2" s="1"/>
  <c r="K2634" i="2"/>
  <c r="L2634" i="2" s="1"/>
  <c r="K2633" i="2"/>
  <c r="L2633" i="2" s="1"/>
  <c r="K2632" i="2"/>
  <c r="L2632" i="2" s="1"/>
  <c r="K2631" i="2"/>
  <c r="L2631" i="2" s="1"/>
  <c r="K2630" i="2"/>
  <c r="L2630" i="2" s="1"/>
  <c r="K2629" i="2"/>
  <c r="L2629" i="2" s="1"/>
  <c r="K2628" i="2"/>
  <c r="L2628" i="2" s="1"/>
  <c r="K2627" i="2"/>
  <c r="L2627" i="2" s="1"/>
  <c r="K2626" i="2"/>
  <c r="L2626" i="2" s="1"/>
  <c r="K2625" i="2"/>
  <c r="L2625" i="2" s="1"/>
  <c r="K2624" i="2"/>
  <c r="L2624" i="2" s="1"/>
  <c r="K2623" i="2"/>
  <c r="L2623" i="2" s="1"/>
  <c r="K2622" i="2"/>
  <c r="L2622" i="2" s="1"/>
  <c r="K2621" i="2"/>
  <c r="L2621" i="2" s="1"/>
  <c r="K2620" i="2"/>
  <c r="L2620" i="2" s="1"/>
  <c r="K2619" i="2"/>
  <c r="L2619" i="2" s="1"/>
  <c r="K2618" i="2"/>
  <c r="L2618" i="2" s="1"/>
  <c r="K2617" i="2"/>
  <c r="L2617" i="2" s="1"/>
  <c r="K2616" i="2"/>
  <c r="L2616" i="2" s="1"/>
  <c r="K2615" i="2"/>
  <c r="L2615" i="2" s="1"/>
  <c r="K2614" i="2"/>
  <c r="L2614" i="2" s="1"/>
  <c r="K2613" i="2"/>
  <c r="L2613" i="2" s="1"/>
  <c r="K2612" i="2"/>
  <c r="L2612" i="2" s="1"/>
  <c r="K2611" i="2"/>
  <c r="L2611" i="2" s="1"/>
  <c r="K2610" i="2"/>
  <c r="L2610" i="2" s="1"/>
  <c r="K2609" i="2"/>
  <c r="L2609" i="2" s="1"/>
  <c r="K2608" i="2"/>
  <c r="L2608" i="2" s="1"/>
  <c r="K2607" i="2"/>
  <c r="L2607" i="2" s="1"/>
  <c r="K2606" i="2"/>
  <c r="L2606" i="2" s="1"/>
  <c r="K2605" i="2"/>
  <c r="L2605" i="2" s="1"/>
  <c r="K2604" i="2"/>
  <c r="L2604" i="2" s="1"/>
  <c r="K2603" i="2"/>
  <c r="L2603" i="2" s="1"/>
  <c r="K2602" i="2"/>
  <c r="L2602" i="2" s="1"/>
  <c r="K2601" i="2"/>
  <c r="L2601" i="2" s="1"/>
  <c r="K2600" i="2"/>
  <c r="L2600" i="2" s="1"/>
  <c r="K2599" i="2"/>
  <c r="L2599" i="2" s="1"/>
  <c r="K2598" i="2"/>
  <c r="L2598" i="2" s="1"/>
  <c r="K2597" i="2"/>
  <c r="L2597" i="2" s="1"/>
  <c r="K2596" i="2"/>
  <c r="L2596" i="2" s="1"/>
  <c r="K2595" i="2"/>
  <c r="L2595" i="2" s="1"/>
  <c r="K2594" i="2"/>
  <c r="L2594" i="2" s="1"/>
  <c r="K2593" i="2"/>
  <c r="L2593" i="2" s="1"/>
  <c r="K2592" i="2"/>
  <c r="L2592" i="2" s="1"/>
  <c r="K2591" i="2"/>
  <c r="L2591" i="2" s="1"/>
  <c r="K2590" i="2"/>
  <c r="L2590" i="2" s="1"/>
  <c r="K2589" i="2"/>
  <c r="L2589" i="2" s="1"/>
  <c r="K2588" i="2"/>
  <c r="L2588" i="2" s="1"/>
  <c r="K2587" i="2"/>
  <c r="L2587" i="2" s="1"/>
  <c r="K2586" i="2"/>
  <c r="L2586" i="2" s="1"/>
  <c r="K2585" i="2"/>
  <c r="L2585" i="2" s="1"/>
  <c r="K2584" i="2"/>
  <c r="L2584" i="2" s="1"/>
  <c r="K2583" i="2"/>
  <c r="L2583" i="2" s="1"/>
  <c r="K2582" i="2"/>
  <c r="L2582" i="2" s="1"/>
  <c r="K2581" i="2"/>
  <c r="L2581" i="2" s="1"/>
  <c r="K2580" i="2"/>
  <c r="L2580" i="2" s="1"/>
  <c r="K2579" i="2"/>
  <c r="L2579" i="2" s="1"/>
  <c r="K2578" i="2"/>
  <c r="L2578" i="2" s="1"/>
  <c r="K2577" i="2"/>
  <c r="L2577" i="2" s="1"/>
  <c r="K2576" i="2"/>
  <c r="L2576" i="2" s="1"/>
  <c r="K2575" i="2"/>
  <c r="L2575" i="2" s="1"/>
  <c r="K2574" i="2"/>
  <c r="L2574" i="2" s="1"/>
  <c r="K2573" i="2"/>
  <c r="L2573" i="2" s="1"/>
  <c r="K2572" i="2"/>
  <c r="L2572" i="2" s="1"/>
  <c r="K2571" i="2"/>
  <c r="L2571" i="2" s="1"/>
  <c r="K2570" i="2"/>
  <c r="L2570" i="2" s="1"/>
  <c r="K2569" i="2"/>
  <c r="L2569" i="2" s="1"/>
  <c r="K2568" i="2"/>
  <c r="L2568" i="2" s="1"/>
  <c r="K2567" i="2"/>
  <c r="L2567" i="2" s="1"/>
  <c r="K2566" i="2"/>
  <c r="L2566" i="2" s="1"/>
  <c r="K2565" i="2"/>
  <c r="L2565" i="2" s="1"/>
  <c r="K2564" i="2"/>
  <c r="L2564" i="2" s="1"/>
  <c r="K2563" i="2"/>
  <c r="L2563" i="2" s="1"/>
  <c r="K2562" i="2"/>
  <c r="L2562" i="2" s="1"/>
  <c r="K2561" i="2"/>
  <c r="L2561" i="2" s="1"/>
  <c r="K2560" i="2"/>
  <c r="L2560" i="2" s="1"/>
  <c r="K2559" i="2"/>
  <c r="L2559" i="2" s="1"/>
  <c r="K2558" i="2"/>
  <c r="L2558" i="2" s="1"/>
  <c r="K2557" i="2"/>
  <c r="L2557" i="2" s="1"/>
  <c r="K2556" i="2"/>
  <c r="L2556" i="2" s="1"/>
  <c r="K2555" i="2"/>
  <c r="L2555" i="2" s="1"/>
  <c r="K2554" i="2"/>
  <c r="L2554" i="2" s="1"/>
  <c r="K2553" i="2"/>
  <c r="L2553" i="2" s="1"/>
  <c r="K2552" i="2"/>
  <c r="L2552" i="2" s="1"/>
  <c r="K2551" i="2"/>
  <c r="L2551" i="2" s="1"/>
  <c r="K2550" i="2"/>
  <c r="L2550" i="2" s="1"/>
  <c r="K2549" i="2"/>
  <c r="L2549" i="2" s="1"/>
  <c r="K2548" i="2"/>
  <c r="L2548" i="2" s="1"/>
  <c r="K2547" i="2"/>
  <c r="L2547" i="2" s="1"/>
  <c r="K2546" i="2"/>
  <c r="L2546" i="2" s="1"/>
  <c r="K2545" i="2"/>
  <c r="L2545" i="2" s="1"/>
  <c r="K2544" i="2"/>
  <c r="L2544" i="2" s="1"/>
  <c r="K2543" i="2"/>
  <c r="L2543" i="2" s="1"/>
  <c r="K2542" i="2"/>
  <c r="L2542" i="2" s="1"/>
  <c r="K2541" i="2"/>
  <c r="L2541" i="2" s="1"/>
  <c r="K2540" i="2"/>
  <c r="L2540" i="2" s="1"/>
  <c r="K2539" i="2"/>
  <c r="L2539" i="2" s="1"/>
  <c r="K2538" i="2"/>
  <c r="L2538" i="2" s="1"/>
  <c r="K2537" i="2"/>
  <c r="L2537" i="2" s="1"/>
  <c r="K2536" i="2"/>
  <c r="L2536" i="2" s="1"/>
  <c r="K2535" i="2"/>
  <c r="L2535" i="2" s="1"/>
  <c r="K2534" i="2"/>
  <c r="L2534" i="2" s="1"/>
  <c r="K2533" i="2"/>
  <c r="L2533" i="2" s="1"/>
  <c r="K2532" i="2"/>
  <c r="L2532" i="2" s="1"/>
  <c r="K2531" i="2"/>
  <c r="L2531" i="2" s="1"/>
  <c r="K2530" i="2"/>
  <c r="L2530" i="2" s="1"/>
  <c r="K2529" i="2"/>
  <c r="L2529" i="2" s="1"/>
  <c r="K2528" i="2"/>
  <c r="L2528" i="2" s="1"/>
  <c r="K2527" i="2"/>
  <c r="L2527" i="2" s="1"/>
  <c r="K2526" i="2"/>
  <c r="L2526" i="2" s="1"/>
  <c r="K2525" i="2"/>
  <c r="L2525" i="2" s="1"/>
  <c r="K2524" i="2"/>
  <c r="L2524" i="2" s="1"/>
  <c r="K2523" i="2"/>
  <c r="L2523" i="2" s="1"/>
  <c r="K2522" i="2"/>
  <c r="L2522" i="2" s="1"/>
  <c r="K2521" i="2"/>
  <c r="L2521" i="2" s="1"/>
  <c r="K2520" i="2"/>
  <c r="L2520" i="2" s="1"/>
  <c r="K2519" i="2"/>
  <c r="L2519" i="2" s="1"/>
  <c r="K2518" i="2"/>
  <c r="L2518" i="2" s="1"/>
  <c r="K2517" i="2"/>
  <c r="L2517" i="2" s="1"/>
  <c r="K2516" i="2"/>
  <c r="L2516" i="2" s="1"/>
  <c r="K2515" i="2"/>
  <c r="L2515" i="2" s="1"/>
  <c r="K2514" i="2"/>
  <c r="L2514" i="2" s="1"/>
  <c r="K2513" i="2"/>
  <c r="L2513" i="2" s="1"/>
  <c r="K2512" i="2"/>
  <c r="L2512" i="2" s="1"/>
  <c r="K2511" i="2"/>
  <c r="L2511" i="2" s="1"/>
  <c r="K2510" i="2"/>
  <c r="L2510" i="2" s="1"/>
  <c r="K2509" i="2"/>
  <c r="L2509" i="2" s="1"/>
  <c r="K2508" i="2"/>
  <c r="L2508" i="2" s="1"/>
  <c r="K2507" i="2"/>
  <c r="L2507" i="2" s="1"/>
  <c r="K2506" i="2"/>
  <c r="L2506" i="2" s="1"/>
  <c r="K2505" i="2"/>
  <c r="L2505" i="2" s="1"/>
  <c r="K2504" i="2"/>
  <c r="L2504" i="2" s="1"/>
  <c r="K2503" i="2"/>
  <c r="L2503" i="2" s="1"/>
  <c r="K2502" i="2"/>
  <c r="L2502" i="2" s="1"/>
  <c r="K2501" i="2"/>
  <c r="L2501" i="2" s="1"/>
  <c r="K2500" i="2"/>
  <c r="L2500" i="2" s="1"/>
  <c r="K2499" i="2"/>
  <c r="L2499" i="2" s="1"/>
  <c r="K2498" i="2"/>
  <c r="L2498" i="2" s="1"/>
  <c r="K2497" i="2"/>
  <c r="L2497" i="2" s="1"/>
  <c r="K2496" i="2"/>
  <c r="L2496" i="2" s="1"/>
  <c r="K2495" i="2"/>
  <c r="L2495" i="2" s="1"/>
  <c r="K2494" i="2"/>
  <c r="L2494" i="2" s="1"/>
  <c r="K2493" i="2"/>
  <c r="L2493" i="2" s="1"/>
  <c r="K2492" i="2"/>
  <c r="L2492" i="2" s="1"/>
  <c r="K2491" i="2"/>
  <c r="L2491" i="2" s="1"/>
  <c r="K2490" i="2"/>
  <c r="L2490" i="2" s="1"/>
  <c r="K2489" i="2"/>
  <c r="L2489" i="2" s="1"/>
  <c r="K2488" i="2"/>
  <c r="L2488" i="2" s="1"/>
  <c r="K2487" i="2"/>
  <c r="L2487" i="2" s="1"/>
  <c r="K2486" i="2"/>
  <c r="L2486" i="2" s="1"/>
  <c r="K2485" i="2"/>
  <c r="L2485" i="2" s="1"/>
  <c r="K2484" i="2"/>
  <c r="L2484" i="2" s="1"/>
  <c r="K2483" i="2"/>
  <c r="L2483" i="2" s="1"/>
  <c r="K2482" i="2"/>
  <c r="L2482" i="2" s="1"/>
  <c r="K2481" i="2"/>
  <c r="L2481" i="2" s="1"/>
  <c r="K2480" i="2"/>
  <c r="L2480" i="2" s="1"/>
  <c r="K2479" i="2"/>
  <c r="L2479" i="2" s="1"/>
  <c r="K2478" i="2"/>
  <c r="L2478" i="2" s="1"/>
  <c r="K2477" i="2"/>
  <c r="L2477" i="2" s="1"/>
  <c r="K2476" i="2"/>
  <c r="L2476" i="2" s="1"/>
  <c r="K2475" i="2"/>
  <c r="L2475" i="2" s="1"/>
  <c r="K2474" i="2"/>
  <c r="L2474" i="2" s="1"/>
  <c r="K2473" i="2"/>
  <c r="L2473" i="2" s="1"/>
  <c r="K2472" i="2"/>
  <c r="L2472" i="2" s="1"/>
  <c r="K2471" i="2"/>
  <c r="L2471" i="2" s="1"/>
  <c r="K2470" i="2"/>
  <c r="L2470" i="2" s="1"/>
  <c r="K2469" i="2"/>
  <c r="L2469" i="2" s="1"/>
  <c r="K2468" i="2"/>
  <c r="L2468" i="2" s="1"/>
  <c r="K2467" i="2"/>
  <c r="L2467" i="2" s="1"/>
  <c r="K2466" i="2"/>
  <c r="L2466" i="2" s="1"/>
  <c r="K2465" i="2"/>
  <c r="L2465" i="2" s="1"/>
  <c r="K2464" i="2"/>
  <c r="L2464" i="2" s="1"/>
  <c r="K2463" i="2"/>
  <c r="L2463" i="2" s="1"/>
  <c r="K2462" i="2"/>
  <c r="L2462" i="2" s="1"/>
  <c r="K2461" i="2"/>
  <c r="L2461" i="2" s="1"/>
  <c r="K2460" i="2"/>
  <c r="L2460" i="2" s="1"/>
  <c r="K2459" i="2"/>
  <c r="L2459" i="2" s="1"/>
  <c r="K2458" i="2"/>
  <c r="L2458" i="2" s="1"/>
  <c r="K2457" i="2"/>
  <c r="L2457" i="2" s="1"/>
  <c r="K2456" i="2"/>
  <c r="L2456" i="2" s="1"/>
  <c r="K2455" i="2"/>
  <c r="L2455" i="2" s="1"/>
  <c r="K2454" i="2"/>
  <c r="L2454" i="2" s="1"/>
  <c r="K2453" i="2"/>
  <c r="L2453" i="2" s="1"/>
  <c r="K2452" i="2"/>
  <c r="L2452" i="2" s="1"/>
  <c r="K2451" i="2"/>
  <c r="L2451" i="2" s="1"/>
  <c r="K2450" i="2"/>
  <c r="L2450" i="2" s="1"/>
  <c r="K2449" i="2"/>
  <c r="L2449" i="2" s="1"/>
  <c r="K2448" i="2"/>
  <c r="L2448" i="2" s="1"/>
  <c r="K2447" i="2"/>
  <c r="L2447" i="2" s="1"/>
  <c r="K2446" i="2"/>
  <c r="L2446" i="2" s="1"/>
  <c r="K2445" i="2"/>
  <c r="L2445" i="2" s="1"/>
  <c r="K2444" i="2"/>
  <c r="L2444" i="2" s="1"/>
  <c r="K2443" i="2"/>
  <c r="L2443" i="2" s="1"/>
  <c r="K2442" i="2"/>
  <c r="L2442" i="2" s="1"/>
  <c r="K2441" i="2"/>
  <c r="L2441" i="2" s="1"/>
  <c r="K2440" i="2"/>
  <c r="L2440" i="2" s="1"/>
  <c r="K2439" i="2"/>
  <c r="L2439" i="2" s="1"/>
  <c r="K2438" i="2"/>
  <c r="L2438" i="2" s="1"/>
  <c r="K2437" i="2"/>
  <c r="L2437" i="2" s="1"/>
  <c r="K2436" i="2"/>
  <c r="L2436" i="2" s="1"/>
  <c r="K2435" i="2"/>
  <c r="L2435" i="2" s="1"/>
  <c r="K2434" i="2"/>
  <c r="L2434" i="2" s="1"/>
  <c r="K2433" i="2"/>
  <c r="L2433" i="2" s="1"/>
  <c r="K2432" i="2"/>
  <c r="L2432" i="2" s="1"/>
  <c r="K2431" i="2"/>
  <c r="L2431" i="2" s="1"/>
  <c r="K2430" i="2"/>
  <c r="L2430" i="2" s="1"/>
  <c r="K2429" i="2"/>
  <c r="L2429" i="2" s="1"/>
  <c r="K2428" i="2"/>
  <c r="L2428" i="2" s="1"/>
  <c r="K2427" i="2"/>
  <c r="L2427" i="2" s="1"/>
  <c r="K2426" i="2"/>
  <c r="L2426" i="2" s="1"/>
  <c r="K2425" i="2"/>
  <c r="L2425" i="2" s="1"/>
  <c r="K2424" i="2"/>
  <c r="L2424" i="2" s="1"/>
  <c r="K2423" i="2"/>
  <c r="L2423" i="2" s="1"/>
  <c r="K2422" i="2"/>
  <c r="L2422" i="2" s="1"/>
  <c r="K2421" i="2"/>
  <c r="L2421" i="2" s="1"/>
  <c r="K2420" i="2"/>
  <c r="L2420" i="2" s="1"/>
  <c r="K2419" i="2"/>
  <c r="L2419" i="2" s="1"/>
  <c r="K2418" i="2"/>
  <c r="L2418" i="2" s="1"/>
  <c r="K2417" i="2"/>
  <c r="L2417" i="2" s="1"/>
  <c r="K2416" i="2"/>
  <c r="L2416" i="2" s="1"/>
  <c r="K2415" i="2"/>
  <c r="L2415" i="2" s="1"/>
  <c r="K2414" i="2"/>
  <c r="L2414" i="2" s="1"/>
  <c r="K2413" i="2"/>
  <c r="L2413" i="2" s="1"/>
  <c r="K2412" i="2"/>
  <c r="L2412" i="2" s="1"/>
  <c r="K2411" i="2"/>
  <c r="L2411" i="2" s="1"/>
  <c r="K2410" i="2"/>
  <c r="L2410" i="2" s="1"/>
  <c r="K2409" i="2"/>
  <c r="L2409" i="2" s="1"/>
  <c r="K2408" i="2"/>
  <c r="L2408" i="2" s="1"/>
  <c r="K2407" i="2"/>
  <c r="L2407" i="2" s="1"/>
  <c r="K2406" i="2"/>
  <c r="L2406" i="2" s="1"/>
  <c r="K2405" i="2"/>
  <c r="L2405" i="2" s="1"/>
  <c r="K2404" i="2"/>
  <c r="L2404" i="2" s="1"/>
  <c r="K2403" i="2"/>
  <c r="L2403" i="2" s="1"/>
  <c r="K2402" i="2"/>
  <c r="L2402" i="2" s="1"/>
  <c r="K2401" i="2"/>
  <c r="L2401" i="2" s="1"/>
  <c r="K2400" i="2"/>
  <c r="L2400" i="2" s="1"/>
  <c r="K2399" i="2"/>
  <c r="L2399" i="2" s="1"/>
  <c r="K2398" i="2"/>
  <c r="L2398" i="2" s="1"/>
  <c r="K2397" i="2"/>
  <c r="L2397" i="2" s="1"/>
  <c r="K2396" i="2"/>
  <c r="L2396" i="2" s="1"/>
  <c r="K2395" i="2"/>
  <c r="L2395" i="2" s="1"/>
  <c r="K2394" i="2"/>
  <c r="L2394" i="2" s="1"/>
  <c r="K2393" i="2"/>
  <c r="L2393" i="2" s="1"/>
  <c r="K2392" i="2"/>
  <c r="L2392" i="2" s="1"/>
  <c r="K2391" i="2"/>
  <c r="L2391" i="2" s="1"/>
  <c r="K2390" i="2"/>
  <c r="L2390" i="2" s="1"/>
  <c r="K2389" i="2"/>
  <c r="L2389" i="2" s="1"/>
  <c r="K2388" i="2"/>
  <c r="L2388" i="2" s="1"/>
  <c r="K2387" i="2"/>
  <c r="L2387" i="2" s="1"/>
  <c r="K2386" i="2"/>
  <c r="L2386" i="2" s="1"/>
  <c r="K2385" i="2"/>
  <c r="L2385" i="2" s="1"/>
  <c r="K2384" i="2"/>
  <c r="L2384" i="2" s="1"/>
  <c r="K2383" i="2"/>
  <c r="L2383" i="2" s="1"/>
  <c r="K2382" i="2"/>
  <c r="L2382" i="2" s="1"/>
  <c r="K2381" i="2"/>
  <c r="L2381" i="2" s="1"/>
  <c r="K2380" i="2"/>
  <c r="L2380" i="2" s="1"/>
  <c r="K2379" i="2"/>
  <c r="L2379" i="2" s="1"/>
  <c r="K2378" i="2"/>
  <c r="L2378" i="2" s="1"/>
  <c r="K2377" i="2"/>
  <c r="L2377" i="2" s="1"/>
  <c r="K2376" i="2"/>
  <c r="L2376" i="2" s="1"/>
  <c r="K2375" i="2"/>
  <c r="L2375" i="2" s="1"/>
  <c r="K2374" i="2"/>
  <c r="L2374" i="2" s="1"/>
  <c r="K2373" i="2"/>
  <c r="L2373" i="2" s="1"/>
  <c r="K2372" i="2"/>
  <c r="L2372" i="2" s="1"/>
  <c r="K2371" i="2"/>
  <c r="L2371" i="2" s="1"/>
  <c r="K2370" i="2"/>
  <c r="L2370" i="2" s="1"/>
  <c r="K2369" i="2"/>
  <c r="L2369" i="2" s="1"/>
  <c r="K2368" i="2"/>
  <c r="L2368" i="2" s="1"/>
  <c r="K2367" i="2"/>
  <c r="L2367" i="2" s="1"/>
  <c r="K2366" i="2"/>
  <c r="L2366" i="2" s="1"/>
  <c r="K2365" i="2"/>
  <c r="L2365" i="2" s="1"/>
  <c r="K2364" i="2"/>
  <c r="L2364" i="2" s="1"/>
  <c r="K2363" i="2"/>
  <c r="L2363" i="2" s="1"/>
  <c r="K2362" i="2"/>
  <c r="L2362" i="2" s="1"/>
  <c r="K2361" i="2"/>
  <c r="L2361" i="2" s="1"/>
  <c r="K2360" i="2"/>
  <c r="L2360" i="2" s="1"/>
  <c r="K2359" i="2"/>
  <c r="L2359" i="2" s="1"/>
  <c r="K2358" i="2"/>
  <c r="L2358" i="2" s="1"/>
  <c r="K2357" i="2"/>
  <c r="L2357" i="2" s="1"/>
  <c r="K2356" i="2"/>
  <c r="L2356" i="2" s="1"/>
  <c r="K2355" i="2"/>
  <c r="L2355" i="2" s="1"/>
  <c r="K2354" i="2"/>
  <c r="L2354" i="2" s="1"/>
  <c r="K2353" i="2"/>
  <c r="L2353" i="2" s="1"/>
  <c r="K2352" i="2"/>
  <c r="L2352" i="2" s="1"/>
  <c r="K2351" i="2"/>
  <c r="L2351" i="2" s="1"/>
  <c r="K2350" i="2"/>
  <c r="L2350" i="2" s="1"/>
  <c r="K2349" i="2"/>
  <c r="L2349" i="2" s="1"/>
  <c r="K2348" i="2"/>
  <c r="L2348" i="2" s="1"/>
  <c r="K2347" i="2"/>
  <c r="L2347" i="2" s="1"/>
  <c r="K2346" i="2"/>
  <c r="L2346" i="2" s="1"/>
  <c r="K2345" i="2"/>
  <c r="L2345" i="2" s="1"/>
  <c r="K2344" i="2"/>
  <c r="L2344" i="2" s="1"/>
  <c r="K2343" i="2"/>
  <c r="L2343" i="2" s="1"/>
  <c r="K2342" i="2"/>
  <c r="L2342" i="2" s="1"/>
  <c r="K2341" i="2"/>
  <c r="L2341" i="2" s="1"/>
  <c r="K2340" i="2"/>
  <c r="L2340" i="2" s="1"/>
  <c r="K2339" i="2"/>
  <c r="L2339" i="2" s="1"/>
  <c r="K2338" i="2"/>
  <c r="L2338" i="2" s="1"/>
  <c r="K2337" i="2"/>
  <c r="L2337" i="2" s="1"/>
  <c r="K2336" i="2"/>
  <c r="L2336" i="2" s="1"/>
  <c r="K2335" i="2"/>
  <c r="L2335" i="2" s="1"/>
  <c r="K2334" i="2"/>
  <c r="L2334" i="2" s="1"/>
  <c r="K2333" i="2"/>
  <c r="L2333" i="2" s="1"/>
  <c r="K2332" i="2"/>
  <c r="L2332" i="2" s="1"/>
  <c r="K2331" i="2"/>
  <c r="L2331" i="2" s="1"/>
  <c r="K2330" i="2"/>
  <c r="L2330" i="2" s="1"/>
  <c r="K2329" i="2"/>
  <c r="L2329" i="2" s="1"/>
  <c r="K2328" i="2"/>
  <c r="L2328" i="2" s="1"/>
  <c r="K2327" i="2"/>
  <c r="L2327" i="2" s="1"/>
  <c r="K2326" i="2"/>
  <c r="L2326" i="2" s="1"/>
  <c r="K2325" i="2"/>
  <c r="L2325" i="2" s="1"/>
  <c r="K2324" i="2"/>
  <c r="L2324" i="2" s="1"/>
  <c r="K2323" i="2"/>
  <c r="L2323" i="2" s="1"/>
  <c r="K2322" i="2"/>
  <c r="L2322" i="2" s="1"/>
  <c r="K2321" i="2"/>
  <c r="L2321" i="2" s="1"/>
  <c r="K2320" i="2"/>
  <c r="L2320" i="2" s="1"/>
  <c r="K2319" i="2"/>
  <c r="L2319" i="2" s="1"/>
  <c r="K2318" i="2"/>
  <c r="L2318" i="2" s="1"/>
  <c r="K2317" i="2"/>
  <c r="L2317" i="2" s="1"/>
  <c r="K2316" i="2"/>
  <c r="L2316" i="2" s="1"/>
  <c r="K2315" i="2"/>
  <c r="L2315" i="2" s="1"/>
  <c r="K2314" i="2"/>
  <c r="L2314" i="2" s="1"/>
  <c r="K2313" i="2"/>
  <c r="L2313" i="2" s="1"/>
  <c r="K2312" i="2"/>
  <c r="L2312" i="2" s="1"/>
  <c r="K2311" i="2"/>
  <c r="L2311" i="2" s="1"/>
  <c r="K2310" i="2"/>
  <c r="L2310" i="2" s="1"/>
  <c r="K2309" i="2"/>
  <c r="L2309" i="2" s="1"/>
  <c r="K2308" i="2"/>
  <c r="L2308" i="2" s="1"/>
  <c r="K2307" i="2"/>
  <c r="L2307" i="2" s="1"/>
  <c r="K2306" i="2"/>
  <c r="L2306" i="2" s="1"/>
  <c r="K2305" i="2"/>
  <c r="L2305" i="2" s="1"/>
  <c r="K2304" i="2"/>
  <c r="L2304" i="2" s="1"/>
  <c r="K2303" i="2"/>
  <c r="L2303" i="2" s="1"/>
  <c r="K2302" i="2"/>
  <c r="L2302" i="2" s="1"/>
  <c r="K2301" i="2"/>
  <c r="L2301" i="2" s="1"/>
  <c r="K2300" i="2"/>
  <c r="L2300" i="2" s="1"/>
  <c r="K2299" i="2"/>
  <c r="L2299" i="2" s="1"/>
  <c r="K2298" i="2"/>
  <c r="L2298" i="2" s="1"/>
  <c r="K2297" i="2"/>
  <c r="L2297" i="2" s="1"/>
  <c r="K2296" i="2"/>
  <c r="L2296" i="2" s="1"/>
  <c r="K2295" i="2"/>
  <c r="L2295" i="2" s="1"/>
  <c r="K2294" i="2"/>
  <c r="L2294" i="2" s="1"/>
  <c r="K2293" i="2"/>
  <c r="L2293" i="2" s="1"/>
  <c r="K2292" i="2"/>
  <c r="L2292" i="2" s="1"/>
  <c r="K2291" i="2"/>
  <c r="L2291" i="2" s="1"/>
  <c r="K2290" i="2"/>
  <c r="L2290" i="2" s="1"/>
  <c r="K2289" i="2"/>
  <c r="L2289" i="2" s="1"/>
  <c r="K2288" i="2"/>
  <c r="L2288" i="2" s="1"/>
  <c r="K2287" i="2"/>
  <c r="L2287" i="2" s="1"/>
  <c r="K2286" i="2"/>
  <c r="L2286" i="2" s="1"/>
  <c r="K2285" i="2"/>
  <c r="L2285" i="2" s="1"/>
  <c r="K2284" i="2"/>
  <c r="L2284" i="2" s="1"/>
  <c r="K2283" i="2"/>
  <c r="L2283" i="2" s="1"/>
  <c r="K2282" i="2"/>
  <c r="L2282" i="2" s="1"/>
  <c r="K2281" i="2"/>
  <c r="L2281" i="2" s="1"/>
  <c r="K2280" i="2"/>
  <c r="L2280" i="2" s="1"/>
  <c r="K2279" i="2"/>
  <c r="L2279" i="2" s="1"/>
  <c r="K2278" i="2"/>
  <c r="L2278" i="2" s="1"/>
  <c r="K2277" i="2"/>
  <c r="L2277" i="2" s="1"/>
  <c r="K2276" i="2"/>
  <c r="L2276" i="2" s="1"/>
  <c r="K2275" i="2"/>
  <c r="L2275" i="2" s="1"/>
  <c r="K2274" i="2"/>
  <c r="L2274" i="2" s="1"/>
  <c r="K2273" i="2"/>
  <c r="L2273" i="2" s="1"/>
  <c r="K2272" i="2"/>
  <c r="L2272" i="2" s="1"/>
  <c r="K2271" i="2"/>
  <c r="L2271" i="2" s="1"/>
  <c r="K2270" i="2"/>
  <c r="L2270" i="2" s="1"/>
  <c r="K2269" i="2"/>
  <c r="L2269" i="2" s="1"/>
  <c r="K2268" i="2"/>
  <c r="L2268" i="2" s="1"/>
  <c r="K2267" i="2"/>
  <c r="L2267" i="2" s="1"/>
  <c r="K2266" i="2"/>
  <c r="L2266" i="2" s="1"/>
  <c r="K2265" i="2"/>
  <c r="L2265" i="2" s="1"/>
  <c r="K2264" i="2"/>
  <c r="L2264" i="2" s="1"/>
  <c r="K2263" i="2"/>
  <c r="L2263" i="2" s="1"/>
  <c r="K2262" i="2"/>
  <c r="L2262" i="2" s="1"/>
  <c r="K2261" i="2"/>
  <c r="L2261" i="2" s="1"/>
  <c r="K2260" i="2"/>
  <c r="L2260" i="2" s="1"/>
  <c r="K2259" i="2"/>
  <c r="L2259" i="2" s="1"/>
  <c r="K2258" i="2"/>
  <c r="L2258" i="2" s="1"/>
  <c r="K2257" i="2"/>
  <c r="L2257" i="2" s="1"/>
  <c r="K2256" i="2"/>
  <c r="L2256" i="2" s="1"/>
  <c r="K2255" i="2"/>
  <c r="L2255" i="2" s="1"/>
  <c r="K2254" i="2"/>
  <c r="L2254" i="2" s="1"/>
  <c r="K2253" i="2"/>
  <c r="L2253" i="2" s="1"/>
  <c r="K2252" i="2"/>
  <c r="L2252" i="2" s="1"/>
  <c r="K2251" i="2"/>
  <c r="L2251" i="2" s="1"/>
  <c r="K2250" i="2"/>
  <c r="L2250" i="2" s="1"/>
  <c r="K2249" i="2"/>
  <c r="L2249" i="2" s="1"/>
  <c r="K2248" i="2"/>
  <c r="L2248" i="2" s="1"/>
  <c r="K2247" i="2"/>
  <c r="L2247" i="2" s="1"/>
  <c r="K2246" i="2"/>
  <c r="L2246" i="2" s="1"/>
  <c r="K2245" i="2"/>
  <c r="L2245" i="2" s="1"/>
  <c r="K2244" i="2"/>
  <c r="L2244" i="2" s="1"/>
  <c r="K2243" i="2"/>
  <c r="L2243" i="2" s="1"/>
  <c r="K2242" i="2"/>
  <c r="L2242" i="2" s="1"/>
  <c r="K2241" i="2"/>
  <c r="L2241" i="2" s="1"/>
  <c r="K2240" i="2"/>
  <c r="L2240" i="2" s="1"/>
  <c r="K2239" i="2"/>
  <c r="L2239" i="2" s="1"/>
  <c r="K2238" i="2"/>
  <c r="L2238" i="2" s="1"/>
  <c r="K2237" i="2"/>
  <c r="L2237" i="2" s="1"/>
  <c r="K2236" i="2"/>
  <c r="L2236" i="2" s="1"/>
  <c r="K2235" i="2"/>
  <c r="L2235" i="2" s="1"/>
  <c r="K2234" i="2"/>
  <c r="L2234" i="2" s="1"/>
  <c r="K2233" i="2"/>
  <c r="L2233" i="2" s="1"/>
  <c r="K2232" i="2"/>
  <c r="L2232" i="2" s="1"/>
  <c r="K2231" i="2"/>
  <c r="L2231" i="2" s="1"/>
  <c r="K2230" i="2"/>
  <c r="L2230" i="2" s="1"/>
  <c r="K2229" i="2"/>
  <c r="L2229" i="2" s="1"/>
  <c r="K2228" i="2"/>
  <c r="L2228" i="2" s="1"/>
  <c r="K2227" i="2"/>
  <c r="L2227" i="2" s="1"/>
  <c r="K2226" i="2"/>
  <c r="L2226" i="2" s="1"/>
  <c r="K2225" i="2"/>
  <c r="L2225" i="2" s="1"/>
  <c r="K2224" i="2"/>
  <c r="L2224" i="2" s="1"/>
  <c r="K2223" i="2"/>
  <c r="L2223" i="2" s="1"/>
  <c r="K2222" i="2"/>
  <c r="L2222" i="2" s="1"/>
  <c r="K2221" i="2"/>
  <c r="L2221" i="2" s="1"/>
  <c r="K2220" i="2"/>
  <c r="L2220" i="2" s="1"/>
  <c r="K2219" i="2"/>
  <c r="L2219" i="2" s="1"/>
  <c r="K2218" i="2"/>
  <c r="L2218" i="2" s="1"/>
  <c r="K2217" i="2"/>
  <c r="L2217" i="2" s="1"/>
  <c r="K2216" i="2"/>
  <c r="L2216" i="2" s="1"/>
  <c r="K2215" i="2"/>
  <c r="L2215" i="2" s="1"/>
  <c r="K2214" i="2"/>
  <c r="L2214" i="2" s="1"/>
  <c r="K2213" i="2"/>
  <c r="L2213" i="2" s="1"/>
  <c r="K2212" i="2"/>
  <c r="L2212" i="2" s="1"/>
  <c r="K2211" i="2"/>
  <c r="L2211" i="2" s="1"/>
  <c r="K2210" i="2"/>
  <c r="L2210" i="2" s="1"/>
  <c r="K2209" i="2"/>
  <c r="L2209" i="2" s="1"/>
  <c r="K2208" i="2"/>
  <c r="L2208" i="2" s="1"/>
  <c r="K2207" i="2"/>
  <c r="L2207" i="2" s="1"/>
  <c r="K2206" i="2"/>
  <c r="L2206" i="2" s="1"/>
  <c r="K2205" i="2"/>
  <c r="L2205" i="2" s="1"/>
  <c r="K2204" i="2"/>
  <c r="L2204" i="2" s="1"/>
  <c r="K2203" i="2"/>
  <c r="L2203" i="2" s="1"/>
  <c r="K2202" i="2"/>
  <c r="L2202" i="2" s="1"/>
  <c r="K2201" i="2"/>
  <c r="L2201" i="2" s="1"/>
  <c r="K2200" i="2"/>
  <c r="L2200" i="2" s="1"/>
  <c r="K2199" i="2"/>
  <c r="L2199" i="2" s="1"/>
  <c r="K2198" i="2"/>
  <c r="L2198" i="2" s="1"/>
  <c r="K2197" i="2"/>
  <c r="L2197" i="2" s="1"/>
  <c r="K2196" i="2"/>
  <c r="L2196" i="2" s="1"/>
  <c r="K2195" i="2"/>
  <c r="L2195" i="2" s="1"/>
  <c r="K2194" i="2"/>
  <c r="L2194" i="2" s="1"/>
  <c r="K2193" i="2"/>
  <c r="L2193" i="2" s="1"/>
  <c r="K2192" i="2"/>
  <c r="L2192" i="2" s="1"/>
  <c r="K2191" i="2"/>
  <c r="L2191" i="2" s="1"/>
  <c r="K2190" i="2"/>
  <c r="L2190" i="2" s="1"/>
  <c r="K2189" i="2"/>
  <c r="L2189" i="2" s="1"/>
  <c r="K2188" i="2"/>
  <c r="L2188" i="2" s="1"/>
  <c r="K2187" i="2"/>
  <c r="L2187" i="2" s="1"/>
  <c r="K2186" i="2"/>
  <c r="L2186" i="2" s="1"/>
  <c r="K2185" i="2"/>
  <c r="L2185" i="2" s="1"/>
  <c r="K2184" i="2"/>
  <c r="L2184" i="2" s="1"/>
  <c r="K2183" i="2"/>
  <c r="L2183" i="2" s="1"/>
  <c r="K2182" i="2"/>
  <c r="L2182" i="2" s="1"/>
  <c r="K2181" i="2"/>
  <c r="L2181" i="2" s="1"/>
  <c r="K2180" i="2"/>
  <c r="L2180" i="2" s="1"/>
  <c r="K2179" i="2"/>
  <c r="L2179" i="2" s="1"/>
  <c r="K2178" i="2"/>
  <c r="L2178" i="2" s="1"/>
  <c r="K2177" i="2"/>
  <c r="L2177" i="2" s="1"/>
  <c r="K2176" i="2"/>
  <c r="L2176" i="2" s="1"/>
  <c r="K2175" i="2"/>
  <c r="L2175" i="2" s="1"/>
  <c r="K2174" i="2"/>
  <c r="L2174" i="2" s="1"/>
  <c r="K2173" i="2"/>
  <c r="L2173" i="2" s="1"/>
  <c r="K2172" i="2"/>
  <c r="L2172" i="2" s="1"/>
  <c r="K2171" i="2"/>
  <c r="L2171" i="2" s="1"/>
  <c r="K2170" i="2"/>
  <c r="L2170" i="2" s="1"/>
  <c r="K2169" i="2"/>
  <c r="L2169" i="2" s="1"/>
  <c r="K2168" i="2"/>
  <c r="L2168" i="2" s="1"/>
  <c r="K2167" i="2"/>
  <c r="L2167" i="2" s="1"/>
  <c r="K2166" i="2"/>
  <c r="L2166" i="2" s="1"/>
  <c r="K2165" i="2"/>
  <c r="L2165" i="2" s="1"/>
  <c r="K2164" i="2"/>
  <c r="L2164" i="2" s="1"/>
  <c r="K2163" i="2"/>
  <c r="L2163" i="2" s="1"/>
  <c r="K2162" i="2"/>
  <c r="L2162" i="2" s="1"/>
  <c r="K2161" i="2"/>
  <c r="L2161" i="2" s="1"/>
  <c r="K2160" i="2"/>
  <c r="L2160" i="2" s="1"/>
  <c r="K2159" i="2"/>
  <c r="L2159" i="2" s="1"/>
  <c r="K2158" i="2"/>
  <c r="L2158" i="2" s="1"/>
  <c r="K2157" i="2"/>
  <c r="L2157" i="2" s="1"/>
  <c r="K2156" i="2"/>
  <c r="L2156" i="2" s="1"/>
  <c r="K2155" i="2"/>
  <c r="L2155" i="2" s="1"/>
  <c r="K2154" i="2"/>
  <c r="L2154" i="2" s="1"/>
  <c r="K2153" i="2"/>
  <c r="L2153" i="2" s="1"/>
  <c r="K2152" i="2"/>
  <c r="L2152" i="2" s="1"/>
  <c r="K2151" i="2"/>
  <c r="L2151" i="2" s="1"/>
  <c r="K2150" i="2"/>
  <c r="L2150" i="2" s="1"/>
  <c r="K2149" i="2"/>
  <c r="L2149" i="2" s="1"/>
  <c r="K2148" i="2"/>
  <c r="L2148" i="2" s="1"/>
  <c r="K2147" i="2"/>
  <c r="L2147" i="2" s="1"/>
  <c r="K2146" i="2"/>
  <c r="L2146" i="2" s="1"/>
  <c r="K2145" i="2"/>
  <c r="L2145" i="2" s="1"/>
  <c r="K2144" i="2"/>
  <c r="L2144" i="2" s="1"/>
  <c r="K2143" i="2"/>
  <c r="L2143" i="2" s="1"/>
  <c r="K2142" i="2"/>
  <c r="L2142" i="2" s="1"/>
  <c r="K2141" i="2"/>
  <c r="L2141" i="2" s="1"/>
  <c r="K2140" i="2"/>
  <c r="L2140" i="2" s="1"/>
  <c r="K2139" i="2"/>
  <c r="L2139" i="2" s="1"/>
  <c r="K2138" i="2"/>
  <c r="L2138" i="2" s="1"/>
  <c r="K2137" i="2"/>
  <c r="L2137" i="2" s="1"/>
  <c r="K2136" i="2"/>
  <c r="L2136" i="2" s="1"/>
  <c r="K2135" i="2"/>
  <c r="L2135" i="2" s="1"/>
  <c r="K2134" i="2"/>
  <c r="L2134" i="2" s="1"/>
  <c r="K2133" i="2"/>
  <c r="L2133" i="2" s="1"/>
  <c r="K2132" i="2"/>
  <c r="L2132" i="2" s="1"/>
  <c r="K2131" i="2"/>
  <c r="L2131" i="2" s="1"/>
  <c r="K2130" i="2"/>
  <c r="L2130" i="2" s="1"/>
  <c r="K2129" i="2"/>
  <c r="L2129" i="2" s="1"/>
  <c r="K2128" i="2"/>
  <c r="L2128" i="2" s="1"/>
  <c r="K2127" i="2"/>
  <c r="L2127" i="2" s="1"/>
  <c r="K2126" i="2"/>
  <c r="L2126" i="2" s="1"/>
  <c r="K2125" i="2"/>
  <c r="L2125" i="2" s="1"/>
  <c r="K2124" i="2"/>
  <c r="L2124" i="2" s="1"/>
  <c r="K2123" i="2"/>
  <c r="L2123" i="2" s="1"/>
  <c r="K2122" i="2"/>
  <c r="L2122" i="2" s="1"/>
  <c r="K2121" i="2"/>
  <c r="L2121" i="2" s="1"/>
  <c r="K2120" i="2"/>
  <c r="L2120" i="2" s="1"/>
  <c r="K2119" i="2"/>
  <c r="L2119" i="2" s="1"/>
  <c r="K2118" i="2"/>
  <c r="L2118" i="2" s="1"/>
  <c r="K2117" i="2"/>
  <c r="L2117" i="2" s="1"/>
  <c r="K2116" i="2"/>
  <c r="L2116" i="2" s="1"/>
  <c r="K2115" i="2"/>
  <c r="L2115" i="2" s="1"/>
  <c r="K2114" i="2"/>
  <c r="L2114" i="2" s="1"/>
  <c r="K2113" i="2"/>
  <c r="L2113" i="2" s="1"/>
  <c r="K2112" i="2"/>
  <c r="L2112" i="2" s="1"/>
  <c r="K2111" i="2"/>
  <c r="L2111" i="2" s="1"/>
  <c r="K2110" i="2"/>
  <c r="L2110" i="2" s="1"/>
  <c r="K2109" i="2"/>
  <c r="L2109" i="2" s="1"/>
  <c r="K2108" i="2"/>
  <c r="L2108" i="2" s="1"/>
  <c r="K2107" i="2"/>
  <c r="L2107" i="2" s="1"/>
  <c r="K2106" i="2"/>
  <c r="L2106" i="2" s="1"/>
  <c r="K2105" i="2"/>
  <c r="L2105" i="2" s="1"/>
  <c r="K2104" i="2"/>
  <c r="L2104" i="2" s="1"/>
  <c r="K2103" i="2"/>
  <c r="L2103" i="2" s="1"/>
  <c r="K2102" i="2"/>
  <c r="L2102" i="2" s="1"/>
  <c r="K2101" i="2"/>
  <c r="L2101" i="2" s="1"/>
  <c r="K2100" i="2"/>
  <c r="L2100" i="2" s="1"/>
  <c r="K2099" i="2"/>
  <c r="L2099" i="2" s="1"/>
  <c r="K2098" i="2"/>
  <c r="L2098" i="2" s="1"/>
  <c r="K2097" i="2"/>
  <c r="L2097" i="2" s="1"/>
  <c r="K2096" i="2"/>
  <c r="L2096" i="2" s="1"/>
  <c r="K2095" i="2"/>
  <c r="L2095" i="2" s="1"/>
  <c r="K2094" i="2"/>
  <c r="L2094" i="2" s="1"/>
  <c r="K2093" i="2"/>
  <c r="L2093" i="2" s="1"/>
  <c r="K2092" i="2"/>
  <c r="L2092" i="2" s="1"/>
  <c r="K2091" i="2"/>
  <c r="L2091" i="2" s="1"/>
  <c r="K2090" i="2"/>
  <c r="L2090" i="2" s="1"/>
  <c r="K2089" i="2"/>
  <c r="L2089" i="2" s="1"/>
  <c r="K2088" i="2"/>
  <c r="L2088" i="2" s="1"/>
  <c r="K2087" i="2"/>
  <c r="L2087" i="2" s="1"/>
  <c r="K2086" i="2"/>
  <c r="L2086" i="2" s="1"/>
  <c r="K2085" i="2"/>
  <c r="L2085" i="2" s="1"/>
  <c r="K2084" i="2"/>
  <c r="L2084" i="2" s="1"/>
  <c r="K2083" i="2"/>
  <c r="L2083" i="2" s="1"/>
  <c r="K2082" i="2"/>
  <c r="L2082" i="2" s="1"/>
  <c r="K2081" i="2"/>
  <c r="L2081" i="2" s="1"/>
  <c r="K2080" i="2"/>
  <c r="L2080" i="2" s="1"/>
  <c r="K2079" i="2"/>
  <c r="L2079" i="2" s="1"/>
  <c r="K2078" i="2"/>
  <c r="L2078" i="2" s="1"/>
  <c r="K2077" i="2"/>
  <c r="L2077" i="2" s="1"/>
  <c r="K2076" i="2"/>
  <c r="L2076" i="2" s="1"/>
  <c r="K2075" i="2"/>
  <c r="L2075" i="2" s="1"/>
  <c r="K2074" i="2"/>
  <c r="L2074" i="2" s="1"/>
  <c r="K2073" i="2"/>
  <c r="L2073" i="2" s="1"/>
  <c r="K2072" i="2"/>
  <c r="L2072" i="2" s="1"/>
  <c r="K2071" i="2"/>
  <c r="L2071" i="2" s="1"/>
  <c r="K2070" i="2"/>
  <c r="L2070" i="2" s="1"/>
  <c r="K2069" i="2"/>
  <c r="L2069" i="2" s="1"/>
  <c r="K2068" i="2"/>
  <c r="L2068" i="2" s="1"/>
  <c r="K2067" i="2"/>
  <c r="L2067" i="2" s="1"/>
  <c r="K2066" i="2"/>
  <c r="L2066" i="2" s="1"/>
  <c r="K2065" i="2"/>
  <c r="L2065" i="2" s="1"/>
  <c r="K2064" i="2"/>
  <c r="L2064" i="2" s="1"/>
  <c r="K2063" i="2"/>
  <c r="L2063" i="2" s="1"/>
  <c r="K2062" i="2"/>
  <c r="L2062" i="2" s="1"/>
  <c r="K2061" i="2"/>
  <c r="L2061" i="2" s="1"/>
  <c r="K2060" i="2"/>
  <c r="L2060" i="2" s="1"/>
  <c r="K2059" i="2"/>
  <c r="L2059" i="2" s="1"/>
  <c r="K2058" i="2"/>
  <c r="L2058" i="2" s="1"/>
  <c r="K2057" i="2"/>
  <c r="L2057" i="2" s="1"/>
  <c r="K2056" i="2"/>
  <c r="L2056" i="2" s="1"/>
  <c r="K2055" i="2"/>
  <c r="L2055" i="2" s="1"/>
  <c r="K2054" i="2"/>
  <c r="L2054" i="2" s="1"/>
  <c r="K2053" i="2"/>
  <c r="L2053" i="2" s="1"/>
  <c r="K2052" i="2"/>
  <c r="L2052" i="2" s="1"/>
  <c r="K2051" i="2"/>
  <c r="L2051" i="2" s="1"/>
  <c r="K2050" i="2"/>
  <c r="L2050" i="2" s="1"/>
  <c r="K2049" i="2"/>
  <c r="L2049" i="2" s="1"/>
  <c r="K2048" i="2"/>
  <c r="L2048" i="2" s="1"/>
  <c r="K2047" i="2"/>
  <c r="L2047" i="2" s="1"/>
  <c r="K2046" i="2"/>
  <c r="L2046" i="2" s="1"/>
  <c r="K2045" i="2"/>
  <c r="L2045" i="2" s="1"/>
  <c r="K2044" i="2"/>
  <c r="L2044" i="2" s="1"/>
  <c r="K2043" i="2"/>
  <c r="L2043" i="2" s="1"/>
  <c r="K2042" i="2"/>
  <c r="L2042" i="2" s="1"/>
  <c r="K2041" i="2"/>
  <c r="L2041" i="2" s="1"/>
  <c r="K2040" i="2"/>
  <c r="L2040" i="2" s="1"/>
  <c r="K2039" i="2"/>
  <c r="L2039" i="2" s="1"/>
  <c r="K2038" i="2"/>
  <c r="L2038" i="2" s="1"/>
  <c r="K2037" i="2"/>
  <c r="L2037" i="2" s="1"/>
  <c r="K2036" i="2"/>
  <c r="L2036" i="2" s="1"/>
  <c r="K2035" i="2"/>
  <c r="L2035" i="2" s="1"/>
  <c r="K2034" i="2"/>
  <c r="L2034" i="2" s="1"/>
  <c r="K2033" i="2"/>
  <c r="L2033" i="2" s="1"/>
  <c r="K2032" i="2"/>
  <c r="L2032" i="2" s="1"/>
  <c r="K2031" i="2"/>
  <c r="L2031" i="2" s="1"/>
  <c r="K2030" i="2"/>
  <c r="L2030" i="2" s="1"/>
  <c r="K2029" i="2"/>
  <c r="L2029" i="2" s="1"/>
  <c r="K2028" i="2"/>
  <c r="L2028" i="2" s="1"/>
  <c r="K2027" i="2"/>
  <c r="L2027" i="2" s="1"/>
  <c r="K2026" i="2"/>
  <c r="L2026" i="2" s="1"/>
  <c r="K2025" i="2"/>
  <c r="L2025" i="2" s="1"/>
  <c r="K2024" i="2"/>
  <c r="L2024" i="2" s="1"/>
  <c r="K2023" i="2"/>
  <c r="L2023" i="2" s="1"/>
  <c r="K2022" i="2"/>
  <c r="L2022" i="2" s="1"/>
  <c r="K2021" i="2"/>
  <c r="L2021" i="2" s="1"/>
  <c r="K2020" i="2"/>
  <c r="L2020" i="2" s="1"/>
  <c r="K2019" i="2"/>
  <c r="L2019" i="2" s="1"/>
  <c r="K2018" i="2"/>
  <c r="L2018" i="2" s="1"/>
  <c r="K2017" i="2"/>
  <c r="L2017" i="2" s="1"/>
  <c r="K2016" i="2"/>
  <c r="L2016" i="2" s="1"/>
  <c r="K2015" i="2"/>
  <c r="L2015" i="2" s="1"/>
  <c r="K2014" i="2"/>
  <c r="L2014" i="2" s="1"/>
  <c r="K2013" i="2"/>
  <c r="L2013" i="2" s="1"/>
  <c r="K2012" i="2"/>
  <c r="L2012" i="2" s="1"/>
  <c r="K2011" i="2"/>
  <c r="L2011" i="2" s="1"/>
  <c r="K2010" i="2"/>
  <c r="L2010" i="2" s="1"/>
  <c r="K2009" i="2"/>
  <c r="L2009" i="2" s="1"/>
  <c r="K2008" i="2"/>
  <c r="L2008" i="2" s="1"/>
  <c r="K2007" i="2"/>
  <c r="L2007" i="2" s="1"/>
  <c r="K2006" i="2"/>
  <c r="L2006" i="2" s="1"/>
  <c r="K2005" i="2"/>
  <c r="L2005" i="2" s="1"/>
  <c r="K2004" i="2"/>
  <c r="L2004" i="2" s="1"/>
  <c r="K2003" i="2"/>
  <c r="L2003" i="2" s="1"/>
  <c r="K2002" i="2"/>
  <c r="L2002" i="2" s="1"/>
  <c r="K2001" i="2"/>
  <c r="L2001" i="2" s="1"/>
  <c r="K2000" i="2"/>
  <c r="L2000" i="2" s="1"/>
  <c r="K1999" i="2"/>
  <c r="L1999" i="2" s="1"/>
  <c r="K1998" i="2"/>
  <c r="L1998" i="2" s="1"/>
  <c r="K1997" i="2"/>
  <c r="L1997" i="2" s="1"/>
  <c r="K1996" i="2"/>
  <c r="L1996" i="2" s="1"/>
  <c r="K1995" i="2"/>
  <c r="L1995" i="2" s="1"/>
  <c r="K1994" i="2"/>
  <c r="L1994" i="2" s="1"/>
  <c r="K1993" i="2"/>
  <c r="L1993" i="2" s="1"/>
  <c r="K1992" i="2"/>
  <c r="L1992" i="2" s="1"/>
  <c r="K1991" i="2"/>
  <c r="L1991" i="2" s="1"/>
  <c r="K1990" i="2"/>
  <c r="L1990" i="2" s="1"/>
  <c r="K1989" i="2"/>
  <c r="L1989" i="2" s="1"/>
  <c r="K1988" i="2"/>
  <c r="L1988" i="2" s="1"/>
  <c r="K1987" i="2"/>
  <c r="L1987" i="2" s="1"/>
  <c r="K1986" i="2"/>
  <c r="L1986" i="2" s="1"/>
  <c r="K1985" i="2"/>
  <c r="L1985" i="2" s="1"/>
  <c r="K1984" i="2"/>
  <c r="L1984" i="2" s="1"/>
  <c r="K1983" i="2"/>
  <c r="L1983" i="2" s="1"/>
  <c r="K1982" i="2"/>
  <c r="L1982" i="2" s="1"/>
  <c r="K1981" i="2"/>
  <c r="L1981" i="2" s="1"/>
  <c r="K1980" i="2"/>
  <c r="L1980" i="2" s="1"/>
  <c r="K1979" i="2"/>
  <c r="L1979" i="2" s="1"/>
  <c r="K1978" i="2"/>
  <c r="L1978" i="2" s="1"/>
  <c r="K1977" i="2"/>
  <c r="L1977" i="2" s="1"/>
  <c r="K1976" i="2"/>
  <c r="L1976" i="2" s="1"/>
  <c r="K1975" i="2"/>
  <c r="L1975" i="2" s="1"/>
  <c r="K1974" i="2"/>
  <c r="L1974" i="2" s="1"/>
  <c r="K1973" i="2"/>
  <c r="L1973" i="2" s="1"/>
  <c r="K1972" i="2"/>
  <c r="L1972" i="2" s="1"/>
  <c r="K1971" i="2"/>
  <c r="L1971" i="2" s="1"/>
  <c r="K1970" i="2"/>
  <c r="L1970" i="2" s="1"/>
  <c r="K1969" i="2"/>
  <c r="L1969" i="2" s="1"/>
  <c r="K1968" i="2"/>
  <c r="L1968" i="2" s="1"/>
  <c r="K1967" i="2"/>
  <c r="L1967" i="2" s="1"/>
  <c r="K1966" i="2"/>
  <c r="L1966" i="2" s="1"/>
  <c r="K1965" i="2"/>
  <c r="L1965" i="2" s="1"/>
  <c r="K1964" i="2"/>
  <c r="L1964" i="2" s="1"/>
  <c r="K1963" i="2"/>
  <c r="L1963" i="2" s="1"/>
  <c r="K1962" i="2"/>
  <c r="L1962" i="2" s="1"/>
  <c r="K1961" i="2"/>
  <c r="L1961" i="2" s="1"/>
  <c r="K1960" i="2"/>
  <c r="L1960" i="2" s="1"/>
  <c r="K1959" i="2"/>
  <c r="L1959" i="2" s="1"/>
  <c r="K1958" i="2"/>
  <c r="L1958" i="2" s="1"/>
  <c r="K1957" i="2"/>
  <c r="L1957" i="2" s="1"/>
  <c r="K1956" i="2"/>
  <c r="L1956" i="2" s="1"/>
  <c r="K1955" i="2"/>
  <c r="L1955" i="2" s="1"/>
  <c r="K1954" i="2"/>
  <c r="L1954" i="2" s="1"/>
  <c r="K1953" i="2"/>
  <c r="L1953" i="2" s="1"/>
  <c r="K1952" i="2"/>
  <c r="L1952" i="2" s="1"/>
  <c r="K1951" i="2"/>
  <c r="L1951" i="2" s="1"/>
  <c r="K1950" i="2"/>
  <c r="L1950" i="2" s="1"/>
  <c r="K1949" i="2"/>
  <c r="L1949" i="2" s="1"/>
  <c r="K1948" i="2"/>
  <c r="L1948" i="2" s="1"/>
  <c r="K1947" i="2"/>
  <c r="L1947" i="2" s="1"/>
  <c r="K1946" i="2"/>
  <c r="L1946" i="2" s="1"/>
  <c r="K1945" i="2"/>
  <c r="L1945" i="2" s="1"/>
  <c r="K1944" i="2"/>
  <c r="L1944" i="2" s="1"/>
  <c r="K1943" i="2"/>
  <c r="L1943" i="2" s="1"/>
  <c r="K1942" i="2"/>
  <c r="L1942" i="2" s="1"/>
  <c r="K1941" i="2"/>
  <c r="L1941" i="2" s="1"/>
  <c r="K1940" i="2"/>
  <c r="L1940" i="2" s="1"/>
  <c r="K1939" i="2"/>
  <c r="L1939" i="2" s="1"/>
  <c r="K1938" i="2"/>
  <c r="L1938" i="2" s="1"/>
  <c r="K1937" i="2"/>
  <c r="L1937" i="2" s="1"/>
  <c r="K1936" i="2"/>
  <c r="L1936" i="2" s="1"/>
  <c r="K1935" i="2"/>
  <c r="L1935" i="2" s="1"/>
  <c r="K1934" i="2"/>
  <c r="L1934" i="2" s="1"/>
  <c r="K1933" i="2"/>
  <c r="L1933" i="2" s="1"/>
  <c r="K1932" i="2"/>
  <c r="L1932" i="2" s="1"/>
  <c r="K1931" i="2"/>
  <c r="L1931" i="2" s="1"/>
  <c r="K1930" i="2"/>
  <c r="L1930" i="2" s="1"/>
  <c r="K1929" i="2"/>
  <c r="L1929" i="2" s="1"/>
  <c r="K1928" i="2"/>
  <c r="L1928" i="2" s="1"/>
  <c r="K1927" i="2"/>
  <c r="L1927" i="2" s="1"/>
  <c r="K1926" i="2"/>
  <c r="L1926" i="2" s="1"/>
  <c r="K1925" i="2"/>
  <c r="L1925" i="2" s="1"/>
  <c r="K1924" i="2"/>
  <c r="L1924" i="2" s="1"/>
  <c r="K1923" i="2"/>
  <c r="L1923" i="2" s="1"/>
  <c r="K1922" i="2"/>
  <c r="L1922" i="2" s="1"/>
  <c r="K1921" i="2"/>
  <c r="L1921" i="2" s="1"/>
  <c r="K1920" i="2"/>
  <c r="L1920" i="2" s="1"/>
  <c r="K1919" i="2"/>
  <c r="L1919" i="2" s="1"/>
  <c r="K1918" i="2"/>
  <c r="L1918" i="2" s="1"/>
  <c r="K1917" i="2"/>
  <c r="L1917" i="2" s="1"/>
  <c r="K1916" i="2"/>
  <c r="L1916" i="2" s="1"/>
  <c r="K1915" i="2"/>
  <c r="L1915" i="2" s="1"/>
  <c r="K1914" i="2"/>
  <c r="L1914" i="2" s="1"/>
  <c r="K1913" i="2"/>
  <c r="L1913" i="2" s="1"/>
  <c r="K1912" i="2"/>
  <c r="L1912" i="2" s="1"/>
  <c r="K1911" i="2"/>
  <c r="L1911" i="2" s="1"/>
  <c r="K1910" i="2"/>
  <c r="L1910" i="2" s="1"/>
  <c r="K1909" i="2"/>
  <c r="L1909" i="2" s="1"/>
  <c r="K1908" i="2"/>
  <c r="L1908" i="2" s="1"/>
  <c r="K1907" i="2"/>
  <c r="L1907" i="2" s="1"/>
  <c r="K1906" i="2"/>
  <c r="L1906" i="2" s="1"/>
  <c r="K1905" i="2"/>
  <c r="L1905" i="2" s="1"/>
  <c r="K1904" i="2"/>
  <c r="L1904" i="2" s="1"/>
  <c r="K1903" i="2"/>
  <c r="L1903" i="2" s="1"/>
  <c r="K1902" i="2"/>
  <c r="L1902" i="2" s="1"/>
  <c r="K1901" i="2"/>
  <c r="L1901" i="2" s="1"/>
  <c r="K1900" i="2"/>
  <c r="L1900" i="2" s="1"/>
  <c r="K1899" i="2"/>
  <c r="L1899" i="2" s="1"/>
  <c r="K1898" i="2"/>
  <c r="L1898" i="2" s="1"/>
  <c r="K1897" i="2"/>
  <c r="L1897" i="2" s="1"/>
  <c r="K1896" i="2"/>
  <c r="L1896" i="2" s="1"/>
  <c r="K1895" i="2"/>
  <c r="L1895" i="2" s="1"/>
  <c r="K1894" i="2"/>
  <c r="L1894" i="2" s="1"/>
  <c r="K1893" i="2"/>
  <c r="L1893" i="2" s="1"/>
  <c r="K1892" i="2"/>
  <c r="L1892" i="2" s="1"/>
  <c r="K1891" i="2"/>
  <c r="L1891" i="2" s="1"/>
  <c r="K1890" i="2"/>
  <c r="L1890" i="2" s="1"/>
  <c r="K1889" i="2"/>
  <c r="L1889" i="2" s="1"/>
  <c r="K1888" i="2"/>
  <c r="L1888" i="2" s="1"/>
  <c r="K1887" i="2"/>
  <c r="L1887" i="2" s="1"/>
  <c r="K1886" i="2"/>
  <c r="L1886" i="2" s="1"/>
  <c r="K1885" i="2"/>
  <c r="L1885" i="2" s="1"/>
  <c r="K1884" i="2"/>
  <c r="L1884" i="2" s="1"/>
  <c r="K1883" i="2"/>
  <c r="L1883" i="2" s="1"/>
  <c r="K1882" i="2"/>
  <c r="L1882" i="2" s="1"/>
  <c r="K1881" i="2"/>
  <c r="L1881" i="2" s="1"/>
  <c r="K1880" i="2"/>
  <c r="L1880" i="2" s="1"/>
  <c r="K1879" i="2"/>
  <c r="L1879" i="2" s="1"/>
  <c r="K1878" i="2"/>
  <c r="L1878" i="2" s="1"/>
  <c r="K1877" i="2"/>
  <c r="L1877" i="2" s="1"/>
  <c r="K1876" i="2"/>
  <c r="L1876" i="2" s="1"/>
  <c r="K1875" i="2"/>
  <c r="L1875" i="2" s="1"/>
  <c r="K1874" i="2"/>
  <c r="L1874" i="2" s="1"/>
  <c r="K1873" i="2"/>
  <c r="L1873" i="2" s="1"/>
  <c r="K1872" i="2"/>
  <c r="L1872" i="2" s="1"/>
  <c r="K1871" i="2"/>
  <c r="L1871" i="2" s="1"/>
  <c r="K1870" i="2"/>
  <c r="L1870" i="2" s="1"/>
  <c r="K1869" i="2"/>
  <c r="L1869" i="2" s="1"/>
  <c r="K1868" i="2"/>
  <c r="L1868" i="2" s="1"/>
  <c r="K1867" i="2"/>
  <c r="L1867" i="2" s="1"/>
  <c r="K1866" i="2"/>
  <c r="L1866" i="2" s="1"/>
  <c r="K1865" i="2"/>
  <c r="L1865" i="2" s="1"/>
  <c r="K1864" i="2"/>
  <c r="L1864" i="2" s="1"/>
  <c r="K1863" i="2"/>
  <c r="L1863" i="2" s="1"/>
  <c r="K1862" i="2"/>
  <c r="L1862" i="2" s="1"/>
  <c r="K1861" i="2"/>
  <c r="L1861" i="2" s="1"/>
  <c r="K1860" i="2"/>
  <c r="L1860" i="2" s="1"/>
  <c r="K1859" i="2"/>
  <c r="L1859" i="2" s="1"/>
  <c r="K1858" i="2"/>
  <c r="L1858" i="2" s="1"/>
  <c r="K1857" i="2"/>
  <c r="L1857" i="2" s="1"/>
  <c r="K1856" i="2"/>
  <c r="L1856" i="2" s="1"/>
  <c r="K1855" i="2"/>
  <c r="L1855" i="2" s="1"/>
  <c r="K1854" i="2"/>
  <c r="L1854" i="2" s="1"/>
  <c r="K1853" i="2"/>
  <c r="L1853" i="2" s="1"/>
  <c r="K1852" i="2"/>
  <c r="L1852" i="2" s="1"/>
  <c r="K1851" i="2"/>
  <c r="L1851" i="2" s="1"/>
  <c r="K1850" i="2"/>
  <c r="L1850" i="2" s="1"/>
  <c r="K1849" i="2"/>
  <c r="L1849" i="2" s="1"/>
  <c r="K1848" i="2"/>
  <c r="L1848" i="2" s="1"/>
  <c r="K1847" i="2"/>
  <c r="L1847" i="2" s="1"/>
  <c r="K1846" i="2"/>
  <c r="L1846" i="2" s="1"/>
  <c r="K1845" i="2"/>
  <c r="L1845" i="2" s="1"/>
  <c r="K1844" i="2"/>
  <c r="L1844" i="2" s="1"/>
  <c r="K1843" i="2"/>
  <c r="L1843" i="2" s="1"/>
  <c r="K1842" i="2"/>
  <c r="L1842" i="2" s="1"/>
  <c r="K1841" i="2"/>
  <c r="L1841" i="2" s="1"/>
  <c r="K1840" i="2"/>
  <c r="L1840" i="2" s="1"/>
  <c r="K1839" i="2"/>
  <c r="L1839" i="2" s="1"/>
  <c r="K1838" i="2"/>
  <c r="L1838" i="2" s="1"/>
  <c r="K1837" i="2"/>
  <c r="L1837" i="2" s="1"/>
  <c r="K1836" i="2"/>
  <c r="L1836" i="2" s="1"/>
  <c r="K1835" i="2"/>
  <c r="L1835" i="2" s="1"/>
  <c r="K1834" i="2"/>
  <c r="L1834" i="2" s="1"/>
  <c r="K1833" i="2"/>
  <c r="L1833" i="2" s="1"/>
  <c r="K1832" i="2"/>
  <c r="L1832" i="2" s="1"/>
  <c r="K1831" i="2"/>
  <c r="L1831" i="2" s="1"/>
  <c r="K1830" i="2"/>
  <c r="L1830" i="2" s="1"/>
  <c r="K1829" i="2"/>
  <c r="L1829" i="2" s="1"/>
  <c r="K1828" i="2"/>
  <c r="L1828" i="2" s="1"/>
  <c r="K1827" i="2"/>
  <c r="L1827" i="2" s="1"/>
  <c r="K1826" i="2"/>
  <c r="L1826" i="2" s="1"/>
  <c r="K1825" i="2"/>
  <c r="L1825" i="2" s="1"/>
  <c r="K1824" i="2"/>
  <c r="L1824" i="2" s="1"/>
  <c r="K1823" i="2"/>
  <c r="L1823" i="2" s="1"/>
  <c r="K1822" i="2"/>
  <c r="L1822" i="2" s="1"/>
  <c r="K1821" i="2"/>
  <c r="L1821" i="2" s="1"/>
  <c r="K1820" i="2"/>
  <c r="L1820" i="2" s="1"/>
  <c r="K1819" i="2"/>
  <c r="L1819" i="2" s="1"/>
  <c r="K1818" i="2"/>
  <c r="L1818" i="2" s="1"/>
  <c r="K1817" i="2"/>
  <c r="L1817" i="2" s="1"/>
  <c r="K1816" i="2"/>
  <c r="L1816" i="2" s="1"/>
  <c r="K1815" i="2"/>
  <c r="L1815" i="2" s="1"/>
  <c r="K1814" i="2"/>
  <c r="L1814" i="2" s="1"/>
  <c r="K1813" i="2"/>
  <c r="L1813" i="2" s="1"/>
  <c r="K1812" i="2"/>
  <c r="L1812" i="2" s="1"/>
  <c r="K1811" i="2"/>
  <c r="L1811" i="2" s="1"/>
  <c r="K1810" i="2"/>
  <c r="L1810" i="2" s="1"/>
  <c r="K1809" i="2"/>
  <c r="L1809" i="2" s="1"/>
  <c r="K1808" i="2"/>
  <c r="L1808" i="2" s="1"/>
  <c r="K1807" i="2"/>
  <c r="L1807" i="2" s="1"/>
  <c r="K1806" i="2"/>
  <c r="L1806" i="2" s="1"/>
  <c r="K1805" i="2"/>
  <c r="L1805" i="2" s="1"/>
  <c r="K1804" i="2"/>
  <c r="L1804" i="2" s="1"/>
  <c r="K1803" i="2"/>
  <c r="L1803" i="2" s="1"/>
  <c r="K1802" i="2"/>
  <c r="L1802" i="2" s="1"/>
  <c r="K1801" i="2"/>
  <c r="L1801" i="2" s="1"/>
  <c r="K1800" i="2"/>
  <c r="L1800" i="2" s="1"/>
  <c r="K1799" i="2"/>
  <c r="L1799" i="2" s="1"/>
  <c r="K1798" i="2"/>
  <c r="L1798" i="2" s="1"/>
  <c r="K1797" i="2"/>
  <c r="L1797" i="2" s="1"/>
  <c r="K1796" i="2"/>
  <c r="L1796" i="2" s="1"/>
  <c r="K1795" i="2"/>
  <c r="L1795" i="2" s="1"/>
  <c r="K1794" i="2"/>
  <c r="L1794" i="2" s="1"/>
  <c r="K1793" i="2"/>
  <c r="L1793" i="2" s="1"/>
  <c r="K1792" i="2"/>
  <c r="L1792" i="2" s="1"/>
  <c r="K1791" i="2"/>
  <c r="L1791" i="2" s="1"/>
  <c r="K1790" i="2"/>
  <c r="L1790" i="2" s="1"/>
  <c r="K1789" i="2"/>
  <c r="L1789" i="2" s="1"/>
  <c r="K1788" i="2"/>
  <c r="L1788" i="2" s="1"/>
  <c r="K1787" i="2"/>
  <c r="L1787" i="2" s="1"/>
  <c r="K1786" i="2"/>
  <c r="L1786" i="2" s="1"/>
  <c r="K1785" i="2"/>
  <c r="L1785" i="2" s="1"/>
  <c r="K1784" i="2"/>
  <c r="L1784" i="2" s="1"/>
  <c r="K1783" i="2"/>
  <c r="L1783" i="2" s="1"/>
  <c r="K1782" i="2"/>
  <c r="L1782" i="2" s="1"/>
  <c r="K1781" i="2"/>
  <c r="L1781" i="2" s="1"/>
  <c r="K1780" i="2"/>
  <c r="L1780" i="2" s="1"/>
  <c r="K1779" i="2"/>
  <c r="L1779" i="2" s="1"/>
  <c r="K1778" i="2"/>
  <c r="L1778" i="2" s="1"/>
  <c r="K1777" i="2"/>
  <c r="L1777" i="2" s="1"/>
  <c r="K1776" i="2"/>
  <c r="L1776" i="2" s="1"/>
  <c r="K1775" i="2"/>
  <c r="L1775" i="2" s="1"/>
  <c r="K1774" i="2"/>
  <c r="L1774" i="2" s="1"/>
  <c r="K1773" i="2"/>
  <c r="L1773" i="2" s="1"/>
  <c r="K1772" i="2"/>
  <c r="L1772" i="2" s="1"/>
  <c r="K1771" i="2"/>
  <c r="L1771" i="2" s="1"/>
  <c r="K1770" i="2"/>
  <c r="L1770" i="2" s="1"/>
  <c r="K1769" i="2"/>
  <c r="L1769" i="2" s="1"/>
  <c r="K1768" i="2"/>
  <c r="L1768" i="2" s="1"/>
  <c r="K1767" i="2"/>
  <c r="L1767" i="2" s="1"/>
  <c r="K1766" i="2"/>
  <c r="L1766" i="2" s="1"/>
  <c r="K1765" i="2"/>
  <c r="L1765" i="2" s="1"/>
  <c r="K1764" i="2"/>
  <c r="L1764" i="2" s="1"/>
  <c r="K1763" i="2"/>
  <c r="L1763" i="2" s="1"/>
  <c r="K1762" i="2"/>
  <c r="L1762" i="2" s="1"/>
  <c r="K1761" i="2"/>
  <c r="L1761" i="2" s="1"/>
  <c r="K1760" i="2"/>
  <c r="L1760" i="2" s="1"/>
  <c r="K1759" i="2"/>
  <c r="L1759" i="2" s="1"/>
  <c r="K1758" i="2"/>
  <c r="L1758" i="2" s="1"/>
  <c r="K1757" i="2"/>
  <c r="L1757" i="2" s="1"/>
  <c r="K1756" i="2"/>
  <c r="L1756" i="2" s="1"/>
  <c r="K1755" i="2"/>
  <c r="L1755" i="2" s="1"/>
  <c r="K1754" i="2"/>
  <c r="L1754" i="2" s="1"/>
  <c r="K1753" i="2"/>
  <c r="L1753" i="2" s="1"/>
  <c r="K1752" i="2"/>
  <c r="L1752" i="2" s="1"/>
  <c r="K1751" i="2"/>
  <c r="L1751" i="2" s="1"/>
  <c r="K1750" i="2"/>
  <c r="L1750" i="2" s="1"/>
  <c r="K1749" i="2"/>
  <c r="L1749" i="2" s="1"/>
  <c r="K1748" i="2"/>
  <c r="L1748" i="2" s="1"/>
  <c r="K1747" i="2"/>
  <c r="L1747" i="2" s="1"/>
  <c r="K1746" i="2"/>
  <c r="L1746" i="2" s="1"/>
  <c r="K1745" i="2"/>
  <c r="L1745" i="2" s="1"/>
  <c r="K1744" i="2"/>
  <c r="L1744" i="2" s="1"/>
  <c r="K1743" i="2"/>
  <c r="L1743" i="2" s="1"/>
  <c r="K1742" i="2"/>
  <c r="L1742" i="2" s="1"/>
  <c r="K1741" i="2"/>
  <c r="L1741" i="2" s="1"/>
  <c r="K1740" i="2"/>
  <c r="L1740" i="2" s="1"/>
  <c r="K1739" i="2"/>
  <c r="L1739" i="2" s="1"/>
  <c r="K1738" i="2"/>
  <c r="L1738" i="2" s="1"/>
  <c r="K1737" i="2"/>
  <c r="L1737" i="2" s="1"/>
  <c r="K1736" i="2"/>
  <c r="L1736" i="2" s="1"/>
  <c r="K1735" i="2"/>
  <c r="L1735" i="2" s="1"/>
  <c r="K1734" i="2"/>
  <c r="L1734" i="2" s="1"/>
  <c r="K1733" i="2"/>
  <c r="L1733" i="2" s="1"/>
  <c r="K1732" i="2"/>
  <c r="L1732" i="2" s="1"/>
  <c r="K1731" i="2"/>
  <c r="L1731" i="2" s="1"/>
  <c r="K1730" i="2"/>
  <c r="L1730" i="2" s="1"/>
  <c r="K1729" i="2"/>
  <c r="L1729" i="2" s="1"/>
  <c r="K1728" i="2"/>
  <c r="L1728" i="2" s="1"/>
  <c r="K1727" i="2"/>
  <c r="L1727" i="2" s="1"/>
  <c r="K1726" i="2"/>
  <c r="L1726" i="2" s="1"/>
  <c r="K1725" i="2"/>
  <c r="L1725" i="2" s="1"/>
  <c r="K1724" i="2"/>
  <c r="L1724" i="2" s="1"/>
  <c r="K1723" i="2"/>
  <c r="L1723" i="2" s="1"/>
  <c r="K1722" i="2"/>
  <c r="L1722" i="2" s="1"/>
  <c r="K1721" i="2"/>
  <c r="L1721" i="2" s="1"/>
  <c r="K1720" i="2"/>
  <c r="L1720" i="2" s="1"/>
  <c r="K1719" i="2"/>
  <c r="L1719" i="2" s="1"/>
  <c r="K1718" i="2"/>
  <c r="L1718" i="2" s="1"/>
  <c r="K1717" i="2"/>
  <c r="L1717" i="2" s="1"/>
  <c r="K1716" i="2"/>
  <c r="L1716" i="2" s="1"/>
  <c r="K1715" i="2"/>
  <c r="L1715" i="2" s="1"/>
  <c r="K1714" i="2"/>
  <c r="L1714" i="2" s="1"/>
  <c r="K1713" i="2"/>
  <c r="L1713" i="2" s="1"/>
  <c r="K1712" i="2"/>
  <c r="L1712" i="2" s="1"/>
  <c r="K1711" i="2"/>
  <c r="L1711" i="2" s="1"/>
  <c r="K1710" i="2"/>
  <c r="L1710" i="2" s="1"/>
  <c r="K1709" i="2"/>
  <c r="L1709" i="2" s="1"/>
  <c r="K1708" i="2"/>
  <c r="L1708" i="2" s="1"/>
  <c r="K1707" i="2"/>
  <c r="L1707" i="2" s="1"/>
  <c r="K1706" i="2"/>
  <c r="L1706" i="2" s="1"/>
  <c r="K1705" i="2"/>
  <c r="L1705" i="2" s="1"/>
  <c r="K1704" i="2"/>
  <c r="L1704" i="2" s="1"/>
  <c r="K1703" i="2"/>
  <c r="L1703" i="2" s="1"/>
  <c r="K1702" i="2"/>
  <c r="L1702" i="2" s="1"/>
  <c r="K1701" i="2"/>
  <c r="L1701" i="2" s="1"/>
  <c r="K1700" i="2"/>
  <c r="L1700" i="2" s="1"/>
  <c r="K1699" i="2"/>
  <c r="L1699" i="2" s="1"/>
  <c r="K1698" i="2"/>
  <c r="L1698" i="2" s="1"/>
  <c r="K1697" i="2"/>
  <c r="L1697" i="2" s="1"/>
  <c r="K1696" i="2"/>
  <c r="L1696" i="2" s="1"/>
  <c r="K1695" i="2"/>
  <c r="L1695" i="2" s="1"/>
  <c r="K1694" i="2"/>
  <c r="L1694" i="2" s="1"/>
  <c r="K1693" i="2"/>
  <c r="L1693" i="2" s="1"/>
  <c r="K1692" i="2"/>
  <c r="L1692" i="2" s="1"/>
  <c r="K1691" i="2"/>
  <c r="L1691" i="2" s="1"/>
  <c r="K1690" i="2"/>
  <c r="L1690" i="2" s="1"/>
  <c r="K1689" i="2"/>
  <c r="L1689" i="2" s="1"/>
  <c r="K1688" i="2"/>
  <c r="L1688" i="2" s="1"/>
  <c r="K1687" i="2"/>
  <c r="L1687" i="2" s="1"/>
  <c r="K1686" i="2"/>
  <c r="L1686" i="2" s="1"/>
  <c r="K1685" i="2"/>
  <c r="L1685" i="2" s="1"/>
  <c r="K1684" i="2"/>
  <c r="L1684" i="2" s="1"/>
  <c r="K1683" i="2"/>
  <c r="L1683" i="2" s="1"/>
  <c r="K1682" i="2"/>
  <c r="L1682" i="2" s="1"/>
  <c r="K1681" i="2"/>
  <c r="L1681" i="2" s="1"/>
  <c r="K1680" i="2"/>
  <c r="L1680" i="2" s="1"/>
  <c r="K1679" i="2"/>
  <c r="L1679" i="2" s="1"/>
  <c r="K1678" i="2"/>
  <c r="L1678" i="2" s="1"/>
  <c r="K1677" i="2"/>
  <c r="L1677" i="2" s="1"/>
  <c r="K1676" i="2"/>
  <c r="L1676" i="2" s="1"/>
  <c r="K1675" i="2"/>
  <c r="L1675" i="2" s="1"/>
  <c r="K1674" i="2"/>
  <c r="L1674" i="2" s="1"/>
  <c r="K1673" i="2"/>
  <c r="L1673" i="2" s="1"/>
  <c r="K1672" i="2"/>
  <c r="L1672" i="2" s="1"/>
  <c r="K1671" i="2"/>
  <c r="L1671" i="2" s="1"/>
  <c r="K1670" i="2"/>
  <c r="L1670" i="2" s="1"/>
  <c r="K1669" i="2"/>
  <c r="L1669" i="2" s="1"/>
  <c r="K1668" i="2"/>
  <c r="L1668" i="2" s="1"/>
  <c r="K1667" i="2"/>
  <c r="L1667" i="2" s="1"/>
  <c r="K1666" i="2"/>
  <c r="L1666" i="2" s="1"/>
  <c r="K1665" i="2"/>
  <c r="L1665" i="2" s="1"/>
  <c r="K1664" i="2"/>
  <c r="L1664" i="2" s="1"/>
  <c r="K1663" i="2"/>
  <c r="L1663" i="2" s="1"/>
  <c r="K1662" i="2"/>
  <c r="L1662" i="2" s="1"/>
  <c r="K1661" i="2"/>
  <c r="L1661" i="2" s="1"/>
  <c r="K1660" i="2"/>
  <c r="L1660" i="2" s="1"/>
  <c r="K1659" i="2"/>
  <c r="L1659" i="2" s="1"/>
  <c r="K1658" i="2"/>
  <c r="L1658" i="2" s="1"/>
  <c r="K1657" i="2"/>
  <c r="L1657" i="2" s="1"/>
  <c r="K1656" i="2"/>
  <c r="L1656" i="2" s="1"/>
  <c r="K1655" i="2"/>
  <c r="L1655" i="2" s="1"/>
  <c r="K1654" i="2"/>
  <c r="L1654" i="2" s="1"/>
  <c r="K1653" i="2"/>
  <c r="L1653" i="2" s="1"/>
  <c r="K1652" i="2"/>
  <c r="L1652" i="2" s="1"/>
  <c r="K1651" i="2"/>
  <c r="L1651" i="2" s="1"/>
  <c r="K1650" i="2"/>
  <c r="L1650" i="2" s="1"/>
  <c r="K1649" i="2"/>
  <c r="L1649" i="2" s="1"/>
  <c r="K1648" i="2"/>
  <c r="L1648" i="2" s="1"/>
  <c r="K1647" i="2"/>
  <c r="L1647" i="2" s="1"/>
  <c r="K1646" i="2"/>
  <c r="L1646" i="2" s="1"/>
  <c r="K1645" i="2"/>
  <c r="L1645" i="2" s="1"/>
  <c r="K1644" i="2"/>
  <c r="L1644" i="2" s="1"/>
  <c r="K1643" i="2"/>
  <c r="L1643" i="2" s="1"/>
  <c r="K1642" i="2"/>
  <c r="L1642" i="2" s="1"/>
  <c r="K1641" i="2"/>
  <c r="L1641" i="2" s="1"/>
  <c r="K1640" i="2"/>
  <c r="L1640" i="2" s="1"/>
  <c r="K1639" i="2"/>
  <c r="L1639" i="2" s="1"/>
  <c r="K1638" i="2"/>
  <c r="L1638" i="2" s="1"/>
  <c r="K1637" i="2"/>
  <c r="L1637" i="2" s="1"/>
  <c r="K1636" i="2"/>
  <c r="L1636" i="2" s="1"/>
  <c r="K1635" i="2"/>
  <c r="L1635" i="2" s="1"/>
  <c r="K1634" i="2"/>
  <c r="L1634" i="2" s="1"/>
  <c r="K1633" i="2"/>
  <c r="L1633" i="2" s="1"/>
  <c r="K1632" i="2"/>
  <c r="L1632" i="2" s="1"/>
  <c r="K1631" i="2"/>
  <c r="L1631" i="2" s="1"/>
  <c r="K1630" i="2"/>
  <c r="L1630" i="2" s="1"/>
  <c r="K1629" i="2"/>
  <c r="L1629" i="2" s="1"/>
  <c r="K1628" i="2"/>
  <c r="L1628" i="2" s="1"/>
  <c r="K1627" i="2"/>
  <c r="L1627" i="2" s="1"/>
  <c r="K1626" i="2"/>
  <c r="L1626" i="2" s="1"/>
  <c r="K1625" i="2"/>
  <c r="L1625" i="2" s="1"/>
  <c r="K1624" i="2"/>
  <c r="L1624" i="2" s="1"/>
  <c r="K1623" i="2"/>
  <c r="L1623" i="2" s="1"/>
  <c r="K1622" i="2"/>
  <c r="L1622" i="2" s="1"/>
  <c r="K1621" i="2"/>
  <c r="L1621" i="2" s="1"/>
  <c r="K1620" i="2"/>
  <c r="L1620" i="2" s="1"/>
  <c r="K1619" i="2"/>
  <c r="L1619" i="2" s="1"/>
  <c r="K1618" i="2"/>
  <c r="L1618" i="2" s="1"/>
  <c r="K1617" i="2"/>
  <c r="L1617" i="2" s="1"/>
  <c r="K1616" i="2"/>
  <c r="L1616" i="2" s="1"/>
  <c r="K1615" i="2"/>
  <c r="L1615" i="2" s="1"/>
  <c r="K1614" i="2"/>
  <c r="L1614" i="2" s="1"/>
  <c r="K1613" i="2"/>
  <c r="L1613" i="2" s="1"/>
  <c r="K1612" i="2"/>
  <c r="L1612" i="2" s="1"/>
  <c r="K1611" i="2"/>
  <c r="L1611" i="2" s="1"/>
  <c r="K1610" i="2"/>
  <c r="L1610" i="2" s="1"/>
  <c r="K1609" i="2"/>
  <c r="L1609" i="2" s="1"/>
  <c r="K1608" i="2"/>
  <c r="L1608" i="2" s="1"/>
  <c r="K1607" i="2"/>
  <c r="L1607" i="2" s="1"/>
  <c r="K1606" i="2"/>
  <c r="L1606" i="2" s="1"/>
  <c r="K1605" i="2"/>
  <c r="L1605" i="2" s="1"/>
  <c r="K1604" i="2"/>
  <c r="L1604" i="2" s="1"/>
  <c r="K1603" i="2"/>
  <c r="L1603" i="2" s="1"/>
  <c r="K1602" i="2"/>
  <c r="L1602" i="2" s="1"/>
  <c r="K1601" i="2"/>
  <c r="L1601" i="2" s="1"/>
  <c r="K1600" i="2"/>
  <c r="L1600" i="2" s="1"/>
  <c r="K1599" i="2"/>
  <c r="L1599" i="2" s="1"/>
  <c r="K1598" i="2"/>
  <c r="L1598" i="2" s="1"/>
  <c r="K1597" i="2"/>
  <c r="L1597" i="2" s="1"/>
  <c r="K1596" i="2"/>
  <c r="L1596" i="2" s="1"/>
  <c r="K1595" i="2"/>
  <c r="L1595" i="2" s="1"/>
  <c r="K1594" i="2"/>
  <c r="L1594" i="2" s="1"/>
  <c r="K1593" i="2"/>
  <c r="L1593" i="2" s="1"/>
  <c r="K1592" i="2"/>
  <c r="L1592" i="2" s="1"/>
  <c r="K1591" i="2"/>
  <c r="L1591" i="2" s="1"/>
  <c r="K1590" i="2"/>
  <c r="L1590" i="2" s="1"/>
  <c r="K1589" i="2"/>
  <c r="L1589" i="2" s="1"/>
  <c r="K1588" i="2"/>
  <c r="L1588" i="2" s="1"/>
  <c r="K1587" i="2"/>
  <c r="L1587" i="2" s="1"/>
  <c r="K1586" i="2"/>
  <c r="L1586" i="2" s="1"/>
  <c r="K1585" i="2"/>
  <c r="L1585" i="2" s="1"/>
  <c r="K1584" i="2"/>
  <c r="L1584" i="2" s="1"/>
  <c r="K1583" i="2"/>
  <c r="L1583" i="2" s="1"/>
  <c r="K1582" i="2"/>
  <c r="L1582" i="2" s="1"/>
  <c r="K1581" i="2"/>
  <c r="L1581" i="2" s="1"/>
  <c r="K1580" i="2"/>
  <c r="L1580" i="2" s="1"/>
  <c r="K1579" i="2"/>
  <c r="L1579" i="2" s="1"/>
  <c r="K1578" i="2"/>
  <c r="L1578" i="2" s="1"/>
  <c r="K1577" i="2"/>
  <c r="L1577" i="2" s="1"/>
  <c r="K1576" i="2"/>
  <c r="L1576" i="2" s="1"/>
  <c r="K1575" i="2"/>
  <c r="L1575" i="2" s="1"/>
  <c r="K1574" i="2"/>
  <c r="L1574" i="2" s="1"/>
  <c r="K1573" i="2"/>
  <c r="L1573" i="2" s="1"/>
  <c r="K1572" i="2"/>
  <c r="L1572" i="2" s="1"/>
  <c r="K1571" i="2"/>
  <c r="L1571" i="2" s="1"/>
  <c r="K1570" i="2"/>
  <c r="L1570" i="2" s="1"/>
  <c r="K1569" i="2"/>
  <c r="L1569" i="2" s="1"/>
  <c r="K1568" i="2"/>
  <c r="L1568" i="2" s="1"/>
  <c r="K1567" i="2"/>
  <c r="L1567" i="2" s="1"/>
  <c r="K1566" i="2"/>
  <c r="L1566" i="2" s="1"/>
  <c r="K1565" i="2"/>
  <c r="L1565" i="2" s="1"/>
  <c r="K1564" i="2"/>
  <c r="L1564" i="2" s="1"/>
  <c r="K1563" i="2"/>
  <c r="L1563" i="2" s="1"/>
  <c r="K1562" i="2"/>
  <c r="L1562" i="2" s="1"/>
  <c r="K1561" i="2"/>
  <c r="L1561" i="2" s="1"/>
  <c r="K1560" i="2"/>
  <c r="L1560" i="2" s="1"/>
  <c r="K1559" i="2"/>
  <c r="L1559" i="2" s="1"/>
  <c r="K1558" i="2"/>
  <c r="L1558" i="2" s="1"/>
  <c r="K1557" i="2"/>
  <c r="L1557" i="2" s="1"/>
  <c r="K1556" i="2"/>
  <c r="L1556" i="2" s="1"/>
  <c r="K1555" i="2"/>
  <c r="L1555" i="2" s="1"/>
  <c r="K1554" i="2"/>
  <c r="L1554" i="2" s="1"/>
  <c r="K1553" i="2"/>
  <c r="L1553" i="2" s="1"/>
  <c r="K1552" i="2"/>
  <c r="L1552" i="2" s="1"/>
  <c r="K1551" i="2"/>
  <c r="L1551" i="2" s="1"/>
  <c r="K1550" i="2"/>
  <c r="L1550" i="2" s="1"/>
  <c r="K1549" i="2"/>
  <c r="L1549" i="2" s="1"/>
  <c r="K1548" i="2"/>
  <c r="L1548" i="2" s="1"/>
  <c r="K1547" i="2"/>
  <c r="L1547" i="2" s="1"/>
  <c r="K1546" i="2"/>
  <c r="L1546" i="2" s="1"/>
  <c r="K1545" i="2"/>
  <c r="L1545" i="2" s="1"/>
  <c r="K1544" i="2"/>
  <c r="L1544" i="2" s="1"/>
  <c r="K1543" i="2"/>
  <c r="L1543" i="2" s="1"/>
  <c r="K1542" i="2"/>
  <c r="L1542" i="2" s="1"/>
  <c r="K1541" i="2"/>
  <c r="L1541" i="2" s="1"/>
  <c r="K1540" i="2"/>
  <c r="L1540" i="2" s="1"/>
  <c r="K1539" i="2"/>
  <c r="L1539" i="2" s="1"/>
  <c r="K1538" i="2"/>
  <c r="L1538" i="2" s="1"/>
  <c r="K1537" i="2"/>
  <c r="L1537" i="2" s="1"/>
  <c r="K1536" i="2"/>
  <c r="L1536" i="2" s="1"/>
  <c r="K1535" i="2"/>
  <c r="L1535" i="2" s="1"/>
  <c r="K1534" i="2"/>
  <c r="L1534" i="2" s="1"/>
  <c r="K1533" i="2"/>
  <c r="L1533" i="2" s="1"/>
  <c r="K1532" i="2"/>
  <c r="L1532" i="2" s="1"/>
  <c r="K1531" i="2"/>
  <c r="L1531" i="2" s="1"/>
  <c r="K1530" i="2"/>
  <c r="L1530" i="2" s="1"/>
  <c r="K1529" i="2"/>
  <c r="L1529" i="2" s="1"/>
  <c r="K1528" i="2"/>
  <c r="L1528" i="2" s="1"/>
  <c r="K1527" i="2"/>
  <c r="L1527" i="2" s="1"/>
  <c r="K1526" i="2"/>
  <c r="L1526" i="2" s="1"/>
  <c r="K1525" i="2"/>
  <c r="L1525" i="2" s="1"/>
  <c r="K1524" i="2"/>
  <c r="L1524" i="2" s="1"/>
  <c r="K1523" i="2"/>
  <c r="L1523" i="2" s="1"/>
  <c r="K1522" i="2"/>
  <c r="L1522" i="2" s="1"/>
  <c r="K1521" i="2"/>
  <c r="L1521" i="2" s="1"/>
  <c r="K1520" i="2"/>
  <c r="L1520" i="2" s="1"/>
  <c r="K1519" i="2"/>
  <c r="L1519" i="2" s="1"/>
  <c r="K1518" i="2"/>
  <c r="L1518" i="2" s="1"/>
  <c r="K1517" i="2"/>
  <c r="L1517" i="2" s="1"/>
  <c r="K1516" i="2"/>
  <c r="L1516" i="2" s="1"/>
  <c r="K1515" i="2"/>
  <c r="L1515" i="2" s="1"/>
  <c r="K1514" i="2"/>
  <c r="L1514" i="2" s="1"/>
  <c r="K1513" i="2"/>
  <c r="L1513" i="2" s="1"/>
  <c r="K1512" i="2"/>
  <c r="L1512" i="2" s="1"/>
  <c r="K1511" i="2"/>
  <c r="L1511" i="2" s="1"/>
  <c r="K1510" i="2"/>
  <c r="L1510" i="2" s="1"/>
  <c r="K1509" i="2"/>
  <c r="L1509" i="2" s="1"/>
  <c r="K1508" i="2"/>
  <c r="L1508" i="2" s="1"/>
  <c r="K1507" i="2"/>
  <c r="L1507" i="2" s="1"/>
  <c r="K1506" i="2"/>
  <c r="L1506" i="2" s="1"/>
  <c r="K1505" i="2"/>
  <c r="L1505" i="2" s="1"/>
  <c r="K1504" i="2"/>
  <c r="L1504" i="2" s="1"/>
  <c r="K1503" i="2"/>
  <c r="L1503" i="2" s="1"/>
  <c r="K1502" i="2"/>
  <c r="L1502" i="2" s="1"/>
  <c r="K1501" i="2"/>
  <c r="L1501" i="2" s="1"/>
  <c r="K1500" i="2"/>
  <c r="L1500" i="2" s="1"/>
  <c r="K1499" i="2"/>
  <c r="L1499" i="2" s="1"/>
  <c r="K1498" i="2"/>
  <c r="L1498" i="2" s="1"/>
  <c r="K1497" i="2"/>
  <c r="L1497" i="2" s="1"/>
  <c r="K1496" i="2"/>
  <c r="L1496" i="2" s="1"/>
  <c r="K1495" i="2"/>
  <c r="L1495" i="2" s="1"/>
  <c r="K1494" i="2"/>
  <c r="L1494" i="2" s="1"/>
  <c r="K1493" i="2"/>
  <c r="L1493" i="2" s="1"/>
  <c r="K1492" i="2"/>
  <c r="L1492" i="2" s="1"/>
  <c r="K1491" i="2"/>
  <c r="L1491" i="2" s="1"/>
  <c r="K1490" i="2"/>
  <c r="L1490" i="2" s="1"/>
  <c r="K1489" i="2"/>
  <c r="L1489" i="2" s="1"/>
  <c r="K1488" i="2"/>
  <c r="L1488" i="2" s="1"/>
  <c r="K1487" i="2"/>
  <c r="L1487" i="2" s="1"/>
  <c r="K1486" i="2"/>
  <c r="L1486" i="2" s="1"/>
  <c r="K1485" i="2"/>
  <c r="L1485" i="2" s="1"/>
  <c r="K1484" i="2"/>
  <c r="L1484" i="2" s="1"/>
  <c r="K1483" i="2"/>
  <c r="L1483" i="2" s="1"/>
  <c r="K1482" i="2"/>
  <c r="L1482" i="2" s="1"/>
  <c r="K1481" i="2"/>
  <c r="L1481" i="2" s="1"/>
  <c r="K1480" i="2"/>
  <c r="L1480" i="2" s="1"/>
  <c r="K1479" i="2"/>
  <c r="L1479" i="2" s="1"/>
  <c r="K1478" i="2"/>
  <c r="L1478" i="2" s="1"/>
  <c r="K1477" i="2"/>
  <c r="L1477" i="2" s="1"/>
  <c r="K1476" i="2"/>
  <c r="L1476" i="2" s="1"/>
  <c r="K1475" i="2"/>
  <c r="L1475" i="2" s="1"/>
  <c r="K1474" i="2"/>
  <c r="L1474" i="2" s="1"/>
  <c r="K1473" i="2"/>
  <c r="L1473" i="2" s="1"/>
  <c r="K1472" i="2"/>
  <c r="L1472" i="2" s="1"/>
  <c r="K1471" i="2"/>
  <c r="L1471" i="2" s="1"/>
  <c r="K1470" i="2"/>
  <c r="L1470" i="2" s="1"/>
  <c r="K1469" i="2"/>
  <c r="L1469" i="2" s="1"/>
  <c r="K1468" i="2"/>
  <c r="L1468" i="2" s="1"/>
  <c r="K1467" i="2"/>
  <c r="L1467" i="2" s="1"/>
  <c r="K1466" i="2"/>
  <c r="L1466" i="2" s="1"/>
  <c r="K1465" i="2"/>
  <c r="L1465" i="2" s="1"/>
  <c r="K1464" i="2"/>
  <c r="L1464" i="2" s="1"/>
  <c r="K1463" i="2"/>
  <c r="L1463" i="2" s="1"/>
  <c r="K1462" i="2"/>
  <c r="L1462" i="2" s="1"/>
  <c r="K1461" i="2"/>
  <c r="L1461" i="2" s="1"/>
  <c r="K1460" i="2"/>
  <c r="L1460" i="2" s="1"/>
  <c r="K1459" i="2"/>
  <c r="L1459" i="2" s="1"/>
  <c r="K1458" i="2"/>
  <c r="L1458" i="2" s="1"/>
  <c r="K1457" i="2"/>
  <c r="L1457" i="2" s="1"/>
  <c r="K1456" i="2"/>
  <c r="L1456" i="2" s="1"/>
  <c r="K1455" i="2"/>
  <c r="L1455" i="2" s="1"/>
  <c r="K1454" i="2"/>
  <c r="L1454" i="2" s="1"/>
  <c r="K1453" i="2"/>
  <c r="L1453" i="2" s="1"/>
  <c r="K1452" i="2"/>
  <c r="L1452" i="2" s="1"/>
  <c r="K1451" i="2"/>
  <c r="L1451" i="2" s="1"/>
  <c r="K1450" i="2"/>
  <c r="L1450" i="2" s="1"/>
  <c r="K1449" i="2"/>
  <c r="L1449" i="2" s="1"/>
  <c r="K1448" i="2"/>
  <c r="L1448" i="2" s="1"/>
  <c r="K1447" i="2"/>
  <c r="L1447" i="2" s="1"/>
  <c r="K1446" i="2"/>
  <c r="L1446" i="2" s="1"/>
  <c r="K1445" i="2"/>
  <c r="L1445" i="2" s="1"/>
  <c r="K1444" i="2"/>
  <c r="L1444" i="2" s="1"/>
  <c r="K1443" i="2"/>
  <c r="L1443" i="2" s="1"/>
  <c r="K1442" i="2"/>
  <c r="L1442" i="2" s="1"/>
  <c r="K1441" i="2"/>
  <c r="L1441" i="2" s="1"/>
  <c r="K1440" i="2"/>
  <c r="L1440" i="2" s="1"/>
  <c r="K1439" i="2"/>
  <c r="L1439" i="2" s="1"/>
  <c r="K1438" i="2"/>
  <c r="L1438" i="2" s="1"/>
  <c r="K1437" i="2"/>
  <c r="L1437" i="2" s="1"/>
  <c r="K1436" i="2"/>
  <c r="L1436" i="2" s="1"/>
  <c r="K1435" i="2"/>
  <c r="L1435" i="2" s="1"/>
  <c r="K1434" i="2"/>
  <c r="L1434" i="2" s="1"/>
  <c r="K1433" i="2"/>
  <c r="L1433" i="2" s="1"/>
  <c r="K1432" i="2"/>
  <c r="L1432" i="2" s="1"/>
  <c r="K1431" i="2"/>
  <c r="L1431" i="2" s="1"/>
  <c r="K1430" i="2"/>
  <c r="L1430" i="2" s="1"/>
  <c r="K1429" i="2"/>
  <c r="L1429" i="2" s="1"/>
  <c r="K1428" i="2"/>
  <c r="L1428" i="2" s="1"/>
  <c r="K1427" i="2"/>
  <c r="L1427" i="2" s="1"/>
  <c r="K1426" i="2"/>
  <c r="L1426" i="2" s="1"/>
  <c r="K1425" i="2"/>
  <c r="L1425" i="2" s="1"/>
  <c r="K1424" i="2"/>
  <c r="L1424" i="2" s="1"/>
  <c r="K1423" i="2"/>
  <c r="L1423" i="2" s="1"/>
  <c r="K1422" i="2"/>
  <c r="L1422" i="2" s="1"/>
  <c r="K1421" i="2"/>
  <c r="L1421" i="2" s="1"/>
  <c r="K1420" i="2"/>
  <c r="L1420" i="2" s="1"/>
  <c r="K1419" i="2"/>
  <c r="L1419" i="2" s="1"/>
  <c r="K1418" i="2"/>
  <c r="L1418" i="2" s="1"/>
  <c r="K1417" i="2"/>
  <c r="L1417" i="2" s="1"/>
  <c r="K1416" i="2"/>
  <c r="L1416" i="2" s="1"/>
  <c r="K1415" i="2"/>
  <c r="L1415" i="2" s="1"/>
  <c r="K1414" i="2"/>
  <c r="L1414" i="2" s="1"/>
  <c r="K1413" i="2"/>
  <c r="L1413" i="2" s="1"/>
  <c r="K1412" i="2"/>
  <c r="L1412" i="2" s="1"/>
  <c r="K1411" i="2"/>
  <c r="L1411" i="2" s="1"/>
  <c r="K1410" i="2"/>
  <c r="L1410" i="2" s="1"/>
  <c r="K1409" i="2"/>
  <c r="L1409" i="2" s="1"/>
  <c r="K1408" i="2"/>
  <c r="L1408" i="2" s="1"/>
  <c r="K1407" i="2"/>
  <c r="L1407" i="2" s="1"/>
  <c r="K1406" i="2"/>
  <c r="L1406" i="2" s="1"/>
  <c r="K1405" i="2"/>
  <c r="L1405" i="2" s="1"/>
  <c r="K1404" i="2"/>
  <c r="L1404" i="2" s="1"/>
  <c r="K1403" i="2"/>
  <c r="L1403" i="2" s="1"/>
  <c r="K1402" i="2"/>
  <c r="L1402" i="2" s="1"/>
  <c r="K1401" i="2"/>
  <c r="L1401" i="2" s="1"/>
  <c r="K1400" i="2"/>
  <c r="L1400" i="2" s="1"/>
  <c r="K1399" i="2"/>
  <c r="L1399" i="2" s="1"/>
  <c r="K1398" i="2"/>
  <c r="L1398" i="2" s="1"/>
  <c r="K1397" i="2"/>
  <c r="L1397" i="2" s="1"/>
  <c r="K1396" i="2"/>
  <c r="L1396" i="2" s="1"/>
  <c r="K1395" i="2"/>
  <c r="L1395" i="2" s="1"/>
  <c r="K1394" i="2"/>
  <c r="L1394" i="2" s="1"/>
  <c r="K1393" i="2"/>
  <c r="L1393" i="2" s="1"/>
  <c r="K1392" i="2"/>
  <c r="L1392" i="2" s="1"/>
  <c r="K1391" i="2"/>
  <c r="L1391" i="2" s="1"/>
  <c r="K1390" i="2"/>
  <c r="L1390" i="2" s="1"/>
  <c r="K1389" i="2"/>
  <c r="L1389" i="2" s="1"/>
  <c r="K1388" i="2"/>
  <c r="L1388" i="2" s="1"/>
  <c r="K1387" i="2"/>
  <c r="L1387" i="2" s="1"/>
  <c r="K1386" i="2"/>
  <c r="L1386" i="2" s="1"/>
  <c r="K1385" i="2"/>
  <c r="L1385" i="2" s="1"/>
  <c r="K1384" i="2"/>
  <c r="L1384" i="2" s="1"/>
  <c r="K1383" i="2"/>
  <c r="L1383" i="2" s="1"/>
  <c r="K1382" i="2"/>
  <c r="L1382" i="2" s="1"/>
  <c r="K1381" i="2"/>
  <c r="L1381" i="2" s="1"/>
  <c r="K1380" i="2"/>
  <c r="L1380" i="2" s="1"/>
  <c r="K1379" i="2"/>
  <c r="L1379" i="2" s="1"/>
  <c r="K1378" i="2"/>
  <c r="L1378" i="2" s="1"/>
  <c r="K1377" i="2"/>
  <c r="L1377" i="2" s="1"/>
  <c r="K1376" i="2"/>
  <c r="L1376" i="2" s="1"/>
  <c r="K1375" i="2"/>
  <c r="L1375" i="2" s="1"/>
  <c r="K1374" i="2"/>
  <c r="L1374" i="2" s="1"/>
  <c r="R1373" i="2"/>
  <c r="Q1373" i="2"/>
  <c r="P1373" i="2"/>
  <c r="K1373" i="2"/>
  <c r="L1373" i="2" s="1"/>
  <c r="R1372" i="2"/>
  <c r="Q1372" i="2"/>
  <c r="P1372" i="2"/>
  <c r="K1372" i="2"/>
  <c r="L1372" i="2" s="1"/>
  <c r="R1371" i="2"/>
  <c r="Q1371" i="2"/>
  <c r="P1371" i="2"/>
  <c r="K1371" i="2"/>
  <c r="L1371" i="2" s="1"/>
  <c r="R1370" i="2"/>
  <c r="Q1370" i="2"/>
  <c r="P1370" i="2"/>
  <c r="K1370" i="2"/>
  <c r="L1370" i="2" s="1"/>
  <c r="R1369" i="2"/>
  <c r="Q1369" i="2"/>
  <c r="P1369" i="2"/>
  <c r="K1369" i="2"/>
  <c r="L1369" i="2" s="1"/>
  <c r="R1368" i="2"/>
  <c r="Q1368" i="2"/>
  <c r="P1368" i="2"/>
  <c r="K1368" i="2"/>
  <c r="L1368" i="2" s="1"/>
  <c r="R1367" i="2"/>
  <c r="Q1367" i="2"/>
  <c r="P1367" i="2"/>
  <c r="K1367" i="2"/>
  <c r="L1367" i="2" s="1"/>
  <c r="R1366" i="2"/>
  <c r="Q1366" i="2"/>
  <c r="P1366" i="2"/>
  <c r="K1366" i="2"/>
  <c r="L1366" i="2" s="1"/>
  <c r="R1365" i="2"/>
  <c r="Q1365" i="2"/>
  <c r="P1365" i="2"/>
  <c r="K1365" i="2"/>
  <c r="L1365" i="2" s="1"/>
  <c r="R1364" i="2"/>
  <c r="Q1364" i="2"/>
  <c r="P1364" i="2"/>
  <c r="K1364" i="2"/>
  <c r="L1364" i="2" s="1"/>
  <c r="R1363" i="2"/>
  <c r="Q1363" i="2"/>
  <c r="P1363" i="2"/>
  <c r="K1363" i="2"/>
  <c r="L1363" i="2" s="1"/>
  <c r="R1362" i="2"/>
  <c r="Q1362" i="2"/>
  <c r="P1362" i="2"/>
  <c r="K1362" i="2"/>
  <c r="L1362" i="2" s="1"/>
  <c r="R1361" i="2"/>
  <c r="Q1361" i="2"/>
  <c r="P1361" i="2"/>
  <c r="K1361" i="2"/>
  <c r="L1361" i="2" s="1"/>
  <c r="R1360" i="2"/>
  <c r="Q1360" i="2"/>
  <c r="P1360" i="2"/>
  <c r="K1360" i="2"/>
  <c r="L1360" i="2" s="1"/>
  <c r="R1359" i="2"/>
  <c r="Q1359" i="2"/>
  <c r="P1359" i="2"/>
  <c r="K1359" i="2"/>
  <c r="L1359" i="2" s="1"/>
  <c r="R1358" i="2"/>
  <c r="Q1358" i="2"/>
  <c r="P1358" i="2"/>
  <c r="K1358" i="2"/>
  <c r="L1358" i="2" s="1"/>
  <c r="R1357" i="2"/>
  <c r="Q1357" i="2"/>
  <c r="P1357" i="2"/>
  <c r="K1357" i="2"/>
  <c r="L1357" i="2" s="1"/>
  <c r="R1356" i="2"/>
  <c r="Q1356" i="2"/>
  <c r="P1356" i="2"/>
  <c r="K1356" i="2"/>
  <c r="L1356" i="2" s="1"/>
  <c r="R1355" i="2"/>
  <c r="Q1355" i="2"/>
  <c r="P1355" i="2"/>
  <c r="K1355" i="2"/>
  <c r="L1355" i="2" s="1"/>
  <c r="R1354" i="2"/>
  <c r="Q1354" i="2"/>
  <c r="P1354" i="2"/>
  <c r="K1354" i="2"/>
  <c r="L1354" i="2" s="1"/>
  <c r="R1353" i="2"/>
  <c r="Q1353" i="2"/>
  <c r="P1353" i="2"/>
  <c r="K1353" i="2"/>
  <c r="L1353" i="2" s="1"/>
  <c r="R1352" i="2"/>
  <c r="Q1352" i="2"/>
  <c r="P1352" i="2"/>
  <c r="K1352" i="2"/>
  <c r="L1352" i="2" s="1"/>
  <c r="R1351" i="2"/>
  <c r="Q1351" i="2"/>
  <c r="P1351" i="2"/>
  <c r="K1351" i="2"/>
  <c r="L1351" i="2" s="1"/>
  <c r="R1350" i="2"/>
  <c r="Q1350" i="2"/>
  <c r="P1350" i="2"/>
  <c r="K1350" i="2"/>
  <c r="L1350" i="2" s="1"/>
  <c r="R1349" i="2"/>
  <c r="Q1349" i="2"/>
  <c r="P1349" i="2"/>
  <c r="K1349" i="2"/>
  <c r="L1349" i="2" s="1"/>
  <c r="R1348" i="2"/>
  <c r="Q1348" i="2"/>
  <c r="P1348" i="2"/>
  <c r="K1348" i="2"/>
  <c r="L1348" i="2" s="1"/>
  <c r="R1347" i="2"/>
  <c r="Q1347" i="2"/>
  <c r="P1347" i="2"/>
  <c r="K1347" i="2"/>
  <c r="L1347" i="2" s="1"/>
  <c r="R1346" i="2"/>
  <c r="Q1346" i="2"/>
  <c r="P1346" i="2"/>
  <c r="K1346" i="2"/>
  <c r="L1346" i="2" s="1"/>
  <c r="R1345" i="2"/>
  <c r="Q1345" i="2"/>
  <c r="P1345" i="2"/>
  <c r="K1345" i="2"/>
  <c r="L1345" i="2" s="1"/>
  <c r="R1344" i="2"/>
  <c r="Q1344" i="2"/>
  <c r="P1344" i="2"/>
  <c r="K1344" i="2"/>
  <c r="L1344" i="2" s="1"/>
  <c r="R1343" i="2"/>
  <c r="Q1343" i="2"/>
  <c r="P1343" i="2"/>
  <c r="K1343" i="2"/>
  <c r="L1343" i="2" s="1"/>
  <c r="R1342" i="2"/>
  <c r="Q1342" i="2"/>
  <c r="P1342" i="2"/>
  <c r="K1342" i="2"/>
  <c r="L1342" i="2" s="1"/>
  <c r="R1341" i="2"/>
  <c r="Q1341" i="2"/>
  <c r="P1341" i="2"/>
  <c r="K1341" i="2"/>
  <c r="L1341" i="2" s="1"/>
  <c r="R1340" i="2"/>
  <c r="Q1340" i="2"/>
  <c r="P1340" i="2"/>
  <c r="K1340" i="2"/>
  <c r="L1340" i="2" s="1"/>
  <c r="R1339" i="2"/>
  <c r="Q1339" i="2"/>
  <c r="P1339" i="2"/>
  <c r="K1339" i="2"/>
  <c r="L1339" i="2" s="1"/>
  <c r="R1338" i="2"/>
  <c r="Q1338" i="2"/>
  <c r="P1338" i="2"/>
  <c r="K1338" i="2"/>
  <c r="L1338" i="2" s="1"/>
  <c r="R1337" i="2"/>
  <c r="Q1337" i="2"/>
  <c r="P1337" i="2"/>
  <c r="K1337" i="2"/>
  <c r="L1337" i="2" s="1"/>
  <c r="R1336" i="2"/>
  <c r="Q1336" i="2"/>
  <c r="P1336" i="2"/>
  <c r="K1336" i="2"/>
  <c r="L1336" i="2" s="1"/>
  <c r="R1335" i="2"/>
  <c r="Q1335" i="2"/>
  <c r="P1335" i="2"/>
  <c r="K1335" i="2"/>
  <c r="L1335" i="2" s="1"/>
  <c r="R1334" i="2"/>
  <c r="Q1334" i="2"/>
  <c r="P1334" i="2"/>
  <c r="K1334" i="2"/>
  <c r="L1334" i="2" s="1"/>
  <c r="R1333" i="2"/>
  <c r="Q1333" i="2"/>
  <c r="P1333" i="2"/>
  <c r="K1333" i="2"/>
  <c r="L1333" i="2" s="1"/>
  <c r="R1332" i="2"/>
  <c r="Q1332" i="2"/>
  <c r="P1332" i="2"/>
  <c r="K1332" i="2"/>
  <c r="L1332" i="2" s="1"/>
  <c r="R1331" i="2"/>
  <c r="Q1331" i="2"/>
  <c r="P1331" i="2"/>
  <c r="K1331" i="2"/>
  <c r="L1331" i="2" s="1"/>
  <c r="R1330" i="2"/>
  <c r="Q1330" i="2"/>
  <c r="P1330" i="2"/>
  <c r="K1330" i="2"/>
  <c r="L1330" i="2" s="1"/>
  <c r="R1329" i="2"/>
  <c r="Q1329" i="2"/>
  <c r="P1329" i="2"/>
  <c r="K1329" i="2"/>
  <c r="L1329" i="2" s="1"/>
  <c r="R1328" i="2"/>
  <c r="Q1328" i="2"/>
  <c r="P1328" i="2"/>
  <c r="K1328" i="2"/>
  <c r="L1328" i="2" s="1"/>
  <c r="R1327" i="2"/>
  <c r="Q1327" i="2"/>
  <c r="P1327" i="2"/>
  <c r="K1327" i="2"/>
  <c r="L1327" i="2" s="1"/>
  <c r="R1326" i="2"/>
  <c r="Q1326" i="2"/>
  <c r="P1326" i="2"/>
  <c r="K1326" i="2"/>
  <c r="L1326" i="2" s="1"/>
  <c r="R1325" i="2"/>
  <c r="Q1325" i="2"/>
  <c r="P1325" i="2"/>
  <c r="K1325" i="2"/>
  <c r="L1325" i="2" s="1"/>
  <c r="R1324" i="2"/>
  <c r="Q1324" i="2"/>
  <c r="P1324" i="2"/>
  <c r="K1324" i="2"/>
  <c r="L1324" i="2" s="1"/>
  <c r="R1323" i="2"/>
  <c r="Q1323" i="2"/>
  <c r="P1323" i="2"/>
  <c r="K1323" i="2"/>
  <c r="L1323" i="2" s="1"/>
  <c r="R1322" i="2"/>
  <c r="Q1322" i="2"/>
  <c r="P1322" i="2"/>
  <c r="K1322" i="2"/>
  <c r="L1322" i="2" s="1"/>
  <c r="R1321" i="2"/>
  <c r="Q1321" i="2"/>
  <c r="P1321" i="2"/>
  <c r="K1321" i="2"/>
  <c r="L1321" i="2" s="1"/>
  <c r="R1320" i="2"/>
  <c r="Q1320" i="2"/>
  <c r="P1320" i="2"/>
  <c r="K1320" i="2"/>
  <c r="L1320" i="2" s="1"/>
  <c r="R1319" i="2"/>
  <c r="Q1319" i="2"/>
  <c r="P1319" i="2"/>
  <c r="K1319" i="2"/>
  <c r="L1319" i="2" s="1"/>
  <c r="R1318" i="2"/>
  <c r="Q1318" i="2"/>
  <c r="P1318" i="2"/>
  <c r="K1318" i="2"/>
  <c r="L1318" i="2" s="1"/>
  <c r="R1317" i="2"/>
  <c r="Q1317" i="2"/>
  <c r="P1317" i="2"/>
  <c r="K1317" i="2"/>
  <c r="L1317" i="2" s="1"/>
  <c r="R1316" i="2"/>
  <c r="Q1316" i="2"/>
  <c r="P1316" i="2"/>
  <c r="K1316" i="2"/>
  <c r="L1316" i="2" s="1"/>
  <c r="R1315" i="2"/>
  <c r="Q1315" i="2"/>
  <c r="P1315" i="2"/>
  <c r="K1315" i="2"/>
  <c r="L1315" i="2" s="1"/>
  <c r="R1314" i="2"/>
  <c r="Q1314" i="2"/>
  <c r="P1314" i="2"/>
  <c r="K1314" i="2"/>
  <c r="L1314" i="2" s="1"/>
  <c r="R1313" i="2"/>
  <c r="Q1313" i="2"/>
  <c r="P1313" i="2"/>
  <c r="K1313" i="2"/>
  <c r="L1313" i="2" s="1"/>
  <c r="R1312" i="2"/>
  <c r="Q1312" i="2"/>
  <c r="P1312" i="2"/>
  <c r="K1312" i="2"/>
  <c r="L1312" i="2" s="1"/>
  <c r="R1311" i="2"/>
  <c r="Q1311" i="2"/>
  <c r="P1311" i="2"/>
  <c r="K1311" i="2"/>
  <c r="L1311" i="2" s="1"/>
  <c r="R1310" i="2"/>
  <c r="Q1310" i="2"/>
  <c r="P1310" i="2"/>
  <c r="K1310" i="2"/>
  <c r="L1310" i="2" s="1"/>
  <c r="R1309" i="2"/>
  <c r="Q1309" i="2"/>
  <c r="P1309" i="2"/>
  <c r="K1309" i="2"/>
  <c r="L1309" i="2" s="1"/>
  <c r="R1308" i="2"/>
  <c r="Q1308" i="2"/>
  <c r="P1308" i="2"/>
  <c r="K1308" i="2"/>
  <c r="L1308" i="2" s="1"/>
  <c r="R1307" i="2"/>
  <c r="Q1307" i="2"/>
  <c r="P1307" i="2"/>
  <c r="K1307" i="2"/>
  <c r="L1307" i="2" s="1"/>
  <c r="R1306" i="2"/>
  <c r="Q1306" i="2"/>
  <c r="P1306" i="2"/>
  <c r="K1306" i="2"/>
  <c r="L1306" i="2" s="1"/>
  <c r="R1305" i="2"/>
  <c r="Q1305" i="2"/>
  <c r="P1305" i="2"/>
  <c r="K1305" i="2"/>
  <c r="L1305" i="2" s="1"/>
  <c r="R1304" i="2"/>
  <c r="Q1304" i="2"/>
  <c r="P1304" i="2"/>
  <c r="K1304" i="2"/>
  <c r="L1304" i="2" s="1"/>
  <c r="R1303" i="2"/>
  <c r="Q1303" i="2"/>
  <c r="P1303" i="2"/>
  <c r="K1303" i="2"/>
  <c r="L1303" i="2" s="1"/>
  <c r="R1302" i="2"/>
  <c r="Q1302" i="2"/>
  <c r="P1302" i="2"/>
  <c r="K1302" i="2"/>
  <c r="L1302" i="2" s="1"/>
  <c r="K1301" i="2"/>
  <c r="L1301" i="2" s="1"/>
  <c r="K1300" i="2"/>
  <c r="L1300" i="2" s="1"/>
  <c r="K1299" i="2"/>
  <c r="L1299" i="2" s="1"/>
  <c r="K1298" i="2"/>
  <c r="L1298" i="2" s="1"/>
  <c r="K1297" i="2"/>
  <c r="L1297" i="2" s="1"/>
  <c r="K1296" i="2"/>
  <c r="L1296" i="2" s="1"/>
  <c r="K1295" i="2"/>
  <c r="L1295" i="2" s="1"/>
  <c r="K1294" i="2"/>
  <c r="L1294" i="2" s="1"/>
  <c r="K1293" i="2"/>
  <c r="L1293" i="2" s="1"/>
  <c r="K1292" i="2"/>
  <c r="L1292" i="2" s="1"/>
  <c r="K1291" i="2"/>
  <c r="L1291" i="2" s="1"/>
  <c r="K1290" i="2"/>
  <c r="L1290" i="2" s="1"/>
  <c r="K1289" i="2"/>
  <c r="L1289" i="2" s="1"/>
  <c r="K1288" i="2"/>
  <c r="L1288" i="2" s="1"/>
  <c r="K1287" i="2"/>
  <c r="L1287" i="2" s="1"/>
  <c r="K1286" i="2"/>
  <c r="L1286" i="2" s="1"/>
  <c r="K1285" i="2"/>
  <c r="L1285" i="2" s="1"/>
  <c r="K1284" i="2"/>
  <c r="L1284" i="2" s="1"/>
  <c r="K1283" i="2"/>
  <c r="L1283" i="2" s="1"/>
  <c r="K1282" i="2"/>
  <c r="L1282" i="2" s="1"/>
  <c r="K1281" i="2"/>
  <c r="L1281" i="2" s="1"/>
  <c r="K1280" i="2"/>
  <c r="L1280" i="2" s="1"/>
  <c r="K1279" i="2"/>
  <c r="L1279" i="2" s="1"/>
  <c r="K1278" i="2"/>
  <c r="L1278" i="2" s="1"/>
  <c r="K1277" i="2"/>
  <c r="L1277" i="2" s="1"/>
  <c r="K1276" i="2"/>
  <c r="L1276" i="2" s="1"/>
  <c r="K1275" i="2"/>
  <c r="L1275" i="2" s="1"/>
  <c r="K1274" i="2"/>
  <c r="L1274" i="2" s="1"/>
  <c r="K1273" i="2"/>
  <c r="L1273" i="2" s="1"/>
  <c r="K1272" i="2"/>
  <c r="L1272" i="2" s="1"/>
  <c r="K1271" i="2"/>
  <c r="L1271" i="2" s="1"/>
  <c r="K1270" i="2"/>
  <c r="L1270" i="2" s="1"/>
  <c r="K1269" i="2"/>
  <c r="L1269" i="2" s="1"/>
  <c r="K1268" i="2"/>
  <c r="L1268" i="2" s="1"/>
  <c r="K1267" i="2"/>
  <c r="L1267" i="2" s="1"/>
  <c r="K1266" i="2"/>
  <c r="L1266" i="2" s="1"/>
  <c r="K1265" i="2"/>
  <c r="L1265" i="2" s="1"/>
  <c r="K1264" i="2"/>
  <c r="L1264" i="2" s="1"/>
  <c r="K1263" i="2"/>
  <c r="L1263" i="2" s="1"/>
  <c r="K1262" i="2"/>
  <c r="L1262" i="2" s="1"/>
  <c r="K1261" i="2"/>
  <c r="L1261" i="2" s="1"/>
  <c r="K1260" i="2"/>
  <c r="L1260" i="2" s="1"/>
  <c r="K1259" i="2"/>
  <c r="L1259" i="2" s="1"/>
  <c r="K1258" i="2"/>
  <c r="L1258" i="2" s="1"/>
  <c r="K1257" i="2"/>
  <c r="L1257" i="2" s="1"/>
  <c r="K1256" i="2"/>
  <c r="L1256" i="2" s="1"/>
  <c r="K1255" i="2"/>
  <c r="L1255" i="2" s="1"/>
  <c r="K1254" i="2"/>
  <c r="L1254" i="2" s="1"/>
  <c r="K1253" i="2"/>
  <c r="L1253" i="2" s="1"/>
  <c r="K1252" i="2"/>
  <c r="L1252" i="2" s="1"/>
  <c r="K1251" i="2"/>
  <c r="L1251" i="2" s="1"/>
  <c r="K1250" i="2"/>
  <c r="L1250" i="2" s="1"/>
  <c r="K1249" i="2"/>
  <c r="L1249" i="2" s="1"/>
  <c r="K1248" i="2"/>
  <c r="L1248" i="2" s="1"/>
  <c r="K1247" i="2"/>
  <c r="L1247" i="2" s="1"/>
  <c r="K1246" i="2"/>
  <c r="L1246" i="2" s="1"/>
  <c r="K1245" i="2"/>
  <c r="L1245" i="2" s="1"/>
  <c r="K1244" i="2"/>
  <c r="L1244" i="2" s="1"/>
  <c r="K1243" i="2"/>
  <c r="L1243" i="2" s="1"/>
  <c r="K1242" i="2"/>
  <c r="L1242" i="2" s="1"/>
  <c r="K1241" i="2"/>
  <c r="L1241" i="2" s="1"/>
  <c r="K1240" i="2"/>
  <c r="L1240" i="2" s="1"/>
  <c r="K1239" i="2"/>
  <c r="L1239" i="2" s="1"/>
  <c r="K1238" i="2"/>
  <c r="L1238" i="2" s="1"/>
  <c r="K1237" i="2"/>
  <c r="L1237" i="2" s="1"/>
  <c r="K1236" i="2"/>
  <c r="L1236" i="2" s="1"/>
  <c r="K1235" i="2"/>
  <c r="L1235" i="2" s="1"/>
  <c r="K1234" i="2"/>
  <c r="L1234" i="2" s="1"/>
  <c r="K1233" i="2"/>
  <c r="L1233" i="2" s="1"/>
  <c r="K1232" i="2"/>
  <c r="L1232" i="2" s="1"/>
  <c r="K1231" i="2"/>
  <c r="L1231" i="2" s="1"/>
  <c r="K1230" i="2"/>
  <c r="L1230" i="2" s="1"/>
  <c r="K1229" i="2"/>
  <c r="L1229" i="2" s="1"/>
  <c r="K1228" i="2"/>
  <c r="L1228" i="2" s="1"/>
  <c r="K1227" i="2"/>
  <c r="L1227" i="2" s="1"/>
  <c r="K1226" i="2"/>
  <c r="L1226" i="2" s="1"/>
  <c r="K1225" i="2"/>
  <c r="L1225" i="2" s="1"/>
  <c r="K1224" i="2"/>
  <c r="L1224" i="2" s="1"/>
  <c r="K1223" i="2"/>
  <c r="L1223" i="2" s="1"/>
  <c r="K1222" i="2"/>
  <c r="L1222" i="2" s="1"/>
  <c r="K1221" i="2"/>
  <c r="L1221" i="2" s="1"/>
  <c r="K1220" i="2"/>
  <c r="L1220" i="2" s="1"/>
  <c r="K1219" i="2"/>
  <c r="L1219" i="2" s="1"/>
  <c r="K1218" i="2"/>
  <c r="L1218" i="2" s="1"/>
  <c r="K1217" i="2"/>
  <c r="L1217" i="2" s="1"/>
  <c r="K1216" i="2"/>
  <c r="L1216" i="2" s="1"/>
  <c r="K1215" i="2"/>
  <c r="L1215" i="2" s="1"/>
  <c r="K1214" i="2"/>
  <c r="L1214" i="2" s="1"/>
  <c r="K1213" i="2"/>
  <c r="L1213" i="2" s="1"/>
  <c r="K1212" i="2"/>
  <c r="L1212" i="2" s="1"/>
  <c r="K1211" i="2"/>
  <c r="L1211" i="2" s="1"/>
  <c r="K1210" i="2"/>
  <c r="L1210" i="2" s="1"/>
  <c r="K1209" i="2"/>
  <c r="L1209" i="2" s="1"/>
  <c r="K1208" i="2"/>
  <c r="L1208" i="2" s="1"/>
  <c r="K1207" i="2"/>
  <c r="L1207" i="2" s="1"/>
  <c r="K1206" i="2"/>
  <c r="L1206" i="2" s="1"/>
  <c r="K1205" i="2"/>
  <c r="L1205" i="2" s="1"/>
  <c r="K1204" i="2"/>
  <c r="L1204" i="2" s="1"/>
  <c r="K1203" i="2"/>
  <c r="L1203" i="2" s="1"/>
  <c r="K1202" i="2"/>
  <c r="L1202" i="2" s="1"/>
  <c r="K1201" i="2"/>
  <c r="L1201" i="2" s="1"/>
  <c r="K1200" i="2"/>
  <c r="L1200" i="2" s="1"/>
  <c r="K1199" i="2"/>
  <c r="L1199" i="2" s="1"/>
  <c r="K1198" i="2"/>
  <c r="L1198" i="2" s="1"/>
  <c r="K1197" i="2"/>
  <c r="L1197" i="2" s="1"/>
  <c r="K1196" i="2"/>
  <c r="L1196" i="2" s="1"/>
  <c r="K1195" i="2"/>
  <c r="L1195" i="2" s="1"/>
  <c r="K1194" i="2"/>
  <c r="L1194" i="2" s="1"/>
  <c r="K1193" i="2"/>
  <c r="L1193" i="2" s="1"/>
  <c r="K1192" i="2"/>
  <c r="L1192" i="2" s="1"/>
  <c r="K1191" i="2"/>
  <c r="L1191" i="2" s="1"/>
  <c r="K1190" i="2"/>
  <c r="L1190" i="2" s="1"/>
  <c r="K1189" i="2"/>
  <c r="L1189" i="2" s="1"/>
  <c r="K1188" i="2"/>
  <c r="L1188" i="2" s="1"/>
  <c r="K1187" i="2"/>
  <c r="L1187" i="2" s="1"/>
  <c r="K1186" i="2"/>
  <c r="L1186" i="2" s="1"/>
  <c r="K1185" i="2"/>
  <c r="L1185" i="2" s="1"/>
  <c r="K1184" i="2"/>
  <c r="L1184" i="2" s="1"/>
  <c r="K1183" i="2"/>
  <c r="L1183" i="2" s="1"/>
  <c r="K1182" i="2"/>
  <c r="L1182" i="2" s="1"/>
  <c r="K1181" i="2"/>
  <c r="L1181" i="2" s="1"/>
  <c r="K1180" i="2"/>
  <c r="L1180" i="2" s="1"/>
  <c r="K1179" i="2"/>
  <c r="L1179" i="2" s="1"/>
  <c r="K1178" i="2"/>
  <c r="L1178" i="2" s="1"/>
  <c r="K1177" i="2"/>
  <c r="L1177" i="2" s="1"/>
  <c r="K1176" i="2"/>
  <c r="L1176" i="2" s="1"/>
  <c r="K1175" i="2"/>
  <c r="L1175" i="2" s="1"/>
  <c r="K1174" i="2"/>
  <c r="L1174" i="2" s="1"/>
  <c r="K1173" i="2"/>
  <c r="L1173" i="2" s="1"/>
  <c r="K1172" i="2"/>
  <c r="L1172" i="2" s="1"/>
  <c r="K1171" i="2"/>
  <c r="L1171" i="2" s="1"/>
  <c r="K1170" i="2"/>
  <c r="L1170" i="2" s="1"/>
  <c r="K1169" i="2"/>
  <c r="L1169" i="2" s="1"/>
  <c r="K1168" i="2"/>
  <c r="L1168" i="2" s="1"/>
  <c r="K1167" i="2"/>
  <c r="L1167" i="2" s="1"/>
  <c r="K1166" i="2"/>
  <c r="L1166" i="2" s="1"/>
  <c r="K1165" i="2"/>
  <c r="L1165" i="2" s="1"/>
  <c r="K1164" i="2"/>
  <c r="L1164" i="2" s="1"/>
  <c r="K1163" i="2"/>
  <c r="L1163" i="2" s="1"/>
  <c r="K1162" i="2"/>
  <c r="L1162" i="2" s="1"/>
  <c r="K1161" i="2"/>
  <c r="L1161" i="2" s="1"/>
  <c r="K1160" i="2"/>
  <c r="L1160" i="2" s="1"/>
  <c r="K1159" i="2"/>
  <c r="L1159" i="2" s="1"/>
  <c r="K1158" i="2"/>
  <c r="L1158" i="2" s="1"/>
  <c r="K1157" i="2"/>
  <c r="L1157" i="2" s="1"/>
  <c r="K1156" i="2"/>
  <c r="L1156" i="2" s="1"/>
  <c r="K1155" i="2"/>
  <c r="L1155" i="2" s="1"/>
  <c r="K1154" i="2"/>
  <c r="L1154" i="2" s="1"/>
  <c r="K1153" i="2"/>
  <c r="L1153" i="2" s="1"/>
  <c r="K1152" i="2"/>
  <c r="L1152" i="2" s="1"/>
  <c r="K1151" i="2"/>
  <c r="L1151" i="2" s="1"/>
  <c r="K1150" i="2"/>
  <c r="L1150" i="2" s="1"/>
  <c r="K1149" i="2"/>
  <c r="L1149" i="2" s="1"/>
  <c r="K1148" i="2"/>
  <c r="L1148" i="2" s="1"/>
  <c r="K1147" i="2"/>
  <c r="L1147" i="2" s="1"/>
  <c r="K1146" i="2"/>
  <c r="L1146" i="2" s="1"/>
  <c r="K1145" i="2"/>
  <c r="L1145" i="2" s="1"/>
  <c r="K1144" i="2"/>
  <c r="L1144" i="2" s="1"/>
  <c r="K1143" i="2"/>
  <c r="L1143" i="2" s="1"/>
  <c r="K1142" i="2"/>
  <c r="L1142" i="2" s="1"/>
  <c r="K1141" i="2"/>
  <c r="L1141" i="2" s="1"/>
  <c r="K1140" i="2"/>
  <c r="L1140" i="2" s="1"/>
  <c r="K1139" i="2"/>
  <c r="L1139" i="2" s="1"/>
  <c r="K1138" i="2"/>
  <c r="L1138" i="2" s="1"/>
  <c r="K1137" i="2"/>
  <c r="L1137" i="2" s="1"/>
  <c r="K1136" i="2"/>
  <c r="L1136" i="2" s="1"/>
  <c r="K1135" i="2"/>
  <c r="L1135" i="2" s="1"/>
  <c r="K1134" i="2"/>
  <c r="L1134" i="2" s="1"/>
  <c r="K1133" i="2"/>
  <c r="L1133" i="2" s="1"/>
  <c r="K1132" i="2"/>
  <c r="L1132" i="2" s="1"/>
  <c r="K1131" i="2"/>
  <c r="L1131" i="2" s="1"/>
  <c r="K1130" i="2"/>
  <c r="L1130" i="2" s="1"/>
  <c r="K1129" i="2"/>
  <c r="L1129" i="2" s="1"/>
  <c r="K1128" i="2"/>
  <c r="L1128" i="2" s="1"/>
  <c r="K1127" i="2"/>
  <c r="L1127" i="2" s="1"/>
  <c r="K1126" i="2"/>
  <c r="L1126" i="2" s="1"/>
  <c r="K1125" i="2"/>
  <c r="L1125" i="2" s="1"/>
  <c r="K1124" i="2"/>
  <c r="L1124" i="2" s="1"/>
  <c r="K1123" i="2"/>
  <c r="L1123" i="2" s="1"/>
  <c r="K1122" i="2"/>
  <c r="L1122" i="2" s="1"/>
  <c r="K1121" i="2"/>
  <c r="L1121" i="2" s="1"/>
  <c r="K1120" i="2"/>
  <c r="L1120" i="2" s="1"/>
  <c r="K1119" i="2"/>
  <c r="L1119" i="2" s="1"/>
  <c r="K1118" i="2"/>
  <c r="L1118" i="2" s="1"/>
  <c r="K1117" i="2"/>
  <c r="L1117" i="2" s="1"/>
  <c r="K1116" i="2"/>
  <c r="L1116" i="2" s="1"/>
  <c r="K1115" i="2"/>
  <c r="L1115" i="2" s="1"/>
  <c r="K1114" i="2"/>
  <c r="L1114" i="2" s="1"/>
  <c r="K1113" i="2"/>
  <c r="L1113" i="2" s="1"/>
  <c r="K1112" i="2"/>
  <c r="L1112" i="2" s="1"/>
  <c r="K1111" i="2"/>
  <c r="L1111" i="2" s="1"/>
  <c r="K1110" i="2"/>
  <c r="L1110" i="2" s="1"/>
  <c r="K1109" i="2"/>
  <c r="L1109" i="2" s="1"/>
  <c r="K1108" i="2"/>
  <c r="L1108" i="2" s="1"/>
  <c r="K1107" i="2"/>
  <c r="L1107" i="2" s="1"/>
  <c r="K1106" i="2"/>
  <c r="L1106" i="2" s="1"/>
  <c r="K1105" i="2"/>
  <c r="L1105" i="2" s="1"/>
  <c r="K1104" i="2"/>
  <c r="L1104" i="2" s="1"/>
  <c r="K1103" i="2"/>
  <c r="L1103" i="2" s="1"/>
  <c r="K1102" i="2"/>
  <c r="L1102" i="2" s="1"/>
  <c r="K1101" i="2"/>
  <c r="L1101" i="2" s="1"/>
  <c r="K1100" i="2"/>
  <c r="L1100" i="2" s="1"/>
  <c r="K1099" i="2"/>
  <c r="L1099" i="2" s="1"/>
  <c r="K1098" i="2"/>
  <c r="L1098" i="2" s="1"/>
  <c r="K1097" i="2"/>
  <c r="L1097" i="2" s="1"/>
  <c r="K1096" i="2"/>
  <c r="L1096" i="2" s="1"/>
  <c r="K1095" i="2"/>
  <c r="L1095" i="2" s="1"/>
  <c r="K1094" i="2"/>
  <c r="L1094" i="2" s="1"/>
  <c r="K1093" i="2"/>
  <c r="L1093" i="2" s="1"/>
  <c r="K1092" i="2"/>
  <c r="L1092" i="2" s="1"/>
  <c r="K1091" i="2"/>
  <c r="L1091" i="2" s="1"/>
  <c r="K1090" i="2"/>
  <c r="L1090" i="2" s="1"/>
  <c r="K1089" i="2"/>
  <c r="L1089" i="2" s="1"/>
  <c r="K1088" i="2"/>
  <c r="L1088" i="2" s="1"/>
  <c r="K1087" i="2"/>
  <c r="L1087" i="2" s="1"/>
  <c r="K1086" i="2"/>
  <c r="L1086" i="2" s="1"/>
  <c r="K1085" i="2"/>
  <c r="L1085" i="2" s="1"/>
  <c r="K1084" i="2"/>
  <c r="L1084" i="2" s="1"/>
  <c r="K1083" i="2"/>
  <c r="L1083" i="2" s="1"/>
  <c r="K1082" i="2"/>
  <c r="L1082" i="2" s="1"/>
  <c r="K1081" i="2"/>
  <c r="L1081" i="2" s="1"/>
  <c r="K1080" i="2"/>
  <c r="L1080" i="2" s="1"/>
  <c r="K1079" i="2"/>
  <c r="L1079" i="2" s="1"/>
  <c r="K1078" i="2"/>
  <c r="L1078" i="2" s="1"/>
  <c r="K1077" i="2"/>
  <c r="L1077" i="2" s="1"/>
  <c r="K1076" i="2"/>
  <c r="L1076" i="2" s="1"/>
  <c r="K1075" i="2"/>
  <c r="L1075" i="2" s="1"/>
  <c r="K1074" i="2"/>
  <c r="L1074" i="2" s="1"/>
  <c r="K1073" i="2"/>
  <c r="L1073" i="2" s="1"/>
  <c r="K1072" i="2"/>
  <c r="L1072" i="2" s="1"/>
  <c r="K1071" i="2"/>
  <c r="L1071" i="2" s="1"/>
  <c r="K1070" i="2"/>
  <c r="L1070" i="2" s="1"/>
  <c r="K1069" i="2"/>
  <c r="L1069" i="2" s="1"/>
  <c r="K1068" i="2"/>
  <c r="L1068" i="2" s="1"/>
  <c r="K1067" i="2"/>
  <c r="L1067" i="2" s="1"/>
  <c r="K1066" i="2"/>
  <c r="L1066" i="2" s="1"/>
  <c r="K1065" i="2"/>
  <c r="L1065" i="2" s="1"/>
  <c r="K1064" i="2"/>
  <c r="L1064" i="2" s="1"/>
  <c r="K1063" i="2"/>
  <c r="L1063" i="2" s="1"/>
  <c r="K1062" i="2"/>
  <c r="L1062" i="2" s="1"/>
  <c r="K1061" i="2"/>
  <c r="L1061" i="2" s="1"/>
  <c r="K1060" i="2"/>
  <c r="L1060" i="2" s="1"/>
  <c r="K1059" i="2"/>
  <c r="L1059" i="2" s="1"/>
  <c r="K1058" i="2"/>
  <c r="L1058" i="2" s="1"/>
  <c r="K1057" i="2"/>
  <c r="L1057" i="2" s="1"/>
  <c r="K1056" i="2"/>
  <c r="L1056" i="2" s="1"/>
  <c r="K1055" i="2"/>
  <c r="L1055" i="2" s="1"/>
  <c r="K1054" i="2"/>
  <c r="L1054" i="2" s="1"/>
  <c r="K1053" i="2"/>
  <c r="L1053" i="2" s="1"/>
  <c r="K1052" i="2"/>
  <c r="L1052" i="2" s="1"/>
  <c r="K1051" i="2"/>
  <c r="L1051" i="2" s="1"/>
  <c r="K1050" i="2"/>
  <c r="L1050" i="2" s="1"/>
  <c r="K1049" i="2"/>
  <c r="L1049" i="2" s="1"/>
  <c r="K1048" i="2"/>
  <c r="L1048" i="2" s="1"/>
  <c r="K1047" i="2"/>
  <c r="L1047" i="2" s="1"/>
  <c r="K1046" i="2"/>
  <c r="L1046" i="2" s="1"/>
  <c r="K1045" i="2"/>
  <c r="L1045" i="2" s="1"/>
  <c r="K1044" i="2"/>
  <c r="L1044" i="2" s="1"/>
  <c r="K1043" i="2"/>
  <c r="L1043" i="2" s="1"/>
  <c r="K1042" i="2"/>
  <c r="L1042" i="2" s="1"/>
  <c r="K1041" i="2"/>
  <c r="L1041" i="2" s="1"/>
  <c r="K1040" i="2"/>
  <c r="L1040" i="2" s="1"/>
  <c r="K1039" i="2"/>
  <c r="L1039" i="2" s="1"/>
  <c r="K1038" i="2"/>
  <c r="L1038" i="2" s="1"/>
  <c r="K1037" i="2"/>
  <c r="L1037" i="2" s="1"/>
  <c r="K1036" i="2"/>
  <c r="L1036" i="2" s="1"/>
  <c r="K1035" i="2"/>
  <c r="L1035" i="2" s="1"/>
  <c r="K1034" i="2"/>
  <c r="L1034" i="2" s="1"/>
  <c r="K1033" i="2"/>
  <c r="L1033" i="2" s="1"/>
  <c r="K1032" i="2"/>
  <c r="L1032" i="2" s="1"/>
  <c r="K1031" i="2"/>
  <c r="L1031" i="2" s="1"/>
  <c r="K1030" i="2"/>
  <c r="L1030" i="2" s="1"/>
  <c r="K1029" i="2"/>
  <c r="L1029" i="2" s="1"/>
  <c r="K1028" i="2"/>
  <c r="L1028" i="2" s="1"/>
  <c r="K1027" i="2"/>
  <c r="L1027" i="2" s="1"/>
  <c r="K1026" i="2"/>
  <c r="L1026" i="2" s="1"/>
  <c r="K1025" i="2"/>
  <c r="L1025" i="2" s="1"/>
  <c r="K1024" i="2"/>
  <c r="L1024" i="2" s="1"/>
  <c r="K1023" i="2"/>
  <c r="L1023" i="2" s="1"/>
  <c r="K1022" i="2"/>
  <c r="L1022" i="2" s="1"/>
  <c r="K1021" i="2"/>
  <c r="L1021" i="2" s="1"/>
  <c r="K1020" i="2"/>
  <c r="L1020" i="2" s="1"/>
  <c r="K1019" i="2"/>
  <c r="L1019" i="2" s="1"/>
  <c r="K1018" i="2"/>
  <c r="L1018" i="2" s="1"/>
  <c r="K1017" i="2"/>
  <c r="L1017" i="2" s="1"/>
  <c r="K1016" i="2"/>
  <c r="L1016" i="2" s="1"/>
  <c r="K1015" i="2"/>
  <c r="L1015" i="2" s="1"/>
  <c r="K1014" i="2"/>
  <c r="L1014" i="2" s="1"/>
  <c r="K1013" i="2"/>
  <c r="L1013" i="2" s="1"/>
  <c r="K1012" i="2"/>
  <c r="L1012" i="2" s="1"/>
  <c r="K1011" i="2"/>
  <c r="L1011" i="2" s="1"/>
  <c r="K1010" i="2"/>
  <c r="L1010" i="2" s="1"/>
  <c r="K1009" i="2"/>
  <c r="L1009" i="2" s="1"/>
  <c r="K1008" i="2"/>
  <c r="L1008" i="2" s="1"/>
  <c r="K1007" i="2"/>
  <c r="L1007" i="2" s="1"/>
  <c r="K1006" i="2"/>
  <c r="L1006" i="2" s="1"/>
  <c r="K1005" i="2"/>
  <c r="L1005" i="2" s="1"/>
  <c r="K1004" i="2"/>
  <c r="L1004" i="2" s="1"/>
  <c r="K1003" i="2"/>
  <c r="L1003" i="2" s="1"/>
  <c r="K1002" i="2"/>
  <c r="L1002" i="2" s="1"/>
  <c r="K1001" i="2"/>
  <c r="L1001" i="2" s="1"/>
  <c r="K1000" i="2"/>
  <c r="L1000" i="2" s="1"/>
  <c r="K999" i="2"/>
  <c r="L999" i="2" s="1"/>
  <c r="K998" i="2"/>
  <c r="L998" i="2" s="1"/>
  <c r="K997" i="2"/>
  <c r="L997" i="2" s="1"/>
  <c r="K996" i="2"/>
  <c r="L996" i="2" s="1"/>
  <c r="K995" i="2"/>
  <c r="L995" i="2" s="1"/>
  <c r="K994" i="2"/>
  <c r="L994" i="2" s="1"/>
  <c r="K993" i="2"/>
  <c r="L993" i="2" s="1"/>
  <c r="K992" i="2"/>
  <c r="L992" i="2" s="1"/>
  <c r="K991" i="2"/>
  <c r="L991" i="2" s="1"/>
  <c r="K990" i="2"/>
  <c r="L990" i="2" s="1"/>
  <c r="K989" i="2"/>
  <c r="L989" i="2" s="1"/>
  <c r="K988" i="2"/>
  <c r="L988" i="2" s="1"/>
  <c r="K987" i="2"/>
  <c r="L987" i="2" s="1"/>
  <c r="K986" i="2"/>
  <c r="L986" i="2" s="1"/>
  <c r="K985" i="2"/>
  <c r="L985" i="2" s="1"/>
  <c r="K984" i="2"/>
  <c r="L984" i="2" s="1"/>
  <c r="K983" i="2"/>
  <c r="L983" i="2" s="1"/>
  <c r="K982" i="2"/>
  <c r="L982" i="2" s="1"/>
  <c r="K981" i="2"/>
  <c r="L981" i="2" s="1"/>
  <c r="K980" i="2"/>
  <c r="L980" i="2" s="1"/>
  <c r="K979" i="2"/>
  <c r="L979" i="2" s="1"/>
  <c r="K978" i="2"/>
  <c r="L978" i="2" s="1"/>
  <c r="K977" i="2"/>
  <c r="L977" i="2" s="1"/>
  <c r="K976" i="2"/>
  <c r="L976" i="2" s="1"/>
  <c r="K975" i="2"/>
  <c r="L975" i="2" s="1"/>
  <c r="K974" i="2"/>
  <c r="L974" i="2" s="1"/>
  <c r="K973" i="2"/>
  <c r="L973" i="2" s="1"/>
  <c r="K972" i="2"/>
  <c r="L972" i="2" s="1"/>
  <c r="K971" i="2"/>
  <c r="L971" i="2" s="1"/>
  <c r="K970" i="2"/>
  <c r="L970" i="2" s="1"/>
  <c r="K969" i="2"/>
  <c r="L969" i="2" s="1"/>
  <c r="K968" i="2"/>
  <c r="L968" i="2" s="1"/>
  <c r="K967" i="2"/>
  <c r="L967" i="2" s="1"/>
  <c r="K966" i="2"/>
  <c r="L966" i="2" s="1"/>
  <c r="K965" i="2"/>
  <c r="L965" i="2" s="1"/>
  <c r="K964" i="2"/>
  <c r="L964" i="2" s="1"/>
  <c r="K963" i="2"/>
  <c r="L963" i="2" s="1"/>
  <c r="K962" i="2"/>
  <c r="L962" i="2" s="1"/>
  <c r="K961" i="2"/>
  <c r="L961" i="2" s="1"/>
  <c r="K960" i="2"/>
  <c r="L960" i="2" s="1"/>
  <c r="K959" i="2"/>
  <c r="L959" i="2" s="1"/>
  <c r="K958" i="2"/>
  <c r="L958" i="2" s="1"/>
  <c r="K957" i="2"/>
  <c r="L957" i="2" s="1"/>
  <c r="K956" i="2"/>
  <c r="L956" i="2" s="1"/>
  <c r="K955" i="2"/>
  <c r="L955" i="2" s="1"/>
  <c r="K954" i="2"/>
  <c r="L954" i="2" s="1"/>
  <c r="K953" i="2"/>
  <c r="L953" i="2" s="1"/>
  <c r="K952" i="2"/>
  <c r="L952" i="2" s="1"/>
  <c r="K951" i="2"/>
  <c r="L951" i="2" s="1"/>
  <c r="K950" i="2"/>
  <c r="L950" i="2" s="1"/>
  <c r="K949" i="2"/>
  <c r="L949" i="2" s="1"/>
  <c r="K948" i="2"/>
  <c r="L948" i="2" s="1"/>
  <c r="K947" i="2"/>
  <c r="L947" i="2" s="1"/>
  <c r="K946" i="2"/>
  <c r="L946" i="2" s="1"/>
  <c r="K945" i="2"/>
  <c r="L945" i="2" s="1"/>
  <c r="K944" i="2"/>
  <c r="L944" i="2" s="1"/>
  <c r="K943" i="2"/>
  <c r="L943" i="2" s="1"/>
  <c r="K942" i="2"/>
  <c r="L942" i="2" s="1"/>
  <c r="K941" i="2"/>
  <c r="L941" i="2" s="1"/>
  <c r="K940" i="2"/>
  <c r="L940" i="2" s="1"/>
  <c r="K939" i="2"/>
  <c r="L939" i="2" s="1"/>
  <c r="K938" i="2"/>
  <c r="L938" i="2" s="1"/>
  <c r="K937" i="2"/>
  <c r="L937" i="2" s="1"/>
  <c r="K936" i="2"/>
  <c r="L936" i="2" s="1"/>
  <c r="K935" i="2"/>
  <c r="L935" i="2" s="1"/>
  <c r="K934" i="2"/>
  <c r="L934" i="2" s="1"/>
  <c r="K933" i="2"/>
  <c r="L933" i="2" s="1"/>
  <c r="K932" i="2"/>
  <c r="L932" i="2" s="1"/>
  <c r="K931" i="2"/>
  <c r="L931" i="2" s="1"/>
  <c r="K930" i="2"/>
  <c r="L930" i="2" s="1"/>
  <c r="K929" i="2"/>
  <c r="L929" i="2" s="1"/>
  <c r="K928" i="2"/>
  <c r="L928" i="2" s="1"/>
  <c r="K927" i="2"/>
  <c r="L927" i="2" s="1"/>
  <c r="K926" i="2"/>
  <c r="L926" i="2" s="1"/>
  <c r="K925" i="2"/>
  <c r="L925" i="2" s="1"/>
  <c r="K924" i="2"/>
  <c r="L924" i="2" s="1"/>
  <c r="K923" i="2"/>
  <c r="L923" i="2" s="1"/>
  <c r="K922" i="2"/>
  <c r="L922" i="2" s="1"/>
  <c r="K921" i="2"/>
  <c r="L921" i="2" s="1"/>
  <c r="K920" i="2"/>
  <c r="L920" i="2" s="1"/>
  <c r="K919" i="2"/>
  <c r="L919" i="2" s="1"/>
  <c r="K918" i="2"/>
  <c r="L918" i="2" s="1"/>
  <c r="K917" i="2"/>
  <c r="L917" i="2" s="1"/>
  <c r="K916" i="2"/>
  <c r="L916" i="2" s="1"/>
  <c r="K915" i="2"/>
  <c r="L915" i="2" s="1"/>
  <c r="K914" i="2"/>
  <c r="L914" i="2" s="1"/>
  <c r="K913" i="2"/>
  <c r="L913" i="2" s="1"/>
  <c r="K912" i="2"/>
  <c r="L912" i="2" s="1"/>
  <c r="K911" i="2"/>
  <c r="L911" i="2" s="1"/>
  <c r="K910" i="2"/>
  <c r="L910" i="2" s="1"/>
  <c r="K909" i="2"/>
  <c r="L909" i="2" s="1"/>
  <c r="K908" i="2"/>
  <c r="L908" i="2" s="1"/>
  <c r="K907" i="2"/>
  <c r="L907" i="2" s="1"/>
  <c r="K906" i="2"/>
  <c r="L906" i="2" s="1"/>
  <c r="K905" i="2"/>
  <c r="L905" i="2" s="1"/>
  <c r="K904" i="2"/>
  <c r="L904" i="2" s="1"/>
  <c r="K903" i="2"/>
  <c r="L903" i="2" s="1"/>
  <c r="K902" i="2"/>
  <c r="L902" i="2" s="1"/>
  <c r="K901" i="2"/>
  <c r="L901" i="2" s="1"/>
  <c r="K900" i="2"/>
  <c r="L900" i="2" s="1"/>
  <c r="K899" i="2"/>
  <c r="L899" i="2" s="1"/>
  <c r="K898" i="2"/>
  <c r="L898" i="2" s="1"/>
  <c r="K897" i="2"/>
  <c r="L897" i="2" s="1"/>
  <c r="K896" i="2"/>
  <c r="L896" i="2" s="1"/>
  <c r="K895" i="2"/>
  <c r="L895" i="2" s="1"/>
  <c r="K894" i="2"/>
  <c r="L894" i="2" s="1"/>
  <c r="K893" i="2"/>
  <c r="L893" i="2" s="1"/>
  <c r="K892" i="2"/>
  <c r="L892" i="2" s="1"/>
  <c r="K891" i="2"/>
  <c r="L891" i="2" s="1"/>
  <c r="K890" i="2"/>
  <c r="L890" i="2" s="1"/>
  <c r="K889" i="2"/>
  <c r="L889" i="2" s="1"/>
  <c r="K888" i="2"/>
  <c r="L888" i="2" s="1"/>
  <c r="K887" i="2"/>
  <c r="L887" i="2" s="1"/>
  <c r="K886" i="2"/>
  <c r="L886" i="2" s="1"/>
  <c r="K885" i="2"/>
  <c r="L885" i="2" s="1"/>
  <c r="K884" i="2"/>
  <c r="L884" i="2" s="1"/>
  <c r="K883" i="2"/>
  <c r="L883" i="2" s="1"/>
  <c r="K882" i="2"/>
  <c r="L882" i="2" s="1"/>
  <c r="K881" i="2"/>
  <c r="L881" i="2" s="1"/>
  <c r="K880" i="2"/>
  <c r="L880" i="2" s="1"/>
  <c r="K879" i="2"/>
  <c r="L879" i="2" s="1"/>
  <c r="K878" i="2"/>
  <c r="L878" i="2" s="1"/>
  <c r="K877" i="2"/>
  <c r="L877" i="2" s="1"/>
  <c r="K876" i="2"/>
  <c r="L876" i="2" s="1"/>
  <c r="K875" i="2"/>
  <c r="L875" i="2" s="1"/>
  <c r="K874" i="2"/>
  <c r="L874" i="2" s="1"/>
  <c r="K873" i="2"/>
  <c r="L873" i="2" s="1"/>
  <c r="K872" i="2"/>
  <c r="L872" i="2" s="1"/>
  <c r="K871" i="2"/>
  <c r="L871" i="2" s="1"/>
  <c r="K870" i="2"/>
  <c r="L870" i="2" s="1"/>
  <c r="K869" i="2"/>
  <c r="L869" i="2" s="1"/>
  <c r="K868" i="2"/>
  <c r="L868" i="2" s="1"/>
  <c r="K867" i="2"/>
  <c r="L867" i="2" s="1"/>
  <c r="K866" i="2"/>
  <c r="L866" i="2" s="1"/>
  <c r="K865" i="2"/>
  <c r="L865" i="2" s="1"/>
  <c r="K864" i="2"/>
  <c r="L864" i="2" s="1"/>
  <c r="K863" i="2"/>
  <c r="L863" i="2" s="1"/>
  <c r="K862" i="2"/>
  <c r="L862" i="2" s="1"/>
  <c r="K861" i="2"/>
  <c r="L861" i="2" s="1"/>
  <c r="K860" i="2"/>
  <c r="L860" i="2" s="1"/>
  <c r="K859" i="2"/>
  <c r="L859" i="2" s="1"/>
  <c r="K858" i="2"/>
  <c r="L858" i="2" s="1"/>
  <c r="K857" i="2"/>
  <c r="L857" i="2" s="1"/>
  <c r="K856" i="2"/>
  <c r="L856" i="2" s="1"/>
  <c r="K855" i="2"/>
  <c r="L855" i="2" s="1"/>
  <c r="K854" i="2"/>
  <c r="L854" i="2" s="1"/>
  <c r="K853" i="2"/>
  <c r="L853" i="2" s="1"/>
  <c r="K852" i="2"/>
  <c r="L852" i="2" s="1"/>
  <c r="K851" i="2"/>
  <c r="L851" i="2" s="1"/>
  <c r="K850" i="2"/>
  <c r="L850" i="2" s="1"/>
  <c r="K849" i="2"/>
  <c r="L849" i="2" s="1"/>
  <c r="K848" i="2"/>
  <c r="L848" i="2" s="1"/>
  <c r="K847" i="2"/>
  <c r="L847" i="2" s="1"/>
  <c r="K846" i="2"/>
  <c r="L846" i="2" s="1"/>
  <c r="K845" i="2"/>
  <c r="L845" i="2" s="1"/>
  <c r="K844" i="2"/>
  <c r="L844" i="2" s="1"/>
  <c r="K843" i="2"/>
  <c r="L843" i="2" s="1"/>
  <c r="K842" i="2"/>
  <c r="L842" i="2" s="1"/>
  <c r="K841" i="2"/>
  <c r="L841" i="2" s="1"/>
  <c r="K840" i="2"/>
  <c r="L840" i="2" s="1"/>
  <c r="K839" i="2"/>
  <c r="L839" i="2" s="1"/>
  <c r="K838" i="2"/>
  <c r="L838" i="2" s="1"/>
  <c r="K837" i="2"/>
  <c r="L837" i="2" s="1"/>
  <c r="K836" i="2"/>
  <c r="L836" i="2" s="1"/>
  <c r="K835" i="2"/>
  <c r="L835" i="2" s="1"/>
  <c r="K834" i="2"/>
  <c r="L834" i="2" s="1"/>
  <c r="K833" i="2"/>
  <c r="L833" i="2" s="1"/>
  <c r="K832" i="2"/>
  <c r="L832" i="2" s="1"/>
  <c r="K831" i="2"/>
  <c r="L831" i="2" s="1"/>
  <c r="K830" i="2"/>
  <c r="L830" i="2" s="1"/>
  <c r="K829" i="2"/>
  <c r="L829" i="2" s="1"/>
  <c r="K828" i="2"/>
  <c r="L828" i="2" s="1"/>
  <c r="K827" i="2"/>
  <c r="L827" i="2" s="1"/>
  <c r="K826" i="2"/>
  <c r="L826" i="2" s="1"/>
  <c r="K825" i="2"/>
  <c r="L825" i="2" s="1"/>
  <c r="K824" i="2"/>
  <c r="L824" i="2" s="1"/>
  <c r="K823" i="2"/>
  <c r="L823" i="2" s="1"/>
  <c r="K822" i="2"/>
  <c r="L822" i="2" s="1"/>
  <c r="K821" i="2"/>
  <c r="L821" i="2" s="1"/>
  <c r="K820" i="2"/>
  <c r="L820" i="2" s="1"/>
  <c r="K819" i="2"/>
  <c r="L819" i="2" s="1"/>
  <c r="K818" i="2"/>
  <c r="L818" i="2" s="1"/>
  <c r="K817" i="2"/>
  <c r="L817" i="2" s="1"/>
  <c r="K816" i="2"/>
  <c r="L816" i="2" s="1"/>
  <c r="K815" i="2"/>
  <c r="L815" i="2" s="1"/>
  <c r="K814" i="2"/>
  <c r="L814" i="2" s="1"/>
  <c r="K813" i="2"/>
  <c r="L813" i="2" s="1"/>
  <c r="K812" i="2"/>
  <c r="L812" i="2" s="1"/>
  <c r="K811" i="2"/>
  <c r="L811" i="2" s="1"/>
  <c r="K810" i="2"/>
  <c r="L810" i="2" s="1"/>
  <c r="K809" i="2"/>
  <c r="L809" i="2" s="1"/>
  <c r="K808" i="2"/>
  <c r="L808" i="2" s="1"/>
  <c r="K807" i="2"/>
  <c r="L807" i="2" s="1"/>
  <c r="K806" i="2"/>
  <c r="L806" i="2" s="1"/>
  <c r="K805" i="2"/>
  <c r="L805" i="2" s="1"/>
  <c r="K804" i="2"/>
  <c r="L804" i="2" s="1"/>
  <c r="K803" i="2"/>
  <c r="L803" i="2" s="1"/>
  <c r="K802" i="2"/>
  <c r="L802" i="2" s="1"/>
  <c r="K801" i="2"/>
  <c r="L801" i="2" s="1"/>
  <c r="K800" i="2"/>
  <c r="L800" i="2" s="1"/>
  <c r="K799" i="2"/>
  <c r="L799" i="2" s="1"/>
  <c r="K798" i="2"/>
  <c r="L798" i="2" s="1"/>
  <c r="P797" i="2"/>
  <c r="K797" i="2"/>
  <c r="L797" i="2" s="1"/>
  <c r="P796" i="2"/>
  <c r="K796" i="2"/>
  <c r="L796" i="2" s="1"/>
  <c r="P795" i="2"/>
  <c r="K795" i="2"/>
  <c r="L795" i="2" s="1"/>
  <c r="P794" i="2"/>
  <c r="K794" i="2"/>
  <c r="L794" i="2" s="1"/>
  <c r="P793" i="2"/>
  <c r="K793" i="2"/>
  <c r="L793" i="2" s="1"/>
  <c r="P792" i="2"/>
  <c r="K792" i="2"/>
  <c r="L792" i="2" s="1"/>
  <c r="P791" i="2"/>
  <c r="K791" i="2"/>
  <c r="L791" i="2" s="1"/>
  <c r="P790" i="2"/>
  <c r="K790" i="2"/>
  <c r="L790" i="2" s="1"/>
  <c r="P789" i="2"/>
  <c r="K789" i="2"/>
  <c r="L789" i="2" s="1"/>
  <c r="P788" i="2"/>
  <c r="K788" i="2"/>
  <c r="L788" i="2" s="1"/>
  <c r="P787" i="2"/>
  <c r="K787" i="2"/>
  <c r="L787" i="2" s="1"/>
  <c r="P786" i="2"/>
  <c r="K786" i="2"/>
  <c r="L786" i="2" s="1"/>
  <c r="P785" i="2"/>
  <c r="K785" i="2"/>
  <c r="L785" i="2" s="1"/>
  <c r="P784" i="2"/>
  <c r="K784" i="2"/>
  <c r="L784" i="2" s="1"/>
  <c r="P783" i="2"/>
  <c r="K783" i="2"/>
  <c r="L783" i="2" s="1"/>
  <c r="P782" i="2"/>
  <c r="K782" i="2"/>
  <c r="L782" i="2" s="1"/>
  <c r="P781" i="2"/>
  <c r="K781" i="2"/>
  <c r="L781" i="2" s="1"/>
  <c r="P780" i="2"/>
  <c r="K780" i="2"/>
  <c r="L780" i="2" s="1"/>
  <c r="P779" i="2"/>
  <c r="K779" i="2"/>
  <c r="L779" i="2" s="1"/>
  <c r="P778" i="2"/>
  <c r="K778" i="2"/>
  <c r="L778" i="2" s="1"/>
  <c r="P777" i="2"/>
  <c r="K777" i="2"/>
  <c r="L777" i="2" s="1"/>
  <c r="P776" i="2"/>
  <c r="K776" i="2"/>
  <c r="L776" i="2" s="1"/>
  <c r="P775" i="2"/>
  <c r="K775" i="2"/>
  <c r="L775" i="2" s="1"/>
  <c r="P774" i="2"/>
  <c r="K774" i="2"/>
  <c r="L774" i="2" s="1"/>
  <c r="P773" i="2"/>
  <c r="K773" i="2"/>
  <c r="L773" i="2" s="1"/>
  <c r="P772" i="2"/>
  <c r="K772" i="2"/>
  <c r="L772" i="2" s="1"/>
  <c r="P771" i="2"/>
  <c r="K771" i="2"/>
  <c r="L771" i="2" s="1"/>
  <c r="P770" i="2"/>
  <c r="K770" i="2"/>
  <c r="L770" i="2" s="1"/>
  <c r="P769" i="2"/>
  <c r="K769" i="2"/>
  <c r="L769" i="2" s="1"/>
  <c r="P768" i="2"/>
  <c r="K768" i="2"/>
  <c r="L768" i="2" s="1"/>
  <c r="P767" i="2"/>
  <c r="K767" i="2"/>
  <c r="L767" i="2" s="1"/>
  <c r="P766" i="2"/>
  <c r="K766" i="2"/>
  <c r="L766" i="2" s="1"/>
  <c r="P765" i="2"/>
  <c r="K765" i="2"/>
  <c r="L765" i="2" s="1"/>
  <c r="P764" i="2"/>
  <c r="K764" i="2"/>
  <c r="L764" i="2" s="1"/>
  <c r="P763" i="2"/>
  <c r="K763" i="2"/>
  <c r="L763" i="2" s="1"/>
  <c r="P762" i="2"/>
  <c r="K762" i="2"/>
  <c r="L762" i="2" s="1"/>
  <c r="P761" i="2"/>
  <c r="K761" i="2"/>
  <c r="L761" i="2" s="1"/>
  <c r="P760" i="2"/>
  <c r="K760" i="2"/>
  <c r="L760" i="2" s="1"/>
  <c r="P759" i="2"/>
  <c r="K759" i="2"/>
  <c r="L759" i="2" s="1"/>
  <c r="P758" i="2"/>
  <c r="K758" i="2"/>
  <c r="L758" i="2" s="1"/>
  <c r="P757" i="2"/>
  <c r="K757" i="2"/>
  <c r="L757" i="2" s="1"/>
  <c r="P756" i="2"/>
  <c r="K756" i="2"/>
  <c r="L756" i="2" s="1"/>
  <c r="P755" i="2"/>
  <c r="K755" i="2"/>
  <c r="L755" i="2" s="1"/>
  <c r="P754" i="2"/>
  <c r="K754" i="2"/>
  <c r="L754" i="2" s="1"/>
  <c r="P753" i="2"/>
  <c r="K753" i="2"/>
  <c r="L753" i="2" s="1"/>
  <c r="P752" i="2"/>
  <c r="K752" i="2"/>
  <c r="L752" i="2" s="1"/>
  <c r="P751" i="2"/>
  <c r="K751" i="2"/>
  <c r="L751" i="2" s="1"/>
  <c r="P750" i="2"/>
  <c r="K750" i="2"/>
  <c r="L750" i="2" s="1"/>
  <c r="P749" i="2"/>
  <c r="K749" i="2"/>
  <c r="L749" i="2" s="1"/>
  <c r="P748" i="2"/>
  <c r="K748" i="2"/>
  <c r="L748" i="2" s="1"/>
  <c r="P747" i="2"/>
  <c r="K747" i="2"/>
  <c r="L747" i="2" s="1"/>
  <c r="P746" i="2"/>
  <c r="K746" i="2"/>
  <c r="L746" i="2" s="1"/>
  <c r="P745" i="2"/>
  <c r="K745" i="2"/>
  <c r="L745" i="2" s="1"/>
  <c r="P744" i="2"/>
  <c r="K744" i="2"/>
  <c r="L744" i="2" s="1"/>
  <c r="P743" i="2"/>
  <c r="K743" i="2"/>
  <c r="L743" i="2" s="1"/>
  <c r="P742" i="2"/>
  <c r="K742" i="2"/>
  <c r="L742" i="2" s="1"/>
  <c r="P741" i="2"/>
  <c r="K741" i="2"/>
  <c r="L741" i="2" s="1"/>
  <c r="P740" i="2"/>
  <c r="K740" i="2"/>
  <c r="L740" i="2" s="1"/>
  <c r="P739" i="2"/>
  <c r="K739" i="2"/>
  <c r="L739" i="2" s="1"/>
  <c r="P738" i="2"/>
  <c r="K738" i="2"/>
  <c r="L738" i="2" s="1"/>
  <c r="P737" i="2"/>
  <c r="K737" i="2"/>
  <c r="L737" i="2" s="1"/>
  <c r="P736" i="2"/>
  <c r="K736" i="2"/>
  <c r="L736" i="2" s="1"/>
  <c r="P735" i="2"/>
  <c r="K735" i="2"/>
  <c r="L735" i="2" s="1"/>
  <c r="P734" i="2"/>
  <c r="K734" i="2"/>
  <c r="L734" i="2" s="1"/>
  <c r="P733" i="2"/>
  <c r="K733" i="2"/>
  <c r="L733" i="2" s="1"/>
  <c r="P732" i="2"/>
  <c r="K732" i="2"/>
  <c r="L732" i="2" s="1"/>
  <c r="P731" i="2"/>
  <c r="K731" i="2"/>
  <c r="L731" i="2" s="1"/>
  <c r="P730" i="2"/>
  <c r="K730" i="2"/>
  <c r="L730" i="2" s="1"/>
  <c r="P729" i="2"/>
  <c r="K729" i="2"/>
  <c r="L729" i="2" s="1"/>
  <c r="P728" i="2"/>
  <c r="K728" i="2"/>
  <c r="L728" i="2" s="1"/>
  <c r="P727" i="2"/>
  <c r="K727" i="2"/>
  <c r="L727" i="2" s="1"/>
  <c r="P726" i="2"/>
  <c r="K726" i="2"/>
  <c r="L726" i="2" s="1"/>
  <c r="K725" i="2"/>
  <c r="L725" i="2" s="1"/>
  <c r="K724" i="2"/>
  <c r="L724" i="2" s="1"/>
  <c r="K723" i="2"/>
  <c r="L723" i="2" s="1"/>
  <c r="K722" i="2"/>
  <c r="L722" i="2" s="1"/>
  <c r="K721" i="2"/>
  <c r="L721" i="2" s="1"/>
  <c r="K720" i="2"/>
  <c r="L720" i="2" s="1"/>
  <c r="K719" i="2"/>
  <c r="L719" i="2" s="1"/>
  <c r="K718" i="2"/>
  <c r="L718" i="2" s="1"/>
  <c r="K717" i="2"/>
  <c r="L717" i="2" s="1"/>
  <c r="K716" i="2"/>
  <c r="L716" i="2" s="1"/>
  <c r="K715" i="2"/>
  <c r="L715" i="2" s="1"/>
  <c r="K714" i="2"/>
  <c r="L714" i="2" s="1"/>
  <c r="K713" i="2"/>
  <c r="L713" i="2" s="1"/>
  <c r="K712" i="2"/>
  <c r="L712" i="2" s="1"/>
  <c r="K711" i="2"/>
  <c r="L711" i="2" s="1"/>
  <c r="K710" i="2"/>
  <c r="L710" i="2" s="1"/>
  <c r="K709" i="2"/>
  <c r="L709" i="2" s="1"/>
  <c r="K708" i="2"/>
  <c r="L708" i="2" s="1"/>
  <c r="K707" i="2"/>
  <c r="L707" i="2" s="1"/>
  <c r="K706" i="2"/>
  <c r="L706" i="2" s="1"/>
  <c r="K705" i="2"/>
  <c r="L705" i="2" s="1"/>
  <c r="K704" i="2"/>
  <c r="L704" i="2" s="1"/>
  <c r="K703" i="2"/>
  <c r="L703" i="2" s="1"/>
  <c r="K702" i="2"/>
  <c r="L702" i="2" s="1"/>
  <c r="K701" i="2"/>
  <c r="L701" i="2" s="1"/>
  <c r="K700" i="2"/>
  <c r="L700" i="2" s="1"/>
  <c r="K699" i="2"/>
  <c r="L699" i="2" s="1"/>
  <c r="K698" i="2"/>
  <c r="L698" i="2" s="1"/>
  <c r="K697" i="2"/>
  <c r="L697" i="2" s="1"/>
  <c r="K696" i="2"/>
  <c r="L696" i="2" s="1"/>
  <c r="K695" i="2"/>
  <c r="L695" i="2" s="1"/>
  <c r="K694" i="2"/>
  <c r="L694" i="2" s="1"/>
  <c r="K693" i="2"/>
  <c r="L693" i="2" s="1"/>
  <c r="K692" i="2"/>
  <c r="L692" i="2" s="1"/>
  <c r="K691" i="2"/>
  <c r="L691" i="2" s="1"/>
  <c r="K690" i="2"/>
  <c r="L690" i="2" s="1"/>
  <c r="K689" i="2"/>
  <c r="L689" i="2" s="1"/>
  <c r="K688" i="2"/>
  <c r="L688" i="2" s="1"/>
  <c r="K687" i="2"/>
  <c r="L687" i="2" s="1"/>
  <c r="K686" i="2"/>
  <c r="L686" i="2" s="1"/>
  <c r="K685" i="2"/>
  <c r="L685" i="2" s="1"/>
  <c r="K684" i="2"/>
  <c r="L684" i="2" s="1"/>
  <c r="K683" i="2"/>
  <c r="L683" i="2" s="1"/>
  <c r="K682" i="2"/>
  <c r="L682" i="2" s="1"/>
  <c r="K681" i="2"/>
  <c r="L681" i="2" s="1"/>
  <c r="K680" i="2"/>
  <c r="L680" i="2" s="1"/>
  <c r="K679" i="2"/>
  <c r="L679" i="2" s="1"/>
  <c r="K678" i="2"/>
  <c r="L678" i="2" s="1"/>
  <c r="K677" i="2"/>
  <c r="L677" i="2" s="1"/>
  <c r="K676" i="2"/>
  <c r="L676" i="2" s="1"/>
  <c r="K675" i="2"/>
  <c r="L675" i="2" s="1"/>
  <c r="K674" i="2"/>
  <c r="L674" i="2" s="1"/>
  <c r="K673" i="2"/>
  <c r="L673" i="2" s="1"/>
  <c r="K672" i="2"/>
  <c r="L672" i="2" s="1"/>
  <c r="K671" i="2"/>
  <c r="L671" i="2" s="1"/>
  <c r="K670" i="2"/>
  <c r="L670" i="2" s="1"/>
  <c r="K669" i="2"/>
  <c r="L669" i="2" s="1"/>
  <c r="K668" i="2"/>
  <c r="L668" i="2" s="1"/>
  <c r="K667" i="2"/>
  <c r="L667" i="2" s="1"/>
  <c r="K666" i="2"/>
  <c r="L666" i="2" s="1"/>
  <c r="K665" i="2"/>
  <c r="L665" i="2" s="1"/>
  <c r="K664" i="2"/>
  <c r="L664" i="2" s="1"/>
  <c r="K663" i="2"/>
  <c r="L663" i="2" s="1"/>
  <c r="K662" i="2"/>
  <c r="L662" i="2" s="1"/>
  <c r="K661" i="2"/>
  <c r="L661" i="2" s="1"/>
  <c r="K660" i="2"/>
  <c r="L660" i="2" s="1"/>
  <c r="K659" i="2"/>
  <c r="L659" i="2" s="1"/>
  <c r="K658" i="2"/>
  <c r="L658" i="2" s="1"/>
  <c r="K657" i="2"/>
  <c r="L657" i="2" s="1"/>
  <c r="K656" i="2"/>
  <c r="L656" i="2" s="1"/>
  <c r="K655" i="2"/>
  <c r="L655" i="2" s="1"/>
  <c r="K654" i="2"/>
  <c r="L654" i="2" s="1"/>
  <c r="K653" i="2"/>
  <c r="L653" i="2" s="1"/>
  <c r="K652" i="2"/>
  <c r="L652" i="2" s="1"/>
  <c r="K651" i="2"/>
  <c r="L651" i="2" s="1"/>
  <c r="K650" i="2"/>
  <c r="L650" i="2" s="1"/>
  <c r="K649" i="2"/>
  <c r="L649" i="2" s="1"/>
  <c r="K648" i="2"/>
  <c r="L648" i="2" s="1"/>
  <c r="K647" i="2"/>
  <c r="L647" i="2" s="1"/>
  <c r="K646" i="2"/>
  <c r="L646" i="2" s="1"/>
  <c r="K645" i="2"/>
  <c r="L645" i="2" s="1"/>
  <c r="K644" i="2"/>
  <c r="L644" i="2" s="1"/>
  <c r="K643" i="2"/>
  <c r="L643" i="2" s="1"/>
  <c r="K642" i="2"/>
  <c r="L642" i="2" s="1"/>
  <c r="K641" i="2"/>
  <c r="L641" i="2" s="1"/>
  <c r="K640" i="2"/>
  <c r="L640" i="2" s="1"/>
  <c r="K639" i="2"/>
  <c r="L639" i="2" s="1"/>
  <c r="K638" i="2"/>
  <c r="L638" i="2" s="1"/>
  <c r="K637" i="2"/>
  <c r="L637" i="2" s="1"/>
  <c r="K636" i="2"/>
  <c r="L636" i="2" s="1"/>
  <c r="K635" i="2"/>
  <c r="L635" i="2" s="1"/>
  <c r="K634" i="2"/>
  <c r="L634" i="2" s="1"/>
  <c r="K633" i="2"/>
  <c r="L633" i="2" s="1"/>
  <c r="K632" i="2"/>
  <c r="L632" i="2" s="1"/>
  <c r="K631" i="2"/>
  <c r="L631" i="2" s="1"/>
  <c r="K630" i="2"/>
  <c r="L630" i="2" s="1"/>
  <c r="K629" i="2"/>
  <c r="L629" i="2" s="1"/>
  <c r="K628" i="2"/>
  <c r="L628" i="2" s="1"/>
  <c r="K627" i="2"/>
  <c r="L627" i="2" s="1"/>
  <c r="K626" i="2"/>
  <c r="L626" i="2" s="1"/>
  <c r="K625" i="2"/>
  <c r="L625" i="2" s="1"/>
  <c r="K624" i="2"/>
  <c r="L624" i="2" s="1"/>
  <c r="K623" i="2"/>
  <c r="L623" i="2" s="1"/>
  <c r="K622" i="2"/>
  <c r="L622" i="2" s="1"/>
  <c r="K621" i="2"/>
  <c r="L621" i="2" s="1"/>
  <c r="K620" i="2"/>
  <c r="L620" i="2" s="1"/>
  <c r="K619" i="2"/>
  <c r="L619" i="2" s="1"/>
  <c r="K618" i="2"/>
  <c r="L618" i="2" s="1"/>
  <c r="K617" i="2"/>
  <c r="L617" i="2" s="1"/>
  <c r="K616" i="2"/>
  <c r="L616" i="2" s="1"/>
  <c r="K615" i="2"/>
  <c r="L615" i="2" s="1"/>
  <c r="K614" i="2"/>
  <c r="L614" i="2" s="1"/>
  <c r="K613" i="2"/>
  <c r="L613" i="2" s="1"/>
  <c r="K612" i="2"/>
  <c r="L612" i="2" s="1"/>
  <c r="K611" i="2"/>
  <c r="L611" i="2" s="1"/>
  <c r="K610" i="2"/>
  <c r="L610" i="2" s="1"/>
  <c r="K609" i="2"/>
  <c r="L609" i="2" s="1"/>
  <c r="K608" i="2"/>
  <c r="L608" i="2" s="1"/>
  <c r="K607" i="2"/>
  <c r="L607" i="2" s="1"/>
  <c r="K606" i="2"/>
  <c r="L606" i="2" s="1"/>
  <c r="K605" i="2"/>
  <c r="L605" i="2" s="1"/>
  <c r="K604" i="2"/>
  <c r="L604" i="2" s="1"/>
  <c r="K603" i="2"/>
  <c r="L603" i="2" s="1"/>
  <c r="K602" i="2"/>
  <c r="L602" i="2" s="1"/>
  <c r="K601" i="2"/>
  <c r="L601" i="2" s="1"/>
  <c r="K600" i="2"/>
  <c r="L600" i="2" s="1"/>
  <c r="K599" i="2"/>
  <c r="L599" i="2" s="1"/>
  <c r="K598" i="2"/>
  <c r="L598" i="2" s="1"/>
  <c r="K597" i="2"/>
  <c r="L597" i="2" s="1"/>
  <c r="K596" i="2"/>
  <c r="L596" i="2" s="1"/>
  <c r="K595" i="2"/>
  <c r="L595" i="2" s="1"/>
  <c r="K594" i="2"/>
  <c r="L594" i="2" s="1"/>
  <c r="K593" i="2"/>
  <c r="L593" i="2" s="1"/>
  <c r="K592" i="2"/>
  <c r="L592" i="2" s="1"/>
  <c r="K591" i="2"/>
  <c r="L591" i="2" s="1"/>
  <c r="K590" i="2"/>
  <c r="L590" i="2" s="1"/>
  <c r="K589" i="2"/>
  <c r="L589" i="2" s="1"/>
  <c r="K588" i="2"/>
  <c r="L588" i="2" s="1"/>
  <c r="K587" i="2"/>
  <c r="L587" i="2" s="1"/>
  <c r="K586" i="2"/>
  <c r="L586" i="2" s="1"/>
  <c r="K585" i="2"/>
  <c r="L585" i="2" s="1"/>
  <c r="K584" i="2"/>
  <c r="L584" i="2" s="1"/>
  <c r="K583" i="2"/>
  <c r="L583" i="2" s="1"/>
  <c r="K582" i="2"/>
  <c r="L582" i="2" s="1"/>
  <c r="K581" i="2"/>
  <c r="L581" i="2" s="1"/>
  <c r="K580" i="2"/>
  <c r="L580" i="2" s="1"/>
  <c r="K579" i="2"/>
  <c r="L579" i="2" s="1"/>
  <c r="K578" i="2"/>
  <c r="L578" i="2" s="1"/>
  <c r="K577" i="2"/>
  <c r="L577" i="2" s="1"/>
  <c r="K576" i="2"/>
  <c r="L576" i="2" s="1"/>
  <c r="K575" i="2"/>
  <c r="L575" i="2" s="1"/>
  <c r="K574" i="2"/>
  <c r="L574" i="2" s="1"/>
  <c r="K573" i="2"/>
  <c r="L573" i="2" s="1"/>
  <c r="K572" i="2"/>
  <c r="L572" i="2" s="1"/>
  <c r="K571" i="2"/>
  <c r="L571" i="2" s="1"/>
  <c r="K570" i="2"/>
  <c r="L570" i="2" s="1"/>
  <c r="K569" i="2"/>
  <c r="L569" i="2" s="1"/>
  <c r="K568" i="2"/>
  <c r="L568" i="2" s="1"/>
  <c r="K567" i="2"/>
  <c r="L567" i="2" s="1"/>
  <c r="K566" i="2"/>
  <c r="L566" i="2" s="1"/>
  <c r="K565" i="2"/>
  <c r="L565" i="2" s="1"/>
  <c r="K564" i="2"/>
  <c r="L564" i="2" s="1"/>
  <c r="K563" i="2"/>
  <c r="L563" i="2" s="1"/>
  <c r="K562" i="2"/>
  <c r="L562" i="2" s="1"/>
  <c r="K561" i="2"/>
  <c r="L561" i="2" s="1"/>
  <c r="K560" i="2"/>
  <c r="L560" i="2" s="1"/>
  <c r="K559" i="2"/>
  <c r="L559" i="2" s="1"/>
  <c r="K558" i="2"/>
  <c r="L558" i="2" s="1"/>
  <c r="K557" i="2"/>
  <c r="L557" i="2" s="1"/>
  <c r="K556" i="2"/>
  <c r="L556" i="2" s="1"/>
  <c r="K555" i="2"/>
  <c r="L555" i="2" s="1"/>
  <c r="K554" i="2"/>
  <c r="L554" i="2" s="1"/>
  <c r="K553" i="2"/>
  <c r="L553" i="2" s="1"/>
  <c r="K552" i="2"/>
  <c r="L552" i="2" s="1"/>
  <c r="K551" i="2"/>
  <c r="L551" i="2" s="1"/>
  <c r="K550" i="2"/>
  <c r="L550" i="2" s="1"/>
  <c r="K549" i="2"/>
  <c r="L549" i="2" s="1"/>
  <c r="K548" i="2"/>
  <c r="L548" i="2" s="1"/>
  <c r="K547" i="2"/>
  <c r="L547" i="2" s="1"/>
  <c r="K546" i="2"/>
  <c r="L546" i="2" s="1"/>
  <c r="K545" i="2"/>
  <c r="L545" i="2" s="1"/>
  <c r="K544" i="2"/>
  <c r="L544" i="2" s="1"/>
  <c r="K543" i="2"/>
  <c r="L543" i="2" s="1"/>
  <c r="K542" i="2"/>
  <c r="L542" i="2" s="1"/>
  <c r="K541" i="2"/>
  <c r="L541" i="2" s="1"/>
  <c r="K540" i="2"/>
  <c r="L540" i="2" s="1"/>
  <c r="K539" i="2"/>
  <c r="L539" i="2" s="1"/>
  <c r="K538" i="2"/>
  <c r="L538" i="2" s="1"/>
  <c r="K537" i="2"/>
  <c r="L537" i="2" s="1"/>
  <c r="K536" i="2"/>
  <c r="L536" i="2" s="1"/>
  <c r="K535" i="2"/>
  <c r="L535" i="2" s="1"/>
  <c r="K534" i="2"/>
  <c r="L534" i="2" s="1"/>
  <c r="K533" i="2"/>
  <c r="L533" i="2" s="1"/>
  <c r="K532" i="2"/>
  <c r="L532" i="2" s="1"/>
  <c r="K531" i="2"/>
  <c r="L531" i="2" s="1"/>
  <c r="K530" i="2"/>
  <c r="L530" i="2" s="1"/>
  <c r="K529" i="2"/>
  <c r="L529" i="2" s="1"/>
  <c r="K528" i="2"/>
  <c r="L528" i="2" s="1"/>
  <c r="K527" i="2"/>
  <c r="L527" i="2" s="1"/>
  <c r="K526" i="2"/>
  <c r="L526" i="2" s="1"/>
  <c r="K525" i="2"/>
  <c r="L525" i="2" s="1"/>
  <c r="K524" i="2"/>
  <c r="L524" i="2" s="1"/>
  <c r="K523" i="2"/>
  <c r="L523" i="2" s="1"/>
  <c r="K522" i="2"/>
  <c r="L522" i="2" s="1"/>
  <c r="K521" i="2"/>
  <c r="L521" i="2" s="1"/>
  <c r="K520" i="2"/>
  <c r="L520" i="2" s="1"/>
  <c r="K519" i="2"/>
  <c r="L519" i="2" s="1"/>
  <c r="K518" i="2"/>
  <c r="L518" i="2" s="1"/>
  <c r="K517" i="2"/>
  <c r="L517" i="2" s="1"/>
  <c r="K516" i="2"/>
  <c r="L516" i="2" s="1"/>
  <c r="K515" i="2"/>
  <c r="L515" i="2" s="1"/>
  <c r="K514" i="2"/>
  <c r="L514" i="2" s="1"/>
  <c r="K513" i="2"/>
  <c r="L513" i="2" s="1"/>
  <c r="K512" i="2"/>
  <c r="L512" i="2" s="1"/>
  <c r="K511" i="2"/>
  <c r="L511" i="2" s="1"/>
  <c r="K510" i="2"/>
  <c r="L510" i="2" s="1"/>
  <c r="K509" i="2"/>
  <c r="L509" i="2" s="1"/>
  <c r="K508" i="2"/>
  <c r="L508" i="2" s="1"/>
  <c r="K507" i="2"/>
  <c r="L507" i="2" s="1"/>
  <c r="K506" i="2"/>
  <c r="L506" i="2" s="1"/>
  <c r="K505" i="2"/>
  <c r="L505" i="2" s="1"/>
  <c r="K504" i="2"/>
  <c r="L504" i="2" s="1"/>
  <c r="K503" i="2"/>
  <c r="L503" i="2" s="1"/>
  <c r="K502" i="2"/>
  <c r="L502" i="2" s="1"/>
  <c r="K501" i="2"/>
  <c r="L501" i="2" s="1"/>
  <c r="K500" i="2"/>
  <c r="L500" i="2" s="1"/>
  <c r="K499" i="2"/>
  <c r="L499" i="2" s="1"/>
  <c r="K498" i="2"/>
  <c r="L498" i="2" s="1"/>
  <c r="K497" i="2"/>
  <c r="L497" i="2" s="1"/>
  <c r="K496" i="2"/>
  <c r="L496" i="2" s="1"/>
  <c r="K495" i="2"/>
  <c r="L495" i="2" s="1"/>
  <c r="K494" i="2"/>
  <c r="L494" i="2" s="1"/>
  <c r="K493" i="2"/>
  <c r="L493" i="2" s="1"/>
  <c r="K492" i="2"/>
  <c r="L492" i="2" s="1"/>
  <c r="K491" i="2"/>
  <c r="L491" i="2" s="1"/>
  <c r="K490" i="2"/>
  <c r="L490" i="2" s="1"/>
  <c r="K489" i="2"/>
  <c r="L489" i="2" s="1"/>
  <c r="K488" i="2"/>
  <c r="L488" i="2" s="1"/>
  <c r="K487" i="2"/>
  <c r="L487" i="2" s="1"/>
  <c r="K486" i="2"/>
  <c r="L486" i="2" s="1"/>
  <c r="K485" i="2"/>
  <c r="L485" i="2" s="1"/>
  <c r="K484" i="2"/>
  <c r="L484" i="2" s="1"/>
  <c r="K483" i="2"/>
  <c r="L483" i="2" s="1"/>
  <c r="K482" i="2"/>
  <c r="L482" i="2" s="1"/>
  <c r="K481" i="2"/>
  <c r="L481" i="2" s="1"/>
  <c r="K480" i="2"/>
  <c r="L480" i="2" s="1"/>
  <c r="K479" i="2"/>
  <c r="L479" i="2" s="1"/>
  <c r="K478" i="2"/>
  <c r="L478" i="2" s="1"/>
  <c r="K477" i="2"/>
  <c r="L477" i="2" s="1"/>
  <c r="K476" i="2"/>
  <c r="L476" i="2" s="1"/>
  <c r="K475" i="2"/>
  <c r="L475" i="2" s="1"/>
  <c r="K474" i="2"/>
  <c r="L474" i="2" s="1"/>
  <c r="K473" i="2"/>
  <c r="L473" i="2" s="1"/>
  <c r="K472" i="2"/>
  <c r="L472" i="2" s="1"/>
  <c r="K471" i="2"/>
  <c r="L471" i="2" s="1"/>
  <c r="K470" i="2"/>
  <c r="L470" i="2" s="1"/>
  <c r="K469" i="2"/>
  <c r="L469" i="2" s="1"/>
  <c r="K468" i="2"/>
  <c r="L468" i="2" s="1"/>
  <c r="K467" i="2"/>
  <c r="L467" i="2" s="1"/>
  <c r="K466" i="2"/>
  <c r="L466" i="2" s="1"/>
  <c r="K465" i="2"/>
  <c r="L465" i="2" s="1"/>
  <c r="K464" i="2"/>
  <c r="L464" i="2" s="1"/>
  <c r="K463" i="2"/>
  <c r="L463" i="2" s="1"/>
  <c r="K462" i="2"/>
  <c r="L462" i="2" s="1"/>
  <c r="K461" i="2"/>
  <c r="L461" i="2" s="1"/>
  <c r="K460" i="2"/>
  <c r="L460" i="2" s="1"/>
  <c r="K459" i="2"/>
  <c r="L459" i="2" s="1"/>
  <c r="K458" i="2"/>
  <c r="L458" i="2" s="1"/>
  <c r="K457" i="2"/>
  <c r="L457" i="2" s="1"/>
  <c r="K456" i="2"/>
  <c r="L456" i="2" s="1"/>
  <c r="K455" i="2"/>
  <c r="L455" i="2" s="1"/>
  <c r="K454" i="2"/>
  <c r="L454" i="2" s="1"/>
  <c r="K453" i="2"/>
  <c r="L453" i="2" s="1"/>
  <c r="K452" i="2"/>
  <c r="L452" i="2" s="1"/>
  <c r="K451" i="2"/>
  <c r="L451" i="2" s="1"/>
  <c r="K450" i="2"/>
  <c r="L450" i="2" s="1"/>
  <c r="K449" i="2"/>
  <c r="L449" i="2" s="1"/>
  <c r="K448" i="2"/>
  <c r="L448" i="2" s="1"/>
  <c r="K447" i="2"/>
  <c r="L447" i="2" s="1"/>
  <c r="K446" i="2"/>
  <c r="L446" i="2" s="1"/>
  <c r="K445" i="2"/>
  <c r="L445" i="2" s="1"/>
  <c r="K444" i="2"/>
  <c r="L444" i="2" s="1"/>
  <c r="K443" i="2"/>
  <c r="L443" i="2" s="1"/>
  <c r="K442" i="2"/>
  <c r="L442" i="2" s="1"/>
  <c r="K441" i="2"/>
  <c r="L441" i="2" s="1"/>
  <c r="K440" i="2"/>
  <c r="L440" i="2" s="1"/>
  <c r="K439" i="2"/>
  <c r="L439" i="2" s="1"/>
  <c r="K438" i="2"/>
  <c r="L438" i="2" s="1"/>
  <c r="K437" i="2"/>
  <c r="L437" i="2" s="1"/>
  <c r="K436" i="2"/>
  <c r="L436" i="2" s="1"/>
  <c r="K435" i="2"/>
  <c r="L435" i="2" s="1"/>
  <c r="K434" i="2"/>
  <c r="L434" i="2" s="1"/>
  <c r="K433" i="2"/>
  <c r="L433" i="2" s="1"/>
  <c r="K432" i="2"/>
  <c r="L432" i="2" s="1"/>
  <c r="K431" i="2"/>
  <c r="L431" i="2" s="1"/>
  <c r="K430" i="2"/>
  <c r="L430" i="2" s="1"/>
  <c r="K429" i="2"/>
  <c r="L429" i="2" s="1"/>
  <c r="K428" i="2"/>
  <c r="L428" i="2" s="1"/>
  <c r="K427" i="2"/>
  <c r="L427" i="2" s="1"/>
  <c r="K426" i="2"/>
  <c r="L426" i="2" s="1"/>
  <c r="K425" i="2"/>
  <c r="L425" i="2" s="1"/>
  <c r="K424" i="2"/>
  <c r="L424" i="2" s="1"/>
  <c r="K423" i="2"/>
  <c r="L423" i="2" s="1"/>
  <c r="K422" i="2"/>
  <c r="L422" i="2" s="1"/>
  <c r="K421" i="2"/>
  <c r="L421" i="2" s="1"/>
  <c r="K420" i="2"/>
  <c r="L420" i="2" s="1"/>
  <c r="K419" i="2"/>
  <c r="L419" i="2" s="1"/>
  <c r="K418" i="2"/>
  <c r="L418" i="2" s="1"/>
  <c r="K417" i="2"/>
  <c r="L417" i="2" s="1"/>
  <c r="K416" i="2"/>
  <c r="L416" i="2" s="1"/>
  <c r="K415" i="2"/>
  <c r="L415" i="2" s="1"/>
  <c r="K414" i="2"/>
  <c r="L414" i="2" s="1"/>
  <c r="K413" i="2"/>
  <c r="L413" i="2" s="1"/>
  <c r="K412" i="2"/>
  <c r="L412" i="2" s="1"/>
  <c r="K411" i="2"/>
  <c r="L411" i="2" s="1"/>
  <c r="K410" i="2"/>
  <c r="L410" i="2" s="1"/>
  <c r="K409" i="2"/>
  <c r="L409" i="2" s="1"/>
  <c r="K408" i="2"/>
  <c r="L408" i="2" s="1"/>
  <c r="K407" i="2"/>
  <c r="L407" i="2" s="1"/>
  <c r="K406" i="2"/>
  <c r="L406" i="2" s="1"/>
  <c r="K405" i="2"/>
  <c r="L405" i="2" s="1"/>
  <c r="K404" i="2"/>
  <c r="L404" i="2" s="1"/>
  <c r="K403" i="2"/>
  <c r="L403" i="2" s="1"/>
  <c r="K402" i="2"/>
  <c r="L402" i="2" s="1"/>
  <c r="K401" i="2"/>
  <c r="L401" i="2" s="1"/>
  <c r="K400" i="2"/>
  <c r="L400" i="2" s="1"/>
  <c r="K399" i="2"/>
  <c r="L399" i="2" s="1"/>
  <c r="K398" i="2"/>
  <c r="L398" i="2" s="1"/>
  <c r="K397" i="2"/>
  <c r="L397" i="2" s="1"/>
  <c r="K396" i="2"/>
  <c r="L396" i="2" s="1"/>
  <c r="K395" i="2"/>
  <c r="L395" i="2" s="1"/>
  <c r="K394" i="2"/>
  <c r="L394" i="2" s="1"/>
  <c r="K393" i="2"/>
  <c r="L393" i="2" s="1"/>
  <c r="K392" i="2"/>
  <c r="L392" i="2" s="1"/>
  <c r="K391" i="2"/>
  <c r="L391" i="2" s="1"/>
  <c r="K390" i="2"/>
  <c r="L390" i="2" s="1"/>
  <c r="K389" i="2"/>
  <c r="L389" i="2" s="1"/>
  <c r="K388" i="2"/>
  <c r="L388" i="2" s="1"/>
  <c r="K387" i="2"/>
  <c r="L387" i="2" s="1"/>
  <c r="K386" i="2"/>
  <c r="L386" i="2" s="1"/>
  <c r="K385" i="2"/>
  <c r="L385" i="2" s="1"/>
  <c r="K384" i="2"/>
  <c r="L384" i="2" s="1"/>
  <c r="K383" i="2"/>
  <c r="L383" i="2" s="1"/>
  <c r="K382" i="2"/>
  <c r="L382" i="2" s="1"/>
  <c r="K381" i="2"/>
  <c r="L381" i="2" s="1"/>
  <c r="K380" i="2"/>
  <c r="L380" i="2" s="1"/>
  <c r="K379" i="2"/>
  <c r="L379" i="2" s="1"/>
  <c r="K378" i="2"/>
  <c r="L378" i="2" s="1"/>
  <c r="K377" i="2"/>
  <c r="L377" i="2" s="1"/>
  <c r="K376" i="2"/>
  <c r="L376" i="2" s="1"/>
  <c r="K375" i="2"/>
  <c r="L375" i="2" s="1"/>
  <c r="K374" i="2"/>
  <c r="L374" i="2" s="1"/>
  <c r="K373" i="2"/>
  <c r="L373" i="2" s="1"/>
  <c r="K372" i="2"/>
  <c r="L372" i="2" s="1"/>
  <c r="K371" i="2"/>
  <c r="L371" i="2" s="1"/>
  <c r="K370" i="2"/>
  <c r="L370" i="2" s="1"/>
  <c r="K369" i="2"/>
  <c r="L369" i="2" s="1"/>
  <c r="K368" i="2"/>
  <c r="L368" i="2" s="1"/>
  <c r="K367" i="2"/>
  <c r="L367" i="2" s="1"/>
  <c r="K366" i="2"/>
  <c r="L366" i="2" s="1"/>
  <c r="K365" i="2"/>
  <c r="L365" i="2" s="1"/>
  <c r="K364" i="2"/>
  <c r="L364" i="2" s="1"/>
  <c r="K363" i="2"/>
  <c r="L363" i="2" s="1"/>
  <c r="K362" i="2"/>
  <c r="L362" i="2" s="1"/>
  <c r="K361" i="2"/>
  <c r="L361" i="2" s="1"/>
  <c r="K360" i="2"/>
  <c r="L360" i="2" s="1"/>
  <c r="K359" i="2"/>
  <c r="L359" i="2" s="1"/>
  <c r="K358" i="2"/>
  <c r="L358" i="2" s="1"/>
  <c r="K357" i="2"/>
  <c r="L357" i="2" s="1"/>
  <c r="K356" i="2"/>
  <c r="L356" i="2" s="1"/>
  <c r="K355" i="2"/>
  <c r="L355" i="2" s="1"/>
  <c r="K354" i="2"/>
  <c r="L354" i="2" s="1"/>
  <c r="K353" i="2"/>
  <c r="L353" i="2" s="1"/>
  <c r="K352" i="2"/>
  <c r="L352" i="2" s="1"/>
  <c r="K351" i="2"/>
  <c r="L351" i="2" s="1"/>
  <c r="K350" i="2"/>
  <c r="L350" i="2" s="1"/>
  <c r="K349" i="2"/>
  <c r="L349" i="2" s="1"/>
  <c r="K348" i="2"/>
  <c r="L348" i="2" s="1"/>
  <c r="K347" i="2"/>
  <c r="L347" i="2" s="1"/>
  <c r="K346" i="2"/>
  <c r="L346" i="2" s="1"/>
  <c r="K345" i="2"/>
  <c r="L345" i="2" s="1"/>
  <c r="K344" i="2"/>
  <c r="L344" i="2" s="1"/>
  <c r="K343" i="2"/>
  <c r="L343" i="2" s="1"/>
  <c r="K342" i="2"/>
  <c r="L342" i="2" s="1"/>
  <c r="K341" i="2"/>
  <c r="L341" i="2" s="1"/>
  <c r="K340" i="2"/>
  <c r="L340" i="2" s="1"/>
  <c r="K339" i="2"/>
  <c r="L339" i="2" s="1"/>
  <c r="K338" i="2"/>
  <c r="L338" i="2" s="1"/>
  <c r="K337" i="2"/>
  <c r="L337" i="2" s="1"/>
  <c r="K336" i="2"/>
  <c r="L336" i="2" s="1"/>
  <c r="K335" i="2"/>
  <c r="L335" i="2" s="1"/>
  <c r="K334" i="2"/>
  <c r="L334" i="2" s="1"/>
  <c r="K333" i="2"/>
  <c r="L333" i="2" s="1"/>
  <c r="K332" i="2"/>
  <c r="L332" i="2" s="1"/>
  <c r="K331" i="2"/>
  <c r="L331" i="2" s="1"/>
  <c r="K330" i="2"/>
  <c r="L330" i="2" s="1"/>
  <c r="K329" i="2"/>
  <c r="L329" i="2" s="1"/>
  <c r="K328" i="2"/>
  <c r="L328" i="2" s="1"/>
  <c r="K327" i="2"/>
  <c r="L327" i="2" s="1"/>
  <c r="K326" i="2"/>
  <c r="L326" i="2" s="1"/>
  <c r="K325" i="2"/>
  <c r="L325" i="2" s="1"/>
  <c r="K324" i="2"/>
  <c r="L324" i="2" s="1"/>
  <c r="K323" i="2"/>
  <c r="L323" i="2" s="1"/>
  <c r="K322" i="2"/>
  <c r="L322" i="2" s="1"/>
  <c r="K321" i="2"/>
  <c r="L321" i="2" s="1"/>
  <c r="K320" i="2"/>
  <c r="L320" i="2" s="1"/>
  <c r="K319" i="2"/>
  <c r="L319" i="2" s="1"/>
  <c r="K318" i="2"/>
  <c r="L318" i="2" s="1"/>
  <c r="K317" i="2"/>
  <c r="L317" i="2" s="1"/>
  <c r="K316" i="2"/>
  <c r="L316" i="2" s="1"/>
  <c r="K315" i="2"/>
  <c r="L315" i="2" s="1"/>
  <c r="K314" i="2"/>
  <c r="L314" i="2" s="1"/>
  <c r="K313" i="2"/>
  <c r="L313" i="2" s="1"/>
  <c r="K312" i="2"/>
  <c r="L312" i="2" s="1"/>
  <c r="K311" i="2"/>
  <c r="L311" i="2" s="1"/>
  <c r="K310" i="2"/>
  <c r="L310" i="2" s="1"/>
  <c r="K309" i="2"/>
  <c r="L309" i="2" s="1"/>
  <c r="K308" i="2"/>
  <c r="L308" i="2" s="1"/>
  <c r="K307" i="2"/>
  <c r="L307" i="2" s="1"/>
  <c r="K306" i="2"/>
  <c r="L306" i="2" s="1"/>
  <c r="K305" i="2"/>
  <c r="L305" i="2" s="1"/>
  <c r="K304" i="2"/>
  <c r="L304" i="2" s="1"/>
  <c r="K303" i="2"/>
  <c r="L303" i="2" s="1"/>
  <c r="K302" i="2"/>
  <c r="L302" i="2" s="1"/>
  <c r="K301" i="2"/>
  <c r="L301" i="2" s="1"/>
  <c r="K300" i="2"/>
  <c r="L300" i="2" s="1"/>
  <c r="K299" i="2"/>
  <c r="L299" i="2" s="1"/>
  <c r="K298" i="2"/>
  <c r="L298" i="2" s="1"/>
  <c r="K297" i="2"/>
  <c r="L297" i="2" s="1"/>
  <c r="K296" i="2"/>
  <c r="L296" i="2" s="1"/>
  <c r="K295" i="2"/>
  <c r="L295" i="2" s="1"/>
  <c r="K294" i="2"/>
  <c r="L294" i="2" s="1"/>
  <c r="K293" i="2"/>
  <c r="L293" i="2" s="1"/>
  <c r="K292" i="2"/>
  <c r="L292" i="2" s="1"/>
  <c r="K291" i="2"/>
  <c r="L291" i="2" s="1"/>
  <c r="K290" i="2"/>
  <c r="L290" i="2" s="1"/>
  <c r="K289" i="2"/>
  <c r="L289" i="2" s="1"/>
  <c r="K288" i="2"/>
  <c r="L288" i="2" s="1"/>
  <c r="K287" i="2"/>
  <c r="L287" i="2" s="1"/>
  <c r="K286" i="2"/>
  <c r="L286" i="2" s="1"/>
  <c r="K285" i="2"/>
  <c r="L285" i="2" s="1"/>
  <c r="K284" i="2"/>
  <c r="L284" i="2" s="1"/>
  <c r="K283" i="2"/>
  <c r="L283" i="2" s="1"/>
  <c r="K282" i="2"/>
  <c r="L282" i="2" s="1"/>
  <c r="K281" i="2"/>
  <c r="L281" i="2" s="1"/>
  <c r="K280" i="2"/>
  <c r="L280" i="2" s="1"/>
  <c r="K279" i="2"/>
  <c r="L279" i="2" s="1"/>
  <c r="K278" i="2"/>
  <c r="L278" i="2" s="1"/>
  <c r="K277" i="2"/>
  <c r="L277" i="2" s="1"/>
  <c r="K276" i="2"/>
  <c r="L276" i="2" s="1"/>
  <c r="K275" i="2"/>
  <c r="L275" i="2" s="1"/>
  <c r="K274" i="2"/>
  <c r="L274" i="2" s="1"/>
  <c r="K273" i="2"/>
  <c r="L273" i="2" s="1"/>
  <c r="K272" i="2"/>
  <c r="L272" i="2" s="1"/>
  <c r="K271" i="2"/>
  <c r="L271" i="2" s="1"/>
  <c r="K270" i="2"/>
  <c r="L270" i="2" s="1"/>
  <c r="K269" i="2"/>
  <c r="L269" i="2" s="1"/>
  <c r="K268" i="2"/>
  <c r="L268" i="2" s="1"/>
  <c r="K267" i="2"/>
  <c r="L267" i="2" s="1"/>
  <c r="K266" i="2"/>
  <c r="L266" i="2" s="1"/>
  <c r="K265" i="2"/>
  <c r="L265" i="2" s="1"/>
  <c r="K264" i="2"/>
  <c r="L264" i="2" s="1"/>
  <c r="K263" i="2"/>
  <c r="L263" i="2" s="1"/>
  <c r="K262" i="2"/>
  <c r="L262" i="2" s="1"/>
  <c r="K261" i="2"/>
  <c r="L261" i="2" s="1"/>
  <c r="K260" i="2"/>
  <c r="L260" i="2" s="1"/>
  <c r="K259" i="2"/>
  <c r="L259" i="2" s="1"/>
  <c r="K258" i="2"/>
  <c r="L258" i="2" s="1"/>
  <c r="K257" i="2"/>
  <c r="L257" i="2" s="1"/>
  <c r="K256" i="2"/>
  <c r="L256" i="2" s="1"/>
  <c r="K255" i="2"/>
  <c r="L255" i="2" s="1"/>
  <c r="K254" i="2"/>
  <c r="L254" i="2" s="1"/>
  <c r="K253" i="2"/>
  <c r="L253" i="2" s="1"/>
  <c r="K252" i="2"/>
  <c r="L252" i="2" s="1"/>
  <c r="K251" i="2"/>
  <c r="L251" i="2" s="1"/>
  <c r="K250" i="2"/>
  <c r="L250" i="2" s="1"/>
  <c r="K249" i="2"/>
  <c r="L249" i="2" s="1"/>
  <c r="K248" i="2"/>
  <c r="L248" i="2" s="1"/>
  <c r="K247" i="2"/>
  <c r="L247" i="2" s="1"/>
  <c r="K246" i="2"/>
  <c r="L246" i="2" s="1"/>
  <c r="K245" i="2"/>
  <c r="L245" i="2" s="1"/>
  <c r="K244" i="2"/>
  <c r="L244" i="2" s="1"/>
  <c r="K243" i="2"/>
  <c r="L243" i="2" s="1"/>
  <c r="K242" i="2"/>
  <c r="L242" i="2" s="1"/>
  <c r="K241" i="2"/>
  <c r="L241" i="2" s="1"/>
  <c r="K240" i="2"/>
  <c r="L240" i="2" s="1"/>
  <c r="K239" i="2"/>
  <c r="L239" i="2" s="1"/>
  <c r="K238" i="2"/>
  <c r="L238" i="2" s="1"/>
  <c r="K237" i="2"/>
  <c r="L237" i="2" s="1"/>
  <c r="K236" i="2"/>
  <c r="L236" i="2" s="1"/>
  <c r="K235" i="2"/>
  <c r="L235" i="2" s="1"/>
  <c r="K234" i="2"/>
  <c r="L234" i="2" s="1"/>
  <c r="K233" i="2"/>
  <c r="L233" i="2" s="1"/>
  <c r="K232" i="2"/>
  <c r="L232" i="2" s="1"/>
  <c r="K231" i="2"/>
  <c r="L231" i="2" s="1"/>
  <c r="K230" i="2"/>
  <c r="L230" i="2" s="1"/>
  <c r="K229" i="2"/>
  <c r="L229" i="2" s="1"/>
  <c r="K228" i="2"/>
  <c r="L228" i="2" s="1"/>
  <c r="K227" i="2"/>
  <c r="L227" i="2" s="1"/>
  <c r="K226" i="2"/>
  <c r="L226" i="2" s="1"/>
  <c r="K225" i="2"/>
  <c r="L225" i="2" s="1"/>
  <c r="K224" i="2"/>
  <c r="L224" i="2" s="1"/>
  <c r="K223" i="2"/>
  <c r="L223" i="2" s="1"/>
  <c r="K222" i="2"/>
  <c r="L222" i="2" s="1"/>
  <c r="K221" i="2"/>
  <c r="L221" i="2" s="1"/>
  <c r="K220" i="2"/>
  <c r="L220" i="2" s="1"/>
  <c r="K219" i="2"/>
  <c r="L219" i="2" s="1"/>
  <c r="K218" i="2"/>
  <c r="L218" i="2" s="1"/>
  <c r="K217" i="2"/>
  <c r="L217" i="2" s="1"/>
  <c r="K216" i="2"/>
  <c r="L216" i="2" s="1"/>
  <c r="K215" i="2"/>
  <c r="L215" i="2" s="1"/>
  <c r="K214" i="2"/>
  <c r="L214" i="2" s="1"/>
  <c r="K213" i="2"/>
  <c r="L213" i="2" s="1"/>
  <c r="K212" i="2"/>
  <c r="L212" i="2" s="1"/>
  <c r="K211" i="2"/>
  <c r="L211" i="2" s="1"/>
  <c r="K210" i="2"/>
  <c r="L210" i="2" s="1"/>
  <c r="K209" i="2"/>
  <c r="L209" i="2" s="1"/>
  <c r="K208" i="2"/>
  <c r="L208" i="2" s="1"/>
  <c r="K207" i="2"/>
  <c r="L207" i="2" s="1"/>
  <c r="K206" i="2"/>
  <c r="L206" i="2" s="1"/>
  <c r="K205" i="2"/>
  <c r="L205" i="2" s="1"/>
  <c r="K204" i="2"/>
  <c r="L204" i="2" s="1"/>
  <c r="K203" i="2"/>
  <c r="L203" i="2" s="1"/>
  <c r="K202" i="2"/>
  <c r="L202" i="2" s="1"/>
  <c r="K201" i="2"/>
  <c r="L201" i="2" s="1"/>
  <c r="K200" i="2"/>
  <c r="L200" i="2" s="1"/>
  <c r="K199" i="2"/>
  <c r="L199" i="2" s="1"/>
  <c r="K198" i="2"/>
  <c r="L198" i="2" s="1"/>
  <c r="K197" i="2"/>
  <c r="L197" i="2" s="1"/>
  <c r="K196" i="2"/>
  <c r="L196" i="2" s="1"/>
  <c r="K195" i="2"/>
  <c r="L195" i="2" s="1"/>
  <c r="K194" i="2"/>
  <c r="L194" i="2" s="1"/>
  <c r="K193" i="2"/>
  <c r="L193" i="2" s="1"/>
  <c r="K192" i="2"/>
  <c r="L192" i="2" s="1"/>
  <c r="K191" i="2"/>
  <c r="L191" i="2" s="1"/>
  <c r="K190" i="2"/>
  <c r="L190" i="2" s="1"/>
  <c r="K189" i="2"/>
  <c r="L189" i="2" s="1"/>
  <c r="K188" i="2"/>
  <c r="L188" i="2" s="1"/>
  <c r="K187" i="2"/>
  <c r="L187" i="2" s="1"/>
  <c r="K186" i="2"/>
  <c r="L186" i="2" s="1"/>
  <c r="K185" i="2"/>
  <c r="L185" i="2" s="1"/>
  <c r="K184" i="2"/>
  <c r="L184" i="2" s="1"/>
  <c r="K183" i="2"/>
  <c r="L183" i="2" s="1"/>
  <c r="K182" i="2"/>
  <c r="L182" i="2" s="1"/>
  <c r="K181" i="2"/>
  <c r="L181" i="2" s="1"/>
  <c r="K180" i="2"/>
  <c r="L180" i="2" s="1"/>
  <c r="K179" i="2"/>
  <c r="L179" i="2" s="1"/>
  <c r="K178" i="2"/>
  <c r="L178" i="2" s="1"/>
  <c r="K177" i="2"/>
  <c r="L177" i="2" s="1"/>
  <c r="K176" i="2"/>
  <c r="L176" i="2" s="1"/>
  <c r="K175" i="2"/>
  <c r="L175" i="2" s="1"/>
  <c r="K174" i="2"/>
  <c r="L174" i="2" s="1"/>
  <c r="K173" i="2"/>
  <c r="L173" i="2" s="1"/>
  <c r="K172" i="2"/>
  <c r="L172" i="2" s="1"/>
  <c r="K171" i="2"/>
  <c r="L171" i="2" s="1"/>
  <c r="K170" i="2"/>
  <c r="L170" i="2" s="1"/>
  <c r="K169" i="2"/>
  <c r="L169" i="2" s="1"/>
  <c r="K168" i="2"/>
  <c r="L168" i="2" s="1"/>
  <c r="K167" i="2"/>
  <c r="L167" i="2" s="1"/>
  <c r="K166" i="2"/>
  <c r="L166" i="2" s="1"/>
  <c r="K165" i="2"/>
  <c r="L165" i="2" s="1"/>
  <c r="K164" i="2"/>
  <c r="L164" i="2" s="1"/>
  <c r="K163" i="2"/>
  <c r="L163" i="2" s="1"/>
  <c r="K162" i="2"/>
  <c r="L162" i="2" s="1"/>
  <c r="K161" i="2"/>
  <c r="L161" i="2" s="1"/>
  <c r="K160" i="2"/>
  <c r="L160" i="2" s="1"/>
  <c r="K159" i="2"/>
  <c r="L159" i="2" s="1"/>
  <c r="K158" i="2"/>
  <c r="L158" i="2" s="1"/>
  <c r="K157" i="2"/>
  <c r="L157" i="2" s="1"/>
  <c r="K156" i="2"/>
  <c r="L156" i="2" s="1"/>
  <c r="K155" i="2"/>
  <c r="L155" i="2" s="1"/>
  <c r="K154" i="2"/>
  <c r="L154" i="2" s="1"/>
  <c r="K153" i="2"/>
  <c r="L153" i="2" s="1"/>
  <c r="K152" i="2"/>
  <c r="L152" i="2" s="1"/>
  <c r="K151" i="2"/>
  <c r="L151" i="2" s="1"/>
  <c r="K150" i="2"/>
  <c r="L150" i="2" s="1"/>
  <c r="K149" i="2"/>
  <c r="L149" i="2" s="1"/>
  <c r="K148" i="2"/>
  <c r="L148" i="2" s="1"/>
  <c r="K147" i="2"/>
  <c r="L147" i="2" s="1"/>
  <c r="K146" i="2"/>
  <c r="L146" i="2" s="1"/>
  <c r="K145" i="2"/>
  <c r="L145" i="2" s="1"/>
  <c r="K144" i="2"/>
  <c r="L144" i="2" s="1"/>
  <c r="K143" i="2"/>
  <c r="L143" i="2" s="1"/>
  <c r="K142" i="2"/>
  <c r="L142" i="2" s="1"/>
  <c r="K141" i="2"/>
  <c r="L141" i="2" s="1"/>
  <c r="K140" i="2"/>
  <c r="L140" i="2" s="1"/>
  <c r="K139" i="2"/>
  <c r="L139" i="2" s="1"/>
  <c r="K138" i="2"/>
  <c r="L138" i="2" s="1"/>
  <c r="K137" i="2"/>
  <c r="L137" i="2" s="1"/>
  <c r="K136" i="2"/>
  <c r="L136" i="2" s="1"/>
  <c r="K135" i="2"/>
  <c r="L135" i="2" s="1"/>
  <c r="K134" i="2"/>
  <c r="L134" i="2" s="1"/>
  <c r="K133" i="2"/>
  <c r="L133" i="2" s="1"/>
  <c r="K132" i="2"/>
  <c r="L132" i="2" s="1"/>
  <c r="K131" i="2"/>
  <c r="L131" i="2" s="1"/>
  <c r="K130" i="2"/>
  <c r="L130" i="2" s="1"/>
  <c r="K129" i="2"/>
  <c r="L129" i="2" s="1"/>
  <c r="K128" i="2"/>
  <c r="L128" i="2" s="1"/>
  <c r="K127" i="2"/>
  <c r="L127" i="2" s="1"/>
  <c r="K126" i="2"/>
  <c r="L126" i="2" s="1"/>
  <c r="K125" i="2"/>
  <c r="L125" i="2" s="1"/>
  <c r="K124" i="2"/>
  <c r="L124" i="2" s="1"/>
  <c r="K123" i="2"/>
  <c r="L123" i="2" s="1"/>
  <c r="K122" i="2"/>
  <c r="L122" i="2" s="1"/>
  <c r="K121" i="2"/>
  <c r="L121" i="2" s="1"/>
  <c r="K120" i="2"/>
  <c r="L120" i="2" s="1"/>
  <c r="K119" i="2"/>
  <c r="L119" i="2" s="1"/>
  <c r="K118" i="2"/>
  <c r="L118" i="2" s="1"/>
  <c r="K117" i="2"/>
  <c r="L117" i="2" s="1"/>
  <c r="K116" i="2"/>
  <c r="L116" i="2" s="1"/>
  <c r="K115" i="2"/>
  <c r="L115" i="2" s="1"/>
  <c r="K114" i="2"/>
  <c r="L114" i="2" s="1"/>
  <c r="K113" i="2"/>
  <c r="L113" i="2" s="1"/>
  <c r="K112" i="2"/>
  <c r="L112" i="2" s="1"/>
  <c r="K111" i="2"/>
  <c r="L111" i="2" s="1"/>
  <c r="K110" i="2"/>
  <c r="L110" i="2" s="1"/>
  <c r="K109" i="2"/>
  <c r="L109" i="2" s="1"/>
  <c r="K108" i="2"/>
  <c r="L108" i="2" s="1"/>
  <c r="K107" i="2"/>
  <c r="L107" i="2" s="1"/>
  <c r="K106" i="2"/>
  <c r="L106" i="2" s="1"/>
  <c r="K105" i="2"/>
  <c r="L105" i="2" s="1"/>
  <c r="K104" i="2"/>
  <c r="L104" i="2" s="1"/>
  <c r="K103" i="2"/>
  <c r="L103" i="2" s="1"/>
  <c r="K102" i="2"/>
  <c r="L102" i="2" s="1"/>
  <c r="K101" i="2"/>
  <c r="L101" i="2" s="1"/>
  <c r="K100" i="2"/>
  <c r="L100" i="2" s="1"/>
  <c r="K99" i="2"/>
  <c r="L99" i="2" s="1"/>
  <c r="K98" i="2"/>
  <c r="L98" i="2" s="1"/>
  <c r="K97" i="2"/>
  <c r="L97" i="2" s="1"/>
  <c r="K96" i="2"/>
  <c r="L96" i="2" s="1"/>
  <c r="K95" i="2"/>
  <c r="L95" i="2" s="1"/>
  <c r="K94" i="2"/>
  <c r="L94" i="2" s="1"/>
  <c r="K93" i="2"/>
  <c r="L93" i="2" s="1"/>
  <c r="K92" i="2"/>
  <c r="L92" i="2" s="1"/>
  <c r="K91" i="2"/>
  <c r="L91" i="2" s="1"/>
  <c r="K90" i="2"/>
  <c r="L90" i="2" s="1"/>
  <c r="K89" i="2"/>
  <c r="L89" i="2" s="1"/>
  <c r="K88" i="2"/>
  <c r="L88" i="2" s="1"/>
  <c r="K87" i="2"/>
  <c r="L87" i="2" s="1"/>
  <c r="K86" i="2"/>
  <c r="L86" i="2" s="1"/>
  <c r="K85" i="2"/>
  <c r="L85" i="2" s="1"/>
  <c r="K84" i="2"/>
  <c r="L84" i="2" s="1"/>
  <c r="K83" i="2"/>
  <c r="L83" i="2" s="1"/>
  <c r="K82" i="2"/>
  <c r="L82" i="2" s="1"/>
  <c r="K81" i="2"/>
  <c r="L81" i="2" s="1"/>
  <c r="K80" i="2"/>
  <c r="L80" i="2" s="1"/>
  <c r="K79" i="2"/>
  <c r="L79" i="2" s="1"/>
  <c r="K78" i="2"/>
  <c r="L78" i="2" s="1"/>
  <c r="K77" i="2"/>
  <c r="L77" i="2" s="1"/>
  <c r="K76" i="2"/>
  <c r="L76" i="2" s="1"/>
  <c r="K75" i="2"/>
  <c r="L75" i="2" s="1"/>
  <c r="K74" i="2"/>
  <c r="L74" i="2" s="1"/>
  <c r="K73" i="2"/>
  <c r="L73" i="2" s="1"/>
  <c r="K72" i="2"/>
  <c r="L72" i="2" s="1"/>
  <c r="K71" i="2"/>
  <c r="L71" i="2" s="1"/>
  <c r="K70" i="2"/>
  <c r="L70" i="2" s="1"/>
  <c r="K69" i="2"/>
  <c r="L69" i="2" s="1"/>
  <c r="K68" i="2"/>
  <c r="L68" i="2" s="1"/>
  <c r="K67" i="2"/>
  <c r="L67" i="2" s="1"/>
  <c r="K66" i="2"/>
  <c r="L66" i="2" s="1"/>
  <c r="K65" i="2"/>
  <c r="L65" i="2" s="1"/>
  <c r="K64" i="2"/>
  <c r="L64" i="2" s="1"/>
  <c r="K63" i="2"/>
  <c r="L63" i="2" s="1"/>
  <c r="K62" i="2"/>
  <c r="L62" i="2" s="1"/>
  <c r="K61" i="2"/>
  <c r="L61" i="2" s="1"/>
  <c r="K60" i="2"/>
  <c r="L60" i="2" s="1"/>
  <c r="K59" i="2"/>
  <c r="L59" i="2" s="1"/>
  <c r="K58" i="2"/>
  <c r="L58" i="2" s="1"/>
  <c r="K57" i="2"/>
  <c r="L57" i="2" s="1"/>
  <c r="K56" i="2"/>
  <c r="L56" i="2" s="1"/>
  <c r="K55" i="2"/>
  <c r="L55" i="2" s="1"/>
  <c r="K54" i="2"/>
  <c r="L54" i="2" s="1"/>
  <c r="K53" i="2"/>
  <c r="L53" i="2" s="1"/>
  <c r="K52" i="2"/>
  <c r="L52" i="2" s="1"/>
  <c r="K51" i="2"/>
  <c r="L51" i="2" s="1"/>
  <c r="K50" i="2"/>
  <c r="L50" i="2" s="1"/>
  <c r="K49" i="2"/>
  <c r="L49" i="2" s="1"/>
  <c r="K48" i="2"/>
  <c r="L48" i="2" s="1"/>
  <c r="K47" i="2"/>
  <c r="L47" i="2" s="1"/>
  <c r="K46" i="2"/>
  <c r="L46" i="2" s="1"/>
  <c r="K45" i="2"/>
  <c r="L45" i="2" s="1"/>
  <c r="K44" i="2"/>
  <c r="L44" i="2" s="1"/>
  <c r="K43" i="2"/>
  <c r="L43" i="2" s="1"/>
  <c r="K42" i="2"/>
  <c r="L42" i="2" s="1"/>
  <c r="K41" i="2"/>
  <c r="L41" i="2" s="1"/>
  <c r="K40" i="2"/>
  <c r="L40" i="2" s="1"/>
  <c r="K39" i="2"/>
  <c r="L39" i="2" s="1"/>
  <c r="K38" i="2"/>
  <c r="L38" i="2" s="1"/>
  <c r="K37" i="2"/>
  <c r="L37" i="2" s="1"/>
  <c r="K36" i="2"/>
  <c r="L36" i="2" s="1"/>
  <c r="K35" i="2"/>
  <c r="L35" i="2" s="1"/>
  <c r="K34" i="2"/>
  <c r="L34" i="2" s="1"/>
  <c r="K33" i="2"/>
  <c r="L33" i="2" s="1"/>
  <c r="K32" i="2"/>
  <c r="L32" i="2" s="1"/>
  <c r="K31" i="2"/>
  <c r="L31" i="2" s="1"/>
  <c r="K30" i="2"/>
  <c r="L30" i="2" s="1"/>
  <c r="K29" i="2"/>
  <c r="L29" i="2" s="1"/>
  <c r="K28" i="2"/>
  <c r="L28" i="2" s="1"/>
  <c r="K27" i="2"/>
  <c r="L27" i="2" s="1"/>
  <c r="K26" i="2"/>
  <c r="L26" i="2" s="1"/>
  <c r="K25" i="2"/>
  <c r="L25" i="2" s="1"/>
  <c r="K24" i="2"/>
  <c r="L24" i="2" s="1"/>
  <c r="K23" i="2"/>
  <c r="L23" i="2" s="1"/>
  <c r="K22" i="2"/>
  <c r="L22" i="2" s="1"/>
  <c r="K21" i="2"/>
  <c r="L21" i="2" s="1"/>
  <c r="K20" i="2"/>
  <c r="L20" i="2" s="1"/>
  <c r="K19" i="2"/>
  <c r="L19" i="2" s="1"/>
  <c r="K18" i="2"/>
  <c r="L18" i="2" s="1"/>
  <c r="K17" i="2"/>
  <c r="L17" i="2" s="1"/>
  <c r="K16" i="2"/>
  <c r="L16" i="2" s="1"/>
  <c r="K15" i="2"/>
  <c r="L15" i="2" s="1"/>
  <c r="K14" i="2"/>
  <c r="L14" i="2" s="1"/>
  <c r="K13" i="2"/>
  <c r="L13" i="2" s="1"/>
  <c r="K12" i="2"/>
  <c r="L12" i="2" s="1"/>
  <c r="K11" i="2"/>
  <c r="L11" i="2" s="1"/>
  <c r="K10" i="2"/>
  <c r="L10" i="2" s="1"/>
  <c r="K9" i="2"/>
  <c r="L9" i="2" s="1"/>
  <c r="K8" i="2"/>
  <c r="L8" i="2" s="1"/>
  <c r="K7" i="2"/>
  <c r="L7" i="2" s="1"/>
</calcChain>
</file>

<file path=xl/sharedStrings.xml><?xml version="1.0" encoding="utf-8"?>
<sst xmlns="http://schemas.openxmlformats.org/spreadsheetml/2006/main" count="39201" uniqueCount="158">
  <si>
    <t>Key American Coca-Cola Retailers</t>
  </si>
  <si>
    <t>Beverage Sales &amp; Operating Margin 2021</t>
  </si>
  <si>
    <t>Retailer</t>
  </si>
  <si>
    <t>Retailer ID</t>
  </si>
  <si>
    <t>Invoice Date</t>
  </si>
  <si>
    <t>Region</t>
  </si>
  <si>
    <t>State</t>
  </si>
  <si>
    <t>City</t>
  </si>
  <si>
    <t>Beverage Brand</t>
  </si>
  <si>
    <t>Price per Unit</t>
  </si>
  <si>
    <t>Units Sold</t>
  </si>
  <si>
    <t>Total Sales</t>
  </si>
  <si>
    <t>Operating Profit</t>
  </si>
  <si>
    <t>Operating Margin</t>
  </si>
  <si>
    <t>Sodapop</t>
  </si>
  <si>
    <t>Northeast</t>
  </si>
  <si>
    <t>New York</t>
  </si>
  <si>
    <t>Coca-Cola</t>
  </si>
  <si>
    <t>Diet Coke</t>
  </si>
  <si>
    <t>Sprite</t>
  </si>
  <si>
    <t>Fanta</t>
  </si>
  <si>
    <t>Powerade</t>
  </si>
  <si>
    <t>Dasani Water</t>
  </si>
  <si>
    <t>BevCo</t>
  </si>
  <si>
    <t>South</t>
  </si>
  <si>
    <t>Texas</t>
  </si>
  <si>
    <t>Houston</t>
  </si>
  <si>
    <t>FizzySip</t>
  </si>
  <si>
    <t>West</t>
  </si>
  <si>
    <t>California</t>
  </si>
  <si>
    <t>San Francisco</t>
  </si>
  <si>
    <t>DreamCo</t>
  </si>
  <si>
    <t>Los Angeles</t>
  </si>
  <si>
    <t>Midwest</t>
  </si>
  <si>
    <t>Illinois</t>
  </si>
  <si>
    <t>Chicago</t>
  </si>
  <si>
    <t>Dallas</t>
  </si>
  <si>
    <t>Pennsylvania</t>
  </si>
  <si>
    <t>Philadelphia</t>
  </si>
  <si>
    <t>x</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</si>
  <si>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</si>
  <si>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</si>
  <si>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</si>
  <si>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</si>
  <si>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</si>
  <si>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</si>
  <si>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</si>
  <si>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</si>
  <si>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</si>
  <si>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</si>
  <si>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</si>
  <si>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</si>
  <si>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</si>
  <si>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</si>
  <si>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</si>
  <si>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</si>
  <si>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</si>
  <si>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</si>
  <si>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</si>
  <si>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</si>
  <si>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</si>
  <si>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</si>
  <si>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</si>
  <si>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</si>
  <si>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</si>
  <si>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</si>
  <si>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</si>
  <si>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</si>
  <si>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</si>
  <si>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</si>
  <si>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</si>
  <si>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</si>
  <si>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</si>
  <si>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</si>
  <si>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</si>
  <si>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</si>
  <si>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</si>
  <si>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</si>
  <si>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</si>
  <si>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</si>
  <si>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</si>
  <si>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</si>
  <si>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</si>
  <si>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</si>
  <si>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</si>
  <si>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</si>
  <si>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</si>
  <si>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</si>
  <si>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</si>
  <si>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</si>
  <si>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</si>
  <si>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</si>
  <si>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</si>
  <si>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</si>
  <si>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</si>
  <si>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</si>
  <si>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</si>
  <si>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</si>
  <si>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</si>
  <si>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</si>
  <si>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</si>
  <si>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</si>
  <si>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</si>
  <si>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</si>
  <si>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</si>
  <si>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</si>
  <si>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</si>
  <si>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</si>
  <si>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</si>
  <si>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</si>
  <si>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</si>
  <si>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</si>
  <si>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</si>
  <si>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</si>
  <si>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</si>
  <si>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</si>
  <si>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</si>
  <si>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</si>
  <si>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</si>
  <si>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</si>
  <si>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</si>
  <si>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</si>
  <si>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</si>
  <si>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</si>
  <si>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</si>
  <si>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</si>
  <si>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</si>
  <si>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</si>
  <si>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</si>
  <si>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</si>
  <si>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</si>
  <si>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Key American Retailers</t>
  </si>
  <si>
    <t>Total Costs</t>
  </si>
  <si>
    <t>Sum of Total Sales</t>
  </si>
  <si>
    <t>Values</t>
  </si>
  <si>
    <t>Sum of Units Sold</t>
  </si>
  <si>
    <t>Sum of Operating Profit</t>
  </si>
  <si>
    <t>Average of Operating Margin</t>
  </si>
  <si>
    <t>Total Unit Sold</t>
  </si>
  <si>
    <t>Total Operating Profit</t>
  </si>
  <si>
    <t>Average Operating Profit</t>
  </si>
  <si>
    <t>Row Labels</t>
  </si>
  <si>
    <t>Grand Total</t>
  </si>
  <si>
    <t>Jan</t>
  </si>
  <si>
    <t>Feb</t>
  </si>
  <si>
    <t>Mar</t>
  </si>
  <si>
    <t>Apr</t>
  </si>
  <si>
    <t>May</t>
  </si>
  <si>
    <t>Jun</t>
  </si>
  <si>
    <t>Jul</t>
  </si>
  <si>
    <t>Aug</t>
  </si>
  <si>
    <t>Sep</t>
  </si>
  <si>
    <t>Oct</t>
  </si>
  <si>
    <t>Nov</t>
  </si>
  <si>
    <t>Dec</t>
  </si>
  <si>
    <t xml:space="preserve"> </t>
  </si>
  <si>
    <t>Unit Sold</t>
  </si>
  <si>
    <t>MAP PIVOT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</si>
</sst>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0">
    <numFmt numFmtId="6" formatCode="&quot;$&quot;#,##0_);[Red]\(&quot;$&quot;#,##0\)"/>
    <numFmt numFmtId="8" formatCode="&quot;$&quot;#,##0.00_);[Red]\(&quot;$&quot;#,##0.00\)"/>
    <numFmt numFmtId="44" formatCode="_(&quot;$&quot;* #,##0.00_);_(&quot;$&quot;* \(#,##0.00\);_(&quot;$&quot;* &quot;-&quot;??_);_(@_)"/>
    <numFmt numFmtId="43" formatCode="_(* #,##0.00_);_(* \(#,##0.00\);_(* &quot;-&quot;??_);_(@_)"/>
    <numFmt numFmtId="164" formatCode="&quot;$&quot;#,##0.0_);[Red]\(&quot;$&quot;#,##0.0\)"/>
    <numFmt numFmtId="165" formatCode="&quot;$&quot;#,##0"/>
    <numFmt numFmtId="166" formatCode="_-* #,##0_-;\-* #,##0_-;_-* &quot;-&quot;??_-;_-@"/>
    <numFmt numFmtId="167" formatCode="0.0%"/>
    <numFmt numFmtId="168" formatCode="_(&quot;$&quot;* #,##0_);_(&quot;$&quot;* \(#,##0\);_(&quot;$&quot;* &quot;-&quot;??_);_(@_)"/>
    <numFmt numFmtId="172" formatCode="_(* #,##0_);_(* \(#,##0\);_(* &quot;-&quot;??_);_(@_)"/>
  </numFmts>
  <fonts count="18"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font>
    <font>
      <b/>
      <sz val="18"/>
      <color rgb="FF2A3E68"/>
      <name val="Calibri"/>
      <family val="2"/>
    </font>
    <font>
      <b/>
      <sz val="12"/>
      <color rgb="FF2A3E68"/>
      <name val="Calibri"/>
      <family val="2"/>
    </font>
    <font>
      <sz val="11"/>
      <color theme="0"/>
      <name val="Calibri"/>
      <family val="2"/>
    </font>
    <font>
      <sz val="11"/>
      <name val="Calibri"/>
      <family val="2"/>
    </font>
    <font>
      <b/>
      <sz val="36"/>
      <color theme="0"/>
      <name val="Calibri"/>
      <family val="2"/>
    </font>
    <font>
      <b/>
      <sz val="14"/>
      <color theme="0"/>
      <name val="Calibri"/>
      <family val="2"/>
    </font>
    <font>
      <sz val="14"/>
      <color theme="0"/>
      <name val="Calibri"/>
      <family val="2"/>
    </font>
    <font>
      <sz val="18"/>
      <color theme="0"/>
      <name val="Calibri"/>
      <family val="2"/>
    </font>
    <font>
      <b/>
      <sz val="18"/>
      <color theme="0"/>
      <name val="Calibri"/>
      <family val="2"/>
    </font>
    <font>
      <b/>
      <sz val="36"/>
      <color theme="0"/>
      <name val="Calibri"/>
      <family val="2"/>
    </font>
    <font>
      <b/>
      <sz val="14"/>
      <color theme="0"/>
      <name val="Calibri"/>
      <family val="2"/>
    </font>
    <font>
      <b/>
      <sz val="12"/>
      <color theme="0"/>
      <name val="Calibri"/>
      <family val="2"/>
    </font>
    <font>
      <sz val="14"/>
      <name val="Calibri"/>
      <family val="2"/>
    </font>
    <font>
      <sz val="11"/>
      <color theme="1"/>
      <name val="Calibri"/>
      <scheme val="minor"/>
    </font>
  </fonts>
  <fills count="4">
    <fill>
      <patternFill patternType="none"/>
    </fill>
    <fill>
      <patternFill patternType="gray125"/>
    </fill>
    <fill>
      <patternFill patternType="solid">
        <fgColor rgb="FF2A3E68"/>
        <bgColor rgb="FF2A3E68"/>
      </patternFill>
    </fill>
    <fill>
      <patternFill patternType="solid">
        <fgColor theme="0"/>
        <bgColor theme="0"/>
      </patternFill>
    </fill>
  </fills>
  <borders count="2">
    <border>
      <left/>
      <right/>
      <top/>
      <bottom/>
      <diagonal/>
    </border>
    <border>
      <left/>
      <right/>
      <top/>
      <bottom style="thin">
        <color rgb="FF000000"/>
      </bottom>
      <diagonal/>
    </border>
  </borders>
  <cellStyleXfs count="3">
    <xf numFmtId="0" fontId="0" fillId="0" borderId="0"/>
    <xf numFmtId="44" fontId="2" fillId="0" borderId="0" applyFont="0" applyFill="0" applyBorder="0" applyAlignment="0" applyProtection="0"/>
    <xf numFmtId="43" fontId="17" fillId="0" borderId="0" applyFont="0" applyFill="0" applyBorder="0" applyAlignment="0" applyProtection="0"/>
  </cellStyleXfs>
  <cellXfs count="46">
    <xf numFmtId="0" fontId="0" fillId="0" borderId="0" xfId="0"/>
    <xf numFmtId="0" fontId="3" fillId="0" borderId="0" xfId="0" applyFont="1"/>
    <xf numFmtId="0" fontId="4" fillId="0" borderId="1" xfId="0" applyFont="1" applyBorder="1"/>
    <xf numFmtId="0" fontId="3" fillId="0" borderId="1" xfId="0" applyFont="1" applyBorder="1"/>
    <xf numFmtId="0" fontId="5" fillId="0" borderId="0" xfId="0" applyFont="1"/>
    <xf numFmtId="0" fontId="6" fillId="2" borderId="0" xfId="0" applyFont="1" applyFill="1" applyAlignment="1">
      <alignment horizontal="center"/>
    </xf>
    <xf numFmtId="0" fontId="3" fillId="0" borderId="0" xfId="0" applyFont="1" applyAlignment="1">
      <alignment horizontal="center"/>
    </xf>
    <xf numFmtId="14" fontId="3" fillId="0" borderId="0" xfId="0" applyNumberFormat="1" applyFont="1" applyAlignment="1">
      <alignment horizontal="center"/>
    </xf>
    <xf numFmtId="8" fontId="3" fillId="0" borderId="0" xfId="0" applyNumberFormat="1" applyFont="1" applyAlignment="1">
      <alignment horizontal="center"/>
    </xf>
    <xf numFmtId="3" fontId="3" fillId="0" borderId="0" xfId="0" applyNumberFormat="1" applyFont="1" applyAlignment="1">
      <alignment horizontal="center"/>
    </xf>
    <xf numFmtId="6" fontId="3" fillId="0" borderId="0" xfId="0" applyNumberFormat="1" applyFont="1" applyAlignment="1">
      <alignment horizontal="center"/>
    </xf>
    <xf numFmtId="9" fontId="3" fillId="0" borderId="0" xfId="0" applyNumberFormat="1" applyFont="1" applyAlignment="1">
      <alignment horizontal="center"/>
    </xf>
    <xf numFmtId="3" fontId="3" fillId="0" borderId="0" xfId="0" applyNumberFormat="1" applyFont="1"/>
    <xf numFmtId="9" fontId="3" fillId="0" borderId="0" xfId="0" applyNumberFormat="1" applyFont="1"/>
    <xf numFmtId="8" fontId="3" fillId="0" borderId="0" xfId="0" applyNumberFormat="1" applyFont="1"/>
    <xf numFmtId="10" fontId="3" fillId="0" borderId="0" xfId="0" applyNumberFormat="1" applyFont="1"/>
    <xf numFmtId="14" fontId="3" fillId="0" borderId="0" xfId="0" applyNumberFormat="1" applyFont="1"/>
    <xf numFmtId="164" fontId="3" fillId="0" borderId="0" xfId="0" applyNumberFormat="1" applyFont="1"/>
    <xf numFmtId="0" fontId="6" fillId="2" borderId="0" xfId="0" applyFont="1" applyFill="1"/>
    <xf numFmtId="0" fontId="8" fillId="2" borderId="0" xfId="0" applyFont="1" applyFill="1" applyAlignment="1">
      <alignment vertical="center"/>
    </xf>
    <xf numFmtId="0" fontId="9" fillId="2" borderId="0" xfId="0" applyFont="1" applyFill="1"/>
    <xf numFmtId="0" fontId="10" fillId="2" borderId="0" xfId="0" applyFont="1" applyFill="1"/>
    <xf numFmtId="0" fontId="11" fillId="2" borderId="0" xfId="0" applyFont="1" applyFill="1" applyAlignment="1">
      <alignment vertical="top"/>
    </xf>
    <xf numFmtId="165" fontId="12" fillId="2" borderId="0" xfId="0" applyNumberFormat="1" applyFont="1" applyFill="1" applyAlignment="1">
      <alignment vertical="top"/>
    </xf>
    <xf numFmtId="0" fontId="3" fillId="2" borderId="0" xfId="0" applyFont="1" applyFill="1"/>
    <xf numFmtId="0" fontId="3" fillId="3" borderId="0" xfId="0" applyFont="1" applyFill="1"/>
    <xf numFmtId="168" fontId="0" fillId="0" borderId="0" xfId="1" applyNumberFormat="1" applyFont="1" applyAlignment="1"/>
    <xf numFmtId="168" fontId="6" fillId="2" borderId="0" xfId="1" applyNumberFormat="1" applyFont="1" applyFill="1" applyBorder="1" applyAlignment="1">
      <alignment horizontal="center"/>
    </xf>
    <xf numFmtId="168" fontId="3" fillId="0" borderId="0" xfId="1" applyNumberFormat="1" applyFont="1"/>
    <xf numFmtId="0" fontId="0" fillId="0" borderId="0" xfId="0" pivotButton="1"/>
    <xf numFmtId="0" fontId="0" fillId="0" borderId="0" xfId="0" applyAlignment="1">
      <alignment horizontal="left"/>
    </xf>
    <xf numFmtId="165" fontId="0" fillId="0" borderId="0" xfId="0" applyNumberFormat="1"/>
    <xf numFmtId="3" fontId="0" fillId="0" borderId="0" xfId="1" applyNumberFormat="1" applyFont="1"/>
    <xf numFmtId="0" fontId="1" fillId="0" borderId="0" xfId="0" applyFont="1"/>
    <xf numFmtId="0" fontId="13" fillId="2" borderId="0" xfId="0" applyFont="1" applyFill="1" applyAlignment="1">
      <alignment horizontal="center" vertical="center"/>
    </xf>
    <xf numFmtId="0" fontId="7" fillId="0" borderId="0" xfId="0" applyFont="1"/>
    <xf numFmtId="0" fontId="15" fillId="2" borderId="0" xfId="0" applyFont="1" applyFill="1" applyAlignment="1">
      <alignment horizontal="left"/>
    </xf>
    <xf numFmtId="0" fontId="7" fillId="0" borderId="0" xfId="0" applyFont="1" applyAlignment="1">
      <alignment horizontal="left"/>
    </xf>
    <xf numFmtId="0" fontId="15" fillId="2" borderId="0" xfId="0" applyFont="1" applyFill="1" applyAlignment="1">
      <alignment horizontal="center"/>
    </xf>
    <xf numFmtId="165" fontId="14" fillId="2" borderId="0" xfId="0" applyNumberFormat="1" applyFont="1" applyFill="1" applyAlignment="1">
      <alignment horizontal="left" vertical="center"/>
    </xf>
    <xf numFmtId="0" fontId="16" fillId="0" borderId="0" xfId="0" applyFont="1" applyAlignment="1">
      <alignment horizontal="left" vertical="center"/>
    </xf>
    <xf numFmtId="166" fontId="14" fillId="2" borderId="0" xfId="0" applyNumberFormat="1" applyFont="1" applyFill="1" applyAlignment="1">
      <alignment horizontal="left" vertical="center"/>
    </xf>
    <xf numFmtId="167" fontId="14" fillId="2" borderId="0" xfId="0" applyNumberFormat="1" applyFont="1" applyFill="1" applyAlignment="1">
      <alignment horizontal="left" vertical="center"/>
    </xf>
    <xf numFmtId="0" fontId="0" fillId="0" borderId="0" xfId="0" applyNumberFormat="1"/>
    <xf numFmtId="172" fontId="0" fillId="0" borderId="0" xfId="0" applyNumberFormat="1"/>
    <xf numFmtId="172" fontId="0" fillId="0" borderId="0" xfId="2" applyNumberFormat="1" applyFont="1"/>
  </cellXfs>
  <cellStyles count="3">
    <cellStyle name="Comma" xfId="2" builtinId="3"/>
    <cellStyle name="Currency" xfId="1" builtinId="4"/>
    <cellStyle name="Normal" xfId="0" builtinId="0"/>
  </cellStyles>
  <dxfs count="18">
    <dxf>
      <numFmt numFmtId="172" formatCode="_(* #,##0_);_(* \(#,##0\);_(* &quot;-&quot;??_);_(@_)"/>
    </dxf>
    <dxf>
      <font>
        <b val="0"/>
        <i val="0"/>
        <strike val="0"/>
        <condense val="0"/>
        <extend val="0"/>
        <outline val="0"/>
        <shadow val="0"/>
        <u val="none"/>
        <vertAlign val="baseline"/>
        <sz val="11"/>
        <color theme="1"/>
        <name val="Calibri"/>
        <scheme val="none"/>
      </font>
      <numFmt numFmtId="168" formatCode="_(&quot;$&quot;* #,##0_);_(&quot;$&quot;* \(#,##0\);_(&quot;$&quot;* &quot;-&quot;??_);_(@_)"/>
    </dxf>
    <dxf>
      <font>
        <b val="0"/>
        <i val="0"/>
        <strike val="0"/>
        <condense val="0"/>
        <extend val="0"/>
        <outline val="0"/>
        <shadow val="0"/>
        <u val="none"/>
        <vertAlign val="baseline"/>
        <sz val="11"/>
        <color theme="1"/>
        <name val="Calibri"/>
        <scheme val="none"/>
      </font>
      <numFmt numFmtId="13" formatCode="0%"/>
      <alignment horizontal="center" vertical="bottom" textRotation="0" wrapText="0" relative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relativeIndent="0" justifyLastLine="0" shrinkToFit="0" readingOrder="0"/>
    </dxf>
    <dxf>
      <font>
        <b val="0"/>
        <i val="0"/>
        <strike val="0"/>
        <condense val="0"/>
        <extend val="0"/>
        <outline val="0"/>
        <shadow val="0"/>
        <u val="none"/>
        <vertAlign val="baseline"/>
        <sz val="11"/>
        <color theme="1"/>
        <name val="Calibri"/>
        <scheme val="none"/>
      </font>
      <numFmt numFmtId="10" formatCode="&quot;$&quot;#,##0_);[Red]\(&quot;$&quot;#,##0\)"/>
      <alignment horizontal="center" vertical="bottom" textRotation="0" wrapText="0" relativeIndent="0" justifyLastLine="0" shrinkToFit="0" readingOrder="0"/>
    </dxf>
    <dxf>
      <font>
        <b val="0"/>
        <i val="0"/>
        <strike val="0"/>
        <condense val="0"/>
        <extend val="0"/>
        <outline val="0"/>
        <shadow val="0"/>
        <u val="none"/>
        <vertAlign val="baseline"/>
        <sz val="11"/>
        <color theme="1"/>
        <name val="Calibri"/>
        <scheme val="none"/>
      </font>
      <numFmt numFmtId="3" formatCode="#,##0"/>
      <alignment horizontal="center" vertical="bottom" textRotation="0" wrapText="0" relativeIndent="0" justifyLastLine="0" shrinkToFit="0" readingOrder="0"/>
    </dxf>
    <dxf>
      <font>
        <b val="0"/>
        <i val="0"/>
        <strike val="0"/>
        <condense val="0"/>
        <extend val="0"/>
        <outline val="0"/>
        <shadow val="0"/>
        <u val="none"/>
        <vertAlign val="baseline"/>
        <sz val="11"/>
        <color theme="1"/>
        <name val="Calibri"/>
        <scheme val="none"/>
      </font>
      <numFmt numFmtId="12" formatCode="&quot;$&quot;#,##0.00_);[Red]\(&quot;$&quot;#,##0.00\)"/>
      <alignment horizontal="center" vertical="bottom" textRotation="0" wrapText="0" relative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relative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relative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relative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relativeIndent="0" justifyLastLine="0" shrinkToFit="0" readingOrder="0"/>
    </dxf>
    <dxf>
      <font>
        <b val="0"/>
        <i val="0"/>
        <strike val="0"/>
        <condense val="0"/>
        <extend val="0"/>
        <outline val="0"/>
        <shadow val="0"/>
        <u val="none"/>
        <vertAlign val="baseline"/>
        <sz val="11"/>
        <color theme="1"/>
        <name val="Calibri"/>
        <scheme val="none"/>
      </font>
      <numFmt numFmtId="19" formatCode="m/d/yyyy"/>
      <alignment horizontal="center" vertical="bottom" textRotation="0" wrapText="0" relative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relative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relativeIndent="0" justifyLastLine="0" shrinkToFit="0" readingOrder="0"/>
    </dxf>
    <dxf>
      <font>
        <b val="0"/>
        <i val="0"/>
        <strike val="0"/>
        <condense val="0"/>
        <extend val="0"/>
        <outline val="0"/>
        <shadow val="0"/>
        <u val="none"/>
        <vertAlign val="baseline"/>
        <sz val="11"/>
        <color theme="1"/>
        <name val="Calibri"/>
        <scheme val="none"/>
      </font>
    </dxf>
    <dxf>
      <font>
        <b val="0"/>
        <i val="0"/>
        <strike val="0"/>
        <condense val="0"/>
        <extend val="0"/>
        <outline val="0"/>
        <shadow val="0"/>
        <u val="none"/>
        <vertAlign val="baseline"/>
        <sz val="11"/>
        <color theme="1"/>
        <name val="Calibri"/>
        <scheme val="minor"/>
      </font>
      <alignment horizontal="general" vertical="bottom" textRotation="0" wrapText="0" relativeIndent="0" justifyLastLine="0" shrinkToFit="0" readingOrder="0"/>
    </dxf>
    <dxf>
      <font>
        <b/>
        <sz val="11"/>
        <color theme="1"/>
      </font>
    </dxf>
    <dxf>
      <fill>
        <patternFill patternType="solid">
          <fgColor theme="0"/>
          <bgColor theme="0"/>
        </patternFill>
      </fill>
      <border diagonalUp="0" diagonalDown="0">
        <left/>
        <right/>
        <top/>
        <bottom/>
        <vertical/>
        <horizontal/>
      </border>
    </dxf>
  </dxfs>
  <tableStyles count="1" defaultTableStyle="TableStyleMedium9" defaultPivotStyle="PivotStyleLight16">
    <tableStyle name="Timeline Style 1" pivot="0" table="0" count="8" xr9:uid="{976DD3E2-A377-4457-97B2-D10B492E6F39}">
      <tableStyleElement type="wholeTable" dxfId="17"/>
      <tableStyleElement type="headerRow" dxfId="16"/>
    </tableStyle>
  </tableStyles>
  <colors>
    <mruColors>
      <color rgb="FF213608"/>
    </mruColors>
  </colors>
  <extLst>
    <ext xmlns:x14="http://schemas.microsoft.com/office/spreadsheetml/2009/9/main" uri="{EB79DEF2-80B8-43e5-95BD-54CBDDF9020C}">
      <x14:slicerStyles defaultSlicerStyle="SlicerStyleLight1"/>
    </ext>
    <ext xmlns:x15="http://schemas.microsoft.com/office/spreadsheetml/2010/11/main" uri="{A0A4C193-F2C1-4fcb-8827-314CF55A85BB}">
      <x15:dxfs count="6">
        <dxf>
          <fill>
            <patternFill patternType="solid">
              <fgColor theme="0" tint="-0.14999847407452621"/>
              <bgColor theme="0" tint="-0.14999847407452621"/>
            </patternFill>
          </fill>
        </dxf>
        <dxf>
          <fill>
            <patternFill patternType="solid">
              <fgColor theme="0"/>
              <bgColor rgb="FF213608"/>
            </patternFill>
          </fill>
          <border diagonalUp="0" diagonalDown="0">
            <left/>
            <right/>
            <top/>
            <bottom/>
            <vertical/>
            <horizontal/>
          </border>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11/relationships/timelineCache" Target="timelineCaches/timelineCache1.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[EXCEL_WORK-DASHBOARD+PIVOTTABLE.xlsx]PIVOT TABLE 1,2&amp;3!PivotTable2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Monthly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C00000">
              <a:alpha val="68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C00000">
              <a:alpha val="68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C00000">
              <a:alpha val="68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87461103444544"/>
          <c:y val="0.10202468112538564"/>
          <c:w val="0.81439107611548556"/>
          <c:h val="0.72088764946048411"/>
        </c:manualLayout>
      </c:layout>
      <c:barChart>
        <c:barDir val="col"/>
        <c:grouping val="clustered"/>
        <c:varyColors val="0"/>
        <c:ser>
          <c:idx val="0"/>
          <c:order val="0"/>
          <c:tx>
            <c:strRef>
              <c:f>'PIVOT TABLE 1,2&amp;3'!$B$7</c:f>
              <c:strCache>
                <c:ptCount val="1"/>
                <c:pt idx="0">
                  <c:v>Total</c:v>
                </c:pt>
              </c:strCache>
            </c:strRef>
          </c:tx>
          <c:spPr>
            <a:solidFill>
              <a:srgbClr val="C00000">
                <a:alpha val="68000"/>
              </a:srgbClr>
            </a:solidFill>
            <a:ln>
              <a:noFill/>
            </a:ln>
            <a:effectLst/>
          </c:spPr>
          <c:invertIfNegative val="0"/>
          <c:cat>
            <c:strRef>
              <c:f>'PIVOT TABLE 1,2&amp;3'!$A$8:$A$20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1,2&amp;3'!$B$8:$B$20</c:f>
              <c:numCache>
                <c:formatCode>"$"#,##0</c:formatCode>
                <c:ptCount val="12"/>
                <c:pt idx="0">
                  <c:v>510750</c:v>
                </c:pt>
                <c:pt idx="1">
                  <c:v>484975</c:v>
                </c:pt>
                <c:pt idx="2">
                  <c:v>483530</c:v>
                </c:pt>
                <c:pt idx="3">
                  <c:v>494887.5</c:v>
                </c:pt>
                <c:pt idx="4">
                  <c:v>673572.5</c:v>
                </c:pt>
                <c:pt idx="5">
                  <c:v>903837.5</c:v>
                </c:pt>
                <c:pt idx="6">
                  <c:v>1041437.5</c:v>
                </c:pt>
                <c:pt idx="7">
                  <c:v>945275</c:v>
                </c:pt>
                <c:pt idx="8">
                  <c:v>681000</c:v>
                </c:pt>
                <c:pt idx="9">
                  <c:v>623375</c:v>
                </c:pt>
                <c:pt idx="10">
                  <c:v>795612.5</c:v>
                </c:pt>
                <c:pt idx="11">
                  <c:v>1045775</c:v>
                </c:pt>
              </c:numCache>
            </c:numRef>
          </c:val>
          <c:extLst>
            <c:ext xmlns:c16="http://schemas.microsoft.com/office/drawing/2014/chart" uri="{C3380CC4-5D6E-409C-BE32-E72D297353CC}">
              <c16:uniqueId val="{00000000-A733-42FC-AD1D-D532107B29C4}"/>
            </c:ext>
          </c:extLst>
        </c:ser>
        <c:dLbls>
          <c:showLegendKey val="0"/>
          <c:showVal val="0"/>
          <c:showCatName val="0"/>
          <c:showSerName val="0"/>
          <c:showPercent val="0"/>
          <c:showBubbleSize val="0"/>
        </c:dLbls>
        <c:gapWidth val="45"/>
        <c:overlap val="-27"/>
        <c:axId val="194521583"/>
        <c:axId val="532467215"/>
      </c:barChart>
      <c:catAx>
        <c:axId val="1945215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2467215"/>
        <c:crosses val="autoZero"/>
        <c:auto val="1"/>
        <c:lblAlgn val="ctr"/>
        <c:lblOffset val="100"/>
        <c:noMultiLvlLbl val="0"/>
      </c:catAx>
      <c:valAx>
        <c:axId val="532467215"/>
        <c:scaling>
          <c:orientation val="minMax"/>
        </c:scaling>
        <c:delete val="0"/>
        <c:axPos val="l"/>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5215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Map of Units Sold by States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Map of Units Sold by States</a:t>
          </a:r>
        </a:p>
      </cx:txPr>
    </cx:title>
    <cx:plotArea>
      <cx:plotAreaRegion>
        <cx:series layoutId="regionMap" uniqueId="{C5F08811-B974-4AF9-A044-E29A5F04F041}">
          <cx:dataId val="0"/>
          <cx:layoutPr>
            <cx:geography cultureLanguage="en-US" cultureRegion="US" attribution="Powered by Bing">
              <cx:geoCache provider="{E9337A44-BEBE-4D9F-B70C-5C5E7DAFC167}">
                <cx:binary>1F1Zc+M4kv4rFfW8dAMEQAIT0xvRIHVbvo+yXxgqW8WbIAnev35TPqptjmrKG+ONDbE7XJKolBL4
kHcC+udD94+HZLspv3Rpkul/PHR/fg2qKv/HH3/oh2CbbvRRGj6USqsf1dGDSv9QP36ED9s/HstN
G2b+HybC9I+HYFNW2+7rf/8TPs3fqmP1sKlClZ3X27K/2Oo6qfS/ubf31pfNYxpmbqirMnyo8J9f
nU0S/lBlFm6+ftlmVVj1V32+/fPru/d9/fLH+NP+5Zu/JMBcVT8CLbGPTEYtS2CBni789UuiMv/l
toGxOLKwbdoCUfF0vX73ySYF+o/x9MTR5vGx3GoNw3r69z3tuzHArb++fnlQdVbtZs+Hifzz63UW
VtvHL5fVptrqr19CrZznNzhqN5Dry6eR//F+/v/7n6MXYC5Gr7yBaDxxv7v1LwidbJvN42eiI44I
sygVmPwCHevIYowIxvAres8r4xmd3/OzH5lXuhEqJzcHicpfyeb7Jv1MWMwj27KoaaEXoSHvhYZb
R5wiQkxkPsuMeC80H2BoPy4/CUfA/HV8kMCcqLIKvjibUiVh9pn4sCOQCWIzgp7n336Pjy2OMGcU
25g/i5X5Hp+P87UfpjH9CK0T5yDRWodZttWq+kSgqHVEQLlRIl6AwO+BEvQIC04QMUcIfYiX/eC8
IR3hsj45TFw2ZZ9sssfXNfwJTgE/Esy0CQO99dYZsK0jG2FTEPHiC4Dee2tu1h/g5Beg/KQcY+Ie
JCagqHX8iYJigSBQyjATLxYH5OEtMpiZR+CjgaiIESa/52Q/Iq90Izz+Wh0kHifb7+XnIkLxEYgI
JrZt/bQhbxER4ohjZIMD8KLa2HtZ+QhH+5H5m3KEzcnkILFxFNiVhyp8qKvXKfrPVdgOHhvkhRC2
13O2wYUj3OTYHOHyQW72Q/OOeISOc3WQ6KxDrXf/53n4eegQmH0TcZuDPnu+3qszDkEns0xETfMZ
Pev1u5/jmg8ytR+kd8QjkNaXBwnSX2U4qE/1oOkRmHkT5OPF0o88aIzxEURATABMTwiB4/bWE/gA
Q/vB+Uk4Auav+wMFJt5keqNfZ+c/V2yEHvGdTSE7X2B38feiI8wjcKcxY2y/3fmr/D1Hv4LmlXKM
zcVBYnPbK8iv+Z8HDTWPAA/LtH4BDbgDR5CoAT8OvcSlr9/9rNU+wNB+ZH4SjoC5vTtIYM62Wab7
pNl8aqaTIhAcSHS+iAVCo1jTto844VzY9gs4IFhvVdpHudoP0XvqEU5nfx0kTqdxsgnUpybWIHHD
CaXWi9M2xkiAACEIcpBtP+k+MUqsfYSj/fj8TTnC5vQwAx5HJarcPKrXNfwJhgeSAoIzBk7ZXo8a
IwCP2pxYowj0I6zsB+VvyhEozulBCsx6o/XmIaj1tqo+0SUAuwMVGsKYBbHM2xjUBicNgShBEPQs
LiOV9mF+9sMzIh9htD5MpeZuk027KbefKDjiCEGsYwFCP5XWO5TYEbW4RQkGx253jSLSj3C0H6C/
KUfYuJODlJ9F9hhuPjXMEUdQ+BRQ3Hye+Z09eQsNFHIgBOLIEi8Gib4ui2eP7QMM7UfmJ+EImMVh
pqCnYGzCzyx8mvyI7YqaJhkjAuENtwk1d17A7hoZmw9wsh+Rn4QjRKaHWVq72Zapyj4zoUaPkM1M
+A9m/K2MQCbNgphHWJw8C9FIfX2Ak/2I/CQcIXJzmIm0S1X/3xQ7yZFAUJEx8XMLwE4i3uLDd3EP
RRxSNs/4jHJpH+drP0xj+hFal85BmprZVpX+pzbagJhQSDjzXUlgd40yapwcUUqJDUjtVWwfYGg/
Pj8JR8DMDtM/m4N3FoavZvg/D2ue+pt27tnrvI/SApBJ2xV6qLDIyPj/npP9gLzSjfCYLw5SUBaP
kAP4PDgoPSJcQN2MvmirUXoTYwqlAejtgDD09VtffLHfMbIfjRf+R2As3IME41kXu5v4c7s0KKSU
LUzZa9ZlpLrA7hyZBPoDsTUSkY/ysx+a99QjhC4PE6HVZ5cDOPjDFGwKpC2frpH6EhzkCUEI8xp8
AnZvs5q/52c/Nq90I1RWlwcpN4sEGtBUqF/n5j83K5BtxqDDKOTLns39SI9BhRNTbhH2swT6+t0v
2uwDHO1H5u+xjLBZHGYkc7Jtvyy3pd72rzP0OegQCPoZefGZR+00NhgZKE5Da/czeGKk1z7G0358
3tKOEDpZHqb0qHbzidiYEGhCBcCm9Kcj/DaeEQRqAAhZGL3cH8Uzi99wsx+VZ6oRHovDdJHX4UMQ
+pvsEzGBorNNbWHz/V4ZZ9BNgyCPtsum7a4RJh/haD8uf1OOsFkfpru8AuNbP8SfqMtgB8euV9Pk
dH9rIGBjcvAOoKr2jM1Il32Eo/3Y/E05wmZ1d5B67FjVof7kBDM6EtAGiPg4ayYwZGUwhw6bF/9g
hMqHeNkPyxvSES7Hh6nPrqtN8Hm6jMCeGpPYkGV5KceMo5lda5MNyJjWSIv9jo/9cDxTjZC4vjpI
CVlvwuwTK2OUQfv/ro3sTXDy1tRb4sjEEHiCP7BXdf2Wnf2IvJCNIFkfZk1s182o6jL8RAGBkNGy
oX2M7neOdx1mtg1lfvZSrxyJyUc4+gUwP8cyxuZA6/1QgfnUeiW1j3bFfCwgTfx0jXL9GEHjLGwT
MP8lWbn+PSu/wOSVcAzJYWqw240OoOmvUp/pHdtHFMNOAAKa6ukaRZPYRND3ZxFoNge83mZfPsbN
fmDe0o6wuT1MO7+LjOebNAeEPrP/gpIjizMLi9etACOhgS4ZyGxaJuQDfsL3FqQPs7UfpxH5CKqT
+UE6ArtBrbdd+PCJqX/obIYiJrExfdlRM8IJI+sIQ/efgFrmezH6GDe/hud1JGNs1geLzZ0q49c5
+oR0GTQ2E2FCg9LIV7bZEezSQJSDSXq6RtnlHTC/Y+XXsDxTjkE5jNjy4d8eXvCsXp6BeffO/+3p
DQJyYXBCgGW/9F6M8IFNaJD7J7ANfX9eZnSmwq/Z2g/SiPzdSA7kwIanHeifXjADh4BaBPTUCyzi
fUvGrmAG2RjYX/MCC9x/Z3E+yNV+VJ53n7+OaSw+7kHqtNMg/ERLA8UZCnV92Hr+UjQbWRoO29Ng
Iy3jv8Dnd9zsx+WZaoTH6WHa/9Ny63+qCw1NTIRDFyx5SVKOJebJhYYeJjIy/b9n5BdgvAxgDMdh
bmW6COAMnC8L/bnHAMAeWsvkpniN88dbzXaOM+bQHQv7AJ+uUXTzUa72I/SeeoTTxeIg1dhtqB9U
psPPDD6hVAlWhhE4jOb5em9roNAMxQHopRX7G2Y/xNJ+hN6QjuC5PUx4rmDjGZxQtf3EFCdhcBQQ
dPxBh/8zOuM+gN0JKASO4PpF8PkhlvbD84Z0BM/VYXaZX227T91Ji8EJI5yCVXmO+8G0vM0+g/NM
4Awn6Kx56dgE6N56ab9l51ewPI1iDMm3g1RoNyF0yX7qNs1dOROOmEG7nuWna+Sb2fzIEpCtgVTB
T9TeovIRjvYD8zflCJubw0yn3W519eXvQb0N7t4N8H8bcwIA1GTQCvCLRmYEBwZCMlSgF4BGXsGH
2dqP0oj83Uj+/Hp78/8jRr8+U/Dn4YvuptpMnk5tfHOs4L+/+zQDcJrkiPRFC+3N6zyjvHiEkx0h
HQ1bMX6eBrn7kF/rrzcU242u/vxqPPXZ8J17B4cLgY2y4cNaWFJwa5eJsyB6tSHCNQWHrvavX7Jd
zArfah1BqzTdFb1tgRFmUByC+tTulgmmEDYpQrvibjscNPlaP4/LPFNJD/HEz9l4ef4lq9MzFWaV
/vMrg7LG1y/58xt33DIMZ7fAPiCx6xVGUPAwIWbIHzYXkN6H9+P/QpVhNIVSaEGjsplburksGu3L
yk9zqWxrDRG4J00vv0h9r5Ri6I+zWrjhwCZND28xk/yYeINymOBTxssLwtJNqf1MGsie52qYBqi5
EhTHkojgPGf8sq3wcamYWwYDc7wmqGU20OvYsJQTI1MfM1JuMlS7Bi1k0RduF5qncLqmJCFe4kgV
ss69ecmTqV3r2yGLmaRBdhznPJJewc4Lok9Y2XE4Zqb1nFp0oTQKcpbUlp5kepi1PJ6yrlqZdeW7
/jA4pfEQCeFPrdi0ZVvaMg1MCacWmW6rQpkkOJ0M9qIMAyTtEOcTHg+zGtc3KQrlgOMWBpbNDCO8
0sIKnNamsq2jQA5FW8k27MwZ8nsnr9Mp9/R9wfG0LulxbdtKdmawsGyYD4e0drPE5VI1dr8MkyJd
qdYABkzfd/LGN9dp2qOVHfHnZ7QrzPXT67i0yCJBaA2tR/hk6GGeoUdTzFTsExgF1ceI4W6lDWK5
fTdgFzYhGacZU/6ZRwb/TBXGLFPtcDz0JJqUSdW5ghXozB/YMOFprZ6f1sorznoqYxSKKTH7YBKy
kF7ZjTaXym6oZGkTrBvl3fpeZpwi4efT2g8bxza4d/r0p+S9cZqb6rIh31PR2XNvsCtT8sQaTlJf
1assNWc5TeE1VBYTwwOUo9CIqEPS3JJDrJVLmCL+NDJxsMozmzg2LG+nMmJ+3Ga2fVz2TAZGl69Y
09nHolWlm8DnuGHSBGddaYcnYZs4aV8nXFZBXTslMrtZ0mZnwkLG2or7+lL3YTDr/VC7tc2qy6xk
9Byjk0YsAorLa2Qo+IPufTJ4l09PTFZOaauaM5sFEreRdd2kXEaZEX5DiZ2sCGoGJ7Z09G3IUe72
iFmTSJNvndL9lUeqm8ZTzfeoTQvZDZSeN5aHl6rIukngodbpalSveljTtuEb28IyYAF3+UlTYCqb
hKsJQn62FFnNrqCgeSKsqDqxUBu6WWledobqH3mRLvw2r32pMk9iwwruVAsinohZGdPUl7yzLoI2
ju6xhw3ZYsUv+4jlEx/ZwVS3lpA8a4ZFElX+vACczwcva5ww5uyeD/4ib2Lve2NWjmd0p6Kr2mtt
q2EeBJ0x5Zrob/GgJolnmafM62qJ2pLMOoN5ruhb/yaOOZ3mqaIT3gn/Jo0JnzTMR9Onu6I1Z7im
sRPBpvl5nNf9ra3xbR8b6kxT4suu1PGCe8x3mNbNY7oxcO5dxIMmTseLVZI24kR3aSh9bIlZ0oX8
OMBm6NBM51eBVc9YBF+daGxMimhorrhX6qXVmNfCpGuaJ/4mNcJClj4dzhRG/TqIg8ox045KDsK2
KnJiLzs+lKAoRHepjLa7zExzXjOROK3Ommm0e70NmmFShT2ePL3D1qWYl40uZBOkTmOn/Xlc2t05
o1W7zsJw+fdLgGU881G4Ci0LSd1l+S3KSTobuDImT0/73uxkHnjAVeqvyrZJbhmOTz0V63M21PF1
r3ppxe29VfBh3RZBdqWz5CTMtH/69KzzW981g8SfxyATXd/xK9BAoROkvX/chzG6TZHv8pKxq75r
67OSiRuGsGsjK7lQ2EzOoVI8y1pNHWr1bIKiJF3TskvWRtw4itTRlPumFcu8I+HKM6+oSdqlCrk9
VbbHLnNqlbJPvGIbiFldRM1xU9imaxm5cIYkztZZoctTwM+QftMEM7v3sjkS6sanhr40MpyuajCX
buqF+dSGM7jmuUVOfdSEj5zjU54g46Gb1thaJLbf3xo0Y8taJMh5euqqJqBuWRfmotTU/pbAqkoC
HN/u2mlW9sAap09T/q0Vg3YQLC8ZtjmZ2JavvtUTMPnlNzS03ioJi8LBefWjMUCe4Hyb07xNmxvL
IMYUhThdlI3HpkLoSFLf8M4zzJQUmijHq2zb5U1Bz8peZ06DQISLjCtZizRzm7r05hYN8hsbjuJx
UrsKV12YnXgqF6ftUKdO4Nv+EliOrm2W5DJI+m+mJ8oppn54mSJVn/MmlSFFwWXRUtDVnpXPmVLJ
sRlVx3HBmzMa5waIeVTflsyYRnCW9NIy6vC602XrUDvTi7wIw2uzLOJJiGBET3ezUNqxAR5BOix8
H9WetOxyOGNWfY79oV49v7Z7mjWRmuQpuvHyoVrz3Z+nR20G/LQNCyZVFzerzjab1dOjOOl8Jx5y
7KaB102ID9a3y0A9oVJbLg/DQIammbtRnKYyFWlxluB2bsf6BzjUeCaaOncSSpRsfAVm0EqWYeb5
U8zTRA4wCbB++Jz4qXBg4RMpijvYvNMu4tCfBwmqF6kKp70RgWFvGXg5pe0d514icVZFJ+Yyj8uz
1KjScwO0rKz9GE8Na4sHcIgoGIVZioZexqYuVk2cJ44VosvWCyMHRx6eD8SzXJuXYqrifEFIceeL
dIb9xpx0TdzOWVt+ByU8yL4wxKnfUy0tVd8WdhytG9ptaCEcWue1YzOwD3Vs2U7eX4ZNUk7NxqOS
VBV8bdlJaA6vlsR+sPvoaogK0Kix0xoBlrrszjEbfHhQ/PBC7NR1idzCQpXUFT4zKk9JYjaPpOsX
Sdlpmdo4nFYGK6SiUTHnkU0dRvW3QaQSRTUDQ5qYU9vqimkb5p4MgsjNRf7g6ziRIK03RsUGCVID
KbhM9n46EaG4IYX5gFNjXdnoxEBe59T0jufBrMX8vFZFIqOk3dq1HciiSGsnDK1rv9Y3sc1m2vKs
WVHHCIa+jXNtSZYYTl11t8zLHxplNY4Y/BW4GjZpsYt65FZdKdsgOPcHVUs2RS1qJl7j3SthaJk9
1qEFi7mqHVHmeubXXuOgEs8qk077tg8cljDtNKH/YMZlJFHKznMhqyJ5CKPy20CZOyTNLOvLGny+
9NjDybJo81QODN+qCl16dnyhaiGmqQXyhH60lmzb/sbrySQ3Yzf32dwzjaXfVKfeYCzL3nZhNU0G
8P+G5qzT3OFl2sNiNS4aYmziVp8jHy10XLuRYc17W81j0MSSm90VN4nvKCPXMq5VJuEolUBag6P8
TsZNcpHZ7ZUZDqk7cBy4JCpckP5OCm49WG0YTLkJIllGi8JkWpIIOV2bgmQT67iIievT4lrZlawE
2HqyDPPitPBpI8tAH4P/FM9Aq9mB18sOdydm1go3oa12y8YJPGZKgbxiFgj7VItckpI4mZ15K7OA
Rzu3O0SgYFL/G6u97CQRzZ2dFis1ZA9ZhfKZNvorBPLoVmUbwTSSeWoOx21eeJIVIIgQTTsQiNlO
Jvoz3LcI2I8zp+JeK3OApwzqyz5OVymKIplxVDo9yTPplXgKSz2QNbcCd/DRDVLkJEZ2JjtBwknB
oruhILbUCYxbc98RYTQZhNmBI9fc6JTc6d3nYMzu/DI5IbXXOj2PQ9kH24KCjBCjeGjysJW61pFj
XdupuIfcwPeIP4IFOPPKEljNQyaLVmaa/+Bp/51a5rFZ6cpBWVo6QVifxZq1YCctNzT6TUP4TY/p
trHabR8WxzSHpCxFTqrSY5oFC6YBcpYEDwELz6s2jqVi+QYrSx3bQQ/mq88lAlvUhPm9FcFaBjsw
46ybqyBYg8P8DbfNrV+zC21ZJzwX54nZnylFUtmn3R3i9VoVekkLYwWukSlVGTwGmBRPCzClvScT
padNHZVyyK3TMrZW9dBPfCYtA018O3EV12deFoNQlhkskoHVkhB4ZrRnBo7OopzeMxSe+WB/LSML
pOoGNW10fexrOi8aEkx0GDoocqMyPWsaL5/Vg+0MfpbIMk1PfasGlRVMyzIOpFEHvlu0gZvzexqL
RBbDsK15q2UZFyttnRhpNAkiz3PAaeByGKx4TtrwVCdmNbNwc8b7WqqkvPdEvVCGHU1pgwsn0Xqa
deG6LppuUlUYz6zQdzEt0Lwv2EQbaqMyq15Qu8MyQwY7gXh/Sv28BH9DmeAtQXyMOcyBGLpgTSNP
9kIHZ3bpXYWq/BH3msi6IYMkydSjlD/4F9Elr8mlJbLwKlbk1vPAtPs6N1zDa5cN0+kUvCy9YAKW
VCbqbj6Y2Sktqlsc0OS4Lc1GemEfT+N20pVuAaHcXBjtWhcRujCSq5DwQZosp25CAurUzSlEftT1
e9AmftP1biHCJe0DMcUW95yiidjM6HgAutu6CeDXPCaMZ6d23EfTRtTaRZ69igG1lQEj1VWw6Enj
T3KUnBpGa7oF46dty/XcR+nUikQETksp3BxVg8tB9TvE6O6t0q4XECcuWBB4k4HzdF6y+C6MlLks
U4jiM40ecVWWIOQGd1uhUrA1NAKHuJ8muCq+6bScViWf9BD4X8Zp2MjBszYmIa3jK9B998wwqcMD
OswrDnGzBeDLgqBBqtA+D3pvCmEtd4qSX1gp3PJLcoNMC8xlmZjSKC3pV/xUs+y890DB2wla69po
Jlnk8ZUwVi2YV56KaslLCgF63hvX2usdoxGhW4rwG0uSZFqydt1m6EfQkwRMWZjN8zj1J7igEFj7
Yqprmi9Lq8mXURIkCeiS1+dPLxJh3cbmYE+eXm/TLF9acEDgv7zv6XaEwiVEY8XsibRMYHWHkIwY
feTTTeSBR0g7dPz0kU8vtUXjdoU9yIGDofWIn62Q3WsZpQrUcjvThC3aUp1EPSSSsnYbpODMVj36
BgmPdbjQBtLSNKqF0tUprcoFh7SPDKtGZrX1jYXN9zgftnbUbwtSJrLuPVcLsiBtux1iDzSBCq7A
iK3SwClE1TlVCr4CMymSAzW3fe9ATBm4ZY7Xqg+V0zwOg7KnSQJWoGH4uMgtl8Ix/Y6qCXLsSgSO
5jkGzVlVS9gUXi2bPn55NCQel01b2I5Z2/W8bpH7dPPpD/wATjodWnZdxJ0xacxwkwaJtURVMm9a
WkC4asukqzunMyshIyVaiaiPXJylelmYdQfmmtd6+fQ8hxh/mdfzuErOFfxQyUxHaQEJK9VKD7JJ
vQiCZWwl2YQw8M4GM71N6BBMB5tky2LAmcyC6H7gQSUb4psr1BD8/Mf8+ciC/B+4Uj4IcZfGK96Y
8aJvc5mZ0WWSFkpqcmLY7NG0IAeHLivTv0laf6Xj1K1CvBasfAi0d22H3TwIYcK7k9Ry2zg9bgma
mEa2pLieNdGwJrhVEvLfx75RTCgzpFkjN1TNLOwKiGfcJICgB9YGBCmOAGY9+C0dR+fmJKUQ6tvh
eZOTZtnXk8qyJ5Uw7gvsg2Wws5OwE495zxeh9uTORWAM3NnSc22RnNeYreysXFbFeefX6zwrTozQ
n4oQkh7IuK+81oXcH7j4xYSpRhZ1cI8HtCZFBTIy+A3k6DzIppQVJBvQGc9E4QYXWWx6c1K3J6Iz
IadJwZFKpoOmq2bKLRXI2MiPKYpmaVemsi4w2H3z1PSi09jvCqeLakuWWTtrIKCWRhjDMG1YwVmR
XKkaEpcqWTKIonhy1fcUAkPTu8VGM/OMCOKLbinMU2qX7RQl1XePG7EsI4+5YZ6cmdGCoApLSvIf
cd47IjGWvOd6ZVb1Ek6F7iBnA8FPJ9RJDopfduC1MK4WZtb1MsmbfKFZOul4PjGq+rhIvWuVW8hF
ND6NCht+NSg/7WnGZyW96z3v0kiCzAHTtFTRWc2CDNyg3HYCFjDwG/FyqKtZmg3gX+po2qr01qv5
pMOEOUkYQIY1CK9yOqtTO5VNAVEAOByw9HUt8/JyAHdfclGZTmn5RGraXwcMlDdtSt81irsA0g58
mHgQMcm01A9U2cuKxsUkCqOHSKXchcQtZCb71jXbNY2T+86ryyXRsDgzv5zQNp9XVhA4aU49qbzg
se9JfRJS8B5JLrsYzFjCxW0Us1J6dX0VhQ2EMvUAOaL2W5GETlQl29bSt5j2sygeHipRCFkbsZrC
nkLQDF67SIfLxCxNV6DacGjXOwwZ19yOhUsDtQz62pRlzVYonMGW9YvURqe+0cms6s8bPzcWuPpG
qZ4b1W1th0sS5JO2LhYooRdR1isH2fikxXXoJEWoHd6wH6VB1gb2JqqITlXRS/DQ14mnsRxITyCH
cqKTZlsM4Z0fnRFc3CaK5m6Wpyl4kxaZthZoNMaqadMGx6Lx/Ls6Vw/YihdEG8cdrU89/4aDIJIG
vBBOCifn3jkWnXB9cEUsrC8LjW4pi1asyy59M3V10oKNjldDkTi6tC/TqFzQSm3ioo8lCj0sFRFa
VnF9F1ARzPKBfvciK5U27wcnZeoqCOLLdMh/BKAozKH4kRuFg7zqPEGgc2x83GnPhhTm9yHsvnug
FDBOf8D2wHVV58vetu/7KL+vBwExZulqmiknV5D7b7BKpy0GtRIPsQxDad6VtIvmYhiuNMeXSeFQ
j05Auq4Vas8Tzu9zLw4dHTYNJPIFBgaHNe+6ueiv67TiU79Xy2znqnp59qMyqhkyayyJR65LMAG1
j0+pGJREtZK4z6ZqsKd9CKFgNPhrMH1TyLadJ7iTBnswwYTlXu3ACr4j+KQG783qsxM1tIuq88+j
ZriwKDhlA2SKa0h7sMK12viMqraFoRinXZUuNSORFHQdYtTJkNiXRWRFTtkvGGldyPhyyE7juxaJ
iyDIpc9Dc2KDb4h8c5BtYZbSTmC4KhlgtuMI8iE9eNDJxPLB4RlUd76b4jrNr0QicscCjRBbwdSs
ggcD4jK3zxW4OTCE4C4aMOSUdeZWPe6ljsS12eF1a8GTDA+TcihBe6YDW7AkPePhQ6NZv6ZhICRj
xrckTO5IyHehlXD5EN+UfpTI9rrNFAay8PRJkKoEln7+A5yP6zS01cTvEjeqEMRo/KywCiLbXkC2
3TBNB36EBeKP0pA96m5tCwZleuCzGwMEi1YNZjIe1iaGuMiKj6E8Bp/VyITAigGLXjgmVLtmQY2+
e0Hu4jg4C1v8PbE5KHlRnPm4ArnX7aRXOUilCRNYRpDB3oXbqm8kUj4+tnIECcFYnAD6iybLQof7
kA4xOhRIn0LaKIYB+pzNe7AdjmVbpeuxa1ZY9x0rILuDr70AEhxN+wN83Js6uWR1o6Zhz12vtZQL
ayuRHml7CWUnsCshN9y6C3zwI/ulV1JQCnH8g7UWmhQtn8Zdf+Hn8P1J/T+EnVdzo0C3tX8RVcQG
bklKtpzjTZc9nqGhgabpQPj135Lnq+O3pt5T50YlIZJQh73XejZYU40mxITq+599QmSm5mO7RvQ6
MuZp7pa8V648bzLt9lo1PFPuye+2LesIEu107rLerBEkV8SlCuKTm2TMejDdtnxrpKhY58M6HOoW
Cp33tnkf/dw+407VLOs5hc5wGSGlenMW+0GChGfJzErSW+8q6RCHdknvZ2gqU7aISGMc1cVCMbfa
ZYDu7ocBsrNoxfwT5zL2ctheFTFek01RO8AQMV4JgbuG0pb0xaiZt2tYfRs7jJTNqi/SK0+OmiXV
3MVe1jbsaTLBghFrqiadvmzuugtm/cvIJMyWcFvR5+qbuEvvlA+VVAcPWi4vY5CebQ0vo5POKxTb
yB1MtjAx7HsHEiVhDeZZTGhNs342bN03m+Q50rw/G9mGbLLIWeHz5eviN5mOMRHMaVtCX08PtPmE
bB+jC20Q03U+BP6buqgpmDa+lsQtwz7GH8c4L7cxt7UX32dEaVsxXzyz0JRC4wQsc+PMTlCVt9SU
Xi/qKydKCpOiiXvi4m7aWhayD3YytFGlvfQXwpunekOWqzanqM1mEZOsfxamf/VTWOkmRuyaNn5G
PYIEklbuEIizp82zlyJ/Mupm6Uv8vae4hp60ivnGESwojIURrEyadRN/ijcOMapAsGTCc0zkcrKu
D5W2Ft4V63ukDzVlz+7o15BB6rSEw9ZDIP8INyLz2ppjTO31sIRNESYbLhxbIK+pCsPzWkQz8nR4
UMdEpVnjLI8uH6/jGmNeKpCgcbYe4nT8wKMydh6rD7pfIGLZ38no7uCrvHCv9bPZ65+Wma9VI12o
8KytIjIeBu5upfDW8yrU78GRUeWooAqh83vjs6fhS5MmhpjXNJ/jaVG9PSbW3TnjjkXtDem5j8gk
+W1UAv0fvt4AudpxLiNAH8KCnkucWl/1sp8ya3uS8cHN2rFuEJSnL2TBFZ9q3OPdrE1GdZl6E8t1
YNwcjn2pVHyHhPaR0fnD50mcrTopgyHRO+0Gb1MfrzuqTZ3bZXpXHfQtrzFtwZaQl55RmJy8mwhG
YUTdMWcJRr7A4dfO2FR2YSFE9bbkcFNKn2JKR8g+7lWcwsSZCELQLtmPm0KMHi1Fbx1VEfI1hy4y
mNjNPBOogroeKVrieYVV7ZeEZZbPQ/sYd0ibfSgB+TQ4GNkhAuLIPhyBwsLmKhZHvUeUNdkSIDB2
qV/ihhpN7k3bc+04FGOP7+ZzMjc5GZK1MO7yy+AxKXnU+7eJYW2eLMcazksBYQxLl3sdma2MGTAD
Jk42VftxSreMkkTnnjcVax842eg7Nofkfr+qlBart9XFKAdd+gnpi7lxL1ABgsnohcbBXbjUXU4b
qIS4622RxsObqJs8Nc+mNUPBRLruO0u9UzDtvCGWVegbxLaP8ejHhcUAc+y37ozhoWpg65Mz7dCT
4TwF+zZ2osypQ7eigQ0qs2CSGcm0Yv7xfjdI/nK2YKJNo2oSAkN25sx9d+DresVmNe/7buvKLiSH
OcUU1w7TAbH0nTAwe9qZXTsB3IamWw4NT+HRde6h7rxtvyUIQ/D0zDz2t3xJFd05hhdRGzTVoBAi
hNNSJdYITDB6yluChHxTzquY4mMjKa/GsVBSnNx6XHK3hqASTIlXhmvrH21ndUb5hrFIpKpa9frp
A5647lxbwD3rCre/b+ply6UTX1PDF5i06Bi1WwrR8quBNg/UzAg8EpzZyqDahVGSwardN4xXLdzJ
TE/mHnlsZfCwiNJr4dTaIe6OdhC7rTkqf7iNBhgLI/LszEm6+9nW6QvVR2g4YoycL6hz5abJrrN+
7q2YZsJU3VA/sYXT2maH430wO2LUtAYjdQ87PhxFFdjh021ZIVRbFxuLMcY6gS5XKCJh3Z6jwT9i
Cr0fY3Kw8dAXkTYMs4kQWUsQb1ISkhxbQWyLf4H/GfaR6TlG9TYpPcxRRCi/FD6F6QCFZ4YfWcfe
5+DU6mRG50by6cTi+ClZXXjutOM3TptHU1eN+En7WtTsgLTk5IRdCP8AcgjQiAOXfg7kaMtbt79d
zXYVxE1XwNzJXK1u+4nD6giWzPNji9lBNnlsdQ1zCRnTFG/lxtlDkAxBLuvB7LpmdO8SWsNKdIIn
mYp7y7RB2sGQctrgqaGy2sJNZSFMx4P1RpFP6Vxu0PwrV/W6oMN22znn0NHDDu3uOuDOGVAByI9l
OvubhS6BHA7wTiOP0eZ8SNY+Ja8Q9E+d8zyH6yEQSPfmOiK5n2LqcX8Hs10QFHTPfODfWhAcB/Ph
IvkiIwgh4A131ooxSzn+yS1YELkmPSlD4sAeDOYXC4a/XIagWrdRAm7Z9u063tm19jNWp0PBe71k
gSAJdKTkzNLQVspFtOcP7Lqfuvjs8PhUtxEgqIBDWjNvDeih3TomC5o5hVBx7TrsDeogMhE91Tnx
c+6bJENGMeThxEo4H+G5syafTY7pguzjvvfzHuayk0tiVaF9KNmYbk8WJl0+KvtJROhkUSiHIrCv
GNtH+JPel6cSmbdx22Q9qqvKPjXX/S6htpgntqfOoJDzIv7lxu7STkhEh+VqGqRUEOVlMPgFPMuh
QE6X5ikPaelxjNiRgaxuIXxHJMX8TOl6DoYuxpzdn5bRsxU30s2BmuzDWP2pvRYyF/8TiikpRvwj
iSVBSWRzNEBiMA9UMQs/12a+SSPn6HttSdcYazX2SYv2oQ0hW7K5PdJtflrxa3yr39fmQ0d6LDtw
KCVz/YKReKjCYehKsbpo6na+/E3tvQ56suvB/3ieuaVpWgz415Du9w88XHQ2bqzbWRHXuRb8y2dw
eVwiHild9sAm3gzs90xxDESpVB9by/aIpN14i/ddbeF3C/EHRtXzZisM5Tg+VNuM1uY59pZrtSa0
oivkutn2bj6IPjdN90HWwMfI6Z9S3/2iZEBEi9gf8W3yaMmO2YBUop1v11We01STDATSHmCNKSlE
3HwWvtolXH1xb+ZIPhEBd24s74wMT00cpWWveSVjhx47z3/Qem/hqsAodFtM2vQFxtRUQazAf6MZ
BCe/Lbgap7zH5BlC0cibpX8nSaxLcZmWErZg3E+PLebx3HTtbuytKh3MmNGCfHIkpM1Er37DihPI
PgBe1QNMJOh0w5p2x9oLjmSBsz3D7IKiGebEosFh1xgZWhXuphOJJZSOMH1wWBcBvlBfQLuQRHUa
YQBZ9W4NAgWahzD0Y2cnGgSbnve8uc7XVC/hUY3iMLkpv0+ukkdvYcNJ1Uk2i5ZA76wfSPCbdK26
Fe12Vxupc9EUdGHLedkydBFkXIpP4O0inq1kW3NXXtOtt9dCq2mXBKObN0ntZpLoIZdKvFyeEPVK
VHQ/BdGniPhr3Xt0F7arW2FUs/F9BIF1F6S8PQGNknByEHDidhDRNekxQPIwySEzTYUbW5HXUXJY
xheutuVARyKObiQ/hbLy2I9Bbqi51WOgMTAgxBQGgs84OVM56bGo62jHNBDJVY11KWWYDU53pqvD
D55d1xsvbq+6Wk9H2kzugWzuDYQDqNnttptE0UoMxi4zcq9DTyEvmd1SQ6HPFed9Xs8KAfasrkTT
0i/Ww2Jb5Fi2JN05hHY7Cn+pcH2nNHKZC4gjuyWiZ8epMWcFaAaJbc/rSh48QYP7sBOHdJ7C3VJ7
Dw28qP3iDjVCU3oUuL/AbuiHo4Wxf8SDHK6d2KeFu3hPHhTCKLRbxanr5HyYvaMfJB/tCNlxncKu
WvsI5iEnmfAssha9lV5oNPr7OOTgu/gpdZtnb1OsoIn+UF2Y7hhGmoE4fbFOUMgo0zseLCr3uhDM
Gu9sFg2pOoADcTGUvHdAKvJ+HpwK3vuUjw1sILxbMYe5t0r2HFm3l2+m+7CR9G48Y8u5/6RuxJ87
2t01XfAZdaTUY+9AjLUCqnTJZVoZNt93aAogavVUON/Zr1PQmHzpSb840qRlQ4aKxqyHZepHO4l5
2R2nL1L3CEzTWCEPHG9m7WOmtMdZjFtpZX3AOIVsamAvc+tg9A2A9vUp3S2XjPOrSfRwDpvmbRSY
l3vI1Y0zDFmn+LFHo96joOPogkw6BBKx9SwWU0xlHCB8WuvtPUAyvMSwXceWl66Ai9HoV+pPTZly
/ab8ieYUEl6OCPn3PI3djquB5Ske11KkDUQ7OSBANvPKyziuegftdZuNAnSrMHJNOFl/SPO6aSac
fwsbIj6NGGxiEW5Qh90XF9F9EVv76NaTzuRFJg5FMxZG6Me+SXWlFVmhOUVBETGzZjEGJ9tyelyj
wS1axZ4GP+pzX4RgZ/3A5tPmDJXLMPKBJZFlHawfk+7/aL6MAKXiWzG54Y6kW1R18B1ygCvPvEEI
OG/Ds5lx3cLAbEUXi7N1JTRef1vyZJwfXWu3vSx6r1i7AEskVRHPYVEdWFov+KEhO6X90qOXR/3x
+x30FMCa//cyH9k7z35WXC97+NnNiFAoJ5Lp4eS1g8y/V/xeZ5QEoN33Z+j4yZr/HJHyEV99f25W
hq++N/iPtz/7//tNhMHGTw7/61n8Pcm/R8R8p7byP5fUIW2LWIamO5EpQPu4/Orvo/89ke+j+YyI
fv9z4NHhCCG+V5WcbNPf6/d3599Lf/by/c6Nlwn9AY30kNr3moTmmPRKHIZ+8Q/aWwSGmWY8fr+j
YB/+vvtZlmxbA6rrf9ZpAVlBVfufNb/f1ZeR+meZol2+0Dbcfy//u4fvb/9u/HOsn+3+2U3kXLAe
r/Zyj0BHLxvjeYgb6pufE5G+Awfie1//8VYotNXyZ2/DNNSVv0RPvJ+RmlvurlVi3Bv0wuH4/dKu
2wD/AS//LPv5+P1u0PFVzIe0+mf59/bfy7538vNxQxSK3GfQkFtwsJ8vfg72s+x7lQ5CFhT4y9r/
7Ot72T+7+f6YaikzT0UshwKy+9nf35/7/fl7V4MZ2y3/Zzd/V/pvu/3ehm/pMVVm3BFB9FENCMu8
0LHIvvAxpg1stMvLPx/dRQdd9s/Xs1u1W1K16UVxcaf/v9H3lt8v/yxzhaVZsIRR/nOEfw7zs+0/
h/pv63kpxTn97At8oTxOx+178fcG4TjDA/xnp//x/T8H+f7479dO2o/7tTXlf70E/+28/utuvlf8
Odfvdb6XMRBk5RwHv01jwhycLzBC3EsFuMSsYX14fTDp21rPTfV3uJiDZydSHd2umT8+fY8GAhLe
kbVCHMKAxwwzONSHvvQ5dyApImUjgXOZxHiJDvehUXWwg/s7nVZgSKfo8g5q3RQixSZjaT0e7fCb
zz6HdOYm/aNLJ3efsnbHF/soTQPJ0YGkGQ8DbEQF+s+QuhqpvVGeuI42TBzUIGZW/Xq7jvYrpLTg
DDxB0GrkHvBhoQHKC667Fm4iQaT5Lt31nvuVdsujN6a8YhJQRL8IwEVTlK0ebUq/R5RU8+teSJZN
jStQPTOyKwIK6rq++DAiUHBB+nPvgQWAiR0VKRkABCAUhos+liHX9G6U5rC4a5zF8+be4R7b/n6b
cWYE6eoSvyA0QWqjuQeEHYGOn6i6avQlEoMHbnuk+rimhUCugkzvBlWGJIfn45TU0fByocegqAWg
//YUhN1hGMdrULpj3qjwTc7yKMTaVQigmjLC3I4I5YrVcKRaBtkNGbso1HBYmbmCKoEco4UM6LhC
FXXrZW4AF4DqsKlmiWsX6WBPE8Yea3iI2+jPuUMTVYxIzFWy3nC7/FExLkxi0zd46rBHbXpVr7zN
mw77GVr36I3jsoN3duVblwF6apG3TOxF2j8tRQDpuogIli1KdnTLYmfUe+3D/namZNeEBFc6hJw+
qjksERs/I5ZcKiVdkXdafcXNbV/DtAcXiG0JpORd4Kzrve/UoFpmB5F5t+Ux5e/KpqyEfd/vRwcC
wWjYVCWbN+9C3VUJGI3SD/HDa3CNe57cLU067ROFk142MJ81SgGO7oA/eqwCFqc5PMggS+rEhW2A
vqR9ZPbM+aNpvxXTcn1pQX5L9HXHtt+wsBEmK9gDMnzXTkzPwje/ZO8vuY/ulwMDtNmyApVjLB7z
0G1D5FPxFWyKuZhQGxIqtRQd8K0g5M5u4y54Z73CFOnhLYJ8eaENB8xPugzMmgU96OGEcSwCkqwY
9GZzs9j1OJkIHJ1T9bWid6uns00mn2M3hFnt1h+rdSqdOE4+e4jLvOAaegI7sQGlXCn7ci7kq1gY
dO1le03l6oI+2XvO7zgdAJ80QXPAPcz7PG3du03TJA/WrqDMPq5egvq09MokiL6FA+WV2ymTDv/F
pWeqTSIwhvA4Vk7yzC4RdNT2FFVSgylCO0ALccTVhi6dz3qGKO55N/UCdaKH+2rcj0iGCHvW2JZm
elBcPgGm73LcQa0k6fjmaXuGh9bnSaCrTttn4dIgD1ULZZy6PUQai3zDW9wsrQUFPgW7o43ZPgod
F3Gyd0/a8NlpIYqibK3rkCOpXrrF0I5H3ESvLl3P7L0AwGXXrS91aj9oLSe4xuKr3V43n8/A1Ngv
t2Hw7v2nRLIni+qD09Bor5pPqVe5xKYfejFJAblqWQHjtShfzAj1/wwdeGqXvLVzdAaX+WK79Cr0
sVrvzdeBC/5Ob2FbWiAtelRXFHwIpKl1xxkjWbMNbL9+EruztHvkg3n3zABfSK+3YesUs0HNIIGS
iCIJjN0hjDBpB0BSBgLrNBc12kQ+CQM6rv2wuEjZNAKEQZnFYVxQgoUyLZlr5IjMRcweo95HiVMw
VlMf0TvQKLqcadrmFwuZLH0RDAYDgQPFoete59p0hZd2FzIecoRS/csYeUEe6bXoFt4UNZ+3gkwu
BJkFjhgo+1I53TNp/Tu7XMTpF0vg+sqGo5QSQETjfwmHf/WN/0vJACrHBMrdjerMxD0qZgzCtZ7y
vPEA0iQdXC221q8eKIWlB9c5r+LBbeVZqjXvh/VqNBA6FQQrf8YJM79KFUrvXO1P5eIQ6JrueAPf
KmsECYsgrpG31stBeJgU+mzgZKzAi0Ae1aTOW+8wwVWPVYzioU6cew5hK4gPUpIP1YylWMJblnR9
EbrdnnmxzGqqdWFmCv4jmY8aznpNhrCQmHVLE7Tg2mfLC+LAuwHct4JvGJaCBs6vRMLgo3bZBU0A
Z2AGoxSTHVzvx9DbdrHuw50I/V20zdecDU/D4lah1wFEZ8BDVtm9NRGamSNeU1e0R5vXLMmiUd6D
AX7so+553XRXhJN6ZNP2SyzkxRfgaiAN90RWpF6ut6SIOQRXTwFl9Qi5FiMwGqHgpAqYMiRUB05B
qDRkNzcOqktAqr3BtX9P6+6RjOZqIVHWujMA126vwu6NL2gTrVaVbxAbBPaKbYCIVtS5uRNELT76
t40zFcGE/smB03Z7ZN2gDzt4fc1MgNiLNUfffF/18l4reIJxByQ0EZAJGji+Pf81x81TIJc3K7ff
LUxaWwe7zTYHE/aP8FfhyLnifkRVqWkcuOPcw0vAHsINQIrYGltyLzBFj4LXMK0/VKIOtUFZDtTN
ckh6oB86/q1CtRUaM2xmNBCGIYT95AK3cMI5k4M7FPRSI6SHO167yJIARpQoitotJD289aq9CGTJ
QSyw6VGkVufOGoqMNZibHf8kO4N8mQJox4NX9heOWo50yMaYn3T0y+1ReOTOrwYndXDHl2bkMnPX
7jmdnBNGvodmomNmTIxLX5+9EWFC5O90O+8XQSu1V5CQFS4LBgmgEg1KrrIZNuE7W2EMmng8N8mF
XtCqdNVKiiW94kI8dCYAzeAPKFJB750T+rvrlqPgc5QPy/QCKuTKT/WtSbo8NvPdqOv3qAdMYFLI
UO3cveHe/eAPUOyZqw2iFh7CvGYb2gYPXZJhEHuRkzcjollK3E/uCl1yF5p1O6SoTBb9GbUBoG1Q
DISaGXQX80I0ZLmtS5ZM1eKmayGQoMoHVzMEzxn09aMg3e/xUrjS624Gem2eGgjx+4nBVQHQE6Nq
ATUG4M6H2p6AbrEMDOM7ymAKDLl+RXpZxcpeB1N6rcXIC0nB0ncNar5grQcOuAKUUPccdGpSx04W
bBFE/gAXOcZljGNUEPSgrArjx2mmUMMOnQXOav8AnnpEmwPMBIY6i9TU3Gtbakr0IyY4RJJ36Ze7
GHPlrTpXWkT7hOpHJ1yRzaXmHcxvtq5Og3JZ8z6ptKptAlejWfEtkLkOIs0EV6QTQhbA5tF5EIRJ
MIGyhn0Grw9Aas/3/WaTQ7J1LzGC+hEzuLEjOHDExuuM7iksJsPmKkQ9lq3nmyVt0Vxkc+9h+CmU
QV+jlMMmlFd1I/7EqoE87sEu58ETVckZwMmnt4BK2SaF0BtFQrRJKti916aWJ4JgsYbIZtP6jBAk
a6fo2m/4M2LtZ9yga8yj2gMf7S+/oErBbEnsck5STDVkLXhiPuqxwWxO7py6hTxOJNBtid4x52SC
dhvZHm4T6XgW4ll4OenCqq2bP7ZKQ32KhDdl8N2dzFvmp0jMpedHCwIrB3NrjDyYmFuUocLsdfht
AG0cnusnJLFhB5vtRsoNLubG7A5cbqDgb3vJ8ASC6BOZsswjLoG9enD8YzQa549P/Y9G8AMlcAcb
pk9jeO5HN8xTBpi46xGIblEN4I4neYqinHaLrieTPvaO+Q1rB49cvGoWWgJ5L1ZUSmcoNSq1rW9b
G4aASOTbMrVHM2z3WwBxxo7vMnRAq6aAxlzBnsYQyOgy0qdkBkAr3RpxJ4rywcqiADwBy+HiFgKA
U2CvbHtL1qwZoo/W9Cyz85qHNfGrMFgffRfFSy16IMMV5mFTX5Cz3xGAkqLTcYYckXkEJMjyvi1H
+D5PXYxe2vezLHsP1ymcw3O99NcrSpkvSZKPcExdKx69OLjHQIgyMuCq9tVXJ8eriLvABoich1CE
lQ2RjmGQEigMTFAHuj4nl9rdmZYj5xjYnOAUMPVmWfDpE2etqG8f3JWWq/bafK27Lm8mRIRRitYv
nDUtEZjU6CEcAVWAyQJIn+DBnwB2RUYW8xum9ve4mTUy8vPVd+8a0PUZk3HBU3j3TopWgkeUfkRJ
8ruBv4RSQXEI/HlvVz+F8+DdyygFOuWlgIoDlM5xEV02KJsm0gUArP2ScBjj/pp7gCJjzyaIA9ox
91IgPIA7XltPHiaqTw4ARSkA/alufGq74Zq55GgnWWwC8fOsU3jwni8z0l1K/toiE2o7Qwp4HcOv
FUjS2G9tAcMKdWLK3MXD/Bar+VfT6/0GU5v43jv4zqgYg5nnwyYzukwo69tmGAJoPGP4YHl8Z2CG
ZmvbX1tULDnwKDPRpm9tBP4E/NMj1fcmdGGEInXPhinpYPXRAqbSdReFV6EH55PXuiTbgkINN74Z
kXVY3FiiYHAF0nB+8q3z5KZmqGq23qPCzRa4tcFdT1MY4S09INV6TdL7BFo7IJM+zgb4yLnWLQJs
BJgkRl1S64tinaMjsLHMTmanYwZ+CFXP3ZNEBejRbekebTKfRhaUS+shE7MA3lBvMJSOT6A8H1WN
oktPoc6vbrYyNag9HeJylu6r03XHZDL+ji7rTiy0ErZD0YuMDZAq/YtJVaxRcEB8gZpwBBhznEWI
KpF9zTcuPyCSjg7OhTyxTQpCxhIchpSI9x3UfaSvgwzA4CXt1xqzV6ZZua4oSHasCfI29QFdrS8i
bLqS+rsOtyHJBjv0mUJVC2lh7YXmlQ9w2CnczoK2+NdSMoGFSWdUO3oo4Yz3WK29wFeEPy0LZu9I
AGgdZ4Qclug8TdSYwQQYAAmlx1B8jTSuM87Gs65ZFfCoQdHrchq5/4kbQewpaw2SNvDIUv9q5vWJ
g2KrHJGmmUSPL1MnRm6YoivNszoPa5V2qFZdmxqsp5ZwvmpYoYLWuaRl2Nkxa1FkV3QUWkjTfAna
XbkxmCakYBHS+mjMtkbt2SJ0liDOzibhf80Bijq6Jw/e9Q7g23sMmiXeFugnaX/gwfgl4AFVsei+
2g6lvrOdK+mz81YDVJV4ydXFv3e3m4ml+/h2wWyKrnhGpfJH49PKj+wf3JLlTFPUeTUYo7x4Knsb
P6feclonBySHRBYvgunGTiG4Mrh/Mdwrnvo75yKFs3G96gBdlnjWm6kaAIwEZnM2jvMz+ihoEG8E
5DKHpJzqdYftsn4zdcFbdvA69wk1qE7RwP17Dn2wI7Okd5p9pcuLTIIX8DOPcW8QbeKuKxE4i1xR
2mSAOkAkgaWMkS0g4EXfBLMr5E5OpAreXOKj/iN4Xnrj4IJO9wIXD6JgcOd0fC10GLxa3PfDq2db
bGC18M+k9RVKCB7rjey9C/cW1kwhFM4QARC0LPwdPpgzaYIeOhyqHq1/m7L6bvyNgZfWgPlkcLUw
e9eFyNTI5IPbmSUQAveVTcrPVl+co25+XMApVCtrbtvYXgUpOLIEnmwIG7ZAEng1o8x7WYMH7wMo
9UeMymXlomHy6Dlm5MEnQ4H6/GuWbjuuUYLSrUc1obfUKJ1Olr0K3Fejo08nBhKC33VAUVWFalyI
MS3m/3hrgsz17UGaM5fkWmEASMOmzyftvdFL8po49dU2gdXwxBX3yQbhTv0a5XJhBZ47I8EyMOBa
M26og6e8ABahaC2IYswg0v2G54aBLOmOgurPIbR3IzMb7g8QIacxD3EXngBZqBwmBWIqoPYJHEuc
mOMUYd/+RgDgwZTxdRa24hfr2b6N+HFCbbHLoy+WTNCppmksws6rq6XZ+et45oQv+SS7w2gX1JO4
YylF9ME9dZx8OLFp1JTt/6PsPHcb17Z0+0RsMIfGxQWuJCrblkPZZf8hXA7M5CK5GJ/+DtL7bNep
7nPQDRgCs2SJXGHO7xszxX+bSONXFBS3dWz5fIRTG9040BCaqT8XCvSb1Ea6EYO/6I27QCq4M4LP
qVAe9NmzhmPnQUlfOjQO1qSvlVAVjLl0tJ252BhSe3NaedC9+B4iTngoi/RdBvOXHWUvo9Y9pQVW
lcLAadyU/M9xfz2m/VWZxPdYKF4ZQryqs8zZKbutJcaXVoT9irqSyVrJvXQdTaW5nnQHeXO7RCqH
3UCTuTFGQrNqrB9RrRNNiF48LEFzTvWcZ+EJFfRd7vbmylGV5ynsz2rlHSOvuNJpwoGi7GRZIjHo
dVQ10o/7+Gec1eb6s7LEm2VkvwIhAgbw5W2uVCskbDQuNu6YAPOHXZ2movcDbK82Eb0s1cTJyPJ7
xJCrwkFDUqB+GXssTJEWPCUJqlirhfwy9c4pnkyDNDVieqUMd3ZV9Gt1LachWTlOnG6n0DmBCXy1
zeoF6fhNlweuH3Of8oQ84XZwfKXdeEV5FbduuNPrZO30beg7SrE2kulaCYpjkXXTrrIM32oh/dDl
Kb6VrV2dpwsVZbe3OhTms556cLHYzf+UMLy7wSF4A6aJWTkjOu7i4srIHiHIbKKsvNSR/Bl1aF/n
W3AaK31VMDzahjY3CrH8a+x+OyLiPwNHXhO5vQmaQGWWoPe0TppvJeKUmfm9jPTnfLBNJnoRw9pe
7Fxv8iNT0jEW8T3qBfphlaAMwWOxZzZ2L8f8p5DJG7Pfh96V8uDgBzGKKdhAEPhpiXMtgmeGB+0h
ihiiBATqz4pr+jU6qjVi+xQUk76vFZOwXjIaDBmq8JyPyrl0hHLNXPNpyIntTq2zrUVcbFBa9Mzp
EeJgqCEybmbpvqivilIhQcAFYFgpb8x7V2PbPZhx4O6HSbkWzMoPYZ4SxHTDYxf3TBqVemuMjbIW
CaJ7MVq7scm1o5KhZa6mKiQT4TBRcyN1lwfabhy96mApLnL80XPXOMDyO2Vs0NRA5tgtq1/bgnyf
8FySvtk4WZyiBRY6fZW0mMbn5S6L3E1YDD9dM74i8dNubQdPVeWNh9LJUxwHzotNHFnDQL1yjFbZ
8/9sJ42BamsGRPq0fM3U5nHK6mbXMUKve/qwriYAGct7MZSvrQQBFdv0PpPSH0yt83ZO8Ok4I7CX
jNRQRdx4aqoOuSQqggZvitKOEgsTQ3u71z5wA/PQMMLOg+CXkZhgc2xC6FCVTA+LfKQiwaptmiW3
OuIcmYPnCqJNd+8Ezlvk6ZhfzFUy0ggHbXAwpvismkSspKc/eel1ixQBj/BVNb9dPGdgDFurEIi+
9J776JoQMdxib+K/WXdjcp5U+y4XNyIBw4Cy5r4IcbhjZDrUwiSk6dzgYVzVjvteD5ZDZwjJy8pu
kzl14Ck5YcOhPplq2OOCMHgivGL0W1Ue2w7dYxVWw6ockawhdOOxNg5FZ354qsXsDX4KOvEqjYiE
2kG70hzRcGcZzkofMd6BkLqpk+7nkDcMh4YEW6ORf/bx1FzJVO5CwtuqxUzZCD062BEIC64q34vU
n/HoXHnhJyqo5KTWsxeBCaeI3YLmMbnP+8fAwJbSuczRohB5bIn1e5AlKuESZYaXMHd2kOXBkNkl
sao9pR6tdSqB1KWEWKBBWTstPpkt0Re7M6+ZYz/Yav7U5G7mKzUGg04DQREqsMJcfRfPUrgERSY/
YsikXd2bRA4JUqHTJOyJ8XfKyJVgaRZKdZwU+3qw0nSHMoiz9JNBLmyruvbrhCEx7wlVBh3JlS7k
rGZmvMmBOZxiQFgqMned2rbmB1P3oGUlA1WjwlkM6WdlELCyxHuaVJfaK/p9Ns7uogzPiG4eZC5b
pDskppqJ4JPjpK8tQT56m1LBbErELCujQ5h08wBaf7Zs/K9EK8MdR9cXNUez1OvI2+bUU/BSEWHB
uKQwdpVnjAOYBjFUhhk0PQYjtwGYFyBzBDtbVfF23XWnzAiavBW+V1g1Y37SHnbXu4e2IuIXT21P
vowbxjPCFAZHvUE8B/yuTtvbKicJ1FgNP01fnojLX4UWXIWWuM2QIUfuCWsylhKHpMNCw2xqF1Um
2IE2Vq8kaXccpTRiju7gsYmvClO98YRp7Ey1rbbdWB6mKsGgkRZ+pJsg+UI6hzA0m1NPvD11sTQk
6fBoF/hAVfmDrBm/fzEBmyMiG8RNcsxKwurMW3OMr/apNrptoRr1uq+K+Cwd8qdVTdBeGINyqrmL
YYABC5TIPZlA/PS8wi+sefxZSus0dQcrpSXN4vKxsCdjj+csoQkrx6PZzDmhWlVWrZbj23LSmnFt
Zq1gQna+GXFbKL2pn8g35pIHjWmWbT3mGbYxRyuCtWuuCx1KhNULfLM8oo1w50fyJht4i3TkETay
2lqbpmmgoqvO+GufpM13G2jShrKXoqHhsd/kw2Nt8x9XFm+ppxjMhtCmWSMlY7vdk+VZGlLw/OwS
lDyF5a1KCIU7ikQ3v4ofpQ2UR5AIfsB7a2LcGhVNqDaPshxyPb7togRPwm5vMnFfqUqu+HprFjuS
xUZkFVsPGWYUdbxf9QowXd7leuB3yfgEjuEsOqeDmpCU6CmxVhQjKaIJgMAQTxykfJq5wjdghb+E
Ybcbx22PITlUAoee7tUALAib2+Jdlxlf0Zhcutmp6wbuYxZ17h6fUueHlRAriQZ1o1fVvi1OdcGd
bAW4pniQILOIK3OUNDdDoR8cHWcnwwqLe84U2vsQWq+q/tkN03tbVLeeSHzLqi5TY6vHJsZY3gSv
aPc429RtDN0PAWSpzSBoMjNGPLbSd9c9OWYb/1QSdX4TKc9ebbpIFWp1TXuHpMBUHD+b3LcoNcnp
kPZao4xlrDExFhkZsTKv3eklbWU+jOmGbvuQGMF4tLHirGKmPmbRMpgNy2GrCGWXifheKpm6rd2L
bioMDNXxsRsAVDUqUeGh/iE7MiJ2j+8uLBowQB54nSGb+PThVdTI58wmRWZ86l18cZntMwmmV+y6
4cnUmQ60+NVWkacwZt/XpRXdhCWuhNIgbcBYpW/Q85bdM/AINN3BVdqm3cps33uXgL5ICMF3ofIg
CQqUeuatQr2wCX4YP7qA6WGSydxHC/KqMHWvI2eEHBabhzxJbhVTAKGxoNs4kyhXpUf8WuuY80GN
I/gvig/V6H/JTmXEYvd7jbZnlxYlrM/sF47ygHMxlyguM2Pdqe/4jxLuKnxFtbCyXWSA8ZyqTaok
+1yFLVQHxqVqvORYokteGxV8JLyAo/BO3EfFWqvw2kSy768F1iyzRsgygM6K2tdxLG/oYRNGwcYK
U0kME7VAByK2Y1I2Z5xlRP29RFzUSbwnDVoQGSX3uuoF66gi9BqVFoS+isAJBrr2prDXca68EWvv
X5RwT/YVGbtiXncNabZpKN4cBz6oYzI1qpvranbmJJo67UKodjfx/GIRfcsVzzkum/CpvHUWkQeR
2vy3jfsAuGDY5wjEVykSCAJE6dZVPMiCdTduREU7HAjtIWnjhPtAfWpE1G80XXfWobF3bTxj5uQ9
hXEEVKYmpl02ee/XAROZvJ8YC63qoawO1dA8dI6YdjoGJL8DpjSkZkjumOwcLJBqx8ODi9jFoiRd
vL8amTiGcLSxNip7Zl5p6Rt10153wr3LCr7QYsKvKrT6WnpSrNIYJCXnI4BXJOmNqk9u6mAkyE+Y
EUfhr77VYJI6pOWTVns07MpB3fEiqiLYRQMG6xJ0We3c5GTENljYkROjnA+Esu1IsWqZ0mxKoGUJ
pq3A7rCGl8e0bodtnlfAw4JroGRXoc1chWkZOlgBL1ZJicdo6KE9IRjkDB80ucDYHPeiGfVt1aaE
YWxIHCP5T5N+KcwkMwG8mUF3SQJc47FldBtZ5OFWycC/VZr76Vgd3kP5OEiUZmbNcMMZUdg2I+2z
Mb2bg7uvDeisyadjc4NOefZWDZA0VEcy9lNQ/RdjeOoN8aNOEVNIbi69eRjS5uTVKHzwafrozH9o
KVwDxzPfzK7GJ29ooOWogLUOdOesh2KVkX/xu9A+eEh+jiIZfmgTFr5QKGTbS74Ax3yHG7BrI2WN
UyTbDoGbbPoke4AQQd7UwcmPjBwN3njTGWQPLDN4ji4oUGhV1kE/+a0uN0pXXwEey3bIMg5jF9xQ
G89Fq6NsUm1AquNwTWxQT3lhfdTTcGWCN2CUuomC6IQhuVhxdyoIgpptauLTSufRGXmUGzuJsHSn
DYbNzthXljxoEJPafLhXxkm7atEC6cKiG4j3cCksBu/Gh54a4IxhRSilnIhzpXQGfG96tc4rRE+1
G50kuTRibq+6KeUZ/SetvTtuFSm9TQNH2TMj7pb4Nivh8oW09WW9a0ztYHcZXTmAZD/TxEtmx1jr
BuxKuvIRWu1raqa/JERl7n5911f8Lmbcr2HipFt7asDVEoRMktxXlIQMmoGfTy9Bgpi42IgwkLG1
+Jo7NMsIn2hhj4lMfvD73zm/avySm5B4AWFagv6Np+I7ZFplhR9DM9w1uvMhMvnkjs09WQgopIkS
8qVL8s64y6qA6YCpzeod8qgKnmvbBG+kRp67avOpYsqvknV2AuMkKu2XFvRglgp0YnM2q5AhwpfM
BRZWiEM32KeuPo7GuHN4ggrUezkNd2ArP402/qx1nNiwrIddCai5D3DP1x+F0zx5IiQaXZQ3lbnV
AnpO2vQMft0+N7urAaAE3tme5InfujGSOtUU25CBaiWczLdmmwuNz7ujf5DQdP1o8q4GJGmbQjPf
sjy8xSwcHWEIHQdrWgzlVwJAGAP3/GwDCkyLKt/J0VJ9ZHMWowuIjYW90/ohPDdSVNuwqe7wgfmq
VfL4p+axZlIaykrBKA96IPcqSQuPkSz5iCCuYVqQB6NQ+L/BKZo2URyGt0zC7NBXxh4LROSdiGys
h6aY+8FY8weneIhEfTFaYzMAdeBjxJseH+3GJVq+ron52QBzVxXp8nU8wtBzjPSc2NVtCOt2pQ+C
jNVAEmPIE4JV2a6SCoAScSMnVYPa3G1xTYBXSxmUiWZfFqA+WmLClDzg1xsK342mqxh+9TqIqsJX
hTyGbnIIQhWhOoojDQCjD7/mKWaymA34XbqGIYAM4cAx6AcA8R6S0KsSwApeqMQbZdRfbVndmKrc
5142+lJjvJtJ3CGMq5V1kZWwtvuLDI1fwjyFBq3mEPcO6bBPD41DaVoQKzvvwxnlK8Evs3IfyaDs
hiIkV5KeDCalUcgwYgj1GycZbqIeSXXfovbQDiLM8q1GeMDO7cugY4YjPFXvRKUe4cqANqv1p2aA
d1MRMLVyMCuyS9ZeYV8Xk3EfGMmdSZuydZ12l9bTzhPaMaAnN91k3ZYkyGyQSUlCNBILXIJFQq8G
Y4OMkjU3ZLAj0MU08IxVmR/iElR1p20dKRmVEGz0igEJgJKdzaF+D5LuPW3IVSTTSqvusqpteWhG
rDDlT3T37/FgfbRd6QeQzg01EztVGciXjYAMK2btdvSLkCwJewxkBM+UG6OcHiLLeUycYa/qxgFT
ZrVRpH6Oe2XGy6LRaekQrQav7fkTLbVfqYIOo6nXnWdurYoeVu1/IVm/ZOkv05gBB+mBoO4tljCd
3698mgJvU4M+wOqk/fDKGjWS9xy1SNvJdJ4VMAkrhHYtwtnhbOXuPV4rAty5+0Otu3MblFRABuX/
V52Bf+Llv5VirOMwkl/4/L9X/+9DmfO3nPO98f+8Df/5vXYVv9Uo7z/lvz1q91Fev+YfzZ8HzZ/m
72vx7n99urnSwD+t+H+WPfgXhQ3uPpo2k/9i5/+s6oHGU7B8U3y0vyon/FPRg/9Xx+RoX/9RyWUu
JPB1yl9VDzQqKBNa1bBHOya3gml+Vz3QzP9wicsxM9QoO0Dy5rvqAXWZVVe1XZUIFjkcjzqMf1U9
MDTKzVNFwXOQLlqe5v5vih5otsF/83vRAzxdFqORuegCEyQmvdRX+L3oQV45iFZTuz+7RtYSl5YT
ZnZehiGdjlqsT0c8PuW6ECHTR0VluFY1vKjeP5bm1RjlSYGUbtvLGSk5wvg+Bt4IuGxeQomYNzld
w+x3QARUfC0tq/28umwjfDHf3PMxSpW2Ow8InzokyTYsxwdASOG0ZgJToO4lJPxThXaqRzLYJi7U
t+8XMr/IjJf1fPJY7MycORgswHb2G9WL5cKRsFbsUOEVxkyBcpvgk+nhjlle9ErixCcUyPr3IlOv
N+S7jR82BeyYZTeup/6vIxNUidM6S5MRoglzS1tPcAEv35g7ZhDwCFgnMALnQCPf4tdulBynpjii
8uvRHxytMUD5MWMNv1ezBXBYKFFyrMjnzky+Ykotdb0shv0culwWlxeFXPrRHSrop0EBG2OC6M38
gv/8+4VMPv94iKKZFNH89ZN/RNKWC2fTzjahaPb4OF0iVN+FK4qdIrS1Yr9sXg74PgqG5qPVG4oP
SFhux6q6I+xNSmWm+i1LC89vWYpbg8n7H7tVBDGabxhJvlUG7SGYEYCpFHxJy4HLut7NX+Rvu76v
/ts1C2P+asfZJEOUDhva/Dm+351AyD8uumxcrvH1Tsvi95HLibnYiZF7LVXSmd0A1m1ZUkypHw2Y
TcZ6WVw2Li/VlL1QpwSf43zG90v+96pVKeO+KAGJzJu+t38fazVYNkqxA5xTHhmd8M03Yc3r1/Ky
+fuFOXyJ2GHev2z8b9d/u9SyGDPJ26aW8fB9yrL0dZ0/L/Hb+/6XxcR7N/K+PPz5Dr9dKbNHJBId
097fzv5t/7/58L+d8Nvi94f+7dT/dv9y5J8f7c8jYztBipQZW8dKmQPMxrfv23tZ+pfbvp6LP3dj
fC32f2xUZv/c8uiMToaN7Y93EIuLTVmsd2Y92DudJu37nO+j/7jsssOebqNYWOj+uBWyUC+Py5KG
Cee31T+2lXgR8T/Np/yXxeXQZdeytLws110u+b1qKR0t4LKeL5dbFgEPceV//+7LgcvL8jaWSRK6
7TF2zJ9HJ3vf/VwWO+J+KkjpSdupvbMzMhWEq+WK4zh5YOuTNquOy8blxc3Qxq+/di1HLVtl3MPh
ciZmCiB9+40pAZmQ1eVSk4pI7n5ZRIGelze/XUa38bzDcUg3RDbKjHAxJ0iFOFNyqmss+GlMxR5S
Y1eeUhPwtodfqDyeg0nIVU6kqohgVQx1+yvNEKrVchjQCL3PLtWciK6fK02+HkVBXNyNT8jNCfkN
+HqACbQ5iPrwzZg6Yut0QVDLyN4FdeUwJfr7U379G6NJ9GmMgWW0c5fWze04slH60qWT/Vfbmr/3
fp02n7Gc+y9XvcWq+Mel/weXMVwLya/p7pcrM1mhz1ne6Wtx2bpcxv3ya/7bT0J9IcxsY7n7/dM0
Q7kV+ngnlp7sywn3t514cdd+b/vzmO/d38d8bxOLc/h7/ctfO/uOv7fp3WxLXs7+vsT/7m2Wy35f
8fsyyzYvSZ/z1C2Oo8d4YZj7M33uV5elZduySg9+ITU+br+3d1EDmW455Gtx2ZUs/epyzh9XXFbz
pYdcdn8duZw0zW+7LH3t/17/umZkKptRsbLNhNiYmKNybREIOmnqCyVv8lM05eeS6gKMLiAUDW0/
7Bq1N4i8ad4WQcumdFN1MwVGu4bWJNZJJH6lHUIyd/TiNf0zesMIVwa4Ayr05Pm58bxy30mqWgi1
m+HGLwYYu42Ij2nzYivuQUtFfiBwrq/LQI9QhdyNhYG9EOLMSmmqNwrbmJuOEYYfG9euHU6XsAp2
jRhcopMZ1Ma4ekC5xrSrbAAxUg8rb+LdqMEmKCfrOuxVd52AhwKA1XiFt6N4g+dbTKitNELhXgIK
UWd3Q4F7lgBiU0VvaYBnaeztvdEQqrOCHn1Eus3F0PjdkPXbwjEx8FSXQIk/EUwEpAkJ2yS2fWaK
EK2C3iO3kKavY+Zi83PTAsXJUG5c2zlmOgVpjHS4zmNxVsfGLxm7b0bbue+ggBwsCl1ElBOoygo2
iqcMvikpfNH18Z1N+HFjh8iqXyFE5ZuoLSN+SUCRAAYS5rHTzzKLXx05Gb7WP6vNfRuKC9QpBJP7
MldzXzhzO2dFu6km0CdGEqpprJIFchHUtwEKc8R8a+fWtLF82GRNdaiwa0OWxbp1y5eyx3fgylCh
WQwMpPvGrW68Z51nHHP8aMiOHdTaKElzaZ+LuHq2gHRvWhfY8Xgb5uEx0cUpEcOnyLV5xlCTfSPQ
wG8h5FaTQJEzvM2roIBAKEf2piOqjzE9UmMsX1e4J7fY9dZ565Goz3Ugk5X3loAEXOk4/c+jkWMW
rcKN5ZXxIXJ0dMm3FCfIiUvHLQr8meYj5E4L1J0ZWo5vIE0nbZhYFN5pY/4tG3Lp0LvPBbSFG2qw
TLftT/eeyFm3c+KxxyqgfChQiKpCbLNIfSy9qdzVFJbLSF5jqjAuBsbMEjmtBXZi8KgAJC0yJvC3
1p2IkB5ieaegQ08G2jS2UZE1hwoc+ioG5bip3NrZRAi9lDhGTBiEfm/l1R5F53OYtp8EtYcNht8W
EOVNRwAFtWpj3VjaCR51l3rBNfAV++SGAWpMuL+DeFfsMNj2XrbNcnKDVam2a9lq+MbFZ0G9HspU
aFtByRLkPzXiUHOKxc5LL9Qw6kBy6Vghm9lwFWUIUnLhzSWKyHeXdNEkWBCLzCoWN+x4eCbtTky4
LNEccx2c52gOnxFU3drSrv0mnugq9fa4nDGKKNpEFKMqyuZCWRvx7GIxirWJ4DLEDZ4PmN3QRGHN
N6TEWkb7ZDEy94Q2DoCLm1PHjaKBnm4eq3LUTnqSBGv+n9A3Q+1tgCXmBxjG8TCM4jIU9mEcMJ7W
mUfOw6Ww1pC1t4KnCrpRDl5DlmRJtRiuWMwvYaL5p8aa+2PqO/rwWoXC0QZy6xihhp7LfNDboUKN
L++hQrj7aYKHFyckMGsw1lppMSFjCF2htb1S3WMeRdZuMLLL0DP961JzBA5n/YgUJNf1NAJaR74O
qHOFqktby7BufOHK7ZR0ryZBm9XQ49NpePBRz9eQ2xIy6CizLCXYtVY4bElygw1txQ+lRaGLn9g8
BxQ1wLb5YjAYsQ2CyqZDDR/FRTMByAJ3XVfDoiEp3JgV1RtORI8RPdWE+1F/j9assUCEtY7a7KlU
sXn1gICJZmIHM5urqvfIX3US0WWkhqupwOmjasNPKbscz0q/F/y4K72LPqYu+ChKePlARuxkuA+K
6tIEwtq50gODVjlboSnVhkGaAkpKPpS6wk0RlDWJdRT10jDuO0MzN1PsHVC5IZFWhvHSJ+QzjFjZ
UWlortOTpVuZY1wU5SzacMRWBnq7LXMyg5n0q2q4Dgz7J4lIbW3OzgtKLcHfn543Y6HfISV+5OkD
ZVW3AogpjjHoXITWkZn3JvPRNC7WIXV40KvtqNQG321EPzjk4Y+Yx3TXGhQk0QYCKLDStYqKiASe
7ofAS+G/RO56lNGhSzBoaIp9TkPtQWvJ4Uqvo6jhi5cFxU7o0d6TyK/yAEGXVuf3BiZn6jPMdrQi
rdaRmu1sT1r3GbjUztVP7Y2Nqv7U84DxpEFATbAdUR9zXY24zJqcxO3Y6SvLcV0/tG+7adAArvNM
9kFDnaBK0Q+DBWmSEl0DMo3K4d7r05akGIXoUvmEfoKYNVTcgOZOyvSFCQLUpg71saT8TwnnEP4w
XiwzJWwsazJkjKQhWkGn0cfmkrqxPyZmgueOlGlBCgG3A/yeMsKXQMazDVEj9ZVLWa44uTImzH4S
x3eHBrJ1TMLBweNkwww3B+8R+8eEHLpKgf5mazkGrzUQ8k4nLwq2n/hWan8Ar1M2qOvAABVhQREi
jBCh0O+pa6KtUrJ8fuaQy47UlVnhakBTqFFWhSo9iQYuSLH158ptNaomgTjCgUepPKG61CPChjIU
5TMRtfwwdYyIWjveKpb9Y+jGLdKTH+DizRXwuz16aTgE5AERC0xnwLuS2XrzULQwgFsDma5nRNeI
dXofnTcqeC0OKNhQUKalD8GdksC9wwKLvUqWW6L1kuKJztZJg35LQyI3snvt2tgPA3PYoPi7GLNC
lAkecphUPVapLPya4ESfxoB6EYpSeCF+DPIkO06Jco2g8JeJXjiCCXpUXcz+Fvk7U1dr9KP2dVkr
2c6MqRNij+dg/qaF1l2XhcNkSdDyoZ2gJFyP5bJ2V4YbvwuNMmDYl6wVokIEuapZbuoStQS5dMTK
HVVskuLBJUAE3y082tT9iBpM1WRS4e5aeuubfXHdIkmCYyRw+KjlfcPIAdsumiEpL55R1auwMyAQ
6OLGsvVHvVZPJWQom6SgbeAjcBJBdUv8TVV636bamYP42YzbwdKy9ZSH51jvfomet1ITF8FTOq4d
yzlSv646a3p0Zw5Zxz0qt30Svc/6qT49jvrwmfUKIk1HQUMYaoem6Ie1YaYwAs28nbXa9Xr4NPA5
IFMBB6c75g/XiyjxokbXQecq68jFPFE5HbzwIoGwTwnNdZwWwaFiCK3W5VmIqfBtFVI+Dkxg3Ig/
YVi1EdjoNj07vCOALrTEsZY1G5P6LYfKGbbIrkH9Wy5WLi+4sovkzjW7N0D73AAIxmOXLy7K4m3S
Ytm1vPZURbZNxNemuOO+yMb44BnqJsQjbPXaSXpTwXgekRoyQ0p3QfsqhbFj+kC29QU1vQH+Y246
M3AP9gAdt+3eCrWnMaEEQZUGFJhyH0AhCaZ1O1QjuzE0Yf55+d1AwYWNgsooNNQ7nQwdaZni3mrb
97DpUL0KFfts9DNLKJ3lDpF+pkKuj3C83Uf5gLEDQEAZJRG1WKzrlDA0mt6Va2o/Ed572L8r6o6m
4kw/yHDLdvm6UYu1s/klZqAgqDCIdgxEHzmXNbIYQQChLzeh+tLJ8UWxum1ozDZ+o7zLPZdCBjIP
NoUV7tsMADNyZ0GbNzkrBCCTr3b6DazYSxbSGUdY89vUSa5E0l1b8Xvt6td1r9tPRuEghzsKhfH2
kBLrnpKPESPgWlL7ASUtZQFda+IeBaemOJgt3Gwub2dTpNSFjhqVWktVJ9KNNnYoqmswMrnV9B6N
WaBfK4JrlLIm0g0waZUotoF9NSBZmBFp6BNscmp6igEk7yha6PfheBVgrN0CL3vC7BDuipqCAUhx
r3XiFXApT6ZOdRIeL0YHWmttsp5wx0ChoiaNXgE0wysrKTkR9J86FY4dr9MO2th92uEPwvHptm/G
zz4fjEcrQuFE3ZB5YDkYfq+BjUXy016BS9Z0bw8466Q04VlIaoZ6rRruXOUq9/pf3tjAZ277LYoP
86gNswMxrsCbhYeQqPCeGP2rRVXZVS8na9WBAYwC/PUerkAX/2WGQk8Fu08BO6ARNkEbLzbhuSM6
z+R7jWdtWw3DycVME1d6jFGeTkE43tvM0CsTALo4Qi2n2SFjosfEi9EE4S0J00dYtftec3+YcExW
FIlCreqMD3VQ8au2P7QQ85wWYJdy1BSEWnOmlY7XlSR0Vyd+ppePaOJeo7I/K6WzGnGoUUUFM2wa
T9j+M8rYSS3adzqMgNrjJ1O021qmykVNrOAiKDhxqYKTiXSJ6pDzpn7oDlQfTa++tmkOUpSp7KnA
+fdZIXTdTV4P0VbM25Yd3WS8yskZNpXsNkY03TfVPSDB/tIDYpEOro9F2d9PCNV6O0n4IOEPRSBT
WwWMYpOqdfyuAxM7xCfLnDHkVnbdaUN4C8YrvKXA6W2Nsa3ISyjpvXVZXghHwuQdJ0aipfPXtsIe
q93URjzyf29rJ8pb62as7ypXWZWuFdzk80vLzSic6sJDodPkS8h9ua5fpvmF0KzYuzPDcFmFuW1c
Eqog3/Q4IJZN39sb23zC4Gkcl02uUumXTAwTguWmRB/0j0sa+IEPTYgtajnktx0AZzAKfL3xstnS
UUTFY1kcljdetgURQgtPGvDtsf8sm5adcaoWJ8se77/OzEV87TigQMIouSVWWFJP7CI1Lb7tq+Fz
gDt9mBkw6phk52GwzMvygi6vXcMksrbf27KxK3ZBg+IkVZUEniJhl7OhtMfUSq1LPL8sB7exTTon
SP2RDPG6QOXGj5phBZss4e6+1utyqiBvZ0jRl/0R4h9GRsMFbfjN5M0cOlyTPDutefE8rNZWfArn
FYPpzdcLU6tnaoNPx9HMeIcsnBokGQadw9/HoSv39tmkIvyftzlqaZ/CPL7kCKyvRTmiTZ/vqEng
SsQ+tPKyvLkpGX3dmoob3upJeS+CELb+fNjyYlcQSQO3EPtldTkWz7fcWBUY0OWsZZs+6tlGKdOr
rB0GMDWhd8kKw7ugApmOhtG+UBLDuyzbdSdHYNaDNUhcVMvLYUE7HoRDga/lCGaBF6reGoRtuP+o
wyX3SujZl0qUzkUUOPy1yJ02zLGcy7ID8DUwTjSWq2V12RGmqolWscITlEqFgX8kgdwYBlK6kZFb
Z52/j40qpHoetRN2mV5RcHic0dxKEN2KAmPGYEKjNP4/e+ex3bbStelb+VePG/9CDoOeSKRIikki
LUv2BMvhGDlnXH0/VdQRZZ3T/rrn7QEWalcATJFA1a43OD5iDk4LHh62XnfbVFWEjC4HE5/FDTkl
FDVHBHf+P4pAYhE+TeVf/+t//Ci6vK2n01+oJOTvIQG62PYHbvF/ABE8oST018//Orff2r+af/R7
RRLY9n97jmrA3jU9ITfFRv7wV9OCN3D0/zY90/FsuOcguG3vDUfgABawMP+0Dd1F+eANRKC5/+0Z
uqV5HirmGpYuzv8LioCl8m8gAtPGOxq4ra0ZOiBJw9Xd30EEqRbXOZLM1l+VATYbXsDTWKX6giyV
t9J6W38aTNRCs7n2VrJWZXp7qdXr3LjUplBfL7X/1lcOJRv/W1/N+xYFJDCDvqy28oCBCiCba9kb
p2rL2u61WlbIWBzMpLMuDZVmhyT1yLRjrnfXQ1p674sR8PptkayxvjKegzLNdgZC4LeKKFZTri6H
IXRWul2Zz7rT/kzydoBGBvCI3Z/CqdmAnYfpK8nK27zVvGfcU1DuitvWB3M6Yzbpz/4WAWxstMWZ
XXr+lsQWk5RrOfERl4ZVT1JTJVPloF7Sko+BNzPM2nZMNbwWNNPVtrIc2h0eJL76nWlEjG6hme/i
OSx2qThgKc3ME42A2w8VsigPdsSCIymBPmPwIdYeay8Ykp2sS0f8/oJwjEkDTf3daMzuIW4AT0LD
RxxenM3jOArWaoGSArN8o/nsqZXy0ELqWSUK1IWx7NHHEQcfJ7GD76BRbJW5yBmgQoWPdIY0R1kF
3spo24MWtPMB3KyJyHLULPF5xucHStYZnNqwD8rmqcqYjpNTsvpTksTsmIRwIq3m1OEdd+L/0a/x
lUfURcTkQfxWbnBbCjayaM96cPpTJzlQavVrA/eJzTAaEIetqJu2g5u8P8hYqTvjuwoZ683y6fVv
7hqHKYYGog3pESByePZ9BVNn09Zua9MOz2MzaSh4ICwX60O7YpFubDWN9GfpDP3a1aroYI1Qr3J3
Lk76SE7SwuPlOUnRxhpGr0ccBCm0Qh9TZHuamAkqZ+nbWTMo0SV2PXMMXV+TSbaXWlpHwLpz1B9D
vwshWVEe8t5aBZkX8BKdOhioIcmPZgjPzpjk67nuq3Uwqu6pbBCQ67GT/RmOw7KtwgzjwUlbsGcU
7a1W93eBkaCgRzIGhW/AiBlva7DtKihYvvRs7jEfPoSQW/CKrYsDkmfFoXIGi2Q4nFVZUbto/vC7
oUYJW4TDqhLi8riv/PSrHmcDnmJepdyLYp4jpHlbODNSLF2B5h4I52sRfkv92MwbzZiz7czsr0Kf
xdS2cZ4mwaIFXLM0hlmIthC81MeN9t0uYXTDJI6WRaigY9QrsbuylB8Yoo/7BCjvIRu9W0zC0/kz
ahNoalRRwITeDaC5azCjxdbW9IDg8ng5oCJGj+h9BArqTQG5akUSe3oYMaUaTX1apU4QPRY+Exp9
qjM0HII1Hou4fjf1wcmrVSKeHvLAU8/fWuI5IouZfJhcy/wBMdpmC9qptXjX9lq2D2sTLTDHml8C
X93ZjW7/DElHmrMVPWcu/hWq5ce7YkZPkv2v16Z9Pu/IbxTP716Fr8DD/0Jd4aGI8rbhdaYZH94u
yADqrHBt07NtXliqePv8+HaK8kA0/5+OlkUdMnjuX4kdpZsIfXkMzARaSxFIpTbRKcvTj+WPTd+V
/3H6sW8zzQnEiNFcmsasPnVVcKqsaTxmURQ/FcOtD6Tt1i+QSUjFn1keNHs2eYZlGLaQ9pChTMf8
6Uaeosac3Y4KYuiy3bXbW49r3NLhl97IHv/5GhV8Zljn+XliBXrT9MXwGOl1vfNtvOctuy2/BeRA
gtEIPrMJGG1Mdujugtotv/XbNgqSb02GQTWGxe4anaXms6Jk8IdQtJ/b8xjM+YNitzDvw24fTE73
giJ2uJ5t21xC+Ohe8r7KhBtleMysJljXgYOWcw2hzqun8GvvC8E+VR13PR5F54x9TkfEG7I2SzWb
yWhFVv6MygEqS8Q7L8YjsI1RackSXEnb4zCNzos/5coaWB3uhCIc9BA94zJ6Cjy33bbmLCTpg+ir
gbD5n799BkjL3/CRFlYwqgH71rI1jWnXB3wkDn8VGVUFRtqklcD9fZIkSOoH+1oTUhmdttYKD4cH
GeubahO2/ae5RW6vMjxlwz6ChnmheJkB9vvBG+ueHKH5fG2heljUl6ofrR09Q01DHLpGC25TqNjL
irTwoQtGnnziLG1O/dzcBsgxYqLINMIQDNOOKT2J0FZ/kBUqD56HP38MGnPIf3wMlmo6qvhn27b6
4Tc4gojRXbU7zFltkSN1YHfKb7CqF/ay6CDsGJfvbIUs1uW7HRgLczSqnS1CPJlf47JHmbILISvC
ElW1qEAw68+3bGofbtnRMJ1y+ctB+kcmzv7w2DAGX9PyPooPPjxL5Tz7eBm0E9+SWrtln3n66qgZ
3AaPHdy/w1iFTlSr/xYOtPY1rMKx+GrCEX9r3bAzs7AiZMtUC6i3qz9ljhc96daySIuUlXRDnm4A
eZDjpnJSArQX5dkkYkNXYq4bsD81ibNru7yATvrnD0VzARW/+0Oatuc4Bi9wk0+FCTtP1t//kHNs
uPAw7ehnrCUGSofMxGI1mb+a6mzfDpPOFLjEu4IkCzPTYvqqpp6NOkjb7OZmMk5hoDxPvH/u8DWO
QUH5ya421GSXlfXrmYwpbvaQ5HOw/hCXbcfOhnsu212rIVk81EbNA+RfhpMxtYGMFSJ/ZZnFEkU9
9D/Yr9sltRsvs2IOXlo7RsSTd5XlWw8VP+tn2VQPzdem/ay/a1o4qfMTtvlDDITg2fanYqmVWrhA
GSOAIa2YylzmbG8NG94wJPjNGPwtZ3jRJmwMdUi4yLPfaz+2U8bobkwKevzernAbjD1qNImxV1Z3
8KjeH+BCQFi1682H+LVt4pfqThZtq9i1Y+avI/zPOuQQ/jmcjEFOPup4Wq5lVzmwjH/slnnqCYzq
ABsqufPndPrEXDC+5ddWv2BKE2GB4Q7fg7Ldz0kgZAAQYIsipWNHNILXYHn1iR1wWIVW/qTFY3zU
Q1V/eivNXoAtVlShF5bFR02URJ0s6Uy8ri3/r/rN4gpvo1yvF3AFWXqru15P1F1Lb3dm4eK0SUqB
N9CicO+WgQnABUmyzDGDvYzJs+sB1h4VAXkwG+T0pd2/NQ5H31//+ZdsiRdPkU4BWUJIBjyJDUOs
+nXdUnXPNZwPP+SymwrwVob7EwltDWE+S6v0pVwhF9oq7XR0fsTaOknWiCUon8rILs7R9K3PnK2P
Wdse6iXT47di6atMj+PBv9R6kVM/evijq7x4rbnSdxBvgnVTqjqUec4MEZNnMnatLUpfAVD1dzt5
hgXSScuR9hgczFIcUx/v2qpujskcvB5kRdF5I6vjv2OyycxsA3t6KkiIjYhyin6aCMphZGvZ0EtI
tv/5M3Z+f/nLz9hA8d0zbM30RJ7k94flGEaKDoBK+RnF6rmda/fRdeKYvQZfyKHw1GQV8aPLDfeR
1VK0Z0vrNe4Sb97i/QwBsaj0SbaHn+29ay/jRuD8SP1vUe2dvDadhUNfpu38t5/y5UzEVLRY8PuG
+uuFjUpD8eCQ1fIgf9HyTDZkQg3GwjAZUQYvg7uaD/N8RhVaQen7XKVJeZOjerCtxDo6Kwx1FapG
tJBFNXdT0vbxpVSIFgY4mxvMsoptZH1FcRjxAFxw06ptjoM+lLdtlGQ/Kv5EMQIZX9G1wNL1rYVt
/fSt+6Z37Y1jIGPXajZfvGu5NP7DAsL+51/RIddhujpcHhea9YcpXGD1kaKOofETwqBQsIm0Xfd2
sJuIT1GW29ZksYNHj9FGzf01VOX8vNKoN5ZzZJkHdtfMQ9KAQkauEhkELFx1cZDxCCG0pTdpMLp+
r5C1owfbEmvsZdtB290gTuykBzww4Inr2UsFzmBjFVZzbMaugWTGmYgXpj2tL22TGFd6s0u2vdnr
T0gxeA+ITG3roTSeDNxVH0SdnIC81TViOmKaw6eigB8INKbaNIhjbOVZPEyvZ+nb2bX2ehYMTryF
/FKv/vwLc//xFLNgqbuW5dpsreuW8eEX1iIBHE9sbP9IpnyhaQ4qRt0MK2ZWWYfbmpttZbGyYL1b
dTwviplF342s/tAwdrGCvL00l43QBnwd6NpcDimLcki3tI6pjpJBFLfTITLBEdy0fsr2wlZG5sGY
DokMO2XsY1gO8T3lJ6gDs6OHrCct26H1laKgq0XT4VL9OgqyNP0NsEFmgoIQCViGlEhX77S4qDBm
FafygHS6v0UMUhbUwax37xpfm02iJlRdb6uAYC1LhpOhy6nfRTxYHQPnPVRu9hi5THfsKLPbSHJt
L2PyYJE6GG/kqTs4u1KdajZI4fxfYteGode+jiBjXml593/+AmiSYMY37d17zHVcbD5xj/NIb5sf
VhahE/opKjj1T+Anc2MundK7q0Mkn4C7PpRYY29k6RJyNHRBahxwFoHhegAfZFm0lvUxyJX7wak3
U85GsZGFVr+avOLdMLJCto1s3VygEQGZu2QfOy5m5Yul56eirLXghoTv1CKgWQcG1Na8+jr4JUuy
NlfPajiPS/TD/H1VqvFGj/Jq49qhsRdUHsCycX02shxoSxMims2IYeKAb6t3ph8kJ9cI65WplCjW
igWhifgGdhnTS4Qu3HJWHNQPUqA5skVa28MhjWNwZPJ5JZ5Po9mp4DvEQ2sAp3VjGUF6173VXBvi
XZEujKDPbxGIbB69EU0elA3OZuWFZ32A8xyhGXonY28tQJ8lC230TxDP60cLU6M7VAPBaYqijEWp
k93hc3oxtApvg7dyTubpUTaUMcWLY2DhcfMoK65jZTIRl+vmjQYgGopd+HGVKxfCpZUDJK+C5XX1
K+NyHSwrRc9rSJ7J1XMter4Ne43LnjpcXzmsbPqh++/DNmDN/8O33fyQy3JUy1NNll+ks/iCGu6H
bzuCIrHlla3yHYGgJbARsjwYqFQLrehGsLq8Wa7vEqxagHJ9lYEIAibiKOKdgk0zqivz/NpexmTP
GVz4of/BF0mMeh3r9/EvF41i5xcKF4cESbJHWBPNY++cQtWsHi4zPzH9I6N0jQRuljyU8c7sQH3z
FHpM2tQ6e0ofLBrUnVeB71lnBKPirV2RH5C1ozZaZ9EBklBz6cAGAh2G+SZtmhy1Q2aoipd0C94Q
xVoWg6zqFnqqFWtV1GKU9VorN5KutXIjSdaqovGHvhrb6E9FBtJhBiPuT3r2EKphfjkoQf9zLhNt
I0OyEqH7fhPr9a9Ma/KHFHopSvm6wf8kQ6L5LkaTrBezmrhvEsjzk3XEWqXbOo1VLi3AH18bR0EB
JzReZqQMg6AqkBnusGAs6/DcV9gRoM+y9IJWOcrQGI0Fk6wyXAxWzCOuG3D3bkHyhgpiJBY5JTQa
PPfoiLPSChB+sed0c60YE8/cVwq6LaLZNS4H6VqwpdcKUt/zjaEqTDYi35yRjqhI1iXMyeOyeFAV
+0c7OePLhJzznaNZ08ouy+nF74qj3bnDCauS//A7cH5PJ8Fp1gzVNFXT0hx2IY2PuRmsM9xarebx
+1izcaXe5KOCaLc5WnvmaY+Flfklu9PmL6MXGg5IvZ7ZhWjWCSRhkFEU5aEvP9nIXZ9kQQcksDAd
xwfxTINQy609LsSPstT5eX9GdeZXAvd/q/dK+S4hhf7+shgGZSvTVpfUawoe7y7sU2EW+3fi6pLg
8jp/iZTRQsFbW0zCsJpUVkmJDYycdxW/Fz3QbIsWMDG7uNbeSIuz3KuShzLJHoK+Lg+yhO3vuEwN
BzSj3NyKa/vavtAmtvqZoN6bMSII8iyzR/dTNdX4zpKnkXHygOa9h63Pp9YtP8YNiDirCSEFnIPU
wP8PMznNEpu871/kGkR10zZU23NNwyRd//tiCc5NgxS8XXxvpsEF/OXXiPF1hxgBrgkAbDjugwLL
JXlWJHmzsevmwFqjse5lY1HMBqF97RmnVE2dPdQLbKA8FEVaZcj2CPrbS0zExzPzKPQfoij75mTj
NulK1CZrUM9On+g/nWnCQEwFrEaKe8+eVE6Gy53YJuWFVM2q66KzPuUP6LreeM686jIfVXiwYNFf
Ohv1C+TUsttZTLSuBwTJm50rDtdYj9cZeHWwvjoavx5v9/aEKvgm9+t1po/GsxGHyJmXprWxUsVA
Zc7d+bpXnrp0Gk5x6295BCafS+foOHOy41YAbr4d8FqYmpu4b7dFk2prWVF7GBDreqCuLks69lE/
paXwqX9bBMp147UoF31yTfjWVoZkCxvtEmTa201TBtP2epj7ctpmabbOIAisDUPof1xrL2UnZP/V
9ucNQH3zONvDosuzam+Ikgy1vHW2ajvuZYlnzGu8L9QIXS8Vkdy3mGzCluRXrZua1cCWRf09BvC5
BA1vI/ECyjEtp+BLZmC7Tu5y2haws581EOEyXvh+gU1aHC/JzIVfDLjuN5mteUczy+1HzWyfbBFH
ooHNd2/0V7nioAyrT+GMVFc1atO2Hwf7jAR6BLrxTiaezEaTBZk/MkM3FDWykIpmQf+uWRDdVTG+
ZX+eLbDL8I+fFM9GR7cdV2fmYNviJ/du52s0hrz0EEv5noX8XhCYcHfyoLhzfIeKElJubzEzbFGF
0dnXubTJ01Td8cuz3lrIth+Ksr0FFwEDC/5LTtWeQ2We7mOIWDhTcECwB7VEZiLXkB01Km5Eer6u
9MK8NAsNG30ltUGzSMRwItBAVXnVHQoU4y1ktwzNqMr7VNmKusQVBICCKCIcVq+T1g2ZdVKMYett
tQIqrSx2rqVBTzL3sgT4qvgUWJeOMpLZ/dqPY+ch8KIfsZrl28wm6dyZIyqvYso6ifnnh5gqYjiq
vm93jSkWQIzL1vGHfp3hTltr0BNU1oIvXZIln5u+V5bgwHmlTAGA6lnFRcNK1C8qQFRcx+yfvzdN
HN4+pmhqVX2/iMZxWLmI9rGR2IcHaDXhoUL9aKeqQHphEB1sq8oQQRYVsjy444G5vrlRYFQhKSja
eL0VHmoFsxwjnJD3vPaDoQEGzAXWUkFvORpz+3V2PPUz3MJ4a2KkcyuLdTmYKwe/qaUsNnoaLQ18
OVaXxin4Yj3t660sYuDx4qDad7SDWvscoqrjGojn+EhemGyinSerivalrb3It5gMsdW8ZXmDw1bh
ObsgMU/mVLBtL+fjWjaD5dbICF4n6tdZuazVK7J/H6briq9CdtIi996bfZ4+bTchkIHwIdJ0bI3h
r8DmerM1xCHIyob9b85mRPF42iHi9RaSZ7KZbCGL8qC2TrPFCqtZASLBoSbo3BUWyQakqyh6sZFx
g6g5zftkCPzP3nQMnT56UX3L385+nt/Kou5l5sJBUBcGIbUFJsV9rvmnuI6/+I2NpvvkLALbx2kl
LLInsPfbWmwqyTgMjfEe2bJ/jTvk1PGxRelU7u6PtpcsZVFu8cvNfVlxRQFcY93crstZ3SiNaux9
bCbvePkhZSaK14P3VvRVK0MoxYxWsjZg6YulmaiuKz3ezxEG7pWxj70YR2mQ+0tjNtz9yCrsJhiG
6gvrRhxpQ9vf4pnkP0GB48cOo9NM4NnGegqSEbu2L5Vu7iPe7GfXDFEWE93xGvlHd7wPFjLOVMlc
WoKsCg74HZrHKMr4Js4c416ieZgJaEeEBPg7gPeZcgcO7sws0e2C5OhgIzX6jntDDorFAXvnizHC
Z76P2cCSMbaF2cFwnryu+K1Zbr0kAysfbCIU79GcTuiCpcWths3iItGN6M4yuvCsetg+UAnIHGRP
b19UmS4wwYfL5Oo3bIRhfhTwIfvvMsEAoqQapDndj+8IVa3ywonChpw/k78OzPNthnXbvTpYwUuU
QWCoWQq5Tk3iELHZGxkPYvTR1T7S7pQoD4WbHIo2sWUfSD5MTxChbmWzvLDybRB646VYWGq3aOIB
OL0Ld6cdWyGlMHwvsi7+lZUHzzIhGuSkTJzOd79kWQMThOXcyfT5I2dqVe3atHfuMZ8DRl6b80NR
acFCnzT9WYzTt370a55fx9EV8yGywcCWJaCv0AYGVcCa8I157wYJchHs+fIQcc3u4OhBt5+Vp3ro
0LsUrWRYFqeumtdmr36TcRmSlfIw9RVfxhZB2MsVZLARQzba2N90eR6AMqf47mIugn48bZrtu1iG
mcuuVauFNVTO603JS1mo8Kx05IkvN3qJyTaKVReL3kr7hQx+uOt66HnmkDJb5U1QbQK1eTBS5Ovu
YlMDguWmzF9QQLR2can32yrR8IirOqWHEk25wD4PBqgWLUGiIynLrJx8P+QlRNPBGdhtdna60NnP
pn+0zZCSCHUpSdamVa1N5FkZVOXA3Cpm9uvaAuLpryqPHTb84cnIuG5nzgZKAKKXYgxPHNIxe+js
DjE9MbZg3a2rYYIMLiplDODXskHU6OFypcyb7rJpmvmNijGiaoNSG5u59SpqkhGQHlEdottS8zRn
eRmh8KtHQzjRvg3qaHO0KCKzXMlRzbn0D1Ea3LsW79Tb1mkFQcCf1izVZCckFc3d2GbPsrkMjTOf
Y+v24tnBNf3QNe8VDVVyWZSHKgD1mdpovYkPKXADZV1DZbuVdyVjho5lg6O6B9k+MqN6Rfo6hE/O
kNPofxUT1J3LFvaxrsQ00uSNKA7GPPJs0wxvCXQfEviIfpUTOdmjbNLMjrFCmoBnqa4XSz0225XX
3004P38DWoZk6GwC7lH08nM6+8BSUNY0a79Z2G2B9vrQjyel779rlZ9gwzKQzQR/ekBJLznqPkrf
siK3x1995SiPkV8kbPmj0S4v0FvZlnzUC5SU6YBDY7dxRv4U8iKp/wlZduPL2I4oj5aDB3xRKV/I
o8LJq3HiSZv4jmWceVLa7RBjloDPbYzVbmHFCDY46hkZw/y+HHJmAmOkVoCr9FucH/JHWavZUb+w
oZisZDFUcFJrivTrZaia7zCWRZnwlFNRBZ4inMNQZJdFoFHqMY6s9aVtO4YprMm5IEFu/JCjOaWj
rLCvsm5JN2kYfozmKWMOKm7rEhH+H1kVJpdbdZUWxSwDziC+2ioaMmjydzAe7g1I12PU/H3Ppdkt
Yn8OMcTgttAzNNlBzV/vebDdY9ul+eWexdcBOKMF/kAMmVrVfJwdZy1L8iryvk19GC739ad7lp1G
RNA+3nOQ1MjXWkV4bHN4xkpirbra25QJ25FYkJT2vaKQALqRp1MK1uq2a8FwR461Js1Hjatg9ZLm
KRTXS8uW119suaRo54DuYoxBxS4bd8DnxAjL18HUHGbLTlZfomWvqzfMozGbxYwk4gVgJOe4qbS7
rq5G3MXi9ExqPT1X2bPL9+lRNugc3ViqblEvZbFUE/1EZ9lQdsnSyV0MIX6YMoZNQcjG3i2YAswy
YFK9dmPcJmyxZ+3QI4XfmZ7VwGqPEyYp1xZo1Hb8N7tiLcdiyuTt+UREWq0sme1zw7JrHYwOTqFj
s5ExDFuHHZzWL3M1dxvXqNBlVt0Y8+rRukckG2NyyN+3Aa6UyLi6SVE/zSqSBGlYTn+F812KSuuv
KZ1/DGqmf4bo6yzi2s8P4OPcDbsjzkrT2+Bx9MOJe9GzrzAFtrnohNr0iieC/i22DHYz2jk7ySuP
U2HdxzHraPDpq9K161WCHN62jcO/jEGvlqGlqOvedq19xFvjziwDbankPqzdBPaj6rvuE6KklWli
aYd/xzc3UA94BCH+PqrY4o58yPFY3YWRXvxUuuBHpfb2iz2qCSa4k39ugkBZtHhhH11jfr12kOvl
/YfrRl3gPvrW7N06YTh87nDsutE1/8P1hirC8QOqKGZmJf6CDvJddWuh5JAiZJv3GjCsqde+KZ12
g7dE8wVVVecurCd0OrE9/eyZ9n2FPcs3t0bBHch0tzfGXjvmUWLdXHqKzGdYTWff08p7x0z6peyQ
5SvQQ+5XUw9xbG+HZiOSmJ9mQeQRA5L5RgJdq4ZDWKrjwVHwirh09ILHWTOdT/zsWpzmkVSv9Nr/
6td3l46Gi618Nxf3mtrN5yGsXy43ksFchLivHhNgYngcVdptIa6Exuh9EXX559kNp7XuTvYdnhfd
lwQ0sWygGIiTKIWWCbxvdfJcgEvyUo3VwFRk1vAQBEO3s3s1XcgKxWruPJ6az51rmCu3rKdVmIwK
Flz85cU1SyRkFjMmyLsgmONHG3Hhy8dVGIbwoKyDE+o73RaLKOMyZB2jGs8WGMIddrAa57Je24M7
fUandCP/f0lmWMxUs4xls+Id8yTGDYpX0hM+s0/VNGCX4VbZugiS9rIfLjfFrRZLOj+0s/V1o1wL
nLMyuvpGvE3xGbZOpTi4KXO7yohxVhAv14h18qlERRrw2eWFWmYRmgFlbNzKTrJVn4bnienkXpaw
kfTuR3cQ0kaFvmKaq907aY9FcRk+paaiIE1QbiF0Bs8jRnWsbTOMR/UoeK5rbVx1KmRkWWtnAYQy
c+o3srYfzF9p6aoHWRIj6oMbPOViRJhz20AMASeNVMMFbsmaPlmabu/u8Jtxd8hrMDvtq1FfD053
1EVF7cNDXLyrVsZyzUPfZgdE6AVrSUb+0ULS4XI6hba0qfoZaF8HrNbWfid0NwrPwJ/LCVtAHUIT
gjw+OOggXek9VIXGKrLTXKshm6vq8bVxrrA8H7tscSnrOf6o2EZg7SQHa/IzMu7xYxp56WmwrGBr
hd5fnZ1yIeSeMTZvG75m8kIsqH50ZastdVQyl1EXkfUu7Pg5DRQb6TQP/1pRrAbf4lsAhVsWR0Nf
RyBATmbhi00oaJJTnjwHYZ3sDYSixEQ6eXYt113Vqv9ai6lgArrJnzaytledb2YR1kfZVQmWs6GO
n2tYRA+kHp7kdbLcxMNI3FQmxgcM8u83JWuzWrvclKIkmI4kSbXyZZpWoHiQjgK1I4r5gOiGz0oG
x5i/Y65E9rgSCCSj+L+zNy8aORcsz9tAl0bo2Gi7SDSyhPlV1QZLeLS3HWIl58DK5icSiUvktLqT
LKlDwRQtsh5lydUMbJfU5FIiobozgmJ4kHV+6x2R23ePskTm+cyGQ3Ep+Ybx3I2OdpB1eZB9x7od
tuo8z0+qz46VYAxjYsPlXRW/VX4b/k7WalkgKNdTu7tcpCsw1NUQ5ZG1Oe95BMPMenuptS0ksfTU
uWfFrj4hlosXkbpHCijZgCoqPs22E0MkUjVEvCkGqdru3dp/ccgU8y1GiCKYfPUkK9WWSxVG493n
jVIgR98Xdzlm0wKfVHwafKTKQblChZB924WTuOkn2TTLc2T4vYCJu2gadgNWVCAG72St11TFPTsr
aY1bZmqY4SJNUCEFjNocLCEsdNOJU/TtcRuKERG8BKsQqNBN1WgPcQakHW+RCQKYGENFEikzshcw
ehuIofMqT/z8rHlDdqii8KAqmlLc1unMgk3Dql7WWlHTbv0JyzE/q4qzjOnMky3krXYyFHmDv5YL
oUkOMGn4h+tFw9OX0UettO/8cO4AJ1OUPXSINkmvnmQEnipfLAuhHFkXTsnw0GF5ISvlYRgdvnal
hceaGMIFDL+Pi/4El/xr7vftToZbReBW5rG/l8WgqUxEJiBRyaI8oCz7yWjTdC+v5M1ps454e6HT
wrDyoGIZgwM3X5T0YTBHdWmouIPxpKkQTyzQvBKfQV9oymn46/K/bSpvRuPMmO/kAECh9WOSxiud
tOnlf2vl+IihFKO/3r4bmKyBLIzIUD+7nWcboxucAgB5PYyOYTwkZFN3nuLeX0PyLBkhMehQgGTp
Ehp6dOzLccS2CTKz7I5mgUHuC6e1MUg2YTniaWMGeKaIZJRMQcmD37gnNcr9+0sOKmvYKh9H4a0i
2hkeMgid43T4hZWo2SMOtNestN2jSJctkjENf/gbiTW51uOw9sd62Z9Xc8biDwX5rCdNWUWFue3g
WtzI7ZFrUQJ6r0W5RVKIxq2t0lhAeq+1sm+DANyi9tRx446ld2wM7VcVGtOL7YbhHZoc9soSG9DM
2vYTUlunllmobOXHztM0YG4XIBp5RzKcPrr2hKhN+whttnpMcThEyGl6KePAvXNKsEQdr86XkA/L
FipPkMhJOSb5Q2X07PMrdbZDnfU+SaKwXF6bRJoFgH0Mq8UY9uNyGgp2UhwvR6RPR1ePPcj9JVbl
7rC3x7ZZYK0UdptyrNWlXo7qqrdVlw8tBsIwm+rKzXt30fq98SRrEwdeWIl7dkr++G6ETndbKgNC
gRquRfsw8ZZa3U4PhjhMWTQ9kJP+Puk18jKiJONup792lTF5UG1lZM8xco6WgThDNILqnJym/2Ql
XSNIeM3dIIqmojkbGyf1W1lbmDGAg9oEPEWlDJVsUKD2oj3Kkl+GWA5MQD7jJng/GoqBUVDbj2BF
W2Dj+07Ph0fNUJrTAN934/mteiPrZAzR7fwWNCwJIdFexrxk39advutxJb92tCfY57L4oaORW2p6
S6dBXCny59cryQ6ocPvrAv309JAzT8gHTSOFFThrRcl1aLSoMH48Y4bP5jxSUWpL9ohMGlkKUz3Z
4FyHSvDqRakbFWsbasY3WZIHTIQmQMC5sTKyQTv1vRucMCCQdXIYP2oV8evGQ69J5gw7e+vchpa1
A2oQnuzwzlLSfBdl82dd/pfiSbcXZmhjgCE+PnmI63qbGoaylyX21bPdOGifZamGAIpTkjuvUiAU
OxT9mQOIA3udr2dW5GGinVRfZItUq17jsjjhqG6ZZbwHN4u3t2ATzWzJIqOgOIehSr2jKioyUYE2
h4n1oOoc0Cbxjv2ovfaIY+/XXOrr3rfSTd9G7cnQZvMR7Sh/1ptTlnftyeHRDnKcNIpsIGPDWIFR
MsvXTg045EfHQwtzb1vjrZ3o0c5qc/MgD4jDAK+d4/9N2XktuY1sa/qJEAFvbkHQF1m+VKUbhNRS
wya8f/rzIdl72Luj48zMDQJpAFqkWes30W5oZt702hAjDols5NpiDjh7GITUZD/Zii3L21CE/Nr4
HF4Kz4Znabvn0YYb6mlQLn3ZIMtrqxJGf7hWNDzHMaCdwhv11/tZhKlSUK11CqwP1Mq8v7fe++Ee
81B63c94TXoQnJ38kZ//6qGi/1JX3rOsb4BcEzZrq4O6JjditkliquyPoWfBMyNBtJH198sLZFUA
+DrZE2p9KH2B7vrGRgKJt/WsWevkmayTrbLfODTxP1thbv51bYnQ5MYb49Xq2ogubhfHlzxuptNc
zVtZda+XZ6XdRZfeNdu9Z2XLm4lNmVLV06/1JCMBJ08QnrjVOI3hYjG90q5Cfok+7eOT0mhPecge
IpG/nDxtvQVDbXceCZDwm9rrQTagdRafvP9c4fJJrzbWjGwpbK85uI6xBHo5dfvRrbU3fkplP+YR
Um5rMW+t7sEibIM0EkXcDdimsVJAKx2ZT0PRd+OIFKRs9BREAmuevLPSGdqbvHGT1gRW12Jsc2Ov
INYeEuF90xcA1haArypGY03i5CR8DnHmYDB9Ja8gM5vGNzVNlzOykxXZoNz8ptgF0VqlqA9dWBvf
mqr9mrEjfsIs2nr7l4sUbVaDotTtS9EHCi5FGWslIGUDJ4oZJPJkXAJmLPtgG4i8CEUv9rMIBfFx
6DSyiHwVO6t18pVFPJXqzSLi+nmec/OEmQESa1Ezf6oqorVDbwkw8fPwTdOwjjTnT9krrkxAbZU3
fXouOnrd2ssYFNlLXvxvvQyl1rAEQuKr0bLhmwk0d71D1fV/vaws/uNl6dXmY7mrlRGtRF0X1/sh
NfYlMZXLvUZozOM+qKnVsad6kA0k2vGY7cv+Qa0GWKmCZ5l55j3pcvsg5traZaZqfQ5NG+Rtk/xM
HS0JIDG5D6nj6I/TYKLOtjasV4ZNmr3DZ/jrSi0UtytlB0DHf11Z68K4XVlqbvyzzrvnuewOSZjW
P0A3TlYY/wmJn+hLNdjvVovUbIn4LmlTJTs3yqTvgImWr0RayG05A1QSeBryqqycv/p4Sb51BOOR
FhvJ/5thddIs4ndYFWUvaUtaPhJ5/TMBbUXsHvHgkBlVqdpPdC7x0rKg5Ja9Mxzdpvxi0S+CejKJ
RQGF20Td7H5nwXlIZvyiNItJI230r0JoKxbBSp40xC8PrpvZh9LQSBIlxAItfZy+8Bm+eHiSfdOU
8KtnQuhxKbmGWKvjVoccYTVn+UHD5exNJVV1YLZYNqug2ts4Yx3UDdmZh7J8kz0szNeiZc6fZJXd
eO0mdd34KPsvETIDtdDyQLYSxEf7YXKe5UvJKjeeAnQE+mdZQtLJWxWIo5O8d5I0ys4usWmXRRvb
r8sQVd9l36kUDZrJluq7JM3PuF2JN0JXV3Sby+9G0oaBCQz01Lhu/aEtxa5ttfL7HEL25l/Mn6Iq
1M9K/Sm7KxoKcJPLwl4WXTyIym78Ko2+RryI9Zasnoc86MxUfCsaoR9LHdUfedNBsU4lDyNAxs7b
poZ5rJoye8lK09kkZsECwhkQvCuHkKmwZq4mmvxSdWX+GM8DdrjFmG1AYvQHdxgVEqRr+f/x4tut
1lf71xto0WqM2JVHAh6ERLsR3evBe0+1or30WoUy2lpfaChjYe5u3Lo1xfS3bp2Lceu9m81i6QiZ
DY+6xGC94ZNE/JVknee3jtY/9N1ifoOnQ2SgTT5U1YsfbbvGXnEdRFkfDHsvLcDIr0W7tnCtJVDw
IIshZpiR3X3ERmNeJxHBgl9vNtiIUAMfzlDb820x93+0bYM+X0FwguX/OUUg57tpOGj/DYr6UtkO
CibIK+G+C06nISa3M5JKeU5nrUHENku/WwOpYHn9kuHaNibNL0SVkDBxuvF9MppkW+HjeHWquT+i
vDxj7d12j9iT90GVxeEHCaLfIh3iPyP1YOkG76PW9Hc3d6dPZ332lKo0ntK01vaGafenLl7iSzsU
FmrlafSmrgMFaczpp2K3O6UmJmZG3nDIDDU8zArI6q7VjVVtyD1UNUEIWZwNRkC4CemtqOihcdC9
FtvItfMY8ZSKQskDtUzN91ydyJYbyKJiyWu+d1Y6UbTLW2eHdDVi3phdyVa7iboDai18p2vnuHRY
5+Vxd2utbLInqJf0t2uNcBKH0FSGW6uwuuzQu+p0a/W8KjngwzPfWvMVRRsNmnprXfI03JNi128v
1DgkQpLaQDxt/QggjK09PE3rVowT1dirnW3fisxtGhJyrXu7tphGLDUt3LXktfiTTIiZ1Ca2Me2x
dXEyRGvgXcO2Ace+QSBTvB74ef86Sw04xsv08M8eslscQ48lkYcx3HpVW+H3XsTI45co+T4KU3cv
3tJt8qEKH5l88QOMSW7u6ijGOmitlP3kISrTn05iaUdZko22EhL6FeMu/e+uGJ0POOeSC7tfLs86
XX3Ti3w83e/dLolydmMIeCDBHfx7eV9hWngBAupIzKw31gSDDya55VVYUXu+v1hYdsm5VsqnrFP/
/lbHjEnVXIp0K/veX8zRs6PlttXDvb6PFIELr/IhX/l+76TQ3Q2BMe12D+c1dLSKmHbW3w5KYvYP
sRcjO1SBs/9PdZ7HVufLsl6p91OLVFrJxAsFA8VGFVjIw+1Udu2qXPFRt/NuLf/L7bo8AfQVkVpY
X3Je72NHPbsiWTZnxd1EhQfrJ3VZm2XLpzdq3rGO+JfLom0h+oqKf3mBGBJ9NMDlZL2GUM+xblSW
sThgfWptB00Tt7hLXPXmuyAaIOsz4U3HJQbxfbs5Yl7kSFCbIAbCghaM9oM8VF3qPTTrQRa7DuV/
FEgrX9aNdU2Smhw/eGXUVYhMpc4ldTrnkiEO23vGgk1ibhIbWxvs0Bm2BL6YV7KCdbbsKFs0wNGy
d7xee6+XZ16o/XWZLN6ubSLrBDlkylkbtfsZh84HIA25awrYXRxmMyku43qQZ7IuIWEUoOwMTP2/
G2Km5L9dliqg2dUKd53/rpc3kZeSJg93Dcvl2yv+24vJa7XG+0kAcY3MEfrNx3DeqSv8WzLr7ty7
GyEPuVjviEXMtpFkvnuf0YjUjeop415vHYySNSt5VfQmOjqVyPdjHOUfSZg9G9hv/7Fg3s3fovt7
Dy/u/i89QmU1d1g6RFA8XTx4fUfwqouKB111UKlJzeO9yslTLNLv5fsVjZ71BxSrLu56E1l/64wv
rhMMArMtdHa7p7lihjZNlVgjsROPdF/jHEqIhH49W93TrbIqwGvrgABlXbk2YHqebNljq4G8za1B
w83BBv26vTMxJwUbzDwP+8297kbhlOV/8jz/yQ39W7vs37ZIyPzjdv+8kSz/76xQSR+VJFGeOiZ2
eYlb1NNmwPiHOACCMzlqx9gBXKZZE2R2ylo917hlqwbaw7eWPmz1PojQCvQtfuWd7G43SE6TAzLS
IFuNg4yxfakTlbFET5yji2Djixib7Fl3P2WbrEGeJAX87xWbe51tIVabFPkKnrGalxiswEv5IrvL
Q47yx6FUXfya19eQdWasppvMiduDXrrjQRMqGBghctCbY35piX0c4n7+Vof4L/PfdTnKFtkHnHK3
abXBCLS1t2xwyl7blYMxk5TO9VNpZUP7hla42Fq1avM1Ra/IYk1fmsjYplmiIw9dI8maRwAkinY+
zRi17lk4Rk9ILjRQYU3tI2Pr7I/CnH8ZKQQgzxrRJ0eAw5kMD8ySiQx7nvRvSkgSb8AE+zo6an5U
cd07Kuu6Sy1rTK+neXqrWlhFie3EPzU3O97uhAoBwZWw+zVgTwLevbiGC3K+RledDWxrzpoz5xXZ
of+U5Zk8tElbHszWuJp1FF2wBfnrQGgtulQTw5pIXH2vuu2XbLzX/6PvMtXxim3713vcL40zdzh1
Qt/Ke9/r5dm9bqnc5CFxX+819673OvlmsuWiK27xcK92CwC9uB9izxZZ7cWNvVVZOjJ2E7JTW6jW
Jaq0z56DYQAOzu4bllVPlTNnjyqJ1Le21xZ/cbr8PIzCe1vCvg2Iuzh8B7Sa7WjvDJb/W30tepjq
HRcFCI68Uzo0mGfF8Q/ZaDlx8oLTQsCa+6HJrOqIVxAU70wew0RgI5QNYBlkWZ4K/kQnEK3d2Zom
712EznceyhEhPEp6r70KVMYfb6XYJLDlTk+3ku0cBO46z7LkZURI7Nx8KQznG6pEy1YgF/0oDzpA
2G0RGrh2rXU4gvzV0ICoRDQHS4ROtXrbz2WL1sQ4KjpsDf/PHeosBXoWxfsC6YCHe30/Vt62MEBf
emNdBOAPzW0Hq+qpA3TzZJYOEo2mo6PjVQEtWQ8GUZGLECSqQnYjrEqp641obzRYeMuS7Jsmpu43
dpId7D4dnvo+sFNlelAxmwkEka2facDe2f7Z9F0fqJlA0kOpnOs8kFaTDbXFyGS06tcwWgYJ5O63
JxR3P7fIU4twQNnyb6cppnkn0rotms0R1nPIOFRbNijhcSUddFneP9lWU73BocOBISkggxVm9SZY
4OybFjMC2Sqcybo0o/ggGI3bTQ8x1O2TFu1AsrNjgsuN5Yzw3SJP7MsBzRa/6Av11EL7vh3Qof57
8aey2GJTaEp0JioUneVZuJTx34qy4R91+XpF5RY4AspLtKXbMrZYh4Y81BTHZDxmAds4VpvzECXp
s2Y1gx/Xbf2zHew3b1KNt6yfTBiKZrjLqyH8hgwcYYGq+VkvogesNXdXGCrGZSLbuambqXicklht
9xHCmdsClNeTPY7hUWuRCjJbPXzChwiLhnCqr6NhBnVKuH8LBpZFejteZaPsxhT9m/B1epL3kAe0
SACBRzvSVODSYnP5aNBrjkwDvbCqGrc9ifTj5PTpPhlAhIcrgSQ10uRa1nGEa3GIPP5avDfEa1GY
HdAnA1H0e4MCQ+WiANx06gIqSNE6n0YUjux6Ggft0qr6hjS8vVajGWIfsX3TArIE+HHnRXTQVKE8
uN2oPFSQvB5akNeoz8N4kQ2yTrZaGttcX5aBw9YbD+6LIhbn0etAiLuOmfxU5/ylxc7krQLadWgX
JKryulA+0e7YyA7wlbKgrzPzQV4ZFkB1op4JQlGLF6Gp5HdvWBssUnJmu8xAtt/SH4lIjrtIKOJv
dbK1SeN6s4YzdjNWt9k2Y2c0zBiJyVZ5wD5Iv3rlmywYJQOELwD9HafS+eU0c4/Ido5eiNm5Irhf
Va+vHRkVtjpz6Oxlg3wrIdgHnwx04ktCITQc0Jpt/DGj3P44VMgWkNAn4Nws+MLXrbOV3dyQFAHi
isy7a+v/91XIp9Tvfd/6iqEPT0jjDk+wEYYnSFxHj0zSw72+TwoSxcvish2km2zIchXBAkfHOuI/
l/N558PcYQ2TIF78SBabCPvo2t9US/0UeWn+mXp7SK3ObyVqMbTS3OrDaRU7GDzwdUYUQ1ks3OEA
Mst4tKr2r6v5Rj9BD/9pRP1vbhdd4EKno++up04t4ktsNe4mCfMMnVzq7g3dMD0i9KmuvHPAwK17
kcQxyQpLB30fqYl7kSVZv1bJXt4Sh/tb4lfHRQ3KNTSPatbDZ0W8SAKIPCwrKSRF3uVGCgEuSkQg
rGccd5bhLXb7h1br5kdrEcNbT9Z9g9DegpkXjQmaxbslhpslW1Unn86iMNakBa2N6OOXGRyXbJRV
MC2A2przoyxZITGGsH0I2d4UKDCP4nQTKgRQGqDsRixi1TJEfIX8z3oG35uvTJantU9b41m3hCbK
do474SWgza+ui/aArujujiXv8qqoED9db3qf15KsUnX9o6jL/CL7t/xl99C8mHXWHi4wouchNgng
czMPMkWjByDF9E086cnVhmyFOQSjT5U/z6rN6tFMLuSlMArs1fF5sZA8RT6DcfN5aoYKcKUOJV/M
EO6V4RO49WeECNlTdsI/Xnt24KTl80y2NRfOHoY5zB+ktLG5ywEJVNja2DZ+K6QnD6Rjj4rTJM9e
yOCOwN343SXQbXbqDMnPNIKSrexVnikWcKO60rUdqvf4pUBP3jRGhekTaX3iT8zShGKJnDElj2pY
bsY2NAO31IniZiuS/OBMz7O3rog8aMQRr+8XQHVPht4sm3c9Cc9uiu8Oz//kA2P7Y6W4vlSqgb+F
K768IfoRp5G3DxPNQ89NIbbFdphZMuFftLxbyYzX0wp4cNvpmDYVn9WzAze5Am+3/FlU8VNVGxjq
9E86zka7uNbeekP7jvyq66sgwgKzD4l2Kg5uOCSI1BngD2LMeAfy9BAlKOJg6doU3dVeffI8FWVb
8oS+viAIB7qm2wJ6dpRTBfEzINOBJnbPvKzm6XkCtujHZXfpCcejipf8yqxCAzBodNuo1GpsKBTh
IxjuW7AON3qVAHRKvjS7X350db8PreTYLtajUTXq2UPJzGdyGrZegr0J8jt/hv2PphDJhr3v73TS
+C7arwI93NQrvg0CMIle9TtjRiwZtJo/NhX+O8q3qMhwqauZVuru0pSx+SMvPu0q2xl8M4XXkJdx
2t8qy4TAMj9gA9QnIMfsTpoEO6gUIydVUcaNvhQ5ACvru746pwM5xrYEv6oNHb5gR26R+4/4rw7t
sa6ya2KDrF4i8nZW1u6aqezxExx+KGNRvPXhn7WXEUhs2neF6CjrhOVaTQSQRBLBgsbUgyWaE6ga
DjJqzCdZ6vSAGswMRHL8nadRc0U0YAyG/K0fBu3dcE4DCMoNRgBvGryQoISciciFvUY8zWPZFFdz
mU4lmhgvSyauIwpGWw2KzHbJ+DFI9A57xGKbUxIdvbrbOnplHsMSe0nbHJ97LWlYfHb1PrHjyh+G
/gnoR2A28wgKGYuWEq8OFcY+SLv+1VlKEpZzuQQIMzRYu44oYIDNVRGrQ+5mkyq9ehhHOGalWQB8
BdcVlh7Z/sR5j8qKNFHXY4g3WD3DuX11Mfl9ccxt3Nf2vuuTk1ckKgaM0yYuXBtfPXgMJkOcj+6Z
dmJb7m7GHk55HaJ7tNrr1N0MikM9weFuT6wiEn1bzzUaYJk9NSh9cFrDe8OQ+9626CoVRWkPe3TY
jmVFoAt0JF3lXdAxpvl2g6hoVh8eX0zLiAI6nrtjg6MXcg5TMCF6dIq9RN9Zvfqo6lV9Aki+8ITh
xvSYsz8OWkjR+16ffzOJ2dBkFu+5RXF9o7Ay8Jn98MbSd5mCoUNYOVs3zt1fL8XUf6UuG7jZqRO/
0H9CMn9Fw9vXyekdIxRMt046/FG1/Dx4jT1Vpp2c1AqZODLwZZFvgM16j02OQmjn7kC/xm9FstTb
HC+WbdP/Fk5GCKODApQoVbVdlMR9HJrwKBZ3zfn7cTgnZ83o3wsL2nxaVV9dkStbB+e4TSo0MA/h
cFHteCCFT6Jaa/HuSobvUYPlWW4l9j6zSajgvLULB2wueb/ZWYgJv1W+EFEJz9eFNVzqki9Ly+M3
MZLX12u2LmG8z/CTXwgoH+y4fRCibHboyr+PlbqJ01CcFpfkWh55FRlNPP/K8KGpmtcZffutqg1P
Vah9JrpDqKZtzir7DTTFhmELc9E6KTgLErPPzGMeq2PQdPWfsVZiIw75Wm3+1FEu9icznTZ1mwce
nkBdYWiHVJyaCJukpvZLp31V8/ijNtUEnYuJra8rroljI2JvjEgiRWBTG08cdY1FQuZmn13j4aeY
uTiPtRgh4bu9+qrHXqH7jqjcXUm659oDWcR1s7sWVk80V1S7cGINBe9G9T2l7d+J6aeIXFifRomN
J06syWOseocRLzwi9KdSmX/jPqGjSv9ljeIFj/jxWJB58pOYdDGT87SZLeB8JVqUG8LQqIgW/L+d
rPbrXNTndOwYg93J3Nmhrfu9Mo2BkWsfyPxOYFcRv5pdL0irIcciEHJqPKZneRhiKz2THT3norFP
QKAEMN7h1c3aY09kCR0Hxe+75s/UsD6scf6j0TtyYIn5ABj7XMFCRO4DgQIbDSUjbL5hQMU2rcjf
3KS3rhjahAju5c2hilrxJGZweErSP2Nq5Zu9yLeCRV2gQ8wKPCtFx1wbwdIKhNy1VmxrPTZOFRbF
h0a40UMak2VrRyM540FuHUNWaqc4ybRTOhowNJNiOZdpNh6KKZ1RxrSNPY4P82VIRMRiFlor8Jh6
N4yjDqS61bZVmjlPoosw5EO/u4fWY8ZYH5M6tF68iiVxUeMnn4AK36woyE2XqeTNTdDnFk6gb7bh
jZsR8f33tj0Mip3g1ZO67x1J+03jWP0Hfoo49/TAgIx5sPwURP03HKLYXNVD+algzIpJTDcdK8u0
Ajiurd8xXH5OFkyfBF7LJ7TiDnAy2Adwqigy9KgbMYH1fgdV6xMTvd5Pslj9LBOrx5gYAGdkCfDN
5TJ+Ek9nw5bVw6fmhYOPd2n/6VktscXFbT6jkiFiwiTwEwrZ5GuD2TxFinHCI0m/4tvgEZBwwkAW
8QjSr4UCi2hKPpcuqzbwkkww3VG3q82JSdY0T4nNnjiMzOHaYft+bfms58ltdgDO2CszAQWVJ6Ba
5o51Ya1NRMl7UpZGeesyvrLR3Aw277IK02zTZxgTV4qWITxmrFFQvAKBRgH7jVr+IZOpbTDOm3aq
qrQ7dJF/uENOirlFmqXGgZCczrwb0ghPIauyNzUhUn/QjPyxxiXan+PM2GaEgH0DaTq9zLznidlv
t1TXIavnQ9+m4XXhsyip/QBS8T1PwviJQGrv52wiWG4o6qMW9Q2P/fJkmzMTdtnMeHsiSzXE66I6
ZCerDin+T3HT7QwXx+YeNTpTNbJHGwPWo7do7klLFiMYq+V72Ze7Dj+nfd2OrCgq7wNwcNA3Ywrx
hec/XED8zrUb81FssCG4bXYLaG10isIsibCGItCKzcfMkA8ZK02hDMUhulkYWjzZSnbV16E7yglc
2aJvVpmYQKkai4k7hvhAQGBT9KG16T3h+KooSUQyPXQoh76MlUdQ3RK7tjfwVC0JapRe5AZZiRtV
S2YZL+DKDlC9H07It9uXNNZS/nQLuIWWcJlmMqAWLKERnkgfCqMGpGs8zEpnbQcL3Uu4HTVKtY7F
O3tUhqk+aOiox0obnjseVR+ztD9MZ+k3FlnGw6AaD2j/E0KeHW2LXUu5L6M435jpe2tr9VM0T7pP
RO07ozcZ5jGeTygYDDNmb0kbKY921fbXyZ4UvyBdf2lj1Hd1bEh67A9OCQ7CRUmYJ+uaJ6LdgBt6
gD9l45mHwqrCvaNp8WuOrCK+XRdX1bIr9MYdf4np2rVkGzNQiacIa6uNEO4lV1kFRkruD676aBLQ
2Rr2PPtap5w6r3yPY9t5KDrldzPxQ+F1aVzMqi627Zz9ag3wOw26fUHWP5VYSD7kwzj5SjqvJtTj
Y8e870A99z3VFiehmuF2xpgiiAeY0n0YnooRQffYUX6bkzmeUX4z9hMewEk/WRvsOWe/r3RxUuIB
CqhBYHSeyqM7DyMknbJ+MEftqjZsqQygIoZpbnQlTQHLsiKLhX1uJm86YcrQYHA7tHtItttkQkXC
rePlIKy8BVpZvXVt+awgvbBxe9KOTtt+aXGO93ijmTxh2PIiQ/m49BMsOXRa3Ki+2mtMtEfhbTuu
+CWo83OgsvuovCQ+wVFSyV4t39sWQ0YcDZqAhwKBx5lReZmmOLB77wsPXkxcnYFYB3agU96cp9ZG
FaSbrhMgw4IBdpe70YeD0M528vTV7T7fLtPqrBsPfEHYk+zw2Fa3sZN/lAK/zJqQ2TZvQJTnCWjC
UomQ39erBwxpl20bMkUJ2zR8J8SVW0kHZ9OJtNvEYbInBpefsqU42qpun1nj49ZjdQczTZ8MTVP2
FQ+SH86YUnaHUaTxc8t+NrJINCNZyJwPr6SrW3asaqOz0mdnVxnRtBeVrQUpABsfS2LHSh9x/rFY
3rTDRoCQDCwne068+IzYZ7PtvC4iby3UHa4o1mFxVA/GL9L3jOFQaYZM7HpL3y69Xe4SMs9+pPDN
hbO6bR238aEr5ztEBRlJwjjadmn3peHGsK37dnzVBGEhAfum1vXYVz0v3HSGTewpTKcg15tXfiqX
GIv7g/BnjqheFUSzETg5GJmIoBxofafZjnmTBpOOG4aRTPFHQnwGnutGARsIqL1rNgNLil1tJZDG
UYIAHV52L3X+AIqVRKBHzr+ZQNDnkzn7Kitps9fydfz5iczCeI7T/FkJ62UzqFp4iVvjyzbJwy9D
dUr7LD6iM2b6pgKcqySbUTlnh10m1NPzgMeqthAOr2tNZdwLoc6F4JSy9tTpWHSXU+4D3a/90LbU
vaqwZxlqq7kdrAUUhFmKIUBD4Bn/6GUHR3Pa4EwkWMgq7NQnkQIE8Oqjlo79aRrj4STP7ofINvsT
FiBEbHqezMkh3A6+fT8Xubvnx61ORq5WJ5t4165bsOaZsuWEUQbWj4JNmwcvaSPv5nYkA/p82tck
GE3XOxO9cH1C/ddY85pTVhcfjSsIoBTm2ByWBJ1cJurvupvPJ8RGEHM1+mI7oHeKs6kmkKGxCp8v
wTwOSj4QXthP81KcmEUKNkFTuLX68sNOQAV0uBdwf0ItrYUCkFlulKREyHR2w5M8sHxlHZpkV4uw
+y5U1Oa09Eiz5qO1bxgOT42agV1MWJb6dVO+IXP/R9sV/e27kmfya0oWC1vsOVxwNQYevg81UbCj
ZZ8hz9y1OLHj4PcOmqqYeNMc7CkcsTR+h9RUMdBttb402F2QlfWc9MPAf1rbYK2bHbtuIeG+BNir
PWuKl26LiQ9G8s3SqlUJghV824bhhkFqfQP141C210xhuIhT2rM5xHpSDRFzyuvDiHDxJixC10+T
49jBS1RYrAGDnYyTfAeIeZAXdpZ30nbViYnBXTbyFDG0iu1vaKD+D4gSqRDo329l4bG1Gk3iNa2r
nQA66KcYjvmmcuCx1T/dJf9J3MXlmw0n/rm65bI7plzog4+6enyUv1WlT+WpWQ+yKA8mYh78zdef
8t+awwrrn3tv5OPb3YwHlQsSWqvGTT3YX2xOcDY0c93e2oqJwEiRHTCr8Ujq0CGqutNSYiWKrY/f
eA34zNipgdxxGED87eZfcZgeyQBOmtLhaN0nx1wRiW8/9hW6Zn0yPBdh9ZAxDpwKga9mXokfs0AQ
UDFa1xd9r5wW/REfdXQpF8XdOlmjIOMZk06I0uUlrEXB2L0IvDSiZ4esWCheE2d4b1TX2A9rmEC1
LHGaIs+fmkY/zxoukXuICM5r3/AMe4MLXlKUb56kQTqEECOIlMN4VEo749FxZ+yzEkRpHKVl1USc
0UO8oR7yE6pP6gExUpZVkLHOfDVHtGAUFJfIOvvKBEjLNXB59SLzdbL8oqqyk1cuv/ixHRzcFeuI
97bru3raYQk/f+pj513HeDH2BJUrWGOblC1EYDVt+agKSI0D26hNnKPM1OdR+WilZJyxNznXfbGH
aL8EZGE8eiWhb0yxtlFbUsdL9gnqvzmHRWpuQrQ1glZZ6ocM4QxDK5WPimF250yNe8y7aHj2FHbK
i7V0f0xZvHeWbj8Alnl1nLjc8wjg6E4c/aMs8NMrUuVHH5rYPLuYlE8izq8KZtp+6w3bKk/iHxHm
QkSSNqUzmV9DFD/bYeL8FjHxNOYFvVDsxzxk+VJEKYbh6nyozdb+SWTeJRbAGOWoXX8gWPJCahCO
S19DtCJaEpRRmx11hZymI8zl0Ifesl9IHQSgNA1cOrt2y/IxKKsx3av1Gu/wiEgVRFq7uLevAP0P
Sh0PL+gCPhtpmXyFGFfBBCeZoL9mlVqu5JVkqxr28tKO6lfXap/F2NXncIAwSbafPEwpoDynHjpA
YxFgLJo9x2kmILdmM4PUtptFfq5FNZ6tNXo3A/UdjaY+eEOjvGM0u409g5AqjL0g7PPtFKXRO0jB
n3HnLhezwXjCUBHMnwecvt1egGy0ymSXN5P71RC/bjwXbH0bzmcCn1GQm8gpDWSQD8ZMhBqLsB+t
NxobJ3O0R3YAxrGpknbfwj17TcwO1juZ8N+NejAtL/3VzPxhCLEYz16ZVyimCPPgIRr7bGD5tumU
uPgjr34jK5CQI8WdZGls7xW0MUruiQNhuF4wV16y5ZEQw69Z747LHHevY9u5zz3CFkkBnnkemBby
pGE4kvnvnDd7kjnvjFxajnXtf8q3ZtlTVsqyPMju96vvdf96C9lsL6Ec50NdKEf0DVErVRJmldtp
OWosoteyPJPzzZCodJLlv53e2+/dZZ08/KNO3kfWzVpXBIZaYd04kJz3gQRXTKrrqeqwhCGc+p9a
YzBZEKztuQJkd6uv7bJ8u/R2jGfSgIql7DDRrU/yUK3T7GhiTODL8v/w9V5LkiJL2+4VYYYWp6kz
S6vumT7BWg1aa67+f3DmW7TVXmufYEQQUFkQBBHurzCb6f/KSugxi+wxmZv04NXSVF4HNzP2gIiC
V6krM5vRPTaHs9TJRoWbrkaDf79WZXbyHDCMbSe1g+ddTR2Yz3ZS3sw1+R0W/H/UxZhdahrG4Vsd
K06EmW3jqTBT7RhhD3O2ygBzEqWyHtXSVB99rC749I3t99rVvmQAkd90VRlvsx9mRzsP7Zdimlk+
BdMOZd3i7wjExTk2yuRCYgTWMuzEIdUOmu71h75OiaX4+YNd9M29Gadnl2/sXW2PTJHmJL3CHDsn
LPnv8hojcsRdPvI6dRZ1SPWosOxiWAnsh6EdY2b46gP27DfEULI7b2DuWbG4uYCimo+Gp9m7ScnQ
jyvm76GDGRk32nsjoP+A2a36N3pr+SEc7Pyoztoz6eaOJWaHeVeRjJhpVPnZrAsyPSqCTJoOUY6p
9yHpe/UDr0YAo22ysCmIJKWZBR7eDIy/4vKX0XQNK2UAjV1gfZkHszxkcOde0wiRgnIsfhDLR4R2
qaoDvXv0UjzplpJsIAoHpwbq90HaS13b6R+e1df3UuqjYibDND607eSBU2vDQ5Elw2se+jk02Gg4
KmgTvkpdVDDZBRz1KCWvq6q7qMp+I0Pzb4N5tBzkMHowKMs1ZJPp/0SDFb7IZbwSEUQVi5Pd1qDv
ymV6X6dXqcO+NLpvFf/RwzmkmNAZhL37rM0ZZkt1Mp0cN1jCEwzbUhdY0UuWk0GVKqvo57swLX7K
uC5V0TBPe7XU9LMU46kpXiei4usV8uSk6ACVBPMqIFfgoM9xGTuXuGF8RbLl/0C3a5MGOVRT879u
9Z/bEeLPgUMa+kmutzXstehtJBvHygZ1bhScigckA82rMS76ORVOE1Inm75Qi4d22QSxgtWHPs2n
Twe2xloyO5dSV5+3KtnDOax42OrcOPut4gi6y+vI27l1Ez8UOinjcIz+3dvqbKUFRFB7N2mhkGFa
m+VBlV4UHTAMvqQDcWrTX9Rb2o+AQNDRZ85wkqKGTOeJNQm8a8dqEKf3F5DPEitcGkdDmF3iMARU
vRSHsCuvYwTOBKkm1l6h/WF4Kfg2DF3WoklS/aI3IPfbobM/xrweLgjAVwdpnI5NcmnrErMLE658
39rOza+ZlNgJ0TkkIEJE0lL73elzlmBe+EVKVqYlb0ueQEqR69vvqHWjktRmL1JVdAGziayc76UI
YsrcJ6P1Ny7iACBGVHitCFlbpYuUo+V57rvG1Oii5kzqpFgg9YL+GpMcaWwwXDzDYLiTgz6Ijvev
Ot263w+TwXtVls/qctGkZbrbel5+Lw0rD48cf+pwR/XtdCd1eNH6x7BBhcpjfY/DZw+Jhk/cKB82
+Ta5OmbHaxoHp1Jl2hu2Pl+ctDmhsJqC/Qyic45ayHswvJRlnZ08pUpO6bDoXg72G0ECi+Sv1h0L
UFkfStITnUrVr2iB8nWf8gwyyTgxz2eU8xw7ZS5uOHdzBN3ZWYq9MpJs8fwvVdqlH0CEixevM89S
qsqhfneMK6NjdLTn6uyACro5uu5B30q0y5j74UczEslKK1JS0Gj0i5YHzj4kJ7BE+Zx9D9LlGKVm
dyKMtcTGXKbzaAZ2Rr439Sy4ePrBXliottrXL7LR04thKk9GXn/tdCU6BW41PfGjkeEoRuLVKWsX
xYAWGZM83gd2CdVQR0MQ1azie5v3z75fqe9xgNIkiJtdbXr+W0ZcK6mYq6tKxf2ZNNBFy0b2wmWO
YRfmQ5AH6VqljX50U4z+NW7Sn6XtGpfGMKCKY9S3m5ji3mVV9hdz7+ana4aP/Zhpv2v0GxKvsVgs
PWG1umNCjgPt0LbAJSx02bHc/Bos+Oswr3eBq1kfZtxcI4C8P7UMYTjlOfUs61W3izv8GvNToRGn
zZU4PwJgKUl6R1+Z9FXn3oXIELZeuPNhdj2bfYExXWRHP+vwuxrM9tlrtAWdn7uHSSVGmKPZjuWJ
S9BWBRmLFTQGAkP+PnTxwi5Mw5sUcRF4IPWi3cO8t5/9biIP1Q0VXA1jfI5qc+GXxc0JVHB8aSo0
Qiwlvxh9ku/j1K4vBP3qo7nQylmZG69M/fnzMzlIEhQHQFDHWCHRT1ILkym9jQje2DtTfxmU9jWY
GYEMhtpT4OvFwxDnoL4UrfzAa7x5qrP8xWK19tHPrvbSNvpJjiEu6t11GLLsRvtXx+D8YYaO94YI
8s62deujt4zpbVb8nRwbEYIj1qzupaSit/ha9UTul/PwY5hfcz0/Sgnj4fK18ZJT6JcW+uiV8kJ8
/yzHOs9SXxy08NdSaVYv7TBfTTVRka/QL0mVzo/ZsmnVAY+HVidcQ6nsmv7Uu4qNlpFuP4665rDm
nbIdER00A6TSWI7EFt+YacruMr22H9VB46g/tfPRjLDQWMtySDYkMM2m6B+lsF4qqxqLpGpBGBWn
6MvQZ4Qlm7DAeNeqQwhDKIdJsVj+AEkAm7MX2DNZC+BEFMdWp/XsqvO1C6f3tShHtLrsb5GVPGZp
/5dZxMU1I+L12PfVvxsUMJ1jmdjV/tOBQfXGB52fsrVtDUczds2oVSgiV0iLLFeJWoJBox4jGID1
wJORuOMp7CFTaqkaPPEmQRKw+3m6j4BXSZ20c6cyeJIiHnXPMO6IMiznb/Vz1SBfVNsKuoxBzVTO
x7N78kMYp2zyuM0BGEOxHNKSJPJSF5mMnggBBcA57PY9s/KP0q/CRyl53uQv0MqcxS4HhzZWzspg
xyyk8+5dtXP9wS6dryBGWkAvtKiApbI4fpNCWJNjyupkvpei1gLlgIyXnqVYTnl89QcP5PByJjKe
2dM8ROsflirbmvZRnQavUrKygRDrgCaKFKMhHo+2uQSil9ND2ypvcDHsnRRT3bGeayi4UpLf1wb6
JbWz+ll+e7bgvEYrVq7SolqARZOulUcplqE60zXzar2aZ2fIIMUIQS1/Sq4W+f1zWhLiJbFMas3S
cnWvVE19s0kWEEieKsZqs2guqk1mKLC19MMZGaPjIHC+AyC+q9kLYZg8G401/0Pc4stEJPTvsoMu
QlI+fMvRddthylHsetYrjyA40ktZ2P6tNeYQcXMlupCHzC8FIp5PehZ/SZFn+4UZDArt4fjFcctf
eVbYu8JMxpuGheSTG4O+IfYT/bqSiG+I4LMw0AI3fkzHPAaJEwR3pEjP8Ti/23Nu7JDjBL5RpvZD
O3fFvMsqje7Nm9qn2ZNsFNtOn4iGGgCqvjsoPO77BAa6O2CyRkCzB3AF9BwOnYrGZgeLxWvHO8Dy
87Vuqh9lkyrY4mTTu9VVdLvxWfNr/Ys9hz/z2UVFP3nop9I/hXb4u+qy5CmKI3RrU0c5QdNXv5RW
rDFpbU9Y6dofoX0mJZZ+NeZ5OBnKYlyopHeB4v1kuq7ezDr6bUbFj24MTdI7lXPRQIySZXOPcYnQ
2FjHKQpMkB+80Ei+DSSJ0slygSJVJCsdXuykGr2DHpJeqgACvBbFmYh8TMovPE1tHr+lLerEZAm0
r9UceBfLI/MJ8D09ViHymKYDWGkAC980vX9vfXNhfT8OufZqqM0NInq1IwsVnNSCiJiF3CWBl5F4
r8rcvHaMp3H8prdMkl6K1nYvU9YhfzgCUK73xBmVi6aQV4PTVJ3gzuvIg/jG7SdQD/UxJQJ2QF/J
PuR2vjNQq7zyeURi0w7+rjK3fpt1PtpU6U8OiXvA3U5IxJSNYo7h/ejFP6dciR7GAe3ceS7/maHB
lK3ufQu6oNlbfdi+kLzVzhaukbfAyonKR6V7CHLV+ALy8wcmSeU/JiqY5IJ+R12HwZSz+KgVJeIQ
Q9vtVETqcF4Jhle10KLnCpSKlGRTWa12gjhPcGxpIRu/1EG6jN6dD1nlFRkVDdhffAEbcYxx6H7q
NVN9m0itHj2dXLcULYQUH7PYe5BSD7rwbTAgY492fy9VBuyDsxPZ1aFxE+3N640WlCcAoqUkVZph
IfjWpslNTli+PleDLzNzl+hSaP6i9ll2b5MPpNWMyhcpFZkWHFPXz09SHFnZkK9ub1LydK17i5QU
hIDTT2udPnnatfdyGyQvV5MNk5ITr0b2LCcErjIdkypRQSPQgll1/NzpZB+WqynLZhwI/CmQBq7S
glD3cPMLVKC2SwZuekN8NVl/cxYNxT7yprcpJtwxWZr+1vgO2nJ1eEuzkC9d0cb/2K2NrjRzp1cn
tF/T4VfpzcY7Mc39ZFjjK98J470cy59hgtCEHCNEq+4Rp/QuIEbNd1trwXP13nCUtrmhB7cKT4a9
HB1UMj1qE1ln33zme18ChqmnDH8FZhBQ0aJX2SCOUhyxay2OyX/q9CnKdkHlId5t69HrFIygvHwP
7W/znIaR8eYWnfGWzAqDPpiWqxRjxeuu2gw8RJpog2288QGbnCxa2+cNaeQRldaLvZxeBfUJuLuP
IDrctkrpnFfZJHHDaNcM49UJYue1RRv9cYwVaOY6ALTCDGBHZzNxnuUMIoLhC1pyrGn8Nt+D+m2O
3KDxCLD53+vV3T9FpvhHmP0Ao/RJeYVLp58UrenWotS1Zn2oNb5nUlKDpjjPFQC7taj7nDVnZx/g
xpNUjcZMOq+LVczeq+BN6qbZv2k5L4aU6lbpL61VF7Tgj8qmt6enEnDIw1oFC/I6MP/fGU4ePTsu
r3mLdpY94QhIbpdMsTEEr7Lx1PCsFsb8KKXRd5tHHCLOhZ5GyX5ulihwXTk7OVpEfOVTSyd01iTx
aaszvOS3p6p89PqyedHwQd79drqTNTbqq2zoRyh49GSrtzrfHD7qSB3vUfRRX/vAj+9rzf5ra5Cw
TkF5o2nOW517IOw/rhdt+gHBCmSE9tZoT/d6FD+3o5c98g3M8MTKbj0kiJuUMMe01Z3semn4qrVm
e/2jTk6zmuJH3frBQSurDJBP7rzIxq2JEjoQAmCoU1eqCiBdcjH1cEjgqL7VsV+++UlJeM2Lo7PU
ZVFOrDIGYh7mRbmfKh83nyjzr9LYNNxvQYFKsWEC/ylVuz2mDLPHoIvqt3ouX1sChQ/ovdZvRYLI
rRkq/l6FDorXw3DndGbPDeBgCHzqQCIVpJRm12/qVMdPTexe5aBUaa6hEbxvvKs2DeXjZI53dh32
PM/B+GjMobx5Y92BCpqC7KEOymNeHhV1KA9N49QHzQpmgEd+czIVw3noEygacY8ffWaqR8uuvjaG
X8CH7+/9sn+w+gDF9pCcFLyEH34Xn6wQwYPEYqVTMAPAcL26jBGGPW4Ogq2+qn0Ac0IJwXSrvX5o
mYPsG2YfufetifVsN4ME3uMVApHU52su2T7wMbDrTTDoqjLcQEx8aLUTnQM+CAS4VSDpgJT7Xr9T
Z7TmWk0xSC7ATnKVczrqX1h3MdiAXjiUhvqYdel1UhzlvupK6LH94F6zHgKcYXzEzRCz/HNZJ4P2
zPrQfZszS7tNZLSJd7QEE41il+VTC2dqp45GhyYN0XroRM3BK3tMl2e+kSyGH9T+RQsb73kR4Zsg
MdhTZcJ7DIx7s4nVkzIgF1xEX9B0fScjdIharTwVduve9Zkx1QQC2N0204ACvG1Ud4iWfQVhMV59
te1PJR6vO5Aa/mOf/+Iy4Q25FWOH7vOwd0yDzG2haPcZc9XMGtUXI+XKQ5XNdxaCs0EISCRT5mOB
u+oAAfXSaEN9qzu/PqqmOxwaxwnuU7eeD2qrfw1G/ANATHXHAM+XSp3LFwv4x0ulmx9KHFUXbPPa
e2QSwZXwTTmmjdPel0VBlEQf4G/N/j6opv4eIMGlqxFkbOtkn9fl2ctG75obU4XDE4AouzfDnRHB
jaj77mJVCyIw6LSjOeCDBUD4B1JN3xnlsotJlnzP3er3wOG6PepsRPDoN3ajANdL2vZOY4tOAnAt
tCRYsXcGX3vDhm2j/qgSfYJXZ9Z3A0CDq7IEPIzmRWbU2jKtZopCN+rIg6Qhwiw5BmfXaGjVDz37
3tvKY5rC80UcZZ/GL6CX/5ldo7qRf1P5EiY1mmvqbSoq7dWE4WHS7Un32vWQgL9xqr2Rh9F9l1fB
LRiZYWQa7+8UFnvonfgLesPSe8uMkJXTo0nhRB8T/gBHIyGGald1fQ7t6Ye7GJCNLv5UhALbkFDo
CnZoILjVve1cgz7EESKATKOhy6kV9RIp+QoRIN8PcfSryUpMYiPzwre8T0CsIG9Vn7ih/9QpFjEj
YXiyD5hytJX1TGBE38Wgyw5Yjr5hcAvHzG0MXmKjuIY142CsmLj79c2+7IgJ1Pkzmqbqfb8Y7Ip5
rmNOFql6qB35LtQD/2h2IPVCTWeFojgdY6/VHIMkcfeAsk5REfxSyDygxBChKEQo42dvDeWXFllz
PtqXLvfxPXHhNOkBORB1hJ7qMT1+CBqAPPMLK5J2T96zKk1sINNspxKDTGM15M871gKhPkyQi59G
jwB7rXcTWeHgFWEVPp9tBULJxwi4RFnqfgR5iRkR2CyCsQDGVTg8Zkvwek6Dk+0t6rNV/ytw/QyB
MgN4o6tjHIzGFMBD/xzODnr7EOZ3nQaVqf09QBqMgP0eGwwsw9p2iDo7OzNv1T1C08VRLToQyp2C
AYumKshHohcTBD6JhdJ9m6rpdQzt5p5QI16K3YQoWtY+wV5+JdLc7Cz05K/epIMC1X3r6tjuTfF7
76YkvnuzFpxOFXffG9e7LyOGWbPBHVRNq+oyo7DUaiFuzIV7rrruG94HBpxgOzgqZTI9DHgV3TsE
j4uFQByk+lvquHfgHyZm2YspnD58G1m1E90IgC/hGKgbnb9rCkgUWVwRqGgDk6xbaV0qtyp2VmK3
Z6DrBaA4zwJ0w8fgBJn55uQkpfQCzS2kY99Kq3OJ8hTaIYnjczm15rmvK++v1HuHy9Sprf9ztusD
nHe+pd4CkVF+Rka/z60suOljMO71Sm0OrNS9Sw/w7GyBAwV3QkpK8Vm8dRDuHasg6KGaB2aAD95o
Dc/pgEaRQwkxGcyEzeA9zxT7bttUQ+GsRZuZ/9WuoYjVs/Vo+cwdvcECx+hmAD0rzzv5GPjuQw/1
NY2hb8+SeaerAa+ibxp3cx2TNmX28SvN9WMeJNNNnZFvQijqRYuD39biEAVV5x49YumMrM74EC+b
RTzHzEftXjXr9mXo8Rxu42XkpuSVQftSR0x1qzo9l4GD7V3q8BjBhF2VlvVH16fMPKzoS5Lq6Bya
xbNljPZpzCPW38vGdx9mr4OH1mrxseleUqdJbiHLg1vqO9HBKCAAwMaO7izbfNEDA/aGN9KjMAEb
QFwR34uPg1K/zLpPcI0YDP0fgTMtuwgGzF4y0lCFgSWa1uJ1BQLzPxulI1/Uo22K5yuvaoikll+C
1BgzryXMgl+Dg+z5kghQZv2o+zelwnALjkR3TDw41kEPGmsKhokVp8+5hEbuEZS+0lGLu8acnhen
cagdvn0YUaXZY1c50ufI+/UmD8tMXYBmTpjCK+mQnpw10EWeWdyByLgME4wU4EqPndm9KC3+T7kZ
Jwe9q/J5L5i5cCHwW+DPjs4w5XAKZvdxTDWNqWCXPXmk5m5xU32ZgRt94LUB2rD4Hg5R+qHmeMF4
7S+38OncEiVwllBBPeusdFI6lOO52oNsJj5hAKw85eBLazTAAyaVslUAe/ogBaY6x7R2uUIxa+/4
Q+fXLC4ZssfOOdRWDDyElAIguGLeFyimRU5h817Ye5Mh72HQoPTWAAWUDmBV0vD3kBzxH2ICrJdk
Dr+ESMEhPnrCdbE8OM4IwX3BGwHQPmCzV93Q/00V1Lfqf1jXtHftkJ3rseYzCSowcRL/rCaQhFp4
nHV9dcK/i7w0viIhjyLn+KongXVJB+V1Jgiw0FtxczcX44H4m9oZl9gbQ7L1By+evWsYWY8xqbR9
qiOr1Ko5wn8GiHH7zjX16V5L4/dRZZUaVgEyiiGU4cWkqfLRtUka/h5QoC+rAkSQ1d3JJuENlqu0
V+GIdPqnGxztDdiuizS2MrEQMBmntQVXn6d9cyhS23uGBeA8qdP7DILv2QCMYOdBc6ri5GvJxAD5
SiwU+5JkqhTnVM+Y85UZAE0Fl+PODZk/GSnwF+uQB52xr8qiv8COKN47s24u2HxaeynqidOAN66t
XdgozQPTZf6ftrMPehn8mmxlOhdxOt8h/PHcz4C9TddOngKkXJ6CRqvJDCOF6fROerRquzqX0MCN
AHaGkiAxl/HzFqaGOyAV7IQkGQtceOcxO7KKfjKIczCKH7LsqQsBi33P7XdMy9prtmBmygVXF4Kw
uJrOU7TgRmtjUq8AI8IFSSqbSY++KIrhH+P/VEm9NM+W166+lQH31Wuh0+EQnrIVoGejg5zW6io4
+KdJNZgYhu9xA1LAfxubID0F0Hnt1oBbNIxvCJWjbojn3aqrIRghwQ1lJgsGN3ZQ8l60N+RA56eQ
JMcfk9sEN3BZ1nxkssovkV15o60KLtlFdpOZCBIsLP69oS5A+7qtjoJQqZynBVLIXBbgUA/cOmjw
evB3iaItcQRqA7BYR7IqfztKfkjUwHmZfpn9AIp5uXHNckXZ2/CJNl7r81GgilI5ztmUXaRl5LTc
GWQRg3/Pb5eLSCstVKed7WTpQX5lgtY0CViEzxZXv3PQqGdRGHG8PST34QqG82e3PL/RjJxLjhq1
pINlk8j9l11clQNSWhjfSTHLqnNYKjr+M8tvysF9BrhuXORPys/wgqcwqgbESfrq6JXlLzkvHQM4
5stjXJ+wVApeKvfJulgLaXSrG0u9OyO1gicToI8V+yu9AdotGepxSsejqtffBQ8smwEYdVfDryOe
iuRIVg02ZkSVkzLGu81Rkt4rzitUg289zMWj1+B1j4wD1MY2ad7k2duJ+zQQ9znNtcGwbg0RentM
3UlvFbfUYfnXhmi2bQ8N7LAOhLoJDvK45GnIXqm5pHVlV3qBFeo+eeVu5xV9fsPX0QN9JrvLBiIC
fUM5VxqrKPQFkxkgAjDnlBXNfPxjV852cKQAiewa+W3dndMeNJQdXeTvjU1DjLo5xG3ydR71m9y5
9S5BLd0VVjod5F7LXUnagvV/qyG+skCs5ZnIGbIndWt3kLJsjBTHkKYLgWgi+jh0r/Lg164pt2br
DXKkJvK5q8CwH+RWyI/U+5r70waFvieCzizXqn60i20Icpfr/TVzp58BXhknDOEtet2bVuUtTNvw
lM8QnVt9etWXoUM+21lsO+c5mEECY8e3U6FzooTboCdkJXnx//nDf/wG2cX2CrK7Hupry/XpoSaT
gzQx9IMMAfJ975Abv9gAssbXFC7venNXOMUfb80foIrPd9AgjVdEsCbn5mSEuTYfYzf8pnSZetzu
MIPgTXdcKN3b4KL2zxkmlif5Lb1fPaW4I5/QaOznfZOF9+2gK8A8lnFoea3lTNn7n3VeV84IB4TJ
QXpCH6cnpjAsXZaOoI9IO5lwrLfuszSwq5kGpr4fkGC7SA8eO2u4TLnFsqQ65s6A8ZG7gCv/59+1
i/Tqh2CFvdwArrAAUra+N8cPrr4AGI3Crhd5G4a3ZViWniTFra4g+rOMSJY+O0ffqQYwK+mzEyiM
kdJeNtvb+kcXXXfl+Fx5w8VrzL30hPUUbAXOype2IUEgYyEL9uaMQvd1e8O3vix1UgyWXqj2/akB
pHcOnegkx0zp7NJiO/9zF5SyPDXZW8+R8rr76bgUP9Wt3basbPvfoQdbORL8qXkN4MrtUuAxRQrI
rbdBOC8fDt2DaBroLFQn/YQPBXl65gXyxAdbxxjUecrn9sVhbsD68F4nYjGrxa6FOpEDShnq7s5a
sKrzWL7kg9udTHNmKtHo6kENCmI3PQIzOxK8J2EWTPliF2nOQ30IovLJyao/Hrz8VekH6+u0laVy
6yZbX5EmxZC2lx77QemMsqmX4Vr29AT6khnDeZK7LxcpwDNOYFbodr0PrX4vbwmsdmpl94/awTX+
yi1ElGTdMuEafIRU97ctXIqQG9bFSnolDg41JF7wDWOif0Q9cHdkTI5yj2Ujjz1epicI5bJGntIf
+aTfvNjITuo83iVmiUCZ111kkNEYtVs4uyXquYewCNYvgNH+gpSfXeWC8uRlj5G+XdgwdjT8mgfv
GXs5d8Us+4n95uN5dsqlR2yDgaqpzpXztt+nt6N26CeI99tdLDOHkTRZPjOZm1kH34IuJKQSeAF/
gUs2mIl7yI9KE3JrUE4MdFFGzTquOmYy2QKvW50n17lOAHPI556hR6JRHNn7DMewdXa1rqIiLSjI
uenaOgjDpX6sjcQ4yfXld/l2NF5b/Wk28vakmsaLPNXt0cpe3nU/Y2OKdmNRoPQPhfzfBdo2cCjy
7ZfyOrFjeVriSMPyAYz/UcvsHHZ+mw8PCLKbF6Bp1U1YO0PUVTf6wj9lmGXr85UnsY0x24PhA/0b
7/GdOXn1wYIgjSyGY+BwUvASuIzgBxQCjyW3TJ6MdOtAJfZoAQ/2C3xD/jOYS4NtRN+e5Nqhl/F+
uwnbUdmTJv//l2KuNsJeepD3SWYK8mOkuM7Ft7LsrZVzhO0HE1qEGWSiq3T2RcVjUZrIn12nXLKL
wyav2rpLXvtfWP36oZTf+ccsYz23zN09sIB7EoLYY/Chl/kryRFC1/KaLObz8z6YzG9orRBPDvvk
UjRhqB6l+brrL1/QCDBIF6TrPE56qszots1WN80ZKQcNpUgNmNgyCZN/Z9usKEkp/zGXXX99OY8w
cR7GAl23nv0GePrJJks179HrLUhC/XDlh5j1TXd19So3WyZ1srfd+62ORBCa1wEEkK2x/PWtuJ0r
e9tj3A5s1/t0bpR/dAh1MIYxZsrAiYQb2CIpy5vHHU9Yxi/H1x8/l1qxi5RB/WMaKY9w7Xnz9wCi
/VW6a6SrDqDp5RmEXYfkhvSU/74rZ69DFaCc5uKW6eEzFSSAGbIt4T5xQoTgIUe3A9saUA7IZmsn
xcH/OWh1fl1//dKTV7LH9s6s85m1M0utp+cd+ZP/vHeyt7aS3c9lOWm96h+tPv+Bz2cpGomN1n7X
ZqRmZVzZZg9y7n+r25rI0XWeLbvbRp7HVpQ9Oe9/XvWP5Yy0loaf/tR/q/t01U9/KVgGfIzm6i6E
0be84ng4k6uo5nWtKi+8bAilQM6ERsTifQmzbZutbs7wBIV+R5uqNdhdG8lwKxffmv5xRHZ9MwAh
RAp+7dHysmxv/KeXanuBthdN6rbT5Iz/WffptP92+fV1nfOF3F/EoP3Gg4tDG9PaZS4sH65ts65k
t/IfsYr/1vxT3bqeWC67/gW5zqc2618YEu9eU4Z/1M4L9zI0yBpU9rZvtIwhW1H2tgnZ1vhT3aei
tPN7BAP6n1qNJEJS2BD5eDnJvTO9lS687kqtlGdC2Syrsyo76V7xtg3vgKmgjW9lZV5o5FKWkZ+5
UEBEycosdw0d+YHVznsZHoj+I8naoAz8L11tHTRslRiCjC5FOUPCRPztIE9SNttwK0XpCo4s+rc2
WzfY6j51oe0yY9CkhCxcmF6DOpuHztHTeS/r3wSAAeGiZHwP2iE6rW+83JRtsw6rW1lu1/8syoHt
1ZViQCDl3+Fbyp+uIHVzloCd0BJeo22wXyfW63F5PtuZDV4lLN6yq0VgxFgiJH+sHLdmcq5sZGKw
FWXvUzsZRLe6P/5xOfLplMGrlONsPIAKfK6hUuAaIC2IlBsaSI7lw1XiiNe+ydDlZ0mWXeTOlEmf
Z5dZdXZN5lgXecLbE13f/T+CmX9MFbamsicPPyp6InprozXIlTuInhhxhEyKjlb2MHsl6RjUXLTp
UV7RNU4pPWCc9bj5S17kf6NatRocsc4mddKQHMzz7JogEQxLHNKabOqGbOVuK/tWoKB/Flq7ctEd
dmYLAzIG5C3yYelacDZ1/0442xYJgEhFu0buqjyXOoPKpFfFexnDMxE+ub484LlFdKdd45mfbr/c
1D8e0bp0Xe+6rFlkd33NI5KTs2dOR7nL8me3jfyArSg39lPduqqTI5/JnFtLObz9S3oY6nsba70d
NoZYxQW5/6Ur4vFsIAR41GHMUoR6hgBpccVnkqOWTu7McJDpWY56HjBPPUnwbqqDt0jLztpyDTWp
s4cyqNudtJq7bLwoc2ke1D4DpDcMxa6JeNVl42Wuubc9AJ4amKL7NHFPahRa+RHJIAyXWdkfiUqC
Gp6ca6MHzROcLHLNiMZCPM8c3Iti9T71x/cF0f4aQEp5hX9TH1CNG1HloCh1GYJHWUJ6oh5RgYjt
Kn2NPQdlQbN7mGK0EBxgCyed3P7Zs/z5Oa2an/AdL72plV/G3MRVK/W/5SVT8hof+JsfqCDFs+a9
92bru0e0nsyuH5Bw0FrUcYZhFzR1/bWewfSyJC8/dDW19yjqAK+KkO1Si8UWwCSUPOdWhX6Tqh4q
JIJRhirBcWPEWD2OyxFCSZgJDDgKhIl2bgq7fJynpHqUPdlkReGge5bnCAsThLeKODiUFfJD/jT8
bZI8O7fqIuWXqZWBHQlKHIclALxzfVZucRGjeq1C+DR8jERVFAwPbVaACfLagfVwU7g3kBqk1zyC
7S2qX1M/Rc/DsoHoEj37avINWU3lKlVlhkk3uouochUInxkW2RoneG5Qw35WyYQ+p4qm7adxDFhB
cCC2PaBVqc29zLEUxUN2Nw1D96glnfc0L5s6A7Zn07dgV9NiOxDqWbrXSgdXtIHsjDlhNjeOOrow
/u8piebHtQSaA+Vfhz63nV9FlveEyky0r8J2h+6pcXQ0yzxMU5Oj8QaYvjA082Y7QJ2BtWoH3daT
docVPDIYOICXXljeV1Dt7ptlsxXpn+ekIIY6IG1kw00r9Vs+m6mx10xDu8mmmIL/qyz6StlPHix3
L0wJNiNq8N77AEZde+z/Tob8L4NUOrhw6P68W/+PsfNqjpTZtu0vIgJvXqsob6SSl16IbnU33ruE
X38HqW9v9fninIj7QkCSUCVEQeZaa45pomemMpFqhbKGEjPMv0l3vkZFqr9PbUq1AkCcp1DklF3D
wbqbNXLJ1pRap9othqM+JN0+y5Lyyr9AQ/LfqQ+tULi58sy8qMbw1EANurhxejfadYv0VWkekoHE
kQPscSM35Q5Soc/g14tNI1YDxh2raemeaBmmfAm1XMtxZLBpchRktzwz/L8OtooPJ5vNkzxV05ra
1fGiPeIwnDpzsGhbXji1//0NujD9E0Vz+nXexpi7u7bvNoUK1mYdYLE8hPkjRoUzQfuyZa5smyeE
Fu0D2vPhSuj4ILcw2u0eMK1DDJULYE1LD9nmGNW/D0rdJ9WFx4VrIIXayH6IWCyrCgq6M/y04dyM
hJWrDNqJ3OFAsjiAwUypZuNS6KbS7YBtamu5KS9PnqnLq8qhJmy5PrYQFLrUy0Av2dniz9efk6VF
sLPLBs3Zcv0ATlORl08e/vTcM2I0IafIVbmowxmF+/e2vNtEB0Lyr0a5W+7pEXf44x2FM1TghXCu
idX/gB/KQ0lv3pomjPaDPYYw3qP6o6q2cn8yRs0206E21bPiELBWXNzCiQce2jAOz/2yGFO4J64R
7P7aMQwZdjIvYWAnGyQMyakSOR6Gy0KuyTaTWXaJKACiWqLFLX6D/0dHechX7++je4E54P/PIZk7
Ul+hart/n6brSyC3N3GtVKKB6399O9lbfshUVnp7zrpFR0Ha0bQ6FLAQKS/xsigATFzk5hQEEAvj
YES8riYE15fdlQq5fPXdSa7hoHfixdeTR+bgxCWqElW1hyfGpChH58WiFB+ylNz7r0PlpvzgDuro
3gEE/nWo/LS/jsh1c9NXFGj8e8fyraYqQex4m0v7LcOelMql2c1O3VRnJ1fEFJxokDf7nDyjSrZi
k5aR9qhW0Xh29eZnEWnq42iX6qMeNdeeB+yV3DRKF6CDvP0GA/6X03T6yaa05MXNORXJnOqSQTN4
iWvlFT1yeCd3mlV4CcrEvpf7qBTeZAjqHoqlp2he0lEzn7QgLp+19CC78M7JH9W2RX55jZpsOg+h
ll3EsgDup48rM21Ytdt5xTObarxlU/ZBaEoiJ3B/q+mIe6lL7BLlUvaSew0cbc3o1nLTGNpxb+Ca
6lemBRF/ZVv98IDpFegiS+ibGEHlSztgi6Ci19st+soXSsEq384Dcy+wzLyvbPFECU3/blU/Zrd1
Xy3F7Y55FYNOsvX+vZ0ppFAdq7gHogNLNxr+hI7dvVOypftzgou43QZPGsVnMGy7kXpP1pKo28xY
w6IX/k8Tssh/dv6rTbccqmLz+VyNXrPBr62CMOeUT7li2cc26yeY20P5pKOYfsD6fSV3KpSxPVGB
8YqSV73IJjtoyS+4Y7WTmwKaxEHzpnQtN5vENe9nsnRyS56xH9WLCutNRxF9CqeZuoTSioxTAysG
WXQTQGGziwtB96T3qcUD6wladlMHo3OUe4Yu8DamNlrcd7idzAFPHoAx8cug1sMajU98lJtOrNqU
KcTDSW7aGBHhA6kHZ7k5K9MPl3f+VW5NQ37P87q4NxLqewIR7qN4VG5Z3qmXOEBGHAXYVY1FfU+h
zwbsxHCrvO45TTr1RLHCeNP1jp9KAlW+Tt2z7CDb4SJuK6XJr7JJLkwoR7GNgKHpdQxXS9xjczu8
ye4JcrT7wry1bbl1e7fGsLDZgDGvTvbklKe4Ryy3wIKrk6KyaPvaBTOrTn7i4aKl23F7F2kOVuCT
9QQhLHtXrdrbwM2s9nITjQ4l9Xr5UpkCJKUxUEuwdNOGKVjB9KOqphC4K6sdheJ19k4Vdb5Dju9s
dXIf77ZlnApXsR7NKHcuVWpRYLF06yb190S15IFXm3ZhWKfhRsSauyxmLQvWRPBa6nf/0/bdRa5Z
Sve7HnRt978dr3cUwPR2cteIub0KpaZcunRB31HVZfIm+l2owbMpRvuldQR8oEIvz3lk2JCN64yK
uHF+HWr3JrsKIzs3seG9NW2h+m6TWJes8jBgaRpoKXBhn5EjfSrArzZJuXYpGzqrFT8qVyQ/eo0C
Mctw2zvP7MOjYjvpLs4i9RGqSrOSp3fmN7Xy2s+evBFlRGYCh3Ey9sRsK6i7lXXzbJjj/NwdwJZa
sUrzpoSMC6PqXPFMPdtV5A+Bnhwb4OT/7PjqI3dX363oSCh+BuPvq3OoJr7cH1H3eJZnSxyXRrtG
Tlg75uFrU+7WPS0VW37a8VfPUNNvlplaO9Ue0W5/n8JyzJNNefnRiSxlk2mlji3V6Owt6n0PeN20
Z80wna2d5tP9hI+LP3Rq+8yvUaX0x3U+GDvfYPMof1rvyR1ThqSitLa3R7srzU80icAiTZ7z3H38
aPPUQaQSzpumrptronfN3jTq8Ri7nYW7b1BhS9A78LEoVuXBhzJTr8BiBUPwnoTiOY1N5bdCpeXX
B+WFBiqutH5N2fgjUhTnTbPbHNqxNj9GNmxwhijhHRJqd5cvUHFVCbLTkCXWjnBAduciBaLGubWI
n/Egs4M5eucB/IH4UPmlh/ggU53ECJtBeBq65u8cMrLeD0/ho2W03cPQU7MMp7h98jrmhP1Qa3fU
bfSU5+CwhO7K8QmuBcFe1w08qISzIA3ULD/NWp+f5JrjNKQAQSBc+hSsC/41D5ozek9F5r1pU6Jc
zMHzuAbge5soa45yszcgzxVO0h/0ZABMpTEuO/QVpW5l63rPIYL0VT1G6mWoq+A5buZ33Qr1q9ya
lwpwR7fuZFdPc06xZgX3cisawl2XVdmDWerBczCTSyyt9rEyHOc52Ikgd94TXpW7TqjdzunG8KPU
d83Y2B8VFVlY5tTNfgzH8g2bu/Vgxe4D88gzJg/ltQkU4Pkh4o1+iLTVV9uyIy7JOOOsuyhZxA7Y
0cSPCPCaERu/pd2hBUwtcsL++btDazSGX9u9tR2xFLz2y4IbY/JbvJF9uSl3kLAtr+2M2xaW1SeK
nfjksK+pbsBwdEXsrrway8IGxXtyFeNSOPX8QBTgra/i6WOKl0KPDj0HHCiQe5n+lszj9CGa2FqL
pT1e2v9nfxfk0nf/wA04D+Vp6zZ0Ab795/zf7f/X+f9nf/m5ej2i3PbMjVlYyXpkwn6rxqm56Y6p
7+ylDVxGc5M7Cia/X22yC6DI9lYtbf86ljcnOCvF2yU670S5sBa1pVe36pY7I/+nTcU+2ivM7Xc3
uVMknrdqGvQGYXWn5J2FYBLNl9CaMdw4/Nb9AY6NnwutvJMLYfL/KocXfaW19UaPUvUc1gjxeEjJ
DQjt6rlbFnLTNhRE91/bee0PTNdgPf5nr2z/3pRHyDbYdqcipqDtu+nrTN/bGQ+9Wbh3FZfrx4D9
B0Qy7z1Fz8RNVRUHL0BLqgvnYbIH74cBgI5ooTfeWa6L4WgKb6XM1JjsK2pihMeHtlK2hu7NrxAZ
xl3PWSXw9AVZ1kF+RpRTzjfUnXXBCdu7Br1Goms5N+YVdzpX7Zm6EQvXAcPY6m0njnoTwez+r8PO
l7mOFZWIc5l8yR1yMcDq3rgUWaFEH5yDmZkVcJ0uuOVOqtwARPe+vvewEUvnGaaLATsGCLljrhiC
oItJRLNT6nzYMfkDi2/8qc3uA8TI+BonOMGnfTfcxe2g7dWkyw+ByMxrFOp4YijV/JJF2R+KDvM/
HBxhB39UTBM6Fta/N/xkdobow2tdtu2tXBaGyvAwKsElLh0MfZEitZRsWF111TJ08SCT1c3olf1V
9pfdMHjaYBo5YYAGnCZdPNkpmcdLdkhvIbCODb6U2T3QIQwiLIzRjF4VW3zQmqsV9umuRlpzSXNE
FYYw57PjUlmMOt4+OfkYH0pQxifPjK0DYY/y6E3zeMxrIQ6KGlen3Cgx9gmG+Jy2AYin0XHPaTXh
9doQJIn7NNgmXafiwKA2W9crBUJXoMsAoIZ78hPVJkuc/hZAe4IbTO0gTxyqgepheJx7rH4wdxZP
sQUeuTdXQx8RlApL9bklB72OhGq8CNeF5Q339BXvmWFVx5O4BPhQgaAuMr+eohgSFvw43k0IPoJs
/pm27ibAj+yN7HUL1yZetPZz/Egt6Z/YVuefSmr8JPCLvNwKCZSHrr7NO17OwWjuhuUMboJ/B3Vg
FRYPggmVPQHppMTkZ0ldot6bPzxqDZgC5uMJNqq4b1JHX2j8M9C15uJZUw8KmV8AM6Nqn7caIBng
feKaQGthUC72hanET4HiOVdHQ00rHd4jc0ByZwXjfsjG6c20mTtpWvjklvxStKkowQao4i2mAHAT
VuOwl0fpSXpojFE7Fo42+sQSyyOKoISp6lIZbHkYcgTd6qvJnAAiyi5y7a9Ge9kjG/+957u7yCWf
kA/4Po9sq2sXHRoJvHWOY+DVqjqsHDulf+kxsDyKQM3BV3BJcnjbxC1HlB7LJkQ7bzN1JT6Xy6Zu
ToiWTKs8yM0ga7QV6sRkhckDIjnbYVKwLPQiwu+pMqfqJLy0xsGCNbn47iPXZBtO4/RudUqUxoJq
rP+P42aAURUC9f9xbrn510c7+AgcGAmt/mr7PkR+voir+Zhnb+0URU88c4NVmTjWQQ/QVgyF8ah6
TrAzxkhZzwX/Zscrk3u7LvdySx5kGt5j1+fexbKUPeii+er1LZLCruheB+HUK2N0wh9dqDwhKPJ+
mZq2LVweB3DA16FW6DEdgPL2efKHYMYddJDkZx03Ca+dtntb7O7XqdVXF+LcJxWI+wWhQH0ptDra
gjOdV6mp1pfvHXIvA6x/+plY8pSds1b7F0pkcG5eziAPkR2/NwdbOCtnbMhZ/vdD/nVqRaTohfTg
JaNGFWDm8iHfJ5Cb2ajuSX4lR98dFefcixADIqxDcXxRhggJie7cm5Ac7zN7efpqJRUGZuR+taH0
xVIpc/cOoYKLo2Jckqig/r82lzacusdLvCxkGyWY2gZfNLIgy97vHbKfbKsbNd+aI64AcrOzjWIT
g4Xx+2QivF83P2OEC16pNu9aOCF/G6rpxamYtDdTGzwWczH4lIoNN71PoGE6Ir9zDaAqCRC3y2QN
476kqhaCY0zNPrZVByvzYIIsT/HRUeNrkan1Nmeue6/C2iViQPQ6sxqFwHqZP/PtojUxb/c1tSGg
WLNpfuAp+ha0mf1ZWcFRJZAZQsJB15Q2KUPp57LqbPB9BBlIaPR/xOSdg6IoP402+aGYRKl5WlJA
T9WQZQ24YZmgFiyQnvmcj89BM7YwzZlAyL3CiapTlCMFlHsLLDzPwTC3K7k3yaIcz0uYcnLv1NnZ
tVHMj3Q5ExmP4i5r6ke5LzFdYk6AlhiTx3dVpyrXBCch1kNrju/kmlyoefg+62p9+G6Sa7ihRn6C
j8/XUd97VSd3dgmJqJVsc9oI3KTbojsFDrr+7vf9OeqYX1qztI/BrNN3TnClQon0KFKvIkUUkDzR
Mu3kub12UtFRoVmPtV02g4qRO+RCuFCD1srSp1GUqd5+H6MFymc1V5Dt/nuav7pYToKGTJ78+2wD
Nh3rwZkq/+u8cneQJXzEXz1nW1HW2GGZvmF7CMGW0ytjg0QQBetfB8odXx8pv2CUq8HWM82XrzZD
foPvD5+8lFswcHr10Ead/7/+Td+9/zmv9isP4TZ8fYflKsi1v77s8uW+vpPc8/WhfZXfJYBdkYrv
rM5VT+XSTXYIzIYwj1yVe+RikpdfrppuD7ph/OmREboo/bhltIGdmmgvbRrX6wYDizBGaha2xQ+r
bCcYetQ0DurBjoJ553j9b8pyJz8DrKjGn4OeYh1p2vhRePDBvLE/RFn3q8kDb8uY6eSCMI1rPfY1
e1pQtt6nrWCRnfQrpeFBDmjWBIfvesQYW9yt3CZ9YZ65R4T3bLaDtxr42cH1mJ6aoKa4uH/WQsHJ
kPlBxE6vg9qenQT9ZU3VEwGdTUZ0qzT1H1E5nhWynlOJJeIEgqFaEn6lQtIhRe+7R0fMNNVLT7Gi
3ZouVe7VhClvhZ/RfR2cTMYi2MstTaMYkEll6eWrTcPEZTWXY374PiokkufnDcglfFOVe7kDDdqP
bkZxVXcDUs75sa0f28wc70cGQp3TwEIvmJKPMyUjwMsSvkj4rFSYrOCQg+1B3TuQHTqxEkhNTY96
Qyu7DprAAWxZTFlwa0Z0/Hl5csLRouqfRUm0eI3GTGz1EtaYbCsgMOxmXNYImP6nrZ8ZSIA01Xc1
LnqlawV3+bIAR+FVTn3f2eCasg4ujmAMcz8vizgzqr07OdNKbvIEMe4TaBQIhtqvpu/21jZfY6sz
jrLJVWodLpmYsQtty41skwtDD3TSRDAbZZe/dkDMM6b264Nls6WX5HensjjID5ZtQTSubK8z/G5q
yFgvX1LujFO1OFk2AMKlySKsfnUcxR/DKLmV1aZEEHzfaVp8I2f+R8R1cBg14wKIPDsLzKru5cKd
Yf2DtbK2323ZNBSYuEHmT1UlUZA0Bgae1/0xtVLrnmC/9XVsH9ubuQxwP4q6dl0ULpO2IMNjaLYq
d/e1jUNSvW3KzFxT58v+qLL00zJ4Tlr3bvYYHQxzTa6o7s17z0uVOys+hcuGESf/LITVvPdELY+T
mS3TQvQ+uP9RmPHdT6RQjrKZR688kaOWNt4V8T2Gd/21Kif/646aqzik1rhbQUVu78omD28mQbKb
npSPVRCKk+wmFwzJ9BW2QNVebsq+GpR136qpHJdHyTYUFRmShPTCHE6sPTX07rPC8O7hcs9Hw+g/
wqCBErK0604+4CSVrILERfkvu0HAPJC5jy6yByO/ezXWjFM8c/+VU9ztldCz7xGLOvc4iNUbLXLx
MhCzcy93aB1wT7UiOSM35Q6AKea1zhgw4ryhQI6NOlLJhrEeYp6/6WCdv/tGxE4xM2udXabXydad
qJgAZxndKtQQPvYs6cZwIKOtna4OtoZnQA6H33ID9RzfzK5FG2qkxA8E8VDXyDAVWrxM5IKxy4xb
Fm6e+iwYbVQhdngKZiHBQuoLAA//s7Zswtd7LTq8/PDW8Ki/W6xVAsyhj3INu+ac/PWxW1RC/VLC
KNfkYpSFksuCSS2Fk7IRdG2/83Qy3iIB+FJOT9FX4dVS560y7G7eVH0mzNIxi12ED98LxshIHeR2
LlUPg5m/movwqF+UNM3yFfAmQnlkS/2RVQN2gwZJUADu7lEu9LoTMwZHzcLf+O+qnnmfcarDwGgL
sI9y9zDMKETlagJ2BuR/mpDmAJxP0g7K3tcVcycsSFI4I4lrk0KUV/FrN7CX0xKV2cE+we4AhRny
BXOjTIaCxK7/PfXmrwBaRFbWO4H9l29pjyG+jseyH94cLuspxg5s22nmRzSZ3kYsVbUppym9E0+c
fCP/3u+rLdfkf4AcVrQxQ66VgkvaSe11v0lDc99h1Ha0jbI62EwS0jppVora70bTfs74qy1LoNBH
1KHyH+YW0BrG5C5A+lmx/KRBxLyI0oql4tpZ/llyLQfasKnBgvDeHbRjC9kirG0SXUYFiS/NxPmv
C4NEmetmey0IRUdbK0oeEO8n4FZH1qeZR8rGsM7l2IhjG9nj18IwY3EM9OXK5dNHrun1EclvffSK
Gui4XC1cb9A2clVar8o1uUidoKbayYOGsdTOl4sdS2XUCHQYdPyvN1blOcUhzgEBLBrR5c+UC/kH
f2/2uQFZRsM3M1g0TPNSoygvRyk1p3K1mwl4Fbkz+d//GXmffm/KNU8bsbdCwMvDu4QTyMJYyv6+
F1ZvRrvetE7pUnsv7wO5iJfNkRTHdo7bs2yqAgtzh9BlNCJtDQbpaGArA//foSwfMq1tcB81CjRg
i2rsa9Xp9fGQAvlCJM81XfgQtYmNgVzIzSSGQqzFyp+GIeV4whiyW82tM+CKoiTi5Lilb2DT1ZVi
WoU51roR/tS+6tbMYnQ12BH7+eVl4kmrFrAu4xF8Y0sM55DST6TON3o+oBtNL3lZRysYZSRK5yo6
29TCXMKgX5Nvb1fjlF9zjVdE4dWW70FZPal1t+aRUZFCJ7JY1f0B3MAytZ3VG+p7fT+POAjZLp60
zmvXdMXWJAlDFXs/4MXShtu4w4gSJ3BlyMmPUCbo88LloZHcmbpmrydtUjaB0mELM+hb2P/g6eZn
w8wORVURv8OSKG7N93qs8Sycsi34pXhjIfQru/4chY264uWIMjkqS79FkBH1Z8Cv1JMkpHQVldRr
mBBUQUu1BsoWb8d68YjuDKpwCVGQnF7PlT7ib+y2fgWionWJNQ7iT+twYdzBwyqF4+fBO4dTmqxj
DLaCIlHhmmJRGmuEqwcV8K2B//mEaWY9/EkCFNkqlVRrMVvuLoB1o1TdvtMjLgIcuti0udJmhFa8
HU3qYsYXz11ClxhBMh5rfzm8updni6bBjnHsQ5HuDGVCCKxQ79+Pyo4Rxbwm//jB4DnauBP6/Uqx
U9hElOm4M2NPE22OCx6N8k3+8LDwpn3q3gQIpD0ZT/VMMS3uGS4ODGrBP7pCpYtmvg8BBruhq+K1
1Zswp1A9RcqfLsBbphGX5Q7SE7u7ZNH822Lnumh5UdZMshUnuJZ6/1nn0JF0fqJrbRwwa5pG8o2R
g2OOmpg+AdFzmbY44NroxFBw+xnhBMNEFD6nara2uwUpAmt5JfTuNeB94UN5XeHLjD9oTgrH5bPs
2othQszDmqqcCaKXdelrZZuHbXCbIK7PtfuzynDVC9XwxzQo285lIjhqg78MAAfbiE7Uym0tL/ql
wGFdlQJvYk3Mb15NwIIApKb8drBIhGtkxAdDI5LnJeoN4oK7NqbMD6LhadLcLUa4lI9ElGIppkq2
lRmSkn6mtdZv51r0/hRl1VZxXyKlKFZWkgebJiuIzwzF1rKV8jxHnHDsiAzGmnYXiqQDTTkdevUH
M/9o7U3OsOmbxzbFqrXBr4t4/sb2qnetG8CzAEhyDUyPu+GFilwD2FESrXHxzFeMBrX1DH915WGY
uuomka8SJ9pbpqKuBpBddmK+ABKrTYokwXxljI9q1S8S3FdciKGq1u81I7TYN72G3vAjCOsGqFP5
K5nfZj0FvpZFnxTn5n6rP2Oh+DxQL0nWBVrqePJApi65jU70rk+sTUy9Q8iMImA70P8QvgFhYr8n
o3UtBUn7zDubOt1ybbwYKqN/nunJZsB1uKvaczD3GMgW0w57Xht32SLaTz9xziZe/ZQW/YfWYyiv
dtO9mTDy7+cF11sSCMQanUSfyRO6ADLZUzMM2DDknlg3ZQ8QLPkxcJFWTYUpsGIoh0owyIpMrV53
O6696mcOAX8sBU5GtW1yK7jhbdhtSO0ka1E7z7bIfaPoeRAoYGiz7A2P+8zXPBLebdPFq7bNX6kX
ReTYMYcWaYxfEtWbdoOR8OITS2W02LRK9gLM/wY6zV21r4MNga6OU3T348GN9V+lkv7KY/2zrQ3M
AhvI/CpzKCLcu2Lsp62bkyyINWrZ3Yw6omgK3zSioCIH9jdO5aOa1Nd6CVQV05KI/W20DtYLI184
olS2HcwV3LtmIxR7kTtXd0OUrOLSJlqyFOrWoTiUGi+FnBohG3gfrBeemna4TrRDk8d3DoUYqyor
r3la/skN51DX9o82ZuIlzPvIzXLfVLM9hSrEg4IOv5YxQFfvjscON7MQVLVfU4G+6Y0EIs84pL6t
4EavK920UqxC+IGhfLqQjaJgoBA9NjYmplJ659i7STRP2LyRhs7NHVGAnTUTyYyK50KoWxNX760b
2dQPU7MSW9xmSvnmqWVyHNZh5C4MsYfBiKCNZy/T3GU+/JmnqJk/S2G/6uV0G+y1ntv11g7FZQbN
mdqQ51r8JzXbvpRgrN2yhTNY6mTUzPaQBgFl2vZujBXfjfG6f5/i6sMLsye76s/CpqZRHV+iLtu3
1OCkgnsi6dotSDbQNMM5AhxIQRtgtCaz/LRiBq40vtHw+4Qqb2X7ui1HgrgTzDj40EAD8K4IrY+p
Ex94U+crJ1OeWxeQTRfr722efo7g9IxavKMv+03ZLnWxxm4e4kNv5k8TMvJ1ppYPVQ+8PIbDNKRU
VHM9Hk1MxHYlaQBq/gxiR+28IwEJTK09hH1/w9MID0GX+PjYOb9bswVNwRsWj22s3gsT5C8A5ZVi
jlheqgXYpuysd8UtBc2z0ubR2pietxO2d3jPWwB90IYOpbA6ePspxfIT5RERPpq4sZ8wxSiv6IYp
4XPApuv8IquAyA5R4c76VPPunKrjW8+XYur3GlOEAekze/Ea5cST75HismrV9w6XPrxqONOXlr7r
knEvymDb7tux2LZcFh4SzPzJHYoVub2Y8f8ICtiprjFRqn2Hn5raYiwmvHNawvrsjZR8SrEdY369
oxv8zjIslFPq0wrRvNp9d9a97r53szV+DreqCz+snHkjEjKsG8bs3UFTD5+0HNakZnB5MLH+nLk3
yAiAjS8YNjTayIhGbFxDpcC435nMMw4es+Uyv2I92jAOiFViVfxc+le7I6g8Z65YweG5yxLRrmoH
IqBqUnBk5OFTaWe/q040q7zLRr/2ehwjER02kXoYVO/BMRhEThHk7CIcTkbLKLvqg4++43c39/rW
BubttMPFIHoHOSX1QdzZSkY2tA5AiVI7BXL3FQYhhU4hITSD2GEzGFxkh8uI5cnMA13L/V53PAT/
rrsakjH388c2hxE1pIq61Q2YDW0TP2AA3wWw7XnBMZK8eb9U0fdnDRAZszFr7wbdk2JOYDe9/sPs
II1PSkzdS//RtN42HECKtjEexV7q+RkhgoYER0ZhvF+oCj8eBmG1mazrkIhAr6o5Eet0n8+De8Bk
8tWJgffwBu+H6pfWMTaeRn6eJXydJD6bSonD3AhDMeF2qeMHjcePjzqJqib8e+a4Podx+QeT0Whl
aj1pJeM5aF2MSoqfGuQ6d25QSWg4ggWxiz9ncenD+mQzWAy74jp4JA3xFwF1dUFA9MJY+8UlabG2
wsUrQhefk8UMIHUHcXU9XjX25KduvzgM8ja3MZBKWjiq9Wuq1/w6xrXdzOqdNeSCwXiWrkyXMZid
UbcRxn8G4tndySoXQpYl4L2J8dkqx42mW4KBFaYZsQPbwe7vlVFUh1hJ742QATmetIVuFTuDyFRd
zyMD2mjYIdI2Wjv3CQg921H4E74V7NSUmr1Iq/kFcNMofwj6/YjL9BDYhsAZuCNbec0rMGYg7s1V
RrXtfrbCxm8hYnpjsk5m69L0HrWp/W9LOWK1fI4xZi0IQgN8pPYurTZIGe+TwTS3alG/A1k49sUM
8blcEM0ftYlxtfA0xPpl9FyZDiMhaqBcggSrWg0Zd5YxmElK0At3R9GShTWkM64TG3GPPaEKsX4k
PQjIYZzwbLf1rWlMT7pqn+uEX2DEFU5NTCXISv62nGDwsw7icL6JNHsX2+JjFkcqZ54zKlJX+ILU
m1zjOmElfkWJQdnIzHzdRqvUTUsI3npVIPMttW1r6CFventStK2N4dHKs5RHszS3A4Db5SFVruCg
IoWaKKDeLXQ53D9SHmyKcQId+D5Exk/dVqZtoA/AkpGQQjRkeppl4O0YEVoed3+poB1gYIJtYoR+
hTF+F0cwklLjj2F3xcoWhPstqEk8NwkhWuAFdfUWu6oOVc7xU1xOV4rHXeJY+g8CLr/xUK5OQ0rW
WidxP2FVlOraA8C+3KdUBgGloflqWlrLAZuYGLGv6yT23XRnWnBpNSH2jja4jAOSag1qroWe0r0l
Wg2OujspMXdb2ZirNquek6xAjmQfAWP6c8n4eew8XH0JUqzsLNqNOI5D7ZyvNiXslflr0rzPKp8T
n0K2itu0vznF+O604yck0f08TWtb1z5KEVvQkkcQvYgvAtFY8EnGYk0eRK3MxyF1bn3rIstI8svg
9iRQapVEtveeWB2O9rnxFHQPvamC6oYhioMYjjuqE/giKi6ZZZ5NzeanG3b4OZHHaFTnrmLWMZTF
6Eexeo/hyLM+4Irp9cU2jKaHKLAGagGdGwkVDFySAGbz/OZ6D66tUCSiLyy+vBPrrksYYDPABF8X
+ole+hMUW2zOV0PTk2+IdkpVXIrsGWyeR7Iz2HNPrpsqMjYi0ZiJDRpd9bjYKLptrN1jGwLsJOhH
7QLe4F5PzUnhbMZafVOyjFRLr+8CAXNPBJjhZWDQaqdfh0P3GdWU3lvGgfFFW2QMMEZnZTGqZPY1
3qnpgZG0BXU4w6Uq9tZaOdh8DH4ImaesA2pzi9rQ1q6b/Jqc6C0iTzlNfb5WBtiAiadPB2d6Lc04
2wT6LjNJSBfoUNGghhsbH5jS7N/SIlwi1Mz8g4T/mmc3a14I5EoajUgrfnXKLkFEOtnpsxC8vS1c
vbfVyJBjsDvShC3p4QiTaM/xYCj/qgI8MtKounZhtDUwEtl6kzj9P7rOa0lOZVvXT0QEkIm7LV9d
rp26JN0Q3eoWPvH26c8Hmntp7bnj3BAFJJSDJHP8rkjMj1RDsBvGOL/PfkNl8wtG0jcA8XynwVFZ
ldzxW09zmBt63Ep9X1/VuPNwAR5Hyu3wucqNnwS4s+XIAkuUCCmoVlyj/Ut9aiFR9Jn76Vl3NEzN
44JkId8CeorqQ4jBxgrSkrOqcvOzF9hOpd8M21Ekbhk/HUM7ONNA/cSDzSOKzzzH6hS/7k/8Zt4Z
Ufe70gyvE5bDOPsmyZo0WFwIplsVEuH6OPA05VZEcKjeocRA/e5+k2959T0iliP6KIOg86xz3jxj
OI0VZiT4zJElL6pbV8l3xZ+FJcpTlHjmXpsjl8NiPKeWjut7pNpdFDFP0xn7F0X/xj0KDQRS/dwd
2tsqGPccBwreBhjfhkdihb4lhqltSMDavyEk9Vd96cMe+vSGe+mKO7XtVydrGW1CTLUmGGdEVyOd
OKWJxzSVLsoXDHi5NyHZUustK+g1P3Tb/FkacKkyOBMUbJ9zfryV6sWTliaUDKX43oFbGkHfbUj/
mf1UvOAcWvI1mOyDkTJAlwGhfPROjABw2mMO65p4t5atgGiMkzAFq0cvDJ6KLzpeH+SnR1k5hN1T
Kpmp2RV6mrgnFkXq38OKoIbRzMmD6l8xIE13cLgeY6c7Aysg9NPSq0yDZsMk8NzPzq2jeDHeA+W+
O239VutcmIn1RvbFi2mrjQzIKSQCGBdwgmTHh7ribkHWBUP8UAv9e9tYH5rTUVeG6VYLsutinWJM
zPPfmSKBYqI7lu01KfEBpwOABjebNxs//Hny6mrBecKpEEvtc2LaE4W7+ldRDrvS0d5SIolXTij6
dZ8z8NYt2Aw+VwujmFblHlJxqa8smT7kfvOhJBKKsJ0wpYT+VLUvTipPIrPrtam1jKkU9Hsdg+oh
1rSNnPN5W8/YIgUnij7Of4VZeMC44qGKwp2eWJ+hW1GnqkABSVIlSjHam2NxTWwCRasyPRYdkamt
Xmxhhb8nRg1d1CSh24q2cQLwHDfw33yFcbC15SOc2vDmRAqScH9WmoG/k22EK0SPfi+e/QYJhe//
npT2ahIlNNh5+KolP/FMVNZkrrVAh43Vm9cR77GNaIxfTtscTS96yXuQdRSAn40//9hh+nM0unui
0FWTtoD7Vc53jvrrmPSXPIae5wfvDCHeCVYNV07e7axi/NkWsy5P50GuZR6MwCnHe9yEbcfYfK5U
DntQvHAjRkqzemQSAG9STQh/ehaJFEmtzllKnFJuPWduL0HQtR9T0J/1EgtpT11MunDpuPsmz911
1mNyp5pt1Effo7SS69+lVfyyRPrhFwVcSzN/ynBrbJyMzsWuSFuyGuzxTpPqtz758bCc0GobxQmd
0YupdZDTUf6isjiMPbaEIdmgcaxT1GtVx9UI53ySYqODqeLBFaAFUf1aXzfTEJOUGCW7KXBOKCjf
bVn+TKfp1uHzBaxmX7hD7naCW5vWbjyVw8F0g71ZxWunbyEca6RFxdMV8dIDrrXTvrTE1sLegOeP
QR5lunZN7q5u0rsDmQ646EMDH9wWk3W+VCG858GheONQT1kJRnRcxeoi0rdWJhsCVB+rsPkedkDg
8yU4jURMQSzRd4HNhYJ+4jql/p6K+Hffaa5Ubm8+RvnMEtChpaWxJYXolMrspQnNH9lgSyZ6IcNa
9FSuh8uTbHgwquhloQoEOkUZisfFgdnYC6Ha34sm/sXs9xUVaHPENp9M5cnfoHv5bhXnqvB/MDyA
jxEyRPEp1J81gJzKIGylHa1k62bmAZYRZb14FAwZyoB8SO2cO4V2Za55HzJqu1Pr7MjLVpvcsnvm
9IO3yyasaCaZJgdVXVSuARBwgq2baL+Y965GtBAy8t3DMGnoJjMsKwnJCgY3eOiinkkjzglg+9q6
iC1ii0drP9aZ8aClIFglSgSQCIeJmhvqyDOM/Th65RF5XLSqRjKYBkNkz9pYYxrvJPV+Wf2zDRv6
mPuyTv2Ng4QDI/7C5FnVEDbuZDlZBnP60/DdlRFm3ARY2M4wrktvPOYOknRETj9t6siGhH/qiFY7
8H12k8FAtZU+lT5M7JnavE1pVe87RuhVzzOsqyhARs0L+cLvbZPOyi6ePpPWH6XReXvH/+2Q2bke
U+MdHhnPmhq6W6zLgJzj9IfWYqiaC4b2dm98+crlpmGEnfn+h4hlu6ZE5G6wDZCewMRZV3wnm27J
LR+ifh6yhdopdODw+c6v0DN/dTX07ZFO2G/9I07MGKRTsWo88+4lmH5bu2LULuX8dtGMwAgb+lSP
873nvuGfh+2hIlliUutujM+Tbj9nxa2IZbeK0/5FBaDPqeseq0JS0nRuiYma3HE/q8HCxD8oH0cr
fYpn6MDTMsqGQ3WSetCv60pwR3ikwKMqeyAfQ23KoBzA8JsNg+ue21ocVScJ1LGYvR1EEErMJmB2
6DaOBIZT4ImaCAeHxqDaxlZxq+Lu+5DNQYtD3O19kf3uo6m+NDhtBJS3dYuZsgg8HrCjAB8QYuuF
+vdodC5e8NusBZhsRR6ay4SziFxF9xi/ZP2bLyLchVzmaGEgghUS69XQ4OUw5MPa9WLmzo7Vr8BU
93GkG/fEo7fGO5bZLSWWISMfyohOsqX6Ynfyyhz71daze5256VarZATRIviOxwgSdtfco2bS1xA9
6AZn0qFD7BCVQ4pU7Xoue247E7G6yX9szmjrpBEMaSXJniBTjjJPAixsp7v2+4SSP+spVfod4AoW
KkjcQdz7ZmAOp5G75KrUXSe2baBo6l6NFENAXWD50uUFtCoKVlbxmcQl3i+qP6QjdWYjtbyjKY9N
1rSrMQCYqieKT46TvLcU+Xja5NpKQXqo0zw8BnE3D6DNHxYSlxXVygC7k6F61LMMYMW0PvIZevJ/
llRY1kaiMXZtzjU1S2iy1UOANLBlMPLk21yVKqfY2eroTrprh75uDUel2HrKwiV9BPaw58SatqTi
F01tD17GBYMzQrKvQlwqGN6thippn0oy0zc18UazIf+JuvwlsMp12lK3GXDUMHrKmoylimPclTh+
8EQIS+mvyzbSL02v7zLGlKvRQTkdTSSWS/3mFVLspd6WOxwij1MZOys7UdvQJLBlCng4BIGsTz31
9sSF4B4nw5utIJnqzTdQM/5/NUH9oSLrR3X8kOaU1Zm34lMb20SvdDu8GHCRKFV0bhzw07KiaF+I
QUMUix9k6mXbqRE8jPv6OxY9W2XN488cadzUHa2EnjSN8jdlT+LgmDlsZpmPD7KeMaEKOg3xG3D4
nKRiXJuSJ452YytDLgutlwiwawqB3GhMs2zrLUurbO0Yyl9juaLgcqJ6LeI1kW0KA6j5lrylA2+R
jNzCIq2stZRyzlMoz5aM743Nb+sbjX2IowQCE7c9Mp+3yuYblxZviZ6ISkxg060Bydhud7c8C2Jx
kp2x+hxOQf6kU0LhilIrn39lGyY1dt91xXSP9zaKcUfQSAfqzCjLAevZ2m6Rr+OgO0gm7sQLZ0Ss
tlLtAYsFHjE7r7vkIeEtaGXfdVsS92762y4e76JHddk53bfaR+sJDajaK4Jo6KKb2xBNNNJ+S1KC
KOsEH4Ww243jtg8BGCqFQ8/EGCUYKZvbxSf+zfxEY/zY6a1G+LSLAqZzid1QCBPKAj6tSYXOJGyk
JWFTcSVbPnZr3Eio/ouLHBu6m0GZR4xK8olhhcU1Jwvjcwisd9383Q3TJ9YzhFtgFG6Vj1Nt6zjj
+NSh/XfMtzhamvZOT1FQABniXlMjMqHuofXdtQdjtknxicNuW4faD6+S7rY1KgLXoiS/gPw523Ry
SceTYDrAXmvdYKTDPAdxLyNW5rV7jH3kGk+MZMNj+xgLf3ywfR1sg6mPVFBynCAfdhpe8PCQXxot
1XeV+4jHBQNDfXzrBuMw1TpV4aH61nQgInbfrM1A1euh9wwGiunEpw8uYd38SG0gMvHb7KJHl9k+
k2Ceil03QDViOtAOANChpzFmP1Toxm8BeSRaTpg14U6bvtY+q7z7IQJyvVL/krRwK2X72bsU9IuY
EjzsyteGogB5bx6+v8qm+CG+dT7Twxj3hi0CnXdtVq+FzngaHKILsjh+0mSBe741cslNRb7KoaJs
jI45nzN74teF+tJF/9F0OiMWuz8Y9D372XS7z9MPuBukV+J+Ct7LzNh0qme+UcxVFcaUX6x0H2KB
C9lwk2jxIdMJdK588VjWXvyQ11zbotwE/MirsfCgBwKCG6VnbcOm76+FuxWwZzfuIEnbaN/HMb/x
hI0ZBYuVLJDPVbmCB1LsxngW7DbMOwhtgyA/FZ8xIiumCvGLqXv+OiwpvYa5FfGKwkka5O1N2Shz
tV/U2vufWnAAfdWxdpLXrgZmmwb1y3FmbxbJ1KiqIdZ1/CuGPu0Db6pv0bywqL5lMGkflk12WhJl
ROWhSGy+bT1H0PjDIYP+CCfXpC8lWN3VPFz8q27cFCX9sF8Yr3EbxVwH+r3GXmJjmKazDsTBtW1r
IyfvHkShROVGTTuvs35b+Uxksh4dRLyqhrw8lkP92jnFtDdjEW27Kr0OUMbAjkHnRJWWe24ego3d
NsFHeACrBYljCEcfi0ofmwqqw1tR1e21K9znVPGDqildZYVRXRuvKcjw3rk89N0CT5YGeAPXsVvl
jxT5KTM24fDRtwYu4g6wfNwab8KGWVjUP4sSJxcUXQyFsq1XObcMRGxTTLJeM2jd+kgHOyBWPHPm
oI3+K67GjW93DfGFD0nVDjuMv2Eu+ldvCi6BzVyFadkuMYtw3WsJ9RijfzDIH2CQM3zR5WIe5biP
hqieyjahDGMHb+kI/il5LgU4SFfa+HsgPzj2hXGNLNFtGpUFOy0lGaE03N+OBUcza96GpvNXEhvk
tTPqa6ce6Z/F9CkH91AJYrLj347NBTpl6a9yQFurOw1jP40QIzUGp14U36oEMkXDxWXWr+g4Tl4F
wyfww60fVbh4tObK8eSvWXHCQBx3ktozxdo3nbMJ8zoFf9l2gX30oPw8IFT8Zswx40Ghgbbn/ACO
/KxTxJboiHKKr7vBdzG1idNXzwanNh0yivACebDz8dYJ0ANL+j/CRxgo9Cprv5+2rQl1v6suY5uk
e2gZx7Hzb8SFIH2hFpEYA1Qdh3MG43jPlPVVTcNFyvbGKBXb4vCU+LTg6tQgBNW7RLZc3fPoDBzl
ZsehZDhbZ1ROxKG0mqMxkIOeDS/aOBmXFi6QCQ94l0eHrGKI23jiy0xEu1J2fdfyZqLOlfAw4Hcz
UWaWkJ4qNzw1YGnU3N5N2TRng7DYOHTHndY03qae8rUnQ66W6CnFmWEd0Nfn1R5bpSOcSR7liW6i
7y9+pjZxYv4gSJzWvgKrfU9k8tFU4cTVb+77kv9FRoQXkre+s6f6ZyAoQsbxLKePQdAEGU9m7gZr
iUUZFQYQW4ufuau6HcQnetiHuIm/8f8/Ox9VUXmbgHoBZVqK/rWnr7SeaZUVfA318FybzleRNnd3
rF9AIfy1GWv45DsEZ3k4SpU+0wFpzOwdcFSN1GBbQskm8sBdtdlUMuXXQZ0dX5wwSvsw/N5dlwqe
2IxmqQZ5PjO1dEPszrEbbMwfHkYx7h3uIBXk+4yO27e176KNfmNupqg8l8M+16G1IX8Pqy/l1Hdy
pqhGq/xWyp3h8+SkT8dd2TtkssP9WH2YiQs3fdi2bgSlTpcFuQzoTos5fkYbIdj5xqdjfgFouttw
8i4DlLSNMrBGgHodlTqcXi98GKzJWMVReClyjdRKkZ1t1GqJKrN9M1r6FtqcxeiiX7fK3hv9EOA2
VpREsJTPJifGYY3bP5EPFZPSAEUn6Y4hwmuvbOjh92MRf4V5OZtONUehNL43qZzSporD8JZJ2JyB
NvZvxhR6Jyob66Eme9y1ImM7OOo1LKpH0RIEgU01HyPa9BlcV5dqOXpv62InTIVK4PJ1NOoEV4nk
jKfeE/RvTP+GAsRqAMQYCHeCObUvG63Y9sWtmXTjpLJu1yst2JQJg7KiPuTKYNxKTThSEf/eoLZu
OF2ijA7ID0u11YvmIXAJbg90YhdgHBmeVm+9VEOu3H1Ph2pbdTVDgCZ41AwG/b3KPwMAvTImjNIL
tGijjea73ZQ3qTeHzEvHbWMw3k2bxKYeJBALpTiy+P1jE4iPQp4CQa9JTqADHPbbg+OQSwuZe+d9
kZHyTvFLlu4bCMp+IAYOTctJMCkNA4YRQ2DeEKzcwl6/RX0L28M4FkGa7QzKA3ZmPw6mN1N5GI4W
JUGKI1zXojLv9RC9wrBkOIoPldV0CDWUfVWTePFF/CzpU3au0+6Tatp7hfHg8yRHLLpucwAyoim3
cUw1ksTOOKpWZjmIDTRK1tyAwU4BL6bOqJqj5Y7ycD92xs5pGkYlFBs9MgtWhZae5VB9+nH3mdRg
FfG0MsrntGxbbhokf37+3Qztz2iwvtoux6/f3Ag9LfaY34OXjRgrlMza7fCDkiyAfaEqimfaTeTT
a2g5b7EzHHRTHMuQoarWmGfsd5B7SDg6LQ9Eq3bb1fm3IbVtqRc8MLCG6Dy5s0qesHr/USlsA5MP
KSQ5bMmRou6T7VCJS5v8PvnephonuQ8b45tHDmtZej/CdmbER+FZ6yFSQLQjBSIbzlZG7mluUuDO
3G86Lm6tn98wPOpgXnUvZUctpgkQw+aOfUE4RqCdXzxnCBlW3jSeVettoskiRYkmICZngU8KMKu7
s9zqWVjZe1WTVabpDl77ENL07tWTlJeFh6zAcl/6xmDAZm3ockGg8UiAhiu/JQR0IjfBXswS1bvS
240GS7UkNXSIzJttOGSG4hsYU3NvC/8wP/LABe6TSqyVDBXadKQ+fmk9laK+WtXgrsEamXYTWrfS
SvGYtna9VXB6ehfm49CczBY0OABOqbRfODkQ9UhtddVXOEjCSzUd/toevDxNDealzpESPH1jZBQ8
16Z9a7RvmU4JDFekWZG+1xB2157NoISBYo9aZYYB8ZOKsJ3Qg5HiAKNfv/5ZusaureS5dRz8UAqS
IRP6bAwtnJyCZttc+kI2FyOP2gsFiAlYr9cO0Ef6Va0VwzGrZfEcSy15Zlo9v1425DX6R3yKeGza
Pl6QfhgY68rS6/0/u2moDd2WWMPytmyCDgAOYckff08S90FMP+4OW2uqi2fqMOUzdLGXQse8Y9kk
iHe9lp5++NNgbpUSYLrj04abvyeikI5Kvze149IOsvXwNJTE189nXRZoSw4hgkpgaz7Zsq2262YN
w87CxuV/tqWRuzYw9bktLfDuGmG7xBS0raS/yaH7Z8Hc7smVqn/413bJ2AArnR5A63/aG6WNi4U8
g5Oa17+bU6LVrgEMo+Wky/Y0H4meCq1H5iK7wiz9x5hMz9fShziVF33zsKzaXp7MGXDTNhri9tWr
gvRkltQSVdC3PDka94kMhHWK/KZZK2e49Dqd73LoWHn1OoCsd1xW49SL9wgb5ObPiQO/P5NVSNFs
ftsqxXUuMf40Xd7K9Yo7qIu8LO/UR0Q2Tr4bUJCged+W2YHptLZeViOUp5feM79lpcbn0PWbKI36
ZTmPwZGUMqryvJzIUpD6SuX5u2VvE1vrEU4vqpo0f1oWVlpWu6Ti1sIqKwzXrZ3jddFn9XrZDaM5
f+INo0NFBjO9+Nwmi6YQ1hWg1t/zJPU4MB9Qe4oU5q5pRHSjxB7u8n5IH4HgZ+ZAUTxhUeds8iDq
nhMsNTc1rgovY1Xaax/1zStjr2od9Hb61lB9476z+ns44WfnpJbzXQ2WWqVam/+UVfFFqCxyyUrd
3S7Ofg2FQjYYi081QWRP3fx3MzCiyMBUQDjydacXdByT/ugPjGhW1ZlqFZTcDBcaacfQD4gmZrjT
0XrK9yFYyBdAxEk0U/mZVs6TA8P/I+rjH64Kq3edOQGjt9r7YYLdrpI4HXdRERCN4hnlE2Hy+Gqm
Dl3QHLi8bAuSAknlpDH46cryadlhBIZDJ+EX22V12VFFFIfiINUY7nCqP+2KYNjaUMw2y2oznyB3
THfbDS6Oev95D7Kec+jT4GhWX+bheqocfacJAxfiuc1yfg9McD+UVvfnoy47VO23e1WDaS1NlvMP
mg7PvwvB+/MSPhuK9MPUJcRFAoHeSAvKDm1pxUSCFuGF20zbNtoQv2BiEK0rw2p+Zql2Na2iD8CI
nybXD3+XmfUOwdu797bpEoHcIJvtnZSqileeNJWLk2P27o7Ja8f9n5ng4qL73vvddyvHyiW0tqgH
+IOmZHpSTmH/GGwzXwdBPz17RpTvPDvDbieruwfY/e6e1Gb/RqxpvRFlor/BKIwxTAofSz15VpNp
XkWRYbQg7B5oAiywTcLyyoUDUBTkyTVh6rQXeC1ckkSm+7bEJSVVAFxZ0o+XxBLNXihYBUoC/rfS
yC5GO5p7nG2Ci+GZ9p4bxTknCUKAnA6Xu+xBQTrZF0j7D8KKwydGIwzpDMf+FaQP+ErYnw3z8FXd
BOPz0jSyJo2qzP80Hbr6X00FMudnnYzvfddY9L5t8gJ7Kj6TfbbvfbxNcVumnLFso+C578qiD7c9
caGbotJB/fz+KTNrkpVjf9qa0dQ/LQviZZ21wE5it6waczujQ4kbiMLaF3RtBHfH1LJx9QmOZlQO
f44LY4rKrulXD4DgnxNpfhhVUemH6//YFB62N+iUmA26h5wUFTiWPWJgdAlPAlfhDaSdYbts63PX
f2J0D0cfx00wIdot25xebPoRe6ZlrQ/97IpF2WFZW06EPs07xKTnQWfmHMvCkpZPcDP30N9t8Dkr
oFzbPLb/aQf+sTGxtrstmwrPVVi6VYe8IkJ9SNNmo5s97AoKKM1OiyX/HXGQ4RY1InpMbUqoZZn1
zeGxABFg3khtMln/Wa/LCgM+6rh/Wi6rGOdTapoXf0+x7MitoLnZQOp4TrvYwPT1zfBH/bAU7pWW
8iG4MP8/GwPL1g+aQYl/OXBpuCyWHehQgYPng6epgD6eePYxmCegZViJa0f95xZkJbQWXAN/UjWs
AXms/NEsMKqwJvQ4eQvgKBz1pczce4oChDdeST192Z453gt2H/qLNw93yxJZjBa2tFf5KS9whbJG
0qb9UZXbZXsbMiPq2+IOiuNgTjQQrxoDXWYWkbNG2Gun2uFqWi0vm5HkUjV0WJlb2mnZVMUJe5f1
Py+XrX/3dx7CtTTTfv9r+7L6r22W6RrHrEy2vUsNldyr8RSa4z8LXa+fopbvOkn44lnoWN+NGPGB
XiTFT0C7T0sW9rvmqLfGMJqjtIXcu0Ycbr1M4PqBB/ybzA3gMxQeynTpTwMDX6Yqje4kXhJqTIcJ
K0Pb1mI8ubhs+WMsNrDC6f/UcB3LMvsaC0w929r8Hli1DoM0d5mx99pDfz+YRoetqA50v9J7ERz8
TDG1bpB2uWb2XnjGD/LJtWcMs/OTMrEZjJwJQsLQ7sqsSO+dDog2aqmx05Bw/bT9NSfItu29q4Li
wSirdKcjEDvmbZC9ueN4pBip3o1e5KiefP+UhV387Mvg9/J2k+nyD5ZDfnPyrLv6ASjDMB8wfw4Y
lGBaMdxAZQdyj53kR4wl6WVZCDW0l1K20GstF4sDjVl6CUHyIsxIDqulDVrO+SU0bTRw8vTP6n9O
sTTPiuKeZWl++HvqVEALllrXbNsSacAwTEd8W7zrsqYSBGhOh+39shpXsFigpx57t746AILNsaYC
AjtMj9Z5qVX3sQNXjZUsfzgTuHU0pPV7nmZ3aB79LyKaLy3j0a+6s5FkqYAE+3xa5S4ygZXGRH4u
R3sB+pZsgCHjBnKW22foxBt0yrO5XO6UOMyZRrGKiJbeL6t/dySplpGDDM+yo9x9i960jhhxgSH1
2bXD0tvVBRTffrDrYyjah2VtWSxNrLndslrO6iLZB9TLGucpGnTtqFx0XRkqdWbpHSYKJuKrTTTv
XtpUmq+v05SaaGVZtOGx+ospvfbw5xDTSNeVGVi3P435n64GyRJWZTlPCIY4yX/e48/xvZ9VXFm8
Rw2l4DQUTb9bN/Cwn4MkU8/+POWI9Aquzn+2uXXbbBJKYFB3sIRDuWI+Vrrrnkszrs5oWe7Mia1X
HVkVfmP2Y1E7WMrG8MkdLsTzstPC1X4DD6Q46AU8waYTxV458F3TRgTfIj93tkWHOYIZD+iokHcS
ntMhdRsy+3VKYdl4eaB97cDX/C/VMSQVVWO9ZpxrC0E2OQ+WCDdFnCIgginwQjVzO3CuR2EJ62Wq
fAqnjskME5Edc3NM3YVs4tWy1xEgnWPj+GfgeQxGoyi9FrVdXR0Ya0DoVfRROtlDpWLrrRKFg6Yi
wA5kyqJ7oVFAmBs4//tIsNSaorobfsAX+XOkTY+1LsbafARbouLulOlrn6JQwsAzeop9H98oo8mB
SFJn34+2eYp5RkCHyVoQ7Tg/0781+zHTnavk99k6SSKe8pT4u0jXnNdhtizCj3dVltLd160/jats
zmBondG4AHWmFC5x3Zo3KRj8l2Je/GnXVDIn20L754hlTzOOJCT30ieCEHE7GPcWRmL7bIs2fCls
PCsijN62y+qyoIF07PaZkf2sAsJ46G+DZRsNDEk5kApIf/S9VpJM2wUnW6XVpQ/7bJtkafNmRvGv
5a82xO/I6sPPmGuVYvpI0MV8jItV0UnOx6QONYUqlvXbJGb4oPe/pPpzjPJSY2W62T/HlDa8lCRV
JyRV3sloRu8E5Am+1ZsAEmWsgl3Cs6EiDZtdatn175cMgsVGa6NdOpRZS0iBRMdHqu6q5tvj8kyO
+hhgwrCydJelmjf8XTRpRAAwrNfXCSHtth1IXK+jQZxzZSbbyIq1OyL5W89V+GlF3aOse3FHt6CA
xev/09TP2tsydJXh8Fh40T9N/3VWOelkrOdlQhnx3ayU+Kb7VfEadP+1EnXvRmebf/YY3n/t+fcx
hVf0+7ryIaFMZUeyeK0PPGNR/AOI6nK7vEwMDAGieVF4MQ6T7k3Ht+tUJfN8bXmp8KDVyFT931uX
dZzhq4dJULL2Ru1BWcEJyYjcp0DFD6Dy2sOyHeE7xdNlo5ENLr7Ic2tAP0+tllatbbTWYWlQL1uX
l8uidC2wMqeNVwXOGf+0X/aMRvCz9arwNNLPPwbcGod0oDBnZKV69JWhHpdXjELfGsDUh7/bBz8w
Dq4AuF8O/d9tYZv+07bBu3eFx0GL7bAbXJaFhdEn11Emt06Z4V3StGi/l5d/29QjcMe/2yy7bd3C
rKUjWCaCZhi8api/n5RqdOrT80tTg/G1vFoWdcCzC3pSuPq7rTPdsbz8XU/sKdnFGT5my8FIHHFq
+td5KFcC0tS1TXflgpH91zkYODlrNQ46/JoCrRZ2fZ0XPWJkoB4DPVSPZTo6aMR9sfFGM/vvHYem
w8Dv79ZCCGcD0io2y4HLAmtl9VgfqrnlsqHu4YfZDDn26DQykmbuE3DjhTCEcrWsImXK97XAaWlZ
NSWSUQ2t5nlZjexowwPSfC0803xMMvm6bO4jvFsbSYZcPKrxXhtAvUwhnOOyV7P0G0ma0xNB2fKl
VtOfU3upbE993Bb4KXEQiMe4xVeI+ej8sYwUN8Hc0sS1J1fpbvokk/zfTyvnT8swLNyBJA33v592
OWXCp81qDJpLVPr7xQk943Gxa/IAXvRslv7HHX32U/+7WtYhSjQPCs2yd9kxDSk9+7Ke6upHaqTq
sKyNWXmiq0TikxpbL2asiywwih7xdhs2NfXs7VA7I1SmMFv7GBVcc4ZCRCf5FvBDhX3W0vrPgY4I
4U6X7pzrET1aWh09wjcLmFr0Twn5F2cM5E+tNrh33eTtR29AdeR5j2WXfKvnzcpDZ1MlwOlNm7j3
oRHxmkJ8dF72NnZMJsaYvAUG7OlGErEz9Jp7rxCN7VQVD7vlKNPsKUe2cXz1tNR7m+Lz8pau1uln
nF5BAOe38uMYILdS2n5ZHZPxx0TuLB5WdfFaB/52eUuvARszJpKv2y413ySqsSRyL00qQDx0HXEx
QVYXkrKdS19aYC+xYfvwQuXLOKYSu6H/7B40OAx/D5mmaaQTxWLf4tEqLFQnYfcShG33QtASpcMU
cqgfsIrlDQEy/fj+t4XR+t/6WKSXpT2pJ/VedAgtl9VqPuGM4s7nWo7pq8xa4yni7T1h7Zt2rG6D
Qm/PAACqfaVxt+qYZLbCDj7Dpzbs8k8ynDJ4gsGcNSBR206Ni9C/j79Zdv3hCU19Jv7/o+y8luNG
tjX9Kjv29SAG3kzMmQuWtySrWDS6QYgSBe89nn4+ZKlVanaf3nEuhMDKTIBkqZDIXOs3KvAXs3jV
VKNY1CgT7slGmod8VAo8kBzrSygVczG0sKnzqZ1sn8YYb7hBDniTGGV3GnOnvRM/z4SkGLdm8dXN
gSpKRc9iTIqMXQWpcpEFpv0CcOAghtah+tbaMhxE1VT4pcjoiL8hc7tiZrGP+uNviNhDXf+GLGFN
Jf6GEtbQJUiLd+C77dItIn0Zy9G4BhyQzFWEPS4ibMsonau+rF70uvrZOzqe9lsoR2qxpmiULGE7
UyfRpPBZxid9Lg9yeQQM320KJarWyCajIyoF8dxCN+91GNoXIND6D7vaVbE0ftQF0wQi5CGEcq4e
Hbc8VuQzswbBhU5Lv3ZJ4a/Qy0qQv4u7fE9mDsuo6exT2CDyjM2wXs/YBzC6KLoBdgQ20G6dmMdY
0RZuLwV7ykb2LCbvuhDtha2CBYLonO41I1tkdYdlhNdwheYEGL84vX29QbfRLB1XLWWy17Msea/r
YEGnqAg9UDxZOVw729JXFmXZokgwdYghotdp1WxHAQEV/ZACFUpgy7j0jINOfvNgTgcR+nFn7kbM
JUUk2sUIJaF+RNHHQpk6DaG+T9d2GR5HvpEsfVxvZkKAHabrJUfo/xx4ACYrBZyFEEK3xupiOnZ0
ppzuX9vz2Jo1ilp9QW0Dtnn7HbVx3mHAXx69XHfXHtJBK9uP03PUUeSoJbn9rnXyDAHo5quMatMc
GUfliHQqDmhNHCz7QqqeS1m5eGXUIamDUdaQOi9GiIdKqFjRvsmLDg8QbUC1f/Ae2GNAxk69R2jl
3V5Ta/PRmA66Cm7RyB6HMDAnRbHmAARzB/8PrGWpR+VGHVlW3MY3VRUs5Zotm2gTl7U+KPwhaJKV
CEWHHJQfyNYb29swCySVVWXJPeRN8zEu3OrebqXZbQDKMizNwuHb7TaVZhWreoTUJy4SHU0T9PMo
9l0oF9xItCl12mN2HSQbEbaZay7TIAcNIeON43jGi82Wbtc5gABEWA2Dv0CpRl6L0IqyS0256wEy
lXuGob6s6sZ4yQcPAptzUvpQP1C6QILfk38Aw5JXYZmzpRFt4hAEabWHcwVtmbHymGlLdyzzTd2m
b2CBoZ47rjpXZDs8dUNqPOjqe0NuAeIMdhUbZMygvE6dWZlFJ1kP5LlMdWgh2q4dbv6mDaqyExFS
isaDk76L4aIlMBR5w6L19/uEcSaDiqilRWm1LUTSunrz4FBd78HmArh2Mb5BfrFnpUNlOqT0r0wT
UIDe6/kWue41EnNVj8rFra/9U/TrOjHJ/RoprqPm1J3Vjlr1NAH+Gnn9eVPfJLjzN9c5vQf60es2
XjdEB5iN0cGI3FOTDO0aOZbocGsXZ9e2oqdg1oFsYPitOS2Z6e9EXI3tt9gDmI8/w8FNjOwgzsSh
KgY0VdS4wUDsjw5XkYP+t1i3gnUme8k27PChvN7mdoe2koaFEk7afdP9xUHci0VBe/fvf/3v//d/
v/X/x/vIHrJ48LL0X7AVHzL0tKr/+rep/Ptf+bV58/2//m2BbnRMR7dVTZYhkRqKSf+3r6cg9Rit
/K9Urn037HPnmxyqhvmld3v4CtPWq52XRS1fDHDdlwECGudis0ZezOnvVTOCKQ704s2dlsz+tIxO
pgU1NLMnh9TfNhJr7VRtW14wwGvFEHGwk8KepSV43+JOCjqHhQomAfHSCyP9WI6Gdj0ko3LUmVq3
1Ib5rFFL0o+g8vOVpHjN3W2c6KDmhoFmFiCZnAckRY10XaR2dzDSpD+IM+3X2TQC5ZSUZRy4U5+t
ycFVlU0dNNljHgCldfXht8hJ5Y3hO8Pynz95w/n8yVu6Zpq67Riabamabf/5kw+MARyfF1jfS2xc
D6aaZMeukeMj7hbTOeztivrG1FIsjAFnMmAbPdIh0+Fnc1g6yAYWlXuQKG7OE102ELzpq0cnsEok
FGjrXdMATiq3Pqy+P+K8Kb8VcdngPuM/F8D17wOq4c+y+hxHdXPRIE2dIrDcotVu6vCguFAMRRgr
FFV6TUI8f7rGgHuw8OKqhLzfGM9gLeLZaKXxTvSmWfTb/fv8t/tLmrzpmhKipavgeuq6NWIdVXsg
+/zPH7Sj/eWDNhWZ77ml2wqUL13/8wfd2KnNgtVLP8iIdOjF8PmJT9hLHD5UAykLiH2o5YnP+Nbd
ZciiVmm6vY7zqwamMDqiW18fyz1pHfiwEV+4xBwaTDOnxtae8MPi1HX16dRSf47KDfOjLVh3FV7u
bNCs0hatXY9f6/puqMiHjxjELOVEbTZNottPhqs8iP6EXQ4ZczWHyemaxxJ541nV2uNXt4qeenLM
T8wBn24YAz84yY4G0HDWx+iWjkb/0FqWv2+6/CAiRAKHh5/t7QM+zyjwtXnq3rUayo/AXLS5q9+G
cGmtp9dLVUkv5yPrk3UWgvLwkQ5Bwj7oT7JbPA29omDw1pJLsuvpb/GkV8taDI0hv8mo/68BC5nX
0ByCYwqH9azZmAQFmZFgmMrVf3fX6fJSQwvhn78aiqH+6buBwo6p2EyApqxohglN49P0ZyVSiogW
8ho5/1+zZKjMndwGKRCXQOF4PTddw9iBvpZnwMNAqYuu6wDRdT2UBoa7HVTxsvIxHUzSeCEmTErH
xcqufUCT01zqYm27yiSMwMU0a7YQukVviGvwo+P0S9kqs6MPjeMozpqquZRWE2xu7TkC0dcR3R+d
Yjw6YD8vEqHDFiQcq1OmpizgogCvNzhQbTK+kp1PNj7A+LnmlcOr0428heTeP0ZOdx0mjVZ7SHoU
lN3UkfddFcpL10BewZ5C0SYOQH4R9LET5domwttg0SHaroOncbfwdmd7uvOnm6p9u2d3bd87fX20
KtVELYzKsxR1L3rJhk6H7LDHCMlB8XZakUlh8lpp5TFAL+dr07As2qRe7Z1cZlLAehMu0gCj3Kny
Vp3+aK0yknU1lOpChGKY6kAkzpWWHJyLJg/f6uShDe3kYcCs5QGuzKXNe3nrNJll32lm3q+1hLeY
GCIO9TTYN7NL02Xy9tZ+GyvuSQqVG0hGdr1fiBgwykl+OTPHODpp0aDM+wqfj9wxwpM4qEnwZUz0
YSciF2nxBzd6FYG4xrdQoQZPUd3d2j7dp08jefHPD5ChGn95gDQVVqOjKLzCTMP8NLlGYN8T18/y
L5B/E176qX8Q3j0k5ylM5Y4zNyojxR/wl93Pp24R1rnxVgEN26G+SnrBuUd2pD2JIOL1OFcRs1yJ
UOobygZuf2K+cPMZwO+PIrO8fVvaxnpQQIy6SF13mAmCtNWQVp535WCui7B5CVgBsFNHWaRm+gIp
BtwCKLr2YqdkTUSbqWTOfThIyp7JbCWicdCbu5iyBdIsbV6dBgx8dKDPjv4Ifnchfimm7RQKv+kv
SNC0Zzdr/McuBGmTed1ZjCgRtwazGGcbERaWaW+7gq+OCOHXTXzRoEMMZEz3GBvOa80ejmY+DMex
qHNMpXwZSewGeL9vA5Sei65Kkr84ua2vBwfjeQ8XsnU24EDh9b1y8q0K4Qc5ViigDXD8p7NwakMp
RD2QwFCGnRUpzhYJdWWrxv6DgB8IIIJAHoh2KwxRywOvMKIgEfuhs7PNyHoYpYmhxFNUkedbtuQm
VgrOWDvWCubGT1G3iNHiF/WVWk2jje9gisn71z+LA7K9j1FkVQcR3UZAvvDP4qpf9xAjAg9BL40n
Hh3AP+ZFMdlBL/XZd37/1CxCq0V522uvfbcpU0yjos9tvt/mVHFW6Ie2skvzOD3fYE6jvWYBYXdo
XJuh0R1kJUuWnh33j63lB3yoRvjc+GAC8RrKvhZJ/UDK1f1h1u9tOpgktYGUZuaofq9q5UtqOumb
ByJ9lpq+ts3VMJyrU/ptUEPrEE4pugDa1SZVokcbCZYRP2baREdqn00fXcJWlkhhT6ays7RVvdVt
+d2n8TKDKci34NGGgPzt10nshdeW8I+TqatWrHvJx1zYlGP7ILG+Qfyu7ICZGpDbRSPiKPwSRe3m
SzAZwWMQGsY2l8HO+U2NnmmFDsgcF0+HAqxRnZh9ysdwuI8le1WwuNjf5j8Sz+YyGJkTrlNfy2jf
xthKCb1NF0QwW0ZgFK7evKM7j2Sf4kUnQ3eqrSWD5y/KtPgy5SHEiKxRgnldlgiaoeh0NF2diaCw
1I1kY+KrsuLe5UkKLXU6iPB2KAt51Wmxv7k1NWbUrbShDMZnBYrUyrC8ha7L/pGaHzr6lqY92FKI
wA/C7KvW0mHqZHbYLv3ClGeiW58GBr0f7mXZO0pBEa7sAHKe1mr4z8UlUulJmiIkQUoT2iJfHgBY
s8pwrZfCMr4ho5t+5BE0LQecIGzcYS0VZf8eSQFeRE3l4gKsI1zbZuU5Q8uOugBZECj0ZywogoXc
RFDOpk4tqC0yec5SdIomLINQiTfzfCNCSY67neFNsiZdVOezsYsv8ZSnHYs8nedGpVVLDPKSRYBR
y86PUSCXdRM1AXEqGsUBJyHUxacDqG4ju0N07Odw0ShCpltzZes9FTLXB33d62Ww9YPwlXKPc+9C
cb5vpzPSi5TeonxYiI4uyvq1W2IhoSQjIuNuwLRi98Orqi4LRKRe8lZ1d16PVCWQO1Duejg+j6ks
88VVw5M4eNKlcYH1Sm0QnWr0NnfKUH659WslBNIu79W5aFPl6qud9SELBavDBS0ekFLrvPxrbcBN
d0AWguWnwE0msZvxTUm+/c2I3JMRiM31V00fspPnoLM0pWdFFBreb9HUx0pDu/ZlCHjcoqlvgLqC
I2fiIhXShA9QDygxTM9bEVfpqreQfBfPG3vD+pRW7c7VqyUPaXIcakV6Nmw0sVAHgElbtSdZSTdx
nEnP+CP2+0KjAt1No8K8wymn8CGZTr1xCDbSr3LljhqocydurWZx/KDUzfWniR/Zdm22Kl2QwyIM
4ZCssK4P79C5QxtoVMmtWBD40wFxqxZ5sIUCcOYkDohSHfs8M9BDrO4NTR/ZxVOtRRmzVmHIs6y8
NgJpQ5lQLSI8RkNeYQiQLAJI1w+51qZsWqTuHlUl0XJrvg31FbwdRUecKP00VLYmOn4OIn4dZBDF
eh/tOQfl5Q8ykmBs3A8rsRFdNGtAafFk1Kc0477PFWWH+GPfzFgkSvOsUIcvWhxsHXNsL7JnldvW
s39r13stPED/f0+8RDvx8pnJseY8KX3hPIErnDlBl59EhIL2q0Jp5SAiFSuUWdsUGf41DG09GG+5
NMYrEQaQx1BrsNS5uJs5lMPWUif0NYyDZatk4UJVocuObmkgljEY96WlsOmErPbOs/fYKpF3QWzP
XqOzpqG0lxWHwSWhktUphXMp+G7F5B6ZgpuzO3oUm/xhAGlutico1Q2CvwwJoxbyKquNuJP4H2n9
+jAiuL7659Wk/jeLSUu2LHbpQDIMhGj+vFOHk5160D3jLzhc3plt0UD1lKoTvNpom1cooYKhqU+i
LbcqhUk/blYiFB0jlLpPV/WSsh4yp5bOBmCLdJzZvZOgHtncTnTTSDBw9FTA2MA5oGvW1U4cSLoV
y8yQv46SVO1Sz0KQApmiaidPBzFEhEiQc504vV382zXiPv1Qvv3zx6Xo8ufFt8V7CLVx01F0qDqf
P68KNA8AFa17U5GPA6msgBya1hPKdBBnuR/zWg/k+lRC3dzcin3XWqDdONXKkgA3iAKhqBwmqgZU
ubXYAmUem1FTuf901qqxem3rf539z8d1armsDW9cyRMGhJSBTebEDHdiWyxCTw+jndhDizACqvxb
KHpvg2/X1hnSi58G30KvKvlBqN7N5F6x9naWZff2gGgqRN+zOMBww/XQ0bSVUTj+OR6d9N5EaknH
iOwd3q+EZkBaUz1oVbS22UT6th6xL9A0EHutSd3xruJ/+7sZIcyWxH24zRWmZDNHkw9udvrqDUz5
kt8rKxGmvfUkZVb6mKpjcfJljbKWliBXlSE0IjX14hqGIyIInTscurAdnrX0I0zG9BWoVgpmzJ6+
2dxaqpNgntlytRW9g45lmJ+WF5jnPdsJfgNxMzkJYEVPv8E11KcZqk0fGyctTlVrHBMPhL1hhOgq
e7EyL3vL2CVx7j4E4QBWJCqCdx6ONyCJ2lmTQ21jIi21rIyw/GJb71Jt+e+fLsQW9uWfv/+q+fn7
r1mmSZLUVA1VVnVb+zRfjBqzpgTS/9nsWXY864qtLys/hNTjxfOmbdydZGruzm+LRx95k5WIRHud
NBbeJVOviEPIBpDec23ddTqlIDTk71JYTAiJQG4ELzhWG601+lNRmPkD4iczRIuHk2gCnt8uWwn3
IBGKDl11zmbZqHvRZFldu69wZheROPSukqOQSFYFtL6zCFXXW1L9s1YZEDkEHXLthUUmkvcyuBCD
3PdLj7Ad+ZThErSatylCC+BBiyjgSsevFkazZYPkZbtwfeTFoxzU2UrXy53XIHVq8FpahRMFALTj
zwO8WgjRMQIOtw6E9wChT1dY0xVicJqb74rmmlTAciBFrdcUO3ky06x/nZWiR8R4R9s26pcWRBwn
XIqBUi8fUcZ/+JQHEOGtDaXjESjDXrRkvI4Ot4xCjW35Djk/JB6g3aAKakvP+Ml80Zn770XU1Pd4
3doX1FGSR9ny77GKlJ7Vxu93MnUxSHON9KwMTbBCTGRRdQrvuIIK7Im5Onys+A/Btdk4SyGHwu8y
6i9hsRNtSe6ssjoZVm6YtzvJlRoUO4Z258Sqnd/dYnF2G2NPo0XItu/oO9FCxXBqfd3E+SQvtr6b
X27VE3Gm+w0U2wxH2WsNxXOq38YZGahH5J5GlgeKfq9QyZiZJSsobQrFQa7B3aZ6/pgBOd0OpRFY
d3WLQ2mJ6sGnYWGBIr2MXDArxdHVd1FV+vfigPJ3dLSHBxGQDYSUYev+c9ao4yYdu0S/Ez1WYPtz
RVdQFZgudfgy7WwqBsw44QlgDnhnCB8iyk0kcjzykCIShyR2iiXCQMWkjRGexEHPIWM2OeJ9Uesf
0nL4XrmtdkGm3xaRqNGE0vhb5P8RVZilXaLI/a2vdTN1Tuo1mXu5OW6RLJG34qzu+vF6JtqisUM5
sovBOjRxsbUMG8OITHHlhWk1KP5cz9ElilYJqr2IH7bqxi5AwPdJgxw8St6rQhrcY9Ml40KiNnlC
PTGY66lfX1KDcp7bleFb3wYfIfvJb0aq8HXu0c1BXgUvnYBNR4VglxV5CTypGJ+XQrLfTb/6gX64
/Zo6GaYiuZJcMrL3cxfBlP+QzYPs9ecFha1ptszmkUmVyZTuacL9rRoYma6fdkVlXfDOku/Eq7fL
G0D6aE9sRfq6l5AnBSQUb8WrV/QmQfWzV1bQIRe9t2tFL0LcG8QW88e/u/52ga/WHtiQUh12aYHD
R1oj3ZVYuncIFRQExJnZYJrNZrhVof5OSSw7dKBTqkE1Y7/cXXJA1TN81bqLzqa9aYa5JKn3uh7k
L6MdjNveymQUnwjJFMoL20M3QYSmZ1G0LeriMNZK9mIY2QyGMmwvA9C2V/vmWrOrYmW0qnlBie4k
NoJDPQLbr4PqjOeHsa48pIa8OrQuaGOcAsms157h62sE67ZylaVvhoT9BtVX5aBruA8heWcsnMxs
nwHRPYss96+hSZX+HIpIlHIdaiMZm3W5NDdq1Tro8AXGOZYQqB9mzQ61BRZ7DeZNB1UNk4NWd/a7
mownk4fyHcm0D8vvzTeobs2dk7jji0t1aZabZntBHhJ1JEdtznGI3lXRkKSQJUS28D/R79MUKFJn
lf4RpK686hu93pudbq1VqXe2jg2WXJMynGO7Tt7ZBX7Hg4m7kBNkwarpc+uISqIEWmQYH9CY9xZZ
1jWnNMxi+LB2/VSVKnt5Ne2embg05C965TWwkDuv8k6CeDS+8peU31gAHKBYWB9Gh0dvk/lbj6LN
uuj4c1qg1/dDNhSPaV68o4ek4M+rywgPKsUWfsQEduzuRHvS19aqxOZ72UPiePM9Y42QmP/UNfc9
DzeAiiFcA84ZHzHCRUqoaqNveoG4WBFhuVZAIW3MJocaEHtLFfDkDlFEkLOekSww7/Veos587pyx
+ZCicNk06LuZWaiuB/Y06AtHzSnJXG2pNXK7s8IhYkL0cljjfn7G9pXpEimld6MYl0oO7ARRdxTn
ob+DgJSs60GECAfBMC4Nfy46FEsBUihO5STkVAy6njrT5XBX010U/HYbMdgOavxu5CzeqJKD8WJH
hdKdNFcbvLGQ+7CTJzxwkc+T9PRD89+60R+/pbyYqUmm8qNajOka+pu91iVPfZCQsJ00tIv3yisB
tnFNats/GlXOLnmiR8uGr97O0PLuICmpNUekqycdXcq8FsMEdkp/FhxFobSkTasU0V424/nWdGuv
RuUsoiu9MQ6q6z3+2zZxE/ET+jZ+TTSoCWZgG3NL1rynpi2qY53YD6oU+k+iyTTqbRUpwz1Gmf6T
7ZTJ3MCmYiU6Q8NOtnpIMUCE6HyRjzNXuiWH1ayCkI8SxVGLx/rerKUacVSsLxFmpvbWYnuiIODa
TlktqsshaGWnui8wlDyrjffbsGZoYU46L1pkDeucNB2etxSb1cKmAm0MPw8iTKKB/z9gDXPSR9qD
q2SYCQRb2XDJV4omdNW+aLJT/2wbTR50Fz1pRPO4gFVGvvsPC3T1zxgH3dYNG2gJwBGDh1MBTPTn
90kB6GLMwhQbpdqnGLNkrs233WivTPJuj8UEthgxTnHs+mc09d2iqU+MrKfXev+nkX+9TowEW69d
fv2EX9cFkVSuujId7/AkoJziNh3lFWcvV61x6G1zOIoWcRjifFhJAKDuPnVUZswuQCSKbTuR5xDc
oeoa7gExs/DEA478demuRSQOeoWiJhNFOVMMH8BWW9sNmh/2AKccDyvTsrGlbpx7awjcbaCFj0Ea
OveiSZxJAeWaxhuRDv/VQXarXCJqBX/WqRYwEFXcSFmwgpLO5/DCscm1UuPswyzbsX6I8L9Q30vy
vE+BYn+MSJRdSgX19AH1nq3iRsYR8UN/rsZetcmzzsEqzNuQxjBOaPHm5yhPV1FiZi9m2oV7oyE3
KELI5iqzFmrJZZ/mL8OoBjNpUqTKm6MUp0BVAVzPyYaZPOadkWHygvV6pR/jSkI7AtzRok2ULlsN
4/jVUFERHCIIeWSm7UuTqyeNYuu3pKWEglRjeTbRcl0Daebl+tcR5C/R10CuZVV2ubIc8S/emWqS
HNgD5wtcOZJn3mXfBRVHVd+auqkeoC1b+tq18OZS9dwgexMbD12cKduQTAnylJXxKiNf5vdG8k2R
YGKJEfz28rYZYIVZJuWrKkfYxU8iluB5PrySUgckXLJXVvMgeB20WSDZ3c4VyxTXb7x9MPT7XvYK
jLSootRSNblphWhuDp36w1P0I2nm6L1EOh+zRcd9sVFYm7EojZ6GNlDmLn/MQxw49TJ1pPZg+Mmw
7mtZ3Q5B6+/c3sjWmQ0XlHRjvAxLL3jkf6yZtxoF5cFLzGrJGnw8aMUwzjM10zaeLA2vWHbNrLx3
yJm75aEHi423HO26iw2S5vcMmyauvkAu7dcwOSqQbZpmMOCj3K3GLUEMiyJMuSLnB6/26EXnI1S0
sXzz4i5exKYNkCQsQB8rkTvz4kZ9R4U99mTzWyDjDjhiEHtveo66reoy4JdVi5cIh6DEjMxvSRx/
pFJXPllFkf+npa/xZ5TQNFU5iqarCuk02dAV/dNUVfeRYmHNNFxkI3Fgiz3bWsPEm6JfZLQOyoZx
VLwlQZjfmVLd3Ldo4T/2qvIi2qMxQjEH94u8xCgh76ON2IiIMKiM30PRa2b1rgjyR2e0472rBN3S
L3sEV0CkzXqyHW9aMsIxztHqcexNbljFj8rMvyIyZb9ItgJRo1OSDcWfH3VdyTtJrijeNEir+1Z6
qnRHPZdTuw8iD+FFbfjSYvOCDFAnk3oXO3q4IvKyQ+p2Jvb7YvtPgas/BGi3bczY0mvYHDIKWoYW
rqy4ZWVpoARwwIa8/JlMtzpl7tRui3l5CiTPl/tuL2LXy7q91xsNVQmUzz91iCFmbnKJGFijh7ZI
7B4YrfmAKnz1WKZ6+dggqQnqyHyQwrZ69FEd22cYxMxzWZUPtlUjkSZPmyFZzvHFCfrvdQBHFsrp
D8suTqFrS68JHJBZFJbKw2hN7EVkwylf/nE55M6fl/PJXS83DU//UaJHMmqDd49mdre2gj69R3QU
poxnpq9lGaApZZnJSiqr9NW3zLfGxRA9KMbg7OBjLpoHJ7XXcVT5C3FROrD709XS3WO+V78E2VrX
3OTVgQa/o0pcok1L2EvDWRrze4EET0v3aIVG8eShjLzrFKQMRbuXeveuUhVPGtZ7qYO0GgpVS72u
WYKzkt9XQ/f74daGhGG30LNSuxNDbh0ibGxMeHPqEvO0qwB+q0n86CAVs2C5IfOinJzfwgRHqALx
4Ihl4TYBubDTeEDXWtg0B79EP0P2WvR8QmyDhiTsT6j+urPcTqsLGtPuHeCu5lX20cJNULX+qrpT
DTjPkFaplgM+c6gqgWQ3PPxvtMG9ayIPPyJs13Zog9ffGi84a+2Yhj8w6GC5OtXP+oq6gNtEj/IU
ZXaAfKQZPYo+KjrXPm2CDP/qEzW5v17nRKU/b7tUXXg5TFwcIxChycC46RNPd8LPbrPcbxHjnEi8
eIJBlo7z2r3jG9mcsffesIz3flic+G4WvJELQdFP6qNj7MTaVtagcSShap3tkir2JL/zgdMZTz/w
T6WQ0dFNpZOtwLRCPTnY9p5rH72C9WahxsNbVni7wInrQyVH2soik3dH4tP7gWJCkqKGgv3qW0Zx
+cVqonxe2M14r1n5sB41Nd9oLvTUSIoRdQyB/8d+pey0UgkOMhr7C0Bf0YvWxUii8DuBckH6RPe/
DpGlsDMcfKwne2aaAg61V7bao+VHOARhWfVudV9YMqNDi9V5dwh6+EngEvJuN9Unu9TvUUihA0TQ
zzNdGfq72oD+Lg+G+dB29VuZO/1raw/D0kp1co0ToqRW9DkaxM7TEHcoMttZMJNrPXhtMkwwNb4e
axE6Ywmz3utOWCrVaHtEZ3Ua5WRavE5qODliFMk7Mp+S/y01uuZIPYGPIkdS/AaSGhFVp9IckMv/
BbZC/X+O01B3L5oQ7UDwCDMmagUaniy9saUW5Kz0vGJmkFHngYzXPEGdM+/QW+u+1F7+GPLt8JCc
WyD6kvl3WN/sBq313utRabBzD/SLPB6vCwNcVZmon10cW17yWhnXTZKiIzqFjoOYuoTrw+7ay5/V
pZ55/Od1uvmXd5+paSSIVcO2FEdWrU95dAWhWXMwC+kJ5iI2PS528kMxtvdyl0TbqisnH3U/e3Iz
liW6mljfc3CBXs1DfBs7GGBXB6RyCoPhkBVR+vPjuzzTzNvwRLZ/3jqW0Aa+jp1ubeCrcVe5tTrD
o9GK0QTEDieO411NxvcD3sG2b7LoS121+gxFgvQBgom6zth3rHELgnhpT2lQLDe+JEO481iUi4uw
bYrIgoLTGMFNCIJAbiTBE+JQd+pUnfc7pN2ijuLvNIOIvl8Rpmaf+6brQLlY/wGHCmTuU+JtEgHR
DF49psY/Xf4EoyN94+rACa0njdLuPGqGKH+JDUSX/TFaARSrdvDJxhwHHk7LhnJkPR2uPak+ODPR
2MUVlchxsGdeYoAkNceDwLkIOIw4+4SJ+RR2nYGdxFjjElzzNG30ZjI5pp52RjGPRafdNjtFKqw9
mpJIcZuKfgkSvHSmXdBHkmO7kRnfxUWJFHCRha8Uip8/L6oij8fSt7WLFecs9eN7FaXf703XLWy1
4ikpvGwGOyX9CLCisNA/esUNDKkDTTZOsCqNRRYF5qFGIm895pG8ieTIPxjABZb6iPiJ4+vPvktC
LQZksydFh839lISRkrF7SoEL8q7shg+Eq8Na5wsCHg+8R4ugKz5LC7yjf15EIjy4XsS2tfh10SCQ
AiWWRCXE2etFiCGX+2nbdP1Jrip1T7JrUiIBALRqdWTvkSX0g+ex9r4qhq3sOy0Kt2MeOix2yTJW
LmvZqu+9tchBFjBQ7oxicK45yCQAiAIw6ZLjntrJ4DclScEIrv1Rxe3wBTJVvyzJp6xtI7Sm5kIL
swdPj14xAHCPQPvLTVWpL2ndu0fRJA4idJJ4SeI93H9q1ytVnTVJVy7S4RQ1aNAIQDsVkHIvzm4H
0RZ5bb6O0j0zlN2yb5PPKS5r2He6xl6ZSruWCZ5WtVMTK3FTvYjeoZGNfemcvbKvNmoSaS/R6Cwp
0plnubf8x9LvzrHaUwRDV22twEuGPa5qC6npg2WWl+m6I/8+F0+tYg/p2hns5hqK3sRENkcZVkZe
/zCmrVnvyuDrgXHRRCiFyqEA/3lys+/aYEn7Cj/qg1jg+soysOTicF3zqjZmpGTn1XZOcprlDN5p
iw7rOSolPujqbvjCLtObD5Xv7/PQT87GGP7ejgvYvk+N5DyNN5rEedPVfTxo9iGp5fQSNf7i/9N2
XsuNI1kafiJEwJtbeiOKpKQqleoGURbeezz9fkiqBbWme6YndvcGgcw8mWCpSAB5zm908YmCJN/z
6m+vOq2Vd+Zo8B+Q+AgM1TV03sjPPkk1/nBT7JA2+T4hP7zsIrV5HHo/3+a2Fm5EodCNEg2iuY63
K3+y5zS85LIyTNSLpxsIBqyXtho1XEp5N7YOidtIOMHXbC/Duvhi1NHFm3KdbZgfTMShX7oIjTBk
QoJz4QbuHlnaaht4jv4QpzGi4GBVftb4SUbV79SVjZc0eyAZjMHC2wlyQx963g/BEUoRw3kXkxa1
9YJVzGdRcgD7MtWIYJyKokJaUTJSAxyyxGhb7oFeDt9tvM8G9uou/51LWI31fYy5zl0DhXwd4zL3
0iQlDHK8rJIMnQxHgSwf85IEENCE5AkP6VNSt08iAgNoNqxB/KnOkVaHQBLsFZzBHpop+SYiLGTy
c6MdTjn3tBVm4NW5nA6dbHYr2U+Ula34SHNFZkinZWp4d1jhp6QP7jU1Li7i4ZPRYkJ+EV/jaWxu
oT7zrvU2D8+l9j88fBzZ+tfn/wS3ofKjUKhTHGtiSbwr+2iGBJFa7oen0TmUktI1+yABk+Q4ertC
1sA8CmKEOPMalw2QrsbBKqxcCSxZ626a1DUAu3fFSiE3cSzQUad6Lj9FVoR/B7eqLbIk4cZ0U7LC
E5hYgIzD0avO2O9ixJJDLpLH6mhyZ/0MledzakfqWbRkD5OONHyKArI2ipm6B+7b+FaklvEywAO3
AMpdc6eS7qOx7Se1MPV+cCSExaP+6tdt9T3xm58Geu4vJZk1sAvt8BwijI2BaHyJBq+7z0IjRxXG
zu5Lx3J3odJV+5LdKd5cElyVon3sVXm8iwMc2Ue1fRyKVF2GuLVuTIeqQs6z7qdjVkj/gDaKlBBj
Xrf+PmCB8JDoCdpnugeTS3HKbwq/9lTNrWd90HHU0s10axZ5c/XN/BQD5X2JE0SNJ4ChXHf+cugy
/2KFxbWT/HDf94F5dFO4KOLA4xOEIgKsvGd6PEKzLGh/dyrPWyo0QeF88eGbr2tNLo/ol9VnSmI8
SptgWCN/VWzKyNXPJXcnCFiFvcFHluKD7fjIgTaR9WC7CIkCg/umAJhBFHXyMrGwTOPlYpPJ9jO2
JO132w6yRdGV1Tocm3Brwipecgfonh0TsY5S99sfnjFsS6/o/EWjPbWp7vw2WunKTnpXU51fDRaM
hSFSl3WtIKib+PYWwSjnmCGhvjNt6YD6cLpWkL8ZY9w3ZdDVqAJjHNCCi9tkbsMOPK3Pag5+rwJ0
+L2JuotNsfUXJSdyNpazRJQfe2J05A9oCADlNvx7AhLcxLLWx8xybKEtxHe954dXcSgK5LulCAjf
1BVJUomFBLpBQn+osybZoi7/0tv5pTDT/Ang7ZNSOvEZ+pn8KZOUz5mnWPdqmFenwSgvEAGA9GPB
wRbuVyg36Z0ceA+YMQ17z0oCfVEGmX4nkYB21iPO7i+dSdY4b+RyI5rSYJ7tnO2hqbbdfWPWPb65
afqiS+Hkvdr4R9VpTsA0bfDPf/BwfIezwtd+RrnvbSGuvvJzBMcmIolJumYKEW3Hr75KFi4brTt8
ojKSnos4/MTbSXU/IJe15PVJOWDc036Wbe7UQMOTLUmSnzx3u2tit9qp762dEes+SpBmSUJPB4I+
DeLY213b3rIO+Rh9p8ZIRKcYw94JIpB2oh2oFibNFaZbeA6065zM8mdeY5o10Hsea1PT1EwEWR2l
gdEz5pvAyYdlV1dSRilOS4+3U0vHmcbljctedlNv5PGAslVp6aOd2PnOIa2GSzGExtlO6i27z7Xu
aD+zDgMxOay/d7rRXsY6yScDgHJTBi9jye8wZKczNGH1u9MfEQPsPlWR79wV7ohxCm4hqz7CU7gJ
uaUHUuPu5C5IFjk/5wtGz/klnc4sXbkk3PSPoksMtlmVbDvU+ZaiCbgpuZeU8juky2M2qZSVkdzu
uwrXV9G0Am8k8xZ9C6XUfAqaoXtIsCqIp1aeycA3vRZdSrmXMD3jAJrs9SyOtHbb+ua3uWsOm2Md
LS8obXD1t5kWJpKgeH8jSWsf+qIK93bjOkfyl8ku0BXv1AVBtfVLLbqnlIinUa4V59EuLXQOZVRn
Ou/i8GTeZUmWHFN7rA8+P/9dE2T2nZYNeLIO2LX2RY3SOriPB0whEFPWO/kpj6+I74M6sMcEodow
3LV6We5Dz6nPiAXgMeDE5Yvqpie54JeOndm+UdLqa1hirwtSL7lolF13AKnkXZs30bLAKmetkEXd
KyardYY0PTIQ47Dx5vgGlXmtyqX5y86TR4V3iGVFUvHSadK6w9rwtw6pzOde+OK1fMLOj7ILRpTN
rhzqe5uf0jZS7W7bG2BlZMsmt2D66rNsVN9VMwl/p+YJlCaJXH7MF5Pa84vlo6NftEr1MKKbuikQ
eL+zsZpzQmqCridVFxhGzTKtqAQUGLfhdBH/ktEsXTgp7yQmctgb6IXZcRw144QYlbLynU75oiNF
Sw7EplDpKNyyN5WMXEngGyMylnJxIE1pARfvfsGt4EZJ1Z4dcWVek6oJj1qAQLidtMN94kzbF8P4
Hiq5By2jHnaKXzdb0+MVSQmGawNK94cDTA77mWR4GBKEROIYCdkybZtn0hMUSIgIphdnu8iSq9rh
JdT01U62vHhvjciMKiPKcfxfRttBrs2zoyMsEnSFhwQZ9OJBDVCiz4Hj94HjPhm6Xl0s1LuiPFx0
GprsxaSq2tfxKRgLdUsFuV4LcBceMNnK7IJiL6BfTTiBM+DR3ovRqkFZxzL0J1luU+iqGSlTDMiM
so2Xmt52+6ZRvPVoK+kLRIxfVF36S+FA7cg0/2cw3XMNfH3zVsqxfSEPiwaWuW+Ddtj2bZQ+eGrn
kK9sqh+mg0cREqG/cJn+VciB9amQ9RHF4ujFHvB3zVLNuSTTYVDQ1lJDvqjYdagSKrQI8I6lla99
t3QuItBxTAREQ91ZzH25hOlHaXBjmVYRYbHRmxf7tvZtsdhUth6ohrYbn9Fa9dd2lqdQxUkAwhnk
/bnV4jsndL5akeacAo39tV89jpoWLNVRvRsr56gnpXuwHBtdPggqy3HwFaAndb9z4krF8jAezvl0
CHbpkKQbNsfBLmensIK5rz6b+EhoZd//pj43glTmRYXddinFeF3XTrbuyH1zu4y9EedMbtS6ZFx7
7iM7eZDCVVyYyicz9KydG+F/ylee36sSfwEzE69Gu+KFS8aVeXRBjySaYW1CU+tXnRHhciEP1l1W
NE27oCT3aKB2uBN980Gp7D9CKlslr4acMAScCiuzqnq2q67C61UPPrdllq3axNAukeOzRQULAZ57
G2ojFAEICeB7Ym/XqUWHCXN96kqNLSAZqseEOtOiQPhyL/qURDMX7YiMMQyuCy5O1i9qUSvMCGvX
sx88jbfkQJW/yZI0QDHPxoMu8SKIfDt392FKTRRSx4tg9AXRqvilk30A68CBJuCyTQLcP4BKb4/N
qJnLqLfLtQmG3vADCpJego1m3qf7YEz5PeSyhI3SiLmF77gPg9U9eKZ3ghvtoRIeSiRYomaLanx2
JZ8GJVlCMFNSagkmBm9NUGrLTxgPhaeevAapkLr8FOWZfe9E+hPfH2QxB9g80GXtxovOVkOyZ0hv
LFrBByvYxa2KlgKwINWKvhANg/s6/yEapu/L68zqokmCcrxEnguTSql7mAnaeLn1yYa5VWMb7MUU
IgbYLehnQ7oTPXmHnLZs4OJbSw0wCccq7pomfj2LtTxaZy11V/Qnqkm4npjbKXcivlex3G5inoSn
0sAyFCcelL4Vxz2JA18DZ9/AtMIaYjwZpckDIAmvWNPgS5lxWxSSp8rY4/zFX2ZvTJqnoq+2s4Ma
IdeUhba6LHSYXU1sUoXvo+0o48qVFQgX6a52kYfBWGpYPVx9PvV2sIZ4J7G1LFRvhI02TCmEMwjW
VWvIOo9pkJtOrsLFCfWXFlLfyW9/DlpGobVBjsSxSdzmQWQdKrfiXWw6Q/mpSm+doi0OtXVPlXfY
tE1Qr0mbUqLIYUJ2UvziRn701ZBI8mPJUH/mfq8s69D1HsGiBGs9LN2zKfOlCKJvbK4owDc4xqiN
waNlaooDNgWgag2H7AC8NobU3jIPKcLQXaxetOoh0CuIjbIZQzHnDxw6IQZzslPGe9fEbDgdFRTl
85F8gB4ZMUYlknYVh8KHEsjbVrPBVfG1r6wbGEa9Wuz7uNRvcZ2CL1hPKgrtYWeTo62P/qqiH7BR
GReOO2RPim9WD12FdWufZE+61a6dSJau04u621TKswZi9Y4EgXtrGnmCJdrQhZtEzUMENtteWueZ
j42gHMfUYrMfOOVlxzBFnpHfWsCOWe+vBkpAWNvH49ZwXPsYldJnP0S+p4MhqTdl9YQfTfmUgUbK
NdSbck8qnxytQyRtGBrusDRt6sBbpSU149buPS5J3QnqlnufhuZPZRzDZy8Jy30gY5ZUOF6EuzTl
Hr2rgp0YhRGBc5Wv56BXGHUlY0XGRXqUbV1+4PkBjIXu3mrhLfroPJhsNI+WNAIYbA1tZ2gVKmiu
bMKYiqpdAoBpBQ/c/JSQStiBxJdX5PUZxTdpm2c83qXIMkix+OVWBya6FnNVp/W2uZI369vcBtAZ
T3vyfFMwb3gVZpIg48Vo1JL709EguzWBafHAQtZxI4LTLqa+2WNzLIJlD3PTEqeo7W1u3+OoTEF7
K4K1tlaxqLHd22hsVjhjmkmxu80NOgpvLSUh8U+IRmzYqLBGWyzddobltOfWG6wNxhf5nR0dQZ8E
T1K1bBW5e5IUq31Kyv4zLCrnlOlpvytayJuS1ndn3JX3yKg6cIekwLz11co3nCDy+1tXi1jBvU6x
2ZVzFWd3dswAzf0D0prdWayRlgi1sX8OtnbaLxMr7XjFCyzUdsP46HkQv2G9/UhJTn3Lc19dgPIw
zolrhLugtw91PSaXxog+NXLkPcNHRqhHVzC8QynpuYzwSyLXPmzEKOABfD+K2DmI0UwvH5Mqay9e
YGufm29VkXg71UcmKu+woEOfs0S6ucCVLaTIiZT1OBycHE1kDI+tP05x7hgOOjKl6vJdwLtTPVHw
vxtIH3jGgwsJ87PJP4+CLDDe3vE+a3zbrm6cHURLMjr9HGKRIFrhmGb3OK7/EK2SfzT07QCn6B7J
9bEsmqPdU6MTq4b1iMwWyJRVaEraeXDl14Mu7S2p885zNy/8+SF2vU8iaO5HW1NZ+wOV4g8DmRfK
GLzBFpiDRQj5CPY6pn3XvV3ObdkwGqWifIIPvwm6enixR9NdjTWg5kFJ5ZOsku4CO72yQ/bI/lD6
mJFBgheHYlICEWeImtv8vFOe4RYqIKJPeTuLswTh6RZCyYcBESxGu0by3o1C9vEoYXcVWQlyr7dV
qwo/sQqZ87CBVEyCZRhTrIqC1wN6iukhng7ibB6Y4+aBD3H/IGRefgQQH2EwxIXneaI5x8xX+gch
H5aa5/7tp/zbq82fYA75sHyFvc3rx//bK83LzCEflplD/ru/x98u8++vJKaJv4fSDsWm8YMH0TV/
jLn5t5f425B54MOf/L9fav5nfFjqrz7ph5C/utqHvv/DT/q3S/37T4q8Q8nboZYtEQjh1S6Yfobi
8G/a74YoRTELV/XXWbd2o2PIIla5tW8T3k37yyuITrHU+1mi9y/j56vOMTJ153E9j7xf6X97fTYz
bL07PeTtfL7ibdXbdebrvu/93173dsX3/xJx9RoOhFF0+KW//fXnT/Whb25+/KB/O0UMvPvo8xJi
JJ4u+qFPDPyDvn8Q8t8vBaa+QYsXywM9HKr7pvetdQkiHgNWmjiQIxmgpxXIHZpgtHA2KWx3JdlV
pm7jCuvEqnR4o5yGRWA/eGDiAK8gIluXBzWre30lhj0c4/XYOYH5hUEnutrRiY+Fw1tgrubqVh1Q
99YpKuGzXSwpMwC9JDl9NEi4HrsezfoF/oLUwzEpfj01+jGSlqJXHFTrdeLcdZs9zXNxuZSWZRV/
cwM8yHGAM5ZpkkRbalLko+QkewCVudOLtL5HbCl9kMi+3BlOfRFjIqrgl4u5VdmvoIWnDyJMRfl1
4ZNsOYgQjDp4RUp5NWVVERDnGRguPVQW80L/8Or401wsQ3VJov7FlZ0B5SXV/e6lGhm4SXBxBIkF
DmwSWxRtS7V8ROic1+F5QH8LMXWJkKwnBH+42zQxVxxEnPO2ilFE2MjpkHeVHEaLVoZUAcSpOJAl
tEKoMwzNh1tQZNsn0JfD9t0ckKd/hL/rRWsxtpe9JncLqfJT9pq6ed9ipncvzuIqXrQtTjQf+nkh
Cla8n/Id+jChr/27NvJQa/hjDREhDjnbW1SgzHY794kzP7baHTTIXx/6xSJ5ZR/LfDQPYlB0WXG3
SeRhEnXuDDCT1AmN6aCVqN+bpXPrF4OiX5zNB+B15lE0RyGAJ05tiiluGb7OFdMqPXBXgVbiM50k
/QYIANYk4ag6C/T1qgs22yRJsLWQ+NYCoSZtZ/ab0MnqS+fJ9aVUcutgtfaT6Jr7kd96QhLaZq9B
qDgkwJE3pu61y2GaKfpu1xArzZ3iOrblDbfriAE5H7+g6FzhrAJNV5whCnV95et+oO4iwufki9vY
7VxwdgV7168H0A71yimCk08N9yDXmhaj5F8k1UEqJAzhF64kl386r7Eol5ci3K3Ltj/WCkKQXtXi
bhNqr9zpSGocm+wGNOr5oOVVvzHI5ouudyEfmddi3Att6NjvQjXJ7cR0QcRGvmARuE3wlexdDsgY
onQV2+bRn0ARWBvKX5MMdaCugOLwFuGbioKTcpcs1f0H0E+UAD7fiE5r9LM7+K8GCZBV9oYNQtPo
iJkTlaMpA8gv5SGginoUeT1xsBDQ2plx3d5E8/IRvx62FPFDTTXsFgfUolujelIhHZdX10mhYBPU
ZbjyjRAZU5CCKXAQPJc71ymveTeUV9GnTH0NpG5/WZGj3Yi2GP6wTi+HZxxmvH1rVt1dC/f5zukm
GWXRDl1fO9oqpr1Zn65uAySfwAP0VvPd1+qAwr3aLmXJy1fzCk0avq71oQ87de3oqvcfuk05kLaS
irPw9GgQj4t3z5Xb0wY20bgkh6C8e8KIyH/zRLo9ZDo3kJceoKclDD9r6UpUTBMMxhBbzXCjLiPK
Kxzit7MBuH21mNtiuO2i24wP/aLJDrrdgvz/UnWNjaWVzn5XciAxJ3ogneZD6lavTd2rFw0wkTsx
KPpvc1vYOEtvLMf1PI2surtq80JZIqeETivOzVgKgU5fqboWBICAFYzjrOpFG1AZPdSp1d2lYcrG
NKiKfTjGxT7SYlt+6AxyBzKWLEsRU06BkaAqDJNxT0PVjTzkveiyfUwkeRntkAepFDlZOggdL8be
Gnc85pQzZFb1LM4ShNXVESPfuV81QMglqoF2EaGODKh2ofS5sbX42FD86JwPpPX4l4D6XgWSM1UG
puFAx9FZebua6KumS/aZREmGq80fwC9RDW8rfBz//MH8NC5Ax+hLGKzqfoyDAo2PFBe+JkGoUsJY
UkWL2m+S7ruNJ8KyhNR/cd9iA80aP8R21peSy8SFf296CiWApkIcLXYq0kmpt9PQa+puw4UZkJEE
6fDal0Gsyvoi3ogZt8liHcwaSeoVPk4e01olOmbKSqxo9v5OhHycMq0NtTY4ihliFPu4VaxaVm/i
Mja5B1Z4t/JfZ/40fXgiSlR8880QXQ+jis9FGVWHXvUx3Ibn8iRihVzLn2PldjQo0wB9kFRsWSyF
R5LgDFRqK0GGiWhOhAIZr/nbqGAbiFHLBuggRsXcrKEO+SrD67LOUqdOvsCgTIU8rJOBL8BPzU0x
WiBBchtNsvwYlDqApkrZhkA8EGvGqRGhEhg809k8MPf50ygIDmVrhrAVRJw4dLX1OgB34+dIhW/s
Ooqo8wRxiQ8riUsMqJ0sxIAInq8dTx8K9FV1KoA1aZaOde0AHC8w+/AFHpRTD/KLxx+AYmGgrwHg
Ky+FoQCyyofHIevg50kRomath2RwKlsUP2X35MWj/KAEfGGn6WLVtE7LfU++95+t6uLKrfSSZFlL
Xh73RmcbW8VtYWaDz8LkXGrvAjXwnvEe2HsF2f7aDsenrMiW/SSMBn8uu1cxZ1l4UxSkRd6dTbx1
xaiDqQb/FJYUo2JJWHndnRgNdPndkumQUihmDbvOflJSiKkwOBkIeqt5kKWo3je2b24SEvafpTG4
F8/hOSIG+LnPA8vY+JWBY4aOOhUmq6NRbMV78oj981G30uWHd2VIlbyBj7KsHY3wdfS1T4wEVflu
ZOh5/Cxur+oUfHZaVuFFjdaCFqPIHuvVAW96qbt/a1IU9U7iMKbWHnJ0fjIlB6xab2e7SrGDB3Fw
AHjkEVg80ULbQsXMsT5qrV5F6Cwn/TZpupabLBNGfv8PFi5ryzoIlG2GFF20HGr5kNeNdRIhg+p2
96Y9bucJKq5QO+6gsOrFBFfOjGVtFMEt5nbdMTrnWebfFtGQdzz7A4VP8SksYPg7p3CNhYgVB1DT
8QpsU7fRp+VHyUZ9W4+8RyleySHarllTdY+DV6rLoDP8nejrQdzegYr6iUFc9yi6ikxHKiiRT9bU
1YFOx1bb5C1yauZs+h4044sYE+E6dnFLJ4GyU8uufhgS9wXtkO7oYGh8HNweFLo4FQdu75JUH+eA
j1H4eL5OFTGi6Wa1VyxEG6mzYK0aY3tbc45JsnBwl/Nssa5RDq+L3ZYQ7TyxnuSu9LYfQsxK5onq
OZ98o9SRSXb0g91KAdjBUeZUHOa2GBeRYthCKus1UrTNOfI2JEIpSAxLxUNnRASJNcTZfEkTGTtt
+ZdXE5HsUX1UB0EmymrVny0EBldYakZr0Wwdn75W68/IrFuLDg2KzYcBt4vxHwrj/cf+rD/4eaIc
y7SMzYVYpLcf1SHv7j3VqwEnJdbGYWd5NeWkXLjl2O1FUxyixsa/ow3vRKvA/fbaGP0qjXz/nE0t
R/e8K8TMeUqBCsepwVjOHfD4WTpNjcqAk3xToH8HSzReRn4iKmJ/Yvp04V73u00VJOCUihJp+Lq7
lpbsP0IEAFfpPoqDFpo1CCLDPcRTn10BVB1HNP/FKNX65px66qHQndcJaguEAUNffuR0QUVL1tbY
Ihs7TQd7m961mfV7jocaCLzLrK4ioGiLYem1/rATzbHOG8BoZrAUTcmOtYc0/5xE8evVcHErSF+a
1l6L6wjUTaaRtLEntwy0RPGzxtVnhcR6dhJ9AR7KPVv5P9r6XoModxId7jRJRImmOGiBGYKjybzV
h4G5iYeWvvENjKPLz5pi56d+0LwrrGKKTajyLw2Aj6u6q8YNVXj/0bUD/yoH9gIHuuRfRsVcvXEW
IjbWbO9RzIfc/3G+iPARp71FzFd4u74YnNcAFIyWLyB0xwjgB/hoeEVlhNC/CXnnZEv1GmaGh5CA
0f0o69A7hBPGeiGiGzOwloOv9RdxqFFNPeVutVbLerikJiSPJHSx7pn+hUhMv7iVUd7dWjZltEoy
+kUk/hxvo+LTJX8xGpMSeze3mebiKew/ppgV7qhVezCcYqg3UV4egAuiLQUA9qH3l3EwFfynnkwO
nYPZp7/F0C1o8uuOCztYz3O8LosXQ+u9riMGEFf9f1xnvnb/nz9P047yEk/4Yl3EBk6clbpt8WbZ
167G+1bcttrdULAMr16xdhebWnjooQCn04Do6sToLUaEF5By1krtwCWZpohIsbZoSv0oAxHwEHyq
o2JYi04xfLuiCO8hIa0hX2HCbgfR6106H8D5LHJdG3bNWK9lvQj0JUkN/RAUiQF0m3t+7fHIuxNt
R9zfxTi5nMFe50Vd717fa9w+2JPlk+75gXhnu4ltXCFrLHbe+uRpwAxKmDmleutPUd7Rb6dJNn5p
VSPfi/lilpig8PVZ8U1BFmWaLwa6NrHvTHWQMJXs4XNgVAZWorgb33zLPjTFgOgbULXGvhFq7X+O
FQvHgffNMlFEK83HXNKkpTjTAa3cztKpL48l41Gc/YM427IlUMEkM+14/UEbSzRVYLxSGgCYfdPM
Ev2l33rvdLRioAUxnpcRBnUnxfLyZ7jGC11PwDj3ugaAOXzUpm5sXSNMekmJiqZRQL1HI0kCwDxm
z6pCEp4sEIKjUzBv9Lc1Rt5pLqHlP3qQlZ45RPxsdd5jcLgwMRqXt1luPVSuWe7fNSGH7FsPQZOt
VDm3UQ+xsmto6sad8CvBifVqDFpzFBYm7mRSUgUSKthFoK4s4WHSh2Z0h9PvbYKYJQ62Ft+mipaY
3xtRuLaA0qxyu4jJdTbDNlMC7ZpDtFo3OXky3TAwNJ76XAnnujwzq1uIGBhYAA9oJz3k6vCr8Qzl
QGpYuyJqepBDXz4pTW3jFP48wBW71tPQ0NTSSTH7Xa1ZTrDkFjocIkn9fYvUIWuBTtezpbjm/GFi
D63vEFhMDob9KPrj2qmXBRYf29tS84cRw+IDhlZ8+yDzctmz4kTWPg1VD8EEdozatJ+0A6ndAfWH
tyWxpV/MncowgrsV+0URDuabSETrbzHzEvPA3DcvM07LjPxOsSvuP5NCe4ZQKT3V2WBss0bPd3VS
xk/SiGYZwMcffw7oAwwvSo+0jJACGmR4MhpCXkIMUPZNbWUWyfumPjVFsBgVwXNTjH6Ym5nA02sw
1stu8mtLIvBAvWt/Ad+quAdPQS4dEg8qX2WOf5swayO3q51EdNVjRV5q3TGrf8eZoR98JJ6OMEn5
ryqkHIEdqctwwZp6bY2iEikhMTpMIeJMHMoKktRt5GPbDGrtYLY/cgdZ+1rEieVEmyRSAxUat6zB
Q67di9oEGjQHbVR8adcXJOxHniPL1sAO63cc68kRNHBO6jNIkmMFImqJDzCmnNOkyo6dddA0Ae9W
qSXppyKXYa13AwzAyUpqaqIaNZwd3238pYUZsBg15La8jkiVnyDgPbPrzL40STgulCxwn5sGOJLS
ZsOzWwTGAkO99Nm1YnuRZZ6Di0KFC64BZ7fRYDRRNnAOiqVh+TbxtPUwdG9NRUg9IEPzrjmPiuB/
OjeOvWBpdWzJ64n9qTXAY7QSK/AgcKyTOamdUD4DxT5QMzx2XrEWfT2QyxHv3Wl4mpK0GWaS0wo6
hK61o6jl2i6lfId8ir2OoO2+qFH4uYJicJXbQj3jlxkvRH+atPoqkYGROxOoF/ozr2bKF3cs6gN/
gAqnkiR6gd1WLSrPce/BAo4PuVRfRb+nJsUmdnWDxBgXCap60+jAiWp0Np+Dr5of9j+70cOugNva
tc3rcYf7SbGT9cR7YDsIht5MzZ/BV7VG/0REIm82XM0QWZjXN2v0JmE+pYO/QsIihgMVkzUqJw6f
6IRqEK+HwYpPoPGsc1rgcCl5Bk+ztzMvJVUq+oK3s3n0dhb22alJEccKPPPq8/a657uo3YsDJHb9
3ghdeWvGWjaZVb8fEM0hdK95nth7ETtHoPNOJswAc9rG3gPifumjUsbh2pWB/WcVxLFQyvOl0Vrx
j7oPl6M+9F+9sAzXY4m16xxRTSWSfxshdKLiMFgmgT981T0JwkeK1OYWdZuEX5Ek+2d32oFUvmOt
DLywlqZf+2RixebEmrYhYtz14DdIgXF00AxtsKVmQIw6sc2PBoP5QcpLSCHTnubdtGltasD9sSpP
dRAlP9SWhK9WOPnDADBx39mSuunHXPpMBusWoUH6WSQDwkNmCCUqpT6sTHrr2M99o/SsHFHWrR/Q
URzu0T7faSkfeylnQ7bBu65biVhx0OT4GxJ2mENO04smGOFU4rDIpvTC5nLZjiVlSTfRV/Vg9V/q
ijxcppEdGat6+GSp6UpQoJFHZTuMncpKsJxt1VIWtmliz4dhYOwrrfQYuMOwRnU/M2HKIIsrDr4p
ywfJmA5gzRPuIpyCrdVVKAXN94R7I5WCaUSET5z2vztNvQGRF+iw8F6Lob8G0/0asS+DGk5ssK2H
uJD+Gt063VS5NyDgymEEd3scsRuN7cHaiS5NQ0Uc/co/haSh1h/jwdcXIyocq3nuHCfOvKjahm9L
fQiL7LPkKAnu6kiuqOGqToxVXZvpxchjNpp6FG5LFYfiSg3YacoxxPlGHveGXn7v8sTZqK08YkWA
P2DUJ9VV9NVOOy5n48C/7ZOnuTD8oKbOMWKtuKy6ZYN/20oUHmeB6FvZ8l0d08e9aON23SdRtbwN
37Sj//X8Vt7UNQ2SsFiyyRpz02bNJztYIX65MNQ+PnVD2/rrSILqifHgx2Y0sYxxS03u8ObbitZb
aD3dx8TN7K1frChaol9EvMWLft1Xq/NbvLikCHW+mgUCTPmkWi0OWe6a66otx8XcJ84m/cyTmjnI
2IoYw0aXEL7+67za7iAFicguKrxT30XWOismY+G3mHnFGuG1LdWonzgfmIeiMO5vfw/RRPUKWjR/
gPlfRJXtFia67NTifv429dYUIx/6yPh+c72yWChqJ6+rmjubUBfIK+0ngPr27AEtBsOKoeIkVl55
RYL7MjqhIkpMsrwW9YVp9F8n1VV0ei2VKIHSrx09he6WRwMeUl42LKLc7HFCpe1hj7NpB0qJok+a
+t4Hwrpec7eazFMZEcPkhBUqi+TfwF5rCA+Fv3Qqb3spHbSLOIx1a62sDiv5ua+EXkcJUfYWSSrr
bItbb9VNxmHiQLYavdWSnHfauyg4TsZhvhlp92X/VQS8625aZYOcbbIUffMa5OTAPVWWdVtDDJip
4pxUj1fN6VLN2/VAAcWbcdTxy/zzAO8cPyi9tvt58cLhZ5DrDV8+R92hoIQkzCSrhqhhedXUDJ61
pZ+rFJG1YjpMAaJLBIhDaL3vEqHTRMDKxm3in9eal//zWkNWf3GCUDnYqr+wTKN6EIdQyfStp7jN
q69NnSGKpI6Ovm8mS5u2TZxLm/hTjgovmc7r9K0rE31rk7iiFp8qr9H/w9qXNceNK83+IkaQ4P7a
+y61tdl6YdgzHoL7Ai4Af/1NFGW1rPE5J27E98IgCgWw1WKTQFVWpo9ynPsKW5nP3rfr0QhTz082
5cjwXmJ+avW19ZIU/EVmiX+VI5Z7TWbzPTWpdCec/COq0MSZaniKNIQUtnWkBjlxMNOjltF5TJzu
rdAH3tE2G4Caal0Ugy17SOetLIFfDo2gsahAfrvUbSp9KR9B3DO5WV3Fr1GLOj89h4nKq9OIyxSh
zmyZUQk9cA6QBXD697wYoJqbqyOZ6FCD1WnrTxkDmSPcEHkE0iKFn+n26pgZfnNopJP6zcaqBm9H
W4mMXnF0SgdwOEarzrKsBW1TyEbbEjq72W4jPtloAgdZv4UZVP2aowAUkCHQgn0gDUOxqL9vzRxK
DJpODOWub4RhlWrXrstAkTlAXHBjoH5y0+oE6ZTVxQZlBtmm0dnUW6+K2V/SAoIGKb1kiTolf/0J
Jk9N6q2Rcpx7bzB5gtMjS8vnsZ865ql0bzbhToa2IaJbqCKCptHzVIOpK7LA6B8Mlvsc9ewVgkzl
HXX2HVuAJI89NgWUWRXjWzLzAkJ89og6XMkS71lWptiXZp2tqNeNhbGOwxR5NH2ByG/eLjBPKf1P
F0Ay8cMFkkAEG1CZAvWKMpfu5PJsiSbCLtQsXAD6lMWWeTYcDFUGpz5SyUq4SfKjQSHHxMB/CiE4
ZzOyygOpRZU9SaO9kgMAlD7ILmL77jYS8oD8R2NhExxGztd8KtwNxF1wW7lgrc9lAX6YBLfdoMEu
twPZSgivgN623N7sYdKOmwZAScS5IA72aSg1DQJT6rGo04Ve1PvE6kua4GZy+7itF73Wp6CDV/UI
VNFpmwKC1enDrZtsaor5ahoRCKKOz1PM89QtEsWIQq9s1nqn22HsB3EYakCX3u0x0EgnW4Job/Xr
FCWHwyQ++FRdIrdZF/4g5WFwJbNza8wqxbPwsKfVoMneFFtyIgudkSI0hKLZGWubmzmGoCQ47ZBk
/W3SD/Pd7L9NGkMQayhFEvhLhsopvaegDYgbBd5Wyux13qJoO5192n+gUPgrRL+Ap9UewJexTZJK
RIt18+br69kanrzOOyDqnfczQzOuAHAKjqldNAjplO2DyFHAZxoTilGKxgePcOM/Kg+V6SCs+QcS
dsGThecnYnhWdJrStj0yG0BI6BfZD/jOxwU3OvNvo7sjnS89xm3Y25jIMqKTiJP2OGUVJNdHtVRF
hV0xItqvHZ7PiwEkLnetGEDnYcbYffFiehU+uB/AF6mWuQCXoz+qaoWMSnoH6LHce4EytswX1TWw
wgY7H9Rh2SHoljV5mErGezkI9vXTIKtrDbCtOtW1a8F7ECjm750xVAVUJ7CARH1Q628yt7Sfs1Ze
chXkf2V2hkpKrN6+gF+zRY0pPLhh2s/tOFwofvYnj/c5/qMHitggzo4q4FXQZ0/gpSjuCejQr01k
t55dJVoUgPFHAlRU3PQOEhxbM8yhqG1APaGGsbEl2Kt68O1ua7sclhW03g+EhEjLZJ6UxncrmlQB
LUmTEoYChZ3+PGlvQdQ9hWgJoMVYppj+eB+bTXmCtgF2IBAnm5uooRdX4o21YELsBAwr2kR2bWpT
szzRFO/zkAmCnks/NSx8zaDv9wB6ROEVSD7i0+Sx7E5oIb2e8/KvXu/TuzB8hdhxtMqx0Zo93M4c
FhwgnRBIu40nUhRQvcdTQQcg7qo6t9ABGTlF8dOb0QUPNmQuDWxdaDSSNs2CgfNBv5Bjb1XJCeE1
VRR3RQ0u0VbzvfVNKgGo+ndH6xnYS+iOGBG1eUQ2hLiLdUec1s6J2eAhPkuEqopKmOLhLb4z2n6x
kUhQk97dKhqU+b3LXqAUCg6igZvLJFTTxQK+6YQCdlCEvTmUQ7JucwN4PiMNtqrrN67Z+UdPRa6/
Qrgk25QgUgTKyErm7sRg/jHB3wP6IehV5ii92+cMRez0lwFmvbaB/n/pJZg+bnZw46ydPOMvf/D3
tJ0lYQVkowAXWQV6jzxr8SvVMUlqm0HcLpA2diFoh9hFWFty4XhFB8nYxn4RyLy0HYKQCA5ceNvX
C2LZVEEGSisDfIfUdDznvw9qLAfgvFKdEaSqQH+rDwZ4KgEvhH5GN/2y6Y4UMmVQhBkBezKhgw52
49oKmlMqlLpyfSiluxZ1BXZ33aIDAP9OIrDo1Jaw6M27HrliaoHSEXwcQPZBEjk+3kypbIvjOJjf
yEQHrw+rfWCybh4pkpbvy9b9CYme/gjuT8gY9TIbIA5a9UsQobvIMY014u3aSD3kSWezO7WduPhZ
5qYJvEwmT9gyWetmGsYFYS2tEdU3WJejh9rkQ2d0AEsaeAuy080M+t60X9R9/zagFZDYbibzLmM+
pIyMLvTxTDYYvrm+jdaqiYNVmtnqUQwccVQ3vDITWC4ua7CHepZxpM5pNE0UVEJonXqDwG12EK2O
ltQb4FVz9pT/HZXF6tEFF/QD5ACqtm37ZdUad80IbjHyrFxUZzeqNPc0D2vx0xHuqNbUy0Q/HizU
u4INE58IOI70PmX1gaYlDyAhQdhnNF+olZQgosSWsznRbIhZ9SCxbxRotDzojTrQw3OtAduwibOn
CMWsSHgkoImCEuluxI28t0Gje0ZVNh7NbVw/NiDHWJgjlNkqfGkRAj4x5ILEyoxTuevjEoALHTrF
dtpaJglvwIqHZsEqbi+AZsjOeCmBr6V2UGxjOP4q7VJrmUfFb47chwhA1BQbs2ygAuwi+2boFFw0
uRJw73EZDrK7kIk6PQECGzN0xg15UIfXg8iJxpPtNonl9sDoFv2F7KYwRkjSQDML9frWqe2bclfz
6BpNhgPqL6K0igsGIisLHKlTlP5V4F0OchXdw0WIU2jBZBsP2sELMoK7Ge50OruCurJc9z3SUpCn
XoXhC686dXcLASjDQVlAlBg7ChxQRyIcCSFs0a7wgLXvqSNnAjnvynoBQUZ+8KuqxIMvZFun6MNL
3UHXoHATCCpE07Q0Wz996cagWvhTEX1vguYyjgjIL+T0WmPDh2+16lBBMjQ/M6d4dsesfO0N/GtR
v6yesB8oVoD4ims/VAgIOK51Dricdir2+0NjhiNUedm/rlxJ5+OVXX1lg9eXWlWIs1T5K5L2H688
9NlzWhfmMi2dAdLf5QYkZmDjnhxj61TK+G6PuM/DPmMgw26DNSj+wxNq/ocD8ugQFRxT8z4DodnS
F0391RX9iwZtY/w/oDZCpnPKvhuWYb7Eg5+tGH7093EeGVvUb6eHJEvFWXbptHbDqXr0eQTCaO5Y
PyCk8fYxLHwMI4rjH72NIOCnj6Gm8F8fI3GC6reP0WJhc7axTl72Er/nZoR8BZIQxSOoYKur3eGx
oltOaOIALF/pq/JCJqy2xCoUdr+lJg3nE7BK1OxsOQ9HXbcvlnooCgNQYw5SZH9yktVgcxcC8VZx
xVYLwITOfYCegPswxDoIAxGkI9naONaoX811BZLjByCMiqsXvQ2HJBjyiYmLaILTm6e+c94OQp9l
gL97xgB0qW55yTAhtpLbCJzqHpDzQLXHMvcmWCpXJNjgWIguIAUyncAGC0098y8yQ10UUjHai3Rq
yKuclDrVjXnFuiVaJnUNPkw1Ou1p0AwqdGDdMGB9DDLoBPSP+1sHpBHgbb57K9muqy7aQa6zX9qI
n+0peZdn4L4Cw0QAMlTgrKkXnNfhnhJ/BZsgxxuAXtaLovUMHJhGzhdRNAbbKrFae0Xi75Y2QlMh
2JKwO4nF0xn1MrC4LTrd23TAzvRjB9V1kITdTdx+ZMRSq1vKMx+Jwpb6dOvWpz3Nd8/fx0FgePas
7dZGIRlgYdHoqnXWgUOJloDzapCMMqmhE6IXi5Qqp8Ps7XQ2qnyRmr8dQmWotaqx+h25t0sdwwZI
IVGvAHat6jzMXlTS1ij1g524abMkBJNFk8/2QGmGsSBSr9p+87eY8xPLtxHPMMRepGZsp0OXMVSL
jH2CcBtst95Y+xV+NwHsQLvFMi/4Jbbw4uq6EZUWOs0ThlG8knbBDpTd8av7aVLi5ZPX6Kc6t3jI
sYO/Gvin9baHxEWQ+M4qKDkSnFqYdbSFvDYK/1JKawwMezZKr0nb8K+5Y9oPYNlZG3jfQDPF7U9G
jv0aKdWw3MJyjnEUEWkdG8i+lICmc3Gk3i53Dwq0FV/imDs0B5kHSIueeIE5aEobcTDgkbJiUfAq
g4JVzx9q1TSg3wFQqbET/lCBuB9kLcFykmCfXTb2AE3DKPI3jeO99WbYVtNQMv1pvPagTh8FdmsX
mjRhu2z9rtZ/ipgJzP3KaU74U8TMWW66vD1R76Qz49SL7Dicdd781ku/Jmpyn30c+ydn+q3hqZad
xmOZ+HJZeqHxaMTqX2dKsjfb+H72yc9IoeUuRSu3oszsI5cBSHf0TQscxBdVS/XgDp19rHuVQ9UQ
N2cLum8bu5cPdrqZo1/+Ywou0GmoRs9c156PABFITI6T4OyoWOetIAlvL8h26/hTE7EE1ixo3K3b
Lidv1XEoZH/qsPT8Od64qy6wIfFlWPyODkWVP6J+1Qfi8ZeJzsDrFi7BKZ+vK9LLJGOdCtCmeAEo
0H73TjjA7rn342a2VZzcrlD41dsVfBfYLc0aFy5ZzPM1jbg5e0bxEI/F3jDAsonqpXTRFDLddFD5
hJZcwPbdZDYXU6dqDV6ER7MHxEBnevGmFV9ECIo3222g26o9qKMQzt5CDdk8COXF/UpA3ExZU3SB
HGm3MPKw/tbVSEe6rODHIhrqF+iRzfZWQaUIgkTOusna5luNtaplVdUXu4zAVlQoII21fdDDUQEV
34Y3kFx9iL3+GSIX1Qrae9nDaCLcQmdkG7VNaRud/d/4GRXCC6UJ6nIpubUM7Ql0+/qJ5m6nQXVf
HcbVUZnALJM1ywtrKUc8UWpuQ79i3U8gwQ4hwmOAIG/TitTaktDF5NsX16rML1khs/tEsL/JTF5B
Epjb0nHUV+1lhv7WLoCHqQznAWtNVDO7eAggH+8+kK3ifCVR5Hi1XeiTpBBqXvlAXW/JgwY4CuFO
LQD7QDY9YPDA3jrHAQIWJwDxZWuwdvMXwKXbfTS0bM116MuH3e3cj/YK26JX7f8n+zjlUJ9togWX
vL9k5RhsMjZU66rkxRNoDO0ddCnDJY+64mnkLYqW/dhfGCGa6RQhKKF1jsjZssHnMxTjhTqzOp2+
ZCAhi7F0GqGztSriij2yfkyuo9+NuyHzAhNhOK871HhZ5ovRiqO9Y28tV4jhb+owKtBdHQsmu8Ps
Dtk+6M1AhApgrAYsLFMtL05S9S/dypPO+GIaooPglMyhZoJmXPeaYdKADKxuQpW0hrgCSlmoWUgo
mMXu+IDMdHgNeu9MZny7YCiKAXKvsxZTBlBBKyAEs6Ne31KvkaO6TZZjf3d73SI6kqtFgggJtAA+
vIbpbXt7+UZyrYt6PzhQHycFFnROkHmZ39U0kCEGnYAM6eSA3R17SGvcDDrLVvSy+5JM0abreXxH
pt4MoHfM27+pj0y3QTfb74M6OTVHqx//Jv//30FJD7QY2B7w0XoRIE7qy7swjQH1qMVoNz9UGx+N
FKvNhzLqqscyi/6x9Kqr8dtkEWAxeQadoD03vd+b1HtzRsRKnG/NMUPFmZXHzSo09pGjK4ulHUz3
aMVUZzz8sWX7ZbkYc6/5AkgIW7oFZ9eAWWoDWen2BCK44TAKiOWEfiDuEF+2VwYAE09TAyENVTXt
j6Dhe2EBb7uoAOcGSQGEQgv7B5R3+FeP+WyZId02TzkYmvbRL9+mHCcAlvrRfZsSJeWnGPdu0onx
q1GxAdSMOFOowVtA52D8Wgpck85GbfujX2VPoIkNQVi6lF3BN6QNFiGscvZ8UFw0IE5eU7PtWwiF
Q5GTlMJIM6wumH9+t5O0mIcABl7GWYq14DkoIRu8wIkT4f2zgFTHfPKx67/4mAD8HIYpsTdxb/cr
PvnRPglD9dWHnHU/VvWzsKr0nIMheiGh6/GV3BIoPe7BEQydTcdf1GwId2nGoi1HseIKhcnOOhlr
/K/rfOpXdpVD94PaqnN60Io4zlpCVAi6oN60tk1/CyzT35Gr4j3x1gN01d3R2bv9ZiL75FqzP1Hc
k8nVgBEJO96q8Z7sZKLO/2n/ND/u8Q+f5/f56XOGhOh4n3tk7iZEVdvGMjyohb8fBhDZKtbf9WUG
3vdmDJC6KNMfre1H2RrYdsR/2h4kI3rA7GNPKYReUh+qMCme0v+e6mZ5n24enoLS15MFFMK1GoJT
ufouEvUytIJ8QzbSTujBfHoZc3NhDwy82HiV2k5s7ZEaNWfc2BjkzsIVQX/2wTL/lDT22ws4rd/c
ZhiZdgu7qj+DNcR7yn65TZ3812y/u9HwKorxL/Zw99sTNsZQYLrrahea9HbjXxOROFegPUfUD+NG
r8xT3oHZgjyFY3c7z7MDcCUybEq0fzsloDrkLbhuyUcZrrdoBdB0DDmW2UdfAezL7ocrmKvZPR+j
6QTaiHvypmlliOeWPSeHTCEP0gdqxYmMYpdDB/PZrJGSiPwoPlMTVH/btuiSBwOKdA+FsldK17hm
uc1Q9SSqBTWnybJ3IGM2595ccgBhZFnuqJem5BDcOFNTT6lycPLRlCXodfI+7s5uHIEWxQgRrOBL
RnETfRBtAZg45OBOFEvp43qCJl4Sb6hpZXw8MhOaRUPDy8cYeaMHJ59DKeTQNqB8vg0XojGXod+v
rc6GSmGchlfZoFSNabXQehxAO+F3ABr3A9gf/u0xBt2xlXjVf/IAcgphcZ3y+MMcPvbvK5nY0IfH
mqVgayBxEFLxbAfHSdPuD6mxISL92Tb3g1QfJPtNCxZYtzSsrds4yEowsJqiIrg5+dREymRuEsKG
MDV8dGfTDVPzPojQOuT1bqIWub4PZChHOPEYpdQpq+76PDtCftB/ADTYf/AZe0YZV3sGSawPyfIm
WCO+LdfU2flGeFYIWXW6k0xlmV8qP2dgpcXoLHHTNUrq2w0ND0xhYSfa/phH60GQ0tgC3p/ck8kM
BiyqQPy8pU8gh6A/cugBL6iX5mDIwZUmG65kGmsDFUSjn+3oI0Bduzm4zDMBAPn1icDsA9Uv4wtZ
OrOA6tP0I0qTYU8BOAGC3O3U9PUcwBsTu7vgRXulTrrJkI2F6HvKr3SD8axD2cfvw0VR1yvuMdA3
l1mwT/AeAHY32HdhUzy6LC0fC6yTbJnJu7ixcY+7zFm6jIsddQIhPe1sECUsacD7cDyvCpC4Kn8d
eFV6se0HAk0wvIRWgPROYN8B333WIKncjjL5ARrc714PfR8QjYT7gkON0c9z6xUDqZ8GqtoIVm4K
0Ey5MsyU7V0NwbeMRu2QFrc09EJckRd2F1Hd5psArAUjZJC+9llig+00RwZDZxY7LeWi7UDWsg/2
3/2RMzyzsOX9HqXLEhDWDEgFHfn7FAOs/aRe2gkSGreOD8HCliKB/ghWzTLBM3wYKnBpjNEVKl7R
1bOQZcHyONwOkLG9giMAMX8PpV9jEJ7Ig0WpdS/775Ny3XSZh9zT9OE/I3/00qWr2YFbPSX50hw0
pdu00OzTV2gGhuBtD/XuaEDRm97Z4bnkQcYv7vbUbJm54mCFfUqw88Cy5d9u9KoYXChoh0X3R7dG
z0ZA5nc3vY+ZZyM7XdToHXG7KM3WD2BUHrIRwAkIk227KcuO0AXLj4VlOFsFFMIdHyvA2CsreOgj
hK4b5lbfWMK/JXysfzYp9O4yX/KFLQGBbnn1sw+bb8rg5beiKVNI42T+g2L4MdcGz+8gUPF2lcaS
H6/iOUm6Rh6sBf3xa2Obb6wxUJoej8BsEUfMBzO0IWdamT/ZaJCm4AhiCxIbYbDOEXt7gEhMdXCR
soEwj+s8kC0WX7vRGb6MFl4HoQvZ4XYCF9bNH9JXgDQKE6vU1mqv8+Fl6CaIllbOvaukd7D1YtUD
dmNjZSpFGnsSd0i2S6BdfzfO4vFktLVnunYOUgTB31VmnkywnNxOfM+aLeGvk998qjRUz0nXvNIa
mVbLtFBWA8TmRWTuyT6GwR23A2Af8ulbH0N24BbepTCwtjsMYueOF2+o8kCNz3UMpQpIRVirBHlG
SM6l08WOhLkkBzd8zrrGWfISxeqtiPOlmMx4MyWuczGAuJ0PVsj4KRTOeigihLeog1xGyC0tS/zI
NmQbUP+3Mt0khjBdL+6GEXQhnZvJTVUKfH9NZSAAKdQBi0b1Fey5PiQqXePQ6yZjmyaU/ksNWpqj
G0C9j2vtaKuY/GUvQOE/+UYJJqz6Z61s41WfBFn9dmKBHzcTEARxLWQXSyu3npug61a8F87daEFb
IGuT4oCEARgdoilc1wyqCKkVlcu8BvlO7Ewt7kCc9QHQ3gDyoG1aSPql0rTW/9mHHOmQpmA74dr7
Nhmd8eJ7WXYhtlv2ibacQ8Wne2ZMJ5Ihy1Km7nUf7TCpr2W4W/Tm9L3vv40DHwpY7qXz2kKWYQHi
I/7A7SjYqAAYmxE0hmeWhsm6b4T1XBn996KS0U+WgAcPq7q/QPdsL6QeZLBfgwC+lWcU9KRg1jTM
50nKeRBkVedBbYWAFuAmRjRkx6RxjWU+jekSMafsGEcSJO3U00WpejulrikzEUBxi+lgSyTQSl1W
WRkoBE8sCK9DCyw5hREYNIxCtF8MJ62XVS34qyrGO99FrddiGL8PIuh+omTqHx64wbOf2+BhDqRz
l/lmBt0nwQ/4Zutzpmy2Fk7gP7BUvCRRvJ10/ogOY6VCYGs46sapndtIF2euPFiUgfrg897NA64O
1OpMKM53Kpy2BAmqJHTKhxYRvRkhpOFDoGT5s014YKAgUWpyJj/5PpZQRzQf+f3H+cDtFZ+DrDuB
fwPlKaZvrG4RlsExH8GSDsyNDtKUDkCBleuBqkyjo/WBBkXQdlrfbFMaXizjtcG2+5AEYY1dsmlI
fIfxam7KsfDu1FikqNxNQoQLQJyU6AN1gMkuWthuybcfvLFaXrUqH843Z9fXxN5Z/fDBDULuyVq6
RQsu8BcQxIRnUdWuvegQD9iHdvRSMxZdlMC+ZQX4/cazQT42u6DmalqkSWTg6aKKFfBEEDW4PZ8k
y2uQWa/pwdSR3VG9cynzrliN2pl6ohwZuIUpABBMxez86eFHsxfMtkC2iLJ0zXboaXrEmJWoy6RT
k4gPb11kHK3UAaoP2Aw9hDTwPvjxwar4ihzdxEJ5kF379p4542ybZ7BVvWsh0+bwRVEXkJuwLOc+
yaZm5yZdvi9tV91NEIKERlzafJOQe/SN2PgZjM3Oq5j/2vmFXNKgwkub3ZhbYB4Je3VnY8p5UGF6
Z3oiOGW3Q4zImwdFwLXdh6laMyj0LQpdqeDpSgU61LJZImgVnm1ntICr0Vt7cG1w0F+h9ACEjG9+
2DWBuUTUDfDmCPks3gebVTJuoY8GeWOkc+6AGZZ3RTY2Z+ZBoV6wwoP4DnhUzKRVhyo0r9TytInO
wFuS73pPlyfooTQJdZRGnG3MGvA7P2rLt1nCPO9WrEckNbGCKFmXDjaaMmMgJLxdCrklfBogaHY0
m1TpLkpTcREgVVgHwZis6RdV6Z+VmZQPUHJjJ2q1Udidy6YH7x/66BA25rj2gLhYp1X4ZkPl6jWq
jGD+LaKqtjzXk31H/vRTBHm8WMd8bNa3icZI3NuQLT7TPAgOg35D+SmCTKBUqTX/lZUl/4gx9e/d
AeLdIgJrPdmF5/pLq7XYsY1L+cRSvu1UYH3LRwtK1mWrtuSWIYWeW9jYt9PADv9p2okZ9cIbQcNF
0xbRWB5sggW2Rm/vUDUYrQt36jbEQkbNFLH1D02um0RZZrZNtL71RiOCEmb5T4zXwtMATaGDyPBX
UtPhiJZXXoBCBN2bupojktfAJeqmmQJ7KDRNPzWRMkjOWd1lczNWo3mOa+PnPBMyHpc0Lr9TKxau
exk689mfpumpK0V3Z0BHjPq4ZfP7Ng8v1CeBXLxvlQ3OAFwRjBrNFQusXQSClafEmAxgitSG+oqB
WV88EAbSuN7t2wfVJUvqq6c4efSKf2rcedsxBda9j8rhYSzKDLRc+XD0NLkTYMP2LmVODS0d8EXN
LqimaWzXvVIrLXMGDGBibag5WLK6lFl4oRYNKrFAXyBAMBypSVP6QX/1s/RRadqTfGizL4aO2pY1
d7ZYYAyQu+H1XqJ2/0IuSMrwCzQo9rcBXSHMLQoBgKDQk9ChLxIxTxIXzbC3AV1egGEiRCq79hZp
EwLNXDuOsWCGyyGyJcKV00/RfZ1X0T2qJfNdAnmjhUk+DUOZXVn3F+qlAzmrQxnG3v3slLV4uLS4
B+Z5sxBMSaabxbvboNu1Sn0ZKwWFbZiV7goFV8CQhLHJji6+nPe1QDEmQGtT+8PbXyYqX/c+guB1
Z27TPh92HqqFHmLu/s3TqfirNENkDvzqqQBd2p8cstZ/ClVVzw548Q67WmHTpWfIsVn64oNHZpF4
0LQvrbg++7lhvzCxmaIieakb2VxkEgOnrc19OfJtBuD4Bsko++U26K2J1XqKSNY0Vcf5zShZiN9I
wiuU90Ee6cOhjwB444OCyi86Wv1upTPIvPsXbHgSW4YrsoSMYZ2TVdU2ykuo4blOCFnXXKxdwdIn
UWApmHRx93eFWJXBHOcfgTRW7av0m9shqJEDn42ddo/tIZbfB6tuUWynh0cQu5mHT4HZPiHlMazT
HKv9VmMhPI2PEK2D16XfX6jlm2BTmLpMLC1lAd+he/tgfOuNY5TLN24FxJQe+j4+DGS5MUMwmCag
sEYsAIXwg65RyW3QquAH8oC8fQCuKOwFBp+Zr/34SP0RuN1WzA6nIw3M9cCOilsm+djkiTr4uqyi
6YLy4uozasZehN9pNJysCVrbYOEAP2NTjSdyI4/JiKtt14Msdg/wUb8M3KJBxlMZc21AlKfVIrHM
8d4agvoC7IsBNCtSp95YV7g/ay1O+muEHWfhFYSA4DDPnb98EYgjvZz6NgkvkEHbdhxv+mXL4mED
Jr12dVvq6QHemHdHMo2g6duYgQ2QNMKjIvXka5TXexDvGD8t1zpBuHT6JsAssPRR738H3ixj5/bm
sEN5KVCbepDvom4xNZv9JHl1N0VOuchUyc+5rjjNEsCjR0gCza13uyvcUqyKsTiUNrgUbyQzgIVC
18fofbCrmuWBOnLcXusqd5DjZxGUXHtTnRswpL30/9Sj1b/ETMbgyAUrWtiE9osA/9cmtUa5ISew
tr6NYV7jvFh/OXG+G5syufaNzR9YYQMYn5ugr2rT5CEXVXvCE+cbdU6c12dQVJ9L6eUnW2X5Csq4
EFjUzbDHG3BBp3SIjBSPMN2jZIYeH8KdWqjHW5NxcH8AEpdfHeU3lxz40UU3hOZX3kpjVTWs3FMz
Q8YC6pjjU2bpLRhwtgsOZpivUdpIYCvMYO/zID2i6tRbYjm06DMhnqci5mfTUCEIdAEDgJBstzKq
ID5UuqndhHYz44afEa+EJlrcIhkGFNYKVDb8QM13N0vPBrAYuNEIVDC1P1DZAYatuvoeeoip64h5
arYjkFZ9cJFhWZ1QEeet3j2QkkAJQDqOS097RB0o5ckDmkTV97h5m4M8DCjOgYsIHMl4IJlfOiTT
1lODGhBZNdYXlNJbX3IRblpEKe/Io0hSG4iDUC4QnQLPrp960wJPG7UnZ8dGYbZQLTBXGEojWj0n
wpHt2qnGqVjWnrGRg/uNQVNrn4GOadFpZhh3iuojNSFSYz+5vXhrxlIlmwSlyivZCG9XlxAMo726
h796J6oxWdFGnnqpSbv1m7PTjdERQZ10QVmtzulAFZyWwyZpAwMg5aI/CMcOjiZQW3N2LItAySWR
YaUBZKfUWatkslXAAM0z3QZ8nhORIqgSrjKOZQ/LAXTjxZDdhxneaHLyr01UwgQMwVGy4PVmGlIP
kghOMS7jLu/Tpc8LsUqNLtvM7TqeNGd5Yu/nthXh5dtU5YWmqAovu1eyx/5QDwbebp4/R4ktSOrk
IU+ORTxmJ6x23g5TkALs87nNqxrM6+2R7DSii0IbNKomUc3YF1+DzachgmCwj1pKOzLYgmyu7sC/
v1qWAEWtbzQgdIYwOtKoQNrxpHiYXOU+SgGYjEruelDOPZLFNqY96CP6e6FNg202i7Tu/SN5lMhI
rFoBJbTWaD2sqFAqKRpwSNFQDinZA4qxwgU1URJrXf7HlXy76e8TQFxaZOHDPndRKT01xbHTh0Ta
aPeKF8AMTcWRzqi7cnoJcmJbgrfxfUxM7tRPnvVUg8/n8yn1G+3QrCGllWydPM5WpBu+L3R1WI37
ZMVaczz3AOCf3TzPVrnJ7KP0qp8iyvqTNfZvhzh1+hPZvAD8eq6TH6lz0h492BoQR3t3oR6JCjpQ
OoNXrTCutzTVNPj8aKrmm3ivLHeQZiATpanoYHSgqNRe1CJXGjjxbh44Z7R+zXWb/ve5yP5+xdtc
7NcVaWZWlvYRtdh4fOJh1GSovCUEb/DexHaHPaUdHiu3XiwnPjapFwlxnrP27LjGeJZMRHu82g4d
S4HYIdt8GgCgsk8t60A2OpRejXpmfUCZAUhKX3iHHQR4u4SvngzA74PUeKm7pvpR2sFLgBvhB6ig
5xPgSeeT37rMSPrPkMo46O5Sj/wfU/yf+0ACDFVe4O9eu73rnhrpOQsieih4zjctdGpndgjbh7JL
XZvupcOf/MyCx2Ri9sufBkUBa2d2iH8Pkmn9/yj7st66eWTbv3LQz1c4mkhKF+f0w55nz0mcF8GO
E83ULEr69Xex5C/byZfuxgUMQSwWuQdvSWRVrbWcz6HjxiclAb7scmO4pUMbiwxamcurZUIg7pbH
ekGeRlr01dRslrK0tlaMPSpX1vhhaNYtjaAqgnnK3gJXhznooIR+BR3Tu62CyNqmAYhgyeYiQ7mo
WyFBDSrLdQ9M/T4QTfZpNKatrGwUtWq76aT+1a7C4t0uwNi2r1Bf94kV2EP+tF/9f7UXFfBrlL2a
E186ewXKS2gyj3OyrAJt7anz68dr/izr7WrbM29YXvNnCilMRGFjb3NNinVu+JyF7nAk02yPlkUA
RBnl3CYjSE+RUz5eX7rDDWdbVdG4vE5TB/3HqaljtLJ5aprIBJXzbcft5WQBIdjwCYHBDCUpl6zk
fGnUTQ4cwBBc5h7cocY9cC1PubaRX20HUFBEBcmWZpjH0gQ/Z1Fg9wGgSU/684Dl6TzT1XSds4rT
LZ434kidqAO7T1jWnXrA+FdDLrDi1guZeeWBB185ukjNapMHnuldkY2g6tJNWq4wGSLXpoL0SDbu
geAAReE31Dm76Xk5UuGbq03aP67TGqP3cVoa5BsIZiWqSbGPwjKIpu3BaE2ddGh/Ths02CqMJVZV
Q2uwfdliZUfrGS9EHQQ1aT1DTe71CkAkpCauTeoFlg3XS3ryQux6eiCIt8EwvfgttkShMPsTCMWx
xqO20EY6o0McSEjEpvWWhgZgWcdjQw+h9nWGoADBv9PX97/Z55k/vMiY+fFCeFJtEOLo94MIH2y3
N78KCLH6AYu/5V3SL+sh8S6QAG5PoPEAnHAs/BerOpMDgyrxshDglK+GsjxL6IisqINvHWhMvULZ
uVrxSsVnPwrzSzSh9gCprfgbtx/70ppeHIDSV9CxlXrZHGyRIkbsoYFwJ56549fcdJtFnDrhrZTc
vVAHtgDAVugOAxC7uaM0wL8c2MBRDNVBWBGoFZkugRoadU821TJU2Y39eF8hMrhxQkPdBFlk31i1
edfoRW2CVBK1VGtEGwOM+VAEhshjKIR9QFRlT6CWK9CFmlB3ZgeQn8+d5E92OoxILR1YzHe/2/W0
YIc2DoXV7j74azu9QDoZ0RGAnLnzt+FA7yJ/bKr57V3xNuSGkkh5nMpse53WRk39OfHUsjKa4cw5
EjoDavJv+gCPawDN4vsm9VH2W0CxYah9ubRcq/wsmhowPlVnXz0PVQBKyW9+CvIkybsfnStXaZoL
6IfeIxmUYJeSNcvSd4IfSJ2hjDtLX4f4DRi96sntunEd4dZ4qkxZHC1kVzeT52JRCfKBRZh77TfH
DpfGlOU/wMH9qWOj+9k3BgT3EXm/cMM091BFNbYCe7K7RHr9UrWm9XV0+73iVvbDFNOhG/3qK4o2
IdAF9kPRNYtI9dODactkG7hVeqhEk964XhSuLL9XX1FJvx3LNPtujtGXLkvGT70aRuw+LXnyrc49
4cou1qIXxWfRIRyoXZ122sfCi45VHbNlGSYdKLBZc4w9a3poG+sBPB3sKzSaoeYUuO0J+mHlPWja
XsmOD4OoTF+pswRt3V3dRCikjr2V4QNcBwLM8GLkMj5XVoTNvuP0rzVb8ySW31BcA5ks7WA3fNwC
QxmtEzuVtwC/yNsiAMALAYcS8XqW31rQXvMWZY53PGU3ZAKGy0BmWvlOtBiMYhcabbJRuugD/2rj
zvayeIGwsTo4+rk3dwRAC0xBcUutiAfFObej83VQVuCpP0YxSDx/TiSRMF7hYko2BpWIYEH9PjH5
iMhqFrlXfyOyt0nzcZZpNx7bfCGZpnybid/mI/nQ4UO7HMLp2KDWtbO8AyRsFoyDxaPInMtcszBB
GgPBgWRDNQ6htJszABqfqJNMPLLOttO/+zeocEeaLGRHo/bYkugo3KL+UsSudW8jaHb6g72v5Ed7
YrdfWNa8+1coAFoSewV+N1/8ILHvhxBoqjmSJYO+eed3RRLkJDi4QakmgaBqOfgX2roF90Tg3uKL
KZ56SDLtWkC4N+3oWF8m3HjDTkSveISBPqVJjdPYsekGKtUeiDIASNYjkdMtngY9sikQGAp5OY8k
BxYABEYjHVRU3HQJRMfFXyPpNU2BEkUaySLP/NKg+IgcsNID9iJc52Ht3qNCPNngn+GfVBqDbxji
1TuncUrkBSIHauGdCT1qB/Sqjp1+g3TRZizFFAKTGK3B0WV9S1wgC1Exm3xik6lWvq3sm0KFxraf
+vbAq3Y8Ic8O8XFRVPcVbvOA5/XyGcuIxyBFce8iup+6GoxhpSi1qoj73BimXP7pvU2d87f3Fpbm
h/cWGwZEdjX2i6Bb0dDky8aJ2sMMztJNVM23B4J9NbZxDxxJsy9VmqoFIqugkKNwnVeLau3EYAyY
jRxp27U3RMYCaWyJXWsrNgPEzJbREOBbJ2NTxHhGh+w0aRWvQR9kZ4pNE0LsXJTD1hmEPBgoCTkr
3g1nOqNDlxRgKAs4X107qip4jRszWOS1GDZOEjp7T5TRvTdqSNsIql9UnpwA8Sw/k8foOjbym84T
0D9qCT328DDgVuJc0/ofYvzzKTlNcKIUgEhitlFDhG0/2OhGBHeZ8IBBCbJ1pcuKG6dpF1aLysAe
ZUGPnKFE2k2nL+QWmKA5ZWWJCFyPvUYct+2l1W59CCyfHv4ntwFX/laiFBEyVqJ7qvN8Cyg38nq4
8jY2i6ZtrpsqK5cJdEM+p7IyD6nNITtuTOazyYbvY+J7t0g0Dzdg0wZiXfs7ls+XTSeQudLT5p3c
kv+YiPdpC8SNd1MOZDuotcGwu/FQM7ZEdjHe09aWmqWZJPt546t7gdiIPzQRy4z3SWUiE10BXepR
4WoYs35hWT1b+9I3T4yqXfGQ6PkG8Izb91eEOs0xbBGnySa7PQFkAnqJHETVJwh0BvYmLAEqL8Sg
NtRPB0PELwkv7e0g7Q4YFhxiGfbnoqkKQPkzBgYZjw8LMsZF8+7j8K5blk2D7K/2po5OhAP4L6G0
kJZI3kJrvTt3KkAxIfSllm0BiUaVopofqXucYuXVbsD41i48hCaHBRlr3UNnHipl9kUlbq720rJB
/TH3ds7KKlFoOGBlwPAYPzZ0oeESis5t6uKao9PIeyidLIHCGeLmdECOKlMI6f7VbsEvJMHrT5YP
I6k9pbEFzfIlzXUdAyEhhOL1wc6Fs3aHjGcX0IO1GxNc4JfSCpyz2T1ZutyLDmSmsylSzpIno1zH
WKkI7EEC7zSF+ZJcUrKNvqyh3xO56+sMdWw+YXcSgabP6+TCgCrZwdcHOgtT1kowKXAYsZ/z12Rt
p9pF+a72YsKF0nkz7siHTC4r/hpNU17b5EPNosiZu7z2cEsUK4tDULJWSBgpGb8fEkQja+Dl0c4G
rwLhUPh9tmXUQ+6sFsWmz40fFIH8EKRM4xgqPxHI01tUs5+wd/wYzfwtuEmDPRY+GbHxCVXQztk2
wA+onGiEUvyYnKsxk+Be6ow7gNDsZdVGNmI8WbgAY6R8G8J0jSJFidqPGMI1LIi+d0n1WoS8/VKP
yNsbPDLvseDxwD3ZmPg/FukeD60eLDg10PwiXXM8XHE9MInvIlHjaT41nM44WDXWVDKtgCTSPXTg
CpVZI2jxBuwG29gGaA90GM8ovLyDWGf94E2lfwJYsF6S3ehAvljUUXWTBs5067MB6xc9IAJXADJG
BTu6wBc/egXkdJUpn8JiqhcDGPlOdBiVkZ9MfbjaqNmprlmyzN4UEwrClWzODQ+LJx9VsPeNFyxN
u45Q17Kqucye2NAWT4i8oryx7O7JMSyyC6qkvBtq1Un9NshqnCeBXh1oVbMI16Ges9AbWtyI1J6a
2cSmFWqB3C01W69EehAB7g01xzhosBurvZWjXxRcofEe2Q1nSb3IxBuHqgC9BfV6vI/PbYsVKvWa
g13fIGRwR51YusaLko3mLjcMZwLbcloDkFEfWiwOEErK0+CM31ZwpjNDlV/Al612tlWwaWFXQY8A
/AgmeCvHxjCHMrM+o0MIVYBDEONwbf7J7zqMRpALDbs2//+nur7kb1P99g6ur/GbH3WIRnX73noI
IogsG1AJKRZ0ej2A+IOtCqccFhBKyI7XDhGDkr4q8r+GUPva7ekZr006+/0FshYZSUuA5fDfTxNV
P98YvQq9k9l4fVUy8rpyiwV3rbupi7F302/iOoSaswud0pCyTD5DebPaG05c3LaQhmRIBZ2kZuyk
QzkyVIEYQbkcbefdpugsSTcGRI3Oo74CUBvdNZu6S4GV+DmWRhQJquUGYZ+v9skEdnvKcCeiV712
jKDXUVylF+lFWJl3Uc/XaRn7y/kVf06MKBWA2+DwVvTaWSexS66sZDVPRYOj7jkTKrqZp8o6q1xH
sVHNLr7hXxyQEG3BMNEdeGd2h/lMZP372R9s5DJ4rshwYWMcHeTPs6uN62mus1LH1VaBJXSZuLji
Qe/m35e9ADdVBCZ1agYs9e87GxLaKrVvIu1RQV5tF7WsX1Jn5Xr+fYF4S14p8zwPUh2UAgHiQeQL
JaKya+SN5zgX0KRUb+XELgY3yze3E5dI4ETC4gVJcxJxBm4m3wz2oh6eqCCdytBDXYuOSMBsv5rI
g+x5Nd0AZb4wR2wIMpbcgkDPvUviRFxwQ1pTiw7GBDbnzGnf+jFMkelrUZFX+lWz9HgAFgORh8c6
c/V+vuLP7c+zNLHebXTWZy5/jqIxW5hFLp7n3nBrWv5D2nXpHWMsvQPvNT817XQkE8Qh0rsWhfg3
Ae5lUM0bwiW59f1dBDKmW/KiQ1s3u9Qp1JlaQ5ykd7UsPhdCgklDz0ymoQFnBTfscH+19YVTL73E
TLfkQh1ZlwN0UQDEQzaaM6ogJxq2brq6vmooOmebDmCgvs4XOpm9F9aAei3LwxtOisk7ury9o2H0
kVAXUUHmtPwwu1WBhjeZ38L1I6TYUSqwf12uJhnUt4MvotP1nXUiiBcWaBKBScUXRr4Nr4OFYXDx
4VNVdoAyUht0VeRCB38CB0hjNdb8qWhS0fsQ3cvzbnl9WbOV3s6oULd+/aR93RsH01Nfrl8cAqTg
/e+y/fXdDZL5N0X4THPN/0N/KHXUdbyZm1PpHsCwoTSYRu2FDZEEo8iHl6RpH+0sTx8TSDYehGmi
QlfboWfnGEV7mbAOR/Gn12xaUBntvbx0nzoQ3ZGTyW1r2XKzPscOM1YGK/JFBwG+h36wPql2lGel
W7z0pw1qRcCcXPnWQ82H+tYD6VXrpdYDmXoL1F5hHsZHsg19WO7yuDCX8wBmhw+DtQm6zgITJ0r0
sK7ukz1NDk7c9ICoiLWgJg3w8WMxuDXckamfEErMhr7e0uRAm+SnxJHfqZPerhFbR6Rww5v51VtH
odos5muazBOpuphueSF/OvhJ8lKkwjpRa8DycBsIuwedCD7QZAzhHSpVVtRJpgISmQu3DoYDNdOp
dHYiRrCOXOgtKCDjzOmBDIaAxotfTeaO3gBoPcxD2A3YSmJPpeLPZuz0d5MruttyUm+B8v0vkHYf
11AEHHfhgGbUGSuQbqFGM/H9U1nnUOADgvoLeApdUOLm7bHsY5Su2XezuYcCX1dV4AtBjGb5vuMG
hdpurtO71uanSH0ce1kuPhTqOUkDMXHLuTfwtssw+Ez569CUr13TFY8lkmy7roHED6K0/qN2oNQ2
1oCvbvPVQJDzNWEogEyV+yN1sps2G+3nLmlH6IHa8o47cb/1Kns4BBVPEadITbAGusNjOkIZV0Kg
85seDo1S90eM4SJHMBg/0WATOBl+GpkJSILGkceeAWYLKwX4LIuGT9CoAJcz7Fc3pdHnmS+QRkRA
bXbjwN6TG9AR77ON2u06W5x8C4joAJLHI2i+Ae8wFvn4losI1aW+/RmywxWKEq181wxt+qnq3ZMo
regVeJ5sWaI8+tIJ2zwX1ojUmjPGrz9HqgxiFDSy4CHKth3HXBlJggRRKLNPdCZDns5n6g+2P/mF
pmXivllmH/JsBnfGI5jBdh+yenOOjY0PBpv4ntJrc69AlmzNjAowk585OnKmWbKq2ZF9SLKFnJDY
vZR9WW456Ac+23k581nxzLPWqePVe1QhQZw3K2Y+K6ylYU9aEGjbvvFJ+3uIkwGlhjIFRgLidqns
ta6dX0bcBw92FaX/oq2WSbcI4i44+ilkR1AqkxaXfGJIuFhqRR3IExaXGBqCziqZhhVqqILj1S0Y
WbQZw0wsBxdoToVCjWOX9/1jpGy5BkvZsJmbE4jYXF7jLdmif+yUNYHANTtRJx2UAGEYQF131KLZ
htR6n8211PtsoWOEm76TLSJenp0uiDML8kMn5Vn1hVqNmTW7xM/rJTXpgCAviDnD5uJWPgo2tUcD
ArGlq6VEyPaHOWYPPeDXOf70Kk4F7deyB/dkNLrlg5FaR+JmCKBOukuBtVoP+qKARl+sY9HqpoJo
94OrpqMJ8dc1bo7iGDVhtGy9yT01aeF8MkGXPtPWdbI4gIWyXIWomvtCbkFWuSfLDLeeXfQA1fNX
umKaBsIVFWIWd61ptsc27L2VGabxa5efi8rxv/YpaFendooPZp7JBz2Q+uu0gIaOjXIhJ075Ps0w
D29s/hYi4BNFrXpFtlQte9ePblPPsiDmOoFl1CkmiCin774Miiwd5BjlykLytAdDL7g/XHM10JmD
raqSnYdwAc7mXn3mRC+sHaDi7gEmpA8gxezCbYOC3i1rXSRlO9yJWiwjwO8vpq2P+8xdJZBa13xp
8z8jasdVwxF0pf9lFvXJHZTltAbXLfNN9jUD1y7EFNVXexrMZZcmClp6odq1vDd2JjKdNwqQ8CXy
ctNzNQwn4tD2Jdg740J9NasMcpDAXxgqyR8loPeAbuMsrEvIhuKW/Ggk3bvt2ktn0jSbtZI1mIFc
3CgB0cgP9JYDnmUnXtUv8zvWH4WXIPsijzzqdlAsSJ78vDwVheE/JiB8OuCOoq9CNX7V9szE08KO
IvfABahSfrVPSGQsCqupdrj9DWcs+IfzxLiCPrRbbFO7jBeVOUCEgHpEFE+LtmLRtlAjdM0M6CB4
vg5q6ebVJtJs3KG2rb7r9aEBsT6yF7BRkzqutqIRzaYK7H5JVW5U74Y98J1webCn+rar3RDJtDVR
O7zIiKb1qmzlO/UdcmvNWna4e4SGZd/IlBnrWJ+FfHw/I9ufelFYCvoc1EpuE/x6Dh5SB5tmEuVT
Xcs3B1HGt7hqNgjEqa9WHqQr1E+Nl87zENmzimYjM8GXtpyMReDl1skjRgQKFFObISKHdU54IBMd
hI4i0xnSFNByLScI0aJ4dZOIDmhlDbijIi6ygQAA+jcOPyOQU1x8ffuVnf1sQ1lul7gMt+TSGNK9
axp4SlQpNND7JnQhpmMlbwGuCs/m7KX0o2RlMZZf/NT0jtFUNOuhkx2w3sCLQ83zzW3yH2PRt49e
FLfbICjyfZgzKKXpychjcqC4HjfsBaH9ZBWISa6E6Y07UAhSjTodfCmrdSCYvaamAnjvnr87uA7b
8jxHufjYPkwyALQ/jfM9choAGELh4Q7KIO+2SpyNINnLiK//pFkROHjU6s5Jp+KFjMwVShaV8YDo
Gr4FFYflirD/KVJXO+R6bTzCoPIEIsX6LkIwZrZRkzpQ3d7unKUhQIDQu739BBh4f3DtUnNTewgf
1pCGuDY5CBTxvTrnxAlRIe1xf5lqhnFItX7iTR0+CNZmp35MgyUxevO/7F3hZKfC0fJMiMCvweWb
QZSwXOCytV7Bt9Gh5t/ObkXHR3C94B+Rsbh/ML0ahEP6VjtG7759BEZjx+6i+8gCeXUXIJGFveH0
1TWhzDN042fIxbzbqRADHJmznfwnmQTr0JiAMWjbdOeqONogyYG8njfhvohcOdhtAApJs2xnpXn7
hTyiNna3CcT5Flhs5cuZer41zGH7xzYRzyNfBpQM8/ydzUENF/EG6mf0lXb1xyb1IuKv9vT9V7H6
W+9vY6/OvZ6q8oxuO4XTQY1IukIKvToOiABsZG05DxIlYZA5ltNbEdyUgwq+O1P1w2Ge99RlFnaW
4RCcUAVez2O6vDTWcgRSia43c3TrbWJEBWJPeg3U6QWP0ofMn5ylab5cMdNXXHUJMol9XkHcxwXy
WvG8gUDx2L0jsa9+0GTA2rzPn1yzMfE7VTW4aXJnkzEUF8dpVZ4BgpdrlD1Vn2phfSNoo8G/4baV
vl3HmPEUrYyAPXcc/0xCraHCuNpcm34zVBvII0ebTIThiY2AXrHhM1W/F0UPabooGC+e66mT3WEj
E1eB9dKks4MzPJiDtUC2oEKFCC6JAitMhIXd8kQyNLluMt2kXqcHtpN6sVe0n6j3T2NTHiFzkUsQ
qBrygmUC1pUQoLWrwTtWnYmlprarmoMwYGyfq84rnB9dKrx76NGuwHAb5ndRqAEMXXwCUzdzv0lg
iFeg1XBvjBKqf6Mh0qcwK+o1lKSmMyBf2YGXKd9OZeHcOknJlj3j0XNvy/s8K9wfAPajvtHv3qLq
r+Ei6lC+0ac2iPzxrAA/go9QjJ+fWNsHqB4YPtHlT3bblXwrynpWH/JHO78FtvsoJYSRroJEeRm1
W9ZFIMOdIEh07bBKF4Ifxi0YbMBEVaJqH8GVRcVidaRmOxbvTYIe4unwsXf8tUm9iQl42L8cW0yo
0alkvgK17Yk1Qu59vcBCNSIU2bwqj87UpoN2CYpJ7pNUxCcLi0/iM0g69T1gRXTL1eDem1N6ITIE
Rypni7LRZENeYz59B0ovvMXadvYisz068BoyeOmV68+5wF8xe8mm5JvOa5w1IpQoEB5q83PsgBsO
13VwJ6MGfNy4+Z+BkUEOKugjBF2Uc55QKg5xxMa5b4umXRaWHL4kvvPS+yL9blcthus8FMsqbJXM
9I37EFodQmZCkC3ENR024EZRI9IkvRWfA8t4yYzAnReUfWrlpyKJXmiZRhsEDyjXhef06YEWa76L
3yDA8OWa2LyI16sbguxs1HhUaOYvsrdDB2iHtrvKW15dyQ6ZzgwPBr9agLB32gI0k38WkBeXlhe9
5gFg0AJcbJcki9TFA4AapQZt9JpAGoCZ4N6wRRxsfx2ZWvF0K3Pns8TK5gwKJnnGqleesQNJdmww
PnlOHB+dJN6Edl49ZFnS3/JUoKBFQRl0QMxlWQemuaNeo2ftKQy9r3OvOfK3BuCPIxZH2LVw14Dk
JSJk5EsHENdtmJLGDbXiyuerf/zXf//zf74N/zf8XtyijDQs5H/JLr8tYtk2//sPbv7jv8rZvH/7
33+4vud4jLngsGA+2Ec499D/7eUeSXB4W/8nasE3BjUi+8FtiuahtVcQIMjfEhmEwKaFFUK3vrtz
fM2qACT9fZuOgOF2nXhD6hzpc/mtN1bzPjZUUXoEYmWb0gpLMdbvUGrGsgufonzrEa8c5FLdRTRW
8XZWGUzj9pc2cMSXCIUw12VGkrJkhWxMDoEQMBPRIUyDjzZyrvJsZeI3foA8Mapn9YHJfDg7+jAk
bb0pcNMDI9NfvVndfQGZfr5jvYkVO8t5jXokr59daCw50wRQUzAX//6rd+2/f/Wcuxy/LMaQg+bu
r1896PEKQzWCP7QqHndIAoeomrKmde4a1XOdImmilxNqAg668tz6ljw4ME+AapsoE/uzVy0D45BH
3od5lKlpNpyhg1ixcWCsiZ6zuLZXiZOqs4Ak5rEqwZMxIjf1aQLpM75e/qZdwT+NGm/tagZQGgmz
8USXmVWPN12UOAfXtXHPBaRB/Iffpe/8/uW4JqK++HZclIZwxtmvX47y0spD6bx8mBfpvGTA5Rfu
J2QoijsoyvZ3gOo/0e0wbqSxoVseNbUXyrXk3VhCq9iO/BfEgLs1Z7kEaxpuTJFsINbAWPvF7uqz
0GtEPBTvZWIWn5lRQjKoVHAdC/fYiNvIKOpbFNpvkLBnD4Vm06/AbQu6gzQ4kg2UYem2LcH/SL00
oI6HDdO8/IiaQbW2jl3g9px8ieBUsp+EBGt/IAF5HAJwZjgqrZdNABRh1D5Au549/ObrWrcNt/ce
lDt+W9qTwpzdMf+gO0l+bupDoJMUgh5Y/pony42/18rPH1t9QKSwrFkCAjA08pj3ix7Qw0Pul/LR
7qx6Y1hTsaZeGq1UNo8uQN57M8cb3dI217bbph/I5ftW6Luy1W6oo7LN6D/8Ilz/l18EM03Pwh+D
YrYADFk4+nL6cKfCncUeQSUTPjA8oiAfZw4XZYFemXCGcfXJ8hv7hRZhrtEPp5AFw8WIfCzRjBpS
kEl6JgnYWSWWxGNneVg6rf2yLBetVnuLUQQI7Z0qgbhMWh1pEHVQ81/a5slCMw22TeOhymZ0vGwn
1GQdTdezjnTmDqlTLWQ8otoKiSJz53rJ/tr9N5/Z4Nbd9j/ce3697esvEwRQ3DW559sgovP5r19m
GtWmleVmcC+GZkQqNvcXFvALt3Zs+Cj6zq11n/nyuTDZmta65FHXEVB6ylVguAXxLNKIpQfscV/u
GuQZ9H221nfXDweAjM59B/E2OJAZGh8IOlkRwmnhJJd1aoHe1TbzO8tP4wUFW6jDzI33DmRnYkQJ
QOtuuJ1cJmUJLpvAz+446lz+/bfii7/9xBxXmExYNih3Tdf57VvBisoNZZvxexNyuWdHC2aA2iRF
CZtWuSVO1JAnyWoo72I+ZasP1MsFBA2ILpls4M8DMNYDlTxRKwdiRB3cwNtVUycGuLjzZkmlgAUD
PQekkMMj0xWDSbgVXSk+X70ajuo0YUK6UenQUBkkIMWIjXBHzU7blAeEUjQ6f7ORX6lDTbOz9iPb
2HhYarvGc63pvRcinNwH3IahK2KHCZi6eLWnnriCxlZQQ4aLej94+27TQCDX9U9RZ+ufwPgVP6dy
k9jNtJMMhSrabhYDxz0CQUWwpmDHD8J+D8X4zFv0jT882BpAUgKIjNQtdkq6pfvUCAWlrEVYDhJh
UShB76ysYA9x7/LStTFo5qc2OHq5+JLJrr0nU4FH1ypDDmNDTeqwMkCoTOvl3/9GbPa3S8eH3oZv
QVzAZy524br/w31o9E087kanuo8iS0ed5eekqeNXqVB0GAzcvEXmJ0Z5HgqAwa8XvZZgxEB+P3gu
kVbaQDcVLBmCx4+/jvTr3sQGZjz5uRED4wouFq6SGjEp0NVS04undVR200MfCbCKhHITgwn0c1kY
xRk0sSg11U3sMNqdJzTLjW7mNchHK48NO2oCaPQ+JTUhhbyOUWq29hz8ygkRFAd2s44n3n6AXgMt
jpVRXc/AIQSqpn3mAuo2Q69ZDiIJKIFZM/QaanPFTeCwD9DrMhyadafybn4Jep0RwBzUfdupeLZt
0d1x2w9v0h741wEgnmens6EUbpr5CRUK4tEKq30QldYzWEXaDe6pwZbckgT85yVyXar1UO/UYwdB
du62L9dpnXBCBFgPp2nLrggRii9PTedOqBuFdONY9dEjONdd1OcgWleLZj82yAgAViCWYL+I37B8
kot8qoKntJ/sVWAM2Y1EbeiuK3p7TzOxFhnA60zKzMN7vxwAToZOVh8MSxuicQhOA5vs6QPZWd2O
64Y53dLi07uNOshvwCjHNJ15Di/eQsSqufFCRFCk2+VfQQB/IGXINmmPbJj8ZxQx8mUixgj4Ccin
ira2dkOMgL1lOw7egZd/9eLm0ATyCWCG9MbE7fBuxMYImhcQuGZF/4g8Vwg5u7B4LPKpgUxA2W+p
yaus2zc9CsepCRFm57ZpzE3SOcUdIuzWqjAzcW9XRXZjVmJrjYO4J9MQB+0qsINp42ib7VYNlDtm
90Bl8mKXck/BWogGgd0w43sKGEWUIdO2dhCoje5NAMKxWPJA3fZsSOsurhmCekWzd4K6+tHb6YuT
TB4wr02wxDbdva0sp9m6WWOgHmgCXQNQnJsy7or7P82TpfshL6stAhb9uuohiSfj8r7UaBSUQUIl
WQNRpFFAtLHJJC4p2OjAIBxAvnzCXcqLK+Tkh/GLVxSraSzGpyQFQMOruIVcC3bsWN26AGgUeJBq
ckOWlSsAi4aDqtsaGTjVq/TcJEW1bCzTvwM/abR1vDKG4kwxnlIb0XmUJIoHbiNRwIvIewWmap3l
ofsj7Pxj3yIjQ8NRDuDfuWEUb1HQNG3+/Z2QFlzXrSPDTRD7BhcrMYf7ron2rzdCNU5DXE8s3Y0B
sDFs6UDFop+gTSzwZMaOW9yrSUGBVFfoqy69RZVQ/enqERjuhIC6PSxUGEDmzkbtdzwM0L6JwMib
4SIFbK6IHpiZVwele6lJhxCZs5EP4SlyTYj7/BwvFUsBrLSsV1Md//3HtfV27NeP65qOJ0Cr4NpC
AMTy68dFbXo+IvQf7mbQiwOJ9bGH+iaCoT4U1yUyPSCdqPUhncIGxMmw96MECAiMvouUg/Yu7How
mZkCcb7QdrYjyG8jLLCAdfzQvvYTiMarl/RJ/vuXTX9DQYBvRTnWcRi1vzX/uf1eXF7y783/6FE/
vX4d809c3/j7f8ydR5ekSLqm/8o9tacOGMpY9OKiXIaOVLHhZGRGorXm18/jntkVVTXdV5zZzIbA
AXcncDD7xCv+y0Nu0m8dI+SP4e9H/eVz+fZfZ+d/Hb7+5UVQMWWvD+Nbtz6+9WMx/LN4cTnyf7rz
P96unwL16+0fv339XqYVMF+Sqm/Db792XYodGgPln37zyxf82nu5FP/47T+Lr69fS+KBn5/2/pa3
r/3wj98Q7/9dOpKY2ZHCENy/5KTz289d8neDqFG3NVoYGkueBWT/huQfv+nm76oKpcORKomsZV+C
TnhG113q7wLfOscxLYsygO5ov/3zv/9Vuvn5s/3rUo6m/e0G5WMkz6MmEGIQ3Kp/ex4zDTXTXqeI
NJSDEwpJJQlbvRNNnnrfxKFWNtW+b2MV9dQSy/DCxl4Vi/n/Jk/7l6dhO0RHnA1phvjbaWxaDyx9
owHcNkgTUTCXpyEaX+1e/e5UaM20mXABaSvBmONWNSAa7ScIWu3/9NP9i8KWdikQ/Plx5Wo4mqbr
BipNPKzmpcDwpzBNGrQEnUmP9mpnND7uQUWwaoo4KJGnT/ZhnuvPuRVB9Xc+F2unXFwTvUYrhbtV
lbIDPz/RE6Mx99+clmFckoi/npito+9rIn0lNd1WLz/jn05syXuzJW2P9vZlcCjB6++MrL1DB1Ke
S9skHF6MxcdvRzl2m1Bde100f7kowrltP+buNFkI3FJY2kVjfJwaxNpRXe7Otg1cEXJGT191bzol
FEdhnNc/FkVjdz71YOzhVwkhlNKcNzrJcre1yFmlyvoJX06kWqJucTEKrW/iFfN3q1bflFZaR+PB
jB9bMx49Z4Gfa8HfULYZsxOt+uFEqAUYOmrCbZQF/dDv7bagAIzQl6XqCdi5fADD3n+fFsc1kbHy
+LerG6xWn2AFRKGyfosIPnQmrXDBizsmlJuHnbSL2kcK6hTnB02Ce5kmYH+0eVqlvbWz75Qk7hHE
SU5FXjg7px0uCPqCLqeYn6N4gi45jlbQ41ClwHUToqK5j/Wn5gDPMe29tOja1NhFHrqkokPdF2hW
SSMUNvpOxUEm2r64xEQ5Xd5WxQ+rwdQBVvQbPhA/Uz9AcaUJc3UZxtLfYliQVhb71JVJWXD0pPg6
+Okgd/NEwNqu6VtVKsSUthWUTvvDrrb7muJ+S2CWGZFwl6l9yJ6qon2dbXA2/QStBsVHv2M4IfZe
3a2hwbBMjt/H5uqZxMKe3UGtLyEqKBdG3ritrmIYod6J+y3q9kBkY2ze8FTQLWsntOyA9HG2i6du
dptk9c1y/kAqvLnK2o4BCMLiiKrnq6WpYWTfa5v9AtlCCZFiFa6SRJ+cBeJLg+Ag2HD1YcCqFZzC
m2asBupJeuZ2F5nmXsezQJ1x1K3sLxo6r1q5uE6Fvk6mvsbE6F5u+ra8uHKWOQ/Aou4oRL5hj+dh
BV64fe9ou6qkh581RREiXOiVUbXcjKvWhxKXlnujrDa/oIeryTXZ4fjcuFlpfVtjzfRWhBU9PFp/
FBYCdLm2Rm4xAlen9h35/YhdPWINQ4ibKBYlRmPegLo9m/kc0bvrIT9rotvjtHSsR91ExN8Y4Smy
MBRc09zrKopV4/F9UQ4JwoJZ2rjXbYqJ6VBaUH69WEY1S3JHr94McdgdjtdNhLQCnZzL6+uCPPAD
ytoYff1xyHUtv7z/+o73Hddt7y+vax1xP51WE7BjCgVETOkGlNL4FEc0+6/bxnWrjtc1Q2x2YKzF
J5FUVJoHpa2Oc2rUPcJGvPl6oDYDoKs7G/j3Zfd1UTsa1MTrKreMA0BsVIBOKlrlXd/4c+PP5fWo
1MklenW68fNN3R+fdN27WSMSF+71rX86kxVptH20asHQw4E1oAz8PMP3c5NQgnNK9ZdTuG5dryd/
/Xj7uvW6CtyX02UIoV4EftqwMIUxM+dt1IGy9xDwQWdorzPq0K4weHhiE9RnF7cnbPtkOGXRPdIc
iByrWETHnU/hYz4my/ScGv33ckRdYM0+WpY4V6UFv6aaHux2+4jy4I9hmckz6tJzTKXAMSEZgmId
yz0OcJvLc6EeFAZ2V6MHdEsbaR+p8aOhWCIw0yRzJzt7zPTIzSz9LspVZ7+2w4OIJU4G1fhSFE5g
jzQ2QUsYPuyRyjWRlNhp0rhNqjU6V9ULFVTc0GTuDxfJbcbv2Y2c5m3AnfWiaruv9HT2ItEtHk4c
oAZV7cmp1HRXTw3iXVFy3JLiYEzr9gwGDX2T/hsiQ8GWGiLo0JrwSrPOGZ7bB2R0cE2K+sVHP3R0
U71Bds7JTF+10TJMKb37KwUyW2hQo9KM4QDAVk81Fgm/EpW3BaXHdJUBBBjB8LvdKab21vL80q6+
s5Kx9lMIUeHwPbdjCxNaq7nQvDJfJMsYjMNl0sK3fbRIIToZh7Ifx7B160UdwpLWMbWpdPXzevmw
gsd29UpgOUKA5zLB9Uti3kPb3s9ijXxhwN5Nx+/dXL4Z2/Y6qd0HU+mqR2Wy6R4ozt7JmeriOW3u
8ClHYz3ubU+Fp3wyfhDvOXi+r249tBVI6hXoSz597RcE8uxu1Dzdxn8eOd3cVTtxQjmVwVjFHYAn
rDNzbxoQ95w2jZm01NyLOLOLtwS1CvwRi3up1pUrYDCigJT8SOvpWLbayeza79j54nQWy6Bp74C4
fU4dofsCI9SD3Y7IJY6BjbbCJ2v8immZOGloRropjdc93n9PGqbHu8kod7qGFEmlWa80Lt+sBauH
Jm3bYAW37ikOYsl1c9IstKck5s9Gvd1u8BbdzexdU6DBPy9d46nUIx2VO0C0etgjXa1l5n41xRn4
2o4QY69uCGlyY99ZIllDNSbexJag2Ys61IQArzAtAUoCqEENuXJfE80cpuVts7m98ijewoyaAdne
C6j8zUe0cXXj5KFIy2884gdACA8piK/AbuCad6UPlOtDNOBSiJ/Js2Xe1tOjNMxALsNjGY2Zq3Ti
a0e9Wk+qMlAaCS1SJp913EYsFQsDtdqWwGnusq1Y+CXqEzz/i+q1lzutpI8gCpzw4ns1sXn2tsfJ
0h/Xcvo8R+hY2HJZTkmERgREb09Y90R+hxyIFoau9R4BAfwA4+Wx04wytNqRKXfTfzgy594Sp6XW
J2bLEpohkGVZqi9L2wMVcJpvRpUP7my3EKMvIM82ZRbL0yfswWPXmSbdH3eVfWMhUrBkPbAzs8UC
d3ECsKK4ph7UcjiKUt5Lu6WHRMFyUdC/WfMvSzTfqIb9scsZmpyS+xDaosRPECDkPaqzXOhVAitH
6lWbniFIxtweicEwWYAqVRzcyCWjS5LoXhKPwWKbTMLd2vtmLfaNPX1Cvdj0MMpxMx0o1oSwl5u3
ITpetYu20dmyIC3Gfgw/cp8s69kaFiCsinquCop42zSeuu1R4F0foOARu6T4L40OJHakSZkNcenO
hv5sbyeZavyKEdKXavG8ZtabXNSv+MzmSvRBgXANRRkW6AI2q36KgS8DBV3P9MW/V3P5qYZs7QIl
dk4rdTzfAgHv67FT3GKUY6hutS4l6GdLD9IKZ4/rnuu2n7u1wiKWsvBlrpvnlklmj3bW5+tRUVN2
QYMSuLcy/d8qBDE7oXLbDEKCZgIbEWZ5Wd1ulbOexWK4tMhXqmBmMAgFJaoW1dDccsrN36zCxZOZ
p1FssW+jbeqqLThAgzJYJNUf9h6U03rW49aGQlc9dkZ0KJvevtEHYd/MGpEehbAltDHgS5tCeNbG
lBap6MlpynNq2/yHlzMx1GELLASyGVUx7M0nlb6HnrszkuB+M5om1+lHPGzV3aLXLJYuc8HefsWQ
c/IEKsz88JT0crlENyP1cRyikHTjb13b/NdDeeM04g1J4gS3j+VFoVRbCDg+IFLO2bDIQ6nWoIdT
a1dVxk1l5n6LV/etLPMUObTmB4Qn3B305bgN8R2MQ3ACwNVvNSRU7agobl7VDPCt2OqDWlsH4Nvj
Ef4hIBGtv8Vr6AEisXqwy748N9gEJFLpeS+l+eTyIzZlmYVxkUSuKuraW3sNHQMKgB6+GIe1s4MY
WhCimdZpBKtyGFo0qvN+rm7xyJmBcN/2WdLutbV9Tev4qBvRcHKyOT8C536Mxnm9NSAmHjW7PcZl
/iOxOEcn3+n9xNeU3Fn5BadK7epGm9ZLCG5+aivGfbOHiyNavx7sL9LkVylwJCf3W6dbuN2HKVf3
zEvrMZHVXZHTJKmIhWnWVJG/bS2WTY4StNq6+mVftydnTQ7VIGdEZVggTvKGC50Rlio3urV9LJy1
dM19Bp/DtwYiF8POV0+NouEWjMurEy/zPo1kfgY/6peF2hwisX2X9QIW/NWiZwFF73hdTJc1pbZX
zbuu9qO2URu8bNVj/M7slowuafFcbbggl7UssWpom3+8vm40mq4p3Otqct1PIv/r+H+5sTccP9e3
2q1GRESGhKtt9Wt7vK6lIuv+/cvrId3lHde19/de3/b+8rr2/lHSwBBvKRCeuH7R9QMYv2n8o+qn
qN1RUZ3ueF17X/zbbZKSPkHjv3hfy8CP3nfuRwbA1/ePsgWyG977a2RY+p9f9/Oz3r8qFc4/jzSu
/srGASGKQbWzn8f/aX9sjI4WXD80hyz664zeT2scx5dOrgLnkG5QvfrynTkgdxFcVwtEZIpYfCg2
JMFx2rpLlKog8NSLT0AwdkMda3ez0juoiq89eNimOGQxaLMqB8hf2TLyW6qEQR6X90kWP6QIt6GO
z109FhjrYO3ud0Zd3qyjDb4XRfoQnEhxI/GKCZWEruT1JZYIxU2KOzVZq7mE6GZD6+j1j+D6jN2m
k0oXZiQCo5jNBkmLcZ8CeT1IKfWzDSlhU7sne3XnxMj249QV5yxJi3ODE5anAg+lf21529xPB9mp
d5ntDGjHmys2ZpweFX4Beceh9bLV53U6fiAR385ThdPPdU3C1AqV2mGmvezQLotKl8ee4OHQt+mv
w+JN2866hYYx5ezYrfRdiwHbeTO/pKVVoeBcY82NyF3Q54jTNnrky2HTAnUAHK9b4jgVUXweLguN
2kWfxSYaLS0Y5dmw/OLWUJQbQaZyjKtWP4n4vmBi4xrxgaTzTC9bvZwZTZezGZfP+IPZjMsc0cXK
fM6VGWhwHuOtU1jUgWzQWbYsqDAs6UdbdM3NJrHmzKIodx2j+oaSnIBGiVC5A3VCJsYJwXzUqaZh
H7XkmFthYaSMUcbOWtKvUbvU4ZClnzvHSnexxCRTLaR6vq5dF/q8QgYw1c0TBU3tzExDaj8KnYYz
+oai9q9HNeiShFRmCleTjnlqy8o6mbq2rzpp+6tmf3NI58+22XXHKh4C5fJqvNwp5BfUKQ1ruvhS
/dqW4FpDo9rtp/mxAQkOVqE0ztcb67qGgEQcZqZAalcTK4HjcEa/wtqb5aafHTwdMFnIPm0OgHg/
BheIrLp92XXdD0NDhwSByUtB0IcyBTXbOYjVejuYDRklTkwnIOOda5uKTaglozOYCeV8XStiKUnA
0iqAvnKTlmcgUv0+HWHKgTlSqqAo2k/bKI4dwh6BAKDpmvmUn8Hz5WjFDF86fecY8FyvW2Nl7XxL
R2EfrHR2tv848nr4dWHLU2aNz4Zj5uG45sMR4DJ49ZWZOL38WEmJOq28XMPhctNfF9qY1rA0NIQK
+oZE0ES9PJl/LZQ0nlC3v7z+uaooGaq4FhnuqGwfrzvGy1vqbBz/cuB11/XTrvuvL201RUwz17Wf
X/O+4/1br9veX8LK131jJOR93/b+pY3el8d1/KRncqjpeaf5n069iS1SAMMJ/3R+79/4fnrt9cyL
icoZ4lamd90zc3M5RqbixcC//v7dfzu9v728Hvy307i+93rcNKTfirG96RAAAUVfqMy7MVlBk0PF
t89yTka/7PBEM+ii3MPWN/d6o39GWF+5hfNReTGVn4AoPfVymZhIW+bhbPfbLZR5TASXb2qnYE2S
OzwNnTn6NLe0Y10Icab4eB9D2dwT1UPUgImYfeptdVdQswhEl38TxLlYVzoOgxSZrlFLsG88nUZM
PbZRaXySWyYvstqldWHDLuplMM/LdjRSoe7KoeEOFtrOGOWXqFrVGxginxPymh3VDdJRfUk9XgrA
Sdvg2j3hoOlkEkTbfbyt8c0WVWhurvLTlHxthiRsukW7Q+ex7KZur3TTQzUxzqIujb0JyZO3yakL
8ir/gjRPQVa0zWejpZA0j/o3PBe/5WNhHC6VjmCCxO4OS3Y7GNOXPpL3palaIWqgcZL3p0z7RJ5m
ngrMRDZ+o4DxPLp4L1JSlXN9apGvpA3oPEWmKuAew4RXSkkDYGn9aI1PxP3gdqwGUxD8dlvHeDVR
q4JjMx8qHsFHUecmFfSk9Ia4y3eOiuhoM6MP2rGpqoeZavCC8GWf7rbRyj3Rq69z278MKtohxkpi
sRl6mDaft8yMn8o+310wYyE3yc08M/3XRnY/IRIeIkKBA2J0O60UdHiUjWOx3xa83mSqwFy2ugec
NgL4SQ1qeEq1j4poPpnbhnjEnTJY/S5TI2ycDOu8yHUDLCkSCtBjczu8ZJElz/O0Ns+Dkx4HypeH
esoMFzO43qP4ZaKPpGWe1tTWHYx5qFolDhNGv4XT1JiPWhbDWRksd6qtm1mZtZtIjXZZU+o4hFaL
X0QJ1Ih0fhM4zuxY6AFx9rpfhnkMqJ3lrg1rfReV2G30ERKbkxkrBwIS2MGJEuDci65tiex8Zita
COWwdamRode0JpDa5hHr65IqxwhryxwbgWhV9sNIJOgKo3bAMo+XSptOkW/egdgeQ0fB3i4pFJPm
8fxK1oe/IH7huTTFoS3lIdeAil0bT/+rpu//Sz/3L23if9c9/v+w6Yshm0bH9Q9M/P/V9b19m//j
+Nb1b+ufG7+/3var82vrvzuqoHdrGLpu0tt87/za5u8mEHjjvSX8q+9raL/jCmXbEnQleAHdAC/w
z76v/J0nCHgze1RDUzXrf9X3FTYf9deWomrSYoaQLiU7wVD+taUo2g6Gwmh2EP3xOk1W5WYbegpL
DlrfWYeScx+nBhgtfQhgpzxjWhBhe1eWx77EhCqP2ucYf7IxblU/GzJMWHtadDgiDW7eFb27SLg7
WYE2Zr80UFhH68WgKnaKUvW2qxcz1NZNP0amddDUPj/AUmh2+udshhrmgK66PKwRixHDjGEqQ/IL
+NBiRc4+1den9mukYRwv6+yhNxAbM3r7tioZbesu/yjqFpcMBWJa0U9Uvnqn8YpMUcJkVozdWDT3
shpIUKfiWcJUWs2phxkT9wBrGF5V9SORpxIkucPcsKw/CPOhSHtjO8auQOjTsxS8/IyeuuuIqFe8
lHdIOkbPY2V8g4v80upOvauxob5vM/qm7VAfhmKSyNm5G6HP0c4ryjEizbybjtC/FjoebR0Avl7t
el/2yMjnS12GK1Y6h86onrNNQwUSPbTAREcU/d7Nd2Li3i6eP6xjV+6reSfxVduJmU9uLKT/KD1U
/pquk1fX6nFS4s9wskq375xn5kPhJvZz3RIvIY1xLpM+OrYYzlRgfqwGq6jRsL021RyvqbchyKbo
2dSoeihz28D9Nb1ME7wCYRUkl3TdcdjMRfS7iQigiKvJb3vxYqTUVFWdbg+GeHjrstKizN8PAxZG
6CPXFyq5vZAFXNCOBULmhY5ekIPeJM3Neh5qcGAp162ckEnrpiGY4tw1mI5d6/KO2bKVIIsUrPqA
MbhOxrZyqXt/MPv7AUEQVXA5OqdxvH5RUvimsb91H1WF/kObwI3lPHW9lv4CW2Ubt4/4wxWUaEE2
ZlDatxXEJPZNzETRDV1N63wxzpxnrWYCFLO/mhHMUG2CZ5TPR5EvtELtCngOlxeSobCXR6fr8BNa
Gx3J7uMqHXBNEyRIskAuLTddqunnifJVAOKABrD0R/OIwetHsXCrdUax4x5eQkHJy6PINGzyOJTZ
EOCkctATBCMWR+4oT24hpKQV51oXoEfqi7qXPpU7z5p15W5N88/VdlfjZ3oq2hQy01Dcwv9fPEho
1OORIaZQncGBS7nnp/nVsj43mYaJnPLJ1Lbs8qMSTY0KP6ql7LA6kucF0hgTHFLRfaYc9Znpultj
64CqWUYLs94lmMB/bO08tOPeQnForvbwVlLPaivzUGvdE5j54YyqPc2AQYZalHUPIlK9stOmnVUO
D3U3ih3YP5CdBhrH4FO3G/xEJMm8CudQaXYR8AsHFxMtzfNdHdXkI60FLJqbpwyoMS6eQo9638HO
V6LOTaZEegUWZR7k0zQYRsunbUCPrfAtKV60wXzoKNwHaVc8rfMWnzkV24vv11JBAlRW/ZMkJLZX
aGWaPRVBNK51KPlJfbUf3yzA5XjJqtwsJocNEFwA7VoOUjvEvcv8DMWMgvNCtQKR9d5zUodhsdeR
BZiqHSWsh8Wea3epZsebyuI1nSgWUOP7Xl8Etoy4fQb/SlHFLAZvU/l5s27GRHwrkHLtcxOY/KKE
pk63QRv3APpknYZAJG916Wx7oCDHze40ZGkdHKaGXvcaXLNDaU9QzwhfC4y0gqkzKK7W8qNizdyi
iHg/5BWhtPKWq/A6t1X6mgIKucTimJKJGlT2Lm7rN1lX+yaqzJNQFWRckfdeysq1kmI/wBA7WL1W
u0Sbr12PPADp7oyYDw0/BWetQUOPACy314n8jm4YkPEk4jldqNeYowzzdDkVkK0C63LQEksASFW1
j7dShzEJeoOE2JeVBSRhzowg24OlqF7AOfUE0SPWxGsLkZBKBGKiG1QccNIgPmEEBcqhQnSaMc6Q
LlLF402uOVSN4ZDNMywxo26icKyI8zEbxey97nsfrvtbhmEcwkAMqun3OMGftmkv6b46+YpWB728
MM0VlMJmKx3dfjF2w2QQCcYAcAwFJ7Sqjm9zFc1Gq6KBaKXyR2orJEG1mHZbZX3pG9U6t1ovQnCZ
gJT1SMXLr93pCLoEXUlhfbUK7RzBQPZGfSow9Rvae7GmXl8Vyh4NjIfcNpo7Gx0TWiLxLulLMiTR
D76z2Q/LqKIRz078EdpjqXVoovU49tJrcWnytTsjVqKHaVhvHT1rT6ad5mGVyu+Loh9jLJ5v1iFZ
du0ofmwiM89RyT9RiSJzBSiIm7avuuOWMzQNPJ4V9FxuuFQPWoleZr18UWNnDalZX26DfZlQBVyo
iJRTlXvGZd4aZYXKL7IwK2ge+NUKsGjGOvuI1yvPfW3dJhbdOPrhkLeTV2b7ycsuH7eU09PSfaWy
WLoTKEokwBbSQhVds5F0zbPr9NHBBRAgJXCQGMMXx+AfTpMPkDOSsBwQNgNhO8Nd5WEk28IIG05j
N0fBQkLlmzIOmtzY9saEiFu2gDFfMEMVsbOzLmaf0bKGTvdR9MC+Z0ft3RWl27pjqFH5WO5iam7p
cjtW6rbXrOibNK5dIpl6+kw2W8007TTD3jtcT7e0MxUZ7PRxUCQllfEJpdAdVQ3hQfgbPOonXzcc
bZiG6P0h/uWuEhOxcVyWQKJFTIF0mvy8VUa/rZAekr32g4nZ0LT1NhtXfNqt8bbMtP3a08RCZhp7
gLL7ousDNwajbR6BcMe7PjQkHZpt1SDA5p9qwxHniLDwMpXRBqU7mC4YXBIgmTOmPAuzua0VtO5V
LCegwBy1hI4dUAqSUWqW5Hphmn3pU7UNKlTWKLAlz9BBbiFfJOHsrPxjXFwvjwAgbLWy+kVjfGqU
KXNnpTapEJnmYZF33TZ0SE+Z4ZpgQZEk8N/mgthEuQydVZA4YgzwINSEb6ExTEFBPTEXpl5mxTb9
cKs+KwCAGVtAJahWi6ixdFBJSCmSFXVa33U9zaViW53HFRsG1H/QgYmme83Mwq7P5GNZPSE0BmRK
pP0Jku98mpsEBWzzjKbfsWRufKw2nUuUD86+Uwt9B2goVTNgDqmd3jcGjfY43xhRIcoaXePjWTw/
d1J3znmrf89g9z3l1H+XXn0al2PWx9PzdTE32YcVX+FbqirTs7FUlseEO+2juC1Aywna3Rvgk6bL
ai9Fzs20+KTBaKoH2mbg8w3hw0HUGANTLkRbYYPXoAm91iqTthk9MyXWt0YUqWE8JW1A+dt+VmNh
H3KUMWHg5xQF0GwHMC/Mm6HdvlgL+ssaFpRBj4DUI7Ey7eDSfFYvzmhYsoQqup0PPzehYsJNrlan
dW0Q+R2M5zzm4UB6e9rXSaX6/dyK3aogA67j6U1VbFg+QIbKQ62gNW6W/AvJYnwz1yT3EbNCsnDA
4bL91jeO6YtFVDcVVBkXXEt665TULEmNJ3s75/0x3eacxzXHmUHN/TE2vXRqc7dSUYOvN+QDN+me
W5nIR01DuYLy7YeioI6EBuTq6Q3OIEhgQvZHOXOOMOWAEQCnyKtiLd739NSo6A/PuoPPQYtNIoVo
G3oamb0zBTNEKwL+JvKjKv1YxGu3N8QMNEBpkz1TXBrCk9TctNY+zUjwG7g371Bf7v1orD9bObrx
1Kb9OZnEfhC7blsTymyo1o7tjqpaVbY7RLmcg+ZUH4AmLbvcouHdJHtztHalxRXSCBeoWwu6jpX+
gIdOWGo2k54zqf7IZOcCm4NGiIcqJnVhkoJizFD5dgH+PJdLVYRzigXuNtTtzizjEIPQ9dgK7RWm
yeRTrgV8olNcKixMVXluEIRcUBnfmhAkiCG5Ihdg3bZln9MxI0DEmfoysLZBnKqADCyJ+vc4+Bky
Iq66TN+zFxTb0DhuNmzBuZllDsROf7ZMpz/ZNnzu4RKhTAo6GFgfVIAh79qtwlrYfCU4p/O4Qdu0
lvGYO/Nrnzf6A8PNqWutxMvFRY9cAslxtLhDUCFcNEsl7hH6HoDG4JVgb9Ar+FEmc+8tFo+A1eZP
aiZ2AjsnSWyCBpNJcqzLN9Pi2VDJJst+EX7fNnupUDAsZyRF1XK/CB5daD+wiSlHf45N40aP0343
WVbtD3130GLqWB1RHNaP2RO6Qp9lwy+C+7IVTCWO1hIhoGiKb8CVEC5OxVNUT5hvRC/SIllJl/5p
An7o9+vwPWbe3WZbekNZNd5ki8+yJUHNGysOtqW51KaTfJ9O9svaTGSxixgxC423wDTie3zAR98p
sDuQQ255kBNb79ozEQQS/HcxfTGRjeeUXn48K/YBx8IijnUcg0BtLJtwV3rBnhOnP5q4DmHxTTuQ
JiCOQeA2yXfbnrHwLWiNF1Is+8wyJsq8bY+2OlN3lCco1A+V6npLQZpmJKS3tW0HszMDhRvhTMVA
vae8OyybaZNBzc4J5yV2oc0jmCSep03uIlUvfOnY2j6aSn+GqHty4uZsaeVwN9fGF4kPEjot4tYA
UrDP6/huLQrl0PcD5b5xQmZstX2DBos3OHZ5N28W4CiSPkervxIefMtt0Dwa+YNDjXqpt729Nbht
9s8ouV1MSmXnzwYO50U+Djh2Ixq/GcpHszKV3czD5S4tw0UqEtrlZck019EgylotyJBqC9UeZRgl
7nPMsLEGQwAIyrlGBTazB/tmE+Km39L8bHavlj0OJyMZb/RWHtNsJGwQVnKLkcEcEB22BweON/n1
Jg90kBaf0tKMjz0htWyVfS2I8kBTW0p7kzAfHbgjI+5QSp6Krfu2BnNKQ/G50uYJAGDDMzo6HzRD
b30CrLcqayALoX3FAIwCF0+sn0xEYfOQCg9DrAIUn/pstt9kZ2TorIzVvmxxudpAkF2kYQ5qVe1q
FGh3E34KFomMsYEFizf1i6g057g4NbCFWRdhDg8epQiiRgP3tVNl9PexABLXdsWXOt01q0WLqavr
0Ip9IR/XEVNVQ7XroMCjG3AyiB01AeVZY347bRhuDAZxNtiV4zKBezNWd+0BfjOUE4VpKtwQPNQw
OU6BffqtQYKHY+xuw5qLOAWXxLrXbvK20B4wBl12JK4fmbl+TCv/goOPcquDs8loWeNJX/tRDKBb
hyPvLxLSRO3owTCXqqeoxlPZoY1hG4Tkmwr9XCyfigT3b5qGOw27Dr8bKgKG7c0QlcKTmL7g2nuq
lMrZEY58nZBWAbnNxP6Q1dGLOYHukhVwJr0gmTBhjrv6ZnybyMPHDAUd3Wp6nNlfDQ2EIJwOxR8V
QjRgF0Wg92m4DYSGpH5BXcYlEo53pj0+4ahxsool22uEQqCc+yEoNfN+WzCDyXIj9pI2+5heyAQj
oQFV9jw6mjlg7Np+2Wy1+5LfVYZqehGy/n5hjUO4/R/2zmPJbWzd0k+ECtgN7CkBgi69U6YmCCkl
wXtsuKfvD6xTV3Xq3I6O29PuQbFSJNOSAH6z1re0z2RgLNXHX/GExb6kzj/ghAuMiQWIhPvvVkAR
RyvdrSPdqzAFzUGcraGHkmWXMc7ad4skhsqxQzpKAqNWiiYLy8A0a9o+LrLvLLakb+qMYpY6u5Ab
Kv1SReU2X2OM1kQvi7Pa/pKWX65dXAbYKNCsu4iLGRCrRQXOEBQ2f+drK0GACF+VijFpX4dOn/Gj
unI/xfM5WR8nk7GNVivN7wuPcx9boH5Fa5K1lU810R1slgksiJjtZCvvopa0+aF1wmjg8EU4YW0z
NH0luL5kVFO6VXPE50hmGJf+fd9O2PJKMZ76wf6eaSPt/aSf7YQeuTJhFXvlyS2eNcN575ak9nWg
zH6FcYFiNCDTO/WXEaXBrMcxySziWaKMDPJpBLxCZvwxttuXxXPji8rKh2hBfFIkLWuaviQpq4nu
Cxqn27FeqkMcxZ8T67dz1BfPtlqKi5llj4OYbtSYmDddz5ZroPHeMyUh73Jm6CLzZHkqrfSLakd+
S1qNokcym4KWqoVK/KVup1AZ6hxFcN6SEu2d3czP6cqqjvdIn8kKJli16yA5/GnA+/8bjP+TbU3Y
20D/f7/BuOBXU5/5v+0voMlsn/SXc834Q7ryT8aPA+7ht29N/uG4JuAfx8IxhEkKM9JfvjX5h2Gb
EtOcjjcEHAI8jr/2F+IPBJKSWpi4PKEbzv9of/GfPlKTDYjpsVfZfFGm+Y/thSWspAMlGZ+neZ/h
fsGG0zZGoMSsnZje3EYyJg9m7c6Fa7+UTYHYxquSoz4/plpxzrRpRtbWEZzMzjvUXRLeClnP+3mQ
TGcm2B+2xXYOgpDuk/USJHn2nGuDs5/mDRnEpq0gknNHFAeQgXb62ZlhaqgVn+B/vST/jR/NtPV/
5/04rIj4Szm6xybJ5Ir0T2PcTJyok5ueAKmAHK52hnBO8xIFTI9GbBOKpZ5V7gbyTQK5icBig/vi
2rN9l0qLo5oWwNDfqsg6r47e0CJyUV7zLL1knWSaGu07aakz6q1XMbicYVX9XGn6d8ox++F6U5SJ
2Ak56/tIRiE67GA2p1OqldDtmtZHOF3tOW+Vdbis+XTRivrEmhN1FIGG+8Wlt9Yjc2Kpk8f87Pa3
3GraAFIR+T169+JpiXEW243E5XEuF8x9FRnH202/nQGXvHZPrE1/3y1dVKQE11f7bLCCXprr0UpN
4me2G6CasR8ZEr+QKtrz9WZMVXu2IlJsabbCyBngAxsC8SZlwgc2R9f8OdZJ7i82+4UancM5Xtp3
dg+gHhNzOCeKv1kFahvhsa6fGy2OD5WQd6ipqmo3K885W6olM88p1k+k2st+qB+LfM7PwCC9MC2L
J1GM0YZIic42qus9hmO8Fds/10GXf7u53qeR+9wTkHVsyio5pFb/MG/P6nn7AQ9QR5MgtYAMaHZH
BddOvN1A8wyevKvzBUoBXVsE++3cFqNzvn5EG2ac+y85eAyEaASACycaQhjcXMpafJ4rIdwLreaZ
IN7x3HM4BJNG9+EhrcWjt26GhfabmSu0Ym3MXwSD/JkYvkd94C7wT+E1gEsK9HVmMjb7600jrtaH
Or2MmpNeVN3PYd6oNyvmrutNHM88WOIWk471SGlEWVgoIoauN433y6jLMSgqUhpi+yupk+OJjFjh
8KYCmQuuYl2dc9KsHcgVqPp57FDNrZfUkorsHevS1d1N0Q81hbpJ+/Shqz7fz4leUeWqHqUlv0aT
Ut6DCn2ryR7eNZPITnCZdmWRostqWM5Xa3aGpY11vTrjbEv9evQMtifyTYqsDCMYUOetEBhK0ON9
NiSXimVIaMn0Jc46y4cvqfwtO9pIz12a3xImkR5aieBlbr2jKZ1px7FxJBpQIwJlniheJN86FRrS
1HlYDhqM00LHO6W0FnZqtyDiiL4qW5EcGnnLDqBoflCAZM4WTqYzNQADRaIf/XquHzXGXudmM/4k
mpj3ov7C57uoLRF3rWLGfueomaiVYj4OC/1a4tjnTHKIlmNi7HRk4mezxRSZ2aENRSwSTL7ami1T
M7x16fANpI12nmEkszI4bZbOSrmgwqeEyNW0fY4brJggkZvRbmA2V69tuXoB6dxYmwbGsMK1URUR
6R1PkhzA5sOaElLmyCVyW6c/RHHS+Ylm1X7Mn4h3sQR0bXDGM9rqrRpEGc55sZ7G+POa59Vu4WCF
fOLEseCjgKMnKfv864mSa197tMtxH7VOe1jn8rF3lRuUes7wBSHXvqxeWFy3m54Li3HNmD/3mo7g
utnxsTNoodUU91pvYcanqzzJ+DVpZus859VFDPkvCZ6bLdyZ1Tgzf3P8mdU61JEYR6mZMVSdCNEt
iDtwbb8yDANbS/GGupmo3AlV5xK1gQcBagfFPTozMCWrKRPfWNZQbzfWeE5azaRzzF8mum+vtV6Z
vJ/ZymiHQbV3tWp7v/Sin4v7DI7oazRw8t38VNvbHAbcGSBbfxCAPKBgi31bwG+NpT2yOSJngy0d
b+FOvGtQ90LNZCTk2gPvB8VEvS+iQCVmfYZsYpqiD+PefItSDeGACwrKeuuNLg7GQutDWbNA5Q3x
NLKpM01y+lZzaX1+mH1T6Qk2BURRhFOeZKeOWZLrRCPrbrC2yrkjr8S3S+guWaXXwQIniRcHdbtz
TJt29ZXDaFezhF/JFSTlYh5btxtOFKjjpbKeis3+XAn9tkysD/tA6MUY9mnzUyC2sT2NrNA+E3jy
aJSNyrkVDprCUsHKGNRmP0Cb0/AZ1jK4d4YFF8NKsTJF+YpYtCM4pcaIZplGE3qz6+6inLBziN/f
Z6zHqZZHj3SYase0f0PEjfcNdbalo2nA4RBmgmRHwmPPSNbpCk36PLBwQ7Mcs5LtvyEpvqMiD+q0
/WLiQER/hv3FWkifSylfkrH77nYJPueYeZI2a82+1NgBp8W4nlgxHjN8UQna1j3OL2h3iTKOdbTe
4j5kMU00WOC0AcZ0l2lmP+9XiMgFK+4DBjs6bRxvfiHBTkllh+Na8mMs2iv+M2zDlaY9in57PBN3
NWNVs1nx8BSBJj5B/PH/Bk1ib9pMm3m+MTS0zyNQQheVgMpnNKQOmzhXct5C5+tPbfWRkosdTYBc
cRiL2mrR3kUPExE0DNphc+JBG3As+jBlu31naeF2Kgutob6fTVG+Vopvl39BDEi1JxhVpKbDzKzr
HtZ6wfCQ06XRN2Ffvl2bLJhcg/D2WT3qescqHY7tRY1fncF5S7e2ObZzlw0Vb0vDpldiG0nAhVwP
NbSjPmWuUg+8/E2aYeQZBE5BKKa2LvF4LX3OzFg3aSnvnYQA2GG6n2LvA8wOY7mVIQ4JSnkNq0jC
m5IYru1K67DVWvbBXLwV25f7nsEuYotM15eUwnhYGAU9MH482HX0nqSld2ia6aWdAIdZo/2rwNhM
MnV/k3ugc4C77KhpVLDUTDcLw4G471bihHgtDvpfWj4wkmV8kQ3RYfCALOF/3leMjFlE2fW3umfh
Nw1sV1KRSTbzaAAcBD2HuGAUVWqUwAq4Chk6w40rWy4hL7ZZmkfRlFAD2lvP5A+TZq301x6+oHE0
ZolcSI+nrygs7clb3jyw5t6sbBbtWtAJxjTZFjQgGvfiNvXZkMWP3sPR36/Vu03oZ9TkJRil+nYo
DERHWl9hIPXqs5dby550I/HN3XUtKUFYMIET4FhGtd/l7ewr6DaNG2GMSaHCKEySJS5V5k5deetm
fjuo97orv3vSS3yP2j3rf/CiP+Ode8wdbLUMQB9sLdkVRQmD1sxA/0m7xNL92l/rvDg7MikJ5qUa
OBSW7yti8Z2RJwfyNENSZn0R24/uat6vFUPIstIN9CB4N/NZEqtRHesV3aCaQY9GxA9uAw/fI9AH
S47RxuJxJXc0UJV5i6zz1hM5xNGBxOwhAcYRqa9z4VFL5e9LAY/czb6JoZ/8xLZOIzmcAz9ykAs7
Qe7TPxh1hPOTAOeg8BRe+kZXmHFPlYpa1thmSuGQEG5fqDwwu/rLsPxYKvapcSXullYym6vI/mK7
8Irk9m2e3feqiZ5rxCcEkI3fB6G5oUsC61HObw27f3e2vaO1RIc00fwqo83PSUV2uxNpT9JPLXJ3
TIN5GDIH9mEtgk4bThuFfsrhNITOYmb7yZhJpOiJxG3iY8yrHFYesZY5AKm4lXsV2Q1BWj3k9uKt
bZs7ppr7KDZxlRnMsO0xvbGJd/HJc60uBn7TRHo/a/Vt6s1XrjcHS5YiEI761ZjjqV0ZzKzpJHb9
CqGOmvOXi5AyjMvqYk0lKxQhb2UdX7T8caXMfgIQuq2BRFCl65Nhpk9ZV0Y7occDQIzPtfpo1FAG
MKreuhF8FvYh8JHNU5LhbSj0V/ambBi86qSbpHLqhPK1urOrxThh6fTWU5WNrPM3ZcpQdqHSGaej
wVoSgopHY71w3W8e8YgZzqlFA3IjGus7VMGnTljImlFsHBoHXDJQDiT44sEc7AmxRst5uAW7kFA/
6SsTqjY+zVnVHlchFZJsjcapzdnh4zLc5U5N4oyRkeCGM2NI0pOZtxL4SmtgEmT2a+kGlup43MOP
bXdg/rb5EoVk7GWvzPgfLWeaTp3xMOXU4x2/s9NZLKsr905ug+AtxFNrzB8rIglIHXRVDv66uSGS
kYn8we1xJca03LNF8MiaGfsm6d9dJvRzxnu/BmBbUsR0Cb/0XNqhXnMuHHSUR7KQX20LpGMf++s6
mbuylqAdYKvNLSk8cYwUl51hFzucyRkNcMX8qbTjYknkeAg/DgodTtUMho8Leaaz056SSO/CuV08
JFddGa4umcldx6ay3f6km4icoWAfsVGRWBTcCitSzrTe1ypxX2tWyg6Dmlj13R3RBJ0/qy5FFWF+
Qws3760tKGPl7OXlxqXVnNeCRAO98+CXTI9uRnCJKDhL2IWJqir/zAzXCcbU+XBswB8b74LCavFj
CBrninpX7zDir+RUQROLrdhvSVomdlvUIb0ZkAJ7vOPkuMZUjrHhBV463BWVRSm4NL42/1JL+jGx
TcFCbLyhUGPi359VMn2C0WhO2nIEZZge5OREu7yK/T2mmvoSTVtRYtj2Lp+KT9UnIAflZx1hmlC0
iHVRx0Gt2D0gl5FaC+eR059pWBdXZSej/jUV/fKiadQcugnwHvRaPFBxg08+dEX96UTOtM/F8kCo
ocUEwNkbvYbN0sE4ZawCh8/qELAx7xZlpkETsartFOpUYiqTIM3Sk7XJKRN9hKYoDdQ2DsowDwqM
75bMOi0HP2i+5ocBi+JhnIknE7J71ET8CtzA8zOJeifP8eg0Py2hfpr0InbZmXtSHN3l68g+ftdn
Lgf99LVQ3nOKmGrU8jszG/kZiq7aWbVkPSy+ound6ZPFJWx2dV9G2nsB3LK3aRwKEkPsDmQ3udk+
1qp133v5u95PiEsYLBtzNwe6R5E31HkSDgO+0Xr4SIupOpXxcjYWzdxzGFe0utTQ8Q3AcHdfRQvs
FNB7il6OlO9G7arr9g0ZDElH/qJD0qlJB/a3ZEcU5FxlC0S0WjxVAAlckteacQe+LAvqWTGHXxsW
/1UWitLcJ/jyfZUoasBovdv+K08F0jWs4nm+S6omDwfngwkib9c59YcFGq6iIFlIrmQP815riN6k
Vl8KryVOlGtsg1Wph9lCxcDhQFlA2HyRqqApXQ7/7Q+JZuyLdzM25FvprgCdU9CBmwj69bzJaLrJ
3mb0uNMk+tI1RxKXM0Gf6uYsJ8QlxHL+KpL8uUnDJil+aswC2OZtbnIzChLbeYCrjdVzBBQgcJ3s
zFI/Udu/ZbV78JzoVeKd28/Se6koIn2rY5mZ1NGj1nIhmyNQM7RFPkc4m2fvR6SlhMg8SQbxKjPO
aFcoNyakGXqG9bJCsbdLtQoKQmFjXDzq5lj7PYNHLo6fqYElH+Wvi2STHOU+J9Fo5ToRz/N8JI8o
2UWsDykiPT/qowhqnL0wd8OKp5OqwVZROOGqrDS0M5K7CXcn1a+X+8Yq9R1K6u/S5BfWkvQp2o5I
IEMliIIM1AD5lEuUMD4xuSBlb01svxWjQdalbG+aSfucYBDto+FrmqwsBtxjPYy3nQMTZ7nlHDIq
7Zkdp46tu3xZ4vtG2MivEPVGo+RppAyr6K6bIwZ2UxjlnvU1z6lfwzWHrUNpkWjtk5MhbvXgz/hR
C5IyQqvV5h54Is2iD7l00xpCQYZTIIvX2ajOvb0mO48LJVc9e5cJXruOTM1g4CSKu6XfpXQCRYvE
w6sXI5iiX9RV4x0e+ad2iOJjkUc5rGpJck13Vl1/7GV9gzqNt2M9zkdprK9WOz9HfXo/eCRkAU78
2dj2QdQ9RvbFeSK64M1OSELtfctRb7Vj3/e62KmNh0ZN4c7FBdfz82BxtIxU/UlpPpVdkEfsJasS
YWgUuxcJKaNb/bLCYWQW0UdEd6Mpckes+eJsO79k+Intnq5FRzVtlSdVq6PUhnt9O9as+idy/S+1
Sy+BeyYgQeYTnZSxQ4k9+HTlhD1gkRvl8NJV5mtkPGuCbaZda7/6Ybn1YsI0Uk3ZPu8enC0lAkq0
JJ8EDbDPdmN/ZCFldNq3WdM3F5Q2c2RY3ynYfKzi5GT28XtLUv2iUpcmWrGbGtOHXgUiE7/MMb8D
3siszIi/JZZ8iOg407q5F5WNAb98rrffWZuGV1FnQak4kW9CWQMm3a7nlfLdDMAOttIz5PxbU+6M
OZnC0R5+GPZ8Kvgr3jX67Ryn5snKmlNOmerjxozCrpJG6Oqb3kETYQHmKpw7BmfM9+lAwCcmuwXp
AtFxjBAzbz2z+7Va4JIORn0zHUam+gMsMk0+p/QKVqtzlc7eNHD6Rzzz0E+ArHSE/PkCiONp7tAK
NX0Txnqu38dXvUUpkOMjVh2i1vdIWp9NtryEwXOlJzZgLjseV0MfFqvxUS86HLYmhxTaVOfaLZMj
GFCm6Xp/icQK5UHwgmIb+iwHse5Gle+9Gs1JM9GbixKhQZ1mVK+YlIa7yW7f0Ec1aUfjbZihntpv
nkNFw+JQ+HOzJVTJyrc0oJjNjJSSt9EuJb5wZ9BKhBuyg4AZO5Rr/qXPSCXXejKJgWiIMimeZzI8
51nsIaASQcT06djW9dd6KF/ltnxPlvqHTa3ra4+FSG6NJuMvXXVpkAww1L2k+wESSfp2ahuHeoF2
0Fq5ewtol7OiXL/NpZxPEYj7O3vljdB6y0O52utFTnGglWZ22zT5jgTXMjAXriGcQcvBu0fIQosB
InHnWrp7qBF77Qsrhky0GsuxOxYlYLF0ZVm9GtYuUaCovEE/6pN9a6q8ORjFLyupy0BiUySSlUHl
QGnJ720xtB1Gfs05o55m3CxX2/Sn+sXUFUgEuwD+pqWkiI7Zw6JJXHjx/DJh+4fUnDrsidZ9xP5j
zznOIwaCz2umKYirqPJXMTZQ+OQclJ7zLM0yuaRkniRZdm6GarlQJXP6WhQkNrf7npbzj4axzNmt
nLPbFLirDfhO69iETaQ7B1eIaR9l7vfOafc9ft63yrPu3Fh9n5n9XNp6RbImrD6cJ6TxfcfF0RwV
p3sYax76xduWGkmYM2fBuv+W5UDORpwGPo3jetN75c9scRC2Y+PdmR4dgR15jq81xWOvGfYtUaaU
LyiC88woDvwqx4GIoyfUcOBhhHVCV0f0rJa8RZWWnr1m/oZfs70B4E7dGzdNYM9OGbgD9k0sNvdQ
q09QfRlW2srXjR3gkX6PCX7aFR1VnJWNyBMX6z5tXTQDJhJKLCjzUbkt5X4i9/ZkKj/L7OVpqTEY
shHP9EY9ppW+h5p04jLRBo5+SirbOVXdr6sDnRfvx9RmxM/VK8sMiSjV0G5cfUwvrvdusRM5oBtb
dq7Wrreqd14hhtT3srmrLDOwaZxDWR50nXVCGecI/GpWTV7SN4hLOo7Q+9aDQI6BkfO3I24Yzfah
5eE97vX2h6uWp3jJnnD/3Q6reNe5euS2es+12Tm0E68oKDI67Xk4iPRnO5T2Y2OqV9rl6Bx5v0bc
qWgz7J0DbokCuN3NOq6TWFP1HnHDBgZST3YdPzA6Iowb4p8DT+K5GrUodFbvJZJV4kMpmR77Kf2Z
5tVxoEcK5MIlfsrrN3LJGHhxSBKI8K3KLe+wbQuDdCKiMtXlOyCJF2OohvtobvDqIHRQ1oKpiJzU
nZ7bjysJPixZkpElmIl8LU2/NGwJwnj5Eq854ZcMUdfG/VCG9QT2BBKZpVHbLREySce6pYJQHrVh
XLmLD0DzMbMgoY9puV0nxqMJM+M0TpjUmWOSTK7hyJiIgIl6zFR5su9MxE+ukdzO03J0iHrYe03f
+mm95nvUijgXyvW4OV6RH8ZBV0x3k7lyTLZ3zlmzJRkCUdvxFqTnxJV309zmrCWeehskmMsIXGzd
ZJLP0Bobm4Qb9HZ4pn7aGj9nkjUhrtMoELp92xlMQ0dv/QSdssuVlxDNU18q2b7bkwWkHgCAKkVY
a1g2WqtPjrYSD8601CyX7DUwDbJJXcPQ/CynKk+qnKQjf41RQLsdXi09+oUDGHAVOztD2Qvzuvwu
Iu6F5io5ZGkcukJ+m5uN69XUJqNEAujjNDu53c9iGjPse2jRdVNCDtZs986JHrrSsm/0tnrKcxo8
2HYcntl470n1NUZrN/aL7i+a96Utx291MiU3OdvuQGZsOzF1hERu3Ixl27H3aBjuDDpUH0juOW3z
vu2jg7fZdSx0pqM1LKfGQec1jlR/E5HIrvM1T9a7tLSLkPWbOhuOXe64lADIbkOXQC8o5o44xiVr
aavvQ0iT02lYGwKymxp7UvrWqOkoN44kg8UigGrqZyXjmUxtc/sV6F/RJ3ZIMM0QiLnKg4+aUfWX
ZLT57F7tO32U+1SV8V2pN9NlGGx8NRXAkElwpZ/IV0SMXRpTH6wptPAEEkZgptPTlON1yl+GIl/3
GeQsfFblBcPCHA56AiUUYuzjksm9WORrXtg9LHXScFodEaC21AfT1Nnc6OknZcMaDB6QA9O1HnMA
TUHKuHmXokU+NmNNC+eWT3AzKO4dSe7UiqmLtRgcuDr/EduV4VeD9jQUKLMHyrgHuJrT3hsNho0Z
pqDiEdyEuCcdy0S+7T7hmz4sMl1J3uUyOguFJc51z7ZrflYThfo8e6jYTDP+kg/3nfoVUZs/rmYl
73pt3VdWNPBjQwjMdax8puLt9li787M1Li1JpIzlptgCYa1jGljwrae5dt8rohap+G80g8vzWAzJ
bdsQC9VWgW5P7VsnVt/AdnmYKgNUXn7oTPemgAKVKvkzT74RrHYqdY4mtPPWPm70vVvbx3iiBlTG
ZB8Ws+qwQGAt87ISeDxO+cTOZUAci4essy8unm6E6ku2Nr+qTlEiEzxZdNaHdGoyR8GJOeVeLV19
myUubgNLHdzVaA8dwLMEdMplLY2g0eYkXB2Xpiii9IaFwV/K4wDAvoKCxtdWXQRj7TGRxtReTNNT
HXH6GWY06Q7QQugVnIys+Lu7ZLk/jPgTUIjd5lrPGH6ReYhP88YRcRJmc3mjFMQ/j8aB9cbcBQsm
0KJR48XI14NSTn6j5veu6ntwUFrlDyQWI1jWb8C8x35ZMtdrahUHje0Nl2nUElpSl1dq0b4yMrbP
U7k+CiCWkOTX71Qb2q7rvhVKEOExbVuhSpxjPcXYWFQT2nqbYK6Mi99ioMze6hsxoOfocdA1U+be
Ccbl0cIFLxut4n6OkG7DZzm09t7MBczz5jPrhnrvdvjwcWoyEqP9MCIi78Fln93ePk02m2C+fR82
VfGU9uvDOubjvdIYUtguL2fWrt9ZV966TpGB+NNP9HhczOI9YtQloMAhFGBJbvSmDxrHcb/jl3C4
mCDC13FbQWHl2rfOW8u4iW6tUGdUdMtVY8eubbgXouPlMzikc/AXIApsk3MFUYoBQwLcOKaqH8yE
0YkLWhLCmpeSr9sc2bqzNDaZalcz8DPJkQvW9ENm1b1T417rzY7lS3ZTzEb+7Opn/D9QeLYbKCWk
GboRncVoBsRLICFHw0ER27OVzIvAlkwIKiS+566mmU9LM2Vz5NWX1Y0g17gjdlkB2dBld5us1oPU
W86a7BVRDbCJ6Fv9MszOezxUF0n4cpAl8X3lZOWXsuC1xkPKmjQdd/HgoCPZNp0G+ypzFObrBmVZ
8NgQ5iM9Cq4F0CBn5n7mK9fVRQmB97p9sdTi7vtGagGTulLJswbCkYbePLSOsPxphIlNRKyP+gRZ
qpvPDzmxHNY8AB+u53vhFYQe91q4SmvaA5Y5UcT9nKuVvSVzzEmpcW9JtgeiQYDuCafeN8Ya4TSm
QOmYENnGBDwiJXy6AlZijtkdfNenXCf0NFpHjTJZMrgbbIZfYkDdM4NNAKbQm3W665t82SthnmQf
tXfXG2hW+zR19ghQ05PdIBGurUQ/gFOjJZ47DIQy674kVFQQ1KqDHjHFaRPsapUX3Sm9tx5mTCs3
CRDX3GLkao34kqpomHaeu55WB2+PVdIKVBWJYGO7FcvnWlA7zQMbkCU+eiRWhgZ6giVeL0NWvMWt
49yYSRof2LQXKJqLb55jt/uyaHJ2O/GymarMwJyyLzWLzaXI9X07mjfzzImpbtqT9pahGyWuuBxD
5s4Q2Hou7qYVcZCtY3IoDKCsfRM9gLgjXGLCm27IcX2yYLwhsbVuMCy6z/iKPz3MTab91mDULxoN
1GWD4UyoEvied1aECHtWLg8pYcPwVtwHYsjwcnot2t6y9bUWT6IzN7+sPP3htroXtrro9xDFbagW
8FZViS+JiOQGxbXGNMz5XpQSoU0J2gU2xoOuuTd9hxSlit2Tl4uPKk2ZLg3yVpVr/JyxeMyqLR7N
5sxYvGKcnO4Qf5lZvTed+J5NCB1d5Z3o/bnKcOJnDbvv1hheTbMNC8lnq11z9vsyOzZI9A893cKu
GFmokVGB5gCurzkLMFHxg2JBxvhu6cG84xrk52PB0VZ33SQWus3+Eq/QqhgWoo4GYt0lzFCaAeYu
4+7C8syDtrhFaCoifAub6VuJrcTC/IDEHcAqGURd/YQofw1lmtpHvVJGoC3Vh/BeLIPVkA57qS4c
9jUV0w3m6jI7OYQMfi0Lk26bGZAclida/ug0ZGxjDJAHSxdBZ4267sn1dHol+AZijAMDxgKDCuc8
AWiGmOu80iMDG8n15R6Sr9xlxWPdV3RKc3JOkPMBerKYcIMuYwtK0yvQ+2H1WYWBozrTl8Aohg+R
e6S3O9QPKtXuW2cacCtz3l1Lxma6J7bcr+RlFJPrw1x4tOce1zvBlaeqHgHBOD2lG7kD8B6i4zby
npssPZDzCK+d3p5YsSPRJxC+bTymXrGcs8p4y42sCGngl7Pcbq4f2bpazoNI8IKuOn5gcMMTs/U+
ADyGBmO7uaoxkCaMq1/oM0voBI1RZ2VQhUxUSmc6DhY+aU3BmtBPoQ6rBuDsTKPZC/HQ9fHrDTm/
cYhR85UfnZVvxisKvZGQosjoH5LtX9e7YsbR7SinIzwn8hFthEOFC0WgwITfcc5gEJ8PwCmI2a5l
wEm5P5PNwlKmdRCAZI5OH2bR8S1qBBQt1Z83b8XAL+1t6rNKy17cDsV9Nor1z7ukNKb/iwiQ/xdp
MK7YMt3+S7f7HzCYbbvVfftR/x0F8+fn/EtJjWz3D93Ga4+IURiW6SGY/lcGCArpP3REo67FBZJr
gc53+s2C0TfCPp+pSzIxdMIofmupef1M6QnXcSyXL/I/YcHwY/w7Ckb3XKRlUkq4M5Zjy3+G8uhl
0ugR5kbc9piPmCi154nF6Znghn999Od9zYxsNVsgwu6m68fXZ/3HY3M04HBblnb3t8e3r3f95/UG
kFV7Nr2Y/fskH4ZcweTup+IxGd0hrFibn3PQhvmu73uuVYyv/eud6abBvN40y8LDfz6pq7IcQcr2
2PVZxfb5v5/6ty/3+zm/H75+NGtMvTo1fYxEHTCS++vb/OO7TnbGcf774etH/3jOnz8ZZnAdW9Sc
Br+fgyX2i57Rc2rFcOIyOB5I1IIjuE7dWbe3AduURzTL13uvN67o/+3fec0Z4frISjNpaE58un72
9S72OOXZeLl+/PuJ139eb34/88+nb9/2b9/gv3v4H/fFVe2FfS5uE1D7SkBz/f2Vrh+RqnLr6q3A
TYrKZ950H/71w+sNcQc1Au2/bsyZBZCP8vJfdyqLrcoqIaVf/2S/X8V/vKjXf1bX19+LmeOg+SSF
UzS0kp3tEQq1vdUym31jPbspEu6Yd+3/Yu88ttxGtiz6ReiFgMeU3qdVpqQJlqqkgvceX987IquK
enr9ugY97QkEgEyKBEEg4t5z9lEnaUkaOHnUFaMU+US1T619/J06pQ1bM3fU1G/qPJ3VPvUw2sRz
bUZMUeXfZtQI1j3CsNVPf6tWjdF6dHp33Kmtjx+HfEdq8+NF5SZU9EloFPKbXrLqMJKpVbWIRzEc
++ybmgZALGAUmLdOx2+CRaEiHuSa5XqgoqU4FpAMpbAyi5qDWu3mblWGiD8wExaUGAAD0IzjRyUX
fTshVuTbZybWxweXXBe1HyfBn8+QeaRMrHVm42gOAqkgTvwUVdV922xK5kNO8YU5anVSC8fmuKg1
E9DvSciF2sTC9r7MFVU5+Qzo3ujsCutAY5YfE4xYlh6lw73fuAwh7PwEE0dKrTsqOD+tmvHTZM/8
PGYgdwjoeTQCWHjK1aon0LwwZhmOdv7ohL69q239qj5Yoe7OatWze8K+aYBBe/ADjNyGa+QPGi0w
l3b5gakIaQP3t++KxN0YtY6qVZ62lTwc+GfLk9pUC0s+oNbSHGlci+Df9uPq1FHBZ0CxWDSpoXBW
pxzL9G6Z2yd1FBLpTlBr6n/TmfAeJrBLiWimE0Ua3P8LCj44c/V2Gkk8WIGwo+Ab16zadoeSJS0Y
rKaGe/KW2kWoWGmrOWk78BTyLVliiZk8JJyhpeG7a/Wm1HdiSSV50BoHtUt9Q/fvKtgt1YBcOFi4
yKdZ/la1Rbj72Mzke56TUiOdnNTDVqcUHwchaT6cfYFrv/lyPDRaC9DYEqKJ1B6rx9SaJYytYWXZ
4U4FVmv+VOEg1WoMLXWktVth9t+9bqR9ocDJJqYFTjz6LR+YZVp0L8JLq50tx2raYBY09ORqAE37
pNa8FoG934QXkMJoDYuiOqVdKLkdUoeLa6g8hZQlqNtxSiO3/UzbApW0XKi1+6a3gLai//yH2tX3
4RfYIs42KntOCVdz2xNV62BHVuS1F8yf1a4oxK9Pwfwwpd57ZQHHvSOVf0UsTzogDebhJFX8/QnV
xy5M0gJRSICiRqhkgOS/KH71/VOqTfV5FQIb5NFu8hr0eJmAwI04bq0+ufq44HY4DW21VDvKmvQC
dzSQD3OI+glecm8k6fan81WdHSXSlA2iCOa16DYypvnyFywXfq/tEVsLdBN/7bKs/FaD7d0Z0oaA
5uLnRbhk8dq1yZlR30rp4Qms9eExwQvDwKDjjJW3bbVJqDbJB2obNxk23GVItr4aEGCB4AomF7qX
o4mscbRkMTJlZzD9TWV01caV57xDVAGhFgT7JfkwrpuqmE5qHxTQr27ZITHrgcOqhUMhF9WNjngg
wvRlLna3orqIaVh6KtSa64WcpEXaTMfGfREjpTCXcFqkNQsOkjwHm8B9rz1RjWlPCIyQL+hTDo2X
aScGnQSqtzzBP7Ypv8ICwmS8ikKxgbjGT019/YpVrhYI+9lZY7AnJAO8RLi4gpq2nH6Y8nzuNJ3p
Sgm1oCtj7ngcPnVyq7X7Ztc4mHx1gJUeKQ7ujAtILcJQvNtDDOGl5Meuy0unWrgx19P7PrVZEjcA
61I+op6jHr5vqn1mEkZIm52z2rK4Q8O8kS/9sar2/vQ6H6seMxSn47pHYQUwTVtfjAIs+DTjYDPa
yT7q7VNpOMOm76VJRKSS/hCGmOAQoIwFYnWj4jzL5FCykwOpVhRcNSy582NVPc5F5SHIF1B0Ge34
Qt5aRnmToSXIu1SraqdaVPJhtaYxamaAKc+0+9+ozeEJbGL88SLqIbVXvRAVJ16TeteAUoD4mY/t
WL7I/ZVAdqOmjO2CkAX5w1MPl2o8o1YjNfqUf5PINbWZqpyi+7Z64n3z4+FcjZvVM9Uf0f1gjHx/
TfX8++bHw7/8b8n9bwDhlphLqo93oP7up3f58cSP13Br2nth4CFxSbnpl/BduU2P3PTUdmBYECSC
DhC23KcW/d9ranPxuGWqJ6u1+9+qzX6po1Nmr9SGFaKw+FilPUSZRj1Zs+TtVq1+7L2/zv2/4o6o
r8Msi+D0/vX/3f97tXZ/8k+veH+tX97iL39yfx4dn+lIsdiQP9Z7weCX+sF905xzVGTTaMt+J8Mm
eUOr5WjjvrBs0kECe/6udul9zO3dl0Oz+1N+2VQP/Md9JZbHTdyjUlbPo8zEC/7yWh//y//4eD/Y
wbp2IKx9vOO/P+i9htKqi9T906uDoR7+qLbcP+r9ObaAOT/UB78aTXIq6vXHH8lXV0dr1KQrwxVj
vtNS56WqCsC7WT8AJJYlmHwYrhEdw10rR2m2HAi5asintu+Lj51NIUgiqmuDG5McF94fJ92nPH28
pHoRta0e/tiptnXid4EgIW33XLIgPRBi1QgFj7PCP3XSn6lrNvRUakkIMJJwayGQXrZ15bqYKjWb
wa287U3WMr7IEpU71+1hsPRk04sGjZ0cQNOdrk69GksuaqRNzi02nAZ98Sx0UMPS6OmTl/Rh9Izq
/E/LpwX1hcqdd4jk3aeVowtfjaqSwsEWZxo0bTNQPGui5aXdLlcjvklaZSPlp47l/TuUC7XT0Vpt
PRikBZWueDYiv9llOgVklGveSae6D9wDI6xyw/YA9I4xUg+VNQcc48/Uunxoj0nCmKHR//L4Qh1b
sJ7RnKHN/ZvV6/1pkFOi+0LtcxghbDD+ka/gtajJqGpvsbFo3Chg4WUaTiRRJ5+XxvNQFcvbMW4/
Rmdy0S7ksZTlu84lmO9YHglbjqvUgVFraqEeyKqQuMgB7U6cO+PpY2Fk0aFdvF2gro3YlLkyY9iT
6kCuzx+raq9exLfZSvyd8tLiW/eZa8R83rCZD78+Wcirtfoz9YhaQ7KGhBN1WINc/r6Q7PWfNtUD
al9cQ1fU/MneFEX9p3vXSSCt+iZ8ULXv/oBam+ShQpyNfl2O5tX3e3dK3+3S6ju/b3ZCFn3u2x9r
S/8ULXNPh13NFuQLqgfUHyvXdRy6t86xELfKW65K32NsSHjD35uaumVGarLXyrtvTYjun0F96qnk
EyEowW63/ulJmUl1OIY/OzBV9Rf6rQdVHiX9cziBVsbPXIqKWa8TE0ZeDdF6dN0S1EjVX9Sir+Hj
dL13QEAITyRUtnm56HPqUBhC4ZLoffVxAa8Bf9MNUldmeSXKhT5tqwG9NF2g+ZThlRhVUI2comGv
Hk/3zX7BRU9juSTH5u9H1HPum8i7so8o2/8HX/wD+MIwhUN59T9XayW6+wsU6J+rtX/+0V/gbvFf
ni0MiqKWkIHEP4O7/f9yKcjqDkVSwT8GldS/yrVENgvbs3XdcYVJZRaSw5/lWksHfeGbti9M3YNY
wQv+XyKbPdqolmsDFYcF7jnOL+gLMTg19KUQzAIW4odBz7rnANkrFqzVSGNss9BgX8++Rf8q+MN2
pG86G71/Smz+FR8u34UH6YPDxLEQvwZHD63ORdgTxbHAQLqr7OBl8PPrMsziZi8m9Oq8uTYOAK/I
wPAkoPXY3R/zVEX7yGYwbuGrXf30Pf5PtAwQ7f9CNOctWbplGK7uAiExJcvk55DkRjMNt/KwFxvQ
ziheaN1G76FmAPT7jkhdf8zwqddl2+1NxBiW7RIGaTvOhnxu8ta156DAUdEXY783bel+yejxwfiH
zqUb9toFEbqvTMxRTB/DrVcF9qZ0m4M2tqRCiuCkhdOn//0TwXT/t08EpJ2zzeOE8sh+/tdPVGs6
s+62wUTGLf5supMAsVsSEhcTSF2BrTaCJka0OBkHohX2KSmZ0H2dsqsu3lS8ohLAeWR474Gh+9t/
eG+/NA0sjrbNiU4+OQQWz5Xn+89Hu2u7pGHgkx87zHLB6HAJ1DPcFEQbh7qPUNlHlDmb9Rfb7ztG
70aOO7E+ohie1ibW6odcewi5rP/T+/q3ExMwjU65nDfm63xR8pj+FJWdwPeuDEDnBwsHdldgfNYx
J9pE1KBQLy4dk/s56vztIopkb4TjW5WP5aYsapqV9iKucA/+4cS05df0c3o3lxBMKRLq7/Ndolb8
17dEMpy+hME0HMxEjDsbJczZaXLkrp529XHmv2TBNTXM8Al1evJKuuZ2tqHwL5YTE6mBHFYPqulG
CCJgygG06zBlFvgNiv/lor83ozReB811MbMFyyEYWju1Xh24zxdngCGFfhwlcXMV00OiSKqSqbpU
lM5jKQ33Jhyqwfxb2ReDDGmcdm1ZXqxWKkyqljZz+SWSoFh41Qxn6LqbxOCZY6PtyrKZb02x8WYo
+UmN7AJE72Zyq2HjWhJGK7G0OK3izeJj2RqLcdjMhvf6v5+JBvygfz/AAm2l4HdPr8yQsQk/f+fA
IKkq511/MMYeIFZe3swwONeF70OvMhvqkVLdSFLl4xRMt6lAbb7AbnlMouJR61GoU4dIN4XQwrM/
ND+a3J13M7mAm7n/PkYln32G5sUwJ8BC4/5ekdzM8GP2Ob4G9ndr3MCir74EXbqOIg+L/WS0QMmp
zY6G9Zh6xis5esMxItrmpjUs1FrqhyG96v5x8J16bUYzueOaiB7UIov8G0y+8kjbO0CzUp7dtnjm
a+yJ4sMkBA1GvA5WMT9FwcO0cvvHosvFXk8X8bq0/Tptm+jBTyqacDNzEk6ehQRw2KlltrbByO8r
3W7WQlQhspy23tElKY5VkRwtfFXXzq/SK4IM/HYFukARkvsV6btl6bMjN7iN7vQJNh34gjopPYdo
bq2Lg34/uaSi7C6Ox7unaR5fRQyXwgjDpzx5nxFdHri1YewTy3wumkHcCuww2jzfHFd/9OxaQ8WJ
G0EgOryMUd1Apy0heuiTuxJlJY7c2KUJNB/oliCbFV4PAC3CF9/HpE10CyqAyJouLR4HIoPNAyas
b8UwfPKq0jup7whvVSMFPGLjMqfYmab+xY58cYKkm62YgNtoW8qjmWu3EI3+1sW3d+GuevRrN35i
lHqGF21eIpHGT4E2xE/QfWk06fWNjki917RavEAOD7gyeyiiJ2snDCe82HQFb7VXzDciKBDWAble
9dl8IX/XtUAR1E/EliVH/MZAASvsV11YXFrsT5vZ71sAChaUNZvOgEvwD8WCZZNoYY7WE6uCM2XJ
BXArkBHsfodgjG4pYrGdL7D9RaXgMutNz8lYFKSSi/hh0iNSx6gwrJce/wURz9lxiMzlsSxi/TFw
pDUES2U999+mpp4fewC8j0OXv/kpKVZ9Zx6IBjWfLb3WHuLRYrzBlmnprwBLOcii9B9maG4wCP0T
RKRjH/rug1rYYRMffQ93m9pc/ML7eCC1+RzdMHpbtS9K4tHlCjXtCRNYLurJ9M5jUNyFRWJZ7O1y
ZPtrFGLhUyMXGVSZIz+SiCknm3PNxbQxo+lqNQ45GeyydESD6xEMkknzRwcHgBA3DV/SIgJkn1r6
mguMhtGbhZ5AFcrm5abLZ0Se3h8yTzoXqquLX+RRLToqEydseb+rrRwa2Y2Pt5kYOFKQxWAzEN/7
ohbTEHzxFrfY4WgIV20vlaFagvbK7axtQzfqtOCHfPQzVDP25Hcv6ODJM++Wi4ZVKOlN/03EurvK
x3Z8McmcFWWICT93D6Bq5gOFbNp9DopmqnXUOf1WuwE66lf9YpRruqzVF3JJwUp+x/cbf+pmTmK0
MRgT7TcBxwjjXO4ehQUeoK8td0O95/es7P3HxltlLuCk3BweB/wg/fzWO93ZclDJIpo5OPRPigIO
9dyhkgmgMSe9n51xQBwnfhdbjWoBsO3saGfSsjICsIpz+9I3kJFjt2kQlwKhhKkEOMdrSkox47zP
8hSc9ahDCwaSetSr+A+DS9uOipDFlQt+YzZynUBn5qzFHhccSEGz2OTYDp+iLP/amX20g6JhHHKs
+Ih+vVupddFGC+As6QMOjiqx1tpsfKJPgHZrbutHJyqgBY+vAdNjcI++t8Y9FpyAwCI2z/xoG3jh
NYuQEaqjmVmLdlxQHgvbMI+w4cdVnLzbfd896p2zSWqcTur6tGSe+TpzLjftZ0/XqifuVLfcXMYz
NtpiLbzpxXXGeN/b54lBxH5B6CSH7g70k6k6EWT21cL/uLPi9tbDdlj3IxcJx0PbvPggtCukXFay
HCLPwxKA1XfgBb6E2fLihKF1iUM8oUVBKntKmUyfRn+r+zGRzYBXRNus/UjkZ76/Ry+EZd6F7qOL
8XaV6oG7redUw93iHmzULysNrVfPUHiPrQkJphc4DDTMebdgotgQ/EwVIipQM2niN10rGsar/bZK
knw9kqt6Rh2c8KwuukymOHeRRypaiPK0WG4CZXNRJtr7QlCFT/cFafd88OIsBepW3RaZCsCELNu7
dYHbVSNtfpx3UTq8I9BiuDIFrzoKKpSH9kuKNNLqEUZwOmpvIfI9EFvI1/qB6EY7XB69+qmxpVW3
lV6Jaqr47wlO1DuPG+tALPQEvDuaqR5No8ge9NxzTn62XGMYCWEQjcdUltcqT8Y0h9xZZyJELpEc
B+Swajq0GcBA7NPSYlORLuryd90jgFUfq+Rg9tW1zozypvs/ohGgUxCYnxnU2HCqmh+x7KoijzSP
Wuc/iN50T/a8NNvCyW3JOR1xPpnTM9H14ly4FrdjDyb1YqTuXu+m5rGRzNOhcCzgLl71JXajtyEd
4dK1wERGq4JNkOXaGnWSCTMppMwRwDRoiA1vqat78ZAekW3c6oFUdNTfhUxg0lqShWBLiCQvwSIA
7arKY+1jkOpcQNQ0zPGVuUFzVG9e68L2qer9axlW2kmvY5L04Muvuz7Wr36eQlvNiUHzX4ehbrgM
DJj2u4m7v2fBLCcdoI6IoOpSUkT5ZLPWdA9WEtEysOL8PEUwGH2wx7uSMSr57yaUgvoBq1hzmNpd
22rVsRyq4TBMPxq7KK9j6Y0bolL/qBbPxJfADTzBsJgvNWHztbbz6OwdstI0T9zUiq3Fl7f2BZVF
h2jTVYS1ftPi/9n0wfRuDBWevZmPkBJ/tUmJyjgaCWeTfI0uoFZYFKLecwYdzd60V/6Ch8MySAc1
IbKEY2pvJ2gHa64r/m7MnEteYC0JKg2jQ5dtlobY6r51t5wmxqZDPE0eeWbFyyNxygZZ20ej8719
g/krs2Zkt1UP4CP2kn1MrQLrC5FKPlFW/bihL+phkmjqMw5Et4zM16YnegugUT715TvYhGrXxf4r
Lm1yvRe4XiNJWbwdE5Vz0ew8OACf+ln/o7FDnKuzmzw3MI37dja/DYO2EMaZV7ghccBFsASQuA/V
OYN0/prZkpbZp9yauuTmtC5jUxNZrRZNKXp6NtF1TxfuLBziwTtHHfeowU6nF2zUx1Qjw74enSuI
zvEMVgpD9+wEV4apxgYAd/5ZRMEj2VrDD9Ntj9Qerl5TTWvD8tN1IyNaDRnW6rd9v9UH4zQxjVN7
SER1zp4BJRerebpNsrgCUCifCy2Rv+qrcwPuB9iDSxW5iMdL04fVpgc2sC7ybjw77kyDLmKaZDVA
LB0t+I4wDzT+WOm72M6/NkzIzkMYhxe1phYuYUObUXdxvoSlJlGFloZgN6e7MljI+vmLNk5PU91p
+2nx/3A7oBaDPt80OzGBYTrGx6LI+PbqoQ7gU7sLvlcgjSS0JRgby+zBW+IvOhleO02/iUkrn6wa
KbrjPKIKg4gQVM96ZtiHmgoOpowZq6bc18NOJEdg8PZtZWoMpTX4jXPUPAOdgAPf1Y9qKxAGWE4P
RJTaDA82abc7TuOCFKg83jqeXW05ZbAtOYb5NKeYmNKsAZxMPXjVUG0hKhpT3uSI6aaP5NrqITBA
/g9uG8+u8MITyK78YFm8naYR9cXz008iGN2L6LyjZ41Q2fUqhJIXiecuFfpz5Ii11fIGg863duWo
MwMzwi2lqXFl9PLn4xVbQOcHphvlxeP6i+bFBiyuaQ+i9SGJLrp+GpeSHDS17VbksLgW+nKvdFYJ
E6SzNktfT57N65Yi2gn+yrPZew3pz7CMwYuPp4GBHfEhy0ktUB7hD7xvR1hR+L1NROZynLllzs6P
WLQzVPeD49aA62v7Sbp5UIp05Zlx+QCMNVrleeVv+Ivk7EZhs5/a+mbgktnRJf6s6XSTM1cvECaM
R6I/ki2hPNm2D/MLPL3PTen8FjQ64KKsOeg+FvE8jy8D+FK+2PBJH5Obv6Cbb5iOdMYrI7xDInpy
hXirswABmOUYpkczu3TcBTwb83AyT19rOBprSYnQ4FCIBSxLksSvZFZSFTCPJmO0IXAsAHplzE/Q
/x3M9jdYAofRGz6RJIe3bPmS686ycYo4X4evURXEq6GjpUxWFTNAD0zP2M5rRPvIrronBifvkbzD
ZNa4J1sLdRFG1/pgiIRcvqPRRI9p4eB9x22kG7AIhQSgB2MJMXQOL5o1HwlHIY9hOOmt/q3snxnn
Y9aG1rZaJkY1onHFMSHBZG2DfRgsK91ngyYOmcNvqhagGPSyWetej7HT7XeYcb5NABJWuuu9G6XT
HfGkICqBvB5m2P+A/8wDODFqSrQYuVyqRW5vnCZyMCb4P9qFz5n07R5M/FFgRt9alv3kxBM0kIZI
VRoUKw3fJFEwgCIH0q1SU9OwhqHKcbRnDQXQrqwHlxSi7LfJ7xnEy/JO7q3hZbxh49S2JKBioG8n
f+PMCxZp+m2wviTQElZTDNR2Vebij4BDXY1BsVmIZ8aoxECgS+tv6Rd4CvljpePVCGty+GQFuaiW
7jsXjgcuQ7IZZfgPnoajqhjd+oA1/I/Rnqx1QGj1Duqb/RY65s2v7WMZdziBQkcgwY3gTPiR+cnx
q89gerJTTB7FxfJxSkX+mFyMuj23dEEJq5Kjr6L5Ghdl9c5XctWy4K2pB2gVTf3N6fEFZ0697NvR
lgqfLKDbSMPa5hrCpD2FuyGmlUdsIKBhM7rB19yQSdDcujSjBdxpbwOXnyJm1p7Mg7etKm5fXlA1
uDLMZh00AS72TIPVrpMQdeuruNy3blU9xTEVQ8JW8j51VpbjukzKHWM/iBl3XZBfhqwymCx9Qt6j
X/TRrDacwoSPYVxNeqM5o/BpzlVjZRs7a+q1ICLs6Nvd14LCkexgnkoYvjuue1y/bP3BzIRLcL3+
WGjOo5ccB2vWv1X6WGP+da1zAnfukOjF15qx1D4dvCd9cWCfwHQDxG7vPYHbJxsQXgF877bZ60hR
+aDFybChSl0/lHX84lqwDqDFAvDzSaCwqSdBRXW3IKmIO4SL4EIQOlspv/6jO6Vgl1Bib9R9g+iv
T/5sm0cGCpcSsMUmbXn3mZU8ec4YfCqTYldW85uLoQurjgF7bu5rCtUN6d1xUmzEmD4Jzee6haDq
JEBcClCSsTGCH5Zwm55zemWG9cNQtrdUyysICTwOoAAGhx4ETIvqw9jSpg8KUiqoTYxdSv5UucBZ
kAhWoNXcN3M8FYG7fFKCNFm6pk9uo01rVe+yJRIi7qqv0HuC1aS/loWPgmDEcjy2nkDDlRmQhJlT
VoiNsvo3b8l+A0zvnRbGgMVqMGwPESzbhUEoYRRHRyWzVJJQJYtVmz9JL//jw0pPe3/26PqtbBi/
eEaxF9W4rgfni5vWWNYggjlb0kZ3+Vykh6HO/UMjn0BlCpWWR2ijPRNw2QDDkV1ttRiSWezm74iM
jiYRawzWLkHWx8dMw0zvPPQV3Zo+Hp4Kkr5Soq5PpMBiia3yb3OObE0zW4/THp8KSMM293tmmpq3
dVPiFoUDmCUkn+E5qIFN07nPd2IMn9x90wb5S+wOnxoIVnul2dVlh3cK/dXUNMZ5FjDe9pU/ui99
Q1vFH7x3BHLlqw826XVBwF2EE4CS8aiVTkr71Jtv0QzqwHY1vDtlBas0IwdkyKCeR/ohJGOOL66n
kjEXx8UKUFMsXU5866TlJw8EHsVV62XiwgVN5OSXy3e+bJdLtmYfiaEAR2UkHYSj+bMxdv5txEq5
zyAnMVFcJ/HC3bhpS2aAM4b+0qOsm1FZ6bMQ4mfSXr0SQ2RNUKnPmbyBaOvzLCJVzIlwD1ixhrek
n3HFNeegoNgQxG0B32ipL2lW3ExRam+V74074OjeMevC4cmX0E3aD93vE2hJd4FStnTWi+tG5Z6f
ALnYUVS8lUVwLopE+6bIiJYnhtsEr+XGLZqJEplTFYPxb9iNPjHrWuPNtr4MYfTkBLH7A7boZuga
9DSaA3HWHC4FyRWrRp8PtdU6v+WF6TH1Ajjj6hTSSYB4hvlOZbCnyMuE2t2UBNUcDW0kMCYnDY94
q4XUQi4dMzEk3Fu6ltIcEd04g/d6Pe0pcSC+KIjv7KLeuSFHz6gHlhjbnB7sRqOBJ259C0AdaBaU
L1KBfXQw7a1Ct3hIxYCXwZR2ZAkFz/35bEtqr1lGL00X9Fu55WLJX/c51N6OHi/AnUU7NFZPGNRc
vEbMEdZJzyw4bHJC4Lyh3FvkcTvBjMKGkfnTFF7nxHZJ3yVzV4dr23jtfLS/FhPxwHT3xTRpq9jW
jXNlVhwYX2BYTojabKrBvY5NfvWSIr6IzMcepk9nupPlkWvmdRBJ/2TkzreUQNzIyvJNScX3MdHR
0CCd2XRikl7q/rlvuRm3IX7jyVu+t2AWDiTfwGejuLqib1XsHJ0GbkNOYdKQVeNOcXs1vXTcJGPP
LGFBCZnikOv7+UsUwdWcxkYAjaQshRlpT9vIeRb6t9qEvl0Qnr4fOu+zU6UV1uOIoPMYrh7Ytl1v
ACYOJmR8abi8xTOoYmMeX/i2ZplmxhwoHZYdcUPWCr8AoBK3N/ZpqC87wQnGJSJbg5JdLynVYZJv
ULaazbvfER430EaqZ70/Y/6/UOa0L4Qnun2OKbltkI/AWyicsLtqOem9Fre0ZmynvT1/mf3x5he+
ju6529oc3tMcF5+zxRvPZGmdEwMscTGP7yGJMo99HVzciFgkcyStXp9o2aSzA7sl00j/csAqhe3D
Qmk7dOnYWGNPCE5ZR+cu7p8Xh2Rlz/5emxMxxgYIrlBjsI0XYNuahZypd1QmNY/xMayAEcSl49hw
m8bud32co/MC3H7TDlN5IM+u6eJ9DkrvGmHJRepMJU1brmPt2Xtzbkg+rapoqyoHLfTDDVh9EHkh
UGgX0yPO934de+S1zCmHw7Is8Bie+6X5hN44B9n/MBtDc5qH9CWcjPhGHqNxTjs0xLWlbxHO2qs0
qkpSndbCZxYJBc45aFYMsYmJZ0RBD3u1vl9apv+Uiqt3rvaMwvVkt5hJ8bVbjnMcn3r4jzdHo9fM
IKl1VnoT6A9xyEjIpfP0GIEtXJtNp12SRuNFjfBxBIrAdX65elYgDj0ZQTvBJGQb0pVAdM/xY2Dr
nKOSKNC+9D+N0Ob2tdEEa9EU5icXth0XHsmz6uwNjDp/oKOSGOcpSH4AFnB2FfHdp6J/JlKm/zzM
+ue+Q6zoFuS/RYKvGMSe2FfNEkE6juZ1RH9+zmmNAVQx91jlK+L/9OHm4IytQLoHSWddgLm4R38q
3yyRRBe7NWSGsuETIBmYwMHbkJMQFqzHS2xib4LHbibBXo/2PfiCYXIPuMbzc9tF9cr2kT6XjBmD
jsJROhjdnhlufbU15GwTlqHCLsU1jpw3Pbf6A9eqN1oVsLWKsgbXJIcWoqHha+Bc2KQGZ5/hVWAF
ZiA3E7mfW+4OGpr0MKVwEoj9IEVzmIaWU2Wlw96K54tgQHEx5SI2uCI3YQ+zkxFhpXv1qqctdSJP
4ArvW7yOedbtg4TAca0+U0nNz6EJSqQdtT+yAAZtC/z51SQY8EEjWtn2vqhQx1ZrnNeFon83pnC8
h+7qZqK52H1wcEeBGW1JghNHhGxy5ondXNm3ul7o5xEutwkonJ3zzMrPEfFK4NtCa12LujhPGnGO
RT5dtYQhX4QXcpPZDgFmRhj/cJI62/UykMAhl+7od295WNI5EAnUZTclNtXhxk651WC1kUj7OK2q
bUDJAucEFwze4IR6m64APCyyHIeQop+bzNba0MLhSITGqhnroDlUfVtvgsGeViVaCqjg3F8WA9Qw
d8RqvEW2J3ZJRiN+KLpPhkmAbUFOMGLEghYTcNXxGsLO9Lkkp6370NRN+9DJhbrsZPyC0aGkB3d6
oGnJWL3GkXVzZZvaIn/7ak8PRmhHBw8V/YrYsYz+mUgfIrkGd+JHSggGHuTROYyQqPGFDpuhydgX
FFenHNqLlWR7j2HsuSGXc1vBxTxG5MOnoAjosrrMQH3yApqM26Sl61vNChLu3KFzHTvyvsYcn9TU
nfy2yIGwpdERwxPZogGp0KYvHIqxebvPYGZFLrhZfBf+Sy/iK/k5OhzDpSCUE0+4vohHwLC9hJBg
LuFArtu4LvZWU5KaqWdfR2FERFL556qwC9k1d998zDuM90+uboavTSfOAKfmc2j3cAEStyfg2/t9
jqwGiFk5brXIOEf0jb6Ahd8sjvTeMSS9iSoMrtaUhAyHh61FAeU0MNQTbil+A1e0W+Kc7gGDUFBk
VEJ7raG3aVDZ2Q8m0Jq8bv3XhAQwHxv9yNj1MmXUEwaI90I09UOtAzSyG8i8RvVtGvQfuGJ/hx5T
HgK/nV8rytOUFl7jyowPY0dxSZ0P6swg33xvMeTYVsQgbow8D8jdAJDKyc0Z36af4MHqa49yhkQP
NE8FM1Oibcl6J4kAgAb0p8n+OkRw/QT3DSw6RXMJE/FKA1wnFoV+zsDcjeAd/o+MdieOxJbwhdw6
1iWVCkIacdA15fRW+PYPrQUilmSZvmecaXwips/fFIux7NVF2CzpKsUeYzp76n4fkaVc86bVybOv
iWOQdL8mMbR9r7n2dWndt6gsu9dC961rZBpvaf3k0P9/cVI7fvXhYOFciwU58D4yAV9vTtZI5gdl
AVbVtoms6WNtkX4PtRnNFjKrGMBsbnfcEuLEP5qW7y4/ZfkUxfhOcDXxEEgwfhJHK7H0h046pa19
HOcrxeY/xfFKwq2E8GrtQ9UO3j/Y8JMHXiONjx7GaBj7OSh5XE5yvYgdwtmQqhMqo2XHQDpgihGP
rVr4XoxM1anPoqv1Y4tpLZWZGz8Jg+/aXpGWDtdw5z1x7QgYlpR9f6wCPy9PsfRg1S5Xo6iFkUdf
+U/PgFK8q837wnajeFun9Gpj6ZxSL6Be8OOl/t7XWP4GJlR5yJmA/Td7Z7bbOrKl6Vdp1D0LHINk
A3XRmmVJtmx5zBtiT4fzPPPp62Non9ROZ3Ym6r4AI8BYEaRlSyIj1voHSFdx4q2toX+V0xDsJiYv
EEuulXwJny6IFJ67Bsz4WpIjRbOk541QZpLdtT8H/QCfkh5QBnI5BgaDSZYtJUr+hpe/db0Az5AW
fS4ZusXlv/9T7Na9zTMo88BDm5H5Mpjgt0TuAFcIeQWpt3B952RfUYqZ/VL7d3z4VQqXIRh5szKh
7gbo1DQWZDWSztu+d1xShxc5QTGRzq2L/WCjc3dwZ2KUvK4tSVDyEDdWVB7mEXmkBQ7ChVHz7RaS
cWeeJo9q16m3o51jPfLvy8n49Zr5QOLPLMDPpTOx9xNiXnblQBuyA8dl1FyGxcWl+IlLUUAGt8Nf
RDp/JSXkKdZFCLUbyV6+zYH8uN3e1iTedPOX6gbSviG1TQHJr5zCYI029HBXzoQ5nfQ8ST26t0bG
0mBiZ6iQNY8bD/J1kuZr+Yf4MyFXNqNd+WsfwhxwESd7caMOqBN4gcSigAzOBc8lcE04dhp4HtgC
6egxJN3nqjiZoOSFjxyILedZcdoK9V+xjdJs4BEtNliLfk/D4AV245MRk4LFAW6klL8gda4ge64B
O4CMMNj6AUXUVajF2nJkh7egdPiCqdMDEqPouozxd8dlv0Mh/EUg/2ykzVxZ5DutZPmbMxr7Lqux
6vGQVq4N44R3J1ulEqCej8shWdBXvbQe0PDxj77pb4JpTjaH3tGLRXBn8wIX/cIe66/k4qiVUxhd
AADDkJJ3hguCyUDboMEpDAn1dCxNspug2TGhANQSi70njJNn4o9ktCdcZpQlXgOLWkQPqu0ezLH2
0BY9dE1JjbQdV1bdvplJdSZjtsU4V1OhFQaj862w3hqRwlJs3H3tx9+4W68oAvL3+OE2UhzwWuX4
bZqo3pspbzeFWQfVp4VfWC96b39R1K2KOM5ysHFDb6izjK6NiJdGvcCrkVxIRyo4gc5mgcd4aEI3
tlqYE21sLhRPXbfkgE6+F/5Whuin9C1u15o+7PH8foyo3HRo4AjPO4cO9UQf68kgM72FXdjQU1ZG
giYN1RwSMo6jb3oSqGaDpg54lImtm9YAdXAuSSIWmsF/rmYndofc6V7x8bSgrhBsEACnfu4ivCu2
uss2y0hZ4heVBzfIe0QUP8tHY52n8dJ0WzRKWdesGmPZsadNavTQWX5RCBQUBw1t6wG2QXW7bKlY
kZXU0RBzK+MyNrqLJVbTLsFGPJGiOvG314tiDEEUY7S7sZFcHSoXoWYLFZ9CZK98O/+lNatmIk8K
hw6Fmqbfmz4fLk3Td95kUsMwgu3UheVatOpXNhA1X1ldq5CfRNmP9SHuyiS4BoxFi7exQZunyMOv
YYEuHZjoFQhJb41aHdrpqfY02tZ3TyBb198VMXpxVcP/uK1Ufe2hQUQRJfW21WBijIXGpTr7rauz
8zqSQsOLPruxY7Q6rlkl69ts9mqvYHZDGkb32pyd3IcRYVwkqw/T7PLuzBbwk3R+xwJ+wrrwWYbw
J53FNbQndXaMtwa842tM5HU0A0/phHqhPTvMR7PX/DS7zqOaZz8rLTbcuPapG+qKADqxqR9AF+/x
08FHY/awxzjWJnmAr705O9x7/AW1WWSPpsimS4Bbbl5F+AWPmImTw0FaCYwfuBbwSgZlNDITdfeM
aFaE/Uj0woOie5ZNM9wNcEIuUX4MPa4Ulcb30kHHSxNe/2ybWNBGqs+jcPqRhGF7hyRkeA4NBYFP
zIoKT+delbg7257mr4kSPvmBfReYxjGnMOt0VncoJ4saQdMq6Ac+GY1hPw1auBmTqTurrX4ps+pb
oKYuQ2j0DqORPQgT3b1e1fq9Aw+Wu0YF2CbXENNLKxyh3Gqbm7VxjxLTtsuz5gDw+wvcwHgTkUYk
74cOSZKZKKhGr2kRoe6a9ZAJMYTCmvEZoEeD9BGSv5rjsnQqWBYm6qkUjnmy9NE8ZTpwxQFcw0Yo
o+CbHGHzWwh0O/GuCP1AO5qa+Vh2mPniqTCsSVfVi1x5M4ZOnIzGOQ7grnBvK8NVmgYDpgMahPew
mdHqabAGH/5jTPQLyIrg0pCeDzykpkV/GKfaxSFdcF+J31Jt7I/4ExanSNGeJOqmrMhKhjlq1VO1
6wS//u+RxdrMGPgDcBtdHMtGrdfW8SzVP1Mtpk6P3NA2il2M5MCu7yh6Nyk6hmAGXxxAi5chxfKp
mjBhmcEdg2jCf3gJOuSVzy/B4YaqapamUgicpYh+hTa7XtC0EYD+XaoAd/Ja/cH2uQMofYAHX+R8
JDrrcwABBSYhXXBvumgr6mjhKUXeLevSSEHG+cFhBpuqCMQ8dI7/3FBc3rNdVe9nFKjMRv39P06f
Adef/nGOrcK0FeDwTVDvf3zVsBkSI8oH/nFug464pTl7v/PwVpuAvaMzvLU6tEaHTtt3Au1atk3x
x2TscOL6Gvbj0atNhGwR/nOCr0JXX3OSOSR/rB8AVCyT+xdLYLIx5zrHqj1FDPDuH17/n8gNjuO4
OiwCx0WdyZKA819IBGMdwZnR0HCI/Iylu4lpddjU/BFWRZFtVPegMhDf9Gu8DRL7vRMhtwfzFDVu
s8713FyD7T/2zlcrjirMd5x3d86AoD39wTfvHA1FsR2KHNOsNMBzMUIKvcEkUv4R/0sBex6LH//1
H19Y5WVYxTRV+K35lc2lgQf85e3+k17X/0u+1DFOvDggh824//5f/3E9499qXbqL8THoUdexjfkT
AJvjqtal2fp/sl1Hbku3dFd3Be7GP9lftvafZMSYbsOLMSi68jX9yf6yGLJYWTmGYdimqhvm/4T9
Zdh/vCfNrwfsjQUHQnP4Q53PNwTH7kYyLKr5Y6qbf1UD2IdgssL7rk2SFTvv6Qv4sUUMDOt7mYEU
E3i1PlZRjQ2PbXfbnKIs/grDox9007pt02HtWlZ+qaqufmxZtnhOUlxk47eA4oANWtvAH4uLXxbm
qbWcs40qTgFaGxnpOlYBMs5nIKYw3rXI+mEh4ydo/IHAN8JuduLjIZiQk/69gR6Sn5ygYe0/hvgR
1j32KrdheSTnyKOusxXuB9eLyHCmgxGw03Zj+kq/qoNSe09sWGdl1f7Q4oFaY9t+jNWQwZOxxH3i
x8ldrBqIhVpNeDHVblqUNh6X7L/QgwD0cUp1rzyZ7GR22E693EIyLptbDJF3Fi+WeyfjSijqY98+
IsIkvGVSFsMhmxsMXYeD7PJJS3Z4Sv0p7uC2NTvXJGRc59myufZzPD/KhbxQ6GCxlWD6i3YbMet6
VpYhnGgZLbrgNXicvK4f/R5pDBMRm6XMsypdC/ZJZndj3Gj/fChTsmhlwOdYotK6Rqi/P8lUrDya
eryEF05dR9DO4rUcaMoc42OrcTZqhGNeFVflByhCVl6IesNU9533Aihu6hYfrlf42yGHK+e2w30w
sNTsR7v40DR4Glll1gcnas1XDXy63Rflx6CLbGcbFfJB87Q+VB/z3AQpFgnSr7+fXvod0G0DsZHC
bi17lSl46oJ9Pl+7Xhib98JTykXqiW4rMlUhg+ug8qt7fEGgJXUD0PESvt2DPfMUrLmBp33ANtM8
3OIU3rw7W4eQNU+VDZri7oOZgHAM0/7nNQLXn9DZAjpTZ1F/bOemU63uOKVdslZYZC4+Dcgpt1g9
S/eD80HjFiIIpm9msNXq8k32YA6z6JOHn/vUDhhqEf4+sGVkEdySOL/NzKqUVKvV6fbhFuReCBrK
JyHIbfFJNlBHtxWaRfdp1jZPbaE1hyoLH8EZRN87rb4fMR/7YlAzYAOL3e1Yp5RCZk6hXgTTVgyg
x72oLw526FOyy9324KuF0r+wZPFYXuqQaIIas2WlHLXd0I3h+dokWXzMEg3fhN9D85HiICtvxb67
vg2EnRuev+vDEPw8d56Ipqg3u76by0jPgVU2wF4jDWjxzIWVjanzPuNFZa5vMdRVj26kGCdEspsn
wDntUXWU60leGPl7VLYwhsZe8ui2U4aiNjg0OmE0hZik3Q4l22l0ETQjO/hzpJ+HSZAG8CQCj4yE
oc2ofzW4d0YfHeeSxUHLfQ+OfHDfzHHL14h7DvpG2Rib2+u8dvJ+jqe1+p0dHNU+PMsUEvdPWHqM
T/ZKHl+bXi8QCcYCrCxj7UnGYP68VrFXHfM5NGBveGzs+P12UhPgP/bpoih5zLNzv3soUezibYQY
5yTNbO3dnryJ3jUUt/Um6m1sHuYZiVZnZ4T609vcW9was3qTKqxaDb7Td+kE1WsyO+/UY326DAYr
/cYSUFGS6SukiXKltGl8ckaokL3186nwzxMsfMsKtlW/rAfO13Xq/8na9JyHWVPPz//PD1lXRQFD
g7KpCcs09M8P2byGxtQgHPFDUOneNfz3oS5U2lG3XFJQNjWqbZk2L4quqS1l6yJeN+GUb4v5v9g6
ymqkqPfgt7xpWmfle3VEw6CaB2UM2SdsloZsJjOE1klLo31qVrGDKWT0NZmsYKmo1baY/C8xFNHn
pCuHx2LEGHPuyabvINK26c9OER7VYArPTdArz1aDcrXquu1RzixSPHIQn672sovXA3kkqmh25GQP
SWIpd8bEprxI1OgNnNXZD9Lou6aG73Hcai+5CI1NFsb2ZtScYxp04KN6gGohm3Wc+4wQLkWnncx0
KtbCUzOycmTygnqI0aXG2A00XHyn91lD9qszn5SWBqLzDDq1PQxgornbJffoOR9lT06DlFBi8sCv
HmuMOK7T9tScUPzTDd5Wpza3g4iUrduE9gvggAdR+d1Xz4/JtOguIvIl1m+t63srJx3yr959b2vt
Wktr3KaTguVPE4v7v//Q6DrLv182PdCNbRAglo0t1pUb/2mrZkc6iKa68r/3NlpiSVfFT52vTY+G
v44jbLKAL7mQjIEwC2ekauPVUASQ/H9Wi7Q52hm+aNgsDphUoVCkAGo6cD9RDqxF3YWXYmJN7sU7
3AbkkYzJebL7KXY799PAX02+xVhh6gtSqHvypRlsc9M6UWlW9prleJQVze6cQjUA2aKY76PdXkD+
mf+aecgFqcVvbZBSUlr4hgWHMzbuLBhydz3QMLB2cz9giZAu7Dl6PZRR0Vj1Ftlz1PHn6fNE2bh6
DyUpbJNjH4loV+pqvS+8tIDcigtcGhvuu5ODjMDG6Ad+e1utK4t96ooUDAQ73ERvpzXMgZrCREq3
SUnEycMhKR+iArSZnCdDoyfytZVGPOZiO+XRYH0dMNI6wilLn6ecXEWddwYmTGr8COUoflQLYL11
zqqgMvP40cAV8hFCC7XX0C5RGSUm55lKqexSp2sWsiub3imVuzYa328hc+hwIpvAV/MvX+kVAn38
lqhfFLHxEgNnSgegL7IxsTJbe1S4F9m8dLgNyCMZw8WaNPtfDbdVTAJRD5TVp/Ma3ceUQtTGF/a/
1VG4/g8TE4N7cBfWq42xr0/q+Fmb/P6CC9g6jZBNKFQlPxYupWEIp9pXrHN2nu/ob7gFW5ugA7zd
+wGOy373TU7Q4+RHYVn1xbXCco99i7opFEN5g6m3pRCifXU9JEJBHvcPqIoXR54+00oOJFs/i7co
rafLzMQLHuMq/xSPWXAa4TXXKyvQ9/3shsnSOLiUXnMO84BElimCC6A7dxfZKMHIQdl0SnUeK009
yd5tRmmEnD6f9fs15AyqcN71Gk3km4seU+x1iYhtht+b59xdD6Ncc+4U0KcwNW6HwxneGuYErRGs
S6tVXr0Oh0W2cdbOQDnqVTXI45oOTwM5KjADVWxHuQRxpjz1GLdY86wOOf/tP922/njXorQ+bydd
1yHNASjI/aTj4GFsFCrgEn/EAAvOOWynRR959dciDg5dXIGliO+1MEXzvvM7yNG2/oKplXnXRMox
SJwpxdoEG2evSPKNfLo5cWLckYEH991lubuJGhh7E940CxFn/T/IPUidkVumyeTlI4Qyp5jIISFI
8ln0Y0zS0p1QdvwOPehUuln+OmBF1VI7f69R+9lnOLOvhGGY75HKjhX2GRsKNszPJRblk1eY72hc
hLswNyAfz12vzb8nRl2dDUdRHkH1X65nY3q9MZsA/M987dLNH6EhmeR/MYUNhwmp05SSoVohPoIf
N4fXfmP/PIqtskg3EMHrQ5O3yjofM1TL8hy7pcAF7DvnOaPW4kWY7T52rK5aDF3sHMLEtq9NNKAs
tpD9PoJ3ORU6PrSpMi7l08/0/DXW2s67qcEcGPR82Lt5UV34Dn2XEyq+3aA7ccuYSFrtPeq2G7gD
9UeC0aMZuvGXug4weBu4xV0hAq6qbjKIQrCqMAiZfu+ao8CcyFAu6cxFjLQwOMkj2QQknvF4dNrN
p4EQCuA/JOpkIvHT28+ed06POoYt/pRo1Ax/VN0hEt+72qnEvRW2C78T1WlI1YcaiYYnw8UYwbCp
fAWhHqDNS1cOIA+zjnQxXqf5de/tASchH4H8E7o3e0paje48olHsPcZV4B7UNn0FC+wBd+y9x1Er
AEf52P90SW5HeGP0xjIWoBLkGXLi5Ptv3LCtgzxDxvFQma8qA5lvOvKqsifPkFdNtUBf3q4SgBtc
RlYJ3mH+xSFV/9LHWs4orTtEZ2NzeT2c+/JINr0TWHe9YP0P4YDDNppWamVYuxbC4+bv7yGQ4P90
EyHxZWpYQ5PPQOX7001ED/FuKkJL/54U8IpDr4wf0ip5AiSR3NlUNB9kgzhQ/BCFRrTMC6fYyJic
K4+qxjbWPU4ky08DQ9k3+y4Y3z/FR+i690V/+RSO59+OW/mxyUFn3q4vp9VKZGA2ivuq7P7SGF28
hpqvXH/7baDGgXKnNylfnd//EHmUUVI9+exvbvHbL1M0uLUIihzkoIyHZpOCJsCyBSJFx9I/oGli
NOKu/c+HcoInReQ+H/5yWmDkYKD/dLH54mDklZUooO621WCfZhDdSR7ZKdTJdjhhzHUJB/9i+JVz
RBipxJmtzTdW0IyYQueBc5QjgjTkUXZH8lMbAInlIo4QOnWVoH+pde1tcmv/iQzUgBMsuvc2uOQP
INv1UutiDaSlkz0XiX6QcTbT0aZvHCoamGt86OJpBrW+Y4kj9gUmtCs56y+uqmXltPr7Dy5G1n/6
4KLKpWNAYkEWRTBo3gj+kuiP8lyDNKOn30l68A4LD6Bn2+rOKe6rDWW2+CB7eYQ/zCqAGrgm49os
ZfCXkT7aDV5SnmSoGdVQXZnwTFmCovZxmzxMPuY18+VxIkqPY+SBjffardpz39LjdhvONmna1Dvo
gTisf1CKdO3MfZShrMnqO5OSwsLMHOdRn5tiEtUmjZR0JWNyXtw4eGoKVBpkrE/8Q8rzeO9UmXXI
tN46yKNbI2MChsGGWzQ1ynmerZcJyIv5UDafzvtl2KIgslNcNrOhZ36+/qfT/upSJa46h1Egv/Pn
V+Y2DfIv/I8Okzoox9zOlKM8CsMahrulQN36Q3yYu7cYOJNq4ebmvDQhj3w7/9O83vQLkOfCwo73
DxfIcwyAsZIhWPtZu3J4tctfgvKKghQZZs32fdBa5sGDVXQgRRVRFD/AmaiwLmyIy0FniENAiEZo
XefdziD79ki1e9zeQrfT5DUDcxt6F1C06tHhtaxVpelfG936MObUdzyIVUOe4YvoIoSdraDcemQu
z4OfrCvhlL85ozOtkhHWgt2W9hEJImsFFFR8uCRq5LYfbRwoiYGaXAa9B69aRs0uw62zT0rvgZrh
rnDs4lWpa/+hwPMn9fLyNfLj4tiikEjOlW4bBvY+jSuch+TcFJ5A1U7ROp5H+2qPp1Ma5ghQZG1/
NoaoQsZOTNvCUsJLn5PSzmzk2lT3I3KwzktKoISeEk5PkB+dfRc5sItjY36it9NTYdr2QgBD38kY
zJzpPIbO9QQZItnfbrKgbFdX3tJ8Jc83Ht0iD05yBrh9/kBSXGvMTBGkBqi06sBPwxGcb4DjYMHR
tT2yQKNWspXnTikbOXq7M94GIHFuLJ289C3Uy4vcbqi333SLydna75f3dtpePrf9aeI53rgxFkzz
E/7an5/oo2ZR09C80y10e/xrf7EakPNui4NPl7udy78g+fnbTK0P/mGxYPyxos2KHRccBBYtA+Ma
autzse7XW66i+QpWFbbxzTdmHTQ41IsCeskuTrEKvvbdMAjONbykxYAa0+4adEqnOA2IYtjNGDuL
IDCC86ROYjWO5EbkKRDFPXAREwDvqo9I3GPnnLEiXxkK2CkZk42A6rWtQ7WAmMCANTd2pftbzFs9
6C1//5Qx5tXPHxapFpsrMf/ojkVl8ZOMn1El6NFFcf3NrPy9PoP0IRnom7aMfgAOmtSNVdbF8Xro
u29Nodj4LHjqN1/xnnOeW69aYKhrD+DMoXbtGluLwqSun+urKobFYregtPVadKdpMNxnkeqbMFCd
9wyM3K6zkZMZ7MB9b8z2S+HV4pzkfvLou/4Haf3Hv/9b5xro579Vs1ysR1gOqpq0Tvr13dXc2NEH
Xc2+iQiicBVBQPJizH/jQJxlT8XrCDQmbL5EgWe0TEX+6Gu8tXI07UV1l+jpLCdk491aQmSWums3
BbbC6B9AaZGImvXYqHiKaiEPZWON9UpMI0x/Hz9ni7LcXal01aGJGxVsTNM8BKjezaoSybMTlEjq
uMWMKMAfGWYLag2ehZiDL2jIpCoHeSRjk6lH+9b2trfQbZqci/4FnoUyqFTztcKwu/ehMb6w7LQ2
thNmmwn5kddmTNVlYuJfLLsgzN4UxbUeZE/VV+UwNa/Q7wyITdMjK9Bo9/dvk/a5jMy30OUDyYJI
ZTUPZO9TstJTNLzPKkv5igNcsW0z5Tcj6bJH2XgWTpVZEp15meBJ2P2rp1DNdsgZoJNkRdkjMhkp
qHg4Kkrp+cvG8wU4viWWAiEGi+0XVAQ8aM1cUJsbx4RPoZrV/e13wLFA84g7rLyejCth9eIjedYg
oP/YFj7CwqXnHlrP0g454m7YkAj9KYlSuO1913/pG22XJrn5Lyfpt1kinC96L1w8V13/MgJ82nQa
hEk1tpt1V6EqZ4r8/lYOMqeSl2po8a8loko8YZ9lHGWJaHSz9pRo5V+eFLaNmixDTrDnE+R1FQfi
1/xbmiDRkmUxzm6Tv/8GSynPodUjEl7mzVOali2Oo9V9GKvNkwzxpRjXSNPFa9nVOjffkEbxh3xV
jrY4ml71I4uL/Nwbofs4GM4FsoZ4r0Q9bRAxLPlWteK9DNpT17kR2KQgeahQxVgUc7xLhxBepJPs
M28cQe4m4YrMXX4wx2Qjml453ZpAhSwkuxU4QC/uyLFfAr0zoN39u9E90zgkLcbEC8/HyTWxkpWM
ySkjKnmHoA60baySKwCI177p3yq7M97UphxPKd4fC9kFpz1sKmMUG1GFxlvFkmDRd5l///McfIzM
J1iGYhugCHjvGIBlE/6MbzUceLVQfwux7uqF0h27qs0vYiS9ocJmK0cLZGyomHd234wvgB92KTWX
3wyqL2vFiNN9job+ewQMQc5PA83m21mYLCk5HS7dfPJHht/GjkTuT3TOt+H/+j/yv6oxabr6+UnI
t8625DMQu1vnWoX6ZfNh+X1RpW2Vf3Vq9nAG7PMHbW7KCSpHk4IflbG+LSqKiaq+g58Ky+v3eYFT
9AcM549lbzSYojZwxNCI3fpj6751fr+OOn36ErlpjRyN4x9RRRvvDAjTUPqrc2YJHkiZ2MMoqM8y
1CBevu2sGmW632NywJowJ4QVdPI8ziwrPNOrNNc24CrZDKYGsAvKBf0BNLxJ4Rkciez6fgHHWFRj
f7geyqgQte7NFLo/RAuEWJIoGvZyoJlHr7Pns134Cri0x4CeTejApuIVFxMW/q6OHVYOY6Y++ZVo
FthcN/hNI98Z1XlwlI3HxONYZIB/QzNb3WLyyJlH/78xI+7jgyeeb7PkVGpkI7ydzoVGW6uUINGf
gWOnRjARAd62wtP31rw98+bNmyiaTe1pQFTmED6g+YMCT86YezJUd7h6UphIsHz2orNu9zz22YjC
ihk/SphtO9M3oO0XApZvGBx0FpDPXhJj3R4YKIfO03hjILs7cXjfZ57x1FXmk4yDhunX1Wj7e9nV
2dNFU/phRc4CANMCj4/4EFk1LgpjEMDbo+k0CvCoEF4jQWos/AQ1ukBU1kOcpcUhsJqDPrQVbwGN
YvLeJEEf3U2aqC514Kt3VaTBX51Hg6kD3aCOxV5xNGs1Ykh/D0wFS4IBa9Emi9snfVLdBVt072tf
In8FQvmHEOUbJenqDcVDa6XOJ83mUEvhi2iDbUGbLdAdZWsoD+2MXeK1UajDL+WhMStHFBEqHuSw
S2OlW6ZDFcrd+WYTY/DrI4nnKOlO1nayjoqjBc5pKws/apr1ewAwdw6onDcWEckSoabk5AXOdCGF
e5/NqQvfy6x13CgDGglOdGcNEyoeZgMS0FL2slcWuX2WR46aL101F/dOAlg4d4ZNrI7etJA3WQcD
cFih4Ye871oZzPrrgOyn07DCPk0/fLo/h5bx1LdIHKQY6/GMSqFTuHn/aOdRvvIrPXxJXAq9TZwG
H2Yuvtt4s3wb8vGuc1IPg6L+UYmnbtnGdASeB/eycUqBva8n1qqNJfJ1QFEs7z7PtPdwMihmywGl
dfX7ouywYYaj7Y0TjZNqR9l1mmTCq3buV7Wod6WNuqWcN4euo7LP10O9niLn8RE7y0sNdfIQVpDm
tAD9hClSu4tsNBb6wL6eRE4FyoMfuoLvjT7TPMHPg/xUaN2L7LVe1l3KKvpqIVy71AySnoVjeQ+y
ccuoXsFW4kn7e6wV+NX3nrvx8do73uJ2bM+71u4Hv0l50NWSPSf38nTJ1lDbyKCcrGZdtK+i7D5G
H3wPECR5Hw13B8+I2hdJ5XPbRl9lOArRHoqRK97IbscHHapeED4I5E2e3UZZyXjj2PkdVXR8jjQn
eY9nbQmEtvqNo/lsdEWu/ZYrhUsulRtBBvv7jCQokDJcDL54EGEXwHd8aHk6sAWj93i9OGGbY4dG
qac0kKtp4MYbs6zRv/uDMuGO3Jf+qptjqRz2o6I9oPPVHLTCTjAm1JV1GSnZ2XaVdFlXSvgd1zl7
aIZv1HiHpemF7UOO7QeVVWSCDcR4Xod0eJQzQ+C8Ue86L5Y2ol2WeMmdG6ifruU7ZkwyvTjbPYKH
sF7tciMPzSHGCVceDma4LYrW36sIYRxE9621eWdqV3R72xflS5lCsxBJj2M7m8YX1cMuoucJsmHZ
Wr3kI/obTlBraznqpj3PfQ+rXTlqOwhB1iIzEdhhcp1ySzMRWVvIbtCp2bHtWKfIbsYbZiemePKx
KSI11wU/XBd0ltdDrlc9kjWgzH+LvMzHp9HJLhM8trXlaR7fjS6/U5zA3/XaUm+XWhLb9+WIQkDv
5vqzmTXaAh/B8UvdqIe2MpTfYt3cS7KsqAPnPBnjmv02Dsu5En94ok5POgy9Z7S/urXVmnhlZSay
An4yHnKLJ8yYHmWjUe+7Hsluq9npsZ+b2xTFE5jbWBnJr8YfN4ilr1XgnQfZkPlGBjZAf2DROIKC
VuooWwXljZ1BwuBBNjk6vXComi+3kDyalArCRphrOyVN4WeZxvhbiswUQJz4ubHD8iDj/hxHzB0S
+ngZuso49EB2VpUfe4gxBvk9CeUcjRiOVLvK75Nu/DkK8+xnTI66OCYfe6+a3s06KJb6qFr3hhjq
U0XJC5h8XX7tKmU5FSL9GP222tR6iolkUeqXwvC/6BMrYOCiu8BtqvscJtm9PEJ+y16xyRZ4abMR
WSgOw3LEERHlPJDi3I6J3QbkyWNtwcyxoTvJARm7XsHSZ5mm3Nuaen10eYyB0A0fon52L4F/cu2O
td9fux6p+oVQimOP8u1dPlXjoSn6koyQHZ+nouvJQKu8dLbLCxj17blu7GgVa6FFuiWCD47cNjnJ
1FpUf+xC9MfBeiStl37xnJwPcZkaz6qehx+dYWLHm4EoBq8uNigYmoc8UWFKtmO4TRy1eASuYSyn
UpAADxGv4ZuLR4VrvmZhpu6NuSdD4UxuT+w2WqIkXm0yi1I4/xaG0yBGPEqb/7EVhpqFCJ60vpu2
jbDVDZDm9iNIE+Bkon3W0EU8Qi3P0ewru4/GTpTF0MKtDnUxXRrdRHjUaT90RGo2Q6gDHplPB7+D
IGIWPZZKtJWFexIUiDvNxXrZ2EHmXo/kQC4r/Lc5ZuIFqwxBY01pzYtuRpsOIc+3hO/nIQVutfSg
Rr1FBmKbfaA411HeSm1Rl+gbylE1q5eZkTrPiJ1656wE1xeN6ilXvQgoVu6dKctGp1xQv557MiSb
LPsYB2E8mAAFz5PiFvs4cc9qnIXINqf53ivr+lVPIUk0aWUfZDfRhy/N2Fv3spehjKwiHImIE1Md
jDnsob2oqUAipyxXRiEEQuK9OM41ulm7hUPZlw0EfW+BtEGyvk2UA5+6rY0kl1cXv1zvdpFPc//q
muii6EuMCwPWIYn10EKZ3xlQhhCGc5QYRknmLEMzgk0Sv42iFd+bjq+VaYT+gmTaQxkmykftonA/
GYb/1M+f1q5Xx8OYFGTe817baKMaI3lDnhuZ9fRgFZTjK+4iv/lW9IA5YPEs42EQ/oxnWvJgsU56
0rsvDQTPczmQdiuKofraWOW9HQ3+q+XVLNYz9mD16IyvFfkHOUERyXz3N4eHcIywZZjagu+HX3/N
ILAMYNN+SxWBFnjkIJAWJP2TGFDXlac6UfTd19PiMvj1LN5rJ5uaz/gH/opLOcGoFG85NFNBMdK0
7wsDUHU2v6r+vxk7ryXHdWXbfhEj6M2rpJI3pfLVL4y29A70/PozCPVqrd13nxP3oRFEIgFWVUsk
kDlzztTchkXUL0htQikUw/QhAeGyuVNyyKv7wF9+f3WlcwUL39K1h2B1X0peSej5fb37PXQ29CDz
pnIVQWi0topx2NbV2Hy6Yl10bfKlpo5o41LPCWjATb4Q5Fl2vjMSCzUmMBxV9SDdMsQFPIIoL76d
RvvcUFRI3UZxQCJXQOCY1Id7t5ttiatQ3CmHZf/m+GfK3VYWA3qMifAh9mHefUAuGFKFshUWTJZa
UUCGZPAp0D3tpa3j72Fp5ScEabQXMbrWEtrladso0M0pEa8sKBibzFnKgBJ/Hgvii8j/V8jJHaJD
FUFjISNIrkfkLa6j91sE6T7h1of0H+pYnNWpVFd8pcO90iEbnkJ7w9lx+n012xQzrn6ZRrmUOhWG
7XAsmRvZvTdFAPC90X7eLX95TeZgLacm7YG5tYtSFPVTMmPjRrBEwPkaKE/mrtZAU2eOibfyEBp4
sYWbg7tSPuOe8H5lTN4yKlLtpGiJulIKL/9MKwF5kG//GAfnzbDRYYGQxHowRa0f4sxRT21Uqasa
bk+05jNlrzsZCG0fGdPcsBUKIrvfzYBW16Ln1LKxtTR4lAON0jcXFRLP2WuMTd9ZOKPo1wTt9rWH
7HMDJ7IRqMlPrdmXoZf+gqf/Z6S6ZLcgvXkA3j6dQpJxezH12QbOqRLJOwh+Jl7Q39IhxYNJ7JEe
m9KzP9TajFdebo2X1gZIbgzmgxaJdQhDyAqKhOYbKrUS8RxVrrMcsgqCpRnVp1GWMxYT3L1KCout
mevfmkm5hE1CFXcTUSanmuxfE028wrn+VCPd92VwrNdJzYonJ+nyJ9Vx2ShUBgTpc1cOKKLeZtRk
nKVJcTKy9yQCG+Od0zK4B638oSX1u8h8il2cWQTDC4a9OqHJw9FwgP9uyL+bxQESO0rtqXRbNJ6W
XFNfqXb86PXGI2H+EjZwWUqXerQ3RqP1n5Ry2KugcvzjhArOsed1t2ohsvu0KP+U9yUgzgeVPepT
aQnkTnK/Pw/29LspgHcdsqCjnOIfu+cOMcGkGIR/xbEJQuF/nO8+Y0+6oBjRcmwT6xr5aryJhyp8
Y6unrsohzLa3rlu7yzTkl5DdSYvzZeyn0152rcSATLtWvQPBtPDNmoVcKy0RJzmKmOEHAWnnzKM0
euMYfC4Hp6WQj9uwE9kEWZA8yYmaAXN232TXdhyWt/d2RgqrTxRtIV/a0gaPP1lTYZ/uJmkHJNdX
RJMbO9hx4IubJ1O04Qa45let6YCPVmNa7Yp0+g5weNq2lOdfioovSlUYJF9HDdIEJJt/jCSZ9bEA
tFIZSAcQSYZj1cqX6lS1T74/HwQVoLYUNOcHj+DFBhrb5kpUHY4WAKcraNb8FUR5YHkqsNYlbAxP
svEQgFFBQp1vPQqmz8JWdvaUJjcHV7GmjRFDZOYgsR20OqIjCWw3c+PrqGIu5OXofXTUE0914L8V
vhMe+pqiMjOZvLdIH721njvhWp+7Xu+j4dRo3k6OCiP9Ueame5ZTrbRbtCrhMgIf5ZORWjcn2y31
YwlJ8ULOKQI73eZZHjyoMIP5JluTqTfFsS9GD7LM0kFjnafTwoihAuVUiJ6MGhdUpcmhwiu0hfQ3
5H9BNpbaKkgznfJaOJ601u0Qu86uskeNd3P5T7uq96PF3g9fPU176WuEen1zA7P6rzWkXZrgZ+5h
lmheCxUd6fkwRBZLf+hacuiOnkXvw5Te7Jk66A82Wkw7Cn+j9//0l/ZOFMWLCDhy2IZ/aLsWFPl8
pWfAy/WUWh0lIVg+jMq0RdGaB9OfTadlktyY+uogTa7jeo/yIyv8mc5j2FVlpQjSK/37/7q9kwN6
Y/0say1kX/Qf+8n7VrBNepjNrBaJTvuDoEn/SQQcGioLIRFn7oZRfyE+ykYojfVTUJPqkXYjQTRD
FRPvNtXOX6jZJl7P20Q3XpUwiw5maVJdkqnKJ9RqXwQ0X1fDM5Jz5KFvIu22y0aOo3lJQAsWTb3o
7H0PjcKejx6B7j91G7UGQ0GajM1WAl3ZbyiPvl7xKafQQ9Z+lLEq1lOvDytpyxxLf5jiFlV7pBUA
o+iPYhDWc5xCbGF5otrw57WeCZqrh8o2Epg3FPNZuvyZgKBMyFE5BqLpqdkLylJQk6FFpM+9RPBM
LLL4JVb6CUYRZ9/ZE2G7HImZc+ZkPmVG2eNgQTAEzgFu5rSBrR5OP0j5TpJlTDb6fPBKLOfD77t6
J02Sh0xSkNkEtZYgPhMSNKTwYBGGZkUJRtijilbbG/5wunVl/NBMyhN8z1DYzyFFMek8UF046MgT
btgE+c+yAdIJO4BdUVbg+c9TokE1ZhrOg5i7rT96R7NUvphJ48BWDz8lu6vxUfoWkYfS09SiPj+v
BhcbcWcHjibSrMqzoXf68/R96FVbwPxQqAsbIdw9HBvW2hOevTPjtxx8zi84VV81z2o+grAMVk5u
/0Ap1KSiPuN4HSUNSQzTPqtaXF/FTM2lhe3NlCMndfNohsZB/YxB6TZPcv2ZNX8sYUWZIXSUA7tH
B6o/AQ1N9KwKtdiyoYHPXZ+BHnL45llp07QaDDiU/jVTOllB8CPpW2U5EFZ7ErVxzUxz/JhUjvqE
j7q17FIv8AXWEu2xjqabl9YQU3MbYOcRB8W5YU/Dh3HqAA7/seVBHu7IkFaUMTYmlKMoyHUq2F7o
tXgR1tHBH+zwILuymYogJ62UFouqKNkKSyMUjCEEpfOcBAyOvZSXcmazJr9ZbpvarrZp2NVPQRVS
f2s63Q+gUVzo3Te4uwADCKO+wOva7wON1xOCgkALO+ULqYnuhx7rez/RrlkKhX8WZG2waTuLFHpE
tt/NRXgiVseGqmunR6NX+wd95pXsqGDIUkt9tHLVeIUZFfpdenKsp+JGjqmz5zxWikS7jf2/8+QY
wpv66595ppeCJg9RNKiTsl7CKEJGbfTbHSjzfsNroHwuDA8ajBnOZCvBwiQmGNvNQ5tF5rceXNRi
bDP9UZlEceiTqnjQwMN8qdiblZPxrQ3m/3KVWEbXRckZmKkOBxwDGio/tsaJSfR8aUQNi2tkNXxA
K4hW5dqoxVyGQIneQo2wid5rxVZrEhh3fciNjACBmniWsanT7vfVYMNlB6HE1iiyGfgzu9xH5dV9
WmjC40YdRHxmuw4ljmF/BI4+bsokGTaDl/ofQ6bB/mZmX3lNoWCiZcne5vH8wp/p0ebBtwhCH6Xx
eOpefBECTktade2NSveixMlA5LzOl3K0U2vqEQlHGAiqwYfn1lCPGMmTRXntC3XyBIJVlPzuK9VQ
UqyLeWH8YYQ0xEH4SXvMUGddBl2sLKEEo1s7/OfPTefaRrOQlzfH2Zgo8ZvGJ2lz95NX1RRcQdtR
al+KNx779S8xxxyobPjBlrdD78tLX0rbCQDQtiXqbZF6MCOkg0plOCfCGa6dk43XIRVsiQAKSJNs
rAGd87BuL7JHBHu43kblhFCwQ+ggLr6vISDBOaXVsL+vEZnuePBC8SZNGY8SiBF7QEJzKTAAdWcm
4HUOzdzcu5kSvEcqnLWBrCiWA+D61WZtztXDsi+bOvETMOTVUi7w96r/6sdR8FTppktBupVtNTB0
K81R1DdTB4ZhN1q38YNGg5gfEarWG6x9NWnpbpyD64EOUgnewGKd5mH2GqK9uklbGy4rO09f47zS
d3Yo6uXYq+kr4jHh0c4Nsbh1Q6qUdK94lb1KAb3rVaJZTl5SHURsVIAxubo3SuSSIpH9mFyWe/Os
g7Y6xA1EZFHZanCvty/ImmWLLGh6KILiei8G6G9lN7at9JDrubWo1Gx4LUKoGHzTpB50dnYGGIMR
6oTxzLb61z5yrROUEt/hK+pfc8Id5zge3+QYQonGxYvKRzkxCXzjcYSyRY4hBGRdK0dZy7GiLB3w
izANzKt4OW+8Jv8phwYzTF41nkZBHI3LONnmTma+SL8cSZZYEBGV93aQ7CPNjjZWW8PR0Nr5q9+P
qFCRqqRaoHidwuZdLbz6LMfcGBiwHg/JUQ7yNc+W8A3FezmqOFGxgrG6QN+KhYqOOEE+DOrajDXy
/qV7gGc+OpX/2YzjqlN77SjNUwunPa/p6bdbjKILjP4tFN2RXq+kD3wD+EwNImGpzvv21pUT5bic
HbexuvZDGP2JyHj70u7VPdsBYk68soH0WKlxNFp3WCok01eNb3j8V83GvhI+uFPp5EYgqdWJ4GKv
I/z1p5mGQD3psZlCFKnvtLknB6U9QaRxpEIcGqYeuW/0RhjONarYF3cn4ufRQy3aeUOj/OqQGViT
8gWp22vJqhjs9CibMAAY3t2wj7J1oX67DWVV/hRB6AUfxx8feakocXZ0+GMXzjhcEgdhND0KSoga
4/otqni7I9UREI+hK/TqaUrU+FH2zBYBKqMbn9m9cNQojrDbQdUAy9fK10mQR5NizE8s8xpWCZqo
UQZnnBeHMVREILWMrijWMJ5Rr5c5ZNoDlbzZra8J7xJm7nSE1Nu8ynXckhd4bjxO83pFDAWbNfpA
zrmFNFFwNe3HpPklTTf7lMJZEpr1Uv4Q0gZzEGW9XdCi/q4Va81DFxAWut9su8EsYGf6xkkS8Ir5
1CVZeBUoKEJNNU7S1az6HrJs57ft7iZn/fGV9swdq6OGCtUSgZDxC4JfyOEV6scQOc12aL0Gkq3+
Zg98e/pwxdRsLbVq155ZoRLSWeHRrOJ+2VSVuWmzroOVLeufQg3dvsa8Sgs7FB1SYVjfncnz02Wc
qyo5JauG0c7pnkxAfI8a5//bKIAgio+i0FvKyWGW/OyAEq/sdkze2qFCJijTr0abJhQWwozIIe1Z
QzbzNfwqjXXkts8ClTo5Abr77Fog7CjHbPb7F08Z3+VYQLj2pOtI5EAtqT+5HZIvk/ihw2D5EleB
/Vza61qB9mjJcq+K5ysncx6z09pZuknRIIRKt3ONaQNZSc3Dgm42+d7xzzr6WMt14oT9ah9ROlxr
+sWYT0bVfFoqc+NZi3vjJHuB2hALagb4gAsOS17ki/PsLweL2V+trb/9id/2MFQyCGGxODujeXFg
IuOdiJzQ5M66paWVLMq+NJ94SZlP0BVY6CB5xa4RofWUa3pwGctoKwelW6gNJoq6hOPvs6z+uaBY
7Srn6KXRbqYEQYn7pEETT66vxyc5x0ePZ+/ONzbne/51Y9kNYiR1RfRq2512EZaoV2oS+m/QpfyC
gHD6GRovhWKkVF5TeYyQ+fTZRAEylZMB+IjXzLoS1nRICp/AmsIhqAAheY0c6IV7x7Xe/DLbBrOk
Hvo/z/XciADuZE8BIZMXafbsuWwk9Mg6yp70cKraWXie2ezkLK/L4qMYvW8OovUFyxYcmZOqBanl
9DuqgcuFnoTJuXMHfZc53QVExKAuhGwj3wtOmvopPW4mSi+Ts+xXZJlAxqkHbTZJuz1xOMnjalip
RdtdCqPmCJIm1edUG2JVqdq4r2vDf+8FzIM6bFu96sPb1iAXESUVMciUophkqnmEKuoSMcPyqZgb
02/URTiF5SxwSCAJXeQniiXj1g2eKAAsnnyCsKA7im4hx6RXCdEDhRnwvPedcTHmxsqtbtlbTbyW
thqyvgtkEsbFCZ0rBxcdNZp/TJXRwu+vXfWafQHCBUwvgYrzhUcnKUsoqfkxwad8lI3ieoS65GXR
VVwWJmqXGacjmED/caqH9rc7+V6LHeg/3TBodwOZ2R3M3995bvwcIOsh7jlNR80PI77BRfdMwa9D
Ol9FMdl2NppuKL+sDpGcQK2+jfC8LVA+tp7HMEE7XXHsY2zU2j6CT2mGVQdXKBf2sRWA07JWxlA7
n9Cuu2sttoaNNncVknewJFnvruE7u7hD+6hISLIXIZQU6eQbKI0qxjtiCK+UGFqP+pDHLxPZVWmu
kzA+SI1R2Q0M31tlXWb+n5OMMkEEbhKgtwhOlxpkcqGlr8qmMfg2jMElyIMFnfKDc+WnqYKq6UzL
eqpQk5BmoVGXMApRPyBjVX2ghjksyqG3STAP0RuZmNvsQdcJIzpZ+4g8134gGfNJKAYGD3BC67Qc
g09jDB/9HkyewmP0Qhi/glIHO2w32oovxhzcDMLPalr3sVV+hGjAs9GYYCEtBp+ji6k9gLc8qj4h
j44TIwojSGUoc3Zb9ISAxs6IIYoVyQuvF4TPSXOLKISczm2sjUyOU9+27MnyvDWg3g9jKYKVdDOo
/qHuTeQXEyaP6zhaH3LZqkAVAwokoEzzXdoHt/WrzzqFj8qxmxipF6zd5PMv6ol91jVP1KlayEWn
EnUBC3TArh6/WZ0KVb5mjM9xEhrbktxksQl1N9zm1DwdJ4s8QtI23kZtQpOyhqZrzk1HCcMQ9weC
q5rGJ0/aiujUBCkJNXqW2XXwT5bJTrFH5SDKAh6tPvNeompULpaXHmUvMczpZeY8mYfcrm8PRQHb
JQEKqoko0TsWgjx91FK/6GuIQCNQE35krve97Czlh+/XS5IVkPk2bHTcXozf4RlJoaPorTe4Y6IZ
YDSL6AzdQx8N4nlSBthSKVS8dTsqkx89NVyNmtYQ3jZAa+YULDyEEJueS90FtQa0igc57IY9nT6r
VokByYEcU8JyOIVmRZEmg2Gd4JFoPxJvTI4JJQVr7ktSKzGaZdlxvpiqzLyULcLSEgSmD9WvXB0z
+ANIqjlscFfSrnXDOufQD5F6XSLIboF5Gwz7UxSEXOv6K9/i4SENKSfn0fpL90PolN0Kdl/0E4xV
bYw8gZOITdDg7GVD+QaATHmJI5fFaDv7am7+Hv+X632+0bTd7/nSKKffhkVDvKDK9avbEjcayqT7
6qjAQhxoyxfJ2a3glgCoHV4iTwm/6kGuL6rO9F5ERcU3SBj1Qnhc23hUzMLAJuqDEtdQAat2uhco
qlyhnOo2oReyYx4a/yptPdUQs1Ssse5yyJupYOBzmMK/gzhetWmBPH+Mwv7qwrD0KChheEZCaxPy
gOC02kJWP9kgkXnu2Q/tQJAIFEN79PW6d09jCYzBQ4nJGklA5mA/nhpAEls11IstuBvlKez5DpXs
m14NOEf51tQZuTVfvE/lMCx0VAlP1txVPGVRuUX0CuUPENPOeZLmJh+g9y6zcOWzV3jnHe8Dyje6
rRxF+PQXZbneWQ5Kk+w2RX8wqfh/HYZ+2iIB4T4gkaN9EhE7tZ1vPeu5FpycsH5JBtdBm6WLZ5AD
N0edcd0Wg/egz10wdmIr/DyhGJUuhQnKXkHneCa4il5hbg/OWkhcX7E+8yJ8v+mK1Lm+BitWPEiF
EcOfkbSOQMq6VqAPJjlxNqHnTfvaW+hNP6wVYRxby2mfuxnhmUNQA8A3Tg7jjAGFTSrYQV6bgB5g
VPrFDaJCbACvstePOnwQGZBLt/KugITLPTg7+zEk48/nth6+ay2KoF2efUGIKYTQH8VCobsq8oCW
vpQeJaxyShF/b4haLWuXfLw/gepwhKOvJg/aprp1Fr0yne0qOvqizj+cWAtBiyXt3jL87KM3UWXm
NfTaOnZ37suQHEKNW5da/gM7UX1jiFEswoD4CKRfwWLSgLjA7/qQVnzMI50yN8c0lHMMsnM/lLxm
+P5bL3qgBQujKsurmYbxNkN25+T12u9GTasnC06O3d3egLxMUT/ejXmvU4EwDJ/KVFxaMM6//CxZ
CVtNv+cRET1bAHai6hIK+ZZzojqoyOFO3FhF5+qpKVGt0CFu+eaU+jrWrfGXEfj7kWjMl1qfdTXH
wDtaFiIdSiLahUp59Vtk5PEeap5xKbvoZtobMCtk6eZRPYGRI8x8aw0+TbyRuC1Wjua423EetXUC
RrZZEdyZR9kMUbfc8D+hEJx4m8C8FlWZXOVKZUsNQlH3L8B0xhcUxGbEGzcwdDSvygJRvGH4CqCr
/eW7O1Nt6p8kg7PFkGjlq005zUM9mvkp0wjuW2GWb0bivMT8qaIfQ6v4mrhiS41e8ytDB7Mn0PIl
RoNkmUdiuiZ6RFG3kjX7vAzHk6kmBQQfrf5qzKlal2LVnzY85/NsHgE/MjtR35o0dQATeAWfOGri
U4pvNwPMDY8Weu1LPXbWVs3fERh/t1fyF0CjWrSrHBQnYaupiWmh20yKxEzEQTZy6N61dTj+VRfe
sn/NyVOqKrTKU7a8PoqzmBukjdKVJvpuBfMkUjVhAoRNDmtIQP1rJOJMx44dHzlKVcurx0migerd
5V18a6wiYHfUN+uqT8GrzgNI7wDMyGv9E8Isf4eGF10Rx+jY5ABWZxfVmkzoMf2O5AsSrWTEIfKX
l2OgzZdTXm8KHx08OVJ1fnToOr8K1/LyX/6hexkJsFw9s15HREfekbTNT+QUgZTN3Qgy361h8HDQ
/C54V1vdWBE0mbZylDc1cutF25/kKEl1mLsU9dkaq+p5XnJoNOVNLhm1yKzIrlwS6S/E3ebRgO3N
bUnZhR1iY5mVs+U7qO7rhmhVQDkWJGVqtLjb5FU/Cz5ZvRiy24g0/uXz32xsWLa115zI8JiQCbw2
ZUZBuNG5j23guI8utVypXUzHu90c0D/KUjAT0oPzrfuYzqhE+IltMlT/TNUFfxrdRvdL+g170yAp
y/MZQY2wdU9ivtLc+PeVtHFU+j36l99/GwWU4N7WK9LghATnCgEeZ98M1BPCRESFrOshkLaUl6aJ
ms3NenOQviTz0KFxOwQk56myEXK+vPzXJNIlzr7UkIsYQyejUAClkqgDqJulInicsiCgZkNjWymA
6VS5R/Lxz8CYOMGZ8vmldLvbvQSOWZ4XwO0JVbsLOdyY+glUcY8Y1j8LK7Ee7eto/Bgsy9k1vqeu
nVm8Sk+8Yd9ZZg5V2tyf3HTco1Hsmw/3cejuGZeu0njzv/V1M9DBBQIChfVpEauX3M2nr0Fhiwc1
zZt9GEX9s641H9Lui3JhjeNQ65Tms81L9SC4ZrWmPOYuDGp82JuVqG2FbUdo1FtSj0gPBgOks1PV
2AdQljdvOYXNpXdJyhfZIffHrN5S1h4prpO0ycZIwRYD4eWpoob+onPrOXg6V8mi4JCbBHkSpFGH
XEHPKaE0NRhffWQ6riXS0KhoJ29mWY4fcCbATrhGXFt9bV6F73Svtd8ZXOtJ171KrPPva9uAeDIL
pgtl2u4ytguEJYxS53wFURSQpZ/CaJ2jHqXDSyRAaIYqp6co9ocXtrrBtmUHvpKjSl2kp3ryvsnB
tDI0tkgHcAmQeEeTWGtGcDHGDkSjWXmo4tFkLUnuheWPMPQrXowO1dy/j8srp2q3Kqqv+7ZN1HbT
KJG/KtHpXHpx2R2sjljFwveVFjV5+s7cyKu/bG6KftyCyCQbMQMKEd0E7+MaEQqGTnBp3f53YznQ
BQ/xVK3/GqBgAJ6rylUX9wHie8ElM/P4xOdl+ZddrumHBYoYIU/y+Q6DrfdH4RNInmuDZLXPpPXF
zjILarX+KfuRdotDGqVo90IifFB+KvZ30+3KpXrovpy0yTX/+ErTX6vrYXDQbARGTeSwUEaMIOuw
/HbrJVlcUonQjqTp+qLYdW4yX9KXVzlMqQsjjY56WPL0cXzjDIWXeTb1KYBDaFxpnVKe7dGHiFiL
cm0VK4gd30ZN9g995y3qiQ8KWGV+OzFG76POxyg30ZGU3dy3ihXkLdUO3HD8bmjxT32GNsnBxHri
W+K84uM/kmB8rDQlegfL6O3tDjpD6RQMleBxVemgG1ifr3W6BA9ZH6TzEPonQTr66to2+TQ+E9Jc
Z5aAlhZ1KzlJNznLKV9u0Icy/6wSO3mUkAb2KPUVCxU86eMd6QAG/S9LoX3GSZc8Ahaub3iJ/32d
231q6+O+Rj9QLEa58r7NRzAFBJrDg1D9WWoiVICGzQ2Vjc2sS8FzIkeub9EpbXzMKFg9yqtGGqfJ
5nCuNyEnt9lJjke13vz2v3nJCUlGRh2qM6C5fy0ih2+TYidMju2+4ER0SLy23nSt90KAVzmE5mCJ
k7yM+jygwgrjyBeShwZFDaD9nA6MHYWOfA4in2hI7CsH9PBadIjOg/ejcf14NYcREQKak44yE/nf
k5JyCEBAdZCeCMOvm17ke9MbIEihQLXSZzSp4Hx+o2G79f8M12qv9ChD/PYeIniqF5KbTYP/qF6l
SPX1lZUcBi1ugs2dya0xxtsNYossy/lP97YCDEYDdDlZT1Hn1F+1T9uyjKtshK23p9gMgduHPL26
sFZ2kSMy/u9a45rXqXlNKjSIUmSClnebxzN4VScOidd5KTlQOIg0jToZxrtNVe0PL5mag1xJ2nmu
rmrw45QRMROJ5fhRccTtftIkXDMnPds+yTmxQ8Ft1+i7iDMWxfvlcDQanled73XsUKt4kUPY0XLj
PqZVBYqF0mH0g5VSxgPSZ0wspZO89AMSj1qMGNh9Iybmnd29+/+xYfu/XeqkbhYAutr10HHwmcA3
BG0gLj5wZtiG58buH4PRGvYtr3kLYBq2qnDeiMCaO9lDyVtcckOrLo5X/RisClT1H5P0GHUjBUky
ldvRgoo46UrlBMtqtPDDbnxPJ8oph9ZvnoY+Q9qjVPyT13Ta1tTqdK9D4Hys3SnYGEUjHhXTQqk4
i7JXxF84NHeW+5a2Q3dQWhV8FAkSF5gmTZAN2bFETC+PvKPuBwxCFfx7UHro+hgfTT1cqByM1dSK
H4s5sRhHsXN27e5B9mSj8BTYp0bzoxuDJAaGGvUbVM+Rp7N9e1XbqbmvA4rNgyhUNuY4uS+dIji0
5vqhscAUktJ+9KKzY1kJ9I80CW/jawN1L1q8zUX2bvbA23MWVI4kINCELfL6i29H1l56qGmaXl3I
lxekrq2t6QRoBlGgASShFkh8/1ldRUxt1eckzu+2ok6Vh8lAN1ouIxdsq3bckFbnN5rnWnMz5Emz
QwauQBlu/hE81WBvYGsvZj2NwdKGmeIUNt3m/jO3tpE/FoRP/9xfjvXDCIFMBmh+/rGlCR722293
N/35De8/QWy6pETiwN7ebplz3ACowvbhfs/YcWDgycnA3e/aRYr/QCnc799QLiii/PdvePtrRUjr
3X6729q6FbDf4beT3nJ9+RvWEKfdf8h+/g2z5vb/d/uz9CVF4Eic3n47OVt1rL0SuKCi5j+EnI3I
zJdYF9b+vrxD2hFhYyVeAcOrnsEdzfWuankq7dZ9IlX2XOuO90nxDRx7SMXtc82v3gstX5a2kp0L
3TMfvAkpgcZBOH5OaOY6Eblw8nnKRAlZz9TUj4pmfJWDsqkAYxgoCt/8RUfRfEMAdC3zoX0ctke3
TH7c/dFSYs+IyoExuuqqNRT2etVM054Nw6qOXbSSgkJ/gvnq6A6Ncorn3lg5/T6M+eDIQelm+1DW
s9sO4cHExW9C6ChcKI/nNWSjN+XwkHVO+S+bn9Rrz3bqy+0uY1wT8/f1hbyNnNWYEaogdpntZXfQ
xvoMuPnWk7OGBjqjykZ3THpIW4g+WjRp7qM0xRA+bCGTKJZyUNrgDP9VqGl9kL20icOTo9e3n1Sa
4HYnDjokIdk+fiFpMz6ToGtvfxLA/uVGjTNg/MaXwTsZfp6fa0WjgHUMoou8stKM0qlelFvZdSxk
tBaVDgIhMpt49Ze3l6jDTlDteF9AesiGO/j5+PsOd7OdlMge/rnDfSCt2t93KShCgT+e/ZDawZGs
htkDUGZC22w61rqlGJTUB8mO7Txk1pM3HMg6u6TbRXX2PKQSBjVsrgboghX5HPtFCV0UrI18+LDq
PkTl3hi/ITF1Em7n//KmWRUuHNgTdmSV2ZoFi9TV2Z+o4XfH1H42TqB8hBkygYbR5q86dT2rDH7V
K6VLHE0NQz3z42obO+ycg6N07s7LXbEbFD65RuFIGRZ2Xpr/nS/XeASqVaIDJluNLX9jdNlOjgyG
N1cc5eSSUSfLxuPN6hjeYuBF8ACiIue/oOF/GdHBGp0zTdEQjNbYniyrfE5na9c8qc2nCv6hTYSs
ZyS0iJipF1xUDzwI+GIFAsouRSM+a5C1tdWnWK1fpd0NEmMVT6LZ82jVqKk0VnnpKJ/gWbW1pyNJ
Kd2G/lToLaS7vRnu+GpoD9LMCfHQV4P6El+tCd1QFKlTNCo9jzrLNdtEgpBkfNNDP5jpoa7Lhhrl
+RLVaX/jWtq+14KC+GKIJm9XPkxjnr16NumzdkAcwXXs9LVUkFWwC/AdstshhXqKC/WX7KEX7sKQ
7p3kTDhfrCdY0pdwI/Munhs334IsaV5kp0/KDcztzVXOzeLp1Qwi9Sx7/CYwEfthfJSuaQ8IsCVX
sSN8oLxknD93fBVKFRHTOiJWT2MgZ7dUndx4mKLot23KqOeC4boGKGwR55OO8axiL6+ko91O5d4f
C/DGf+ylNQcaOjXhQTq9JaitAKuu0vdOGXXo/3nzy65REvM0YjNAfdRM39kDvKlWFT9Srj69tdZK
Omm5l16MsuNzzAquHlPPZGvsBOYpqWuRzld8UALz6KjxcETy1j3J0Yn8Nzik4HUEXXW1jOYsmjR7
NzU3OkxNJAjHM6nopmJtg7FYy0lWqSqgfCMODyisHGDv99dBMguuz00sdXmkMFg6S6NLowGWkOgo
VDBTIMRzTFhr/B/WzmvJbSVb00+ECHhzS+9NWZVuECWpBO89nv58SGqL6pq9+3TPzA0CmbkyiWKR
BHKt30SNem0irURtOYiWGe/wSgx2g+2eKTveWqILl0VvnsYDX6FpukNJe6/UBhWvPqcAiRDqs9R4
IdsEViIR7GxDyAUgmH8qRvUNZQdgP8FEE9et/BLphbE23XHizPXIHkrcsp3GrCZmtYN3vZO/Vxb0
KWUqoysNZlFAl76bk7dplGTyc+6blFp0VSWRrTuYlxuYDUnjhCfJgyVastlzFbM140PZfSe/trit
VKTRNu9a/T3SYSqYEMMfm5qsVx0HyVGTMyp3Ue9tAtlyz76lZQssEZPXwJR+JJZlfMT99bYOpldX
CauVt8boasBXrXR1UH3AAXXEpamPn0dsrZ4C/CCe2gonqMiCPzd1hZU+zmBtgKyeBosmKVYZ6fSl
GOW3MTq0egdEdBrN0VN+qvf3tajHTVmtqD6IcctJkmVj8SGT3lKnaZ+GNlkUCDi/NoatAL8ItJlo
arlhrUy/KZDurqtXdmJYOUU99IkpWEvcFYWP9lFxk/IBatWtuzcTf59mEzp6ioozvnPQR/r1IDfG
vpPqeKYbUnec9CkWcuV3c90c+6PoEwegCDjYT4cRD90Flk6ETDM6pHsHsKuMiLYqI9F6HxZ9YhQ5
ONBTqbmXqzicN93onirTs451ZvXzQRvtd1JwO693x5d8xMAhc6tiDScz+OLpI94Ssf0uQWhepOqI
106rhBdMyRVovar1nobDq4L5hEdlA1fItAPXiNnm/WDV7rHiQWcPmbGwZ5HtRNtRMv2ZCIkD61ew
F6C6rMvpMTKhNs1MUnWzwqgrvv+ize5iVSS8PYGRDpcKQbPd2AHlEeyAdoi/lyPKSoI5UNMC0uOj
5gSrYHCC77LZBCfBDpjG6iny/2KeWEU3ehw+y+Asj1AFpIpCvGtEzoNvdM6DXQEfsc2r6Blkkj7I
5NQLMSb6TLte9U49nkUrNqJoU3Uol/mYwKVz060uyPT2x3BaLHNVezXiIhWohvng47GChGbCxkSr
zQc1G+1rbAFzYUz0VKYhLV347Is4q1BtDKNwqUEAOSqgsu2yDOdhGJUvSpb+OhN90Kyax6HP52Ao
gq9O91Mzs/KLlZvp1oLgthTdrhfsHavRKfbya4V1DFIGSRd8DUf5O5T99upHTXYatMGaifgq1ZCK
yKzu5GhycnVV/UP0G07u8hxQmMjW8D1z7OIg+vltrdHOTJptaCTel1CnOD9djtRJ8TpGgm0tmlyd
8fvqMAXv8QbmKlCY2WML/evqWh6l5p2KhzBSKmHRZR+FpZzJyGZfxjAzFmbUy0e3dop9gffQquuC
6HlsgSiQp8k+YIPPo7rXz42mJotG11ykLj1MQKaz+yFppGFtttHBMZs/+0WsLusvnm77z22r75XY
VL+4fYEOWRr5x0JpoMfLbrZUE9d67dX47Aa28iPUsgdQccmr5vFndWUm7UNt7I6oU8Ac1f3qDaz8
1uM5/4fi5l+x5tKf5VJKV3ZO8l0LavnUeWMwiWa6XyMJX+8pFDkkHJ2cvHrCjllatXrj7WSo7GfU
o/q5qgx8iQe9RXx8cEG1jbq11UJnwwYjEmJBr2Na1rNuHOKvRh58y5PK/UYm4ZQh0PFRqONS5mff
nzntEdGTLJw1JvI3MEZmUD9w/E3KD8eXL5ipNd+0NvgYW9/YSKbTrWScRx5dwHtZ/ohcRPbYlgUb
0MFVVqKvHfXyDHFsk2ZddotArpDdc6yTxsBhbsiCBz8NnXMeGKCYpzOY+NWiibNgWdvIiSx9FMf4
Dzj7UqUoze2VfaNRRA+30dqFlxTadbCMLMSLKHc3rPPXlFsf7+ptiljfVzJlGfZBvYrtVpqFUiyd
XbtT9/EAUC7ysvK9DV/AH1vf4rJx54iNK0f+C+ZRR2h5Xk4DzfA9gYf8HppduPRK9gHmAEQllzvk
1aLQ+jbqOYyMxv+Sd1G7CuxQ3kq5IT/YoY9l1BTRt+aTBgfzOUh1b4M+qA14zyyfm0R5FAFIEiUz
RP2AnFVVuValQOUtoF4EFBN4XfXFApO9keIkX5UYwVhN5L+g+K9uY93plnYvG1/NoVkEVjq8uiXG
07aKb4joL+Vv+BTHbw12busG+NFacQLza4yp9FfNJqPQx7K1Lpoufhvib2IsguO8YlutbbBsGV8H
rVqIfsVgoxpWiUrOq/dfSChvxEuQ37EWgRSsNTOW5qXhY3XGXmIvzvKpee8TA7pf/h8hne7o8Cka
ffFpbg/SfoeOPY6WSPyJQxmCUy6CXPujL0267MxFhGvqCHgR/Q6OpwH8CWx0to0fn/rVGsqt79XH
T/2ul6XHBsR/G5nDvIK1PO+67jU1qvJaTOREGw2f/e8uWO/VFXOaWxdVtpIkEqxYiW2trw/KIsdR
7+plBibTeo/gSYuvca7p+dFhp7eBFdvv5Zr/J2Vxd+uZTr5PMr/dVKh8Hg0XRZ06yqlgSLj4RWgh
X/ywQhPALb3HRGlRiA15GA1V+QQMIDuXpiavTKV1Z2lquGysb++FPGzQSGBnaprpWfSJMzd2jB3M
oJNoaU6IaTpQp+JYUZAK4i493/rCMsFCMJHjhT8M8iNkcG9XjyUAVlcfCvZ6/hwAdHcVo0ZcFwsr
wB5UNLXI7g75kH3LykR+rPSyOSG2eIg9F9VeNQyo6BrRRjR1XelmaR66t9GgG9e6E7kPVE+9p1pt
FiLKHnl+KXWe42XYigC/0JoZjJE6YeeGB7/U65dAL+fRoCHHbJEpHPW2WYpmU0c/4MYPFztpo2vK
3tOoY0Cijq4tc7Oo0b1kUoJbVUbFZCNn+LtaplE9lDZZYD0Ojo2MIWJUG8Gx5eYvxsTB6+py2ah+
uTRNZYwBQjcX3TDltQeCZJsGbnIWB0UvooVcmBjaaVl66wswa4at5Pm4gJrAGadg0SfOYHCWG7mh
wHnvcyXfXaD2osxAHubjso17aiOTBk/iNMkuhNS0jmlfmIecXds0/EA5z46quT+DeMcNw/4IC/en
2vTyS1JKI7Ckyj/XWWVvUIQP0Fo09VOnwN/Ntbx4UcI8oL5RtB9geQ1Nc35qZfgUPqWlrHOHGszb
oU4sFOra5FpEGZam/9rfToOf+sht4LjSzGLD/1kYXqWeHPDMUDLkcakDLDhmo6aAjQw/EDgfUHUZ
hr04ux8sQ0nWStTAosbezZkOPs8hsB6n01Arn1qVCvHd6E30qxI8fdF3C/4dJ0bvwX2pFMtY1t0N
TurDGrPVAbSRGbyqiiShHSgb27Dyglc/St4D06nO3LiDV32qgsfVi+daPanh5FFMGYtK3VEy7OYi
KGYHC/ILtgdZWO4pA7eNsYNZZPSW9myGurJIoqE6x4oabxS5SMAvaOahCON45Ze98mBBEpt30Ene
utF6IMk+Afl5/KJoNXNhsgcujyG+rpVz6I71g15xB0kKRT4oaNXuUlvyNmMhj+fcT4fFgJHpS9ex
S86/8JuTHHQjpwQQVt2MBJccLYC3xgdvokk5DVTImWiLA5C8EIRDM+LRGP01ItYQ4SLmNke0VQnF
1q59Gyo9ufqT9LXSd9mhT4uz6AqnLhAIxjHs6rXoEodOV5szuYKZmHPvF2fqpIl96yPiFvp7faTB
1rcF5YQ8XRJVZ9tPs4OIl8dAWrnGWAHE0py1QWJrPxZhsauzziEF3/hHu9K0Ffi26IIuvo05Pfp5
2WDUFIy1Yrrn5pgzad7CbuCd6ZGu7FFsQcQgmdRClLKOVqIzVFK7uJ3aHgrNLtm0YS8PKhA0hf10
5jXVY9vFIMF1l2R1IidruekQRuxzfTskZbFNp8xkiCLjanTK+JJLIpWtek+6nCVzU66KL/gI++iE
klpsESaFzZnyqDys3WkTNQNYuGy7AqkxN7PWlj3MjAnw0RZSsGMDjt/b1LT8xp3Bl5AOYZy0L7/D
Ggt0od3DmMl87VeYW5kupmWEOawm+sVq5hQGruXPMJ5CTHACY3yI6rpcS7FNcT8a1MfANMurzy+4
WftGMXdVSAEtigS70onVR8tM1U3mGTD5p2Abc5vHFGrPFKrnSTZXwLptRKgi1/GukYBri6Zu1Rhe
OoW66SxKQsgGyY+Jj7Km4RjRS+6x62lG1fxShzwM8+9X3qMRKQm/Vn5IacszV4zQNrmKmU2aK5x5
5ZptBqar4GmWVZQUV0mq9HnVQDUvwxaNpiYhdUgR4B0S+THzG/IWob3xysz+SX3u2e3D4i1PjHxu
SYX+oIGSW9XoqB7NMNK2zZBoGywY2pNYEamfFFEuF9Xstvffy4ynU+5dU+74tmKRgN6ZVtRbJ58P
k0ihDixqK/Y4f7cL+tRHRazY+Qmp7dHY+JAUw0zvUxx2hmSZoD+ESrek5ck1qPPsuWiK56zT1NPg
tukzV5kBbjTIyEyDo5QhdWdr5U6MWk0Vot9ptBsxStWjQN3JNfHnZC5pWGNVkevuq+YEhqYA/67F
b3YgH4zJdcW02J54rvMl1c1JbjRoTk5YAcxsFZfteQ0hLCraWaVZ9ce4cj0p/yjjuJ/pGpJYct69
Qe1wDq5U/jrUTTUs4yzWZp8GPjXNsmK3BTlS9I9BhnaIg4VgMurOwa9JQyO+zqY1NNjhF0H/gycy
BJn77ifKhy8YivtfnASdYHhF3TmMe2NTwcuB62Ln54SC8AKZbXNt6oMz5/bG2z4dGggGe1Ox0ZHr
NezFRWeGKyrG0kNEZdpwuX+NwSzQPf3QVZX75Hrd9EVRa4wZaSatUy7LxsDyYgrGJcBcj5qO3MbU
9BsHHWfMkG9LWbnTnHypeRZTR3bFDwgeza0p1Kybbs6jT7CK2U/Ai/TGaJHHbDwzTeq11ybh56da
sG/o/RmQ5B7nhwDRAWORR0P3IefKY0qV8d1tzWqmWqbzgoPZMMdzN3mUGzlYIjy9dxILnUB/QLM1
HLNtDxIH5RNFyuZ12e541LDBszOqWHq8lgw7XmSRmz4m02GgskCl4Sp6ZNc7ONa4lRk6+r7pHFUl
M0Z8u6FPy6abLIAIdfJCjJdDkpArRq+4atxjSF5+Xui9PUt9+SmyYF+ZFf/3gfLTynTTci6UhYRw
UDh6aGhk+WQdD6xVHiv8VWL1xdL58+xIPYuWTAod5PUTnqrVRUFzeFdmabnwUst4G9rsh5UYyTV3
KumEPDRFb6Pje4TPw5SNvFJNrr4lfvPD4D174+bS4H0JLCDUmmCOYvMFt/nulEFiWga2DZLYsbDM
VLpqW3rQrV30JgfcgjAYkscD35avysgPJD4gON7VrbcyHRCW6L0FPxz+MVopKZtICaUNCcBvQ4mw
eaIjQF6gh/6Ly4JCZKrm1qs+6O4aq5N0bRZ5c/XN/Bi7g4oNmcbWv0y+yzXKLiSd/YsVFtdO8sNt
3wfmHhFvFCGngxGfvfw9K/zam3kdfNEsaH926krW5HUfFM4XP3O7Za3J5d5mA3H2uMR52PCQpaHg
sMJ1Wz+XY+PNO3KRsIWKEKVox49mdRNZ0D7ls6Y047syWawinpLOXCvP+UQNq0y2X320dr/ZdoCy
SgfhjBtKuDZLlFFc2eheHRO4Vqn77XfPGNalV1C4a7SnNtUdWHrS1TPTTa0jtjBYiI4MkTqva0ym
u8S31xGa5Pusr/qNaUs7d8zSpTI4+zGu2plM0oNETNOv2kAzV5nbfPGttMbh3Q5mVToE39BluthG
YX3kfHmQcsYDFhn0lSPV9Q7p150Dv/lEwGRmDkPhlA7g0iNgIL3nh1dxQKBM2UsRqvRTVyRJyIol
trGktqMcO2tQjnKXf+nt/FKYKdn4rHyCPh6fEXaWnzNJeUGl0DqpYV4dB6O8dCFQnjwJw33gfIRy
kx5kRCecsB+2noW6CvD+TD9IJ7eBqegj69uByliDTUeaaWpKg3meMlsPptp2p8asIa5LgNp0KQwW
pdz4e9Vpjkrd2GjWT4jDCZjoO5zxiPAjyn0wUgPyBaJfHCBjgacXIaLt+NVXHvrTResOzz1uSuci
Dp9rJatOJFr5Jo0dFb6ual9kOw1nkCySdRm0P2wqIVdsgrVj31tQG3U/mPO0kR04u4pBROO7a9tb
wJXH6BtpfSI6xRi2ThDls1s7UK1+NlRqDKgubZd5bxcvhRY2S2ww87VomprJ7cdR0Jf1RvhvTj7M
uxoaKFk2Ld3fTi12rXtXh+k3n0AV+8jTHygFS3O/w3bRd3ZpNVyKITTOdgKqtauXuqP9YF9XzOSw
/tbpRnsZ64SyU4bMZxm8jSXfw1BS50MTVj87/bGzLVR+It85FJSZZqhQtYs+gjzThFiRB1LjbrDG
I+HE1/mSoOR5SaczytCXRI0LSJx0icE2gyjVdfxWiqas6slJUspvEaieDKezpzKSW+5ByEKJphV4
43GwSZZxn3sC89k9JE02hwZhPuWZnMwCYAIUzvs/3eTGqRlHGndd33z/OzM5ESEGHG4PW23g1X97
1lkoZQ9B/LNwc3vXF2g/2g3+NrBukk2gw7CCnwkzuUSbjC33sNJyrTiPdmlBtpQbcjjexamLbJPx
qL5PbepyPl//DfcQinMZUgoIHo5nRJmzpRsE8kMzRhYuQ538lMfXsuQBdLLrvbZtGG5aHUf40HPq
8xBMxRcnLt9UNz3KBd/0KO5xWwfORJZLm5sWlutaY+ibxh3lDVhpnMwzNV4qhlVsFZPVAHdPt4yu
oDLNcymE5KUql+aHnSePyoBNUJXJMrY10rIzwvwnu7yTz2/hm9dyhZ0fZUg0Bc2mHOqTzVdpHal2
t+4Ne7jIlu0t0IBWX2UKlKqZhD9T80glC+g4X+aL2dfWm+Wjc1q0SvVAgalZFXGdgXUpwUaTxuKZ
q7pkld7M08qKvhVZP/ezMv6Q/RIThDSIn02ggasW6ZP9OGqotBhgeX2nU6jpD0e11u0n23EUfrJX
ZLmK98A3oHfacrFz9c4CT9h9KF7ED6VtAcU3KhMgfBPukSIOl2RuhlPimPmsNYxvoZJ7T1ARh42C
cOoa0VPnmT06UpGp9x0ZCwCEaTI8DIneQfsp5VWZts0ruqg7ERGYNYjxgvyc2lXZuumrjWx58RZN
CHOrUH848L+MKP3V5hnpCWcRIOS/bHqS7oMaDIeUtO+sDxz3ydB10kFlv5uwJ52GQnDRgxbs6/gY
ANSDUVPWy9LAptrjvVyYOH5uublIL004+jO7tSl/T6NVY+M4Y+hPsoz4KIUHHopqbqQlkApNb7tt
05C9Hm0lfXNi66MDaXopnFC/ZJr/A7P2FAK0M8vBUc/h8aGw4MjmFhOpYd23UfrgqVPmOmuq7ybi
WUnQKB/scj4KObCeC6SflooSvdlDmS+oezqXZDqAWUZJldrRxjUlVULzo1IWYwlmyXdL5yICHccE
mh9SxL735VJvkv3lh2VaRYTF5JUu9m3t22KxiblOc+7bjmSz5PlLO8vTo+RVGBCMMcJPrRYfQF18
tQBMHgPNWGZ+9YgEdTBXR/UwVs5eT8jjWo6tHHNM3efj4CsLo677jRNX6hYfkuGcT4dgkw6kXEAZ
BJvccwLcqxr11RzQ0y/7/idkuNHv2LEja/Vckm+fVbWTLTsEkvi5jL1xRwVh7uuSgVFUrm3kARBb
XJgKuRrP2riRlM75yPN9VeIvvqMiA2NjAqPJ+XAYIavOE41ydGhq/aIzIjL08mBBqWuadhbVzSNi
QclG9N0PsML+CqlstVt2VqfNeBo56pQKXu2qIw1j6cHLpEa5aBNDu0SO76x8yNluYqypSI0HCEbp
xjNwvOnUAsWfoD52pZY8oqjAczUue2Cv9H4r+pQE6AvqssBBJfvCVsD6UFTSUONkR2Y/eBpPybhN
vMuSNOx8PRt34LF5d1wqGAGk/kMD9ogHweiLVFF26CDhLlsEmDdJ0dtXGUNT2VJbNj04zcN7JVca
sMfxg2Yee0lwADOcboORhIUNzGNRWKO60HzHRdyle/DIhjuGSQl/DCXzWINQdOGrXaXMy648S09s
Z2wjRpOnJg/07rOJEQDmhj4PeXFdPuPyRRI90p/4/JhgdOYovKcXu5mclJtnCzLyhcxncjsU1KUX
BQphy2GKEgNhUbmnOv8uGli7yksKptHCssrxgsKUM9OUuqfKoo2XW59smGs1tnXwr4SIAXYL+tkA
Ijn15F0YzWUDA/daaspD71jFoWniX2cxUgvLjOT+JHoNSFnE3E75JeJzFcvtKuZOeCwNDI8l2cjX
ieK4sCo58DFwtk1tkb9Px6NRmtwAkvBaF1LE15+fRZ5gLTxwUejG2AQKSWlYV9FX2xmJxgrZ0tBW
2SZVLkU6srqg/tajnKaLrBhODXJAFxllg7nm+t7V56rXpOZiqoUdqvneeLEBEx340lWdskBXUOc2
7ep7J1eTdR3qb63fRke//UESvDzFzZCvHNtFLSbAgahyEd0UZ2gqI5MjTu+H2jr1RT+QOsV+pDdl
E6MJC71qKX5zUUX5amBvMTN0qX7h916Z16HrPRZ2iVNbWLpnU+ZDEUSI9gTR3mxwI1Ybg1vL1BSH
DlEPWJBO1mczMaT25K3TbiF1sXrRqodAiDNBd8eehzf4pt0kk47bwgqjfDFCKmHXq06pPgzchMCS
OBS+wmOBbzYrxZO1m4BTWTfYr/Yq+kKThJOI6/C1Qi/aPEQZOgJ56MWLxlL0XR3A13cAcz0pvlk9
sJ2eyX2SPaH8uAQmKV2nB3W3qZRXLXaKQ5kE7q1p5EkyD4cuXCHggsdK2vbSErtWaR0D032o9Ow7
1AkwYmnX7fiuBbOOStXVyCLwck48rg3HBXBVSi8+3lYP3ZDM9aasnrxhKJ+yxL7kiAmfck8qnxyt
M+btMDT8wtK0bcVdU6IIF27tnows745tPrinFHt59DnDVy8Jy20g+znEDS96NSNyk+Qhg40YjeBR
g5GnVCZGXQnjqjSSHmVblx+4f2xEd2+16SH2M5BNbDQBSI4+4g1UMA2tihfwIcxnI44Q8FbRDodR
ZT4nFblvgGbywp6axiAr6zzj9i5FlvGcwFICEqrESzFXdVpvjcJ3s7zNbUAOc7fXUPglmCe8apWN
rodOGktFbR8g2g7/SzRVTCqXKPPLKxGcdmDSdWRHb6OyF6Wkbvx8fZvb9+4CwR95LYI1yBSL0rfd
22hsVs3Cgma/EcFy0AF6aqcyrHjd0Zfmel1Ha3CjG8Ny2nPrDdYqCcb8YEf7jAzdE25frSJ3TxOT
5ikp+xfqc84xQ1lgg8ID6vpa352bOt5CaXf2liahxiL6auW9GGFm3bparYtOOkgFV87VAOnSVN9T
HdnZHf7aIj4tg3jB/jnAsB13EyvteMQLqBPLYYxtHbWLROm/p7nRvue5r2KMrhlneOnhJkA3qqYc
dmmM6LmRsQoznVTdkVNv56HTe68lqeOVhs7BSowqFbYfdRHjLjKNZjqQviprL15gay/Ne1Uk3kb1
M0TLO9J2YWKWi0oqyjXIZe5btjcOOwebCmMZGtZfp/F0qitJoc7/CPjjVE+UfBVNbC/PeMDc1nsx
+fMgLQ8LCRmgF41P29WNMSKaWpLR6efQGx5EKxzT7FSAzhMtMFbGQcOhZxYI3fMSkSe779E7n1bF
oFNbTepai9CUtPPgyr8OurS1JAiB924e+PNd7AKmnILu/bGO5qI/BOb800DmhfKscJNhfQ8WIeQj
2OuYaM3/fjm3ZcNolIryjDHBCn738GaPprsYa6c7DEoqH2WVdFejAhwM2SP7A2ITweQjJA7FZCsk
zmLNmHQwMIYdLRyFRJ/y+yzOpiJziz3tpwERLEZR7cX0Y1pZTMPz10NHASGL5QiI+rZqRW4Z2BNF
qWYGknkRDWO6y6rg1wFuYLoj853uxNl94B53H/gU9x+E3JcHbobgvVj/Pk807zH3V/oPQj4tdZ/7
j1f5j692v4J7yKflK0/66/L/8ZXuy9xDPi1zD/nv3o9/XObfv5KYJt4PpR3wd/SDB9F1v4x78x9f
4h9D7gOf3vL/fqn7n/Fpqb+70k8hf/dqn/r+P17pPy7176/U9vySp0Mtw7R34NEumL6G4vBv2n8M
RZXPrJQa4W3Wrd3oUfZn+zbhj2l/+wqiUyx1W+V/i7+/6v2q5Q4XmuV95M+V/rf1/rfXZzPD1rvT
Q57O7694W/Xz+/Bn7//r695e8c+/RLx6PYwXo+ja1f2vvV/Vp7578/OF/uMUMfDHpd+XECPx9C//
1CcG/oO+/yDkv1/Kdkqkc0vtfZCMYN9I7aSQCNhsH/8+iJFoGIqdql1Et+gRZ5WYcI813TLci+GS
AtLWibFl0zrvIdMafe5VBtyq2pCuWRAjoFb3T+yCEbKdWnEOk7AF3zKNizljoJs7qu8/xbjod9GJ
Wo0liliiTxyqHrUMUwcEViO2f0Au+oyoR3wubCnedraD4XMHz9c2o9sBhcr4mKcokE5RWhThJCdG
A0sCzubJh1ufGFYj/aMFQEXmrEFaRiyV+z0851yVl7dAF1XJRWUENjrJBvySbMRih509OEzMVFd+
hJerjd6NAX++K846SQPq9iHsnqk5BFZxLpS4OCtKo609vQC6Lma3WjVs3AJkwx+zrd4BmJw2b4gL
sqKYWJk5tkRGfb2vJZb2O60iqentb+sFSdEcwjRGlvevlxRhad/1R5UHi1uYPrJFs9SNI5c9JGb8
grzJ3f5mVo88MhT1P4zrGxn+1Th0a4P/2x5Qrnfwq8nL3jWYJDrF9PtwAU7EkRx9l3QNqAo7LyCd
pih9ZNY2Lyz/1nCUwAENM/XnwHERuCJ5dZshOu/TJGuM5hQ96uUfc26R1VAuuzhJ958njsrgb5tQ
un5aSzSNzDyS6Ta2SmXgVR9jtDbKnXcKmsQ7iTPAXh6+raW3doHMUtdm9D4g4jpnjI4jzNIp9D7z
tpDWPth2FJM3DfSdOIykznY4I+s7cYZh2rBNpGQmBpPfYaLp6rqXQjhhRgY5GrNZadY6MvAy3MZ8
hMeaQj21kqScRG+LmdwSTK02FwO30SlcnHWjTMpb9Q4i9h5BxclcSTmSHuA1fsXeRyPFf8RkSCVh
+y+D2pjpG1213+/9JnhCFT2tNKPK48prMXJ/MQcPQ1B1HRIm01X/vq5bM4WqB9XQXoqLMCxP5R0p
ExS2bHcnDkaW4Vh/O957u8ikN4MTQrZwik1AtmB8PeB8N8ad9McCepGTMIi7WLoteJv0x4Jlj9ar
hELDQkUZfa9PhzDMm71oirP74VMfPD1kY9mIze8D/9UC92m311B7Z5UhbZey8Sn7Q8IWEQdkNbn4
sp9eQiNldxViKCEGyLdFeFBjUjt5VaJLa++gAozpTLTBnv7qtAz/CaMFeSX6QY85u/uMe2wpjC3F
MmLuPeZTM/d62BhOvR3l6E1qUioZuYGSmx5GjwEAta1tkTSQ+YS9Fq22EREQuBz23I5/sSYYe5rB
rsvNuARSZSHhP8FJ2glO0gyAevIxNyk9Tqeis55GxNk9Rkyp+pXVY990DxXdf9cMBETlvlIsjye3
rYfr6BgXvU66p4IN9y7X1XI5lHH67ukGJSUAVqTOBkTephKUHLlfCgPgalQgvxbWtTuT6mErwMYC
hSwOdWW7c8NwkuW9T8CWU1h1ywT81lwM3ODJruOGa83mo/8H6Nmr22iL8uK3W2ADi7sKUMzF4Mrd
OYXj7Ni56ulMnIoDWuwGEIIKT/tbbwlNuy9UY6XdIxE7dbHhnGKoG2ETOx3EdLuoAwCWpAVys+pR
DE0RVJdHr8Y2J6hOZY7uszgTh3xIYNumOqgOt/o1EP0+iz1ADig562sRLGsadtCRjyZqbVXnPo1f
QtexEB+OgZxKMW5Yv/tCSllnMeBPZ//Un/TpS/x7jah9Im2ZH2onj45o/0fHprQWlUPqE1GvX11i
cCy6ETxJpeRbRGgP8mgP3UzEVB0IauqeOMOnTgQ/cForaesqWIvTuDE+7EDN1n/0iZcKf+bogh/E
uUTKtO+1BKE73dkl06E3FRQp721xhk8wviRmtfncL7XO7u/6esN3dxKmT3i6TzG3VUWvaIs54tAO
UE/mYqQoBnlDVbk1TOWi637+UpNv9mWA7Gbs689kPWqzyV88L5VxUO/A9cvZi4KF/NnozEcxI8zt
+FjmPDTmOtlas+GHRodyvfdT392Ls6TLvw6eba5EqxsKd+9VQJK5uf8VEv4+u/d1wExxw3Fxn5hG
7wO3yWIdseKnl6th6yzSOpk08f9l3j3419xAxoXCClayH2TrYtS9qySXqNAXTvyF7N2b0evKT8y1
HUOn9Gt74WNsRfWb00aUdMLWf/BDm99MI5T2Zm3G+0/rNIh+7f2uRO+GD/FBkf+HtPNYdlvX0vAT
sYo5TJXzzsGesGwfmzlnPn1/gGxr2/fc7kF7gCIWFiBZWyIR/tA4+0Ep2X9CdmDRYp5zirCXmM4d
qoCbPgZ6CRbBrt/iRPHWKWpdC4eNcg5Ms2SN7lh36kTBYd3H4haTKZqqrZPaVfa3uOxwq8o0GctL
w97NiYdX2x9DWuX88RVu/Y2Y44g2y+59y4IIlWLu4KBKvpXVVC2zi5elFwC2SbnsctwsghC3rdBo
0fkaceDSjGhcIKo1cHD+R1Hg14vfq4W290I2xYOGjrW8LIMMF9iKbbUPQb8q7LUxxKDcvKbbRFqi
CcpB+CSLzkRAAq/7B1kLKgRwbhmDSBvIiJz5VwazJvCPGvbeWpU3K44dg3MtRZKqNmXa7hfjWgaR
zgzPkxRESkWSDP73nFufW04jZJdkQxwbwU4Fq4eCUGm8oBWS+Fr50jc40f2q/GqplErZ5LCjIMOI
+54RFOsYKYelvA3e7orFhDJuKBpuset9VDSYk89GurityuI21K3h1u021C25wLCJ/dos577ezk9w
/ceFy4n7YU7wi9EzJ+CsFUpR6vhdtWzQKgk7/XEUjQhjuMtOA5ktc0fFto5RI/xuC6OvOFaJjm6t
R3eyNSr5i+QZMuay6nAyfzGD8YhxkPpUT+sefkwDkg7IgrA7dwtj5Xd2uM8xujhlDipcrInKZCUv
ERafmoVbgOyEhlpv2ikfm0VlqD9Tr+23rvJqiIQGw8RaRVbZZYfNNALCS5Ti0YVtfPFbQ3ueOPRc
Golj7kFNac9h7bio3Qc+jtMlUmGqOSxtcfpqYfm6t4zqWzWrLstVEQPTGAAC6+r9LM5hZWEGmrmP
2vabrHXizFbmRlB3/jVXjHnrLq/kuFqh1HtUutLjmAwV/HXmUxqfw51ZA5iRsV6Drdl6vredq0K5
lPB011Pb4zY3BuVybDLtMMsibQA4FcJOcCEDH5pEe4HWxyHI+p9XMuVDtpFE73mh1jvQO/VBVxGW
/O02KC0HZbWIiiPHIuFRhlrpSthkHJ3Zai4k+H/5E8rk2oY5p4w60GMsCz/0GLXyaNlOcLwOIFtu
o8w5cter329j6hsOyucgXVpR+Z2j1PKJE6jqSVHSz5z19ydT1DTVGndAJrGyEhllpVdPRdStkD6f
72W+Vs0YEY9QpGSjYtnNg96ydS+6y06+n2oAjvD6vr6Am2bnLLfg9htluRzYKlnYiVccZTIognmv
TzCF5OvjEKHuJ5djSYSrnd5465raODsK8FhZdQJElecWVo6sVp7TLFQzcc55oKhvP/v0vWaclQyd
cb/yjLdbHyax8b2u4/YXomkZOenXDAzOXSEKjjC1u1DPrPUo3EtvMdmQmQU+CQkuP7IqC5kSmtHT
CDrxcAvJKzijo83mzG0czg7dg58j+fv75a6ZOlxzf/TAuoq3IIvRMVFQz8Pt4Cvt0WLtWaI2oLdH
fax39hBMO1drW+RpCaW6bcBakXV5KaPXPrK73XCICBS3atbhDP65a4t/6VCocD6TSNlpHUsIWaR9
4IO6EvVGVfRrELrLz+Zb4l+xWfTo7M772Vk2m0aqbzVw+X8PbaWem+Ht+cewJdSXnTGh34guSLpK
cJx51zpv4ElrYtJpB8W75r4giuy8InRWn5sYy0BnTPP33J/KtRtAL2eJjdBzrS6cQtVWnkDmYwWd
Hy2B3JRXMjYDRAdWLFpkUfy+klVk0mj2rBRZnkE8eIthrzJnPqFL3d1rYdbf65rlr4YBx5tbzFar
4NyU/laGBkiXqMwKSVdjcse9DMoiRhhiawPoEDrX3f2tsJ/i1i/uQWc6LBUtSJxFU3sA7nnBKrbV
c2aBZoNiuoqR19yVnFa/dg2fUBNbWA4LJ2b4v7Cr/a49mqI6tCBYYQj7J9lqu+GXYfKmi+wKAvYu
q/XqXra5ZrntTDt9lG2R0i5A4KTPmqd5LwP2wyi8eLbyHKGUdw9gszkWPohUUcuQNrhedV6KCYHW
N3vZMFpBfe/VbrdDSYv5iEi+NXShslc1s8PwgjSZC44t2HQBwJRbrhwdE7kqCcNr72tbWAPHUAxt
rQSBv/GGEB2CNCjuZKFaWEPNLQa6soqh8c+GpmyQplHVYHNLzkUrlhPDKkxKpOd+j5KMWnEXhLq3
HroSg6DfDbKHNbBrFysOYkymsrFR2t7zOvY+13CNEeKUqjDYw5YLr2Apa3mr35oxLkTwUtantq12
jQl5OUzmbcH5PypPQX/vGzrfN3FlJOcYD8A7zpR/RmK/GMSuD38gmSAa+rKtYTAAJmW3eO0rKTz9
2EMnEAHa/eC1zv0kCli5uADX7I6lWuTch5nl3Fua72zbMXEWt5ipKdoJhtNRhmRXmYuMzaLN9RCM
IqPJRi0IouvL3GK3l/F6GMc92jRHL3T6PcRsyOlpOb/ZTLlXmdmxHymqLmpU0PbNh7FXmqfEdLaB
qs9gTfrgmIIwXUayajrJOu2CZidbo2r8EvviqB50zkvFt1dmoa2C8D0LQkwrGLpqtHyDLEe0ldU5
rkBRaqF3llWtBvGp5G+5EXYXnlTptRP+LCgPo9SwllmlYSmLugbPL6u5g2CnjuG2WfG1tcsCpwXk
gPZN6eRbbrrGE4cN3MkREvgnspHfRhD/KxqB49LB6vvur1wTnQC8WMjNU1zemT6uIO96q1adjWMv
CnkliwgrqqNThX6FBjotCnCrRW8kLYKbVJO6eTS8Nn4bktaLn8u8a99KtfuuddHGdarqoRxU/Rla
OvDIumGmGIXG8wjaYxVYg7+VrZHJeh/XEgMABskTzt/HxAcmlYjkmj3EeyjgB9ko+8fVt9RlNSQj
YRl/CmoFhWuRrZQI+88Iy6uWpa5SfmqPsoB8pVrh42D15SNkzpm9JBWxy9lP0qWbslzNTRNh1N/5
bV9sjdCyLrqjf/czDMnGQUvvhoI7JdNJ1PFBI951opANY57b+2DMXlq7+hUSHfLcLc+1HS+v+Z0d
HOJwPndSolSIz8urW9H+S2zKrP8r79Ytjvn+F0o7rsw0SMBK+yjuTCaMYcE51ZtQRzGIQl71Jeck
C1n/qxksaLQLI/8k49cRZJe/8m6xDzklWh0bfg/fNbXSmWTwwh9e6dZFXv39bnKTvaGRad3ivybK
EW9jyzwjVKx1xV0FpW48ApaDi6o039qk3FhCW1rWkTaJAA8DaLzFhtHAw+hDXXTsZFD2uRW168SH
shyUB4CD1lPf5N+UwhpOssaWq75hbWater43TxiH7KKkGE9552q45MDUmOxYx9801+9kTBZ9biFy
6erFWlZLZQa7W/Xznj1bvv9dHb6Cho5gqGkdXoFFvjG9qTsnSePBU4mCgyKUXxmUjWsAQuFcB2DQ
g/BOXlk6T5tC61BH/rMBlzF2j33rTcbtOYuRoRApWvqjGThIkmNkhRsiDjHq3OYUGwdZuKHXgWVu
PXFg4H9LMSY5Zm1aHJ0xfohMK9vGv0MyXtl1WC7+vhxhtBPlg772lu0fkn6PJmP/fcjS936N3pbB
FpCTu9YGLz83adQjtADToIRjsojsPvyeA/OERPSDv8y7gTbW26wV7crX3PSuKFASRNxP3012pd3Z
zNFWdt+VS6j7HocP7XwKTeDZmzqESuQ0zrj6EJSXsjACAOp9a/jAtcBsg+3W59OteULivlt0Ph8T
vslfbg0R8rA4seF5qWbFI09bbsfIkcoaTAnz2BTzJ1mTxVCa4ksz1Gu9mYpHGVMjhGDq2eXHTcjH
NJuj2mgt20wRQv5E386K0S1vsSxr3cXUA1a/DTQmX30N7/LrqNDBDtDk4oUcQ8ZyD21ZPx3jjYwx
OYqWlR61O3RG7opywuIDm6XH3rPHM7qZ51jUoMlXjxMq/BtE0+aVrMqCPfzvAOVjdidJSxvLu/M5
8ZadZKiFbb1F2aBf1ghDwxMeJ5BkPtaMY6nfpaDjzXKOLq2oybge2uaRucNB1lx1NkEp6lO1dbDc
WsjgtWhU/c7XsQozOpTmZCwcVONiTvGiyep4bXtKdYlKi9NZpHl3qaMZF/7fLoBnR3vpbQ5Q1N4M
/5lKbZkhhgKZuzcPuRkVX8IK4qqLKhViR4qyTubKOZkolBy8RjW3Dpsi9z18yBUSLOqbVURfOeGq
fzjxFnONYMN9pt46sOfuO0+3l0UVELO7zlsUzM1PXesdZKutJCjepxNfcbxG7Z0KFnKfYnGzMvTa
PkGb/46kQgiBQsPSW4RuxS1mo9G+K9QOvjkZMq6MU9mjZf2rG9zN/89w//aqMibeIesufR2AlK/F
8WUrik6cvMoCstEqBvB7uoVkRqBP2qbTVf6gIlfGZH9ZhQj6CN7d2svabVxYMjlaINsCutShA1Yu
bJaz56pPIYs6n5Gy9+4aTtimJq92ha5Gl3xoYf9ahv3AbhDOU56PuBI+pAtsMazPo9U9DQnfYGVs
ltbAGSer/ONVX/WD1Kq8nLxMX9eVCVVGKKvqhkUhr0QhU2ahztqJXetozn7MejndcUdD5noM+6+Q
VQ4VtMq3AHGjLfzyfldFfoyNjfrV4ju2y10H+Z3CKV5HCEhbz52ntaw2Y9uvMWrKt7Lqz0O8Ui0j
3suqpwvxK4wujhO3ytcAJSvoRkhvVaqqnPF/BtecI79Wqa7+Mmr5z2ot9ltl1Us8Hymy/merrGb3
pbmeAvV7P88eyq+2iutQaoL1bfMEdPTACsbWcCzhP7PKlF49y5ossjATQhb693gw8mw9OnvdZqOf
bQMDOoxqXK/EZB1iTDVwCATRTDaYWDlcW/mpmVCURHZaW/q61Ae0Z383e5VllCs54nVYmLWLKfeV
dYtVzLJP++JgJRk+gdjFrmbw519VCxEG3fuszIO1nrUwOnS1mz8ZifEVE89sWwYBOJ0uKM6ycP2x
PQ3unaxMTVV1q1ujoQTa0qqxWBq7atghaPjq5xVkQq/WF57uKJdW2HlwGhDc5SlqS5ZmfIiXVR6Y
i8FFfDJqO/YNSJO9UKDt93OP0yXHF/GnTkej0rbcL+0Q8KBLSnTie3gZ3dD2aEYU3hdkgr5oZV8/
mcaUHJgqaWsknocvCdPj1PC+mOzUcVJbqmBhde3RnN3vsh/rAB7f0E4eRhiPnEd0Js/dyLpKkqnj
k6nZ2mcYpXh3AhHZy6WjLDKWQqFT8pgSq0lZRBW0T7WtMAjPHRel4XJ2zqVnr+Qi1I2FXVseLDW/
Ve+aJFbvisbHajPQ9rImC9kYJ/5igBt3vsUNXTdPXWnMFVaVauO92rMxn20/mha9iqngjMjc2tNH
dyurmWK99HqxxI0VTwwhW2NqccinpocneZXMYdYs5GUQuEmzuDWpbsuipdZAhtPlQ+LPS2z/FmZr
e6g5zuMpFkXALky+qo3h3SnsbisbcN/ysT6JijfbzGEclnXY8LceQA/Jy1DI7sTC1EI8cE7XQij5
XOvXpI4jNw2vLwSxBGZaoqIb9Nw0lp+hg8coutQKW8X4uc76rhXePQ1weZ7qsbFrM11/UXv/ZyvS
d/FhGnCGY57gLuDSBV9nJ9nWsWn+QGF/38Qdm3yINLB89Pd24xT3ciM/1at5oQZ5eJTVQAvDdaUi
TeYmzkszzvgjJfNn23fLTdqObD56Tv0u4kWlT5+hzCLLyleY451lBULqUKhj9G66CWLGXvPcTahA
ZlH/XYbdbAi3pTEurGxns0Y7oNyNUrO4Mv+sTso4CPtCmq+X1/QQuBXW4Yjn/u7z1zjXbA17gXxx
GzPwnAcHHsS2zp3hpATFgOE9VlbWoN11eJmbmPkSk62JOg4nWRR1/qyMgbNNmtj2zzKGNAgYGr2s
F7IHIJOI7WkxapXPyU7j/KfE/BWvbzhJZTpskt9kLv6AzryQrVYUfyoatdvNrabDahA9orDlJKi0
I1h6vxMlCwxJHxuA2ReWsUmCtGXPhKZkElK3HGJslTqxNyV6Zqhd65q6CoL2R1myla+kFT6B8F5g
Vvwye+f/iu17N/xskAbw15hQyPirwc0dyK+3YWS2dIm/Gsf/Of6/DXOLXe3jf/fILZRV+O3ybiLx
biJhDy2zb+/VCvXHwMyNhaY01Yo9huIeh7H83hFX4AsgMNl3MiKLOcRFrh5s50Oql7YT66Hdtcvv
EcZqyriN+d1a9pRDm67aXyb2smTIzPoQxwvLZBs5CuPNHFuBt9B4rp5Ld1hrsir7ZWVacJypmhs1
gDYOza/vThGI0Ns7k68O3xcPP3fut7cGr+36Y8Om4/VtmKowAVNWGDk7DxnbTp3HRqluVe5D2njm
GdzLQbapIlQMDkIdxsTsSFRlQ1t2w7rWPG+lx8zDl6zg/EVDu3CDdq45/FHvbMR7TnIU7grdA242
t3awf+0eVZez4yY7N+qsS2sVKc/XjCNQrVGB6KBscIln07rIKzeojX3Qtk/XPNklGNJ/cj+fdxn/
DDa+6eHwk9i1jREtbDGqzLsNJXChk1MWh+tLamhlRLCyVoM4bRz6LoCCV5Y7WcXrHCNgCyqSrLoZ
Uh9194RhgHvEX8K5Fn9VZYOM9V4cbcopjFEeBPtnxEO6wN+mfsBjrn6IYs68zFKH8TVMNR8zBTyT
jzGZzFOwXaUDah2yKvNk3zZm7mGywXzt+9d4TRO227KBi63hen40i/5n4XXOcWDSAAUepSXIVL8a
hGV5hRECcpxW3BT1Bu1yNCeQGay0KljJET5cymFltmzxURDhh4Y10qxiHoX5JpaYZYYnfBt7JyjT
bLINFm7p5ZCpq2sdFqp7umZNXoCChR1+/dBiyU6F6I/qOctveIJMw1PmK2aNmdMMq5D5FYWVlAo2
zJz6Ieija4dkLKNTBM8V9XnjEGfpJmCPcxc70KrmsrIOnNnau8AcHhVjgGWNKvLCmPt2wwJq+pyw
iwD/dHrXAzQR+Ia0mzrtr/HcrudrfMj0D3GZPwMnueabaaeccVVEkmVEPmmoqkuNZP9zmrA8bssp
OszWZD0PDtYCGgZ6m0aY7RosXHb8osKVbA2QZj35dsIDSvSt8sm+V5Vo14lcnBPcgxv4r0iYzg+N
3RuLpka1By24BYrdxhdD67DHCPoIOXMTiqve6Is09pJLH5XpE45LdxVq4p+AWeUbO2gUBNa88pMH
k5n9oxKyHx7tHPjjmpidoWjWZ6SrMRCqMAEa3PoaCuwQgSJO8uuzVivspWXAs2WyzJENsiqL0oHH
7gc48gSh0Hy5JcorRUg6F8O32/AyLAe5xYYw+tw5n9KxmDe10QTappptSIsKy7UVRqTVkvtowzRK
NFlxUp3GzuAunnlxumEDKVv8Ry+wVPHB8IzVdRA53jXJTPo3TTHqXWzE0eVW2AUo6mFa3iLII0UX
dCzxSpgj65ktyWAvY7cUedWU7rz0NU1Z3Rq0yaUbu6bB1uozeIfixa5BeVnUIDtQb1oZqfnxXRgO
W3Fd2X1x62Q4BP7UHzzV+VnImKzKhlv1Q0pcKeniQ/33MMrsm0sfWy0MjRjw1vm/juWIPKUtwx2e
zXukPeZtNDrhohYSWi3K/kgBuOWqVDzjmIce0ltSaitBNOqccL6znKyIzV6/nlRcLumjFvxRplk/
yhTkByKUlTBgCoLS2o2p4zB7rJVPw6DtYc6hxq2GI4dfQrtcxKu5+m4kKHVEcahfytY8NGG3GZT+
EDdW8TXM3IanpKG8RLFZrcZGGe5t1Yq2DtoaRxfriWWXTiXWdjri9237JWuc+MUoFee+gEicI/f2
4nMe81wEB9kkC6QfgDSrDb6BZDOveGgac4Hn7rcKr+DnxNB5fhrKUtYszIyenZEfmZt0q4m59sox
FrYSJU9B2PVPyZjFKzfz222a2f2TWhTxmTvgq2yUxRj4n11miydZQ47D2TYm3M1YZVtoyWCuGMxz
wp+DzU3abdkIPk9dy4HfXDCHESI+PQrZYE5EFeWTtdPq2ypFDSiKlIGH8C8nHmmMo6UNws4W+NJb
Q9WUX7B5cZBYZhdAyUJOmcbkXiKtQBneVW2W3EsQlmhrRE22BXF816ipuphaZh2O1ZYcFybqAqx+
+egUZvHIXBqyRD7nW1mVDUYBTziOnYsMNVZfn/TWeb7mi06BIuxSAxY96dTH6XIw26+xF3RHmcJJ
hnvXzvby1kFT26XKTfLUaOYicZgEJ2XUW0gFp/7ey5S7uA4UFksAPy9YlvWXbGg4/1dTSCs+Up5b
w4GzgEdRvfV9zeBD9JtlZYUckYmHaaonaBvH2P6ImixkYyEybmn/e2zqceEbG8i9ibIubBd1QtbU
LnIj6ynO3OM4htUdHiXVEpfW7Nv/nZExxvjnGJ1W4UliFMGuStL2qZmUd5/3eCpErc67cDcPo7ZU
FLN5MoqxfUrSd91Mk0cZsfAYwcnQGjayLZo852KO6CQFTfuQxjqw5sq8sDbFmTvr+68Dj+zQUuL3
1vGMTeMZ0b5IVPvScTOwB9c/1jzmaui6XI6zp6zdEgAkru8ucpgzZktzq79MSC9dq3pv6y9d7zsf
qrdWmfxvfXP2/nZo3maz3p5k4akoH/DQLZBy/BWTV2qH4gVbwT6nILkAeE4ZtroqypKra7ATaNK4
c3aZbcyHuUQdW4qydzgg8UxynnttVnZT3wHVz/Xok1oZS0Q/w68AJ4GDRe6L7sRYJJZgcJIeYVcj
uliDol8SFGQgN/EzOWVBub422nHr7O1AfQuhNHDU478WDbcIz567bY+BzarwZuO5Cs3myPFHv5BV
HXHw+6hJMOmplW5pGG+aXnZPsq1GYCFRqvAia1o5lUv3Mkfcyu/RwHGPU6IkSwAA2ItM9nTuq9lY
YrcUfnUMZ8NMyXrr2xJVER2FLHtSwtdSGIKJBNkzEcYk9Yiik+zJ1Dr6OlfWJp8c620YhnLbJ+sw
QPp7BjFc/xNV+BxOraa82v3wtbbq5E7WVP216Vr1BUhd98Dh2jlNC5y/O5+TTD0NlrKq50O2BQps
r8HpvWfw4/dVbeczKHtl3pWgrvWUrSFVFFY4ojn1+2rMUMpgMTBsZIMstDK1r3kOgh9HRMOWt/5p
wyEK9kddgwKEH26cHBet0e1YGddTcvE6VeeOmWqPKDUPy6RsXD70OVg0Tm0ix2WMy9INiqPdVZV7
vcz8sjhqrsUWtFOiyKh86wzUudlwK7AaGoGBTzylCmPAFqdrhyfdF57hmRl/S31/ydZj9yOL+3sT
MapP88QPxjSq8r71knLXDzZ7hFqmX4y4UlehxoE9mt1fZKfJ3ZeoEH13rCFbhGpev+Q9Ruu14/eL
OsABnPPBHkVRfnPNZNa7NrG7Z/YkhNcY2HbZWhdhwCGP+U02OkXgPfHByCZZYHf+in+3d5Y1w27c
peEOIM7E0EgX/+tYsrFSZvfPsSIMT0xD886m6CzHivXnIM3Mldx2660uxd0oan/u132o96PiLrMO
xaFGzK1bHe2PGT2YHVoR1nOqxc6m6vNk3Yq5dh/XSN8q3IF7UVVHY76wa825LzVFK/WnMXmQHeVg
jlXucfAYeObRjkFQBVsr845yLNUY//2VgpcyiHj0GIF/LQK9tYCOhkm06fqmW8gWr69+NsvqNUfN
Gm0PzmN/6xyXrCwC9IMW2mRwG63BuB11G28zYKycBabcX0XIF7LnaqhNEbZMXF6zswhwraLFhxmJ
PNXVPllqCMy47fzNEBTTZ2NGe+pXuKtQ2pVh1fnX8B/ZcpBc7On9kS3DYRz/4xVoG4+q2+9YOVnb
BDX6Z3MKvvV2PX1DJORRQYDo1dRjC3KVpcLcrFn+dPO8kBnILG6G3oPN6YclgPbuzYi1cWlwAn9m
Nonyqqq0xVnWO3Djg9CF8oZvTK2x7SrMH3lQXvCVcT8Neo3bUcWutsN+6rZGZ+fgNJ1y6ntPX8/F
0DwjbD6gK9eM34raEDce8wcbQ1tUhxdd7s3PPcAW9ElUMF7iU7Nq4B7/EsdD7dyapfocuGjBDpb1
Mz/CKOqWf4uL/F7k+w75cnz5gf6Zf3vdgHH+ypfv58/8fxlfvv9avH9nKtYjByjPhmd9D41u+Nah
Aj0nKf4w7gImXYTgv5Xv2DLQv+Gf/s8Ym84BkdueCadl7VAPije+60+f0WtDiq1W3hwdzeNKxDEv
nj6jyLM0f8dziHbXuMifXbPfsXvSLjIMV46NmdT1Is0U+1gNhoOBR6+vZIssZMOtKq/qxqDLX81F
3B26cBx3t/ikDRY7ZaH6hK0zukxZon8q++bF5VT1B3q7meKgN9bNw27Eo2Y5IsOySUuvRtqPAj+t
+iSr8koWysBxeWC2DUooPJIUKFrl3J5lkZRee45EIau+NVpLJF7a1S1Wmx372LIeKHO8McxgXsh+
sotsmEpUZeF01sj7O+qnfjawequDl8K1olM/ONo1PsVInIypjZ2miiMJawPz0g/IvyRpdqicDhf1
FDTX1ssx7ka7XTmx0QtvzoGKPBtC/y6fn8aI5Y1XsNxypifcQeYnF+8CKKU95osiBu1mwtiVCUdk
Q/Oz9XvIbdNTO3pI4ALLQPnYq6tlMLowClL9IlvtSPCsQImtNSOcnzqEuMRqmMlkuzRUw3uPw+lN
Q5fwR5rcOygZBgvbBh8xC54gsvrrLmXeohfADnq1+6zDcBu2OM+FFySgxBLTGLDyRYlr3KlOCDJA
Q9hNrcqDrI1sjdzJq+qu6avxeq3wjF1ZespnNgIEgsMPaygLoJ5XMBPPdV6OxbbuJ6bMCOotOZwc
zxa0rRwtKJR+jP6r3xTLsZxM9G5LZR2oWXRItGF+bKwYyVmE5Xajanlrtw2bjTviGKspwfjaJkLw
sc3DvR534+vkxtqCBWCODwOtc5XwRMEAz8yiEZeSiifG7wITyJ9V1kfxQfEq9OjRArpAg+pfGqdb
Mhfh1CTWuG0kAZ44ogrPHtG7Pl/Fo8F/yXCEumYBlpgt+LVdNvp7qQgP8Sbx7jhwq48m6BK8oZQe
vmQYbhi8XVQt7IjcdfUHWTC5vzNUDSnDAO2yaxzZAVMp7xuQ2w9FCjEl0mdkt391MaNqYN8wfL+F
ZkQ6d6rBhvZtGM5JMbbhyXjt2iBMuUznLl9pPkbINWCcczLrxhtS/FWgtm+FpQcXFzHPhQyriY6D
hmm/a6hact7vbrBgBzeVsKG4UnQBV1bzfZ3UnrLq4po1UpGbm7nXsjs3CfJrkWF1gjE0Etg2UJRL
AbJyqxr4sFlNN91lQW/DvtGcz0g0b0ozKL4XQ/te1Nr4ajrqsFb0uDnh8DaciraoVoPetc99lfkr
jsijXaNF8yv7C8BoghryxaBNr6HbfVbAmkATpKYGFvObbHgy89Z8VsFO8eedX3Ocee7D2XuUSZX4
ysB50BZOhNKynndbRR2TTWWi3wf3ZXwxeu+k8Nz9YrvoYBoj4JwownUSSia6dOPQfqkmKHSFk7oP
I8pix0EDBzCB1P5SsflmeE75hvJ+ugucINo2rdV+EkdGMgGXXjRwp7w/1L2uP+lR9dqx77oN2AvY
1UL4tfU07VkgjjZJ7UQHTH8hQSJmtcTsS/86Kj8qXZn+AVDK3Q+++GPoOdHOKCNj5za++tAGaHsj
PDb/A34IAS3lWx24KbibRr8PHGyrm97BchaoQ1408dETCtKy8KdZPYH9yTaTgFbcYtcrF5Fpt+UL
dW2xRGKo8RE7hknQ+T0On42NESr2alWZj4dgdtha/PtS1mWhm+Z4UKGR/GeS2ioqx87BMB6suGIU
AIwhGCGkElRAZkak9ZegjqyHsh77+9j7EpsGtuppFuanYPIfZZvjtdZDWPbqrs7BpA5QCuJlYoXm
ui9sjTMsUQ9QmV1yay6QfSPdM9F4LN1tVqHyN5W6tptrjqQhszvMgzVOfJoZ/DcGln133zQRsH91
uMgagrfdfWm77DDnib6WMVkIPQW8CrQLRiYMJWOtr79nmtIerhnWu54FB3YoZrREe7hbBVgLvGME
/rHSnQdO7+O7VPUwmQndh8yonIc8s9oDntrRQlYDZ9TvcFNkC6935y+NNhxGHaSL4iXzrlVMc8Ok
Q/0EABH5U2XfjMoDO0/9w+hUycG1dG8R+MEPs0zElE94WFtPdsXcpOXcbDGioPyiJ3G6avyq4fVT
jABACZ6dhgmL40BZV7PaPXah2nBiW/R3vrArQCJ2euo6UIKTqWTvQYBts+MgVGfbqAvA834o/Sb5
iotfsOgzE2OPAUm1xG10zCBioBlOnz0jF4sXVhc7Dx0bf+tpBH4IbVzbtFUDGwPgwc7OdePYM+nd
Bz0fo6uKe4RqtztzHpIz9G9uRfaY3GG1yGORVcDDJMxMqqCcn7A3U9kewZBtdFwL7ZVRe8c/IYFx
yI/aQci2DZ3qH1Od9mUuRPh9C8ZwN2NxkIXTwu4152W2sceNuppFdVDDkNaTldcE9TsIJJwhjALx
YcOp38t0wVooeJ9UuzghJZIuZVbqwPk2UhfbEdEJyZeVm+bIoupNf7Eav+Y3bddYoVbKqxt6kCI9
dicKvX+yAmWpTqfQuvRpGeFZM+YHHQulb0aZ/2OpVvxJ1YAvRrGLr6xmc+6apjNAWRupiyyoL9Ku
R0e037HdqjQW6tD0d66gkUkmrWTcgsXskcPvH11Bx5WhIQlQZ0l7/eC5afk0w108YDLdL6o66Xf/
Q9h5LbmNpG36Vv6Y40UskPAbO3tA74pk+SqdIKRWNbz3uPp9kOxRSZqJnj5AIx2oIohE5ve9ZgAT
t8EeSb3ETRiiX6GdZQmkLMCU+YByYbON0SfmDekb0brUe7FQitR6QI5FLMbB8r50bXnBBcLxF7xq
rVnQlk+9C7MY5kiZhZtMz3lT9nqsAI5K8HQVkQ0xo7HvCFPp08qHcMU6sT3dimXniU1jIsjkkJbm
NkTRxok1VT2ocY3PFjKji0R45Z08pHPypuKbH26VcbZDvcY4yUY1NVAfIUa2Lk3MPBIHVEhj+NE5
0dONpSB9P4ID4zHOjWvUufo1yLvyDMEQVdd/VdXzWYPCpDeM9vGzfogVY2nVXbHRwthHJxrDzt3t
csyIYHdG83YpeWEsR9tTXfV/avWEtv4Q5B/pue6d5kOJzXZhOOX46FSTy19q9Ad2tu6qb/JvrAAs
XDRIIXdqFpAJg2Ini58NtyLJq9its7vf6gejVVcRutor2e3zkOeEMIzsKmsMJy2c1TBq7VIYbrYe
vIMq/O5BHgKHr9YTnbqXRZTKNRR/UeIZ6u5B4Vf4gMxltvUdB3f5eZSsQ00T9roWuQfZr28gvsST
t7kNmLvlIsg29eSNKzmqr4zuoarUFyxJ85OsGhy8Zrs6OstBYPdy3EaCXUGG4qz1BOJGDedKveoJ
xiLLz+wp3hU/9TeGpfsHwsragzYh7yp7DHb9jeiW+lirTrWvzLrfeA1ewWoe7eu8MHVMXoR3Lhv4
/q1rnlAlQcIVL4GVacwiVVgTrpCBrfbELZ03i5dLWNjGSxBq0akHg7YsPMt504OaqVCtInbZufli
etifpE6wbHIQ85rmxPs61bUT+LRwG0VRf8mbplijNqo+EK23lkZdRy9lGWroy6To0lvjFwVDiD/q
LtoXsa7zbnPGbehNHrwSDm3A5Oxmo2B3QzTe8hDWT8Z3z0ycZTO507GMO/s5TKx1UEzUo7+y1SZ0
U81MH94zQVS6Q9bVIxKBC7lOCmQePubAwoJiKC5tMVX3XtB/lcMLR1ir1ESWXZC9jsP0jmCzvndd
oOZtMXRn3bazdYDb7pNZaiYU1iz8Wlu4R8stT9Xvw663/kTk4Nm04vw9zPNyqdaaeMiG0d/IK/Zs
PW5XtNFtPStpj/nUYOVP5TCYQPu18KsZdHciFmyiuGIGquK7RsZr/GP2ntFF4Lxboc796C39pKeB
8Rj0wDD6xH7vdaAsCuoDewMV6UfVT9hFIlAwFWqGoVd2Q9H5mdEemTnapUTRgWptl2P2zXPKEAMq
z1lWWiV2vkux7xLEkvoe12TiNWCoG2MbKliEy9YhZocWAMleyla9hNRuQy3E2888Kq5wVmgW+9+S
YM3LX/tWtlqDaVeqnsywTi6jYmQzVW14mhFmRS72VW2Nz+z1i4MvomAtgWW/1odzvQSi/VpfsF74
T/WyvzIUFRnJ1NypSeRvUlcLsKDXo+eg05VtG6N/YHtR/NwLpThYAvNL2ZpricK+Y+SNNLe6rsBN
fUjuJm1O4jT1Nwn3MJQuOfQ9MgWf6A9ZR76TdPwP9IcyGMlB1kmAiGyoTfICNeBQW0fo2MWh7c6Z
dNLISiTeS4eZvRYWlifFe4Pj9Us1C+gTBEThbO6afJjxps1BNcpIgTG2xlmeifkMQf/LoEzJQVZ9
1ueZ1Wz7H6NkAwnxv4Z6jfnTKBFM36upNnZC06JLm8b2KofuszILVNZlnTz4UBt2onBxtYLEc6mr
rmWBC/cPnpex7Ka44y/8MQR3sK1bts7x1k9ey/MgTTYzceWnSkX1rJU9gXdozTpUVp2RV7sKodtF
4tYBhpvzJ8R8gry2vM5t9PwJRtHZq9TTiDvprXtvTRpMO22ovrv6R5FHwzezyPQlX0N6IbVsHgIM
wjYCu91LoMUmHmm1vVZSl52l1mUvltrBzilFuxvmYmZWSC/HTnWQrYg5dECZgv40qmH2YrbpFzfq
rTOc7uzFiNjK81QdmoCfjZrwqfWkFu9g+JA3CozoHClu+ghz6CLrTSfPQWhAGp5wVHq3+2I1ulb2
gu27cSz68K/hXorEWIiK+lm3kv843AfU8m5N+W04IuzG0bddsbRTHTSGHnrL2CXaE+sjewGnjV7r
9s1F1Oi5qWrl6ick0lMnem31wDkQ4mnwtCni14Fd60a1a9BS3JOFq1j1VoweDnN6FZyHBnf2AX3o
XT1ikaT4Y7dqgsJ8mULrzyLBnaJM7qEms8SeSRjwNRaRlZ8d3RhO0mlX+vHOVfzeseMw/2XR+6Oq
KvEs7NPIA8JatfsqKR8i1KnVLZyA5qci3jHtHquoh7JV83MQVzAMPTdd6YaBAuJ8SNP2S4Jcyn7s
SowDxyZKLxqK48vIttuNLMp+6tyQjoIkYqVntwtUQ7Vy9QQUXqePT4NHFCHS6zccCEsy5KO5Ao00
BxQQ3EaTO7kbeKm9mE2yiM24eTN0Sz14g6Ms5SjfF+0yNbGJlq3q24i83xuBlvCUJjipwfFuWL1H
6WqsveJQh6q1IqwZbLqENzgaA50Fj5EdmG3cTnOEumsAuSfwQ0RJOrL/cVCne32WyVmx9nYWTV/x
fkejbEn0MXp2mhhkFl6pH2kNUs+zvkfAEAgb29OjnmFDOwyGfzRM+GxIRYRrxYZzb1Y5fkUT4Way
6egjmt96ZmFSgz7SltgmbAevsPdwt61zHbrlyh0T8VYJ8yI/yAiDXQwXEms4XqSFOgE1yL3oIs+s
uvyuKIFNIvCX+rJqXAzscRdPCX3uBoUNZ6ea3amz6v4kz9os+uvM7k3lqIZAxenwWf1bV9zR+1tr
2826KlZBYDImbRa3QbpzsbK6pc16btBdKaI32VjMcJE8XIyJkzzJ5JetGF9ZKmV3sgn/gGwl8LfY
ykaWIMntWmXoKod0IJ0cxMK/YmJnrjBqAtoUwmaXdd58Rtx9raiCdDEuhbf60hP1riN7u5A9Pgck
IdJSrj2UoDT/dZEw5Z/ihIj8zB8j6+WouHOMlRtjRy4bfro6H2hcwkgt7tlKtM915tyFYwcSZC45
WvqsqKF7liW7zr976azJMabds42jO16TxXQy52IBnnlRGk4PdIKRKqI1S+G73aGtp+457oJxmeKT
t5djiXhjLRkZ006OHVQm7LEPjO3t36ChMOJ1uCbIsQ5Jrk2rq8lGtvaxZwJ9nP31Siw4q9TCQrHr
ixfPinaTKuwvlqFYqwTwA+ShoHiCP3i91aPKsYrZz5/UIWseHEN8lfXyOuFYo87pNtPVyuBed83k
fBlaQ2O2bapLEMbu2RKmRRhCQ0OwSYdVPWArWTpBf4WF2V+VmZ5f8ZqcVBfI2Y96U5jBisSlyQqN
HrLBNzXMKjIUWOYqv1AVF2HX8ZJhVnKUdakRRwtmTHNV7psI8LfGKn5dumLcxyQ2n/p8um+qHp+g
hljgaNfdk2VDRsQh4NTPpVtVgJpJheasLEXw1fAyT/qjLI5elK39JBg3XgwG0Wlba5NJ5o4aeO2i
mE8xj98YVRfMSxjq2pndo4HrLVZNFADCmXG42hRvU3c6ZIWtvDdMqWbKipyt9Q6RUX5dICLfm9Td
YaKWP/OSqI8oxM4Ou9SjEfTHiOuNqj2afZYHq/EalKV2DFlmH3V4Mk5LhFwwaS/MfqgeMiVzd8EY
DdshSsanVAx/EPq3/ogs5hH0El7zwkg2DsiLA8H08IoELnIyVmz94WQPljq03xqBxa/tWcnZ1QAF
1DWoV8VOjSPaCPXCY93DNEdRHry4N45zYAa4/1z506kra/W2TDfkh9F8nNsbU4uX7rzVZHm/xJDA
OxG/NpxVb6vhKlQUe9WmjX3GwbtlzxPxtARFuet03QZfQ4Nv1gBGO3OApMhkvZOVZLScW7MZBJBN
XKtbDCh1rVoNvRNVt6YHvHPN7WwshYXX2KTMxsMH5i4VNg3R9OC7bDgRWTnLkhxA9lBdDfNWVVWK
NmVh2y7LpK6usovHO2w/5Zq10FEDfjDngy8Q3/Cz2N3Lot75yTlQdzCer1DuCetXLybqC/4C4vyD
yj/5PfDjGLukMH9U4a6s1RSLgQJVlr3tTcGe3ZJ/TtwQPyRiL4+BXyoLHvzmS1cmf11RkAP51xVr
dLO27pSpa6xCxc7QYjQtqsp7Q4j5o7L06hrAJMDu0X2R1aOuEl5JJ3frzL0KW9+aItSe2G1PmL4L
k3tNfYc+7moAy33Amap+y9KV/H+YnPrB0tnyQqez8wIudjL8XMTdUlmQhLKW6ThhtNQb1SlSIJxu
xvm0m62A5KHWShvvEPoUCKA0C1n52UdHuXdrFqm6DDPCjtIZWBPjLmtIVEU8kwsTjObzaCeCPNAE
D9jP/XVfNc5LY82/oPwVYzH37Pfhn7cSoM1dzWpvFRht/jqWacPU6mV731PCleN53UYpwV0LF6eu
tONN5fXdlp9s/pYhetLOgVsDCswqLmLsPxGivTd9O15gbTZ9bUGS8gZLk3sRxwnpUx+24g+pRnkm
BRdvqoy3FjbarHK9zWe/LurTZWil+jLDm69vs/46zoekdIij+8VHm6IBIkuyXvdDWKTlyFoU/eVb
Nzepykthvslen9XNyALHFHm6+2woCwJYkQ2AUV5Nfl6tdhp4Vz2Lvxa9vzaYGs5JPeBz1Y7hQwaW
ZyksUKhjBYChD/Lyi6Y1L5hehh+ZTjZUtMy6rrbNWq1gC2j4B+HUmEop5oc+BvqbW44BEZx0eBJ9
PKyyojSuHRIwG1FH9V0rYJSI3pgJnX23+sTLd8HQLp3ChaJHwowMSx/Ud7K5hg+KM0z/UbNB3JaE
g5HiyWNs4vL7qbXw0dGAcWVKQew9Fpi/YTTJ3Q6bQwse7w1mnuweEWfZx10dLKu6z3fMUsgu1pGx
CuYJVx6aJiqCWzk2q6xa6DVM8n/8z//+f//3j+H/+B/5lVCKn2f/k7XpNQ+zpv7nPyznH/9T3Kr3
3//5D8PWWG2SH3Z11RW2qRkq7X98fQgBHf7zH9r/clgZ9x6Ott8SjdXNkDE/yYPpIK0olHrv59Vw
p5i60a+0XBvutDw6127W7D/7ynq1EM/8UIndOx73xSxViGeD/YQnSrIjgZysZLHVTHGsMN/hK6cV
ZIJ30b3oJEt97dlP0N7BG91adVaWSF5eZEMuBqhVZY6umYNQl9El67bRizffCZ29MyXNShbRGsyW
lZNGp8Eoird2BaI6fYt1kkHJpCVL2UmNu27lEgrdG1n4nDnZeWqG6qoZXrFz/bxbaHoOfVxWZqUD
XS3wTrJESLW6VpoyrrPajVdOmVbX3O6+/v19kd/77/fFQebTcQxNOLYtfr0vY4EaCqHZ5luDcg6Y
uvy+GKvuvlfyZ2kKr2dgirLJtDbSYj7q1BfZi91EwmaaHYGvZR/FzJmRB7PTWjx94g+gedU9t5z6
KG4PP3qZc6TkR5XqWwaqvGq7LPxoeEnQrZg80gWyBDYYMkr4EjRJ+5BNDmRe+viKV58j0yAqcv37
L8Oy/+1HamuOEK7uaEJzdHX+Ef/0IxWAHqeOreK3qaqbjWa06cZgbbgnjJk8R31+cYxI/Zo5KQmW
1gyJZwfRJXATZSEbCsd4RlvXe4RuHB261B3X8VBis1c1j5iPYlk5JcFD10TJ/lYM5tSBzB+oBGS3
rRJhPBMkLRzMHy0yxzCi5x73WJV9ZhzkmVB0++5zrBz1edGfOjNefq7s8VnvDcBZkQ7k9w6U41hk
o3+0YZrnt3KgY2PJt7WVrdbc5bMfAnnBbYQrR3w2J1GaWUtM5/3/MosIMU8Tv/5cXd3WdFPY8+bZ
0a1f71CtajV65pC7OyUsN32qurgHof/juBAqCTOwL8Ua7Rx5VXcqGheSfpc3b3YtwqOedNl9aEbZ
vZbg/pn0rrGXdbdDB/PDDwoMSed+sg5x25TYRdduZbEdrey+L4RDEDVpNqP8cM8rSOrmZbeGEuIh
gwFNOTb0rFkMlYIusx5zWoKoJ0Tq1MvY1oqTmxTwYH46bRAc3kWTd/XUGrR7lPGN94m549m0TtNQ
xtuh18NLHiViDWy0v494IlYYMcZPfkeIil2696IUPRSzYVLekyD4pqiAzxXhnNCbnp7gYj1Uhtbs
JoBRhDnb+CqIdV7lGVyZ71wAZcYfVXmDyGHUpC+GOw3ObUBR+jAzU3Chn+ObDlqhRxguVHga81nw
bbLyMv5KWAViso3Ikq+W9tIwe3x+hQntdz6L7QmpdnlaT6F7q5RFgObGofnTjMn9+kuw2vEcDkzW
bhMAYZYHP94ZzqjsSW7GKFgrtb7UnAALAEj0JyTwvVOiNN2ReDMEeEqy3vIr1tA/nQJqXqPGPh0+
++Qui7aVLFvC+hYZfr318mYfqkXwHKhtsTKJvZ/yyXDOLvnhpT4Hu9t0NpRMzDdeMfmG7KGxx5Cb
/KjXkq+srPEG05fI/MHzsehzoHLOQP6xc4mz1sCNZCPg2+jSV/D9TW8qlkaVjotRjbC/mjvrjUua
NQu/gPFuTpPbq2fQkn8dsgwDGva69pZ96iQWdZeq50gDlods+0b2s7QPdWyCi93Ezt2YYc0+eFbw
xe1hfcSjyXajq82rPaDj5uZ6+KXqcohHnpOAjzGUR9JMZ6PzvGdiMt3CjQ7kiMaz4lWqv+7wjiSt
CYzMLYuLrsAbQJIW6+x0Ko+yLgPLidalVlyIVDz3BdoRFTtQf80Wj8AO2M7diEixvy5MFm1KBi5C
jpND5JkbRBBpEv6az2tNDoLwCQ/LOgkSvtgIbNnamLxgZbNcXmuN4M2NavwZlkN+NL3KutS2sC5j
BJru798chv77vKTrQtUMV1N1Q4PBbfw6Lw2VlzZ+b5tfB89b67OPgjYfiLy1bPs5MxG388Cm/auy
dIZgVZEe/6lO9m5Bhx3jXDFQG5lHy7I8CwZk5dUpJfk06UgLNu2G6HfCFtKKz1XAtCcP3ZBF+GXI
c2QVVBUhHnrJsl+5sIr87ijHyPpbFyBEz+hZ+Sjq1Jq6yM0MPpuO0fXff09yOfHL/K1btu46puW4
mjAcuUz86Q1rlhHuxopVfFWMKFvaRIW2eVngLQqQ6b0zUbBD1+4ld5z2SDwZ/YK53olQSlQLc7ok
k+JdfdP43hfWiE8t+xeWE/XBFIP6GpXFQtYHnh7uiIYWG1nUMixCQXA8EbXTT0YwVLfLllrBgrxR
0/NkBukmEVqP8UISboTjO8y9sf3aI28Uz6DY3+pTf2kUbf7FH2Nn3WMMtE/QXXwN1fwGMI7QKr3V
42bevibEkyXQ97f+GfUSMOyGSoSOwzGsnPxxzkuuiiw0NrKojE1+gZW6i4l3FQgvCxjeQZfvozYv
HjHIJsPS1B/jqGjrv79bzr+th3jX2iTCTO6XKUhj/Pqrrspad8hiBl+7oMUJWstfJ6v27qO0tM99
XvWLxmz796ENwA/4rgVb2dGe0cjZYIndv5vdkGydVoRb00ibdR2AdNHBlxy1+eCQWTvKojyTdYEp
yNXY9iEScXZlvYOki8pjU+KFfEUsELvYgcmlL9Xi5Gljfyowy3huRvMSVNF0QZQof3aF+UG+o7mT
pWAOUjZFUB9lMW3Dflm5dr+v5pGlz1bNn3R7K1tDcONrPa3qje+K9BDMkDMwkO2pm/lE1qwd3y6b
uq9PoPaAWsoa2fbZq+wFMuIOu4WsRmmqjfrvTPrWnN9LhUV+jNjmA++xYhdHNcGURCWEEat01eNu
7lo3/s72IGfW7mjf2Ui5TQvTyO27vDLOVW6O+3JukK2yXmss+7/ceHljf35MBTFKU1NtXTXYrGm/
L4R7pKi73vX1L6Pwq1VuFSBqTaW/HWJ+8KiRuC95FVkbthTRnVU61n06IbxrI7AoS+TBk4vZGcBB
2QLPplLdOveMcJHV4GrGHikzeUArKjs7NnO/3xgKi1E8xx1Upwi1DOeOJfH+73/U/zZVC1NX+Tnr
KkxYXde135aQsWGWjq5F2hdb815rSM13DbPMT4ehR50PvqPGQm6yFyni0negRvqVkXnutUxFvonZ
3mOkhAapmeXeoXRC66ACodl1yTTded1QbQqsma/Qz/pFr4/NsQg1YvFGUe8AXYMSSqa146Xe3gC/
d5BnhRpB8J3rsh9n/6n1s+6zH4m1+L+80v7t4RemawlHMxzddOfN+2+vNBZwE3v2sfoSpelHll0I
z3t3QxRZ53DG8kh8jinSeIXikbn6rJNnceuIk4bB1m1AiUbNQp5G0wwi1stxIy8gO8sGlGzm6Id3
HElaj39BvTsUBspgDNBacfq7G/xbnqpDPUs1jcm6JwYK7gDCqADQAzdM1Bdb6pjMdXbYane3LqC+
bkV97uKjubJAa3ZEBrbOrlWdPgnHNA7SbAgn4uzqq2azMxHRhYBFUR5k3zyNb31T8P7OwiyDducr
w6aPRA3d12m1RTuUdyDlnS+BmmBP7wDGI0Jis4k134zGd79Yvd0sYS6gLqL1zrVKEGMVcwNiQ4SD
8yC7gKzxL8XkIbo5N2Qja7zGGzEDN4P8rh3UOTxEQzQVrwaAyL9/TGz5HPwyB1isaVyArbbtAELU
f48MIFmZaGjZfrEGkONlHRL8wl1gHSm9/VIaXr8y69raBXNR6cFwq3qT3clWXt249xIVHgvTfMpY
Ysrq0QI7xcvtG2qg9kurgf9wckNdykZXYMPi8ahwmFud/D7o+yfcicqzWZr2nemHYtmirPwNmDuM
Kn18m+oC1B+uKfss9IunSqleZYdOyeqF1Y7NPXKP8THwp2SdeIPytQkXskMuMndVuMF49IrMxSfe
49U/Xxo/vSf2AdYTqxh9N+gKbmSSeOmkFmE/v+f+InO0VbWovh/nA/Sfv+qqzKju5QGplJ/rZOfP
sUrU1bd+n3UiQimJNcUv1/r9+qUNKojtpCB7/mjb6jmAE/Ke6NgLxeWQ7fNasd/6CN342n7vGjh0
SadWqDV51rtdYgcOZZEFfAeuBIMRRM6oh14JNaHOrGuXDWheJ1BDXbfcdwWJP4RCEh4T3ccuGrp/
BH2uGvsjC48+eHHz5tERYF9EXr+4EATuJqNxHoGz6eveRdwtxI34cfSrDps7fI8ipCuWLFxAmA/t
RfYdJhy8kkrxYK3S19dIhlX5lCxk6+2QN0vDjab7hI3jyRw0fSt+CKVIvZPf5E8+RVYw0p62WDFf
P6vkgN/G/1b87XItjL5VaQprIcdKmZXP66VYjh3UAkuj3G7WXZ/rV7PQGhIcfKw+nw1znWxVC1fc
zv6+X45m+MZVybF5M8bdknB3eern3rPeWsatgdi0dnIlQl62OnNveVYMPuAU+sXkiCYdEsTEWgwU
tRrdy0PuNYgZeGG6nNE0t7rGNKa9nc1w4blfOx/UpoXfEovL59DIbpWzmNplH41ijbrRs+G4472t
TvVS67t6K4vyMGRau+g7J913TTHdyzotBR6sQHqSJVlfjO4+d4rx7rOqNSP089vomulmczWzD08j
VVwnOBoRah3fsPX6IN/oX11FMx4GLTg3oz28maWlg6ZBvQmHlJ979TEzDdTK85gW4PJhDC6jUU/L
ZeKfPaTNHlxVGR5rPyLaQMpw63fT8CjKUT/N/EPH7bKS+CQeUOBcQArSt8sVBzIKLyctfhS8I9Dl
H+/ZLheP6pC2a0vrxVoWRzcO77OxXMrSrcdYakvDF8oWxjIhRp9YAsJedrXRPUM/hqJj9ddnO2wi
7Z1pWH29lw3ykPTAPjeuqc9aVn21kL1lS2Ord0FSlA+ai3h22Zj9XWw72tlrASQBIi2/JQiQpcg6
vuZpmm0z9BR3ppoXz1h/3csOX0Lh24fArpUQNTp4HW5j3A2OMxB7GocLFNj0DBlgceuhsZI5KrFx
+uwhu/lFhoua1YBMNlSHxXLlEEUIsCYfzGH+zpLqqPmIyAcpxcRqWPJkvb5GraFEWZOAjj146Tcd
AZ0ytobvGBUBLMZS86GbfORx0sbaeZE6Mvc69q1LwjPnWvYfFkllya64Zlk67nkfpyhWvLYwvTDp
GxAArPO/Du5c/KwrUoPbOBMtNyDc3EVALvcNq76lVA5IKxvdPRUgZlTm9iVQeS1LxYBpTB7stBSn
oudbnooexWdUG79MzkxZ0pThnKqE9AzMRITBJhXk97JotPILvCHQR4Gbw6Vp23eouVaSlV8mQP5b
r56KrSwm4lAMHvCwYSx302jUGzkYSchlDs/ttVcU5J28eFzL+qAOd02kmc/FpHaHpDfMlbyMVtln
NSFc6GU90gEtupOJaRmwBb3h3cDGeFHa0qBoGu8xcv8i6zUf7Db4bmlsMLzFwzGYu4tGUXcuhn1r
2atQzYtRW6R8QUDf6VahoNjZD++j2SABUC5i/NaWfeyYz5ba2ouhqae3xq9j3J7C8asZ+fDWK/Fd
j7IdaRIfEKbyZw43MiKgcynZsQcL0tybPk+rj9hP75Wh0+8nP8xgTJvDNQM2v4Qw4W3iWMzavkrr
7UbR5Kz1hqBee1GyqNBPvLimknkLXYMhWPGVbuLMRyU/eheB6rLDKivlzus15W6w0QGLRXmUVZ/1
8kztvZ4/igXnbw1GoCvriQ/bVoOFQ9cUX5wkRLbHULznMdMTEM2ucnXzwr9nh+MsdCgcZGKps/w+
O5siuCdFeYpUvT/qg2Zc1MY3L/iFxLMs21pWyUMK0AablqE9kIokgt2yZHBVLXjuYwC3QF9iUCRt
+IxSh32Ju5L5ikbLi4dHX//IyzB8LlRRrZwxxfPIHZq7YT4UIkLeIat2qpc1d6pjc5jPZKPsVhp6
sTQh8a1l3W/9ymTA9tJ6grSjnSqhTsfeTUsMdOroaRpIg/uALz5CfDMaw/vozCBceEhPkW/1p7UP
Yuw2CAJfuYkSbWEClT7aAuFYDUZah2Cl3u0Uo7neiqjKG6exRh1mYa8N+HbPTYaBQVXwmERmWj2X
EAXXGIMFW8e3yudMR86SWd3GLYaiKA2MRJ0c0cu5GNq2vQvQkl7KotN25YEFZnQroqjoHuElgj+a
O6eTpd6Jwv+eiCcvntSvQMH/iIBovg916S38yrSfkkrUq9yxgnvYf/km6gf1blDKgSD/qB6SkZuU
WAUSK/j5LC1VtFcYtvFO5b+9pY3NGVKeufKrUWOT3X3XtKD/k0dDqZLkz4iV3SLGGuGlDMdgXRVA
hP90MpGuYivhCVAjyz31pdhhs8gDUBjWS1Zm+qHwxvE6l8qm4Jvyg+wZFHCyUDR9QsRUTZ9t3wAS
7SvVQba6WobmIrr2QOJpFd3Qo3LnThtZJGscbXsCeutpzNJn9KiMRdoq8cnN6+AihPYnk2H3GgZp
vivg2awthClf/dzVCPsVKqostLpdcBJBkz80GTOI6SNsM1fbpVEdYTPLCbV7bdC7XRdDrW5lKz8W
VO6TKgGfxSX7flUBU3oxkNG72L3x0+dCCkzXcozeDhuBPaOldvUDjmM50OQSy67YCs8+Uosrp0rr
V+TSX2Em8fuM+iUZb/ebM3kAteZBJtyT7RCYWIXPgwIHpJaOrfHrFCS3QZbTL52qcL75fYpAhR3V
D/78SakIfv4kQHD1a1b5r5biKx9p2f30SbB6d5NiLZhLTVCiczJepujloUqbzX/Z5M2xjlwm629Z
edJowlAtAmcAkP49ztNmXhEoKnwKOwp0hD/b+CiqTLykInqf/Ki+IPwnXgI9BsFaV09DydKnH72V
7AQXG1tjoNa3IUEzHiIDVJEszoDJLSp0OjeOSziD0q/QJtF38opIRIKyKGKSdHPrGEaXGAuaq8au
/ED0JzznuZftggSfBVZrCH+YU3jy3SRfBBFbyjwcYJemA85YifUke/jDK5pv3aNsD7Ad4bObsyyF
Gq+idFSTw+gGL07tWgim6OzGVWvrVboyAwmdE9xS6EFzsVayaBfHUQTeiKKblAPymq69k0WjsWCG
Fo04Bs74yET8Ihwre7DjLnuI2XKAxCST0RU8C0s/4uENs/QoW0GMtHd/fwc1/ffMw5wJdV3VJFZj
wRIyfwtnRTazSVk7PTu8YdwSIJx0srcTE6OXIo7VYKYd3bWmahytKuNHxd8K0c4j0WyN5tXLvgnV
iR6KKo8fSkys905sNqQRI4jlLlqiKsLE21oNlfWYF92b2vFiblO9ufi1g9pKMe0TRXRvU9dPu8kE
xhkgDvdW6ihvTITAzpaBQw748Ntw6CHN3ql5dPr5akULQ9Z1rPLu/3N2Xjtya9mW/ZWL885quk0D
dF2gyfA2fSr1Qshk0nvPr+9Bpqp0lSroNBoQAnQRGYpgkHuvNeeYPfEkTyPy7OXpdTHlh4IuOgFc
HFbOcopMT6tTivr02frxN227jo+WnenucpQvAPopXB2Py2vARKKpOa4kKxrcgUrgjQph7qYgfMHn
8nb5uckWaGK0AWjbsm158Iji2ejQdd+fCs5ZOeml8SwTonvyyVfc5VoK721e+rntPy39+Tgzsn+8
nv3vpQ+vEoe22CKdptcq39ad5G2jIAxdJmjTPEubbpU0SDai7fLVz22+0k6rrlW09fK0ZUenq6Wr
p2a3/bnNFBbAtFEtN6KfvqMDB49ZK4Jfni/vhUYZaxI9pOo6tO7gv+eukQXti9qJB/RjASIcac0G
DEyyVV60sqs///n8/q3hr2nMEWirGbjQKdsu+/9HwygzmOSEahO8AKoJ44Nh7mote8Dg1bwaVrsV
Y618ln1LuIFqatcSpv6+CiZji9k/P+XQ750c4aCDwoqTfH6QwPqvjBgl6LKq1s3lz29Z+9g10Uxb
mBrFTUOzdEsXHwpnhiL7YUBX6vM0DqvInmokIjzoSUHms2k2O6bJsdPL3o9t8mAS8U2enaOmevdi
ZvURax9ycwWLFW0EzFNp2r/46PWdVKTyuYcZdi+N6dVI5f6lqPiCVCJldmmwwjZd+Jl6HpuK0uag
k6+dJ9zkDdtSiE1kz7K0PCwHolToya0K87+RamjWhwsT/3HLNIAoG6ZOV5Q+46/NI1z0KDGyOX7A
4IIpkjI/0Z/x5yBvFs35IVX9/OQVeM4pYO8/bF9WlyN+HrtsS0QOqzXRyfqbX+TDcT9Xfz43tzHu
4GqKYMLq/Z0G3PwYCPsF4wA1kFofCWgwfbGx9Jq98yE4Qd0B5/zNsgm11rDnSjrBpmXn8iK9TIxT
bYX6DhzdcCcXZQ9M40ZEOS8pdZybftVCbZmfsLyI5JWBg3zCPy4vgsNsvMRExy07Rd3Ga6/o9aVR
ckyoETLkRMYQzw/LUlPruQNmuV1/2JGlsNqd5UCDn4qrKoBkq7YwwenFkxtoYfdgJsZ44QO5a9MO
utf8UA4vOKbi+/f9BqVRBsn1admHiEXNsuaUJ2TeGGUDy9UPFDIbNPmUKOWPpWXb8hDPez8cvGxb
9taNbu6FD52mn/ziKNstxYcxuRVKUVAX/9fDsnOyAN5vcn0sjsv6z91yBNKYpsFAk9Ymb1eapI02
33mV+UFGvxIpbXqx5vswMpr4PDXZtX+/DSOS3xDW2qJTmPfOaT4gODM6iagqlhfpylS+Fe1m2bcc
FaZTtYe6OjJQme/l/+mvKt24Dz39x1+N0kF2rUEg2UinCYIuAY0JyL2XGsUPrrTCvmLctK7Laq+O
0ovaU8XXADCcukHNrmnWfCFfWLtAldcvy5Lh6cwASckwykJnmjghwll2RMzziZGoy/Wy+vNheUYF
1/XnJpnmg9MqMZiUppfOCIGAsamZtQlkQzov234+BIYfuH4RJgeqx/ERhhcJgPPS8lBL3pg7yyK9
qmQDG/UatUFyivwMApZVZGuLr2FVRUW1TsFsQJWAB02Ra8D41r75ZQ4/o++y+7qhbt2Pqrx+X63b
9tYmNkjVdC93RVZReimLjjw6Dg7svr1k0XSi+JOcfXp4YE+F5XiNrj0Pg2qsW1FP22U1JxzQ0acx
vpZB7T9VjFgUO9Gfk2nsMCz/8iyju0kxyTDcbCLqAmr9lV/zYUTc9+wZebXNe6Y/eR4UEC3Du+UA
SG+jYwaecTOEdncURQ5CeLCLr6hB5xewCslaZQinjoCF1Jt21Cdn2YFU7JZKSfPYeX4BXQagbJyh
Xg8t9bAcIEqY1BJFl84iT7Vw49TTu4feZtLqwWhj5lxtZhPOl2EFOBGRVYyBjSGztvNCVX/Sa6RZ
8+7IilFzG8xX0r4y1lYghsMsLsb3BXpOCqRjuRDnBnmVmcCzFmOGX8T7oC5SfLl2cxxy/4dhQx26
7/QTilsy0MZLVZa0p5BgvtT6tFbCRrrCWxjvRpu6UoGGdBdn6nCnQlm8bfXTsm/ZUilmgTopMNxl
ldrFra7rxoFMxWBfh5q2iWUl/zRm9Wb5LIyh7dygmepLmpS08EYh3j9eQMyrLMuzF0XjR00qj7wf
gqG8FwQ+Lc/MlBgEWiHwJNQIlSTdt9f2MAaf8Wq8fxGqB2Svt2B0amR1XOWkzFyjAowgdSAvMx22
aV3ik8PcWtrvC+OyQJLQ+8K/d43y/88xv/8JXier22oeFvz8E5Kvir+5Lau/35VJptJkRK66qRn2
x7uyEH5jp0Y7POr6ZF3jpL0S31G+KC35mB2Mlu2ymoHtMCqVgllFZ9DtW0qQY7/ycl/qYj4es3Az
gHiYBKUISfy/liTdtBlljNF2WXrfWxp/05oEU/LrtHUeWdGWNEwCcpEQaR/nPMwd6rJAQ/2gVz3g
Tai7cqUpO1MHxrks/dxm/4dty3F2fiU11BmllK4UzJhkH1KcPnRTSeUxsb1Dpxb7MZsibasMnrkZ
W+487+uk02zgGcNEGZKXrm2SlVZX5qG0AYqK+j4ypYRRmZHtwyBMuTyzGo3dd9IXlRusTBqmv/D7
chQVgHStWSSZLauV92AiaXkukFVuutqqjEsyZCWsubB4VlvGH3XQkP84r4ZFvvI1r3rw00m/5ffH
mG8W6IwmyUu5TeJmwEzPir1kG0ByuvZ0eU+mN2yWtTFu7euyVLWWDGWMPL3YBD/tLBslI32BoOXt
fx68PJ8q1Uaen/p+7PLcpOVuvGzsBlLHQ1/DJasp3tYP5ZKxSl88UwI2UQIUyWH5n0S2fUfnUqd4
G3aPXZNR4eV/ZJBX4OIpHyBuZaZ4KdLwSxBN6bdwil70KtcZ9g8eJ6iFApRwyIf5gJD7xGMoSi51
vY1kbh4uvS8uYyh1jPlmlbGtXV3jTfwcWFVKW3juz6EUhFIyF3DHbadWTzdWOJV7xuPWA23iW00L
tS+F8GKIib520bSguPhlzU1o3tEG06Xgh/Voy5m/N8Oq25Q9F5w6+rbsp/UcrKeESHq9kedsBq9f
awz/L0nCuKJX7OKLakfPuLw6sH6qONDIlVbLdj51NyIe+NPMUt32rVlvzcKWPgXAa5YDEvKj1mqv
VQf46tFDFlKgmV9Q9vXKtcbJOuMe1q510dGSmXe0Hg1fSFbSrerV3nFK03JlpMK+iXocLnBJn+oq
r8GXFf6jYG5Q+Mr43JlmcRorHX7SmI3P2DzCTRNqGYp89oYFYFWJ6KfLsrfC82Tq2TOUpeFSEZvA
lISj4nCatqMvAUNqw+m5idrYlYm/OS5PMm1/3YJue5DqXroxM5Jklz+M72Vv2kG3Wp5E6GKyajzL
2IM0q89VBJtlGieEHfU8awoj7fHnKjlRP1bLwquOlJb+5+qyN6woOSzPbeZ0pbD0Kemm9B5tnca/
CLxD6HfixyK3vm7Opy69g4KNW1r/tm95huSJtRYbMpqQfZx5nvhUDnUFsgPgHEJVSvYxDZpONfZJ
PqPpvEImV8qMjsXoift4su7etye2QdUNJbHVDN4to+nXZXvNkMRNa4AAmJaSm7QpGieYpSbSSFxL
Glj61ZjK/oJOljyICKxu1yKsAc67NrPGPLwvkldjHpZ1j2bMlthNGDncZIHh6OdsBGNZl0T1vG8r
S+McypN0+B/imnmbr9yOSNo9LhYMX1G5dVH4ter9OzPywteuL7ckFeeBU6RfUwLCI6dor8yMReDk
cQTRwp9e69G7GpXVfyV95/tU5cqLOukDVDAAdwNlbwdKPJhdzzRBCibMIDCw2dyHZA+eZmdR5JoX
l4OWpVpryIqyrNRdtkkVlhlHCniNdHkNOgjhFn7n27L75/OsnuixIJjydeelg2ODOcdrGvtrySj1
C3NcGTerouwzO2rPaLTAxImgvpcCxsrWVHWfIcVdPR+1oiOt/Kzr3t1N4WxqWpxNi4vJ91PlGEwo
f2b/UzMSTWFoae501WAiQOOBYh82kYLMOtuPGIhgZlV5+RsIat3BD+pPypzPtjzYs5O49dMzAfHS
cdm0HGoEQCE9OKern8eaAcmDigh2SVSJlaqO/lVNm4n0KmMkmS7Rz00kd2vVzrMHcrFUvLea/1Ub
kMDUjKGdLi5WMVifb/kQzwQ+RX+0Q+CHyytVvvLjlfI5oFUzJHVrSJU4U9rKRRicrXklYRh6Tvsp
AezWl+GmNqU5F4E9ZqJH+BDJ53RRQlI1iZodC+lpmJcipUxPflE1u5wEwvel4N/bPuzN/bpfy1j5
UQfIB5vaKO6beTEwZPkgCR6W1eVBaFZmrN8PgmwoVII2ONSKDcXNlSK86UBvJpaWPCP5UQ+W3tYr
1cDqDC8DMlhAdQC7WnpjJRo5rPMOeGjFqrdb61D6gf1UJa2bGPpARgoWiazvxs2yiu5rT5KceCDb
J6JdjAEsgb7dkufKR83oOw9r7zOh7aGb5jOgTNKqTZaE2QksL1pmsLvbcvK7W8WeRjcIcK/LCc0H
ba4w+XOtqelDfW9l1fPPTcuSVfb6KpzTDGUCf5Q4tU4kkltM+vHNQZoTrjqvLtuWh6lg5OLgOSQi
0gLOBzHotqIA5ir0wwDpFqAUlvVpXh9qHxXTss5d/F/rflo963IG8yuTP8noh9NKzt6YIALtzATz
JYQGQawbd2iFjU1gFeHRMFP/3Fpzw0lqqsc2z6BfQPZ9bb8mSZy/ZSoa0qpSrUeJyx7CgaQ5+32l
HnIzjbdJ2ZZ3zDpBfKRl8rUjcHN5ltIVV3/kaoVwz3O5tG7/XPlTxa/2JLqEum2qMmVhWwhN5nT6
teZFjTLoLLnwvol8xh9Mmn9MqfXhgXlTa7/+msbT+pNowVxHBKy7cXgeVaLxlBpbsSSU8Nqqw54k
JCL/Sk9jRJZfwqiq96290swi3KZFHtwF2V0SN9dc8/WDLAntQLWAQJe8SNywa1HA6JgymDXpq1we
oX4Nicylg5fDQQvjc9M+K7qkr5oRfht1u2aL/YRyslZhqWkCYi2UgzGLb0wZ9xRA6U+qAlwr0z5F
ryhntZspfySMzkbpA8FYpb9JcpSVnWTFU7Zp1T5K9kRQkU8DE6+92NFNTV2MldLRjO4pekD1Vvv6
KkaSuLwOO1IIRfooySYtdwipTkZO6yZFmbrqPfKprCBxPaHkG6xu8qb3Em0ziW+trmb7jlLL2qQ+
7gpAphsq4INrVgVjb9HuvSlMdnhx0cpM6IZikTsgejF0kqEmhbzlOqfHEwsYzmnpDHI43fdAoyOJ
9MYx4J6PvRemiBqba3RM0hrhXbEZNUt14qCndR835UoGyEbyAywZqVe/xDnIvs7IynXme5kjSWW6
Sn21uItQAyIpUM9ArNVzgxcsVsKWRIbAhXAzHBAc20cSDAGf1xjJ6BkG9zGmSTcZVEqO5LohQiyr
PRy+FTxMmvlRs5/g2ANrKBxjoGIQTe23VC61E/KZr36gbc2AMZNR5lHmeN1YHqiG+42fnlJNfxoi
Qzv4jWyuYgG+l1GL70aK3ZAdadT0WB6Y1aUnzPzpqeQiPQZAX1scGVXkFfeBXjwI0aQHEdKq9vQj
5esrWCzjE9fefWAR7k7uuBVk51wzoudKSraK2feEWoW1m9OOvNUR03WV7iSBifqhCAiAI0EPp2zk
dF3XnFvjMCGDWM80zw2hvuc2saZzkCNQkUy64ljYToVHyqyMc21jDro4FGX0lKdef/ZGirIxzAxL
qbxdO6q3FvNRh0uytQdbChRaHe6VqGovy4NqQk4cyowIvqBCdFXK2lEba6Rymnkq6MZee5Qoq9EI
wPebxNAitnV7b3Ia+eyXlnjCpulYQXAsqWIfpFQa9qPdvaT4x8+6OqCN1vgaNQSurqoRLMyMHnEj
+slVVwFI8CZL3Q6MZFeparqhpH2T+3Kthiq3l3EYznKW3jR4F0mnR1+LSR48xqg1qzhrCUJPgzUF
C3ub+Ga+AqK8Mgb/i6Fq3d9c1pRfawZc1bACaEIRiMGxKPxmuqSyZucxfrTvKXitAwRA44h+ZEWq
eUREUAKdiegQz8lwqToUDz1yuBMCtlULv6Cw3D9fZG3ll8n/8m5ICQfYatsKrc+PTvIBybnacXp/
txkTQ+FoK+Kk89fOCmYLzdisJt2OHSOCG2IN1psmxd/aphlObW9P+1y3tqVsMoKmiLVjpDIcPClA
/tSE5kYJSijnE2zDtgs+oUiSL/UUXOLaVJAadOE5bdVk25ILIdbLZJzgxGcpDz1HLaKHsC3vuaba
a7/oU/K1ErGtZO05TIgdjHQYYroRwzCby91Ra7d8XCBx2tKQ14rf7dO0Vt1AyJ07+kpFcpSJqWVe
rQwjWde9efQxIpFCkDrpQDYh2Mg3uwmDrQibFzWbAP0V+V1u6fZB9ZVDH0r3kKqip5hzyFEs+2ua
g67TxlY+ohLRd5nP5SyXkmgrPLU6Rv66mlW2bfsmRv3K2Yknq0rWYw/NtPLi9qTKTYPC0yZCQC6O
Tdk25yQlHNjw89aFnhs7sWyFVC2UG1D+Et2EkNzMepze/vz9K7/dYzkT5/MRdbqumqb14R6bw+00
S+Fn3zNTHm66yi4Ie/L03qXLcF8HKoP0ghqvOp+dRZkHt8KK/sYfo/xagFrOQWEKjOLU0QhF+qiN
h82XmXZlZ98R4qnP+YjCkDQls5OwqDWmRBkCGz9UtXXh8cnqnSjeSJIxtwFjPJKD4pMix/EhRnfS
ht2Ij5673Z8/JvW3n8ncLEXUwW9Fowf5sXGqSGY94JOdvit58o0YtOaE3CEBx5b6yDpBqyzdXDWu
zigjtkxZ/H0wKsOaGjB64T63NqFQv0Lyb88D6bKwVEbpmGDCj8ZMXvV9p56mnhzNP79t5UNtj48W
VLeMk9JSFXtuHn7QMygx8y+EQOb3sOL3Icfii9326oqkPqganl/uM9NAUzI1TyJYU+3eQxvXPufW
sOdehwuW4D7u2kV/kbrCoVxpH2pzTJzIAuYP/d9VOK0YO1rKQ1gq8noM8h1AJXnV1P5RsYA1eGT+
GXW6InDE2A/+VK8oNVrb3qI41jcJYJKUgE3SjGYudvLsSUO2MXvwxQHN3WOJ3nJdeh7oEj/sTqYx
0gCh74rHlwzPNo9qp4zGr5lOMzDAQujG0tiuR38wN7mwAiZuebeqo67EPjjaG7/VNkEuqlutb1JM
+Ym5Hgi62ni6HnELtxneCb+nHDY1GMS0clXpfuN6BSM9O/qCky6oy6+SrotzmTAgkyTybhWLpM0S
/7tjRuFI8ch7wFtm73s9fGsZKGHzWQabw7iHWVvsirpBfkuZYsstViGDcB9C2f0ma+TgQtTQqo4g
qrwJ9sbcnNKZnxIXGRLJGOj7uveHdQ/zy7UNkd3bYMx3dte+CtiDKaMAVdkpOMhuipqh3RXFDhMi
GaHpwRtPtlrEu6DsFWfs9HCivJC5okzckazwG82UyGEtgT/2sh1kDqV+6TbMPmU6HX+iG5T0SEAl
g6lMWfn9G3Tu9L7OdWOnd/XkNtRsZaHcQISfc4Gw3+VTU//NneqDg+b9VNbhSZjUq204dR8cVK3s
2fwuTe+7UYUBw48uc2JTsjcxkp2NIoctXdquuxiG6C66rxCIGfnHPMEzz7VlM+jdfTcn9GH1e0j5
Uv78S1N/1X4t744COg4fRaV5b+ofzJ2KrCZVWhbR60CYIikYxPT2cn7LeZIT8z72O9UkeKygdeIW
lFs3iVI7Wo84eSHvFxMgq2gkh0NLNppi1Bs0ClT6wia9zeXMXstToG6meXqSxX3I159oaz0VxObl
wXPDJedv/ju/Xe9MmgvCRnCgGKr5G2BGU/tpioc+fu3D9opsWLlXbOTuFQpj1+NOuRrbKrlpoKGh
k+hcRR1xpCmW4jaCC7akkepd10r+ebBaFLSxqSGCjLp7s3+wc+vr6I/Fg0/P/+/EIvbH0QwfvKbS
idE0y9a5kPw6YzSUsE5rIgteJR/wzQRSsc/NxyaJGCqAL90Ygzo4geTlezw7tIeQxd5DG74xE/uQ
KYbYL5OpTtbOUj2g18v2ak9aVt4y31HIp3B81JVm09dnTSn2EYXDrWL5M7AEYw3ENPtQ9ZPsaF69
JRro24hS7EWLLYQrTXWOUq/aUhuOH9KuomzGxbRph+c/f3MfFGzLiWjpTN4sWahoXe0PepkpbSEn
DHH0aqVqvbZjw+cO7mH7rq1bLSziozEoxhqv1OsoERTVDgdprMUxHao17iUAxH1w1ga5Ook0KOBb
K59MgutvNEvak1jYSY3+hNmXNEjMGivUi6FT1knnUlSBfRL55WXKvM+t3HKN9phU4XN99PD1HKsW
Fvmf/6+cP7993+h/GLSoFiepoRgfrglVn4ra8rPsNRFCXqGk7S+4gW2Ctjvf3IcMM69pGK/QyWRn
e/Lv9SZ488pJdWNZFZtEt/3z8pDblHYh9wB7ECgrsVtFbRvfcuX19oVVvxDBPJwkyr1Wk65DqboQ
qDwAqqA8irvxovPebnSAQyHn1s7WfTLtE0m/GWj3XeLsJTT33KcT0izJcYBqkNmaIwoLu6usPZZG
u/bo0WuxrhwJJUfL33QypF1Swlp0Mxn2+MLk1kjda+f5UeC2hIY4tZ/NzQ+mWNOdSDNn1A2JUJMU
VAoGnSvYh+zUzNQjP7VLIuwBgqOl4Y2JVnqSxqRc0aK4ol/ML+rw0DRTuGPK6VOnNzB1p1lBynCX
uAjBVXfSHhkSIvGs+9fWaI92WZHlw80HGLhDUzG+JgyjnQlB6zoi8cRJZw6/ISqiisvswpjdPlpG
Hh5pYuVOE+tipwTecBit8W0IW5WuQ6YcvDnR1VOz16AtQV1Qx3QIDRhOBSkdXkkuZQPbb+DKvhGM
urDIUfCQgfvMpVBdzBW4rjMdomeOQ1cBFYuSJ0OvyLScE3hVi5obmiG8McqxDsb6rHdvNOiba8Jg
yAEjsof11m91r4qfEPofvIoacT5+tRLJP3EFLzeDD9W7QlrnRCPsCGrj8lHMDzikHRJai5PvFV9h
FL1W+MB3Si4ugJ31O71th50JTbWHS3tVQySVg0i/ZW111g2o9I3l3/TkbN0AS3VrJb0jOSJ/M31u
7caF2r75nCmT4Yy0Ho6ZrF4Goaj3oxJsR6uIb3rmmDDPxmbHZYn6dh/0RAgFOGnR6+2MkNI/eFLG
FkVqryNGJkcU7+PZbylVTZZd3/jkn/3NiN78bVZhGorQBDdD01bQG364DnckU3LW6e2rQXyMGwcj
o7gUX5Zlt1xDGQFdLavkhKw3KlnuhRP5AE8MxV8FBDNujXD6lg6h2CYxwPlIAB7/TNXDdMBk2fs4
mitUzJy4nZ9IiMQMAgqPS5x/xpvhxEbWk/7iGY6qYZP2+9FaKf4Ivj/tx5Ncf46TbKch+rwDEZAT
IJi1ZxgkYhPlyttCzcE1siW7RNuLgR4Q+LL4Ja27ZIV1jLtIGzAN4W/1aSg2eGLULeYBvKF+mB97
oFrxnPeZ1VV730aq4k7dQ0rnC+7aEK3lDIRSMGWvg4XSyBi6Zut7NJTi+RT2qvDSRd14Dg1x00xF
9T6H+V+/UOPqhSL3LQcrhhis+bD63w95yr//PT/n38f8+oz/Poff6Ejmb80fj9q+5pcv6Wv98aBf
Xpm//uPdrb40X35ZWWdN2Iy37Ws13r3WbdL8i343H/n/uvO/XpdXeRiL13/+9eV7GmarsG6q8Fvz
149dsy5fsQW3jX/j9eY/8GPv/D/451//p4q/ZPWX+vfnvH6pm3/+JVn2Pwxd6AycQY+qsyr8r/8C
FDjvsvV/cNexDUPlFy1oXHADyvKqCf75l2b8Q8iz4V9hMCLgbPGsmtjSeZf2D1kh59S22GyTBGb9
9a///g/43/v39p9hgCo0tV9ugzNSgn9UyBGeCWInPt4Gy7BU9UJtZ9GnRe5oqtsrP62PQSieEt0M
91BDgF4a+jdt2pi1azDC3BMwhg+Onz6oIi79xnhvzTIFOwkgN1uVQwYDBSfJf7QV7ZynfbjXpnZY
qxpwhiBMsPqcW3nkeq+m3QosFhTt1nxGrTJsbfArAdcd3LDWoWEWMwpzOq8CtOMbqnqWkyij2DDT
jhF98NONla9cnfEg1ic5CxEqpfLgNGbEfUTRcDjm5lvcacZ9DW6kV/UV2o3gmghvl9SNt6J6Nw+s
McxEAw5dOs8OX8uAEYhikDkGN3pmq/v50h2nnyGVBI9FMRlHq7RGCkY9LkXUgbiXppsojJRVDE9+
Vd8GRt+cULsT6E73hE8jtnc5locwjvZhHoU3E2bGEJGEm6vRcBX51VaIsaUPH61tOVVITDHIiUo9
kqna/DUT5qtnasmWO+cncjGoO/UZUKfpOE4Tcus8k0GtdZ5zUToKv3l7KGySf4OqPhPd5xgqwhkz
Gp/6VL0nIFJbZWnwbKOuWXN50qGnSYiumO9tpv6NgcK1qbybJIq9VSnH8lbvAqooHaWIKk13cUuW
ldHPNj3Zvpq2XrtY/52+VeE268qzR0jbusnkyvVib+P54YaqWbkhRGiTlqjEdLtj8tqLs1CsDdzy
bWRbhy7XSiLziPkakghnYDX4WyW2UnC2Jb6wkQaOL+yHQmSCjCHwfGGP4sYoYE732edcju/yGrJt
XXyurJYxJUTkiyeZjHPmnM7JBqg72vVF9cuDHVH5M4yAvFk5+1xKO0BZ/mMdbc1sWql+9i2i8EjV
7K4h0Noaox1lPgZVYvgcWARFJTQk+xR0Sior1x5I02gUyq4hpUVmbLRJKq7fGMa+SwR52PR+bVAI
iZUfuJPNjkfziz4goLGYkxst324p8i8mqdbcaeJs5VlE/Myg4h29inOaj7FrTB5RtBFAWI9MRRy4
rokR3BlK/UUuwtdJrdIVhSHAAIW+6SUGdTp5b0lBFwJeRzRKEW/X/9KpvtjH3o0UUQOw0/FTpKk7
NTW22DNXfSlCh5qLfWem3U6TXgUsgLt6EN+6MMG5nvm7KKu/ewGDA+bLAR+oelv31n3CDXf9RPh4
scl4106Ly472Z+8OrXFTkZ/X565S2yGMZ2R9ZRwdO9CL1OCBTnvBt5hem6PrFtePgoAbVfusk3dG
1x/pdW4bG6WgjqfE+aoS80QBH2mf3eVG3wF4h53bteAoqUtlBmO9gR90oCZPhay/5Inp0hFmvOg7
doGkaRZV9Wf+T+g1zgr2iYhfHIM2MlHUi1eZtM4EBY3MVkJn6MgCSZhbq0h0JeYtXWLe6pK91v3e
Hcs22g16Sfwl4VW0+EMnkNNvakdbCA/nTcmYfg226sGXaPn4ag+YBoBjms2ZGOUys6AH0Wf9m6TR
8ZOS8kW0KK0mZa1JVXQgCfVzDTLwopMJ5L2UxkA21xAYBz2iddGE7S4cSCZTGvEGN5DCakLutX9n
FR4xB14p3evqAa/49yQjwzGNIn1NEg0/HaDUOYbCteyXILJlStxeAsEOMttg+59iS4Nnpxec5rpF
iayrkNZMJNtk490waPL8o+z3WBScqPe0c2RJGf+bql6ROORqHaoKtRHuiFUbgUTu7cwgJ51zmiVM
JGhwLQsRw4TD5x5sCqWeCp+j+VUPz8SXf0fF5iM1iJ3JxAmZ1wnAKurGW761wZ6STdpGVy2GmTzG
tM8Mv65WqRdJ+JN9R6lle446PuBrRBkew8ur5n5iQycek623i1GTOgliP5oMfp9T/LNwHhk57E8A
3CQ7WWC3zc4t2g5xiU18HYIZ/MrSqo6lbhN5qothvCuk8yiP00oLQ9q6A9KIQjEOZoraZzTqZDsI
zox8QNZSnwPLJwdZDgoi3KpwM9Bv2jbjuFZsAvjAFVP0DJD5Jn3gb5oyffKYxXEzG1zyTsO15vWa
O3SGgT44UldEt9Lxq5KNmqrSl0FJiF+YOe3QOGUwjHCAhuIlDE3rZPfNZSjzcj3UwyepTRDitp+k
Jqtd4snoSGWSS3T55BZBYLlCiQ3K4tfK93VibUYuypmmuaFKpi1cbrc2uOIxvq6GmAozmDo0MZjU
NfFk5f5TaUjmuuwqlNbMpFYYHDQn8vJiE44WUOz2ktD32gIG9Ve9IWGk8cE8h/1jlFfT02TtaurN
q1YLgSLH607raX9E7U61+HyaDJaw0e2ssR0cfSivWQctRtgHX6tLkE/m2cgl7ohGePAs7IsZD3ER
7vqwD5Eo2U+dETyic9oASnNCw97KOulWVtGdUKfxVlufb3aiGkMDEDcnl10E/skWugB/VRV8Ogky
+PKptLi9YAj3VsXEgcUkmUTPpAqJZVTQxntk01eD6osjcSFh/B1KuxC6FuWNCvxW4ySxN96OqfHZ
L+lPVkO/n0KFagZlpSGnIVbJo+tV/JBzmY5s8X/ZO7PlRpW2S18RfyQznArQLNllu2yXTwjbVcU8
k0xX3w+q3V/V3t3x7ejzPiFkW5YQgiTzfdd6lowvYWqdk7noz505eL3ApluG6KKT5n2mcZ1qpzK0
1WhTGz9dnQAZdd5Wcdx9jfHNAsNgzAX9PkEMpofhUspAAKUhJbqwWEWZhlNp0i8hCci0ui0KMbrn
oKr2E+nucbf+cPuXIjUNr8XM44mRQm+PYY/wpoMKXyxQ7PnevJMzJ14GLMESGQrDkRv0qCC+ZzDz
07amDYtWK5NEkGkreQ/iJmOL8dFyIfqwLl4HhNzenMNSkLnlL6+26N/myiAOInTuK2Zvp7yYqTyv
oSdm5r6pIAS3jWYzAxqzp1RRXM9e79rYixvi14V7TDmANqr8wI660NeL7nVRdLGjKX6xMU3yzKeG
6IutKH5oDYlN6WzuAO4cwjF/J3K08ruaO2mZRWAubQarLunSPfAUXEDuF5pNk2fmzAQTY36ZURr6
dofquFyafCOaDjqamCYmOt1MWU87pK3C6SHV0Avpu/sa8aie20yHhWV5kPasqI0qPDj2kngVRnxv
cRm7mAVK2NmHSedbz2aFUxSNxWaAH+8OiTzXEFl9pPJYOEgO8WFA7KXrumD9yVpUYQHm6B+8rGq3
NIOu3JemwK702Y9sq+eM5ATNy/BFMzbWIp+GaXC9sBvFhcZFGKf2dijTyod98mraTR2UFqhQpyML
fp1zZfDq59HhUKcdZ214JDFxFbbQRc5xt8HCrXU7PRCRRwCGgKGygOgLWqr/qkpUQWqSjY19w/DD
OlDC+M4dh4g72MwuNeJhyet9H7YPcQJZ1lxU0tJJrCXWcdN2/QGr5Esn+/mgApvcpmWYrzkLTCVG
21eGhjaDdId93tMIg23kW3yZXjFZLmqNKD/gYSQn9jVn7rLDIdv72gT2yF7sNxXsiqRt5bdl9JEs
MtCGsNuoqVPupqzk7pZPp1lCHphZcniFNvxUOwhp2P6qAAE/RZSRfhfdonXaZjDdZKoZIikbqlG/
jj9HvX6fY2vbVPoFviD9+Jy2Zyz118Yp9zLrDd9I+2ON+ILBzSEJIEGcVrneWjhEgrXtRrJ7NBWQ
zCBJWBzj5QEj8eTnRUvGuV0dzW56ynAz+1ONFcLsjTJoJ0dn1dEAGRUD3kI7e+gqhndTSR8XezCp
HWORcXum4BjJ3xMh7komK+vdkN4twT451cDJaoRXHuzvK/vPFEDToHZxndAgcEYoCDkI3+L7ErvK
xhxqGhSOc2LlKp7m8WAmEPSqst0mVffJXOmNmV454WStKkMGmAZ8OLJ20M6yCyAZojOL1E2lReGm
h07sxQqxLprVBMMKZ+C0Dgt6hYJli2+TRhXNYrWSWRcZVmCsx/BzscZqC8VjI+1SD8q0sLyu2+Y9
KUtqiCcd80o82FtH1QtvJrFjU+T9nWE0G3MZHIY4vHUQXU8ZF+Ch1bU72sAm3vD+BelIsUH48lZ0
I904pb7oC9GrBdSIjWmWdAIluC1ujF/knF6U2JWkbiE5ifB7C0lbRW+XfVvrP5HGPg4NQ6mlXlBM
sUSkFAfexQ3yTNxF3VYkdk+psDuX1mocaHW4pUiQh7k9h0l4UDKR7JxGf44wIGwaOVbwZ+C2cQ9d
WIVt7OFkaXdDxFwiEtpRLyfLi1rSduee2FNT+YRzIHqmsmU3GEGXFXVQcSJvjTD0W4V43kT5SEcV
naRJcAgpjeTL6sxJWOyogUTNsdVEdDSCnsV8PyMJQqOw6Rpsm0xquZ+rsbqJmYh5Gb4kSlGEN5cZ
zUZ67B6305+OY1/jzt5Sy3V3VVZPHlipb4mhvagi7B9dW3kQJZ1V2pmUzwHfRF9tIoc3WRKO24gl
O8mTe615MCCKeO4yLAz8pNJF9bzRRP2uZmtYYJK5W6tjlpUuZLQbErNmlT259nAGGNTuK2k8KS5S
+LqdIftsSCx9SlN9001UmhvZVuRXxychk4woTQhartM8z7NOT34mOjNKzA+lM78i+eZr115ds0j9
OG257zGN0lUUSmoZjGOa+GpdzVvISP6QW8eMXFxfdnSzYtPA5Khi562+9fj0SAcWw1Yb38Ykrk4V
Q0ECpxT3uPa4xnvnAiWXQbNcQHdLLEtninAvOsf2h4X2qMz8yewz4rDJjqjSzzKKX1KCk84AJi6L
Qlub++Wk/nSV9i2S4dHpxdZol2ZH1TLZaOhwtUJHUqvKM/FYULBJMLZiHDcq+7iRMHbJkueO4nCL
irr7Mnsb+xna9NjVyA/Sqy3G77L8qY2u61e47jdCSoSA2eCZ42gG0FS8yTIIXyLNxF96e1vSJqId
mQ6brrra1hh+CenfxPbUHjON4KxGpc0nnYtIpoDVmxIUChFbpoPePly1YsRqE4JeUx8QLE9nCZNa
Wn6V9+ee9jpjKjWqjvgcmjtP2tjYB0dfXgra9koWekXK4FKF6iUrem3fM+OxUjX1h1HhPho5q4+q
vobrvCQKWTcRZX1RTcXY9c6sMp6K53pwv7Y6V5rVP8NPJdXd0j7HKuIXKeey0ZzHtTEpcU1esG8F
phZdirp4GgRDVAI9UsBK9aIifZxomRM4SFnGS/PoMYdQx1psvvQNpaG+nkkMEoKg0iV5zTTRPagx
IKC0HN8Xczd2aX2AlfBq6ZN36d3+MVnip4X+Md8oA1iCkhF4QHXsJN/1r4e3n9Pieway8aAkfbpv
lCVAsM1tZ92olrOzuOZ2t5/ySKuOjVr2O8cI7xEVeXNhi0MYlwiXwDtvUf3dDQkSLWgyZMwa6iFU
Cz7CjCOHs4mHY+7sempvu1hNGMkyub8tJh06Bds8IrQnhsQKPLLBSTf+LPUOY6NqtUGkxfedrT3L
ro38GkUrRXWmDsMwQyKT5ueIGjE25ceYk/iA+2IDEb2kq4MPQ0hieYt8RDCbhA57NjEwNUjZ+6j9
tOzpYCkLBQuTCDRHNQOOdBmohcOqWcvu1st1E7swupRHYaMkFGK810P7oowWc0isWD70ygOwPYpA
KmGAodjDz5gfQoVqftsFg8j7B8VsPhmKyk2kW6DyimM25mBExyuePDIrFeG1WXTV7FObGF9H3cl2
SyIhecdAA2pO7dopgtjVFk+It0RlaEdNCHozd7rN7GgPOYIcv7frb9weTqog5D1FqlKkeHbI4Mak
j2fRgvW2a2vV9e3cuWa99c2ttdfaLR6aukYcUA+fcnKbzVidkoqAI8NS5S5t0F/SjNA46RlWFriS
G6Z6nLTiXrrtRZ0H8tkrW6U+i5CuVGtUW93VnoW+N/PycVECpmRfBlPJdlXfK5RZh9dCj4k4X2n6
RMyRyioPeYJ2vtG3BKggmzZJS3SaBQ9antHD1K+Grp0hZIO5GIz6OLo6TUcZS1/YQ33U/rPRy7I+
6utTbr+jDdLRJ55KPB5hdRynAo+Eo3zWBVw21C53HafS7vZT2BRfu8L5SAaqJvSXOx/DF1mn68Vi
4dU7GsIhW7jrPIcMqSPqdP3YH8XU1sfSHanKjI4PbuNVzwX7t7gFN731jwCFZ78zLEaqdbeUaRl3
ycLab7HVhUIIv+uHOc9ZFMV0cyMdeGH2VhnLF4jYvJnpgD5cN0UWVRyU//ys8kWBiooPt128beZy
4rj9up4J3KKcjl4yOvV66m6byG+1qVqjXSCqDZNlb9uwvUSdli5eshZzWG2SXOe83C5GUsR8/Cnt
HmNfxR5yFEhx/d+vvr43dnwKpJFTyFPDm+RKWexun9i0JWr/23G4/VzGLrZnbX4wdfnhDtpJxpRP
RgK3d6ZEjhI3ScG9dhqJcjCYTrEew5TLHrEYi8aj4faHEZvfTiGDkXY4e3obRW4/IplaPMiQkdeu
u3jb9VbPXxvuVtxiZHd0yewkkc5AYmX0+zKsAsdm+I3RLLAyl1/6LjS2k5muAQxFEeWbaWbAVVy3
3Dal+0CnojwOs0HfuRp2zMEYEwrXrfcYGylLmcVxLiZlp1tdO3p0PU8CnMBJbSUrsikeA5eMi6OI
0H71rU1k9TJD7onxYxxv77NELWsZ4oYYOLL+aCP6O5oKDHWl01C3GpbwKC7O9X6dYdzG3yzW+qNb
dhAzb19hTcm/cZmNZjEd5JTN7dFtczvjQP/8XGBaoqQiYoDKCgVmR+T7X5fK7XpZN5o1M2DWtu3N
XV8dZe0kiO7Wwd7lnyGndbZfJ6nkzNdDdO4gd1Kpr9pv8gKrA9w2Utlq80cRSe1Y5ObVoVKwxb8w
HG8b0j6qwOy55G2Y6Ee9bhzOeX2yvRSxFLfeLqLezWjTL8ekY6rO4qryZB7usilNThM3Nl/tWfXc
Lsbbpl7P59ujGIHEvgeKqLQlKWemm5BM3VjVr82ynhqfqAi4y6qyQjpfT/pRWl9FiQ7/9j1ouVP+
9Y1QzXE05VMZTJaCVvLRkBN7Zqm3nDsD7IIJu2UXieXrpJm2byYF8diOfoGJql+ahNhLRZvJKIyf
hcmSbkLu/etvaqvszNRyDvZUmeecGPsNWeuBU7NgKqhInIFIPC95Yu1uT4DA2J00GPW3v6nFeO6s
8Odo9IwZjbLDNz3vUNzDEh6jwdhg0Rl2OhcaBvmyuA6GDsnc7fYd1VB1AJi6wdUYXxqTGoQ5SYBA
2fqpqtqnevVIbYEK7oqc0NadFi09rlpZBq9gonGJJ5alysCPirF8uKgdm1SX5942TkNX7jPMIpgD
KV+Uaol+/2cl1fhsYZeBxsW8Y4nn7JC06R74HlFfPavncZyB23CKq+h+Gu0ytNL2oXcnGyPLz3HW
LHvZ4Kwl/2Pbs8Ta2I7yrYkI9pUpVc6qODlh6VSks4SNX0/mF+F2MCKm4q2eqfaYIn+VzTIGZs3J
AJ77M2kLMBFrDCzx9TuJ6sgT58SpYX1ZyZmksfokISBvNHjXvqV2KcuTOKKvSc/bQ6RbnH5vbGAV
G92BlV+GZ4Tsq+PJ/ULhFp0JRo38VKiwPclwYw4SDZ5MuNWt2lVz1vCgdYrGVIhHBvIfRdWsvRB5
AVHGyX9tbIcip2syOZP2j2m2Ez82EQAB5dtUc6QdkdSriER41Kyb26Pff4i7WjtOYYnciI6pd/uD
gGeKwN0s/N/Pu73K7cmGmjx31Ne3jVCs44CB4KghciWBfn1IHICynw3iUBVzPLbCu/3296YdK/vX
P5UtPuEKYJynDjpTtMk+ln0vIJmtdxLq5McoFM4RWly2JfZp34L2ypkRzvhhQTDguxza/oPiisEL
kMmJMMYdQwKqZq4Yt9YDbgV8LwyPka4cBTfOQ82oOs4Mm4Vi5BTlR8uzo2w8qciFjXQEmFwwmVTD
8bDq0L1eyaqtySiwwSvxacZEUVvdS9LnP6iueJXVv+pVw+Xl9Fhbu6cEfB9lWvdlzJzQy3UAMFxV
lFvhmITx97wGHzTZOaGBY03rrQ20rrBuNcyjnuVv6nhJIS6YGZW0AYesr2j55ySaJtA5ZHnbfbo2
PW+nh22hP6XuqzFTGE9MI0UHP3/llq1tbLfXvHmk0lW1jzbwuQ2OLSonPevswi5QAO0gETzFIl88
ihmmx/IomKriJe9SKOwID0tdcpNlxDORSHVdzVEwKbeV6b3TodHN47XDFj8NxVtSDA7j2p0+k2Tt
iOKu0hTh10UIZHK92KtAGHnAOFgf1HKiOtQwWVhiT01tAK1wp6/OqlhsLa76lQGo5UBImBess35d
r3/aSk3zy95bTXqvz3BtNbCo9FT6D+4M49bR7nJlOtLHv0cCsxvT+LWZ6bG5+VNP45QTiyvG2rRj
+dTaAIzDJCM4rOIMYKTcuS7QVpYO+PlJpsaUczdQXSynlmOEX7irKyrGOarxQJCubjMoIqw0tdUY
XoNVyjQa+09dn7T+oGv3CwMgV3AYtCxwPa0hDlws4oIo/FsPETtNmqBqisOEyHIlGIAV2NhFvK3K
5ppXdHOUe0Wr8anS8nbzL03o9xIgah+WV0t1NyrSvHhyvw92eW3ClJbCkLwj3AgmGchaH7ijwaF2
Mi/r9AA/L1I8VT8pbuspc4Q/vILm4VON8KUz7FRKflWqbAy3DkxDO1MIRGDkiMsYDjs5Mv3URUAX
4kz5HD/TNf8J7G+PO/VraLaf0P8uDob8bIxOpDk9txaiW+sc2uZ3kDoZBoMN9b/HCbk8i5vs0Exu
epoVa/JNC9/9MugqvmU2t0e3DeYa7TQ7jKVFnL7Vi4pM0GbKlhlLvEWE8KKZYbVJV5H95MYxnfV4
U6xDAD2Hhmtcip3TQS9v9q7D7G2a3faIA6Y7wnfBrHD7uevsxU8qZt2j1rubbJKTl1JhlKOxwmMZ
ecco07/FzD02eT8zUjJXA6Ul99Qq+DJ7qqXHdt1oMeL0uJ5Trs6uhQdAqK+S+omuNUfohe1RdVnH
JlZJHvA6LbxtEMR+6WBLbeue0vEmWSdzs6PXi9dNHzAwyEopWMTY64pjGOq9E9rzLq4hhc0u5CWQ
bkx81j9Od2lX5EcqrvVRXTe4ypmhFWLovYJSs1c05HxqSYnVlWuljDV42lBSN3bJNZypLUJaS/DF
06DboHLwhpK4coZg1xtic9Sog4FXAONW0tG1xmO0bgqWPEfxpq/z7X5RHp2ST1Iq6y3v9qS2oGEQ
W6UXa2l77MA3HFmsdVDl14cwQBCWtYGa5WGADhZwKmmINGpbZovm7UP9mj3SDDIkqgwCdnV5mvB4
bDRZUIpfZ6h6h6GRWDjWM79/LlXzIMao37nEKOeb32+frjtCY49ON2MLge0shRAgWg2CO1cR7fH2
u9uj20bRAAdy6TM/cqcjUxV7P9kYM/Llm250PSvX8pmUy+TEvUClBEeRqUJyeiwrHQ+clFicE0rC
w9osZPproSw+UgokAtMGejonJk0g0H7H2yZauGAjZdqV1IaPt40Zr7wnJd33t0/YLVXp50x5qASk
mtdHCmUsNU22Sa1/JfO8VoMpn0j+s6vWr1vBOC0HhROAuTZrL5YbiRUFHbTO9TjzyxwE1XHs3ceb
BO3/i/X+Raxn4kP8b2I97z1PflZtmbz/Kdf79V9/yfXoTv0PTTbVJnHH0NHDYTf7S66nasb/GBjJ
cZlZWLkA9f5HrmdoaPIc2NM4NWw8BEL/LdfT/gd7nGNQinSwdpC19v8k1/u7R8EU7BYKPlTRti50
HLroAv+MRSVCo6obJMFXIP1uoFaCoQv89iDqaRfV8fC1MkgfkUbi+E1iMlVBZIFeJKl3SSgfhxCJ
ZyHyz6iowNy5MVOL8ppYsc+SLzVX7J1wlWNozG+J4iDgb/PhQBt3D7z/67hmD5Qp2QNu71jbP76I
v3SJf4YSm6vY/jf++PbBgIsyebMNgVHHWlWKf8BFjXKuMzeWwzVijr4bXXQjvfG5GC0A1D4qzxi6
Yh9OP4wrQko8TLjOuR0n9VrHxo8eRM7JnYa7yiIeS1NXkS5x2UxFBuvSQuURYyvv7QT8vWvQ4FYn
yt2tE+aX0Am/D5hi9mJCW2RL9ckuqhZLSkfCeVoPp8ShPmoBSeireDy1OP0Qy/eBUjbjIaKDetLl
mJ6yvpPeZHf2bp4hlVD+Dk96PN6HCgC6bqXdUI2jTG8b8Qlgfangq4Ds8ggtQN+Xxgx4OkIu8t+P
6T8ydH8dU8sm30+DgkpN6x/2TCOxY8dyQZhHCy6nQcbJ1h3oykW9HT2BsPXMepmPNxSdnijJrqzT
t74avztr3GbiNtqpw5kK1ogyMDSDfV/1kj4xINcmBa7fmo/c/bMHNWo3HGjtq0sbBcK/CSGpHyiX
WSNliKE8RZMIIgMfBzkCC2ZUMT7RtEaFbzEjYeLKhA/xzi6PmVfaWlFdjQmBeoMYxeeiU1kmOvkd
Kg06ykOf+o0K5HbWRvVJtzmW7nLvxFbxPANBGexipGNex5dMre7mQR5BNWReMi898jDzIUucZZ/G
pKlq/bUxZXPW6dbd7pa/N4Ob4C6Y0+TfTGj/58ULM0bYnOUW1zDmxr+f4zYdfiR6eXcFtZFFC9Z8
eIccOvRMbSxDZDRagkTOtC4TLrtd1saBFSJ+12JMvsjDQHRcZW+w3u3LQI8V7q8+k3fx/C/nzT8u
RYIGbdWxdTjkYt2sjts/LkVTEG5Z4xC5Ck3pjmlmXmDQmYEZo7KRM5TE//52/0i4M8X6fq7AfWeA
zWap9I9Ln3L2vDRtXF19uD7xnaL+aHpixzBImoHaqsYVRj/zHn1xHxsuqI1AHWy5xFO7giwDaYgH
+0Gf3ei510XBxENnOLM/UlR6eZ8oz6Q4Ux9sw3pXhcyfbml91VIw6dNsKG4itP7Fzncbq/4cyzh6
+H1NDYyZZa13k78fQNvWiZsAqHY1Df2NdWV8stHtbyZHbRmuosaLrAx1sW0OQYe67KwzEp3aBddT
ajUPCcEv/iBw1Kr8kz4zGna1en/bZIb7g4aNfdATLsFZXcAaiCU6TUvZe13cbjV6m+dB5dOhZx23
o0TYHDYjsXht4bEwVI+IZNSjSBpjCygvv+KJbDYhXtAXl4QGCDbHmXQIkAzSZqGTO9IvekyQgGyY
AJPGWI/OhtYf+fBj7qm9K0By4NwHKal7ClDRvhPxVWlpJoXcUNEjJerZcUJ1U8/ZgtIz705hVY5I
mfryXwx85moM+cdxxzqiqdQgkNQDgPn7cReWZOpshsj1HK/H3IEC3Ry/OGb7OsKEOsUDk7YRwhXy
nPk7KbnpD71QwclX43uT2SpdG8O6ixUwltmogObW7PABCe0Eo43nDp036cr8HW/X1cj0A8WjlHQW
h9g6FMp3+FTm+yZHOteaOSMRstR3Qw1tJKgPuLtMwrU6JCrDYrMOne/TmkLgki24hg1XOUSl+jhq
qxhba6hQk6frLY0o93CSmm1pTMY+AZCkKOW4nwCQBIZVrmmz4N3C9tuQTfUdZY322bC/tFo3vTid
2WNo+RdnDob69dT92yHWac/otoXMCGM4bO2/H2KqH4lo0Ydd+iJMvEbN1ROrO/UkOgoim4hgunyx
nP3tD7fN5ISh4inrc1oAQc329/+oIe0brCp//OqPp5g2QCmI9Pzj71cbuiL1Bsyw/q/Xvf2ZSBne
4o9nLpaieDAPjLVapdNtZi+VsS0OFG62f/zj7Q+/3vK2g1gHwi1Czedfv0PgxB78fnPio/gyQluK
QxdToP6/fabfz/7rddXvReTMtFnXffjPh/ljZ9c//Nqn23N+vamsizvsBGpL4PnNJVatT7s9ITRa
R/l15G9/uW3m2+G/PTS4ZLPmGnOP31F+WwLK8WdFD0+Jqrl70iGJub4MKkMfLkSdCME63PYIjryR
eewz4Q4/qeRk27n/Oivjz6Gi6yszspaM5aeYeoQOc/LUZ2jPJuQmcTZ91GuqUioHlObUgbxpogAr
6q+htK9pp5Gu0lnRbmnLFy1hukoowqWUIkhaNdqhrT9xw683Us3R25ZKoGsh6gnEPpu6b2mwNkwT
slC7ahpa8nn6MircziOc6QldzJ4Adsp0EPiXPlQwdFM9dwzksmFL7oIAv1gyjMqB10gcu/JE+oPZ
2eLRFCfhKjmiKPU6pDcvrMiuVvK9SYfrAJr8kujKga+t32ZWC+FNu0MVNgdZiotM9CXBv1Y/+6Sv
7QouA790HVSPevUQ65IbkjVsuXzfjPzNKXA6mjMqngTtkQksbNcYce2lRkauJEQz6tYpL+Z4tdJS
oczqc5U1VtAlsbvBofy6TAv2YP2Y6fY1QvxxUnpRbACBB/iDMFTTSe/KVjtDK274dfaahWITdwOV
23z6npr1o2a0ktBY7SGN2ovbYDmln/mwRAYHuKt3cFLjHT0c8pie8CqEPmhor4KOWMrhE06x32In
3PUqmV4TPcg73XjL+tpD7qsjawbhEOsTdKbWmxSrXON91FOF9lhTEWvMCX6ZvdJAqIkt68gd+5RJ
hWJXTK5z6rQUVFWOg823l06fSZM/FHapXDSHUbKiPlvb0zZSFXGY7abzyZpKvdKhNRf250JWQFsG
E9xwVMOX9pI26vdqCoOqi5tzY847ax7Cg6RzzqhecqQRhdNWSDXEEzDpFpkyuykYijP7q9qgPlrw
fmwQhxX5RHlO62RgLxVAIV1MNCS1Q2srGrYbZfYWbfppj9kxn54NM/1uVXJLjWKgaJc+lFSazo5p
H/Gk0DoYG2fbjBKb0/Ch2/GZ0nvuKclDz30ekJ96LpvscaCyntYYLQ2YGSoU7g2++FBRT2StwYeK
m7uxNtAmS5TI3XDfNlbr96z0FlEBjK8J4qwsiyCN+qqYmgywFw2bpKNobUfudqChe3RDNRjS8kkf
6h1gmMjvqrrdSGFUfp+AWp0nfDW9wdCaLvn3BUwvTYZ+xB3kLTXksRoELLPu4SoL0pKMURC2ARmx
hSclZgsSOsmWlk091InB2WVOdBxRKJep/TEo0R0DVk63JHueQbezsqvnfanpxxlsaIA28IjXxfQM
m9h4qiNfkMlOXFp4wML3wlJ6X2eysY3QS7Jap0s/owoi++86PNlpfqcT/yUYEJFmlqG3wAsiB0DS
LprSq+wMzSsQx2xSs3tqUGdv1UXFiE2JcloNoVNZ7xfmlyQykFytLts0db+OVpQC+KvAwnTFodea
b5xDtMiRa+116qgU5RBgNyN93qUxvykOxw/QSRbUdaZtjZVAVKC/30zZGdNyG2D8UTfI0cCtuaDQ
rRIuGSovT1MaFPSu82PsiPJgD0tyju0Ty6EPE9drtR7pxLSWwHBwXCc6o58VAX81dizFkNQtvesZ
5Igm6WVCr+5hWRcMkLmfIjPxxTwbJ7jtKaV0019SI/2S094dtLm777ATYeU9SETxfAF6u7OsOvNr
HCUw3F13uwwg6fuUlm2fvWXDMG44kJ1lZXQmXmIkPPAEHRoFK0x9ylrflf2V/JqqUbTDFHYorWur
C8ZlUv3Y+tIvmhPoM4tGcqpP7VzLjevSmhY5oRg5blmDQrzdNMppuAMjqp2K2qNbYj4miOMjxkO8
PDQIjLCgpwk5BDkwM9DeQNqhxfswD0tomm8ogs+apCGflfqTqTnglfmGF0gozoDlYQ7dzO/gymmN
XfHhaC9olTptB/2dC2zY5aS0ZQyc3tx2UOW0Zhczq14yCrb1aKj+lEW7Ar/ABFbYn1tJ5yblx9au
n5tMPGzqavlW0pOmgIzu0k1VpCrWa9tM15ihsy6WnUShsLVtNO0VyV6yMIlYjnMaaEjsN0ai7Ij5
AZCpTPN9Rc0hEAkUGJBCWCX0R1WBhZyEFSMAzHiSePonqejKqqNrfKzR9tbtXai6uP4pTNzb6fSY
DssKy7+IIfwhy+yHKrsYgdW0N5el8FR1ehU0eTdqTLsuMRBoQQ42MUHKS4OQyifiEYWwRFdmli9W
i2pp4SQnkxEFb7uyr83mAAK0Qw/CAEP90/hE+rYHeaC+aqYyYGM0xtMQucoV+bTwbs+4bW4/ZssK
e7fi6RSiyw1u/7b+v8qB+XTwPOKrXJSHnn7AvkZVvIuyCKxXL37eXqMb5wuiEfnScD/dGgUyWND8
Cv37vPSW9TVK58uA8vfDSjNiq0xiSQk86c651JF5ua3ybShoEqy7bS8FNgbu4V80ZapwR+TFDqxQ
dUpJTcaWlL/T72q/a+BiLQzEr4qB9hNZQQUUB9K3IuLJh25SvCnY8W9P5dDnG5lFlEfiYWb1NqJ6
WxZonQan7q9XG2gpdvmnZoOjw4wk7nB39wSjYjtSKbV8DWv31VzfFxH9ZQBu8AourAM4FMXnUfbm
Jcq4ZdSGS7xlRPK2ajXfJ5suzywb+ciU5zSxag7mcHD3w6CqX4QMYeivTxPGi27UxsfcIVTTgXbf
gTxSj2bXN9tRtMmzrTnPt2eaeFvTItZeZORMQQLe71QoXXRdwZTIPVV3UN5KjBRVg5PLiZJ2Iyw9
fXRbBBLajIrX7i3lC4lxKnp0PosBfq0VZfeBCwa7yeLEd9Ku3KOFkmY70KpjBe883Q6Qmjf33K6a
l9ykd8Z1MJ6arGmvpk1aciW09r1aCZPrq9YWvBjq8+ZDDWF9b63kglImzUOO3+DX4XaZ7UI1CN8V
E0KloyrG1dWt7KQouRI0TmU+h278eHu1SEYPCHspGzTCCdrarE4F59211Qsq+ZY03vvc/etAOvQb
yqUcHtRw6RBFELWtjr14CKuBLMR130Z4myRruRsZ8RpmR1tZqnN97gQoY9wQIGNFUX2Oxouy5Nr7
EMbCb4ZWrAEuPdm+LKpvTyiVU6sb+Uea9BJyVAtyWVHi68w+euGsl59Yf/J2VD+Ixq59wxiry2yM
+mWo1Ni/vUKBr4wTTlhIYXOnXy6hZXeXUZIuAATL/nDQ5952pZVUV3vCAxzM8hfcSRARQXphf9Hz
czjsb89iymd6Pe91rSZFh1PJE4SbOu+z8nDbHyvssBTMibhmudGf3c7UfahA3fuAxPDXDsXIUKrK
Da9zraZn0diuX/am82bzZd2e8b/YO4/l1pEti34RXsCbKb0RRcqbCULXFJDwQCbs1/cCVK9vxetB
R897gqARKTqkOWfvtalDwE338/rK4OkQJWYmW1WO6hO6zve7doI+X7PpNK4Z2+mzCrxqGzPifeAI
/H7biALFmg8ovhFMlZ/zeWiaN/cfrij5Uz77SfH1mEEob2lk+SesgeZ2tLP4AyjgbnkvIakAK7N0
DyLRBHuDejp1AqwSPyaMtIO9X55HaY6xqj03fXDGBukWc+7OdbXkvYvwUszfESg++EFJMzxIU4to
NE5oIJGAv7E8ALLFX6QReC/BKfEwETED814fIEu465awtldoe2tnmIYv4acByphRnPGhmI8YsdHL
psMXJ49OPcANr37Mal+PKWl48wPAS91Rl3ReMtMKD0R7EeweI0Y35Hl5oOkkWJmoa5yYz7Otpcdy
5/rFy3JnVfoxBdTKve8dH5ch6pPvZ03S6bHv9fY5aaCzQQOzCWslRxbQhclY+KVo3O1wt4JLyvT6
xaTAt7x83QVlT1nLIp4iHK5GJpzV8jK7bviEAJU+tdKyTqKE2bfcXsQVm0hFvNZYsjpB6XXoB8d8
nTz7sLxEPE+YDaPRuEsg4d9A1qnvZ3Tx5s3KDv9BJK557kbG6uUpMfdtzKyN3/1BGftCa6a9Hrjp
uy7szfKUKP5GErwEm3a9CR/UiDcpcNmkab4MboQqK8hFtXGrpLDuJtUTkDO/96GKj5R5pteycNif
GaDkyKOZPiqdpX07TjfaHO3KtTFzD1VjEhRg508tkqjvV4VwCjlE2V911COwuukLLHdIUg3SyCte
usmtjipI2eMObfqFKGd5tS02s21Nlt8xzkp4A2ZIjdgsH78/HdkShxNVkrE89O5hpdPRnn8WjdG+
9BRGnzyjz04DrufvLzDTzqTKdZ9+VLc7yyr4yQyl++I3gu0pb1IzNAOlJj+xNoIUt/zs6Jrbn2ay
183459AxdUdGigbENhtMrcY7OQHeCioyKlyAC8cmcT9pnCK2sZz6QngdS5MCWKprl96lSl3ivzwM
t3XXMau2RII7JakcCIV7MAfopox9r8/kwADEESs//5qo6XFUjX0pMd3rfhXsC3awTDE/XEKfMP2S
kGP1Ln11CXUbicm4of3y6fkV7RlDYFcmg+al9IOjQG20gvVjnYbOx2LKHhCpqHfxLHbVkU2MGAaT
rTGZ3ZOW2Z+UMQ5Z4juvrQm51zS77tC6ytzFHueodCrkqUjiTpNK63NYe9X3IUKLsfKoJ81fWnFC
KIY2Ybk4zDrUFmVtM9Tx3hdhfvpz+3/+3fLHy8GaxfjfV1s7BiE5nZeHLU+w3D51xGazU+Hp/9zI
MB6sS8+xVy0uDPZO6D9PaYcUwkZf1GmScoEvxwvPVWLx0LJtlxavhYfhXgh2QLGmpn3pq1cRvyPE
D1gQ59mmcRFA4EqoTvV8SFudtW7VseYHP3cy8CDS8xZ8uDqsX3/CdshHBI79y1P6eNQCQ53KJiO0
EirStmsht9N5TOBeXz0bN8fyB90sFksRoROwwmG5lJ51ilMHazCfUiAEjozlSem/S03jDcWz+Hk5
jCieJyeAVxv15g7nNArifNyKunsXMirPHg4xE2OI9DDOkG51zT3rzosauV8+Hs4yCYkBE12ZNhiH
0T6ukrojWZo3R3UUeTd8Dr2aS47ldFL2j1TxrBo7lV3hiRfI5zy3VM96Eg9rmfIAVBJ8VoauT+tE
GXfCKLXdcttybyFZorsW+s52TDfowtexhxWpKLwNC4UI6QqxeXxvMUKzTTl7WstsVj9PiRbxpe1Z
jj1LnLkrS2q3OA+7bWkCOcS8lM8wL5iqW2OW5fg+Kp1qtOSpjJh4gYp06xBKxSlM43RD9Qo5w/x/
vp/daZAWL9dz1ObrZCAXPrbV0QiTg6RleJiMtthGDFW0WPSMzXLbwkaj5JCIDOXq5GlrQirkulPN
Q2sX7V6PaaQmbTbsTendudqI5EukXriiC01DhKiV3dT0r8IWO6+s/UMZBcTrVGtbOeIU6yhLsCSi
BuoGipCdcNeOP0DbmpUy1Sy+MBJz3Bqx5aLcD3/2UpL7E+Zrn6gn2mvWvQ3VntBW95pNKOzNoX9d
FOOLMlxqdXFaLjV0zijxa32xA2DYbVXqToeisV4nEbiXMEP823o3razj82RmrA+Tyj+2PPQi+65b
ZwQc75paY5+O5XqbeAKNErbsfeg1B9m6MNRCcqjNLh33jtEFW6sz2nuN2J0j+pRX5bTTWSVkmBfS
rh6nsU43YozciwNVb5dYGkjONnbWNCG9XViG1qnDTXsKB7UKxoG1xRCyNWZqWAejBp7eKour3zq7
oqZAjJ0PnnAtVvr4HNl9eEsh222tLEPtjS7xERw7MJnSqk5NS802jRNxMkY6HIlTE3HXG8Zh8V/E
dkAAUuXtgJcwnCwOkLYus7200nMya6yWA4rOWyB1g+2seefPA1icMNz9OUC/L9Z9iVxO97SfUSpe
9MBXaxZg8L3L9tWNNeyNA80GCiIepuyTrnHKe92n46fGbhzMWzzLvzzpsAX3k0NssdHZ1qz8Oa87
9FQxzo/ONJp9b5GAOevL/hxKF43AhNFipeXljzDOg1VRjoipXP/79fezPGroMqyoRC98K+oXWT0l
J/Q+3mtQdsNRcoKelEquosiABpqDOi03AT//+1KHcI6ugvM6zSaHbBjQvEYGp6GYD7Axta3uDe9R
Sk+cas0tN4TOmRhVm6wN0XplcgbnLL9zDxMqo6EWjN3iPVDRpB97wqHPDgm5KR7UlW6GLI5m3T6+
qvb7sFzV0bBkKBS4R6d87pZ9CYaWd7IccktzNmFRzMUuoniWdJ0q6rJtDkFpZeixtS6m8r7s9OfF
JxGHvITl4OPr+b5EcN7fl3gyi3ABevlpohCvzRqs5ZI9hP+8utyhVx4IBLc6/LEBWLMrIMXmE9lm
gpUTIdlyyGvGsXAWkv25zU+B6iQxRH+tRi8XWnhYY9THq9j3EAJb7ksbuRMtUGskA4WHprNILbYm
gg/zekApj6dswpi24MIBJZMfOeRRvqHrRmnUZ2w3EbtVqL4qKKt9+Wp3E4UaW38IFeaHHNr0uTeQ
rKqR8SKae7CaQsqaNXOjlEljObis1uFBCKLj54+knaV/xmLOnn8Vy9tJG86hkO26rh3IByXTQ6Rf
euskZ6eLNvVo9Id2HqeWYavl7EQljsPX18Mb5bUWpoiVbaO4H06ObRNDmJch3YC+ALiL4C1J8uiY
Yopii8SgnXucaqSE5H9fD1pc42GbHc0+KTY6VbW1DTkPqk11aptim1khc/HsaFGtiZE286JiF4ft
8+IyXIwoy3CwXPqP2yKXH2Kgajqu/C5ahVWaZCJU11OekNPUYCMjz+GOXmGAXx+3gBbDqSHgZ9h7
ua7o7rIZMwklS4u03ulD4l9JbNm1bHO/6MFA0Ahsh8I0cT55iIa8r7W7mp40/FKQOlMTcbsVHVxv
Su8sVDynsJY7gXnzM8jNi6DFCoavGc5+R6YOKa1OMECznIL7Ao1BaWkdViwaglZMb8mmJQ6nxpD7
UUTjta8rYDQKYg5JWYC70HfVW2n2tGmyDg8kMgJMC6RDpm58g9qbIxA3c7WJIZNvq2TernjOPYqX
/sGkwrvFWa8jdOz7B5BybKOwVCPxHHfmpBW3vCmoErvWLfRx4ZsBrRtoxyuP4ss7ABqEvPU8WieD
uca8C/kcnRgsEavcuWaW3nlVRPZPjPmwy6PgOeuSX40eVpflGrV4loAlhqYM39laBo79Nsx535pn
fLa25m4t20B9YebiDRLFdrndqzq6CMAwjq6VNq9NTopnmTiPQV9+NHgeYPBY1JRq5R7MEQGMOTnP
FQ6GN5s+/7HCG4lxrJBvpTE5myEisn651091EAwZDtAKb5fMI/BtmRFrR71kbvYw0r9hGT+xnA9+
1LbB92FNW4gf6V7XVUwpZyfyHsLXfeom8rocLBJGEE8MAIVqcBIsFo0vpTWIB3LnGU91y8aAhYd0
svHW0m5n7/FaK81/JaJCHAq4UjRS2q1WxuYtmi+NYsLkKYby0NgFpw7+7ZNM7fEhzkhTNR1s2OM0
wt8YO8VHTX4dlKVx1SU6MrdqCk/exAiUtWNz1GPHPMgi+02ii75qi6p6DbqU3oaQFNvsSdsAw4u2
vm93O9YNaqUzV/7ooqcg7Q5RZemvgy9OcphDeEhIefbMITsWYE7XKLioJxOtIDWHF4EPITFAjAF1
m5D9DeqCiBmHNgrhFTw4psJAyYemxic4GGX420oB2iJn9VhByvbYN3X12tDgQG+dXe0pQfSF39MN
ChyzpvksYks9u4KhAa+vGFVybIZWXgveheuN+UFZqiA0hTNdkDR5Fvi7R1pdI4/hW2OqK4CbZu3F
MhuAOVwzPER7ml7TufHw5lsEgFnhFF8P2kDGLCne+2Yq8x99QJ0t7JLovsuGj3qoxjvaotS+HQu0
ru+YxBJwgDRw5yTU0b+jctn1rc2aH1mQZOqG9mndIq3AFtH0GxG644PlTNWxA2y+Ci1CgkrEIsVI
Q9sMWXuGc0iPSbFyFRNE7FVG/MOHraJBlKCv3X6gu3I3g5TOKQyi8pkUv5uD1/wzmksJlCqrOxpE
7drL4aBVqaPT+hjHn35GhOwUTx9B0KGIyuJ8E/lWuyGCVu40e1RPKge8iGNK/BwisfErz/2tJfWQ
7rQOZA/LM/9UVgruEgUuBJDRjvys/IRWf8FasC8a3owgsl5qRxc0EJkIzFg3X5yw/vvqci8dTpqk
DkvFErjukzswOA+j/W5bBP/WIFZ2+Ers97oZ3ruGRDLA2H9JR5/uO3Lqoy7IriNigLNP+iTDBhVg
B+TUlaplvnabiF6pGKmbUN7V3Z9BTvseiUf8bIc0AuiSjIdI973HySDAsUnKemVbU/9c7B0nsv/S
VfejpJn8VhRjt0G8k1+zaFbEB4W2yuGe7nNQYu+9aHZoE5MX4GQfhNckoCFS/8uEc137Zv27d0ta
MyH2lKk8UPwBQCdTD+6yw7BcZpRInTRcpWMkT6Pnus/h1EfbhBXBXvMmUD2eBtJt6PqryIyPTETT
0Z6kutiTtzEw/rxWjOx5Yr90rts/5ZzzhWWrq9CiAm+Ibxz5EeHKcPxy2+hpDlSiVScgzc656tRT
WWfPRm2pbWJNn5lZxkCuTPY12F4epSaNDSx77RBNVffGY97Thhg/VXNiNLSK1zWOhfUIxnczBkRE
RxD43qZygFBEgKC03HeLDn9eHIcaxKFVS0JtYn1X22FLwTQmyDzCMpsBDHHcnvCSjggK5tdyq6nU
2cYmdRkrzOSVrjAbxg60mZ2GalsWpvfUjMRWyrJwT1kK+cd28E+pFIoi1aNpb2XOJUn1+COO4KxM
mfYjNjR6dMnA3jUatc3IiPxTDr9sbCz4zS0QLZpdroumM+5l0r4Omhmu/DJ37pJWfjaN0TxlUYV/
Z65vun7jfPkfGCWjvQSq9Nwb0H8DlRvwF7QCQb7MWPkWBFNO3ldSGRstLtXKBd+6nUIzOuLwK9Yy
SZK9nCjM+WWtjh3BdauEuJZjpPxsT1uESUyPQAUPirqCKL093a/yYrcBxExbuySItLf0i6vHqiFJ
Djehuf77G1QmgX2RSQaCHDZ+kEKdFckONTJu0z7OjoQk86no1lOdCuuop1l1JkvTPhoGJL7OGR7j
adDuDYV7dL7muABBmVNggBYKCQg07BXNrY3jCetXOpW/Gsewdznf/jaSEPoy6X31SGKnVcpSbI0x
pb5XikZGXU8vckB4YfjC/gi6lyImCdPt/RFBpdQulm7n53GUs5RIP2On+fehKfee1hKVqW59EiIs
1CyWFmIazlo53mWxkbwIbfSQRUFo+ZNuy1k5Iv42sEmi2fo9OBlshNieDrSpkieoZE0j/VODZ/oU
6dqTJHvtUEhJhdQ1p/uySC+Fg7dCYsFZT6GKd4DQp50Z12AP5s20zFt1DjPz2PcyeMoMDQGMELcW
1xwkJDChDFFe6d9nPduqan6H6J80PGMssOp+m/QvOTboC8UL/14qL2df0TmvTRzv82AkUTEE7k/T
uNpMNeAoUfBY5dQBrIz8JdX7N8Gm6tUcINuGPdapsK4+5s7jl4jrAkJU725HObJCy2kg8G6yi11h
cAexHpy0flR7pyp+UuG9qkyYD1AP/R0ZAcmmkmA4Wh+CntPj8lWuPJFsIl9dnVp6lMdrfMXGPTZf
8HeiHh7S0fmhV7k7b+H7ByT2+dlmaQ+/bEZ5lHKvOgq8qRW+RDh7mbSz+Gc4ryi14eAigN2WAkwn
sQBW7a0a0sJ++EwseDLjLfWiDHmQAee2m/v3obbRzal90cJki0NMMNVBX3GmEiQY4x8xyGly50jr
yfbosriC6B5TgxLcI8I+RMEQEngxJ0dwSuQ9TaC2yf+iRkNXzfByYCyslkxXPNbEFW4Av5cHx+/6
dWExYE+uk53tmQ+Jnc07anpWHqQPsz0kwJcRVuunlTAH62DH9qbyyuwNICMlFur1hSL8mGJu8ENn
stDjKH+qvOTaeFLf2J0bXIVpqX0Fd/48liLCLBy5ewMU1tVs6WW53Ude1hHN2xx2v2fsZaCYw0T0
7kRezwsOUX1rG9It5YV03G2m4zgBm9EVNxN6CRRAUhtDomIr3jYvynqJ1KTQN0QPVZIaW156tqWA
ZTziLdMfOYEbAHyKzqhN2uBoN3eLVBz/WrPVhEwBM3eAPYI4xMGmd3vmD2RRLYFTVq2acyWY5ctm
PEYI8PesOMKVEZiQ14oM0hP3nBt/aM7sle9xqh3HUPUvQ5Nd6rS1jqxNig1xL5T5ktg6s8xidpMf
scIhOrROfdZT7ZLFZnrvp5lihrPjC5UveFuZHt+lWba3cyXPBvQrQ8+1G+mtBrAETmXc9e5bk9Kj
LNpXFe1EJvJ75VvZvVZPxhEL7G25KU8N5LS5uTarbLyvzPSZtADvuQOEhbw0eOtE4z6I+q0b9lhZ
q8dEEIarubW574ZSbis73foldRIPmG9ccsJUEwbSpiBpg6VO7uxN2hWf5Kn2q6R0PvGb1Y/J7BuW
ee7+mAF4VhlFT+lI4IGlsNFE4jNpO2AdjlvMPIPhTaFLSooBfF9uZ0eCHuVT6vCDpf1x8EE7EQPg
RJT+cqtG7VI88WlQlAIXfkYJs4rGH6qdt7vWJykGEUqNMDwAJxlOQqR3Y8c6p2x8j/TvsvlSyIo7
HaIw4SkmkI5hwvjBJ5EA1nzDeELuAXoKGkze8MaaBSElML7WtjYm1O0H9hDFpi8Af7ql2xwcChhz
7SC6LAcxgPNwCoN4pkitG1t5z8shpbQ7ms2qF/nw1mPE3dVJlOxnz3wUAefTe43E17jNLjJkOrYL
FDAG/GlAfrF+SkOCpQheqz6pVN2UFb5rjobZT3YsrRgKkpbtq9/62X3xaY4Md0kL7tV2oWbL2TFM
DUxDttVle7IDYBzQ9nlWBMAZATuBrtZWzFLGfViRdASLg726yAGEpSUMMO+WREi3FRuaINXGk2hl
v/arpjqbWspGJdLRkPe2dVSI9gplGJdRss2EMlyzNtGSPSJbh98k+7ahzx5a11aXpAvuIncApdaW
iMxyGs4aohbPQ5utqjo/6RS+A8mJlnbWyYa/cvF8elQUMYNHX6p1kEWf0vKC17b0qlPGcgSNaBm+
TuRs7l7Z5Be4W7LiisBk23lmfxfvDb2MrlFcpy9OLDadofeX2py7gbk0YL3a3hEO4bvRxMYVHcsZ
On59tFq3gL5mnApMmTRk6mgrxqGiWEF89DCeVLLvfTN8rvuxfzanlG1I+os+lrpoTiQf2AHn9PcA
pQ6hRnkhL0vMPkl98Xoar7rsLbRZLS0IXXmARjxxSMuxWTF4ZAelgoYFBgdXEoenrOGMMyi/c1IA
E6yBUEVDC1rlpUN7uNed51ipa1TY+Vdg+hbiLwQpTfRUWVO27tq0/CiqiAaO5/y2aLO7RVCxEHVY
xTvBvi785JQ7pXGhTKVfclotF+R4eC8b7U7NKaGUpT68DmFtrWJxLqPwTVETPtDBo9zH9p2a8000
2JhqK38Oldk+WKDoiU6hS886NNcb/auF+L7KNHrGraEjbqNrenR8j5JRnVuvuk9Quxg1yv8pzWvT
RS4AFCJ76nODUr0vf4kpe/EqZDqQrSe2r7La0dQGG9zTSTbDO2l0/lPuVZc4zbcUrZzTANYaQu94
EA4j3YqiB6s3PbJ2JlWd69DB8ZNKvrmkbV2Xm4DG+lvge9XBqUpqhsyamdDDLdNqulYVYYkdMsu7
0XR+2pS01mWrveX1RDIjsPubsKPhZjhVtAuwANK5aRER0U1OiKvcZ4OevbLju8eqBGJTtOmBfgyR
KggvD3TfLSofkXuXmPXVQwKhfKhpPXatR0U9A0ej9uK1ajdJyHlY0wBeEjILXk2cEThXj67DyVRo
5cbUbJKRg4ymyEhxsqCoevBn0iDeRnOjZeWLOWWcfBM0bpwpW9uGP575xosrRH2IIgz0vVGiZYDE
Q1cMMWIjwm05h3L8SfQBIRic4MTkOeNU9ZUDzT8vBw3mG2ygqqPkEmQb5NiUEcr6CbG/8eC1ZXrQ
Bb7vKspcIsTYhyKAgDE4Db79MCb0Dhr1kMyHmZqo2SiQPGCriq7qxiCOvNfTD6NA2jiORrd1x4mI
T1YrlLqtBBUnMHflttHKypPiQC/a2GZ+7ayboTKvAlbSGrefOnQaZcOx1/q9HAfIm1RSMfAU/qkA
S7UzRP3Uup6P0X/0z0EUJ0TcTTX86zJfTaks74RWTE8yebbncTcCl77v8r55RhrCRl6CsdCUJH4U
mYk9xtOm6ofqRHREwg5L5gdU6qegmlUwxZcMiY4eQXMgBh3bay84MUP9xepadQlTpFdpbWpHzYge
x0nz7oeydZ9HxfkuMIp976u7eJzWdKSpUaOBU81nUHfTx+CyB3VCK9ktVxGI3LnlhEacEsFKL4v4
ZA6Gfa2ssUZeOhHm61TvllTWre9/9b3R3iYZYWUoUQO1lGAv7CV3KbZt7FREq5+yoN74qEscOw7f
Envodmmv60dTtDdONDr5pt5twha9qNuE3p5QcI9Q3ApMGMijvqvhMnVzA3sGSA3LYbin6lMT2BqB
JI2R8xzQ257c1NTvYTSqDTSM1xyU4RqhsfXhgs3JJ8t9AD7qI5I6lgT4/rKjCF1xmwyPvVffsToI
DpDbkNsS8/NCOzC4F7Oc3Leak9OwtvYh/T0WYYBSm5peasWnnHJUg5XfCxO0kFbV7otxoMdvkp5Z
R2x5hLyH9W6v+F10R4OCysmDvGDZZvCIbjohajy2D8tVxF7dxsOaeyMw826oCjRrXUNOts+5Ymn6
BTVzuaVS6q5houmXUu8gD/cmI3rClGhYkXwa2g/Aj+LR9KR8Aju3J5P3o3B1/UW4fBSRVvx9ablN
64CsTLm195SGfBLT1ZOVBRfKKN3HNFLiqsYOYROJrdBCQAZGJUOGgQYJM2pLCzEaPymMPpGbNzyJ
Gqpxl6UYAFwEy22fN1eHdF8YwJNFoEXnvNg+Ys1xZsnwlmiMiaT8apX/AjX9QXCqk242UV/U1a2d
sJ/QZmHbrkJ3Il9o8H/MLlkz8VBox0CJMx3Nkw7v9Ug1Lny2JdppE66/F2fDvaVjNouFnJ0DZXbE
ZAvOggjvU7rLLLu/S7Ku2PiqDb+Uk6CNr9z3LnGgXSr3V+9R+TXaDOWLiQCrznTtkRIyHO+pSD8Q
Lr5FNCfPxcRT9OzGj65CnlAGWvTA+IncHnQhAlThUKOkVZDVQ/y0HMhyx34zBd7J7PN6M3nBtOkr
T9wtB9HS4Khj62up4MboLA0tguTYtr9NhshjHd3I3zUOqTa0h4T6K/30zt+GLm1mS9O2JZ025NWE
fnqiBqo5GfkeJRZuqzCnqdupjn5WqrHBsylsK0/t9USj/mRrzt6l93VwKPuu04Y2Xh0HbIHoTB78
H3jQggdFgWstMx9qROnJLUMaEDaHgjLsFWcuD9d2b36Hyf0/ceF/IS6YBkSDf9h9/0c+0qUs1Ffx
9U/ewt+P+TdwQbf/BXHLxfZvkH6p/xO4YLj/0skn8nTLDrB16vynv/OR7OBfiKIDmGWu7zgs87GC
yu98JNv+l+XaTuCBYXAc17X/b8AFy5jtzv+0PDpk/WApNQhi8okh8P/DtV1N5MWHIQ5Pd5QPDC/W
HHZeHAqWRasce9KERmyXZNY5b5kEqSV9+hIttzW4NHTpuThIQVq9QNg9RVDpi78wfa2ySjkfpq+g
HDcJacXUXsfOMXco/deeCuih1N6rdMqHvHeuQWzigitPvv5Me+fHRChC6SXT1hDxuEob+Djp8LMw
C/RzOZF06ag/wOreIBFZpRoxIVnYslZFp2IAtN92CohYT33TSm/1NL1qTv4GKkrsy7/Agm/7sdk3
c0WO7iAd3Calop8N7ToKsWPwMCwDkOLJU3jPMsZV4Y2/hlnYzae39om8PcDZni3asJSD8RR1X8Ok
pw+5KrdtQCVfTk1yR0bJWeuYSloqqyuaXDiyerukSI8Jr/XPRZeVu8DB69ZtQDHouJbKfTmAvhdB
u81tma75C4RCVbiqndQ96TEN9Tgg8sbGMuH4vHN7IC47EazFHHeHdE0QBp6TPNGnW9B44C7M8RZn
7BkH51oXpOjQZtkoG1ScsIInTQiIUo1+Ux0NhlbDXj2lTN1u9ST5DcB7mxF7dsZ+Sg449LMvKOUt
SFpyPUTgIKaumAmAP+2sRH7QQoJ2iNoGX51+MoOyv6tqJicfBdAMM8gziNTCbdp9xCeQCSak7QCw
Puse3YlgDDMB4VrY0Fv9zgTTO0Hrwnh8rfu4gVCR/ZWk+OKHHMerPR5jBbFj7HiOiaYruSro0Wgk
wQc0v6LSGQ7EDWwxlnVH8gPo5WdktmROPX+xw71m1cCKJ5j/AjeNVeiIgzCuw8skOdFl7zQFPwwS
O/Zu6n0WkyrW1C8ccHkK9f99XEfYQAHh58qGxASmQNNlQv+aEo5bTS6BKHcWMDoNHzkr76QnR7km
DsX8K2DSwlECskdk0xb1I8IFx8J1iIzBakxFQRP8qXuQ5c9UU/kpKbCWukRf7W3Lod4OzXctYvMh
oH+4iZuueIzj1zAOqP7VkmRZQTSnpmKoRfixWmkMq3qgiCIe0ZJjREm2tf3TqfdFjMBeb67eLPCK
jMoHMUWkGOc3VFwKdAmwJjLGGjs9jn75Flh5vKIntCHPL1yTQp5u0It85U34SzGAMQsb2roZzR17
uxXLcUoWo/PbKwaq5gXPnfRAgVDGrQYBOttgH4BCFdXTrCPaGQ727qCaPZSUViAs0QpfNci5qJy/
16jbjh6731vTI0hpqfE3Hdt3MOzbRgDNCGPcZ1ORt5uWmF1cn6tqwBKs140k5wHwMKvO0oPp5Vs7
RuA1CqRffOIE5ijTOKf9TanyiNqN7xbM704DFzKy22Unw97zYIWuSQRGaQKi7r+IfNlhK8Zc1Apy
N11JH0+3oDoKIIIZ+QjHxIzfqyC+10uMnyhvOsjo/OREWlFMxZWzAV61CWZrVJaU25E0qp1uF8Me
ojEoPMDwgYb2o8zeo5JIob4YrH3dhtcaHQV5cW0jxyNiPyuzYQ4C3dqZtvblW/ljmsUUT8W1QGl8
pZRHbG8o1QYQ8kPSjhfiYsQ2I1FuYyRKrQd2lJQF9nUvy53usvVBu4Bupw0PjT2ue7p2LKFaJ2uu
cWKmCJeooSI0RgJVCOoxq2wCRSZA6rOFQIrWE3a0DyIdBvO/b1r+QrINQpj2/Zjv++YH/uO6GcfN
ZpxISCVuqTvRr+lPyyWjt26T5v6y0nBPrdXYmzOl2Jj5xM4MFF6uLoe0cfPt3BJV3dRjeqb2tB9l
cDVsyokqLRGRDdQgWr8HnjzJo2umHfaBPljXsX03MVBvECWZa9JztfsYST3kvG4tkEasg1mt5ysT
u+VycTnIqknXEx8DVjFUxsuh6I38JGeN85/bDIUxsIj7ag1B2XswmEZ7Ilw28TwSJlPzaInyBK2w
20Xm9Fz6MDBS2jGTMx3ISMpgWLZXfYFYzIfKiSBwRvGxxVwDG8hIT7Vz5neVnmLHvblR9KbC/EEO
IGUjYyDlNsLZgtDbgmoP7rCK8kOTmtuFJCcco941KnoaXOSv6+U2ibkJyCNRF716wR0cnXxW46mk
C52Lg2sW0W4Y/C+MtJzOVn3OeuevkgSRrQbhcZ94dEL/G6aWzhBe3buH0ktD2NKK8mDOxF7P/Bl0
LslZZDFFLiocqlBEnc66tuWwwNDaXPKCl4uGYnhsolIhZhy9g9Zk1K1cHdNDwASe5h7yM/ay0Mz4
hqDpFyc1C8OsNE1PNsqh4cnWCajNEQ1DTMd3GyMsMxATp25HSE33qVNM3OXKPYq+znd6ZhzyokNx
0tNczm3ExV1IC+L7F2DpyC+V3f0Xe+ex3Ti2bdl/qT7ywZsaVdUgQE9R3kUHI0IKwXtzAHx9TYCZ
qUi9uPeNqvZriIOeFAgcnLP3WnNF6NVA7y6f9Hnx5T41AHeI575Dcd9mYADmLZI1NPunkvXlMGsq
66gssedXP5dt83kxWejKP29ersUz6sSQ73q6aoflYmrHxhujmvi7qcCvrVdBS48WAokuzKGkSweW
aP6cBfe3XGh+ZKwtRX3JkyFddodpVpIGulauK1n9UEcVaygyIDn3KYiOUfgjpB0mDaE9up/6/EVY
/3kzS/o82y2S+4Hog+ki9idQBLzqRY5vjUnx5zOWl9VUB/W+CWO3oaz1+U593mceJbThIuD/VPv/
ouq/fM585C2vu3zMcmeXdY+2qNhP50c/L5a3uTzv86M+H17uK3xjrY+SjWwitr59efBf3lwe+PKe
l6/6y9e63LFss1/+jV+uLu/i293EDGQgQhvhVHHZnJ9v/cvTf/uf/P7x3z71d1/ayggzspBa6ikT
80oDwTDocXgsRhBiGwQS6DGnerc84I8KxY7lahZECXFz89OX20b2yEHCIR8a91aTVptgQv1LgQEQ
4O+vNiVTPKkCWJMrCHZpYwhPG1qElbRIUfiqKXbv5aXL7eVCCfMeGC9uZaVX6l2JzY+uMKpvvTrm
RFZsdH2C6N+osidzGl3rfY8VgkrlxpzNERfkvM6JyAui8trKqosWu5jH8E999kBfLSEk9R96bWk2
qnwqtz9fUoiUimTLtKgA+b5cLHj35ZqaUKnUUY+vnGzIDsubFFnhkFAyvx9uSH+GKPDxdBa4d7n6
y73C1l5oI+lrc6ZQjoioaOJVr6ZC5RIMRrDqYindt30JFz+2HWk9JOpj1IffA9VkHTSPi8tFO1+L
mQyvDB/FuzqmP8igAWiqMfYhV0jIx101TrdbaO/KoB5asrRKu0SnWQTrhWGvte/QIbL98oaLU2C5
5jdei7B6b0bifRLOTZX5KDznf8lPzHvITAna+3lAWO5bNgNjr7XndZ/fT53PmP1Y0Ib7eyuW0MRx
u9sAWTM7Q5ttUNdZYgGYKb3Q/dHW5eTg6VmesqD/qRC/lAOZGHKdNjOumTFQloaKKHCLhq52N9Tx
likBZSwUbBlxWLsLUb2riA6MFILmUgu0x/ItUdMipEyIW5q/wvK9fDMaICZcT1reMnvTbi9P/Pun
XW5C5XyLtRFbHqm41NdwEbrLp3SLdHkh9jch/9pyO1kg+0q2w8AxorQnvmytZOhwRqPNBRnCFGnT
Lq0O9jz3ERElVvaFj5Iclcvvu/wSi3vjyw8T2drPFFW3DpaWPJ/E4SixNDeWwYWxyoJGHnIuLdlk
yy+z7NuB3GuuwfLCJxFp+W+Wx5aLcR5bP28uj1526PnH/t3N5cnLU/79W7U5NgLRXi2H3LKvLV9m
uZkVKWf4z9vLtcudUwRDTQ5oPy1vH0gdgHLMVstTlo9lrcmRvFwdlkPtcnU5vpcvx8zvrwMwWT7o
8ysHZW67A/NEyeke9Pm8v3g6QskncGY5TCibFJNL/+obRM5y64R9siuaMJTXy9MvV/15q0VkCXXM
KZZois+QiuXml/vGKQORRVunVOZ4l3+MQcs/1vYKp/zlKsTtv7bN5duXE1HL4DKKNt30XG+KcdqY
g5MxOU6bYm/qP+zli+jUXyG8XdJucHH8GVPxue0/77OKjpV5YEir5dHlgeXTP28u1z4vPn/Gz/s+
3+/La6P8sUukhjGM3INl4CSgq0ZQ8HdEBls8aY/L7cuXn0qFQookZBKrGESX3/SX/XL6DrU23y+7
a6TKFjLk+TcIu46pzLKn/P7q8haXoWooxmZnl6m3yPiXYIkvqv7lvk+R//Lo79T///55y8uIfBNK
ne+Xz1++3yWR6POY8Rf35GVnXu511Lyb1p8vWK5dnrVc/Xr7l3f95VlfP+DrqySFQIHWfFAmMNHL
MLOcRpZry2t/d9/nU5ZHSWXhCFyufl4sv8fnzeXa8rp/+a7l4kn7fMnyxC8f9bv7vrzrl09CZQIq
heTzjnCe5ZjFu7vT+mrafpq4lmuTrYHMFvP55Msjn/fRS+UQX25XC2z78sxluF3e/POpvzyyXPV1
nFgKTq7LHo2S0flzzFuOoF9uX65+vXe5fRkS5mP5z0MMBs1ArkKXTAolPSbH1RuADVOV9Zt0ItDN
DNqNkeMkbiuKb454TIZcc+Wmkx8ZTpCFD6V1S10YVcfUVY+otPZ6RVjypJjja67n4PE16VFVfOem
V4vKU/3+PolxGZCrixomTsI94LJBNo27fIBLpWg+Rb0mLU/TGOWeFaCPz8hHnayIciN1EjccG5p6
fVZt6f+tYLmYG2kZ477+w5fhZMoRvc2LqilDT5oJNlo/n16XE+vnBQSwv862v5xyl6u/e/qX+5ZT
93Lf5RN+97rLJxBTcjIbHBhQ4pcp3XxhL8fu521nnvcNlM4piy3nzfm2mAeoy52/ffzLy01jhrOZ
VrmS2nlQW16e2VYeXy/PRJLYbNShul0eGJdD8PdXoyCdI32KNwX1mKsUqGQbMttSAaVBQgzhxiJ8
s/JTJ5X80MWTiHULTuNLkqX6hn7ejoKddRAynXnWUYfebvUnfCY3RCuc7ME5a3kPzAFdmS1pa7XJ
DNLAjTt/kN9K1SeDm+F5jbk23QlMT25DBxxSEOzMKZ8aOCKwQqRAaryq6Rr8MDivs7ilrkmdcdtK
3bH+ZgahsVEDZoaVRDyF2uBNkYOdL0DDpCM4oWhqCdgLiwlhXbMDgiG7ipEQuzHRyS/5T5DUQgwE
/yVJ/pPZda9BOJBtl2YqjmDVG6izUeXrqYJRCF9V9lyB95H4OBYx2wDkNCoF4yz7p0qBB4iSYVZs
fHhOSJfTNcxnNnBHeGQgpm3QEP2iN8S95nrxLinOtS7BqZv6dmuW0kcGG2k994vXZcg3B46WmmTP
WBTmqrKwbvow/h6SYLazaOFSHFg3hf/cmdWtTXojeqbKTU22ak9CiPpDc/L23I1k8DiVDIXD2Fi1
b67B/b+Pdrk3JFJIi3AYNiySMfMk+U1VyM416743ywlJLSkse2cVBTQ46tfwE/Q9fi7IVag/mhzK
k055bTJjWIQ5iBKbGFAH+zzLNirnkJgqRPC7tNYPUtybm2yAoCaKhOknTQQshtmcFV7SsYVyZ0vb
JKBsoei1p7VUPKVcuxc4oI/GWOmeledeXTWPzuRrnmUFJNXbzn08tKObyE10i5b0JQzjbUK41UMB
LnhFw/5BKnIClVWHDEiWPAiW/CvSA/IN+k4K2hqB5mEkI70xpnXeK4bbCX1rO3McNcz8ciKNuBx0
+uMItU6W0oitKeWvnX1GSIV4OyVdiZYEhXLFesxG5TurT1aVeqpsCCXdDUAn+HdJdPFzykwdzrJM
6X+YIrXxHhG1kErmqdLERrPKxJ1H/1CbRz3qTR4BcEuY25jmp7oLiHtWun0r2nKl7ekuSmupjF71
IRg2CQVWwjV22bXeBoJ1Lr0KR6lfJw35ioOJP1VMPCW0eZr8fXHojJr8Iy6H/L7uk/iQG0XrmQU+
ADVSgPVQK6ff4uq1OJLGYN+LVDlZgrHT18tNIYLTUOfNThAdPIAvJFazCLZj9zOwovwmEcm7jY4r
auxyHdckzOeteR5xNqr4P9RO/jGZuXrFSJFQQegEJgL9NRnGDhAfw39dVS/p7BdHmGS5Uo28r4n3
xpw1l3Th96k1y5WjpQenSON17esvxUYtBHYOs/lmCloJ8fgSCGsEiKai3Fe/QSJ11gUszZXTE6Ry
N5ZveWWEt7GcYV0tc4h7TT1bfSUXFWx9It+mdRVTvIK2ZiehRjxGUcAubb1B6TE3vYR/B6k1pUQN
5h2iZldDfjsGeuYpjVogsBogHyJrdxpGDBWKWh3L5AzPvcS0zCq3LJ13OF4f2SC2pT9O+APyW6tK
jpRjibW29onJWlNJn52Is2G/svOZ+ifV0r2NF5dK6Q7fJIeLYWx1LblV7ZSImejM6c9EUbgyCQkN
+B3XY3VfyLX6Bu2x7ItnkUPL020MLgJTT5OyISUlPYq4B/vIx3nB+KQa/TOgIWmTjiNuRgZ/Jpg3
GTghgX51rUlTAS8jC3e23porpeKoRUur8aWNp94o5EPlP0+ETBkEbxNT/qQz34E4ZAlMx+rRrqWE
Ioh/i+VnXdR+vLG7tgGWVB7rdC6SyxIbAemi3UU7vS4H6OiSDy2y4Qwxcl7KAqKOaAAQAkbZo+rr
D73QzV3VI6oM4bb5JQou0IWs4HXqtFO+b2tSuzPR5ftKZ0VoqjDhJYWjPChItUnVUWxbftSxEuLK
L9tqNXPKNyVNm8gp613UDSGJcRn1lajnCASAz4uCblMXkBKh8tCUHdDY2s5riZgazSitoEAOPqSg
fYNiAFROu+0F5jutgI+l1+pm0JPEDQmny5HLELyMFh0SAUnASXKEdHfQxu9VU0rnVAU0UIbplZCk
DgNy3O9pyiGcJmF5iPVtSqAahYJ8ZWW97/Z9FmG3a452YBmrjnr/M+MjUT5ZQHQyO2qOcbTTGKxU
RSrXGuHZVOO9NiuircwW8xLNibdaEn6LkQzGdqGsEmBuvGWBzjJQr1Spv5na+OjUDG+db/5gxbxt
Koq1TnRFUxwXR2xi6iQAjxT04Eo11dLtKvvsy9ISGB2uul6hW2UOt0ZkhNsyRfynF9OOSD/neFBK
esFoq4ajLD2mCls3oEy/cnxTd7XoGYGtvU6/+z5dfWnqYBvHzLGjoNtF41MvmyUIl9sqTaKDapi3
w6htacwlIfpQikezZ2w8OZCx3QrkajPO3Zuh+0Z3mwPU540KPZMALCpYUZTHZAzb28CHgKQW6tYO
xb5L2UI5g0vtDDE5pZWDvXFdlycxIGIOokDsa31VRNm0xjkVMRvoyQgtCs93xC6Wx0NCRznNoacE
xs1oRj3DOEZKzlAHNXNaV6TMx3v8djleQZeEsGHtg8rw+im679QRbGlmMpuu8G6NuTMrkJpgDXmK
SVpVPfrKDeFQ50SAjbW+ac6UgAHrKW2pxHbhlFrL5jAXfgyDXhRJXLC85t1WmpuWHYZ6VXbL5KhL
L6NIwA9qgqM+lWq3j5rXCft2RVzlwzBKN1FTsRmAv+CdRYHKuWubqyVxZrbxOqLUGLISylaKVnOQ
CGYdsnQX9eKJ0K6dYuUkbwEEc8ltB3qm7X2rgiRlh93eAVFk4ArYylEIqhRySweflnlT6QSehkP4
LtY2VIbTUMLGEshnS/KHsy+qDem2xlrFpL2qx+9U2vxVb4TvJamHg2b5a/q1bIlI2YT7wsL5XkT9
9ZSRD6bdo5KwV01kSB7uNZhbZk1IfM0Es5wOnJXoBHfkYqnRSEp789KjviBvvHy1jX7vzLh4GV6Q
44QfOCxfUZrIwJL74FTn7R0UC2cTGr2xIz/oR5glD0YGAwtBjEyILDyyJh2YJinGfWg9Z6x/aEfb
BfTh0lwrJTm8xpUFrgl1+zbqKAeP0hHnjjiJuVdFjNWmKZi3BC1TMUZTXFPhXdQ3RwvV6N7yA7r2
YYuynUG5wtPrjYpF11f0LujRJM1uVE2LsYN1T/ZofwDYRWyfmZrr9FB6w/GqRwaQ1BWx43Y7biHf
iXBCvpB05T6SbnDyVtjuORfbar1X0edRY+ukVTCYexWf/InFBWuGjBh5n1zUQN6ldqFvpJdcqEzU
CweAREQzPbP3nA31+4jRwbL3jOiP2WR7iLfHo1zfJINMpnIm3qZO//BzH8gvEqAoRj6U6VeEtaMQ
LvtdLM2mk7jwzA7VYmE44174/lnGibkKqr019woj+p0kEottHle1J4cSYsmIAHnSoRiBGPy0Rtx0
A/wu5kHMqtLt1Iytx4Zkv3cEk/BE3qLsQxnayrshzvTbbPIQvdAIDXeONLPz6nNjBAj8c5LzhrCW
cOEqGxItN0ADy3PLAlqx5fycRMNGxyqpNgg+49H+lmUqDUKc5W5p2hV7v/0YmpU3MgMYfHw7BHAV
ir7V+zkXXcOqQC4wRENTnNJ8Wge0Jb3YVJ/GSnm3IGN6pRGzWLD8dFMaWkaeV7xl2fBSESaHlX7y
UtkkVzgRlmsLTp/KRFxZXm+HDiWBQ/As3/8we9fQThODGN90sjbP0E2SIPPse55Z4HQoABlOlcDU
QWXRKUZ/VAGmrfpgn3bshUJtp7OTZuhd7Tes5uIFMsFzVaf1CqbiO1RBEzExLGymu7tBY/9K9fNi
Ekhr67lB2UODVFm3hCccplz1wlzDJdw2AtQFuiS/CnZKHj+VLSw5MHmGlwEQHibETnAsH0nsgVuA
O8Avxgw2GlX0XJmezbCu1vKQbkKb39I0YvacoiHDe4QYTx7zxmQ+UI/EitoI09AgkwsRer2knYUm
BD61tNwiuO1X+ezT7omyU1NlG1jOuDOneAXGKV/VZofxWmeiow4DInRDtj2rJu69D25VzjcbyRL0
YVJOuQmaL8UgWN4KEasoqwke96YwfJBFAeLaoSLWNGjQgXeQ1daCamjK2f9Qi3EnkhLqelsSCdpS
fE7tE5j+cBVBSX3OWC7FAa38AlWaa9R16vpI2CYk2gh222ynRXjra9piGFyjFTiI3ssC1GPMg6/B
05gD2SE4+AmoaQ6GNRqbMCMuLc1G36snAWQrnIiF11kl93azzSJGzQyD+kjwXWYigA4dAsmhXq1j
H2pP3FrXuZ/5G3vQwF8RCWyVdX8bZwVjA+Kt0NLpnNSo02QHqS+rcw449kBU+4z+QW4oh9DRoAWN
6ZMcawzznLREaJIEY2ECb2zQPHVxN4jmyY7uQr19itsid7sgKRBmb4grMvf8GvVsNvNjV3ICfjyC
ebwENgHWAjjXraWttAJglx06T2HZhGv63reKGphbFGX51tJBYCtx4nU1Tm+A2sq1ombI6VDWAkdQ
VUCM69EKP3Ae95D2R2dLAs/PSJg/6N9v56+4j83um0GVa+Wb6WM9CKphY7sz2mDrZJgCSYStPdG9
qH6z6S3nFDlkPEI5SKrWOH6AskkOvh/wH1j2ncoSBHN4XIIhzpgd4ao1Jn7S0ug3rCtWAX6Ec1eA
FDUAyHsUhtHg1eTeqt3jpHYvmDbVc8HWu26n+iwP0dwRKCyqIDnS4S7NN06t3cf23IM1rYDc4rkG
MV7Ds6o3jaLJHl7acpVrSrCGWp4ebciQi2D2v7XF/4W22LIcVL3/8X/+19vwP4OfxX+SFkOgy3++
tdFb1/4qL7687E91saX8gUBZ5qdBYqyptqL+HedmaX9YqmHJMqFsukKm2y/qYuLcDEMh5gQrA2k9
OpLfv9TF8h+O7ZjIxQ0DQYj9/xbnZltzXtsv4mIdNgqoD1nVbQWVCiFI/8xTMVTylEymYLs6lQk6
8wMO1upEclfkEhnkuEbbvrTSB+uvO1vu4xk03iIixUWaxGazyu1Up9nTYMay8+cSm5fc2g92byeH
IC/9Y199DF166m29WVmSeY4KkHRyhB+BWbOFSxFcHHAIB3/Qyup9TMQE0WIQjdzcBFWST48IbuMV
QUNn+Dq3MPgit9Ss78AyHsm5uk05AmgyiitdgtZn3chrg+IiWtqAdTDKokDhS9YZnitB1JzyPVZI
zxiRJsnDo29PhLxF+q0z3pFw/VBz5pImQmGn8COszTPnpB9UGq4bM7wSEI+HluxRuT4nCuBglgPT
qusYQcu+fpnC8oGm7B1t29cmrbejPKw55ZFd5FtPuhbedFby0dd8eRMjEDOcjyJoNVrQbGbLVG/N
0jiCQzipOdspCfjOgVW/MGrjidhombr1ffAGIj9jV1zLTD9sQz/DbXtJe38bKORzJhOu8CB/1yoK
MLW9j2Q2m9/AFYE2zuBvlEg5fZLXMm1lpRQNzPFKTWajIhwBsrKpHSDWDimEyBXfIe1LZOZxukME
6QUqM6vQtNelbO/1wfzmW+2bX/O6qOfMlcYsGUQGLycz8NrDqDGXPUVqoPVN3xRz8mLqBpskJJYA
t+/exPbn9ol+C9x84udUoSrZ+1hHmbD82iAP3vXyORjZDiUQ7XU12M8xS64VOi0bNkB62wTVwagG
YsVjF68Oq+EyN/aGqDzRs/7SQdlHjTh3OQITbcrXHapTT8MW5pFW9Zhg2WX07lgtFPlHQ7DXOsXR
hon+HAGhWvG3bW14k501S3cL67lu7f6IJ/bNTyUEmbXzEFt17kXBVUBtgcWDa1GGgDRJ3keYxRNz
SghhijXeSL3yptZvShJJd2rjezDVWCh0yE7nmDDH9F1m5ToS9U1t4U/FTy1sJP5aw3ellreHvb4P
+9xdDhafdGJXDvv1VFFLmeQPaiKyh9fyFnhE5Nay81ANwTNiXya2/L5IhQnHucV8jjFdCfDL5tEm
GaFw6DhX4irn3yw3QYzsdfTLYT/nSlO3oAAHZj9X75wWVXVwJ0N8d8mlPKtFJly7gi6fOj+BqoRR
dleq0JfycZvq8ofps/qd1PnAq5J9GmLtzgzjPIzJx4ABbKWqbJVaLZ4NMSNcqFwmHAnys2LSufON
YUX3HAZFfUIpx5HRF4BgMn6rIIcICOHmBSiH7bWF2bObNo5bN/WLiPE5LHE5BI3jfnUlDjpip7dV
mZ18ltyrSHuw0HqTBZjsAmU6TMmPBDVaYmcAltjWHd9CVoIPvVaQ52/wHT4ACdkoiUKwHzV12+Kg
qXu0sCHVSRRzlK0QcoIyPbbUbCDE8bhpxz/wduDlmoMWReW/5HU47jp+Qku3HqhBwVWizsUjVP5g
+K44cScsHBhPQRxHLmA8ZjYwFRyrebESPte0YCkx1m7DZjxhawMwYqE9Lm9Qb/LDYszcVDgjV2WS
/aBGrANvrfZZycCSI7dHF4+ufUZPBkxCVVlblTJFtTpV7jr4BW4cVN2OiX0JsoACmqgRzjrqfMx2
VL7GCD9kzGBZ1PV3tXA+1IHSsNSkXhNWg+dXI96S0t8WunS0G0Jr20C7ScLpUIO8XONWjlwnfGoa
hqPEgjEzCu0Ugffg/2GWT8cohOWFFTmOck4GyZXGhsDObF8F/lGOWBs5kXaPUX49tJLu2hN+CiUp
PNqWH1qR+ZB/qdwTTXwWEr9grxsNKgh6Fz1Y2lU42ujdjF2BMZeZ1Kq6YjotSEGJCybWAOUdq2B4
w9qysgLiKEM53woiPdwh6de9AlCoT2h4Cd25oe270bVracZaSX5+oubwlqgWpQIl8cIyfu/y9J4U
mBJGxYtoBR5WSimboqxxfY/ljzLBoZs3BiQIWXVNLeTQS4lsk1TYIzq7yzyWBI16y3Ik9gKnvYNz
ci/X3TvRE4+1iW/DblsGCzO4sZJ3QqHI8XN2BGBRAkVi2ppbodMVyBqms/BDriNc3rRCGW5zvd5X
GkHHywkLaia1WIkvWkgNpcmmyle+o+G1MKIfWl9ek9fw3cIdFOrZNp6616JiN1CU9F2WOBYzaB0u
aI5tppOKGPU6CjHU2IjaqJ/LyAxjpzoOjb81BmNbMdqPIOukYC7VqOZ5EtaVELLrxzIjsI+Stwr9
dYfolckR56lJ/gmV/cmeYCqE6Xg7aWRiTHn1GnUTWuKAk5GkJAzlA9VHy+RYRldZc3ICw9E4/F+5
zfwizr7LInmuS/kwJxdGkPFtAAqlLP/ESBu7tg/fHZLSKtHpq0KI13UdH0B5MsRr2BaAo2sDZbwC
TLYeWtkV5lxPSsy9A8wSV1Sbb5QG43MWyfhlWbWnAYNUoLTrruRnwd740PQTQ4U9s3U69bbvarei
jrGZ5gHSHCgR9Tj6VzIlDWwJx2qg5BcQSUpKRuQKPI2AQsGkjboFT/BMYpOb4dykWsqieTkdcvBo
K3yudGM4OcYs9wZJ2QIb7l1asQ/ErL5gk04w5neYjulQ1IZ+SwEfxq8cbpyOM2WoXRkUfZi/MW2Q
jPJegkPkhs6V1igQxYoU4Q7Jf7j910FBxsM8dYlK9QqPrEQ6qnIeJ/ll2XMcjf6jDR4XUPwhzEEw
Wkv9klPcRs+B3CaTXoMqbsjV8Z/BrexSHa1lcMY7l7Aj6blrDFZLeca/UScRem0M+zqE/BLTfVwX
uDrrKP9pC6VCK23S1JSxoHaGse77EGi2D8N8VeBTywqmSonENMtMNoaDv7hoY6xSfbxpFf2OTZ7v
VNNEpoRB+nJRjUV7rEXfrIwRemhdr82hdw4atlK7LZUdM/DXsCJRhUgEr2myZXIsDnXtKGsBpSeV
By/Ejc+73Rmh9Z0CP42TsgSxiSJXOQQNF5fbcjOlXt7HJr00SEEhbMIYTzfVI/ne/pt5vSCwMfK1
dhCvsbdSq54V5UZHWvhC9V1uLhcL39ffwH7Dwa3/EAoocksCG2pWbeGaI2aLLiKzFZjntW5SM0jm
mG/HruGjw1d0Ja05Ompto94gZkGoOyQe66HRz0oWKlS8aImFiR96ul4RJBQnnbPNMPc1+iz/zXEG
HRZ4MJXkR6N2UnrN8wOAeGjvRBTvFQTvh6lViJjoZqz5/HtiznUSf9pHjQNGBeJ1mJ9BqJPeqQZY
00YlOFlmeyrR+rh16hPjmxEbCKfjJBWqvNXg5KJX7syDo2vr0NRhQAH8qPP83jd+wv/z75tJYwLm
9G9FUfen0JL703Sbhua5rOj7a6ltUEEKHs3wG8xc86D52PwBCO9TUufXVc0OYzfygLKW6DN3uQq7
himOmX4st6IyRRTasZJXpvg+nrHesVKTCj9fS0Hz5VZwnGUfx7iIYOOq1mtOU2QOEYAD1pkvFpW+
TaHin1q4zxiUqNZ93obIpa7NPHxfENByNFjY5mYktKwnYE6thLkjAMKVVJfqQZF8AA9pCCxSNJHH
NIe0rsEGhp+pp6roiWuJQd8HRu4ut1QRsZxyApSrg92XFIsIWVgumvnJl5uifNIi39+YRWutWahA
V8zaOdWkVdaqgBovW2Z/zGScFqHFJCDJI3EyfdoDmgrCf6yDM/A146jYjnGssty8XCN/zfL0ViII
c75veUoHQhuC7QEWob5e7tHmF5FOxsFbl4PbNfKVohlXPp3QnyVftkSi8ArwHu+LIZMF4vuYM52u
P4pKmFejJJ3iiVn4pIv7qG2kc5sZiM5V5CiaSI/VnKwtNTmpG3C1t8tNYwrP2OfKtSWYm5VCVh/S
KFZOzUR7UeDvdEclI37asQMEyZr4Vk7BFhxucgs/JaE7O7xmnZU9lZ1jrNOcCUKSG0zPKc1qHVs7
tMyHX+oLN5dl+a8h5cq8Gv+yWtdNzQZKxs5iOxrVhF+TkVNHUgklqLtdmzX5VqXbxVoVna3tgW14
6GpmNfj6vAitNkodzl7/P5+vUxjH9ixbmvylWuCMOilybdntGmt4NKbqXFtMJlkIalHyzmRfnRU0
nRkefGXa/vvP/pKtOxcqdBPqLs1gsC2O/eWjmfxLejTl3S4dWSfOC8amcx6GdFRWAQqcSZd3xMYE
l8js/659/Re1L0V3bHzo/7r4hd71H6b6P1/wZ9nLkf9QDEK8Matrc8lJ/Gza//0/JMf8g1L0/Bta
5GxDGDI/DfXaHxy26ER1DnST1/2j5IU93zFsdnmsCvOr/qrJ/XnMNF9u/+MYshze6tejSHZw0usa
diWd1G/qX18yhMesbXuSMGx6iskz1Afm4KFBkKlEa9whpdWPn2hNRyy5mhOZfc0xpJrrWqP6XYo1
1B/ViFutLK6YufWn0v4WVpjzNC9uSAiIJjowZfoxjqglxtF5x0bd1oRp6qnldiNYVCuJ1AdNngjg
gQlRyvWJw1U+d+LRB7W6z/KkRuCSPqhUDm9HqzxJzXAYS5EDhUOwaeaAdUyoKodE2Pd6aU9uTc3c
S7KtGtT2KagtZiAo9g20bRsNaSClfar6Qa1Bh4YWWSpWtM8Tq/HS1HwOnVi+RrmCCx44exkHExFn
cwvLRx1S4qGocvOnZaaO24T9z8ho0/VUG5TE22Gv281jRUNxY6UN1nMfK7JeaNJR11n3ivZVRJp0
jlAm9EIFQyD8rZ8rw2MCRqjU9CtUHxk6OPNYQLAOimm8Hfxc3itdC441hQCaJRNYY0J9/NE+wBWV
N0FPemLNktquZvm3RNqsUl4LNGKRHruVM9Cdt8FujUZ0rEtr8pjdqOT+jNOxTmAspvuxDbyhYpY3
GDsnBM+BY37tJIAb7XD8QQNaPY3EB3NOAK+rDTmpHJ2yHczURV31Ta+bR8jB3Zowu23Dun+r+MY7
7v1ulu7AbS/jlEbUSOg2MOstrXtzXyQ3bVOrh87UBLk9d13GdBYwJ8IMRLeGTT+Q3E0tXBPeg853
QFJh0bbGLah/EH501ChoHkmIOsWD5Jx8YW/Mp6TNiTR2hit6+pY7kdmpi6r3alU+6H2CPSgwzsBt
s01uRMMuKn6ycCfFK6DKlAyZBMyke80tAUh6oifXt8JTct/YqxivBXP/fWOR6ReDH8RikbbeZDQg
y+f0ot56zwuDXCydmqAc+O8KxiJySRvdBQQaecQzRV6rRHRPJQsEUx+4vajalREYCrmp/TcCkQeW
Ae0VOcjF0WcSphWi3WcSqLJZGzOpJmmMQHTRThbjdRk0wa0Zo/p2PCWsSfNgB9tS/PKM0n4xJG06
jrVNW1D195la3tZ1rxE6J/pTrFDPGdKrEPf22shD2a0lv/AaLOylpddHUxH5kSNuIItUPmZ62e1L
h5IeyQiINkt0dgkil9DKzJNc4LRs6q3TZ6/B2AoMeenkUdEJD9SgEFIZZPn6p1oqWcFHlc9eN75q
dmZvUxy8rLGka5HhwcpyEIJgKeJQ3me27HW9fp+neg4PDi2TDYl0l4PbNksKsMaYozyEPLNRAh94
UgKQc2wMmlTVZrDwh5k9aqOOdWwkUvpWcfLSUor3rf4cDNA7x29gKZ1NQ6SvE9p3tWDgUsYRNetc
DLKjo9H45Hf67DVx/g2AYLQTcTBXuDQvU2fuZtHconb60H0Zt3F2DCJQVQ7lVxqWP0nA3ZuFBAjN
R4Phj9XchH/je1OdTaz9/2XvPJbkRrIs+i+zHpRBuMOBxWxCq9SCYgNLioTWGl8/B2B1F5nkkNb7
WXRYRLArgYBwuL9377lFzro/I+1i6xBAIZGpnnFPUyQeh03ekvjchCC0mC9R6d3WlC7R1DhkSwZP
KYM2q4GG1IckRzM5d1WrmgiD+yqn8TeREbuR9hBfE/BVNju0p+ER4uaNqPtu10r7cxcE0xqlEq44
u8x2si3kaoxb84g5AN1XYgY0WW8JjOu2bhIXW8FyGykkKabgQ3pbcw6RuLFd1IYwTgMgAWAHiHWN
yBNg/VxCrm7S98VE75gHVUn5GUyHjrBIlNOlNrMenOY0bbXxCyjNmNhW5iqmD+VcMEcbbRTRA9cP
VHqxKhtVzJrqdyCG3R52c1ZNx6pB9AVWHHIz2igmnZs2hLY7uBfdU/F13GojQIgGni02RGoMxzBg
l3PY6itR5e4xS021Kk1Z7Frt64QyZDfHSKxyJs8bq/8aq1k5OUAyqEPLf+aZu2sGKLkVjDq9MapN
NI6XKEKtm2TpJ2FrT5runY2+3hg+vBHbx4YM/OpdOSDY06m/GpGHNx01S+aa5yCpYf6n3X3ZZXI3
oSTYWgL9FKodazcEnVo5g3oYPb3eObkGSarWzZuZz/A8Wo53aulOr2uKxzDQkEHWhTHuvVqk17pC
OWuZBU7gGoE4OXT1NhfTrRdXzdZtywuRXlw+khLnhD7jNjbSnIu94t6IpksDtmflIQw4OSKE+FrF
DZI2CWvUhSyL3slYCxcOa2A2B/ypdAEoXI1oOpmEYoSvO9pQAYUct46aU0fmvE1G/bVlF+Wms5Gh
F3l7DqH5bltnKMBEJE+IeNCaduWTro8Qb+kAb1UHwhhdfLcB98YVbpIJ00wcN2oF8Up2eXItkNlQ
HG52vV1dhW1xSW1fnBG/VtTdaqwL3CYSHMkNjta97VvXU+EiDUF/Xwch8oUwRX0WHugXJCvWxsZ2
cDPo+Smch4G+uSiGiic6yV7ogDdD1JNP1U/N2s6DOxx32aam0xNrZXlWyBLcMqTnExKD7VTK3Rtt
uCeqlJpuRlx1GRXNUVLJhIVLJocruBCcvgEr51y1hTAPFfiaQiPuyCooJPuPxMcWtG2mcm97RYd6
aU6laDseufEqkbZxAe+fIVqKJKzpTnDqd2WhDaiu6BglnTyC15Rbu6+6eS/Tmxq0G/In2nXl3vcT
JLhgb450Hlkdk/xIBXtKLm097seSugORGcR1DKViAMLysdhvnCSJ2gda7tTvChNUvTImlPmoC31/
xMxa2PXGC8hrqURRki/jfDEbAPCdefTjoDwt3y7vxOz8VSZJCWhhtkndPQzKm05OO7LyzFXPVabZ
pwLhJVi2KF4vCTV2YX2MYlwKEdZKQkQoGTKIHXTETFJvx9PyMiXwFaVwX2KW+Ftfdp+1yUNpu1jt
dNxMiPl1eC6zdTqVU3vw0M3Zg0H8KsS3tQpd5KxtnJ0j0yn2YBzxen+r1MSK50AsWcZryJx0Xxu3
RtN8InMV5kOcEzPLvXAasr7idrSBcJIFcBpaGayHLtZpTT1Vqb3z/Fo/+Vr1hP8v3kX/NsEabn2J
8tGnR4kl1i+cizl1GtlgXIjjbJBd3pmV9ve75ePykiLctQpSmFsDGMnyQoz83+9G09KOob+tOi88
B85ADpx7D0w1OpeeFx+BTiKucNCKwvJeozPxt/nMb2qYv+4MUYB0Znd7ZTn7ICZqZ0ZiLAbB5cXq
KQIRVQ4LYnnBt6LQctnvFnvRYg/rYGpmB2++7YeZ7VAtnje36o5RhV5rsfiKxcuzvK1nHkWs0xhc
rjfdeIcnvjwu5kvykPGILm9JFyZ4cSppav3bUfnNRvntdTE3GyK/nWxKxpTdPvglvTKuz/y0vPvn
ZcmkWgzYsDWANSAKn6YeM8RMrbA6qkFyflk+VmP8VS/qcvvPVzH0lJVwW+ZZMxFkOQxyOSzLsarJ
CZJm6O3Mx6wCMhlIvCPehD2GLnrGU4p64/JSz+9q57VsSZ0J+nzkeSYIa/NZo+RZ2ZFYNqwdJjuH
JY7rn5cltktPVL6L3ekp1QrtVAQ4XZJ+vuZC7s8S/eqSUba8OJ2iF27XXxMdPex66vEFBjU2nyVl
SyNIawniAvT3r3eATalhTabYDlrzoaGGdVpelAFVeevYJS6KjrGvrUtGdQITopJfSrrzNbJjH273
hJzMq6t7pPPkg8z/2M03uwW0cN2UpBoJf4I7hvYMWE2eMiGfRw8M4YwY89aWdwb+Hrgv8+eu8Z9D
8De75aQs52I5UV2M8d/O1ENtRWmCUoohp7TdnQoNmzQMrtI312/d96ypZorJP/+gIAQwbT6ai3t+
uZCHxQMpxrI+VEwInOWA8Bz/+wAtxwtbIRyhNGoJkjVRjP37Vy7vRGhOp3++Y9jOdk4VHFOyThBC
RIQeW1+was+itUwcVGPA10GYIZx0I82KubfldpwD8aH28RKanb0lm243jvmTRmY2lITMIIUJJA9J
e191zopT16sh6cf3VRwzwDpQ97MMVXpcudamImP86p+Xwa1IHDbCcy3HlQvWaWtPsww5P+iKtG4z
lPddACe7da9Krbw2fe8WRlG71sDIlqIlM9kI6czZR1GL+7zJH0qx44nZshabzJWKmbwbabyb3Oxq
gACaZZ8NZTzrPsX6RItZ+fXhu1R/jgKc74lTvPe77D0WdnsdWdwCRhpdV0GWHHIx3OnVWuZltOuH
9IJSvSSx07SYWljv2pqVZ8XsHStavWsVvVBs8/HOT9pD7xFzkavuMSrM4uxXzVVj9c7BT4Kn0hjV
Zp6oUi42oLCHCpQ9z1dfb44t5sM9ncy1MQ63buo8ApZA+heHZ+cTHSBi2tP0MAJiupdoIvrR6U61
EFdJ9Xkw75zpvkiScOfRcqWCG18COXxiQYKfQ9OuNbR9cOgAu/qC1brjlFQiUprInvKpOWicseoB
gf1NltyODuxucqlWxRgwgCb+S90yWYEDStW0jaGPDnj6VXeQUXHvVEd3XurhXyP4wyYMjxiPWKXM
EwZrWok02Xp9etXmRKBNUXelD8+eUmDafKrBTDLwmHBLGHRFa4BfzJk3qiienIRnnYVnirhO+lZx
eJyaPN3M/KD4pZbdY207HzsOwhRgVGt7nQvRlg9VEp+cVL8vE8wo1mhti2qiDcyauotQLkV9fSfm
ZDObDl+VuCidk/C5HazN0JlPo+dhP3FrIl7k14rUFTo/5ZG8XrUaa3w8RbcN8t0kBirtAJvS5LUO
m4z2uEuoI3Igc5CXkh4FNEZ42AGAsTJUWwCsHEi9vk8L5NPjwYwmfw1T/dNkxveRO1o0s+2rZBQt
7pnsojywexlA9XQEJ9LuiF/zaZuDbWyNa2QNT1OlHmLD/eCSuLo2uY+mfJJHXCj5qiidW7SM+0xP
rvsY8S1z0j3a2vd5nt6zl1iB3RGpVeSAr2PhJRKcIBba5pFWHpUSWEvId2MVQkjmNPj97ZAQmzPE
W/1gdMg2rc5WuxAlgyW6cS0FFjYrdW/DoX4Pf+OkJBQIr67fV36A3LSOgXwgmk5pnq0JzwPxTd8e
DXsZ7knS+VBlRB97Rs6j4Niy6FF5TRapgzIlKLsX3SQXW4flKk2EJc3EcGDPjVdFyFZbO8TZa5sg
ruC30P3cgW2kKWE81k5Gs7vsEyzgKejGyiHpkgAzjhqJlJTlqrTrz21dE9rd+IcR5iYqpAYPV6+X
e6cz1m2UvSalRPhkF+8dgQ+nIF01N4yvzegCH8u764Ip1mrSPeRXiYszvMAi7ndImkSAlzK8H+Ng
PBMTExJhtbfm3ARMX+5Bj23Ec0o7RT25grrpX9AzoDHq9eiWNF6oChXGG6nu3QD5cd6ZcJMtYyWS
ORx8tF+ZWfhbq+3KNfeoMn3jNKTPpMrdsS6eLoYIL7mLs40g7FerdUsMqxQkKutlkJW+B1H5gZZg
vp0mcW5pD68jwg4GJ8AgbH0RCMi3E42ZreP3mzgu1oOgMW85VxJt7OChoRMT7D6Bs8hFQbAudFKy
lJeBxRtvaddgzIzJ5dYbQTfVTJ55aqCw8SgEjnSo/Z6lmuovMDDu3Yisbd3Krkzc2mvSfW1E/vIG
HTOBbxpJYWEqV1XTHTpo3scUvBlVBtr0nvMaQZrZsgyR61oL2w1N6GSdSgOMSPGecDlxYVjbhANn
E0fBK2WPcVch/LdEXBx0z3soGYNOKM1eA1KfiY7g8ZlWXwOqKBg2X52IlD0tuzh60hB2ldyFkEg2
cWcn6F30S1O1N6JMvvCIofMUdbsUbTmBc+/bzvnKI71bW8MYrIk7PBmpfoyiL7G0R4DmLb23nmdj
xJwMu9/arB1YP80uqgVTWR5p3Ei1jVdxoOAVBXT2SQV1O80/pd4GA8CtAeZ/IzVGGWa1IY0j9ACN
IDehnLRPqq3kpoDNSD+rZTwI7zEEpNd2RhSQnaJaa1ssC2zJSNRtwsJ6jZKs2GiitzYdhMb2Csfl
2hDiYzWojHkmbg+CsSDAfK1IkFulhrtzUZOtLKOR6HuqVd5AwzGpnwNyII4zDz7kOimSU4MjC11h
12c3FjaQO0962EXSkED1wdfxkQwkh1k3op3CVVcqfjA9+Fw3YKyY9j36JoUVKo4OpTwQFdRfNBsD
kCuvNFZhG1sQJJyJxyyekJxGMfb5fNHndbcerJ22Kg50TpGJpsP16HfiyuKqDqd+P0X9eBEWCiJM
pe0uwEyWVJuhTs4ho8Qamj194qQkwTdHjye3aVOLMwXvtV/Aw5LGvc+ljx3ZStROqv5zbMWPeUtU
1sy7pJOwSdrAJVfCZM3ktushnajAzchLp9mHnhbejt1+AP1xokyG7k13IW5L6W6WmJmQ4OF0bMki
ehdT3yYFjWtqeVH4FMs48zBsFI+Cga3H4z0jJBqwrhHFoYLsxC214HAfVd52DGMe/j6mWI/k+F7o
e+WZ3apu7XkwHA6alVzxmMPT1wJ/d6W9wnbxEHWfQhKuzFJuG6ZEyCmxvXuW9VQ1gg/kEDQqfnG9
LkchGVaHMQGgbgyfmDdtDT/5qONl6+PEufOwEVkd85YqvLMS9qdW/RegP0cqlRcN2uw2xWOHivBF
EqdwajLcWr48TjrLq7BJvrZC3edlhkoK5Ka0ok+FKTA6Y28oGg3apmCp2XLVOY52ZYZdtCWDhRzM
FnY954RhOMY7r5CaVsCLOJ2BILMdXdhooO2c5L1Vwg6vSiiXqQXA0T16dt7vzCQqd9M0l5L69Jnk
DMjDqkYn21hH24KFkMj2PA6E0KFjuFFGUG4JhwYMSdbihqD74qZJ4p0ekxDJaoBUjS5hhlLF5SWw
XeI1UuJRVEBArHzJOrDquv65LBpv43Ie0yIwd61tDGh13ZeeeL0o8pm1rak6TVii0ac5c8G8NcaL
Kq/7iaKFW+WPaULKEGaJFsc8oc8NxPw5RYLo6OWzPis6zDkI+DmZtSQE7qD4SGcpyPL5n5ewQMBh
SkZ6LVOnASTdPgAZugJnGWzG+S9oOhsIlzWbw/UWhLho5g1lQ0Y0xYhvHpHOt6+W75eXrkfUgt8i
WufzRqNBgovoZoGMHs0xvR8cShnbYk6UJvCERebYdqesyXJjnTmTXEdhx3Mlj30qAr5PvDFdhxMB
K0SzB+FlMnyUsPP3uv0hMsV4DGdRh9UOPZUcJoLTKA18JXl1wgiEQIUIzfXyEc2Ku9bywp6LZaiU
5iJHoJdpcSiYzvhlGB1pd9WrMINorOaCiJxfqNx8/5I0eriZTGxH2rywJzGkOA3w0IwmYaYWJo+y
N6udnLOpl5cSR+6JaDN+lo1Dds5wjubQ5mB+Wd79812uQ9Kd2daVMijKzytwf87Gdm3AHt8+//Ml
ktVNLqFt6lHPqUWaWsU2/F/J4mgaioCnO7lbm0pG5A5XJH2TqdWcSLcxV14ZRZTaImluW7pb2hyY
bc+ipKKcUCbN78SiUZpf5v9HaTrNwXKV2NQNMrEmuHUsFZ1k03Zc+G3knHTT4CfalUDYrBGNbpvm
qZjfdVHpE5xKxQ4NLCC7XhBs3LsaDI34Zvku8hk5l3fGIExsXTYFzqz9CmR92GayZDahBcZJeJ1x
jMtPy4fla9FkzTHmjJGsop+Wl+rf7958ZMKLR6ewQKHOe6UBlOC6hTfAD9bb3Pr2snw9No13HPK7
tp4kCVB2EGN0jK4NgIyMB/POLnscM0nAEGDh/5z3UcwBLPb8snxcXtB4RZuyuo8LnsRpwmmCC7Fs
/7udmHcHcD0KonHej+VfRi6EEJrlOujJyfScR1FWN243YggPCp81F1I6/V3qs1iZFBLvEA8EgGoW
XgSM0uOwvIND9EtViOsphe+c5pS0tY5qdu01F8OU0FOd6AWA6SfmQOvEGvvVaKb2Bm7NVymzp7zh
KiHaax3kRgnNXG/p9LQAi7C2UTzNCUcYWUtoNA8xOadbg0LFzhoFErv4vhkyuY87/lylBZtXnTRm
EjsnTwBTqfwzRd+Kb45VaDzlRvdVS/gFNpa4lR9pHAU1W5ipxlYdoY0NdB908w9k5kSr0gajtSgh
/l808gfRiONYxu80I5uvyUv/Un393i317b/5l1tK/qUL1BmGbdOscXX7O7eUxEhFS82xXUPwD4hK
/o5isNy/EEThpHJpJindmi1Wf5ulLOcvIeBG6Pw9MrnQuP8nyhGh3iQxIBdhFWA4QkfBhqvLfqNB
iiMQP8bklqwhcnuDju40GV1JX9s59eirTywxqNQLag4QheZBXKO+1YdlxjK3HzYpuWWYSMsIAyME
iIhy5hgRDJ8bLXz1WJVnxtVktQMlz7OsbvxzlwU4ZvMOiX+HsTE3G/JNqzWkUNob8/LU/+jYBdN+
2djr2rbpRDnU1SwNxbhRBi+6azv7WiGXk2N6RMWLWUbIM3QxGuICp6Iz563lX/E0THuAHkhY+Ynk
HbnbLqvfi0Fe5wU/y6BD0SYfMVk5G9bz+2Eomw3dZHA5gaJ7p/tkbnrXjkXBB8RZvKV0qLZehdp8
8uYoS7n3MII85BgUdR8pvtZK7nIvmM42nYJsEnuiXcqrypBMOh0koulwdFp9Oiidhjd5C7d0UT/a
wCDo9RBkFzsXErirUzqNFLvGx5bVxkpDOs9zpKJE40xkGEYKFE45i8V9/cOk47jN0D1Ppnzoe7PY
zsyPBxqDH8ICV8SVVZGO0zc06yphfJ2QR6wjVVwbCWtajNVAQjEOmOmIXbcOP7Ykq/qaSeQyZfM8
NQaANNjIbczpCOR2aZqS+o6X1tZf4x6ZtFXgbqmi5mERs9uwIjjPZvOcmnjEp4HGuZz8c2BTUXL8
L1KDBYtRl+GQSIGqM+9kDGPLdeMAYyrFs5C58+4miE182sg4yBV6HQk8SBTTAp0HkpFTGgOFnwqi
oT2qAaoGElBX4xlZJ2GMUfnFyKVcyZKqYWxD6pBRehuwIdvCbUz2+FWTo2hsTfMu0/zVaKmL17VX
wJrmAlz20OHRWIee7jAZYibdz5EiMTNtRMnH2MFe7aQX/N4XqX+qivS2KNGkA1jFIQt2IYo4KWRX
f8T+dBwLJLoa5SYMQ5ZFLGz8sZRIClENPLQEzSknS55jXEk4i1LW4IUVsGLFiLdJlXZodWwrZGXA
87rx2/KGx9TWUxH9LY9fTud5BY7NXNdEHBSpYexSWHgrojsLcCw+MgmAgj7olZTiPeHUAEsaoIOk
FZTQeQYm8L3Y2aU6tPg51q7WD0diLTd+irfGoMS1t7IE5lbJVL3QmTVG/iMat4GURuqEgZ6+Rg4e
KvohvVNuc9e48YSGOAflRVsp6pTOQ1vV/Y1dpZdUt/dqKmBgjM29Bi5ghj8ANQuerQKIRx++GubG
S8nFBvB+wLvokE/RlLgT3UM0PoyjBVBqwIsgYpSgwZWCnrFNYm+dD1W4bxLyLlgkQnFLIzS7Me0t
i74KuR5Yy8qSuNiaB3nMUBNXXXgsPlWJ9G7lNTntSMfRcWEaDHbFPLZp4cRiBagFRbZ3Yz+AjNe7
+zRU2gbq0arDh7FqR9NZNacaYqGhqooKA0Z+odHI7O3yDgHdcLEm0ihMxMUoIUZ/G1gZPJywEPs0
h43EXFVOXXLvlK44YLigoj3WgNvQeKu2wV8X6ExeJndHvFhftvnaC4OHPCjx3wcZFAJED1GTYgL3
jH0z+dluDIzPKjxpmPtP/YNXR4duxAOUASADleFCaymhLbljf92Nd6YVnZvMYB5qBTYsDiQ9nv6Z
RUSIOEY+T2b2AOWGeoMpFPw4zz7bIlPnaGA6mVGd6ZyU6ncB+jrBiXEuzCnd9ezAknQbtmZ1Nvso
3oIL+NLFGAm8kYnO8BwhB1vZmNshpjh7y28aqvLhHUmMw9418m6Tew7PDVXZZ9OU/pHF+gYBcjUP
/KYxtGfdGIptnqBxSnW9OUx5eBYEwK9jL5qtvGV8kUmyNvwxONKj2edxL/eU/QcGHcbR0aVCiyOS
ALN5lZ9a9SvJaHMG9aSdaWJpZyB9cu935q0G5wpiQojtSUM3GSRlivwDFG0csTkNn9oh66frBr8t
6QD5FTUsHWs6nGgOBSspFNZB6cYXlVnv3HYCciSUex67smBJYF/lEdntUTZG26AS9iZs6DMue1HN
u7K8K6fXQEXqtHxApj5As6m+7WVGHNE5bknkAcGdTsjluxE84d9vy9A+Os2zdPPp5NvWY67DEdTa
4DCiW91VwrwbLLi++JS7ILZOtqqt0/Ium6X7QhtZG0RS30B0eE0lPsJ8ZIVoRu+7hG8hCgCBahFl
mrR89FHc+hnZvqM7XSWzmN8HrHQ0kG3hJBj2vTZdlQO6lf+fgNK6aMY/TEANg3P1uxnoLsmr8MuP
wuVv/83fM1BH/4sZpEOhWBpymWX+LV121F/4923pfgsCW1TN/5qAGmSBoVp2YLPaOmFgGPn/noCa
4i+J8d8lzwbtumm78j+ZgJpvhMvCtWfhsjCk5Caw9Hmm+7383+8HfXLQGx0kKdabMq3CGy3Ko3Nd
lDcNY8/GTkiBD8HjkM6o03MwS1pGZbyJilsB0P9stsSWNjEzoaLq10pW2WV+OpaJjx2zzeA8G91V
LUuHFklWzszsP1kIOBbfa68ldSZCzOg16o7iAJuzzP/zy32Y+fX//Jfx32XpTwzbA3l6nCoey9iR
NcTHmsfEN0MBu55Kc9W66ovKteQ/tC9827iLPwQsu5jl5D9uvLKizmAMavawlJjp5gSL0UqsxmDL
JK+nr+DfFJA+VzF1Z88K22/rwm94iL+l6D9Iz9/YN5btc9pc5OxcY0jQf9w+Nc64GIVo9qlT31qi
jzdGj0C0zuxVqnyCmuIjuquNHqb11iE16Nuw8H9v/8318237/HrB5W1acg6t+/7gDwTmxonk4EtJ
jGxUdfd+xdwQubSx0kXg8LhDHq2c8HOFI4g6J3i6FBMlLi0eBmhzKu0Ph+TXe8TgPt9cBgXiH/eo
wfrnWUXT7DWQgSsjGoItCrPy8t1N/qsD/4ZywQ+XBFaaCv8Asn/WkT9upvYdq+5Kj4XLZLDUcnIg
CYMNssjrYVQ2/kn3M+96qrEzmp2BeF3rb1UFF42MbfNSWCIgXti2z1EonP/M17LsmsH4YLJw5ZKc
fQ/fnxNZdqYVGESr1+UXAFcYybXgs7Dc1Th6j6Egw8v2ouIPV8LPh12apuniynIMYfy0kPUCzJ+O
lbd7nrOSpz3dRurF+fb3h/1XR90UpouVRHeFtOZ//+5e153ajAyUyzyG0Q1PgIaRYmBbTSzqP7/f
1Bt30HIUv9/UmxNsC90vfZm0e7JxXAQ43cZvoy9FFINlVcipR2ALhBVe/X6r1puCwLJZRzm2tKhL
cAG/GZDHIMY/2XNDm4pqVkDe3MFN9XMTElbHvIMkbZegrrG9Kor+sVECGXHZHRgayMTVVAysj4i5
PtL2Wm+bhzhRAO1ac9dRudo4bUcBbYgvpWRF1rWAUun7vFa+Ne01z7zyUJNi8fVfawgbhzG+rZx8
XPsxhTwDj8KF2EW/uTNa7aOg7Xz4wy+fD+h3TrT5l89ZmZBtpIOT5+1l6xBfbOYNN25iov4zBho0
DVpvOMtErQTdXaNXND87DeWr+1gnNAojMd72Wac2w0D8n509JDWLJF2jlNjC7iucnISZMQIBFgIw
6LhYzK4DYlyxlE9kfu2o6VAwbyxLahuTaSFHE4Qp1J/DlBmo7/T6wXsPMiRiLtZeNDN69/ufbBg/
P7v4zTy75sFK8r83t2rkJnY8SdS3eI7TbdtO6HWjr6QRQADpnyZikPF5Otoa3t5wyEYOhyZfae5f
6024K4jPvvj5F+SJNOn1D2ZowxcsjA+BNxnb0MoR1+KRsFtUHlZj73w6g48uwW8uTGDNQRo/wLbu
Fc9JrWzBeTCaNV1KvJSnz6DD9Jy6dUNqCf8movRu6ByyCIunpr0YMYSXbASjSky02eisUeQauQmK
EXdtBcpckbJ16tvujlTEJ0AnMUKqdZ7SHs7Fg67LJ0cmD1UksczYGlyKrN02ncPSkmlynAXrisr+
blL0U3MTeUgrwmcUEY5RwC7A/O74T1YUwsDpbqixrBI6bXSh+s8jIqa1VmRIcnxaVBOrJRWTfHGr
kMqD/uyK9lHoFIp6rbnx+/CMzSTdDcUT+pdpNQpM8XmXnIRekq81NaS5yAofU6fdI/5wV7n7Oajk
51xVt1I82jk8l7SUH82ZujyJ9yoN/JUGHi2lHIlxwrJXjcMfqbr2yfYJl44kC+c8RZ3LeBWukD3e
JMH4h6vq54HLkdQ6Wa4JpndKvRlBhtqXLTLLZt/i0SrSAa1IrK2NcHj0BoptoCnWXpJlfxj/f7lV
OXvpdKnmB8GPI7NbcXVAJOWxqz/XVn/X5slrC/JomLQnoiXfxa79/g93z89zH/oNPAkM13Ax+Jlv
aqe173aZlrTMvUTXrLKYovwQPVRgBLfVi1TdtHX1s97AjCzkdPv7jf9846I1RmKt266rW5b95sb1
W+pJfZfzc1X+vgD3G43kvosp1nZFg8G6OSjti9bTLvn9dg3rp1GSDQvbYZ6LzZBD/eNxTnVPY2nK
cRatuna5w7b0f7t14o/DEff0Cy0tZPhdM2NUp+uawZPE0+TF7p4j2Rp/2pufn/rsjUMBm2K5AXvs
zd5AIJoMu3Dxvg3MgvR52PAR/wF5hcbsjNyZxOtd10rvEPPlN7HnYREkUjgN+secoME9cvzN74+Q
+atTw3yYwoYhLYPS/o9HqCwxcoSdqvcm9LR1kmjbgkTlXRd2z4U/vnZ1b4PTzb0Vi3Of517yLrXy
+1F5+qVODBDlhr86oLQ6BUAogJFjT1A2xUjO66bR/UcjMq8a/A3XTEVQTGBqJI3xqpwRX8JD9RPz
p3//k5ZpzY+PRof0Z5TkrmO5rNXezEV8oZFVEFg1qMLJ3eMo89trQ3kpIPuWhzIYG1SDYbnuLNqW
SI/iw1QLctDkfOOnrNZq3X4xJ6YuNkX4dQyLuyDpy3Zrd0v8/Eb16Ot0CaUm9j3r2ArnUTdzCno2
MtZBjAxh7sUFrHGQOT+YrphPBvBmSJIDUn94u0H6h9mXoM3zZjbAT3YNuqe4tBnO5n//bqYHstlN
R6ev911cr5sgOAToOlWgjQdAVZeuKWFvItsI4BCv2ywbiDZ4hQ0K/pgJf9cK7cD0HCiON9gbFoCU
XiwC6qcOXnsf5e/TAZFnNC9mZyx4k3zSnP6pChLnlGRGvYVqwvzHxrhWVDCmJCwEaRbW2u5Qbfrg
IAuvhnsSji9TjQgsiQUtFK/GAaTXBBnYX35/ASyzvp8ugO+Oxpv7rG+SXvhkFO19oKqUmMdqTW8f
hZNK+00BdmrLuFCsZ3S/bYCHds3aXCsln7qoufn9vshfjfRMwHlIMwoZ6u3QBztV9KNsa8iW0C97
4YxnYcbvWs/d2kiGL6HsFGm/LZJjH7ouSZs36ZDHN8otjiioDxM7fvFyejiygIldZ+NZuejmqkmb
Vuk8x4kyJDMi/iRN/khY5i+N0cJj9il/eaXtbDgYj/zZx8ppIQQDwkXLlVPgRZWK7iV8TTKSIjxl
onqR3k6m9vu0kNXKccG/WJM37OHGMX/Xj4HJEOXgq9zAcXV3g4saP9TfWcJ7MVT+ZLcRz/bC3aqm
fNc29doqkXaEpQXg3f/iGFFy+sOx/fmit3Vge4I5sK1T0vjxoqfjCJMjYjh10A77XoPKbyJcBtms
9YeF1C8GSZsJN61Rofir+nySv7u96gSFJwT+el/42WtUYDsE1MvQeev0QboKCnpFKQg3gZDt9z/x
F1NeamFQJgnigL4A3+PHLZcepDrlSYbnTG5bhGnE9Q7iGDf1Z9MC8zY53gb3U7Oys9jG5TtDnEdW
8h7z+nWcENWhnC9CYh8jStgm1KOKtjlactsI/jDs/uJCt3XgAvj5mVywsP1xTxuMtyZ4qXqWIM8t
AVzl0UunJ7cDNtU0DF9rlf+pmLVMWt7c6VT8TNcxTEpzNJl/3ChqyhrxL3cXWsprqE60OLQNGL/N
ZKuLD7R1jVC52GmudaDKcG96ztGsYeuRhYTVKRe3g1WR4Rg03a7ymGiSXvwYGiBXtD9NgX5er3Ei
JY9OQKRK/MT5BEYMhL1jTOodUkX0AklHEpPnY+MUmJ1pr7+/cH55xbJEgk9KuY1K348HxsaP7Kft
UNMgu+ob80oItmpm9jWDswWiGOurOw3JRvvTBfvzityx4cJA7ppPCByJHzcc1YSGYfcChTw17/pR
3MG419YwauZ4h+qG5QrtD9af8UDuABFbsIkk6mu40tve89O1k9Y2Orlup4MwnSYao78/MMbPRRF2
ULF41LmZyTN/c8n0Ywt3po65ozTxwqhCy1TggImL+op149cgZHbcCUz+Jus1NT4UwqflPkGpqcie
YBR7tUYO4e/3SvzqfDFD5kyxunXE2wu58TvPtDIdcmnrRzs9pUFEi+dITGe0ofGtruvGdZGb+TOD
QfdpOBfHwqSIiE4rvR3xBpgyfLCG4WsLweyhNfw7uOj1tZ+d3dmkXzrBNRY22ERu2W6IQcr2IRPN
6/+l7Mx2G1eWbftFBNg3r+p7WbbLdvmFKFdDZrJLJnt+/R1SAXcB62zsg/MiyCqXLUtiZkbEnGOi
QNWRtM5tyLBNRFDIZsU2URKZyto++eCXov69qc+lokIQIx0enNztj3z0PuYur/aGI4M3u05+zbVY
Z72VbklUgYtgsa05cLVPzB2bmjPAf3/B/sPrBabE91mMwZwE1r8+35iuxeSVfr3tE2/pzIIIeHfu
10PZkaHWea8i7W6+of9IHAP//Tdb/+GsBVCYcZgZWCZGuX8tdBCKaPdjO4AnlwfkWHTuThhxDA3I
yZZh5Vv7QesD0SNQqWL6m4ievUM6Of/3mopaykOLc59G/I+dQcGgbFXo1luQD1ftki5QZyZ52kNZ
wUK1fow4uS5TVZ6kazf/y8fVulcF/1p3+eV0cyliAnr5/7rK7ZnpM4S7etuCRF90Sbq1w4ropCQ5
kUZjr4URlaQTz3vZJxuVkpzw39+E/7DKRCYtPxeWjeV60b/efk5KJb4Xr4bAgF5dEeYeY11r0HlK
HOHa/F//Ykqh/1BLcqY0oyiIAoRW/64lw8ytumS2+J19EX1V9gMF2vpPI02bjWj1S172+coa6+jV
gKXDxzD+BUEwPQZjjE16jKMnafwopZmuu2JKFoMQ6TIbnOSps1tof7W7SKrOQJudCoQkZAeGcbNU
k/aAhzbZCSNBANCzBXIbqxc7zd+bCbdO0Gj5ox0jBthNfmsIiGCKUHnsgCZlbzmKb2WrhrVQRbIr
7NF5z1z3q/cB7gDnKrnSO5if1v0HuVb8IwuMLZYHC/jNM90cg3wsjpHB4L2JiCgI2l/xORZ5sqgA
jz55Zq9vs43hohucG4ON+lsLHjQE2j/2/nvovHWzJX/39PX1YCNhEq8BFcStGjzjDNIZjHNRUnPD
hI9IdribmJLpmHYQEdAVvTWlhXie5JAP5AJoPQIyFVrbda9llL9xkun2+s7LGW0TVU1nHdo2+qQI
ys7KGuUpnDGvs0OWb+MkX02dQIMeECxEVjt9Tzm3FVM7/nCR27J22NmqnQ1cjSYWEthB1YsUwU87
VfNPM7NuYLa/t4UwNqXtivMUdALZfftLTc2whDuczwimqm5doO2h3kP/LKqSCqzNZ70SmZ4W0ipG
H2wnhLQc+fUMn/TEyO29NWS3te5fPR4K0jlEsUVoFulZ4sLOLi5tVbWHiTbJ4yErVN6hDW0AEcDf
5P2mMl1wK/d7j8diBA1AE+ItxoyNzBzvROvRPz3u/XMzFEm/VgM9uRAr0AbcLNueXQmAb5M4J+5I
rzOZ6nugRnUkAIFcnMhoK0Bu+nP0K6qXOW4hIqF/fdwj3jMnUgXHKvae+WpUer52OBMR9F8fjzD5
m64il+4unAkC1v6pxebw9M9NXXawVFr7EhRNusKXPQIipzhvyCXnjKvcb2PmpLsWrg/5i/OiHWL8
6miPQ2JK6reJd2CTkn9HrJsXv7hhtbGm0no3UugnTUotY3BMNpUynuFLGs9jVd/6HJ1VJUvjybqH
H0Wi3caj4ayg5cSvSUqAXNqANHt8WXDEP5Pns+qaca/JO8NlFWTDE8cEQihyA1GC6J4wjgRY4m0y
NQlews8Pmjff9wrLloVxfEO+n7y5VS/vsXz9esSNuZonn/a736dHxxT9MZ4VBg0niN7ySeZbValg
3ZY26YuyMZal28KAnVEV+uP8NrkWLYykn8+lEc9vdkber2tFt8LU+q34BNA0v7lNmu/HruRiUMEW
dkT9LYmj6YU4vLsmvf5WT7peNRkaHTU7cu1XdzUkJfHVB1Jyfdzj6ErqZAh4pxEba2g5I8nJIRau
noNNUGefD7xjELb+oUhzn883vOA2ri79iNCS8ZreeqSHFPwt3+49yoWdwYpIvaTfSKITXkyoW2iZ
n1CANeto5s+O+jj61qelDyk+DHDb8Yt70eWr0RrUGc/PfBxVs2nso6UHrJR06m9t33efyeh+YHY6
QqAtr/5gO5eq4XNS2eG4MnTRnpsBNh+AoV+pX2B4chPkiDidNlXi3TPD0dvIsi1e5qK7TeHofy/w
RK8b6NN7gwCnD2988xB2Q2p0144yaByXskddWYffu/RQw/P/ZP47bkY9t7vGSLIPz79zHHjcdzjl
5orMyR4/DyLJqvnmI2hBQW1Puy4FIKxn+VZO4pOFJP8s0dLlKnuRdqWfQivz31K5cRJRvI3d0N2c
UJzT6U25tfUKW7S6Itr8lnQ6/uaJObvI1vj5+Ap3mDiXDaFoBTSv1QDLauvRe72xycBf9uMXuJTx
y4QFl74QNsKcEehKYbLcOWUHfYrm0k7Z1vTtnju2EkI5zNuq6Rs0WeDbgfk14qKGcymbF5LhrHPk
4lZr+ualvd9YIKwg7Yf2MknAXVS9R9u5BJ0ylDYzqvuXsmvliyB5zR/Mz6jQ/baGVLMb/OgDkV9G
veZzLdoZnxE32FlJJr6a37zRw643ho7NJ3SfYtJWnkKPyKjGuzCWI0puzMJtWLeMKQaybljw/JNn
kL/otSIFIpFM1ySsp+vjHjFPCIHxkHuzgR9+dJjnjcheSe9Kr37+FkEyQbzoRbTGEvto9o6FrIyO
TVCDOfMNH8G/xd4b1dG8i6YiODr01zKVXoIpqI6JlamjqwpzDaEx2g54sLrMw7vf2M3NFmgandEN
jngy1LHwwXM1wUwkyX2zq1z+NZUDhX5szpfHjcfcwMoic2s2OjmBz8Hfadl7N45/zFi//LQt1rL+
XRn9Tz/Gkp/TZ+MPOEZ9Q2xbqjdU1NGqCsa1cJE5W+Yd01Kixi+r4mBPM3QYHIueC2yvj7ZgZH6J
LHvOshhFaj5tkln8NiY8yCDZPWNw12Xj8iw49/Xj3R8f7jDTMHyN5alJm/cWxXVs61+yP7ns4xQw
y7F1v/fCfzaNiYgm0d04zq/KEUlKkIGImnovWdWcIY3CPRGH+G5P7dM83KfK6poHyX3XZbIEBE7X
kF+D7D20Y+hB3k/bTrduI7ajfQDqzLJm/EEmd0EO+WtuR5ShTgWpGexZF4QDpFuLBOYWDlTLhMlO
qn4ddEBpDIgRFEPyYFXzWzf5T7Xfz0QHqH0GJMqZ8hseGZdIHoGucz9KTLVyxExYzttGGOupt4ls
9bHjMHIMpt9UnDeF2YkUK8w0hXLpQBa42MuGI6vHn0U427w3s2Pf9rhK1bcsq/ulL71n6ZrAhBsX
zl4fcyrw6NfGhLU1IvwZ4m9cCIFIec7bWxnFz1hV6hUpuda2kZxMDLO4NxmDJapqLs/wCnMnxCg8
tMsyKvZtUx4Kx4edVRpXMY4/xOxvvIqgSlNP/EGO9Vkq80KrBOs11nLTXgUztWfUzL/SQaBB7W2C
6fl8sSfdo36wAuJMDzeTUZN9YMoVipBqWSvnydTQZxvcScveksvc/rCJiiUpluazx0cV76Za27h+
1nWKKS4wSpKtLI0YsO8XsYFdN6nsi2dQR5SaBO2mtxEr+iwJbvDbaOHpVqHzh1hccxl6FVyzObpk
/Xwzm4gK2fLwvfj+2rXJmc1K7OFZDNSBxj8sq7TGhi+wo08BQwt/Pgdp3x3G9B6c6QCqHaqTbYlv
7TwD0Su9A53APyWt5KQssGEWv0Mp/zhNlS0GcOmQJxGzBr3eZAXvsds3bxAlPmtLITCAbeQ9u1dh
MIxOIvIdBiwJZLqRTmYTTRAqEwGDBwhXtsco3FRZo1bm0OXnnnBysHw/UHEk8HRAUWjfw1TY9Wy7
Fv4eOYSLempPjnTzlTTHD88yjC14watWvUNSKHIHUkmPXcW+pHpAeLbQsCBzgpPMed/U3c+SDVCq
SdzaSV97iY6/E2mwKmuFkhNs3PFxr7mD15Oo2/cNW8+o3e0wJwo0sFMdRUCZS5/Rs5Q65qFrIAVJ
j1FZV4vahBRD4kK5qkx6xiG8mr5I9DHsEo3KoEn6ZeXRgn882EmnPqo2OTmQGDEFdvXRMiBnD8qs
QYJl9dGmvlHElyp725ndObj/wtqd1F/4M1YAj6uUTNBR0xiv3HD5eO5pMZbkCcufjAbEEQMrYAFq
d3jaTbfqkfizXCUmcXBZc/Rq6SLvu8s+9DivexFeqizbwfcElxcXXz3R2OsgyaCG9F117O4vQiYZ
LkQldhIjJns79YJpV03eNmXYjrp9gDiIYhvwAt9AEXgINdQAx28MYlK73aSQjQxDbC6dwG6Ojxvm
gpugsaOdNjzw4IWATue5SNSKnAzklPl/rcPySFzjuzbiYdPcv3o8RAl+EmUg17MmFgYH7nEu0vIY
jvNn6HFYcjqEZTSi1Lrz/RotORCOhby/ynXTVCvCJcsjT6/czzHXPDb9vSScTKRmfmwTnR+z+z1r
SLezl7a7rOw+wj4GoXH34DxuiF1sQdBbb2V+B7lpL1g8Hpd5xFL5uDvcKZaOHezqckqOU5aRYXC/
F6XzzhA+VRDS/8a9ZyarfhvoGgtlr+v3VDUjPsP7l0Ya5Uc+UiSmOuANnZQqL0QSYQh5fNxMBhzS
sXrPq6T4+zAJ7OGi9CX5YrMi3Kt1nYZaA0d70XXGQdfZF8SreM0wI8R/2oMFTPqLkxELA6z0DOHi
njvMDM3E7Rmyr1kBHx+cxcbO4h3H4yCynUUFt7YHpOlzbqxEaIZnUjq5GVW2kJGpNrWhbC7yDMFG
E+hNkv4mkzs+0uS7ewYgo+hyL/17MHnsUVw74WEyonk5ZMS3uMwejJpaNc/Mn0NnDEtsqnI5mdGv
yW43oB/GdRYLPk1Q+8DlAyJ4ELEIpYDF87g7C7dqjlzE5cF/PBolRojofZpLTJs82mEVId/Hkmsn
plVhTNZ6Ns1093jcSckP5KTM95k+USYITu7f/rh5/PjHPXNwCESJsvDvv/79PX9vH/+1MqxyWXQk
qv598PGf1OPp/vPjFC6NFVJ9XA3//7mNjyf/+J6/z4QY7HfPnoO/T+mfb0wJpl6Po/te2b24e1V5
wpnh7RpvZJt+WJ7vTufHvfx+70HV/+cfHo/98+XjHlKOfNN15bfHV4+bIdGAJv75v0HSeBuIVNfH
Q7PI57Uuqq+mLSmVQ9ydxV/PLV8+HnvcgDPoDgD6eLcfd1nTO3zIo7cir/FQWZzF05rA5whC4UpX
9ak3DfeMhtInjN1rNlkri+1YWPFKjeQhm/dZ4CgnlwyV9s8oLSxChKsusVX/ZCNCGM/ivM0ARyG1
n0HCdM5TO1nNJo/L8exjUoW2n+Oiojmjm8iCXtjmiwGBlZ0NAL9GwCOEuBK6A6QLDGDHtFeYXyGl
yzWl1UGd/VIE3zmxpSvNQo4DfoYtWTgSnStrj5/lv5uxvWjPviFYQfZJdDXAP5izdOxBnczGxpyD
zyh48ixzg9P1Kx6T/ADptFsDOaH6j9tvuaSk63Czyd4X2FbEPtWzvwU58lK2iIvKud5RWj3NE/Rc
nLaLBvcTMAp7C/TilOu8XYb4l4h5hd/ux1hviEJzBobAQCiwqmLEgCKsyQCpv8TL0Nc34cb2QjkO
56fkyanGJ1tWf1oXvESBSYv983ffW/E2bSk8Qqdd9Y17kHNNVSGZIowoLCjsaBbRY6EjBq4LLBIR
5v3aqqrwVDjq+9hdO7N8jrN62OoE7gnNyOiJJKavvpTpOgvrXyrpXo22ntadSTy4IBw6kemPQm6M
Qge8s3dZYufCx031uqi7bVARJZ1otAmCs5FVDri27N8grK1d2n9LkW89J6RfLJSIgXOo6GhN+6mv
UCM55imKWrXOIonZrKuAlBIhAGxOWGzPF6l+VW5C0hol8MbyEoJdvCpfzlDSFr3ZB9so0ThhsDnl
E9gGq8Gm0eiMtpYFQNbQya6J599oHLNL4EJRdHV4LHpcSZPXDzcH4Zko1LuRK4J83Y5MAtlx2nHr
6pwLtfN619xPmdjRenozeApHj9YHNhUSuYgyG9ezm7ubKpDxrrHVD6pbuDtkX22TwO6vAkt1x5Gv
NBjLq45g5XIMIGUz3kSQXjNRLAIKworanRZYsdZ0B/gH8UpBM20FY6IFgVnNMe5v6JgiTiacDZAa
HH3tf+ttjM8wyCbjDrYxV2SlG/sZQf1SQGXbF36pTlit2IkKxTkY3IYTo+8GKZOjikq/459jh58d
sXKk1qeW/lATosxyi1DjTE9Qpw/hB6jJ/BB+ZVWnr3W8lTHArdmzL11Ch6EZDbHLzOpiWqg/eg/K
aZOmIxG7PWg7r4m2aF8jSEvu55ATJNS4xCakgvN+xwCXsmI5W+LdId9+I8rOW8mKwimtOKTqpCQ8
p843hpE3dD+EWgX49GhjkbFTqe7Js3O9TvkhEX2ufdc1C9ds7iDdPFxPJfnaeWiTIs1YGDIhR3vM
w8sYqs8uN3/cNWDKAMxp8OpQ19HRz+c/JaNkoxLfAT386YbRPXQWFjhO8v628JFr4TEiITTCso7E
YxGNrU2cffozBZc4QhVYc+SuVqmIgnM6pCn6Z1ETq4qc09PMpOn7ndA5hSuFYJut0403kKunna6q
eStbka1ie/glIALfWAERwvSYGXU9dgeRQRqZBkAQei78vUE1B5LfImIjvSZ+XR2tngOYY9pvLqFo
m8KMnD1mY48jkBHtpj4+1p0cSJ2S6Us7Or9i71ypSyOZ4xi959w7wfJprqzonFbOspg9zma64NK+
X0UDMJ19PVrXINEUccCxmVEGWx88GvidKDvX9xtMtKnrwShog0MLqn9r1PrURCo7/72xWRtbJ/oT
1yknKoYQazMaGP1hfOWHBXV6qkpkKp4ggIlxYMAIkOYgRlJvyLpjg3D+SEE54jxkfgG8gJw4BxQu
V33Ia9w09tbTyR62ZA7+r0CPYJQYE5NhXQbBzp9KY6MFGehxpxdj+cO1CLxRMEgZk6f26q3poYdi
p2MsPII8SsN0AwQkQebKam1MksYQWfKu2f2Yyjkl6bvnZxVLI46aNfuKvebRdaiEWquOwK/wnlVl
Bi2QoDtXrUzFxhdJ83Mo+p+2OS5J8mDXMImB1iMcRJyEvyvb2U++s52yyacXGpITbChgwHLbc4J9
IhcXD2eiFx3SzYXdkevGHvQh7MTdgKZ+n1t5TmOGGslA8DSzHIOPG0aPoqt2CV2vDcorPb1CcFAY
J1vC4tzkO81GDyZihHbHLhfGONtMcyJ9LLNtpG1w2fbdDs6VSVru1mF5vNa8fFN65Zg6bBTG2gVu
KGLBMyvYNPIbLW/MR9GmK51rNIcRytogp6UOZitQwwWQSsOJIQrXQ3GvsWD0HaLcINW5G5/S5ggf
bYnzPbxmnACh/eqbdtRPkQGSjKDdn8es+chqKbYTzZdN1fWQUvgsck5OVqJCGKcnFW7qzDqnLlVI
RWjXUA3ZMWCYvs5ZtFcJLIkNdGF8fqO9nujULz3Uz1diIteN0z9bc4J+TsJ0U3dLTK+EtZ6+Y+ko
nnsGSCtJ1toSFnlJTLXRbyoXARuZ8qcRjfi+T7Jfg5WoJdgDcp2jjAFP7nyBeLO37qBZY+l17Sw9
x+s2gOPNQG1PX2bae/eYpEYHeJJVvMe4CiQrHL8ML3KOQECi0xhFySZHU4kay2bYNkaAnND9XWgF
mKeMCAWLjKwnyJb1MZ7sqxVVsLKMrpJPN/KFCM1kvLpLPLAGrLYm+Xv+aO9wbuknJ37utVO8AH9a
5TKxn9AolC9o47NNiLl5ZXXfdRerV0/K7jym4juXW/3ahh3Hei8FXhj/sXtZfIiur48mLOclkaAF
iPqhWLW+nQGkrcY9wHC1qgFFDuNg/TEE6cUK5Ew0rvraCz6KCf8mIkC6JDBOnKkarzj4NfaGlpqA
VpIXS7mz7Rq0jjXMV4eXeeFJt9jnJUfIiR+0jYx8M9Xppzf2+1yG/U35aXJhZnppR1W8CqCatKAs
5Gj5HygK0NY6nWzcAtt+e8WBWp7q4YuGRHPOJDatNkdamZYRqU+kXXkdWYdSjHvTajquLhP7htH1
R8kwC39vsi0Q9TDb4tg51QCVon5gSELxUiax2D3iSGOOKR4fXGA3P0XYrb2px5VMVv3aFTEFbtx+
2k518e2iungW7cIYD/zea+Y9YYqbUWBWyqZ5Y6jUf+qlt3Unx98ztN0R6vAMSbG9TFJjS7WtHpQp
iRNJwe4aE6GBdi/dEvETnfKaM+xQfmg7HTkhCWZ7VrQrlP0VtKazj6RzHp17yM/oADjo9Na805Vy
5k2woMlP6kL3VIzJb6x1NESDYFhncvaJRBq2uVn5+zYVJfjSFlpjB0wuSFw2XCLE6SeM7s6pNiT/
QjrQg7z2rLqWsLybEB5p7DHcwUJJd2OXdEQMRmAITaa1L+DdmUPT7WaywvZIefZzmturPMyRVbFS
DNrfOLSqVl5lqr3OwMH68fSW1pZ3dHAsLAoITKt0LKJNGQJFHBuhXqy8WDc+LeUKdctW+XemaRwB
W0TveI1ojy/sGr5jwODNMps9K9KI9MPvaXz06XNIGrmJrLrxot8WXKF979AZbhxv0U6CQ98gFd5n
ANUKYvcmCdlGzcI11rYLVSEzpk3R1ebiXn8e5zsoQdoksI2e+LRpsRK1En0mQ9yftbe2Upk+EfJg
bfKO0FcG7QWHi4COiqK6o6LVOxOxtjPW5WmYDginKfxAyiHI9fTWEQKIW47i3B/3EPRxfzbBtBnK
iLzZ7EnKOrjo2gejS0Sy2RDZqI13IEpHCGE3OdXxxnDGnxNnxVNZ3QmHZnAKCV9fE1ZebXlj4p12
3+MKkIcBqO7TH37FQem/W/Knmop4HXkj4LywD/e6nJnDJTGbepae0xIHjOWW34pybM5xm1nP/fCq
MhsDBLKEcyrD7FK0rCS08rcZgpNbkXa0h3Lhn/v84oXUckmIahrvPcHURdPeYk4wf6ZcBxeDQAqr
9xCvQmBbiNDg86toL/QeQV1BMeMmut80btKSw0vmJMfG6BKZN8ZeJ5gfu0RX2U7P86tKW3liRDE9
a4hqxmxQa3SS8ZPnftTNHN4eN7TtdjKzf6vKYXgH1RoR6j1Su5kwAyXT6xzL8cx+0D+7vXlI7fRz
oE1M17pnQkMM9yIwouY8d3FBXWDoFWogXlanvFVOhr8+gKZYDx0z9jl3llWO9jlUQ3hnDyi6crF+
sudV520itItrt3SmdeCb5aYjmvjkpM26zcL5WNIoXgvbJIfapOdpGj3jHI9xc+2lW2uKh1uGbmRg
SFnLMTzhHR0PUYJ4W6jhN5TDmpnR7K4fMDKPgrUSoln1aY2ttkhI0k3tZGOR7jlYxyxP1AtZNLxK
SwfT0mnK8X84ZbrRnoqhPnqc32OAh60RJycRlkTJOmIHVuDeAZ3ITVUfDN9ZRVwCjEcJgxVE5nR1
qqklVcmXQPfijlxyqZfpxDDI8r7QohqkFKgQTqI4oDfQx8eNoe+Yw5EXhpiS4lZM1RrmkPXac8Uf
ZE+SUdaZPdjF8HsZJ78NzJtPgEmQSpZqj5iqWkyxM3BkLNV6hnW8mganW1XaZnJMYOS+aBOwr0VN
Vtzc1TtPQUAki4TjyTTSe03vM35SLj1v08q42bYDp8NahB9zAyKgAxs5O4M+joFQDEXKD4yxLR+J
SKxTw/qaXJPz75QPB1jBMBoteMvSL2723OkLZNjxCmz4OE2wQqbC8TYlq9C2hKBOVgUcHJhA71ND
grXT5kQfGQj44lByFJIDMat0JK5e8iOy/9QBIOqoGtD1+fn3ysAfOrqj/E5fXS1jPmKD6+8prH1W
bwx/Q+rUSAYcvUmL4bWwpD4DSIF0Jrad34KIZx3dY4GhO7DN2l7sLNt6LYlWXsWR7SyHYODs0YaE
lWRtt5cZ7K42MusLQIsi+B12pO2ldQw7wpteXb9w910L1dhsECvcs6aLkqB61bbUHSE6gQ7BG1Kb
lnxHwiAY186/fBcVbsVwnOpRVexxU72tIEAyn0D4jhkE6ovaxDLXGBYCJOtURaQaIMpBhEdfC/o3
/Qq4QrojJENYP2pYlJbNSd9g7NeqaJsrogbjqNopF9wrfJhuqdCZbvN43vUlZNRRIXrP1GoIE6af
auu7lftnMPf4RwhFNwnpEs6TYVn9Ia6NXWXm6yyncWWP9H/8uDvrwvg+FuPPxKYXUnSwa8qZjAk1
u9a+Mqbr3AfRWRmZPllVG65QUxUMNBmi1lBvSscWa/b7+6VbLomA0htn/JCVzTElONRtwXrv1ivt
1zVbfUCYTCQhcXCcEtOwhjA67loHh7wf20guaclwlkBfp8DdVkxzi0qGi0ymH3Vn0Kmlx0+Rip5H
gYBDBXTJ9TxB7su2WTwFx8TbWFaDdtxoylVQ0vyyvajdGZGwF21VOttY37Md2aMOldf+oh9ubkOn
bhYYpYf1wJAtz6ofjMn87ZQ4tLUMrDWcgtaJnToL4ZPm5BH7Ozpd/FzTXJpG5rUd7oWj0bcpZV77
XGcplIEsQQ7RGe5LW/4IbDeHzMO8D0K2tapT5e26e11v0FjriX/cTdh7l4bAteDRCsdzK2mj15wc
i+A9NaKQ9qIqtzX5VqtazRliB/jKrIZH3qwRX4OmNjFr59qXAJax1y+Yqg6cZRGJaxvqK0Yo8qbS
xjkB2Zn3xVA8RUFbncoSno5utL4EAWdOvx1PLMIz9OQsuuaCPoigtyZk7S3Gpn3lBKX5sDqIZdJm
74S2XLl4+Rl+Juuk1dF2JjsEI+0irKtgRa61JuF3frWYlN07UsHBssGNuh3BDXbICzeoifLfv+fV
xNZrnc3tgRUONKGfYboZfnSDDRVSkhrSOLT30rUbR2SZ1Rzfksr6Ij4sZ8pR/moo2rejKmNwmb/L
rElPSOzCTeDJX4N3b3UBwtpJLPdeOFSkpsAHdsP4y7bLaywffVsa2ZPNnKxJMf92fKojw/T3Vpl6
ZNAwfymqvFkmrYJV40kOslgLl5B/XNbZ4jdzXoqsguNLDI+adB6aRaEhaSyo8ey0n/QwAOuI7D0Y
yIjTwSGzWmtpeZJ3J6yZiqZFvcbAf4hm54cOpLkR0PUPo/JbhPzko4q+29clXMxRs5RwjryV8R8r
0NXNdL0JNUQI3khJufUTrswA9jg9x4iCGoFqhG0kce4baxHts3z43uZaHJN2uqkSBLiu1SnHWbCU
fsWEcKYeDhtkWINHKnTFeUDkNIOmzP0ZW7Ro3KzlXQYSRfwMsGZvzBcA3ZyDFxpfOUZikim4fin+
77VVeBwd/jx3DH38I1DdCuJaVwkjx2s0pTvi7Yu7wTZZuXXsbAOGLVnqH5IirBZgcKt9aAC8kbT9
Nr373ZyM8FiPIFEtMYh94F6AsKM6YsUxjFtiefdwvIhPgN1wIef63QlAmmLsq7ZqNv1lxfhpdH0G
+k6tUJEo1n23jY6PG7BXvxS9NXp/ot7QvBB7ZjJPcajcU6qdL86U5s9cuzcvNtNLOtXhxkrFOegH
yf7aW2taQv0GqBrXc+fyBjdxTq3p7+i3iHcZVaSUd+Mipwkm1X081iavLXJWDky5PNhlsa+zJj8k
8Ov25ejdnBKAj12zaM1ZzXhvyZaRJiRBoPP4SZKP7nT4Hueaw/lA3PWYuaT/RMbIOcD5JoNyV3TN
D7tqsldFS2jLuAyFR+/Ul6LTrxyqpv1Ifk02Qz8rOSNNKfjgPtLtAiM4iLOMMk2lhJCLwV32GQ3T
KcRgX8fTIm3t9KBNdtFujKkNa1jmoskoBWZcGFYiDzVAgxOJyJu7kH1djkl4ayDQL41RmYRxRJ8B
wjXI3wnG8RHvAdatbplX7a62K+c4Tom3iKjFWkn7LQOLQKNhsDbaoaaZK/MczRb7YKC2RcIsZoKA
C9O9D85+lG2bKqLUwV/Oexw/X/I49zcy6uy1W3OVN8qmQ5OW8bkwx505uhHxYiNNlByXua8a9E52
fkn73NiNCQnYHnW5IZ+nKijR20zpJcIymEr8E3Zi5duCOSUjqLHZz8qlVDbOkgD1pWfCynOsWe2h
vQ6bEIvXKiSrADtIT0vT/8i5Vp4KIsQ4KqT7EgXVtVDGpZh0vydjvLlESQL6QKX5eeC6TMmlP3iE
HCxJdAeEgBYuzS5p695jIT1xymLF29O39laXOatVaUqiOFj4ybBBr2GQBwMc1d6zd1zExFHRrNVT
lcirY9P0nd2eqEvZH3kzAz5CLQu5UuZOZd2ZrnwNgVr7L7HPcCLV9ktVckaJB8RHfcZkqBfWVylV
+SSCZt3/P/bOYzlyLr22r3JDc+jCHgARkgbpDdPSc4JgFVnw9gAH5um1wF+tlnpyr+aK7sifLJYh
M5E4n9l77bK23z0GLUusQHxL+DvWRZ1bL7rateq7rVr7qbb09uol7VMh0U/RD5vL1AqzFyeLvksh
1HdZMt9zRn8xkYC4czRaYWIkH5QmrL00h/TkmfaWcMrqnWOwQINoJusU6DbQ5YbpeDe6Z+LFQwKk
ypxEqW4VGnW211ilB7H5JGP/HuUTF5FOdz6WFmhChUMQJad1hrsc0JG2zkVVk1pGgAhKRnmXen4Y
9TzDLdsMV3sAZa/3uv08oRonhegFn5w/97hgNXqCSCpr2Mmh+pNXab30ErcWNP0IimzyUXrfCM+N
ruesG+5FQOfL6MY9Osw5Vx5mBsb3IDJNIhbWWti5K1prZ1/LJsYEgLdtqqj7G7S0CUUtOrgShgIx
59LsNXy8YfphOMYFd7K2xbYZbcwGkRu3+w8CyBwq8rLdx2U/B0436ZooD4GDKpI7G6/TY5pPfyqu
79hTxRNRTdaupo9epLyXJ13pl37g9pO40D31qcf/GKflKW9mYYvtdaxWp+CYNxVblil+wNCYnk2D
uFiW22Vr5QhI/FubheWlF2VzSBVXHY4hefREoJ+UXcizKbO9XpePlqMxfsaZs/eIM7koAP6mS8Vl
+KH1PIz+nWE/UXkka9hYBBZjGQaPaIRf7N4DQpjW6bGG5HkzSTdalMRWEUcBqnJkmnfyk5Lhn4lB
d4jM/IEdLT1WpXYAh8dNl7TmrRx+TMHOqu4y8TCIUJ47naxw7hkr2ZXmOptPES1jdCvIyz2PaJt6
FlhONpXMBbv2HmqlfvPJ7hRbzFbZ75Tx1FIMurxKdS3bLHvIMBfQeKbGG8JEDNxGQ549a4ZX+kXV
n8jF9d6tpC3Z/nAoGox/qA5dtkuwV5lZdp/FkCBdFJV9yA35QUegH82GM8GPrTXYybPbj+WR1BKL
V4WbU5qp6NoPsOg8aj3biJiQzA8eCyqQG90t4fy+YoO4GVa8gPbnHOxEoiIir+ioRmJC2hq/kXR6
oKFhz1XLQ9jSb2tT3++yrtsqlRr72neSO5FpK6HXa5f74jK3FAhWBhi7UYQ9I5n80GvYAiufeMgm
Zuwa5jJ44FUvcDDWDKDttPjIwDmyVHXjW150JoBZuyOZY5bp3ZjsCTu9mDmCu7w9VJ5bveTd3D1D
F2jUTsM2dLJD/TlgofmntGqOQNe5io5Jn5I6f2vgWWe2Qre0pxjy2mBcj1CiVmWXn0HuxdRPtOhl
WuknnVk/gXXdY4tAmee1iF+jmvFO7eEX68dmYxujRUdLKBxFqMpVdapSUhpyVJnsoXxuwgmQyyYX
n14oym0k1KOphZcmQnBLct6wDQSpPWnAP9MQ3OGMnndkT1+yCSZvy6mzYFdkgH+UPapbj7ukx3fw
JhoGn2ka3wzchixKTEF0lMDlEexx/22ENMUX2OtUBOu0ZDb185A4hnu2Q1s/QWNahSuNfdBbZtcE
1WZc8EZa6G9tozpEapF3tCCerwlSdbeZpvJTFSdotx2ne464uBn2pi+IqZIt40Naqil095UMjYXf
+9WvkRXRGBv6Q5SAPqg83zmY1kS6bCnQdxK5crRy6zdRlumzZIRDNUDMqet6DZqKfrgD/S2PWht8
D4yD7kRjTJuqQKjg/8yrCjSmRRVZ7G4YX4lG5g/e+Md1tWFYWRbKTqAyxhLCXbet29l1ECcWOfJ9
tIxNZR0kmRvPtaH/x6ei4ryDFkfcSqa6nV4iC8+KId+P/YhZIA8/xs6Kn7Pq7ld++aLMILz3Vo/m
Iklufh9pF8AH2yoKnpjqjA/S8qMjuSPujQCM6MX42UV0Q3VQREz5+D6fooy4UN9xGaek41NKeICG
yezYZIgwaHOsY+9iiQr9pn6biNlcYS6oDngz1bZpmDn4qNkAC3T+Ju1ooR1E2MUsL5+cZtjKvPfm
rN7i7Iz4IAuLTe6I1HytAAtu2O6iqHRkeTbL/A+jBm9bg1De+mZv7anIeUtQbCwG0psYZGvcZqh0
l3o7TJvOp5elth5PgoJ/WZW9or7TjJ1v2O1FTbS8JIGbLyO7h7bzujvf2J+xafzVhDxk3aURscPI
0BZNmwYPyL7bNVtNFqxBIy4pimIvXbaqC44qpODNZfeHl5MBYSglF1JnbYo8nY9iw7rS6dpX2soO
y49zzDVnWLdDma7t19HJ06c61Jon6rdwoWtZtHUq6qO+oMfup5bYcRi3zMrd187Su2cktrS4bj7e
WO0YZ+IaV13qJicsHA4byPGjEa1x+nnQlMGyBw8k8wt+jTXZrql9tfViMlP8Jjug1jPugXOIuy69
VTKwjkE+cE8zaGuEaz1NxmPra+ar8Zsc87M3+OFLpJnhBaLI6yD8apURYYy/LeovP7je3JsecMAS
wQ7yJrEXE3ODTTFSok4YX1kTF/pG1o38IRoc9XTiVLZkuwS9bF47O/tMfLSXQ1JZr+ikIkR2j62i
I0mEAU3UUs0pksXFtZV2oWFABBSBlS2npDkaoXaQFa880JRXMRndzlYuCEVXvdNZGHuMY9aRkV24
GwYj3/gDnpkmm8j4QAfK4CS1xUCrSrgl2Xc1CFMzwG3WvERMxZcsuz8z24yep+4q2gjycuD060l2
36pq72NleKvBLvsTpIqDKi0HeFz4HPq1TiZVC0x81EjRKwtv25u2+stw+b9I/f8X0RSjI+bW//tv
//IX5XH12X7+n+8fFur5M//+13/afqM3iP870fSvP/N3oukMrPdhtZmIP2wLv/DfmKbOPwvAfNxH
2HrMSEq+9DemKbZ1STBy9K//ZOn/DLkIqqkD6Q1Oj/k/QpjCq/jv3l0b/6rgf0D5QWfAUZsN8v8F
ZuGbXCJB6WU75mXfZVLn6I5IOKz/QIeEEW7CMPPT5zivH3QE8OOshPdmTXw2GafxZ4uVqXUIgI5G
GAV9NmvpPVMPd72WVMs8mLnzvrkwZu297I2b12lnXJnzqIR3QIVQvxn1Ob3L/Z6Q8OtC84+JpeJN
FrEHLxMbaRiKfwJc1cKYXQDD7AdoMAZYs0Mgm70C/ewaIIwqWlsYCXLzrcdW0M7+AplwQxClc600
1P54bCi2LHnSwONsmtmhwJ9UyPESyDbAe/Dyagsw7l9MFMJVMlk4RnaRHmMNge1elPaHMXshSJMy
+KrYjIn+aWfRNcgQoMjZQIGRYpwdFensragwWSjGXnEqXDZ4xRrMGpxX1zHYzDHgTaLokTroVgdl
BGGlxDuIkQNkISNYnB367PEgqArdec1AzUkwgMxOEKd67mZnyJQey9kpYmMZyWfvyDS7SLLZT8Kc
2F76YdevEJDdNJQrNuaTBBNK7FjbFBy2yVESY1LpZ7dKNPtWLAws/N/EzpIKJuFTjbbcmFY8V1cd
44s3O2CQXB7E7IkB7KDWzeyT6WfHTM0uvGtQlLkiQj2NOgw77bBA4/jFHgQsvoYCIVi12qHUUalg
y3Gw5/jYdMCpvRahx/UgIPQ4v1OXMafWVheUVKtgaq4uhp8A40+FAShuAw6J2ROEv5uIJABFBITf
ptk3lOTevW/tdw3utd2UW8t+MNvuq0LWxx4Dxk7ygE8QiT+GJCHhs1tYlHK2U/bsWcLasAjGZquh
2mwxNXku8VIRNicTuxPeoa1NZ6hq7DUWhiiiFsm3spPFMCDJQDAQHnt/XIP78lft7KjysFap2WMl
MFs5sylGH39bzvfYoaEfIt1fgylYGFSYSMx41rMUH4hr4PSq7Go/4p5aBH12AsPIMq0LIOUXDPWk
Q+SUV453MuHzTSyD6NTpyd5Oxw5+I1mHab3jxpLfAK60aJhBXw5Pg2KUqyXj0pKMzBnSBHvHD96m
FlGPN+KGGRD61gj0vESzj545nJSyEAdrkH0SGQIJQphjhYhhWSlquLPxu2nAeRe8mDUojy00f39N
wk7NKk6SzUhWbRTV46ro+g8w5kFYrNO29ogiZMoaifIkU/2DGAN/z2bsORksYxG7gnkVk7B+mh4S
jYzDkmt3YKwPy2V6jxRqvkg1D0VrjxtJlJ3QyFJuZz9ciggSc0uK0I/Q7QC/Fbk10aZz5U15MZGW
X9oIEqBNQwcH0iCwstQKZyO7byhVx6Kdf+hquHpF0uMRVmrJb9iFzKZ3ZNMBWYv8bW8Y2konj3Jp
Rn24tNO6WlJhTU8MI7mMol8xYj+2mPXjQKrqBU4RYz8/OzSuU1ExkeWIKUauEnZ7LMK0BbV+vRHu
Wwpu84xZfZWxM6X1dh4aJ/wt2xQLaWm+IEcShB7wxEZdjX4uxKDCuwJKpM1G0UOkuMlZ9Y15iaxe
1T1KOq9cDWb1nnWus7E1uztm7Lqa0lxOw297yuMnZ0hXQKQw9hKujHSCNtgeBNHTHs4wmbsPvQa1
C8U1P89s0NTSo+YeIcHnm3xCO9A069oQmMWVf0pa5fKnTfx8866OCQ9ZJbQLTSpesFK4KwKON2re
80kz3QxkgdzL0CCznWmAXmWSFkhkaK3do6xRkaKaqQlfMHYyLJ6RsgQbeumtJYbyCL5rb0fxBwco
RqopuMd9vgCwRXIvQ/JosnxmWkPz0NsSb8mEnFebivylLVgl6cMpwRx6MQhTWXp+8DtPNP79JiVx
uYkYVfzSEjSFSjJZFU5D/KFhPJsyecmxqW1kER+po1GexUhxfL3P1rleXYiJXpoA4aB7wM4BX75z
YjWuIlWYJMPCwzLHDodNiD0gCFqGvnpFhNO7BpvwOmImiUbdnjMlugVzp3wbyuE9crsSMl34osb2
0Puxu0DlMOK89aKlY3jxqjW1uzPJhK2pjnqsvmO765a+kP2bbcrpjKbhrkqnOAwt36oRBSyW3T5a
Gd7sUpTx9Fxq+tXDyXTEC4vUdqjzbeVPqzKZIkZcaniLKuPEgSZp2qz4MFbXopyyNbsMA5NJII+C
BkPOuqR0YlnO4EteonJPKHDKnTQFr4fJm9Cxz87sYixOdNlW27w7aNvnlkSHKMvrV4z9QxfK6IIS
ktTnalq3BFKuCNT9xVkjXifXfh7Np6xVw5HNS7EuTP+RGBs2xV7zmk7Zb2VR7aPndVdcS7vJmzYC
txV6HrjpubNtdPdLlqSA2EK8JZGJ361Kzj1WmwP7jXZS28iCLjHakNlDaS/LapyOVbe2ek3dYd2y
rcr8ixdVamX5Q0LYAxsFj8M4y7v0zNTxxPrJp/S3SSiI0JDMk0yUPtqTzhuaEr59J+wm3di1XmxR
qkB48kaLJxZfLa5UWlNs0utwgnnkphZq0QotrVMV/ioXDYPZJEIv3u7HBA3K0PRbUWrbgKtq35B1
vVSk4J4F+MBaNft6moUTHCcmmO3jEAdUJ+8/++60rN51P+vO5vww6vWnx3TAQAMNQ4ChXorzmTdt
hbBsKewmwnauEd4DW4PVRYXupsx5ZnxzWE5VToqCkXykmuJGIsr5XAJxMHgET5KKm66tNGrol4g3
DSbulrAst/wM0WvYvHTRH9l+jD48Nt2XtOZu/RS6JoAPfI2RxYapAeFQlrPhNjJCEu4mCeo8a3eV
CNOLnW9H4SKlKUIKucECP0IpouuMGRVkknwctANivBOQKUIe3LY5pqX7GYUsSIxofo3TDDsgdvIm
OwYh3gPbRGhlhlyarl4Za1Fl35RDPsvmmnVJ6sGQaHgypsTg0JzM18Ys1Lq1nHZlaVq3aVveKjZQ
mQZQf1s5e1QrB+D86o9pFyvD3SlZRG92Phhbkcc2sTUTNVYpEJ0ECveXo4Y1dWWwi4mvX5hBX206
s2pWaSF/J54V7qzKqXYmYiGUPrsYHUjdOf0p68+eIcYjEjzvNl8yTM4coML3vmbdXk9ps9IEOneB
yWWNmO8ALJBzqovFwTdJYBrJbuks0SLET7lmw/A0uJT65hBs+0pAgTQgvYxpiRLGczfVWBTXpkhW
qSdvbMPkNTeb8tJiCqPJdXZos548q3tKkUvjgqhY7Bp1vbQjd9gZ2Sy0I/53UWatv2blaiEjEu1W
CETrRJW6XALVLxQe6ZFunr1lzG/D5qOvbQJHK1IHLr74yKOW/PTKzHZuDv4/ksMbmpCHMTffnVms
3fZRsUxUiksHhbenhx4ubQ5p1U3G0gsKe11VHAXs7A4kAF3KHD6nGt0PxrNLo8rT7TQll7DNVspg
h+00nbX0i/1A6aLlCcE3/j0t1CeU4r0WETjbjcEJNPI3GsFdXb/Uhv/Lbdh+Fd22Y1OU9t6voC+/
oxYHfPzue91ljKFtKtqNl8Z3cLR+qtjZa6yphtDax44P+bm7aLq9DwikV0F7GYZ+10T6KnSRxLSp
drIoIjoCETyGAQ1pOww8tm3sLWtNbrWp2ZCZuiUS+sUZ5EIrE3OlI8lC0ezD4552tuXcLYlIxnPd
X043rbywfRhkBT5ihfNEkR5kVjcvF0+ctC0Oj29F4Y01R77C4tw0XdTiqg+Os/MIbSWp3jNXg3jy
U7WqnPpl/k0mU0lIpLthLA9t0t9rO3jwcideFbbxWBrNUZrIMGOCBiBRctJa/jEb4f2M3oEr+0/n
+OswjDF+sACf52noQZZK7zZVNqce2xuvqR5bAnv75hb6LHLq/KkNrw7bfmRgONfDY23Z38K+SssC
VsE/WFuScDf6Dh8gCF93FEtDfNAvtQ1lhn+XhnqRGsDdXM54bcQ7YD82I/hPZRSbXovMNZAPhFE9
gdiuFSw0L1jnPbYfNNzzG4SlKYnIRBeKMT66cbwvyTDzorBYjlW8g8uzovXYox4gR0lnYjnZ/tZB
czWZ8Sm3ZfsbFErsoS8hFf1FIW8n1+h9kPKtbyQC9c1g1J8IWJ81bP7p3Q0MkzSuajM6w2/NH/eT
90FO3msQkbyOXrro4jvijQ9pD2eN6jrOJ5bv1dYeol0ly1/WqF+VaTL6pWDBFOCJCB47GLti8J6w
W1hbLTTfsC6fxGjtEqPb5+oxb2cvWXWhoF97GPAWvTUuK8NdOwXRpyrbRZeq4XCdAuQ4uTViWcM7
rhV7OrJsGWqsl5MSayuOJt4NSbtB/6iZ+VUGXCmVSXmoVzQPrlMv5OBf8oNDTemWzODp9I52aPhL
tAdOry20u6rmN6R5rYnkFIa+gMKz7soU0Mm0roxsgRTiziiXJ6MdHoEmP3lT/uDK+CDSbsN+auN0
zrkv2nksfNGhezSmm7M613atV59rt14YtGEijmF2OA+MBl4V5mTwHWwpHVS/tnXIZfzepfotIdV9
nLUioj0kjn0XWvcmCbrnJrRUSn4DGDzaWnHyRbwkYv3MT/pgc0oPpMjrRv4xutZZG72zY9ff6fDU
GPm1RlGAJ+YQTs+tLrcNg3fqu4Xtebj60HNaxtUX4TMRrfvYTVZ+7h/KjisNgTy12ybJQW0hu9tm
eX5tBm8XsvEPi9RbBvb4TnLgzy2zwPYmM/kuNf0uPEIIYRcH+Q7g0G+8F2tdWI859t+xL3/pSBQJ
BV41Sj5hi4zS7OKjj9PdYMHqcNnm+d6z41tZpHPDyKZA/gGudBNd8KGTGO8NH25bv4Tc4KZUrMtW
PDWZ+GojHCiT6T2r3H5Gmv/lt9ov1DSHwmUbGxDd5PsPCVpt0SOny7d6Amp2vliwQryXCV49j+It
spEbs03KozdoTIXEwWYBSGyUvR/q8GSXgAdUry2HHoTC5PC2H3OJPtcjfW/8Y/a85dxafy0G5lOp
M1fAMw3VeGtb7zkngVVq/nmgmCgq56236hX3tGVYqXOXWgQZv3da8lnwmgR++tiV0Rrf9sNol/Ao
/GLbaaQd6vToTvfIDSNchJqx0qph7VfFQRPDVaTIBvNoK616p7fjNqGxsBK4R37wmCTRPrGNbWiO
p87h0mYm7HTXgZk/XtwKtL6b0BKZwNGzeOeqeg2JihmCJo+a/eGeGTRePJNqhOEYFra4h5cC8L/G
MVdlMK7SLvpq0P7WCtoEdjbadhsUyeAsEFYd60ztDA8rhd2l95q7a45Se+n45nLUhq88S14q0Grb
ELIokkLUxuiQR9j7izrVnhqOzUWQV6exMQ+1bm1Kw32ZKq7qsUKrGusbwnywuIlz69+qpL6lDosN
WRXviNM2btLQtE3XybZnABQCJv3e+wydrHoTi+bVJ6C3tqA2OElBZ2rD7MrwKiPHSxYae9RQ2zGR
I3lgzqBjOqEnjAiHqocr38oPoxQ3cM8T2MMizi55m++Fpm+Ntr8U8yTfyZc4nNdGSms01Csnfbb7
8rkQ1XF01UNnJauR5UEiizd/nJ6S3Hi0K+w69XiqJiJse2TvCwub0yJPaIlKh7UoRLm50KuDaVvS
Btpi13IzEUmwMllnMs7B2bS0TPehztu3yIL7jrRrsO+O1V8bt3iL8osWF8fE5sSl+9OhDIw9MnfU
OZ31ZgDbBLOHmi6lNBCb2gkOSdS84eR5qhYR9I2Qe4Qa3BOjxzNGc972pXwh233dxJJg0vBEAUyl
1afIDyH9iZvTBO16/rsKfXyImFIUoxiWbazdTEGcY/kFJW+dWD8XPl6oHYUTrwor296xv3U62jDo
/kjTPRTQu9OpXJv++Joa/U3x03UcFEZxHEy19vT6O0yJmhlNuKLO9NrUBcJWwgGngBJHXYVwed60
Cl8I6KgkCpfuMDzMrxdZgu9KqBffbD9ymZ1xkRDVnG0J/MS4cTcrNvRohUzO4+ZUjF+ZHf6JSexr
9ewzcI0YVQymUt/q8FDTCttTEq8C1B9zjci+2VpFBb97pIsSNlEdRCVfQs19LPrgZpjtAZ6LC8un
nqiwyse2eZwCttejscg0/H0u0h5zkLvULrKdEW8kk2xc5Ui7HSDomwLGMgAqMi+xruDm3zBQmTX3
3Skwen3tF72zokF/TOwPtAIXOlcKpqykYhtv2bR3/eIRPRq3KzW9NcrCTVZWWyQQa0cUF10T7yza
08XQqtVo5V+pHA9D9x0CzuMG/pIp4FxWpplcstm2t7DnDQZzU8Lw4PwmrFED5gqdh7GxoavH9O+v
bIFdGLec0aryWkp1KrmWD5lDg54OrJ1j5R1sVA0aCZAnps5UdeW47muxcyem2yWejDKhPgIV+idr
ix/p2076kFg7jYSAifunMKiMnEJubCvyry0wKwYg3OrkhEu0poUHvRsGC9/BWd+NRchdbdzTASy8
lWp9l8659VgmyMehNJs16u1o7chw1wksSzIKn+gIfk2RnW5qmTT7TjEyD/FkuA1bWctDgGhGEPkx
tj4lwr8GRm1ue9u6it6+yKbEE2ZpL7WfQeoLw6dJQ7wUFC+BAyDZaUH/W0OnraK2tndJBZEwAyWy
+Akrywof2ugMAEFuKwygIGkvUS1keMFZogI+BDpQgArk3Gps8eZoFuUPrR62smgRNKG2tuu7o+nE
2YP8WZmdIrAeYXgekkHeSPopz8QtDVMfwaTnb+ta8gzF44Yxe3teBJXrr/yo3oPRtJ7L7DdLhs+m
P9tkHyKvfG4q8jGL2NsVLi8hxh/dRCmHzpQOGROSIx5816ESmnc4LBH5vXhjGRqk0GNRooRl8hlV
Oe/gvNs7BlCG1q0AjwNXXCZ5vbeymnQUTV9D+RsfiFhyeTUIBvYlGqMgCT6cnvI0jBHeabIBg+PS
cw5cSlaKhKsUCtGkgi7hDCE5QyI/OmX6mHXZd6KIGcp8ufEF3x4bZQ41cY2a4U/ueRx3r8j86ADK
iYTzZy2xX8oIixIQnEc5X8lNw1qk9WZuqIGhOYM7hz+uXQyhYLhRYLJsUIWnXGwNEt3FbLvPu2hF
p4obbdbE4sCynsjneIkQtNtXEMZHtyouVeGtU4NL1lEwOmTQv6Oe/prsrfDyHbF/UHS0YKT6x+ef
fcMlQiecLDrD5xl0iLRNh+Kl6sE2ac6470wbxFH9iyPupENXWho6Ha7d9MSlS7wbBr4A67eB+sC+
Ejj4KzflimCjGn0qNyY4Qgj55Z3+Gpl+i1TGnUeHFVQMmGWo+ayv2VvF8zMTBUEOxhQJuOsh3xW5
u9IjbWuTc8bKG8l2irTL3A8sHRA4b/vBfUJ49h5IsPYxQfRVureFs0cz/RwQmISoG7yxj9SdK+bc
e52xYGG4M9uSMmH4oq2ak7Jw5KfYNEr0BH0GoFJPi3fDV3tv6le9btz7JP7S+3wJX/QxTKxfZjOe
EogXK+Ajv/XB2aVe/2LFNCWuu2Y69Kz3nD5+81srXy1lR/uAk1e2Qi5t3smMpIFvMrDbcDVG0L34
YbGT0l3UaXJwOBWTgGyhxNR+uaF+kEl1J3dxyRBkEanhzJLrVTAtXExi+I6i5hYz9eu9OzuUVa0H
G11rAFJMzWM4ZE9m3l0MGCJ6Et3KLjs6bVA99K2+Z8Ks6BLhCjCvLtjut8tKEwcss6xCRLNnOP0l
2mCXDiGaLHimMcokv295J5inWmWfIfU9UVLOrU/77UCoeaj3/GXGfhAAV0T67gTtm647l1ZrunWU
Z4/YqFORfI3Fd5gw0CioG23yiIXrHN3cOGm+WJuWtkD2Ey5AiJ8bcoH4QcYdgt5PTMvDQo4uPv+4
W1V6ki3JPHuUIInRDX+ip+XOqE/UMSCNyYucL85T2OMFRtB49HUDJUpVfWN9OIzsFJvJPNtldItb
991X/vOcwkpSFyaMMgY201OMNHKNUeTqaXazyJv2JaxZKULOrJ/RKF8SV5Fl3kQ7MWWzbLr8zop6
bwzFFaPAOjZatrI23uzWwKruIyHWUFwz7YUUG+gunp35AcpA/9dHP59q86f/8Gv/8Ok//LGfP/HX
3xfLbTparJ7y2VgiHuOkNEDS8BQ2NWjzwCCiFr5FcSjYFbBinu5FgmvGzgBQmfPDz0d/f/j/+LWB
5Um2CBiLuH2cQtYLy8MYTQTdu7waRlFUBw8dzl8PP5+SgtPu3em50TvVwjQzywOGX/4C6JkAHSOC
PWFFZxOKVYu+ZP527QH1zPrnwyp3SUD5+XBq52hsb9gEXsxN2c+H/PDzgIX0bx9JIKoiwHGW+aSH
VvXeczq+359v868P0/lf+fm8Gtt5YIeNsgKsSwnXHAbADXA7+v94+Pm1n09/vuB6oeJ1/88vy/kj
Iq+zJedFv4TiVurMLPnFqngBTtyy0YyrAxu06tDa8PPw8qAwSKP6wDq1Pvx89PeHn1/LoWbt/e6X
V6lroPVfWYY3WTSQQQIvffBCxnEIYX9NrG/O+C5GCgC0WHGPAtXepTA9FznDtwyNpPIksyqz/05b
r6dL5QGeErT+EnSdMY4r3wcGM3GbtBxksfkA0StNjWAfesWF0Obx0NgjyAGdm+uozmlDarTruMMS
4e774FR4BDgE6ZaB2Dmvuhqzg6IJwOZRnpFkoX6WalxPJXL+EOxIlv7R3fpgDZ598Lt+REI13b2k
Tw+mHbTHqCRfc6x/NUlU71QRgA5hmy774izrqju3du1zRxVHtgwl7hl3XTpq79Zz4rs0+GdMdPVa
yotZ5kCGQjaX1KQuR5WnyTMZ8yuRozO0YT/vtV6/Wb0hz8ppTgRmd5CABUEFSH+pwxfPyI6zk45K
Oixa66xMyzrDEuDdbw2HQBOXyar+uHkar/kj3Rkb2Sov7FMTx2J2sl/jdvD2rmEFD6kZUAFhPtOG
DwOp4dKrzG9ptvmpKKnfIT6duoiShf8m3hAwLRh5VlOf8W/UcKf25Wc/NHhjrbK4aHIqLlP8h+AA
B9nxhPCa6WKidBLCBa8KfDhKXL3FY53mxTly3fysa09sl4aTM4XNKqoyViqM2woiZjfKwM5Pf+6e
kKy7J2ak+zAu7mZYu4yy6vFB7AgM+mMxIphYsS1E7RO4aE4h9gFypkYOJkrVfFrhw6RkNJn3GxXt
ZpSPZ4zgi7HwyQ2avxN2TxrbOcobQ0cqHLhet/1RZJfQyZd+lTecRH4GC9N847zTd4zpnihA1vr8
IrJRQmnCQiVnJ8fvisj7Xqa1sNY/v/bXl3++gpISL3xHALp3nOJdUVkZ/MX81fK9r05MDyUutgWJ
AI9wcxihNWfIa4dEC56HAfbc8Clq61vvkqcxD08p2Rb00cd+MJ7iNswXrW284KquF5pffbgmBA5j
YipbT/d+Ut0xz6yVrenkJFMpGgLcOQuYneYu6zo7VFb8IAvqvKTGXA21MrbAbLrYZmJdOcvSVa92
ae4UeTmQHc0KDx0u4QiBrAioU1HJ3uswG5ZkctnLwlNsUAz15HNWaYN360EEM2wYrzWRDwy0DrS3
QBiwCHut89IH/ckb0/desylTaTx1Ia9GjnTGaA7ZjtU2ZcngrwMHbkmfSBR6VnXJ3VPLGhUs57+z
dx7LkSNbtv2Vtp6jzCEcYvAmIRGCKsiUE1iqgtYaX9/Lwaxk3ezb1fbmPYEhQAYzIwA43M/Ze+3B
gx3TpPEz3K0dJAFm+Q5BivCOO5AH1bexZhLm5OJzX2HkcXJvP6JN3Gn6xSW6aRMs5p+Std2m1gll
lOF0C2JG/nkqqfSF7RaDwUm3HwNUowRbxgfNKKfLmC7udsqHj71t3qzltiiwR9SEj71mZNfEQ7OR
AdoxjHRTDeiM4xiHq3YvYF4wEGKgWsgAqwftQ1DReTWigt5uWvqNXL4E4KdYuDY3Em+JVL1Jec+I
/+J1BdVhp3g3Y8TSZvNa1zrSaWk/uXp0qjp4nPojmLiZIjk9i9LtPhcoPtLSng+zw9Kvn34UVemd
UMdqj9oElLTqaakJw7joiELtsPIXCF07yToPDUjysCzCwn7M15DNKLCNq0iYUbbGqacRNhV6v2k7
cKJlUW11QjI2JoscMyYPySwRwVbwdqN4vCvDi8Msbhe3AhRXnqLXn3DimHn9A37GVwdt5qanVykw
1RybxHvGzzP5kTTwihZSv9ThlyHSjQ+9pOAi23MOmf4U95O5w471Qdfua+ZnVYkCxWrq71mtM0wP
57KK/tQJ09o4Ardykz16TM4GY2BlHKIV02IdIxe4mZIFtBal26zhCRy1y1lNJVtTXGZJy85wYjz1
DUrvhpBlLMTtl8TtqNSjFN8EkmUZeVOb8Lvb2sUFbA5SNRY/m9A2y4eJcsLGmF3fsaHnsdotbk1b
vUMx9XWwkh9J/50AOnkYjDnY2UvoM+5ajzlfFuyRjQHR+zCx4qcfML2DuzTvMm92qJ113eELkXn9
oaa83NkWVtLaI06umx70aOr3tU3zsQ7QBaYqsUB+iUitOUhWlJzuhwp59adA6j/qaHmw49wAtNC4
+2RqtwUd+k0TeWK/jIJ7u6NWaBtMmyl6RHMV0tHsNZwQgbWLzIpQ0sjq+f+0046AIndjh/UT4bbp
XjOwvuI2MvaNM+89jXytAVS1li0v2pKAN8HSByXvXpZdfAyF/hxJ5swGsIwt2p5h64AawHDG/C0r
fkxaOm7aZGY5zMhGSde+SyQSnRInh2thM6hQvnkA2WXbWPTO0H7JyN07RvO5h+N5tKvmibKs55uu
/hDTlGpkdMsU1NOkU0FQZ3ijZ+1TGXLvQweDdNtV4pSQVgF1rs99D0jG3pUQ48oMj1c7jWfT7P+0
6+V9TgQwf9s+Ew5/7YM5eZ/1D5HVfg+n4aVGe8BEDQzeKIJ9E4hjnwSPVFnAN4U11Wd8YIw2FjGD
QMaCUP/aaNO4yXW1WqjtHyUV4A2T0nE/KRIpRFKh0KSDgpSm0Epx1vMR4JdaheVu4k6ZhjPKEwpy
GivcaV2cUj7ZtunwEM0KiaqFP4oWRCpjngk8DF9ozHP3kCqUahoBVY1c4d6Rv7DTFXBVKPRqqSCs
BK/OtIoBswqnxeOmYK2dwrY6CuAKYYwpDLwPSq7kJ9xTfcmOUkFfhcK/1nBgce1oZ0uhYVvU+bth
5cXmCh3rKIhsqiizqQLLjuUHMs5Ix12PqM2iMLRG9GIqLG0hANTC1sgudlPzqAorALY9JNvXl2hO
jo0F5hbgh3VgkU1zUU3+QOFOCoq77tkUkX2sDPtZIXbjlaK77i4NBedcQXZNRdtdwO6ux9cNWB8S
J6Dz8qrzBbzeRIF7W4XwjdReDNXXVnjfmXoqt2BxEgr9WykIcKxwwMVKBu5sIMGGAy7YUOBgRyGE
HVjCs4IKRwovzOB+iRRwmBN0rRSHGA44MGKFJY7gE6+HUoUsRllSbOtOcYzHFqRxDdsYR47nu9CO
DcU+XjeDQiFPFVBkBzoyNjhi3RpE+4FCJ48KopxRBtllCqwcDmAcIS2HnHH0gMCXXYVhBlIyEuoC
mhnzSnlBWwKfW4GboRt81UNwjQVM5x62c68gz5XCPVsK/JwqBDRyR7HrFRY6V4BoKVDixQoabSp8
NOE/31i2FoccFellZHkCJobGRdKogFEA1NS3aU8pKDW1herSwanOxso46iu7GldkfRlWoLX6lnGs
QbVWuOsS7nWnANi9wqUUEu+grvDYzkrKXg860LO5pCiCxwC1sS43e1dBth1o26nCblvrPxhTcQPI
XSo096C+hHCiYdDD7a4VwLuB5L3+3xMF9173CEVwdr1Cf7cwwPFpx0/NwJ2mN98MhQn36PlmChxe
QhDvFEpcwBSPLODitcKMa0v/0OX8B2KcUwYt+B2W+2tVtO4GdyScWnjltQKXtyvCPGQ6N0M154s+
YPzO7mhrVzsX8Dk6oVADhO64VJPsKdzpQagw+VAGQ/rwcSPig/Vk3YKRud7s1dA47c8mrPVEQdc1
0R4IsMQ/qIDshkKzOzDaV43//9kh/hc7hKlbOn6C/9kO8aw8C/+x+5KW3b94In6+8acnwrP/sOBg
2sgiTSnJZ37zROjC+kPYlsssAsuEYUuivX56Iiz5h2dZwiXFGqGn45gYM356JCzjDwu+FFRDEn+Z
2fKuvxwbj6+5Ze1vr/+j6PPHMi669v/9p246vwWcCSpYEhuHrtu6R5qlrgLI/m6SEG3RBTyuLkiT
gx0WNmqnLky7nqGIZXF6akMWxGiAP7qSsq+Yac1N7ccl1x6zOXBQPsMVTsZmYw22czCGBb6aP6cQ
Yi1gx+H4SBoV/s2FaMHqHBDNyj0CY4AAiZ2GhuBQRuE+0hPYSR7stN7DQ1bmt9buP5oLubb4izE2
shSdIJ7U7iNcwHKDZF+ezAZEHf35baZ7n0TjPHte+S5ZlvvRmr65VUH3wuoPPT42q5iROE6+lxZX
mTItziPnjjIH3AEjvTHN+WoSUL9dWO7B2KpFe0slNUaIC86+6lkvdZJYL4VwNCZ51YdN1aKqgDJe
bAat+DOiZycIuY9L2mLDHhvTY09gHkJLdPKT2+yC8s8x4pehP7Aus6x3/Wjtxh7rpEN1ukBkjQXO
2dBVeVpKVUHvoaJ5ofFtYYExd1RH6Yrf6oyMYVs+dyMFTZOi+ibpvZ3baJ+RmL5UdfEFCvPQ5bt2
Tk6AkYgCNql6pSVFsKl5pwsbraZ6TrCAI5Ep2dp4P/rQvtOoreE/eU+T+Q7bfk8HOr+TKuQq5Vto
0YZRkhseqwybSYUelilF5KfiZFNf7uD1uAggwDKk1yWRExZolBuaEX+p50iRS8kJW9z0e5k9olLH
Its/W314sPkbeBcrHlRxTNPVwBdiUpoOYViCxNXuAwoQ9Dqmr02eXrVIKzZ1lsUHb7ll8a2yKZ7b
d2Ol6FR8CXNV4hedCh/mLynjX900vmhVgwenD1CFL4+EEm6NADjeGA8nKYjXcafaOemWQpylyb7R
Z2fHqvpdb46uHzXdXYqE7FI5A0Zpq91HwBtxzaeHwUFjIdv20HIysRETrjon+oc8Y7mDxKamVJRe
7bKGEg2/2JqAXdA/lW10bw46QUgOirhoKD7mLpixCHById5bTvqhSiuIAjQkmH3o79Oi+DYPd8Ir
7owcDmbqQr+zQEPptoOXczpUXflcjvZtyd0T83zK9tV4Rjq9a+2835ph8Aj4+N4o7pkyx2AO5W1x
yolkFF/yRGZ5TmWdKg8LwRRz+IhRtjNpvf/atHAPd2XBRyTLgcd2CosIFNj80XNpOun6PnC7H8hH
EEurLusCKGU71/m7isgSjybXvkMOoC/Wp1o1Z7toAJPnRDzEWQkACntC/2z5IRw4qhfmd8S+BHHO
w46y+CmQHR4oUYizGRvLGR/s8rr3dkyxkGgIkRhPBILa9FZKPVjttWpPDcbQXdyPP3+YaClXjyo5
99bbvrZUwLt6QBGvP/vbn8NmurEq1EQs+YhIGTvd58J8fZU2fE17PU7mHcyMTulMKWPVrHo3hYRH
QwjZcHb7+JsjULtUvagbRP8Lovks8vMiotWM/gdLtFpJlAiuMBR3yKSg8q97o1k9znOqEz3016H1
eNIY9/EUo2D99fux+o3112aeJbtF5jlFbrs8Gy7F4spciE9zjGMTG5AX1mNC/WD9lXUDHFSeQnF8
O/L2W1THeRco6ILBTT+v73z9S93699YDQ5zcSHhh0dJwdcuhpDVJtHZaxNbLmGvg4Y7VmCZfEOw4
mdEy3LjmJ7QoAfZV1VjDe1w69aOuxJwjiE6g6MOxBzl7GYfyZcQwetcbkeHbrEcJ3yvPfUeKTVMV
8SlhRcyc1YjC5csUDTfg1bTYkRQoTSHFC/qtdXK/ABm6TvPwQqRhuS9gvVM7XDT4mES6N44BNj8s
34Ecx7tmiqtWIZXvEnLoMoJWKYqTeAJ9nBqEO7fBOUCsADW9l9qnxXQFXLFmQeqSdISmwFYwRHmu
lvZL3SKWJqOn9fO5/GpNkBQ6SmN+1A7uuxgqUW47qY8WhbqI5uYnzQ0/1XP/o4h6ep0iKB8NlSnr
DntH6/qXBSkk1eXisQdAxjSxKz/Qy6Z0Gd3yBCeJ1trNHiprsm8d8RGh6UKUR+2eU48Hbqv3u+h7
X03NvRE9NVxdqK89FMxz3Z516qC7uejpR4YdeX7xhtu4GjdDmIcna6qjo20El7W1k0hurKjBzOKv
r91hi5XROzGXFznKcBIn1s0SBw+0u0dYYfRTpljQZOm6dlz2roWiqgKDyS3Sckc6Dl5jeEf2RAV4
u3ZUFkTdOzl5UKmNqTyvm6Digk6Aq/w8uL6eK2Ecq34+Rmgllq0xNdV53VBQdIfqzBXanG3Ye+ep
BQihoeB8a5Y0v9om67G3l85SvdeAYO5psdFxUW2oueDpTh2aWFHmCijA0QvGGhii9aeg/BN4AiZ0
iy42l61Nz45VbHyivV+f1w2CApcGvnrtSpe+lik/gLaB4BH39VkyKzAsrDYYxAF/qE2sk5r59lKP
aB8HoYMfwLVpHE1aT4lt3Y10j2aTeo3Jb9gnafXNCpc24/NSiKRDxRXJ10DQRYZ5dWbJOFIT7Vgt
nct5dDdeQuF4Pa/L2o+L1CkmItM+1jZINDWcRglZCqVR+W9ZI+tZ7lUMylsCynosm9MfAAfK/dpO
K0c9P6+b9UJ4e7nuLXWP5rKaiIX91a9b23Nr+2499tqzgwxAGJ1dv1uvBQtF68/LQGfekCFGbD8G
RSv3jkOHSxCWF1YdjVFqYKQ80tVfv1b1FS1q0zkmGluQDNy5fx1bv+8wafWjnDo/0ERDf+avjUYv
/m8v1x+sxxb7EymAHdSQsaEzqL7T9XJb99K8gbQYuO72rS/37xp265XnZBY0pqY9DoSY8Yky6OM4
kw5vDdBMdTslTmG6nWoMHOMKhHpc/xjbrjy/nrvXe3TtiK67LAcY2tIZY8BfSTfOa/LNrzv17Rya
PYHbo9Pjx+OkDes9+3rnvu7LpPrmJFBH1xPzdorWM/bbMafwCEjLCoIC1C283q12TOSFvZ679fX6
EwPzwb6OSPejOfnz5oXiQftXvW4Th/suHhwI28xC4oIYBrSf3DLrrRSZxs+9t2N6qB8dVPm4EOi/
wl5gHl1spdNCxFDtVKvRGA7Uz15/QR0rww5hiYSt5AnGQ6FF7dn5tffbMa2B4qAxd9+gYsZfHbNy
OAAFRnQQLc3FixfCItXAMbDSWfcKLwJS6TWf11P41tdeX+YWzsLXM1rFhe23Cf5sdQuut2RJhgU+
qlBnpJSpu+/TIfQb3WU4fR1n7wnISV7HXFyGKNmXJKAFxX1ptzgT9DaL9uspttfco/VNlak/wXhs
DuuJLmrb/nsH/LUj3tTUAdM+ZQWiuuietJgwrmf6b69b19Z2ViaYeEL+ZMRZz7DaACctz2I9mA+d
BoSVkPdfw/Payl5frnvrZh2312OgnCl71R4Yob+GS1BSIMvWkfN1l7//iUgauFgpnWlPPWRyddXa
GBhy312b+pM5qQ+2/owkswWXA78x6cyP/HV3/RHzsJ/vXV+GwAvIJ7W1rwOGjegrXGi8i+ojDTof
ad172/y7YwUAT25g9ZbXTa6+mnX3t1+fWKvsic74cz2O3pL3UYW7SGlSrX17279772/HUiWbWFra
lKSV/vyHgYh9cUaIGuvvljRI7RZfHGyp7/qoHkeFzu1jUYt73QwtX/fbMUKouNkMQTBRYzjHacwA
rPQ5blV1Lta3hTOpSZv1Leub14O//Zn15d/eQ3tkLxMTYAsfPmrMD3pkuCRZ8W+//rnX3x2qCa2i
y7ehm0N6XH++bmz1/3396bAQb4BN0dcsBLObFqPqudIFDa0uIiqktat5TyW0aPxBT7uzjcvgHEc4
c4yiOC7qHtXVZlof7pWZMOp0pZ6el+dSzQ005APnep0lYOnmFAb5x0ZAuAvUHQEeMTi41XitlWwF
Hxd9sBxz4nXWIHwzyBTn7tdmfemuI+96EAmpznCBUjdWt/rrZh22192qg3/HXLN7slzRHUaz/55b
Fb1tNRcRauOoJ8D60lqfCEnxznXwDsws8HaWGnkG8FR8bcF5/SzrofUDrZsw0e3jgOcR+NBU+XCd
SH5Ws4RYPRpd2imEX/P0w6nSnDUeDCz11DMQ2VSKqrGYtxGwGzpxapaCn6KlU8xe2+V4O7kQ1QAq
M4EtdgH4o9Qw1EARwqiNLoedRYnZ79TQO6lfXfca9IqNDr24V4NzrIb2dDS4BHU1Yq+vRyujqIT6
0eqkKH3Skeuzo6ZTuSEtRsngYzcsI7BVNVlc1HDzuidkeI60zZhDhNon6nO68PPO6x49OO+QLP1d
AoXc2BtIyHnOrh983dh91O8I7u43lZpU4LLjc2PKgRXMWl5s60ijPQ43fZe0LOOAQNEAsOzjko2h
2EN7RdOkhY+1LBEbrUOpUlLJBfw98H12g86ghYmvrPbC5YR3Nj8L6llIK9UuBWwkV4aYj7DGkSIx
GxvVs3zd4xzxXHg7KIZIo4ZP4wf+Unl+2+QgB49L6xzeDkl1BXUh+uOupfVQWZJOJtDU9a8Nakqx
7r1tQnWlIkf7QFUeaeiqvVqfXesuqna+eCtJt2YzSL/DnwUsewh7P8JqItUcfN3U66UmI4KeMnib
qcYJXn+glajl3a7+EqhTs15trpf3jIjqtSwsdqPO7Dm55heovJciD2cmA+riWzcxNUKxzYvwT4p9
oHMpc/Kn6ftSFqftUhUKJj9OZ/g3KYv9X6/zsB79tHJ3gZLPJUk3nqF6RzkS6gj563o0jmP+c7L4
VuCDPRMmPpzDgM368r8dgwmvefAQQbkOKJof6iEf7/ugsdC27JnXUCga4o2Xkru05GO87WzteXCX
5ByLAK2uAdQLVEpxdApUzNWSE7kklnjfCHdBb3GbRQGTQFGiqvq5IgHgkkzly0IWst/GtBs60/5k
6HN0HYmPbcpFPPa9Xl5hNFWBe8d0O7mj6WpeMOJt9MThhkBiPpJxguzQ2mau+ehRzX3vxrSs0qEq
du3g3JRDgCoMyPNBOOcxpVA5JQPRC8HyBGQ79gl16C7VOFwHkuX8sVazhVEe4lBMhPlod73D8mNu
k9q30VtvNbDa8Cxa82TheSCaTdtDcCuIE+GKtmu7P3V973tkf29D0M50faFmxL1GKXj+gNZ/hbjP
28JBBadrU3kwJPqPzhgfqGwh/Vc9pXWvT+sfrZmT0VO3FWjddZKbm9sUacUupM6J+VuftwQKkSIn
a/1chA5hREFA2gpB4vdZllP4ZDV+yEkby2j+YINTWoso9AsY2cvgPDCcjS8mnbXDDMt6i0IejC2t
12MI8u2BuJRtZDSqDEKqD95OAKrOdJjNsL8abiG2A50i8EBGAkuN3C7Nde/MoikODsqRTURtxkLb
TKnwSVbaS+aZ6GmceK93FFJzs/8m4/IC6GXcU2rFk6LsdT2bAKIWan7iGILhe0m4UznjG15GAnAC
80UW+QRXMk4gfc7vJmFE+5oY+M3Uu/JcRQtig77/XFoT3v1CR59PZR0W0Fe7pYhbDLj3YC/AUKbC
D55gIm7StHtC160Og8GIAdsUVIKz5FZjFTiadYRJssXbXshJPLUWD8uxyHaLKAzoO219cHlSoMWa
0HeHEE89OLIUwbdTTZ9TaliNNKPfOTKsNqUgwSvNy+UazmG/waXaH8w5H0/VYqDWpcu2jPF3TJzd
gLiIKex10ZIfQg+J+GXatxV6oaT72FgcXPWmCVoU9AiyH4l4OJv16H5abTqxA//fJC6t62lmxG79
o5NqvmlGOM5YYGJiUYi4loc96F9MKqKjApEfY7Pr/LDQj4HEqGyWxMQExDeZdevtCGobtzQIHwKR
XzzNTq+1S6M6q3JkAPXXCtzZttTJUfy/7t2KJPtfune6ubbT/ufunf9l/BLH//kTcHb6rlpj61t+
9u10af3hwg2ThmmZDuCwnyAzWm5/GJZtqe6gJR1h6r+adobxh2Hq4B2kcCzsRK73q2mnu394ZHG6
wjCFo/MT/f+vaUf7r3pt7qn/qeW5psuyC92KLVyX/uJvYDNhe1guZGg8iyrR/GymO6Fl5bxJCv0u
jVFdZcVSbAhguOhdb71zF6jvhtfM5zQHBD/oy3sqcPqOytCI1UwQg75Y07kj3QfKknYRAI/QC3H7
Dl6LNrZDx0boxWnsmWgWtYR96WrF1UzbF4zQB9Hh3bQgJs1IZ88iyEaADfoW0CFaXwMbHqhCzSes
st2HY+vP+mR/dj2sQRm9z23mQady3dH04w6LGaU2xzeLAJAg1JpH5nL4/m1g4mU0pQckTk81Kojt
IjBAEyJJcbFNeLb1IX03+11dRDvDa5/rcvItm1bmonXyEuKBnfrQXxJz4cmCoJeBYI3y1q0kQ1kn
m62IgxCcGxEjgTOQT24p19QwfmubiiZWRdpUUvU4Acb+OGr2107OH9BeNETKOU+G1VTA0JQigogX
noD50wwHFtO4Q9pA4lkbKgXyNlYEJNRO96F1gz/RI0PMT738MJm2RlYsrLcY5ghYsl06pq1vgK/e
YykufAi/h2QYe+zV4R3pgMMJjPROz2zrXJbTnyuWeuy1j1osHlvKobdcEmTDABU+FzEsBQfjY8Ry
5m5oGK6MioJTUghaktZ4Ien6W9J59n3jZBgMJqKjQsEwVpM/VCOt31ZdVBwrVaTPlcPvbx3zn+3o
v7efbeO/X8i2TZubLrTwXN3lbvp78zlfLBoyQWs/FzUDrAh6X5q93EdTNqMmHaB56cS08e9iA0k+
I6vbUZ/ERZhZ+F0io30YPBa2Gt5cHNZ099JBf3IA3O3aZTAfa2T8XviilxXgpNkNz041PMWpGIj0
TeY9UQYHQy/i49jr95meVtSIyR3WOmoFOJXCsXaO4IVUVqQTg0ipluvgjTp32V7QD78v8/YYYSXe
21kfk5aBMa1KvzjD0n5okc55i/N+yHp5AzzEM238jIQu3A0tl6oX2jAQ0CAm+nxrLbfbmioFA0iF
ga0cJlZhYjpHr+Q9//MXbghEBf86dFiCRgagNJfpriUtxUz8W7u/cm0ickRVPDt1SmdgVmGZ+L/Q
pZp3ZphvvUCCrIvCh+w6gcO+JLP2OFXD505oGnk0FZEjzF82Vd98k32BAjkbCt/U8+bK4xj+hHEX
0xs7JKSBIFxiE9bYd/QQqEFbjTragVFum4DZfJ+Yj3pSnvqoZWU+fSU/IyUqa/gAM9llmhU/1hFQ
GxGjyF7c/D3J75sRXdI7oyr1C99ScdUM8+j2oQO5f6TrWU+P0g3eh2C7jthwISVUOnK8YkRWFC+0
KZ3qE9LJa5YRn5L3Cwoi99qCid7NZdPta3hI28GtPsWidZVt8uwpy5tYzO+F3V/HxtB9h8Fthjd1
zAe93pLCUb6fw/FqBeZO5sLZd5bW7VA+bXq4xoeITtLWTMCGWWHpMQ3Mt/0oUvLlyS/J8ojIZASc
PIfuM+b5mPnJqTU7LIRovfLY2er0qw6NSg5qE++jo7AGANUJrAqulfUub8v4WVrDCc03Bf42Cbch
8Q9RGd06V3O3C/gXptuJtxd9KHC/9UeAiNjJCmBzom12SabdD1GLCxe/xaWy9Xcwdh7wFtYH0abT
bp5qZmRtPB4I8kx9QrcgIUROztU8X8RCoJsR94TJVrWPOMEijhfp2jxetMjlSTJwSy9DNV9qpJJm
xbIUXR1Q/LA/WSgJAs8dt0OGuKp2NPcMpZj8O71CHiIt+YwCxa+Gfj4zdYbZJ/MjN/r3Djwik65B
2/QGHk7MLN9A1tNmyxqDNdQu6zpxx3W1dfFTGHQDr9QddlEiqkvPYGIg+bsbFdF5JtMlAGF4IEIt
fZjmJzPKrcegB8/Oiv84xfiC+1mSneQ5FVwUNk5RbaqaEtTMJ8PVkVZ+kcPR8CSU8SyYd8vofib8
CKYEaZoHvbJ9bgJkd0W+82bZHjXIPZtiNCY/Eaa3HZIwPZsEnY9GaB5J5Gl31HB4PKXhdc3uNdzq
EeffN9CTo//PwwCm1X8ZBqQQruEBFQGzwYrJMDzzX4cBIxyCIMROeANuJzdjRI61QeUVSWtCmoOk
HOFZDalsLqY38oIbh9UT6O5Ic8hCKXENCPQzMLkWySqb2ysvhvdEYCM05/FOEOn0fQmFfI7zM82W
qu+nayuDTSbpghWafdQabB7Y6rozDc5tHpndfY0iYvIwtNfL1J9GSEhHjbrgduxm4+qFWby3nWP0
IDqckhR1EYSTKQAgE7B/23b73GAhaZnFDzj5/SUKe3cTGTquQ1KyL4th2PQjqF6FpGxG8EXKJsPp
FwX8/YlOrxQGpZ4tzM6vhD+Efi6s/NK01q4vp8zH/HGmpqrsi4z9gNTirTTlfGXR1kNZZZEyc2Nd
zQq8SyfQLic9GfKlnZFbojn5DotKfkBbQa5loclLPYv3sNU/E+761QYVeTRwY3jCDkGGQ78aSOTs
JVTrFsZ2BAXpUOBW2DuWNLZeXKDzaJdtUiX4NLiBL7ZnAOUezOEQBx0hWHpn3Y0FCy53zsU+92bm
ZchYL3HI6e2mBLzPlCUMAASkNJxRIx79VqUkd5MN+6tEtFqGo3KJsd5zqBbW8y3WvOhgOSgVham1
NyMRPVGe9otZgGMp86sOirmsq/zaLw4OC7Xxp6F/lSK+4ob/3WxBXZRv01510ZpMnh3h2rYhQQT/
JlUbMado4dIENyiZOMKH0LsENinuS2e0vrCM91WT+5q2TLdBfksWb76zCADDDkJAxVJ/ESQoaEWG
Al5kzIKhG+xiozTwSBvTNR8xo2jLTaNSAWTQpnPRuE+azOZPbgE2xPVEdKMnCafVE/HRIlI7xray
B7o0bCvZeFvPbahvqtV1XTKWmU6zHJZ4yq5G2HsY6sYAM/ryFdWVfulkuuwnIlG61rwbJgKcHPeK
kAQzS4G/XAMecJMk+jCJ5qTZjXjvEUywgCLwR3MBYmKF9pUCf8ed85jgYQQ2kzlHR7a7mlrJ4Z+H
C0utJ3774i21ttFtQ5iOIX8bLYqFxa4ehc4ts5duPyX6dF9XjJ4fqTcEjwVEKjQiEcApcn7GjkKA
Fl3KNu6vlaSwBIswuREqS3yWtq8VgHaGGswKunovAiEBcIbatrEG717rsNCS9UK6ni7vi4agFJw+
F52ZwSkowwzvW8Vau2wdn0BQ1gRyQPM8m+mLjl84S91PTRFRAB6iaFugVLvasFdcHufPXRi0FB2y
EF0C5j3E7ud//o5073chJVen5ViOrhuGg1399y9pzBvS0axR3pgj8sQkk/Mh1p/aRfTnJhrEkX/z
o21QJ7UHMrREv0wsV+D81YNuwaZiqNM8WRzTtid0SU5kNwd42G2LpmPlVDUabk/fdYmOvttblDaM
TNwgbxi3C/uEA2U4w9m9c+rkA7wpyy/ba5QPVwFy7dBWEWZ2Sk70VeD82bl39FrnKz476TMqLi8O
5v1mMr1ThbNmcdv4Ogz5Tq9cYgyFCl5gxrgz3HzaEbM532cWg1waDwLfVIsZHal86ZXWue4K95oL
UHtgA3pyf+HXkKWahHH0UdOl9MnNGLS+uca9dZjJA7hD5hru+jmyXoROoKiZLvYlbytzw0SCgeQM
Qw2hSZyzvjIQZUXDCEBmwsFPzQWZjbb1YIhusNh+tEduy5G1zn4aC7lpXBjHVgk/Y8xtiNaFrV+g
eeqUhkPP1nyNSdOjbo2Ep3gNhEHyt+7GhgYgFPBdW9pXTO/9LV7gsXWUPOuutu+XEipnEovois3s
Y2+2DBstybxl+tWAVPHFTUnM6VyMajJw/Zw5IbVOB2Oa+X0gwWCintjNQbYjXBjffo9KfX0CWVHx
SFOlvhLadx9X2kM26u5DU2vIqqIMGAyh6EXW3oMnOdUCr30JiLN0Sv0MB7GUGE2MxNGo3dknUTTh
ezPNpaqOzU+Q6c6N4qLFs/iAeVd/N04q9q1pd8hcZladYDFnIyauCdzpodNwMiSu89hV73IjTx4A
cdyTh052kPTwDLWMPCF1LmMwL+1UbPIa1+Joxd6WJLkfjk4bnRDm8FAhXEfxTg4DoNUo1iKKXWF5
qFo6+etLHBBHJ0++mWVenuaJWRy3FMteFGLwP+D6pXzt2GyvzJaQvIzds0mh7xDN0NCcDkEiQYvi
ji/X3fzzXcxg9vtQ55kWy1HdlXIt2Py2IkXNmEOnG+CV2EwOptxLQAL2zrmlonLPQ+m22Az9YBWs
ByfVng2qtAiFWwQZ41Qf54DKu54gxZLKYWbK5mImVr+Pg0ctL56o9BYvCkVidMuTMAhjj6HGUmyI
jHcoKy3c67a5IV2uOCK6eekSVx5Fy3N7HWfNBrFCnLXjKQoIow3Dfnxw0+D74A43kZneCwlCh5LT
fD+kASw8NMBEEJLqyTPThcFaVltjcCdAtlLsqM4g9EWEeGjHFumXRu0+0KuINCQbuoYWENs8OocG
rNtFW1z3PqhLWDR5nW8quy74h8PiQfbmBYUvOg4PSZkswv6TUy0nWNDLi63Xwz4LBeXlyZDbonoa
ik5SkCmjd+ZS135KUNwu06bkJQ+ebU/9tli0uylws5NHb+DUx7jF6oDRTTjh06Dn4i5QpIZcmNck
gEY1uk36wEzxQ2tTqI5mA+ktZu7TEFn5LpxFsvd651uunH1hT+hfG8XY90zMYlXpF1SraTEznQkT
+FsZPGYMiBO6QaZMt06nl0wN4diSA7ghIVzbx0V/MlMWdJOOMF2LtfqQZcORIEaC8pw8uDfq0oOV
ZsttBOft6EZIS7tOw3w+pdQ1Ru19PACWL4JKHJtZZ4yDNo9GY7n9F3vntdu6lqXrJ1KBOdwyK2fJ
1g3hSIpBzElPfz65TmN3H6Bx0PeNKhjaXsteEjk55xjjT0UhqcuHdBKEuMIepocGEWJuExaJ6nZa
7NzluMIBf3gFQJvEmWF2g02XhqAmrir0b2WXBhmByRbmsNc4QWpcjYKM1LZB2BSJBuI4kx6WeKU+
0SY4yXeAufRrUDPxCAU19dVCjhZ3FCxbtNB4MbVkDAxV/iUqW07c8GNWEEcetjyRkThkc8xU5ZfB
2zJU8nRzN+6LAsrGGcecTwY24rp6/VdbmUuAzQPqZRmjJQ3X40ebuhFZDZ52v+SktW0boSFtKpZ1
G/eEzDOQoFpMyA1uoZkeDInI3bSg/VbS37AePrXK0PbJBbMPYF04hd4YoCEq9vfZ972N4bahxVrG
GVBYpGMAOfWq4YhCYZyVZ5b7TBErd5aQHQ7TXsUKSLvMMLxw4pazkoRWDVcWbJxjzt+xIYtaenmK
E4lU2u34SOaR+jiXUYEr6oucXAqnXq4peQr5/m70eVDVayRYBU5QquG1BVQLOTGWU45OVG8xiYCa
6kXEROKo3N73Q4Svw6zXvAhfRbbXcrqkIcuO4iiO2+dbNWLCgFf6w8lVEVtEdvEVerIUPeF7OeaE
fGu6HkiJugLyL3b6S6o968dsVyr1sWuRnmZmNfMK1czI9sYU3kR6YZHaTE02w00r6pLr4y6pLxdM
XOEBXP38MQislh4xgiTGb7moV/Yw9PouUUtmDvU3cwppE0claMb9nuLyGT89U880H45Bg7WaCObX
GiciflQZ605zPsMkYGUo8TkJ25lbRkGWtHVQTQNebo2aL6FpUAbSPxElr4RBPjMaaPOIMuVE7A9i
6eWCWsBTx/oke8QICfI63I1oF9CaPLJ5HvWt0ylyuADXJWtLhYlFhA/+Ts0dVf1IxkJbDceowIlB
MqbRl/tpkec4DfyVzZP60WZlPad5x/psSvG2JsjqMZvgWd9fal4IpslXlgyZJ2SGsJKqF+GXDGEo
6aR3FMQzaVO4mg0VkpMeoaBZVoCkikIxK4hG8BTldx3AFkevdyL3pEDAbGBuihQJkKI0O73rw0ZM
qtuTYbEryPnLbWM4gCGYXDRzx8MCU0Hohk1WIv+tHvJvVkU4M2AbdlWmxzaqMf6CpcKepqQ1OlnN
M80LPkyPN4PZOWENqgDXpGsCjdr93yfl/+rC/n/IEhU+7c9/jyzNvz/i4r8AS//+if8AlkTxX4IC
qASEJAsaSNI/2JKogyDJQE/MZowX6PQfcjDzXwLzcUE3SLRBIi3+gywp4r9MUzU1VsWrYAGQ+p8g
S2BR/2/98/oVAu8LjAmMCxL7fx0MYd1SdSoqlY04JX0AE9UeODXx8XpKHJv3DKJZFuMe+PelvLe9
p0Xx4Y9hlYl3aA5/L/++JA122U1CssQf/efvyx9B6I/68/efBfMIeGRZ7GWDdA/kF+Hn78s/VKD/
9L3ZA0ZeiFo05ZmGowgJ6I8J9PdKal68MaU2iI3XwwrHgxcp7I9G+vcyrAhRZztj6yyuz0qrrXhW
4y/+kghDJQqIDd2FCukNZlttRnNggB/nJJIYaK0b/UUzU0zEEwAKg9ca+TpucvsxjhjumXjFyG2H
iPahCRam8fNmSj9Nzlu2LVgjMfaLuF0iCyE/TPQqqdnNVL5Vt49uocx0JOFRVR6miBnOTOc9RYlx
7iZzjmiQIYNQzGWJ6XXa4D5NBQpv7WnCWPt72fxRZqUXZVYWRwb0sxqGyEvk8WJC/b0i8E2fk9NQ
ZdFz8fdFfMLsF4b7duwbyFT1FEQ4Oi3SGh8xXLuqKLwHI96WWan1nkhz2X4k93QZ04CxGevMUQl/
w959HkX0d4o+zokTPOb5vSLKnvCYF/vtj74E21Ah6Reu+T9sor9Xf5Sif743vYhNzmNI9qMhdv+J
q/RHefujGf3x3v5eSYakBXSg/yZR/b3zvy/6n1HV68vsyTRzzBWs0ABgMIV9UfKSpPei1JfAS49P
KxEtvI11xHZRYld7eSU2tLZWdZbUo57a43ctOPiu4qhetFiIetT8/cwTMWq0Mi/0Y3tm5yURMx8v
rGx2rCTyhboDrxiyQ1HJLz0m0hJyLBg827YfrKHxQo2R3jJ9lUfW4y39FR0s+q7FOr671HkyDvIp
dY9TYL7RPLfyiCvrd6Gi/gpqCL01cM00WWXsiO0CZd1gV0uGBOQUo5BGPB1M/fz5KZzhN1A6KnhU
HzCg1Dn5rfiB+Y2+1IQ5SBqWqCY26bXDdFxXCHjHV36hPFztJ9kxbEKIIxHHgpUu+fWt9Tg+jnLi
aRetww70ddmw5VNxR1FgAzp3ZZENfkJfy1goNgPIFNAEMZsYRqvS7TralOZn+Q1gwOXb9qf7npKL
IXPktqv2SBwNV4KcC9KdOl+pbImkE2k9vTyerfuy2BPK3Rz4fvlOuI77kc4Tq1ySjTzihmeV7/ik
ArRk2Nn0yPkcolgSggqx0bPhUCqLRrPG3p/uOzz8H5gk/nSaNdRfSW7rWIJgRpTOi8p+fgn4WbZY
qFpc3ZbMdyKeTFv4AIkwsQLO3GZDBiFBeCNjVmmB/K87yOPysZPO8pW0RlFlD7HosZPIafZwm1C+
lcdwQZJ07QoPV8ZAAb0jz+ahNAL871E5olwAa8cnNTtqK5xK2uvjUz8/LqabbZPB0gZX75Zm/W7e
LT3ArBmdnAldKfSp8miyDXak/ktnHIxHvX9fZ8hyd1Pl5K1DzoZxklezNy22+TAsW+VD+RlPGAWS
17QghhpvQrtn6iE5veRk30WD0MxKQj/5QjMlyDh9OvlaktkpAuVCpg9uRZHV7dPi2K+qy7iTbmBi
9RtWgYNps9j6lVFiz2RhupFhRW5j6WI2LgtKzTykOZD3Kn3JXI/U9+hWL937XMA/+0T7BsOLZop0
EZAvjJ9cSK8gfb8mAefoBSW6AVe304X2a35hMLFsfpRvouU/7t/mnn1nalztGLklsjOcC57nEDty
1JMDI4hluWuwIG5t8YrfUGWbC4ygkNEQMKVsHwEN4nZ6YINg01BNKFw/pI+8cIssMFgPOeMLN/6u
Gg9Nc+l892scZPs1jtfaVVkREYf9Yr82HTwHkdq6mJ7oUBXf7qGVuGR0lzYW+yRUOfWpoiHAw4M9
A9PpwPh9PL3pIhCDjU9O+9bI7+wd4QSYbY3aNx1rph/U2OVFjZHPXPqAPQZDmEeKI5dfNxa8Wbd+
F0HTguS7jXzNRsqLL+1BjB2uefOBmbMnfhY/xIJiv2mQtOthJdCzRdV28jad1VVEWiiPgR+5ynzA
wIb0DFs939+f1Ppe4bNbDrc+8Z7zcpe0gUgabehzL+PGCcONIMzLU7gQQ//RBtlu9kUwBvd3mIGA
L3j2HieYdfyD0p3hhDWuukv4nGMELby8pRxz5hl8DtTbtYVIaTYu1c4GIHtw0LHvMM06JSxKfKNn
bsQsjZQpGMBuXFjw3oQkSENX2/N47/N18gkfy/yKDm24ULe6wgYi/wC20UhZMQqt8a3oz0m1TjEW
PWImOkLNxbeztIlOmWYrfXZrJrh9o0fjV3+RyfkWrk0Mh6YdilyEntFlEPy8uKjICMo6KGorVZis
+K14YUgpwGMbt7rwG6OSx/g6ttk87rkbKiSiuXn2kyeBAK8PrsV+fCvJDHyxMS39+DyG/U1qfl5q
R55eYsQk3QOp6UtQVhNeQWlp+Y7foTDiEkYXn382i1dGMjB6C/htJWhxTe4M1J1bjOMX4Xjk1pFe
9pvN+R8+yF44unww9n/BpzZbxF8RTjbWCXBsH2VvqbIm7I+329rP9TC3w7d6Qe7bnaNvKTDQIJkc
wkn01WsrTH/SfP7AGKrzcMWX8oBhqFS4Yrwraga/8BDX/eDz9vAYZTxwz+disU6hWhA+wnhz3jov
GxKLKTeuq17CNuYozV5PR0ssl+m7uZAXyUFbToGykbfPbXg2Fqxo6LfL2ZsOHM8Wk+L0CkX5jbeA
RVjdYCLuxKL3kDcME50sccUwIILvIR0lLJ5VBI12eMjc4VR4+E97RLBkc8Iv7nga4BvfbtKRGK01
5m/TErdS74KbK3dQ/RbjLyX2QilAYInAs4BKX9sGKq47E8eIvu++1JjrW/dmCWW6IuIFn/YHjGSK
SFIQbJzBksSvRBdvM6nyh+T0LLxOXYt90CuOka210ObvS6UbZXsCpaAvprSJrK4DG9H59aswF9rG
xFhQ3VrM4X+KyqnPs51S+SJRvxy9GtNBHOmt5Oee7qGM8pKwqsfkM1TBLIjZ6UDUWeekwKvI3yqs
fdxEXprpRR8CScISGHzdun8p13JtvueG9djzXWIBw2W8HEmupNKwjWtVOrylg4SXijWtRt/4VK7k
G62ywwRC/dpO29+Z7tQbMu4gJ/ht5/S+5Ji+7D5u7X7m9/unG+1m4qKbN9thKb9XwV4jXuWnvo0b
nAWNbcnveLrxUgkeDGUcaPbJsM6d9E3AMvpUFzA1bWPJNcKgayI6AxToSBR2g9k85apJrzDHo7hP
L1B8WhLD8KoAHXHQUta+8IkZxLVrrv3g1mfSNft97mWEbB6nJbUS78KnZlcnv9N8WHHZAjsWzU72
yjLbwy++1meuP//YvVuWe9wgYHjlNi5sdjFvTsMJYx5WbOkQJdySHgWBeaFfxPPzJx5d+Y6+e/08
ozwVLNi2Lc+g5EZf3a78ULy64Whl8ssacgSIMkyycXo9dPPoODvp3yyc2hfPQnuF2KBeRNkXsf1/
KXeIUL8azyPScoF38iGii7iQL4eVRNUGdX/A7EgtfNWG96zLHhB0mnpEdq6Y+yaW0LPDI6q6JftW
YZjqNZ2bBZ3gFRgApIe75na9rxHwmSMLBhny5A9Ck2GniB9uU22Lb85pE7J97skXoKbYL76xk/Db
TdfOCeuTwjNdVbVtz8Jn7jzNN8MjGSF9eFiBYyfZNGviUMKnlw9Ut7v+UB9qaS3e7f4gF74Jy/z9
PljYVxrLakf2OHnW1TH94sNXsjtA7rIJDwP2M++LCk00czi3IYiLn9c3OEbM7gtg/mYL55m/WqCm
FoPHQWnnmY5bGtb8OERbyW1q7HCTbsMr76gDkXre7Ue07Quf6RoRLrRN5q9Kef5K20IOQRw8kvmj
XkIFCLrvipn68AYUiysXkBYjr4Uqboc51zwnsWE1PLHMwuOTmjMmdM+q5afi0JaRx/My2ZIHBBBl
N0fvbyz+vuCDYC5eSTKGUd9COesXDDuxD+26//vq73t/XyKFPzUFhQrDwBs9Y1BJlpuGW0OYOHUj
DdaInSTVPu0yQAuKk79Xw0uw9vcq/5OWJa8/yZQGM+2sX47g14L798ejKrfouf+7n1ZQwzuqNlBH
qoGeEM+Uzt6qOurRI1EpkiH+4t7RZ3avf/DPOgALt01qYimci4Sg9ESdKc/JacJHvTAfFcf+30u5
pM+fsnywpR2AB+xONO3RT/FzlzAas4U1LVrD9mjfEanUvlr7OUhX72D+3TXWyL/Kk4wjiGINP+Sn
LetAVua9vjCgmX9qomVAb7AS8PyNQCeBVuxd5aSwiacA7m8SSEgWIpl1L1iYYswSDNh9fqmibbp1
b+m2dNSO8noSMWhazgwP3zEMsyTdzX8e12k3c1tqURMmLLW+W16xhwxXsR2tu3fpnQbpueTTbxJc
oqyZ3QaaZe6n2Ok85b1bVze6zmhAC0+wo8MQNTfI0kAzbvXXikCtd/xrd+JNO7afs8mJfsDSudDK
e+GjqJdSh3s/VdBoXGwrpZ/+O9nRpJbZQf00HHWPrTuW8ml8UDd4W42fD+8xp/AAGylX7QqQ48lT
+DsjCuItDaaf2BNvCXXfu77HHI1Lh2H+JvmmKKbTGzQ7fG9+iluFZKOxExKzdF9ccvGI+KHf4cdw
ahGh/piWdKmPBOBirBiXDi5U6kr+lDj/9o3PHWmph9cYzoOxOLHH7S5bayIo0noE6h7/ChhZlryZ
REZFLrxcbOpJVxC+BzzlE7QylOxtEoyQeF9ZEyRimoULg4sf4leBLjgowL0ytAnhw4jWIq+3yOxk
sgYvWrEqy8R+fCZ4AAxuf4XAL+BucJ25X6M9so/dV+FJt7EXn2vzp2Cl65BYF7fx7gs5qMHX6er9
9lPiFmBgY1ey/UR5EpDu19jmJ8Yns2Mbuzk/H/CNw+yA+CVdKy+fF873A/2zvGSOIi5FNpYjoWyK
1YvkIDnF4AJbK+8NINBBIBOYJBwstb/LILvWIR0+NRUSfuiUXsZBfiZZS3SURbRE7AZZxIEiOvjV
AQ41hissIwMAHsIoJEifAD02W3MtzCFfjkF3TrZq4ejXaoGdKrEO2+IWHzGIkwtn+oaduA+xmUjs
6NyGrEyb+2K6/ScDZ1ie8XUaaC21uyt9EwgM9wLEnQ6fzwG2BRE3PErzOhiv3I3KN71yGzIQepcU
Kz1Des3XdC/dqwgM7jel9EwagZQ9uPBm8lw8UJzvy9wlhvdFxy6cjCG3auMcj8POK0QsUETmXRC8
vZHwFOXA3P91cObIc6yZuO/wGjy+4oo+9DXtQG78jootz9YqHvT07l8Uf7Snml/OX8MyEc8j3DNd
BGgDYTBMDJgR4HZxEX7JKO1X9JFCZA+35yrsPzC8igFjOSca3oSvVTZ2MzRDJNV1H+pnHug56Tu4
CyyYjeiSG8K0Jj/s6gmXcV4SRQRHgSImGGOL1Lshsh+yBV7eMwe7Pt7l2IqefodbpuAQaTh+imhz
l3AoXvOWxm5ur1V0M36YIkAYPLIw8CviMXzxdZGy7JkKzN5ovtVPFklM2DGmEHZ1k5+O+tlM+xx/
48TLGEi8dT9scfF7STZJ6hSIPrtlv2s2AC46cYLXUgqSmk2S98VwYq7tB81hypXshhsMA0YZWmQz
x5rUKyl2M/xtKlf4yWq3uU1EO3LRhjXJYWhkjAgzKdv4bZh/ZR42IvkNxhys19yfMfaJ7othbdJM
607zGSIYYKmvZWy4Lk8HTuoW+6kE3uc1v5mHSd3kqTt0jijaWbbP0lPIznSNChsT2L72o2HdjK8x
y8vQMdmMIWcvw6FoFc489BCqjQYSPBVnZQs1ARs9++W9Wj2v/Q4ldxAeJ0Ah0BvruWeshbbB5e7W
3+mehySSj7rKwbl+yviRevnko2o1seDTLNLSz5JL98IkDcWbNZ3zPUa61bocLky9OIlCdReblAou
R079qbv6hgkaJopXnt0WOsS63Gq7aQdErKGxZVdavQRE6CwW5GVB8LBev25P7g/3EQ3zdH7tFETL
HrnzPHKzK76Kxv6Vw8IOa/AwfnJqNJOfQASUYXF07LzL4pyuh51+g7ho2qR3Cz+jEnQ8ciQdf3aq
k8qeEAdTvMhLz2ASevdG3SooI8iLoYrRgZOoF+fF7OfvenNjFFfY92wCxrsjCNAR/dwq1CV9duiX
26b0VNG+4yoNMVgHN17ERZDjlYbakeYTSms1YcjuM8IyfjhqYfzeJ3+WvWnJkhOKXZSFhQWxLtJq
Wu1pOEg/Lbf5yOOGFjIfXEbizO4SDHskL0SWNbj8g4pCGqkF4wDFIIRgNvt4g+06vT8Oph2PtfX4
QMZZggS8wW7O36bbsOZJY8MmFSUhDBfynrjOkjPsMxJ0snk9x3J1Aj5kORVzOlSu1YysGckbdPcZ
8NTO7DDxFVL7Xhu9TH/Le+d6K8dmCHguNGSW5Lcs5Zs6uvrDyVDMPOdoDFMsjkbPyLcdq/H77tIe
e/iIkQab5q4mnrTJ1etgwj+/caFjYtDGDnJ8fWZ2lspl1slyBM4H6XfzQP0k85rhJzc87NdxGUT6
Lr1DSWYp0FVybIPLYpgc2vfCJk0gk1xsVl8LhcB302uzfcsG03CsDWuOjbpy7/TJIaxDz9yw/VqD
q11AgGNqKGmZmR7P3fAjNkfT8Jqe7nIjnDkUGQp2dEnfxb6J5oWfeHd1x02Rr8o52kdn5Vul/N/0
y55shCvpG4gdrCgwCXZm9uuIX8kugkBk98WctFKeUYUDFn2fz1wE8wnhXPBgQh5nSVyHH2qvCsgW
cMiGlmAelMiut+Ln1LsMJp+fI5eCcm7fnlSEIRciNAYHg/lw37CRvMbRKd1iMUfY4g2H5qwt8o/0
ILjarSKVLyZ8xIIlw0C/G+biFfrir1kH0dMWvdgG1nnMZ+MXbBGcCAPjg+1XYVmeOSSJ8BSOXNiw
ez27zQ+1OLKk9mVOBTKwnn1wpKcLclsWxrp8E0k1/NV0um3vaZxbeLoJJHXBZ2KTcg/tcIFB64Nv
Ka/BKjpRs2Omk2/o+W8Yi/GsSD/IIGsknJ0znHF2uOQ8ARR4Aweflz8CwopyKCSWhh2hR00G1Uog
6cllDswcEwMraTGupF92XRhwiDZn22jJKmuPj28FSor1qJ2RlWCRQ7tvdTf8IVGHHVwr7ZcxXbJ4
An4MP3h6L5JddYgCVusXb5Ks96ZdMSwtCdVsrGoRzhVKN58MB4m2/WZcqo3i4o3oZx6ExQbLOYnl
yVCn++VYNjObqJkzpZe6TGlKFtlK3KpPDNCwS+YvyQ7F+YE9qpYDSfQyADJC4NVXmRGKy8hYxSV9
j9ci7ixWtHb9p/nJw0mIXX9lsUjfUutw/SxCUS/hgkQKVv95vOJ6xQPlcPm+b9npuaqPzZlNMWF+
wvzmdKdMcKW58v78NK9wfaZzGtn5jXNJVbYETsfTFwcN5X+4km9h5cTa0viiOpnBOiUUO5ljzEX5
cFL3JQOdYyrxlslncrSVdMK/Jbv2QfeT0fcssm26Juf9Ta2tYp5BcFg9loruYkxPuweNEhp5W4O3
WNK8dM01bgIUNcHoKtviQQWuupBhPEIcrWJ1d+XA9B47czkG42F4E31jRZZhSbNE8sSrcmi3jMQB
KmKPu1FboUQh5VJdxKSOfaJk6I/skc1r37CyT+wLpx7PcyyWaJ+YORsENNCNsfNRTZZuXRHUi9bZ
vq9UHx9v4ICTgNXg6AjQZwxHNhyiy/ERlTobO/4JJpmbmv7LrxCez7HrrMfSkC3tQaqqlZJi1kO5
cKTt0zYC6HaTfC7ZWFNmUUwbFh0lshRkokuBWLrDl7ioF+1tOPWNpw6O9DbamsNNp2LuyEWlOdzS
9VGYHki7Em/4Ls+LMx3fEkBgTmOhn19Sh3W2IYIVcTpzvifPSGo17wKTVjb9KICoxdqZfaBofxt/
MboZCmu2rt5mrdd9tRdStcwhyPZVa3cP7Lkt9WIshU8GV2rvKtfZohb9+DBehtpVW1xR7eI7oULi
XTHNJ5S6FIJWXsDtJ/xMugMAMNzkhrulxjjEjdAoA+Mh4RxtadVie9ExTrmpsS2smPtMx+m5kl3U
acfqDdH0HQiKYhw395xhDGOSg5Leej7RfT683Qc0Qp452Xi0x8zmV0zSv4JmxsyrPXDbqtBChsPg
zepCyxCdiRE52whiSWv23dr6r3wB9EAcmUe+CsQmBved/FyLmdOwLOyosyvj3HR+2Xi4x8e0wRkM
yAB7GFzJZ6mDyCogllF4WNmDRACbieJXaYl29IZ4U1DsJ5Np6XX9sQHF2nU8iBMxNVQaFk8BPfzz
MG3JRtReQ6liZ3wNdcBfpi/IJsRnbrpm1yZpBTQj+p48POY9sMVdtYEVg0zNlTxMQnh4KJU5SKK1
6pZe8dFd1M92lfRWDlHwQ2CUXL+23/S3mKz8t303xtdBBdan+ZibLOM1GGv0K58S3zw1C3RLNPzT
Tfkd4d7e7ef9hY1yhMQB3C+eNCRZh3C2I069QySWESe8qIUd1rT8xhhDSTzLCI+0ACRFbhuT/w51
0MJIF2S9qQoBM9hCoVmwsh4TTZwjrfvrzDqLnzjcPIxANH1ASznyoSMPZE0YOHy8QZGvnoBuNjBR
jZrff0S+9KojwERJwuhseKfVQaEoh3sMRvcmY1NJNkDkFaPT4HnHbGZ0jA+K43CjwfuG5TofFhQE
4IU0fk7PA/D1eId79pg57JYPc6+q/j27qEF9FE1vMihgrOQrJkyYI8shb+2jZXpeW5ngpKDB2RaA
YzAZSoN+BjQuxLnzLG4SJG6WsI5uEvsY1b0rEVMRcPeogFP0mg6x57yDp2Hle/wAmH8SYYxudkXe
3TreJuq6IcWHNANqUMK/7chny97wcamMkzeq5bxcPQgSfxYBNZr5oZ9xgXhc0u9Ic1nq+Sq1Tdd4
ZxKg4ypC68WYKd+Pq2gDfNqeoOhjrmmiGDnRwwMomu81JDMGJsm1gv3IEKrgE7izn+HLeOeQk1Tn
dSD1gUmxcSMGlOObEw6mIZtrfyS48Cff4/A7zvWvAr9hN42xjyAsfUVah+arbyRWwtvkhOVJSj2w
/nEiYNFta+cxoQSGaAtI5QMdxienqj3QZPAyoi1Eq/3iAJVtstLOheFC7qZMK9Z56ggXkgq2M7Yj
CWTqSW1TDfg1uMnM0mWnoA/jSWNdz6z4fPeaI7oJQXRxhzceQXzLSrvaleeiCHSY8wqTbVdMmNl5
Zo/T8G4aLmaCORK1MxsFxQZvxes+U+Y8Pi69lLQ8CMTwus16Wj/mqjULGB2xFqjsSqc/M5ed7s4r
0uGo74iUVrfSguNRuZDV7jVX8nTLGXoGuz9LBH0kzG0REMQQYuykx63Teh6jy/MIobaTb1hxtLxB
YAigrMBgTp67eovNoY0B6Aup0rV5FHtPAjbx0olv2kZzmwU2wF1i1293yAbJuXq91/vHmNmhHfJ/
OZgIgph2AOYARkPnabrDyJJyQwH0VVaAp0TV26ELjPXWAVOexd1snm+rU3bgUDdrMIOZk/jyN4BR
Qj9KvO4cwIEw7SA9Cso2WQxbrYX0a2c/4VW44teRUXjPq/eHnyyg/7tMdeQPht3tjfl/uSjIUBdt
aVnfHm7ozubt+X7k4yhOKLqgHPI8nhPux8iNzx2vo+24fvgSrGCGSi+Ejuw7Fg21XXaqTzya44lF
xoYnVZ56lN9Qfcy2Y2eJcxNlsrTqi3eBEcZFYxjT+gMKi4eXjWCytt46wN3lz0Ne1thHMRMCK+OI
5tpT7uRBM+ECZGctmIs3ha7K9jI4euoV6SIh36pci0RB6fOuxMPf7RT/OYJleLDI8tDTUla/hdAE
/AFBr9HZGaYA6TXDo6rVl/1sI645WHA1APri6iHNel1e1SGSO9XBoy35vf65H/PPEVXnD4Dwnl/P
inn9rQW2oMjrChqla7Osf2qBJcKRbumr5FwqlnEwhNenk+Frgywx2qosIEDyF3qmfifuDp+xof+g
DLtKSxxK1toWmpAtLI0D2OFYu/o3KRZOyByitnWAQlKRkqW27D+mr1TkGbSSX3COebupR6utMNXx
h+ESdRtRdmWKtNR97KM3pKYFk119rftkhhwFalsFoNN/do7cOZQbOZgdBHXRmj7vV5qKMPdrEqxA
dABP3G6h8pxC6fk0lmVkx/vynKEh8GZzdgeBnG6/LlZm4T2HgOgm0eUxqBxYrNJJ2UU/4gFxQvNl
ZHZrQ4s4Zz8zprcFYwlHuvLv9R6fnZnVurkKgXwGUpw5xXH2rh3G9ygJxLmk+si1vhpKlG9c4C8M
7tTzLJqT2OWDLZ51zK3A9Y71IkaNeY2ObAqa8CKi4epVohHfRhtjPQTgDCV+hC9Ng02A9k70h690
1wK+zXadYLHiy7P8rgDy3I+Z4pRn4xPGtcrwZ9mdAE+e1et61r6BX+GJ39Hu673wqSzTLXlkUm0T
AkKFBx9lvDxvtS9HL6i1YdDAXPQIyKziz+7CfpPeMK05xjeWXXQUGDbbxhbIp5ycfPXxQVudMmEI
Rj+lBvvRB6s9VwyFbOIqYLoDYipseMfk/DzCDXhQ1bKDFxayAhI1oXtXnyY/Y65+My6oucp89Nxs
nHAXwEaPeegAKwPcwptys5/pqHnxvlm+KuSRgxcigAWF5MzActlu8q22mTnc0uRW8mAt7159KPfm
XN2hr92NvvIpAxgOFrSQpRSoO8N027f7lUc3Xtydxz7bDA7oIoEZArrbq8JYnrJz74jzh48gS/IQ
D016AA+PMQuD+QMqLnjyfIju2t76jcanBb79fo1sI241KOXTiZczgtm5zrTrsfU4K0F20CJ3pf5W
hL8wvg7IjLlXc+7zN7MYcgFmjd+pFvQOiG4sX4g3TB0AEfXFcy9Lc21LiZlWJ3MhLHO2T46easW6
LBfZubg7+of2yfc60ZJ/2CJYKOJ7Ap2Gyv5aryVHpGK7UxE5lbQbWjcBqZnItYNPRz6nxSdUIl+m
s62ICUAi/Voiwqnew/ucAbnRUROznnxQvZfyqadIerqihOGRbaqW8FWt+E2QZQ1CBsg9vgxHMmX5
PXfMzRvwTmUZxo760Z3yEyk6DF4eVoEgh8k2RMxju54t0lM3h0Wl/aH8dI0HaRVPzjCnUi/Z+niL
nJg0iHFgXIGwiTN+rMV35ro/I1XVKro8Vi+KWOQY4y2c5ua2+ojnPFpP5qlvcELAbUq776xsNeO4
hz7nluY2hBELH+5SvzW04AMenw779vhWge4ynVpEFxgds5W2ZyqAcju8cdKdUoIJ9hDL9tBc9+17
dRWcmjo688oPdmzCxLFVkFk+8pYThJNGW8AaUipoaAzCbQpNsVpHlT3tqbL1HZ5c+AIXlMf1fjo1
R3U3LGs/S+d3xdapbC+1zwazRUE4W5qnLJprGwECCScz44/n1wwHTQdSDN5oNjvfzIPzyJiFqneK
8dT2J9902Aneat0ZL2Dd9SW5mKRKQ+pl4m+Z54g2iPLLRZe4eMvCNZYyOnUtE2O+axJfhUevNf2i
ejPfkhMNQ8uNjPyMpsmtdvUmoeagralsAvgKiUrZzb/bDzrVe+8nG/MWHnEMZksU6nmbO7EQkEhN
PRkOy0e5SYRA+9K+Uqz+uVRcxP/D3nktOa5kWfZX2vp5fAxamPXMAwlQBxlavcBCZEJr4QC+fhaY
tzqzrlVb/cA8JC0YDEYySMDh55y91z7ZtmemO8bo8Ss1Vf9KZNw4+RaDK+Vis9nN1+mt/Fa6XfmQ
7IqzzonZr+0PccuVLtcvOWhxNCw6B5dBPSV3ynTq5M4t7uPsDuhOEMFAQJ60Hn7UzP9e2EOQKM02
o6SNhZl40z2FX9DGtYA2x5rTh5U6c/y83MnKr9X1mG775oWUPi6TXJpq2mkqatkdR1lT0l1m7krz
ilkTkYYIom7KY7ddZ+/8roltFd9naRl8yzrYb7nqV1v5GRf7tqULYB1NshLIpBx8fOZGvizIs1h2
NGHu43AkNYMLcPgw7bof45a0LM6gYZktmI/tS4pENdxF5YkgJpPuB2kG+q7MbkBRIKNi5cN1UyLi
syna1urXdIjI71mTUsL1iOqGvmW4bms/4loFjeUOpx6b3LG72HuHsemwI84zH09cpxlLb0IWHHym
0304e/p4qBFBWAet37Aj4QXn2asaIBmFIyTYiA57kt5ULioMI9hba8vbX2t+eqlgfogjZvCuBGZ/
0fKbvNrpJUJ2bLHeLJ6F3MvhdskyYdrFDLJkMHEYhxs9+5ysg+EgFnueHNo1xY5tCfsy9kJsEvDm
NDRD2LKz7dZ8J96wVvJxzAlavZMrtgGiOoyvJEoNnoUdiubhq3Hv3iJP6ju0sVjBsAlhrF+xMSqq
jVp+hMYe86s5ouF4ZmGOrf3wZH0Ot9fBfr9M+3/P+a93wVAgfslV8UsLcP25yAmX7kiDHo4nkOZJ
PjsOH7k1tWh//d4UWAbuKft2CHJ3D9LGJ68BFVzLmVAJmnJkAkBMD2VPK4Wv7ApFvZxUc183J0cY
1IrXb10f1GZIHG1Ha/v6PXUueNhdnnG97zYE3da1u+2MhSuagLtWxhhg7qK1v36vWR6oU6T215tp
Iddev/r9wPXnfj3FMXpipEQ8kMpiMN66/lAOZJEVb/lF1x/twpLCJNHSA1nrzSUc9iOEndYA3zT1
wU7nxaoWKQmNbMsNjP7thAZIS7puPUpr8qzCj5/SfrppwuluDNqO8Dc+tTLXzYtVxJcsiz5cPb/X
DfGhKUMH1N0w1i7jjTid9rFI/IbztQ8uYzHqgGOIUq+y1wAeI0lS2bjJ0NOl4TBu564Fw56UFHl0
EFyye8wMWewE2wbrqEpJ49iUyT060UxPziJOX/OhlPshZn+K44RLn8V10+pjBldtP+5yi8l2LD9K
pdSORoAsCqf25Bg+nwp0Kt4jUxk2LTZdjkFao/I27zT16JpMH3BM4EVjFu/om8pmPpm2xOBM77hC
2lU2s+HoBwt+J5I0EbIxymJGljH6ThO1RQttwJ96ZI2t5EKYwhibCNTZZ2X0OiTaoUSduhhJsLsy
Q6sq0vWAiMRJv+ENASeOmRTJd43w0iUpx4wRec1GgphuGG5CS/vRKsiZrQiFf6tu5pl5eRVBJ9Vm
+zvJzY/CpZ+RxYQglCBqTBtlwuigfWlo32B6Wxs2o71BV1UPnAkLnlAqohuFLKhYL3mE2A5B4FR8
O2OR+JBGSQS5h5/WtajFmoEyIJlCbzRm6UG95OlLGF8cPcfNUNwHJVn1SaTdEaEb/SKY2BG00SKf
6cS1WX5ozc9x2pmFAJfPGjiVcIp5y/12ROKuxtnsx3n/GihRta/yn0qC8oEsVIqmMZMYHM2Dyyxg
wPQQq/QcGhIqz0lHBmq3rDVZ8RHXuC3Uc1LViBQI1lmVc0dFntrvERlEWy2wPt1ovoGlSVPKUVEe
K+YGfzFjPv6i0KC3qUXWSFwyANOsDHZkSbLp5VTb23rvl8OIIXSaUXNHLv1gZoq6VT7XHIm+KlX6
kAStaxriyJTFLHGyn42MmiOUA6JU6Yk4MbbqpOD8CGSkoNPAqapk7F3td5bA6qeRh98JaaPbIuPa
lqq0qDQO2Y4emlaL4TQ708Gedc6ShN2AkbRvED0Rn9JBqzsGRI1hCYIFLRYDLfsw65xWV5O82uTc
ENeL1tmuHpSUkoBUKfrKZDGxSVBuw4RLW6K7D70R0varUtNrWMqSKjcvKtW/Jm8DDiQvGGhGaKHj
weZAnZuh/i5+SpH2J9hmwBA03XMXK6gS5/ECNjIPPVuaJAjHbTCX6bpGdFtqBjpD/OdjlylbLMgm
F9RyyMrNZFpHizdgqOke5qS0khNJFzwEI7fDqHvs5iY59TEblbxl11dUKSbXj7gdDypmboSIDo0Q
I4Q66kAEYQwRp/I7J7AQI2T4GuGAXpV2pq5KLd1C2OrXcZPOW603ik1L5Dg9MIb/A/idr2Y2Ygrg
9KWZ52cjvR0rRlMdM8QxnRA/9xzB0cLiEzSxSgafsSu8PJ2UO9vIu0upUcKk45diK2/jyGeNR3by
BYllyLI/25LaHmYRgcXapF8cg5ajMJ6hR3CtvkqAJgYuiYLYNi/Q4JrN/ZgL4y2l3ajpzCohxUHV
HTaZIQ6STYRGSOzKbp3ukA7xO+HHiY+J7qhD3kYVuWCfBwakY4gtIUAlEk/1nat2cKWT7FjqjImT
mp1Dp+qKN9Rls8GfetG6ySchbkl8xaYfNPoDfuvFRUzPECcw3DDATJt+brDf2NGlUEPtrGj9a6P1
TyXJT2U/l343KpTxpCtRaBFPlVcUoCZD+9kkHFJJabZTzdmyqvi9rG+aCO5FEDKnqEV6QItYA1aM
oPV5icuQ3D0FLJGl86qktCmDPGGAj0NBTaZuRyirL6zsyR0Xu4LVv3dOFODpZzssrc/Myn9MneUS
vyEHspzpwed+ZNmalwZISzQtj0jrUdVLXyI1d9Uy9RyDeqmXtLS0EN522N/FVRuRdu0+G6UCsjaj
T8FphlKuhS1pOLMXcpSj9Fu3If4eJs6ySKx95myIGyuZ5LUkH8fyWenvJ9k+tyUANVCWgR1xUEWw
gPQpgJismxwn2XPs6tEmIvr4AP4MzTGUE8Y4aDxUl86I03EqAuPsNm7PZrpg8DFYokcCrawJmRfr
OQqDDUizCym3iJtNg8SUZt73alT5VpsRWZtPgFJojzpQMgxt9hQY/4xOJVHkOWHEcZ7RY7Qnc5On
cO0Za7D+EpyceGD4LkXIIW8n7eBNS5u6ZSNuxHymrtLBshvQrohKXVkNzeVqHpy1mOh9aYHCEKIz
XzKFpkHunOZOzL5Ro54oZduhXCKotRqSQzmSKWSGmV8S27pyc6x9SUiXvzKDfjUE+M4DqrCUOG0m
aJQwCE8kkoXQoWuoT3DR7OZOVyvhR6bCkHCksE8Muh6tRe03cIVd2QyeItudcCBmzDAFWuwluWwa
hlVttdU2BK8MOcE8TyM94/IAkptZbM98P7YNYopLPpsGo0wKs4AUTTPZxQza1TGDj4VAHs/0i+rQ
XRYc3z7oXgCdU0yRKJ7crIUF7uQMOaVJ+8PIH7QieRZ1uFNHFuSwbyV9eIqRBV5Mcl52KNoE3xIX
k7yx4Raa2nNunCe9MbmQVzvR08CclBTHVld+845Tsjvui+WY8nXqna8gyx+ID57PeT+0RxnuSVxH
fGnF8mhq0ByAYiCGyelCNa5zcov8wwywng8KU/wyuR0jxz7oc/+0cHY4WNnWsLurJFRKXKDtxKQx
CRR7nbP3Qsc1471h/pRbxmueM8iCTLZO7IDCN6aHpSsZVOZa/dZT87lsatUbKwWUznSKA0SfA/WL
Zw5d5lWqsS1SpAtRez/b9p40YwLmEDVoar11wOOvcwJYPT0kqbSVNdVXR1jNSBMLEkZFJLfVzBjG
GB5UubZxhSouPa/f68ywOZdTcw5E9DaNTrSzJN0Yb0py487olF040U3KNVhTtT34Q4P+R2mZbBtK
RgZXm+yDeCbFWN7WWRlvCz3aRjHdKzVCxV8mNTakuMesuJRAosn8iL1AO3CZjt1zKNVpb/d0X5qk
9FIxuBulYkifReTSGTeWgABuhYxXTQsjo6L+NGX3RUADPxbeIoOejuzveMOqpyCfnX19AhpiPMya
he8WWDZEpOPM5mQ7P5P8YGxwgMOhVQ9AuGlMwBvXyBY8ychkmFKLlWqjFSIhex+bdOnHVqupc26r
MMdwO2ElhV1hO92EtjaP1vNso7uSN6PLVUIy+2nhbq/dCTWk7J91XU8I0MlvESKMWoPhEkF9rfJR
x92ogzFtfDLgCDK0a3s/2fXRGI3wvkpSL9SiddsgVYR6ZW2Munu33UqecheMpUu54prVdhjfC/NG
q+JTi1XYF7bDCGiCoRjbL5FqPnTZCPCS18rblKAmzIOUDWT6OIXOZ2wSFqBPurshf/Re7YbwlBss
ZcWUvpmp+JF2vKEmfVLXHPaRWb01kF3Y07WvuRYz11DKcxzUcI4ouCVnrpdbROR2He9CbBKhLDIs
TfqDkiseaKwL1IpppW7r0FE2Tjms3Y6dU13MJ2lG37bMSTgNP4OUzk6QTgR9qFxpu2o667Z6ziNh
gGRDpbAx1ArJcUVTrafqZfF36zvFZaLSxWW7rRZlb1L3e9euxTrU0X9h2DTngSZGyN6zxSFSm9Oz
MeaYFZ2YsLKkVX3XrI+1kvtl67yB/YHskkGfU+kdlUWKUqil+TaBYW2wFjwqDM1k3L7lY9KuI12i
m5SpvTUR5qdHa9AoobXhaOlcP7pIw2RS5Hw1oZ1TQp1AbyI1YRM1fhwj1Wgg/a+HL2Wek7XoCv7S
u67GAy2xlEXqFPqWiTlUDjEyxSlMNkFAqTfr6UMQWSAyema1fBrlujdTH5Rn66s5EyOqaPr5DphT
yo49Oe63oETod7WbVJkOBCTsxpzxkMOQQqdKRcKcA4dFoEYhv+dMdu/b6tRk4J76peOGVpCTB41T
BUgzknu91LZR0DBWJonljp7Ck8hUfBu52OkBH6BQG3ogY/9O/BOwNcPx2c2LddspJ+IKMAOYOSpI
2o0TYmnTurOohsgmuZMKA7Fkek6IrrjGzdkRdKQ8BPBrcrKTVZPIF1MVxjoKVGS17uKXbZ8xd49H
oMrx6mIUhQu+Z4aGavQoYs1oq1vj3TCoVN4Nm5lAT2iF1s5Zt+i9hiK8mYNls6xycLIvRZDT3nCc
554DFTKY3E+n6Ru6UclRFcNtEmo3/OGEjgAtJaS1xcM+1GdbSd5TPQXnCBvZ63MWv7JAJWin99Cz
an/QO6QlE++vsnzuYE/XOnHzWuBmL4oFvioS3THpFp9iPjCBnMjozGuxzQDRylFh7jK69Kb5KA2A
NGszbbKbcenztZU4N9FnP5qHZurSIwQrjg7HYKzThLh8kLQ6lBUh1P5kmHHbSt3eR8l9CeeJyUb3
FSloKhqaA3VH0eMyVx8NMmptvP2F5N2taM5soFwRZx8z8BYlxYVV49qaphGODB0HlzROdLroEUmO
kDdRaW8q15RLKwOPt4YoLtaC3rcgcWFD0op936Cv6425oNo21lJHTa4ElbPt0bg0C/qmNCxMVc3P
iaXXdKPpRBIJuE0APIgYUR9J1ww8EjfkuU2j3TDMNzPBgMfCQfc3ztXR7bvWq5oA7WAQ+2YS3MFl
oTU6a0Q1sNExiWdbGXn7bGU2IzjFs+TLHIbKASDI82DoiLmG1l7xoqwVn2e0MwQEauhyzANB5uhF
j1GqQzs9QcgmYnOjm/gapmc9s7CiKvO4TiqUVRA9VyFHvZxLZUPOUeBRBb8gzaiUhlzh+gHup+ov
q77NB4rBdN3GZy2O8Qbr8V2JsKPSUBhWU71rU/LNVRE8KA0OEeCszGT9TM1eMkvfDPNeb/FWCD0+
si28o2MyI7aQ20LRfrJQfkegvtZ2QXVX9FLlDMi9oDXEqul0xmtatjYLp/St2KWgddxH0u05CS0O
VJthoaSGv2gsNpiz7K85jtGEIHzvwURtNEu+4aDq+BAb4NMmf2yEorquinEj6oQ5h+iiu8n6dMJ7
LA4VPSnIf73r21J7VzqGKXKZHk2vtqRyyaz2nZTsdl1t2sB4DUq8pViwDkqHziPro49OoSmUwAxI
ygRsqGRblTCkbOv6lVOOBlNArrSuGG+N3suVqiM8VaxCQ+aufOqWfJgbZhqddU6bEilA6yDnUxGQ
yfQ7suPidkaqr5WMysqljjUp4VT2cJUMT0RckZFBC2TM1FMwx86D2TAQkQyvJppfoR6rZ1iAXmli
o2oHpJppNRYPs658OpUafVLbfJsBp7RqPRauSVdTb7+5vr3lFr0XswvZZV1IQ2l2tDPNMRw3YR2/
GaABsYj3kgtqbGDmBVu+7VkaTjkKl6nAt99pcMnyemuGbGJsWA2NLjdcuhhNGLCeZeaQMzZ8BloC
dw6leBmwO5mCJsB1PewiEp02o8PyVkzqRxa4T8Wc4F/JrosVw6dgJO42e3PUVm5nK29P9Wg4zLuE
6lmxUiLIqT8GaWyXMmNdNgCbJ8uYj64Lziph31LOBKkManDDQpccwSEbq7AqaG446mPl1tSG+SiQ
emKKM/tXLl7xXTp205rw4AfHDl0/mAE4tnX75BSFZ021QRJmjS211B+MjvWvUI3Gy8JqaxPGtEWj
qlXYn6DX5Vzn6PGMrH3FqDRQR+B85Y1xaEpi/myUB3pm99tAsAl1cHLqQcEqlCv4EdglKcSIO2zd
8yFiRXE6A1opeHkRVpDME3ens7c4hKXxFefCvcRJdTsrmDqlpo8bglShAjs4XvKCjbxh+VZiArpW
NsPUMbN0i+6sf0qEJzkL/5qKsEbbm3q53TJ1CF4INfWdWUekT9igjJKPBvL/rUM7mqphWlmD/ewi
vsux+uF5MSagguInAU1baTkWlZu42H3zHdJ488sGrYSsyCB2UWLMFc36OmDbvXTtSyUvN6GtpysJ
mGong+nsjKNOMi8zUkLm2cjVbA5sgaI4EGgQJo0VQ6V/BclQQ8o6irXd929hKJ6TkrSWzKJKjqri
VZvmfKeZ6TEIQKJPEvuh3i8iy64jbQYfv5AspKVKs1lvbxvhgGIISU22w8jctO+96KE+QwrTZomp
w2rgFbQ9oK9ItN6g4uVRipkkHyjMq26mHTFyhVsnqpvtEuID/VrjXRWj8mWB/dfb3HxzBRorJ6ne
E2v8UDpx1hrrxLX2VvLJPleBeQDUB7uwaFGstJyDeWZskuJ1pCreBQ0cGYGaoTilEiN/gvQ9lyz+
HbYsLiTjinqE67NVf2VLnld8jYcEvFuQIuugNP77l9HU3MHnxVC1JIyNrlkml+vPhLXtTAyqlyJi
kJNH4V8cfv3Q8pO/7+bXzMjr/V9fXp/+Lx///fR5aHgxv+/bDhNGuVWF/Ml/+VcG7O9Y0Wui6DVx
slkS9n7fvX51/d7v5NF/9b1/9SMBtJlq+FKbwCcp0voVUhukFYSHafkTf315ja693p+vGZIC3uVG
c8sH6hMy0JYbji4ct7/vizn4x31j8dnio4lf7Xw2d+kMnlYorbY2aGUesrSbD7Ejur0REF5eTc4u
GHVoOQ7T03yozUOkROZhjgLHg42PZGW529XzXw+ky4/YlsHkQei730+4/tj1rqAptLVkdLx+KzYN
4zBqcHCRPqRkLOlwe64/d33kelPmDf85Red9EusYt60CQxd5BSbJhDy7A8O9L7WvydBMBMPugLsV
pLIXQxE7snGAsrXQiuyaYT60apC8FdNfI+keuoQBzdBMzdoCMHm43mhjhyAiKpsZfeOMQgTqDKjJ
b8Ln0F04Jt3PRI2PKRdwo2FiFrUt40IhoMsSAQ5vszgkCygKvB8H+HL3epNf8017u2l2TQgTWh2w
N1wfGQhjmv2gKn5kkq787+dlbcQFdeot4huxxaXX33D93VUoFvKIGI78OfH29//363+5/tpfP3N9
aOyYpKgSsPzvX06y3Z8v7/rAH7/7f3z492+onKTduj2J4v/9q/74P8vY2cVpcyQ9h+AyyZA3c3JA
Ciao2ih0H6SBcFFT8dnZU3dKaT2Dk4KeMTgFwzAR07r8SA213tl1sCCSo72dTsUeTHBzIt2WqVLK
HL8Ld0NEqDQxNiJEt1KXoLxArHiBKz6GRvlpGRFZwTWD+CZjq9+wc6HiNKmyIRUIy6InxsxSC6g8
3UIfIcDAICJPaBsw+4A2S7+9a2i8uY9swMpzKlnS3BowraqQe9ulgVeFQ41ZiWH9UDQIP+FPro0R
qEELw6PIfwxhLPymQgPFXgCcOMBoWnQednnURVb5SFoEvaIIMoiKkmKgS+ax6WbeDR4T/aMR7utR
fdDs4sL2tl2PmYIQgVw0Ym3L3UB62aqDjb1WqcuA+iOncvBzlf1tppJPVsdBfx5VBks9E0xVZ0zX
L2rwLHQPQzlCS00xbSUCLbE5VzOnFlAcG60y3I8JoaRTiea2ZLYYJJcomLN1PrtIaNTu2wyJ+52T
2vY0F2Z1JHvkpwFidJjloYMBRLHdFzJAYGgYsQcgGwdRj6IHgLM1i4++B6TaFO2nQuhjlnUMGk0m
+ml6S3Y7mmizQkMd4dcNUINqDNeOhvlum0Qrpj3m2ZZmmjGpO9NCOx6VCAPKy5AiN7Sz+gWXQb5y
HTgnTReGq9qhT6qmMSniKiz7gfQd5InluK9taoeQGSxE8uZoS3FmTtAM3WOtsC9WqUy7AobJ1MZr
hsFnmaonSeQV+rE+8TunvBGdXm+kGVyEZnwW9dK35eUA38R7lmliJZIeZGCBMSYNip9kMB+zQGIc
D2txExX00LicwRSKBe9Jpp1DKCO6MjTrhrAdv0YCM1Whti5S9VXp9B9WKnZk3qwVnnpDO4ATJppv
c2E9DFYz3tJ71EI2a6mJAswybXdnw6OpaYYchKFMuKbSdK86VEGFK4528JAag3kHLPenqeHij7On
kA0KjvoC3a7xNrSETbjd/BLtRKhSJswaWXzpouu1ui+GgUvhJ4Xv1NR6XYmJT+8zv0pY1fRcnRmu
sGfVC0baSGDbwlY8xliaX6b2Vzg00XNJeysISImMZLypJeC2gL7uJsjJ5krjPc3MJ602gn3NOyRc
nZTfqjSf1LI7ZbmLBs5hETWWvLzAMHeDHjm7rgpuYAY3B8MoWEfK/EBL4EbBhDW2w1udNe9KxSvI
K0SweXBHPM9tG42Ufrzfg/AHk62g3k/fakocZBPjE9BaWngCKD2QZBtqITLwxAxeoxhR9VwoMHWi
nE0nHuAuCm7KGSS1wvkBPUJ8Ua6hqFD2hYvBN+yPBgo7ibGnbUAqsZxvdAmNrxJ5iKY2rz9zi7ZB
CyHR0y3gewb6NpXWHuKXtN3YEPsf8q5BZZgglOG9RcDcReLMnh6An4rodiqOnR2Ht3bPNTlkLGQY
hLyMuvruJK6CGqZAf6mlT5MR99s2pQxXI9skWCf46mih9aoJEkND3jX2vK66T27jrgIfOOu4ZwOy
LqdxGJDFTCt3oDNlhoimBhlszHnU/Mru5GNfSsaW8rFuWwVtafRD03t9XdMs2HQmmt9R1VT28PxS
psRoXPrFiShdd93gmc7avIN3kmi+GMir7DVPa8lka3paH8bY1tslxZQxPkrYcSqPRSg70HmoSRFy
bGchTF8mmCqgAeUpSmMLcO9e0wELmSK6ECJBRsm4kBCY3m2CxOn2XahcyHBJtwyrnvqZ4BZSt2RL
aInm0PuYKhV7oRIaB+n0Xwmk1BVElO8xAUkom6hgl6Y8C6VuedcbPEgmpMy6m46K6WBs6+3NkPS0
8EudBo9uLxjQArNFPT6MnYYe3IjpFgtvJuvn2CGuAQad3ywiM45cuxxITyJX1W/y/ESf9CJIh0SA
Hht+mVg1ZYfdbHtQ/wAM5/QwNXzQ7gx5P4yB05DDRBthfLNBn0NkGi8pffuDrBis5ED/tTHRMQ2X
7l4Z0zeJ4NUex7fMYpiuWCSvzgJ99ITVwtKwMCmNvg5NpPDTMJ36JskOhL3K/C6rVNbUwv0Axk0z
v8PiazXPqaPEaGaqB4uhVjGDWq4trsy5sL+t5VS1NEY4aX5qJCcQPTt2e/P4GZAnIJWpAprDX5/g
eFcVLNlOjgW5jh4hBZsqUl233qPLyWuECFBA+XX5QVrA7RgzY4Navnd9YHZg49W28Vi2XXh0I/M1
ziAbJg0BF/1CsJHLjSpTzBRh8RSJKDpEeeMeJmN8jQSgirbQp4PKbg95CTeNMEPfzJETJOigjmld
qPvanT1t6R4GrbYdl9RkxdaLQ00d6bSlulUWvuf1Rvvvr653f73E5QltHDOY86/fGK4Ry+Pyyh2p
Poo0A/JjS8Vz8Jaji3zJR7Jri4nI3aYh3llOxIU7msOXDNLLVWkVuqe6AgBJ424LmIh586aHaP9V
F53ndUt/vTEcDgVtubnejYRDB52CzTO6pj+kwXto9OP860XpLehyv5vau2g5wlOD60EHMn8FDh4Y
2VJE1BroknK5uX71t++RkcB108Jg1GgJzUmHd0iIii1tqPeoL1NSc/uegq5YPsvfN+2yce5JCl4r
TJzXRs2wc6cuydJXRCrJU9QshbIdlxDoYblJbBMp0/V+vOQ+zzXdGDfTd9Y1fHxeUtSvZNa8uR/I
l9hbNsQiZ7mZM4S8oquztVTkQqoCFnvoK1xnTWneRHbJAmFp2mHqS/1w/apRhHaopEWEokYrNlxi
p2uy1NiLmZQc3Lu+hutXFvUt2ShIuKKYlBnSe7vWUQ/o2IfIIjawhmaipYh+wyrCBJ+pxrSP9HvG
IuWhUJ16GyUOULb2bZbs86j1CO9d4MOaUypeEAosO3arHypN1Q+tnjRezzWUJB7UBzZpWqsFnQzr
0rULaAEQb7IAmgJkdKtiWje1hrbWB2oZ5pi3VRDEWzW3OZxcSl6/i8XPa5L39aZfKhpVBojpZ53G
EB/G9caG8e81GQ0RmPbFsRhU7EuEJZCKnFQuQtwkRuHMDf3VfdnN6nZkPnqYl5vr+3+9q9NSzHKa
ObzdIQC95TNg5/bXjTvCUHHQCqxnImkPdkZBpEU6olK5LXsULzUbXncBCf8+AK93pwRPeTnNgde3
Dtkc8q2q8NQN86KVTOak3UTK+Kljj2fdt/dyrI7/KzeGNjI6MZ41YISzu6e5A3wz5MpLzxr4ZLot
Uz/1ST/aKe/zd0QBkdAmJOPIg+fou4/1p3gsj4ymFESqKLWXvSDM5YQN8RpHk32KnuY38GLf44WJ
RfAUPeZoPbb2BOF0nf8EoriclOOWticTxApfEqOAaaUbxO2wcWdYTo91070WC3AMBMmGRX1+gCfd
SECvm17ZQnWMhp1yP1+6r5K7E7LBlYEYAsQRM8A3jdNXJcbR6175ryxmcci/mpVyjxmNIWGOGxzh
jXWKP1WqGOyphDtxBNJ+2pXiiHeqS3x2zs24xRGiGeTJfyGGAVZTARp9VN/uAFj58e2SzrrCZozQ
4lHQKRUbbOfJAppyTtNXeKudUKcBLvDxx0IkyBi9fldczrK19WB9m2ftQbzrh+CBfjx7vRY7lg57
dxVEJ/YMLCvaW/IyXYLvEW/4i4SB3W3DkxrvDQz8/VqyaFsUkhuj9gRTLOTkJ+Czc0XRvSpfOQ5w
wM9MJ5ganbJj8onjsiJWz1eNDWx/A45Sht4CYy+Ah16s6pgR1hp5HKAoectOjHUDSbx7d0JtsR0/
QyI57n+43aabkMqfJnzeTs3FcGfUO9d+ENn2D1z77a9Yqz9DSTXn7zljjkLWmOmYNllj4NjNJUPz
z4xMogOSTFcxapLzIJCs+OlPcSx36Wd/CO+hnGboFjZKcBvb3pRvaSvaJ+dm/uIIYV+LRi9b2C5k
G6ibJmDbtBfZwklNwm3k7IPiFmanrGCoerrYCldjxs6+Yash+XuFaIIy8Hn+Cd1vk2/yNygcN3hA
d9XzcEeK1mP13NFxWJPU9iM5QKx9zT4MDC7b4ZwduPajw1Q4YDHW7/TtxERia9+xmKE12CGbwU6N
fBrfvo6xadpqcm14nB1rMG8oS2cDd1T3bN+AYR7pZp+sgQCVzY9m+LYe8xM43ugnxgQMDfZPHFDm
vLaOVGkewLS35BMxpPJN3xr5q3xgsPBY86FjtYFVzCOc1fAaBLJ+pGR7DLPBybzjkO0YP94jNqtf
kFg453JzxiiBV5fecMb7d0AS9WbHbLJ32Sda/Y2405+hYG5cP/xBlhrGbn0bP2YLp1F7dXQ/PvV7
ZRdtjTO+UOOdQELsUz7W++4ODCCC5/ylhCyC6wVlk4/cGXMk56mNG+Az8dfxnugoupOcYdNlQQA8
6sr6B2Cy2PbZHXjdOvZ2wCyBfTLBjjAQHvvFeHHEpwBO3VfvGVaqETudEy1y6OILvYHDFhnfefLY
ZXii3kFk2PMnhhv9Vv3O8329Gz8owXmpXMC35qF+m47uG3Xllp3bhr35TuAY8hbQwvnNfEdJiELU
PyRbx/83R/7fI8yuB76lKaph2Zbrakvu9B8HPiD7FkWXJs+aM5zxLEXessZweD3Z7qu2KExXMbSu
d2wzKJswGj3hSGoX4veiVf43L2ZJWvozdG55MaphoHhWSGSy/34WmgmBhI07yHOs0SvkX6fso8Kf
eItAtOGw4frh4bNLoGMwB7tU3SVkgIvN8gn/SHy5vpz/n3fxb/IuNP0aHvo/512cf8j/uPkxxl//
FHrx19P+EXqh6CRYGJZJ2KhiWcaSSvyPQHWFcAtTt/mISTK3NYuH/oq90O3lSbTreJbtOmy7//M/
2rLvov/zn7r6v3W6X5ajq66taCoxxv/3v/4pSLL92/0/V3zHJUDjn441F4imyopvmKZquabxt9SL
OjGyWYZFcmpr2nS1FQCdrvoZXub4/9g7ryXHkWRNPxHGoMUtCYI6yRQsZuUNLAULWms8/X5A9jRr
anvs7Llfs24UFEEmEIjwcP/FITT1FqKIIMJSlclQIiOObJ+PZpUggBvyccVdFYzUKjihlaIdsq7s
oRfr3fdCUYN+5044cSEZ3hJJRjRukr/8lsOcV1OTzPpqXp3JMvPavIgmJwshsjAAnmoP84wgV4pz
kTRgTqe4f15IZMojAO1sg/hN4X5/AXJKd9Y0R5oXxt9r82aDyelqkAQgKdP8bpwqIPM8AZVSSjXz
KulFCBKJgWDalIaeA9VmmkHcN+c16tggYoZxMwfmc9R+D2PnNa1R/XWjavvZv2GeTdynFJ2gCfhk
Vod5FxUxxAA8E5n1dgIwtqnP8nu20WbZUyxVyDW1CtQaFeej3feq0WCYHPVPWl7CDFIqJFcLjHG+
F/NmGODcKhF5U/Nrur0XoBo3VojODJoQ9vsJuRZTeKH6iM1m3n7VCUKfjdLZ+oieVmUlx9pvTmUo
es5QtWtKwkD0BGonZRPU67hvX1yycpJbihvJTF4aHzW33Ec8WIq0NcC6lZiH3hk9paIu92NK+h5I
XblvEg8ZWkl6J4W4MhREtctObR3QPOQ4IxIVWUcCRUHjLK6y7WxzMT8bkhWXeKwLdzymsvpjfn7e
OJJOJ8FZ1mc1Q8pP0mtqGV1DXOuqg0rZVb/VGRhxnO2aHe0Z1tS0Zv29dt+n5B3sqPv2fM598/65
eZ9ogZXAK6FdlUMD7vXvC/4Pl/nz8HxZkIdAP+bV7+PRvhxDRJX//q2kR/lx9+379/3v95XghSis
o9Ixf3ZeJFNK475539fG4bgWNGT+DGfee78t37fgvv3H4XkTzg7hWQNNa970Oylfl2T142nWF0wT
wXmR/r0ZzXWq+/Z8uEzJFaCNyGfmI98n3T+pBuN6qKlL+XINMesfLvvHvvvX58NAEuGPw/Pm/Zz7
r0nrAjkCqnr2fMp84J/Ou18POpbllJF1uO+6f/S+7/633fdFlXwqdX2ghU+1O+gPUBlSz/Gn6eks
QpxXWSmSbiVpUsoCHih/rs4CxcLgncIGGx5ZLypxRf6P7JmAZ8d8jfvV/ticrxUZUchLMSkeW7xs
1DKnLx/cUN3ULiH+9NX/9Ll53/eH53PmH/J9hfv2/dN/7MuSXoa3jQ1QN3kI5e6biplFCoNQJ/sS
WHEvfm8Hsd6PEy+FvfdVbXDRGYunbvTPQ3mzSZRgXc/1VGPqLIYUeFUQYFReTX1+Ox0p5yHht5O8
+dT5mDgNHPdT581GVyVnIAcVNiCKYKYUO1OD8DgvKimghwbb1DgjCbB533zevKbNHk737fnD9837
Zbqg+euqvkh1ywJfthynu5NMhkvz2rzQMuBAhQkd9rcDdUU6KUIOC3h+vaOH/n3xT/soRiY7Jk7N
dE/66YWa1+TpFZzXonF6b+YjntRvcrUlHVNHCJcEOunrwYQGJqXBw58nf39u3ivMzboeTQdQnL8J
8YvezQuM6/n11EIphRjFTp8Gt3kRyFOnOG3OBySKxZSQsqtY9u1WFPxqNy9kQ4Q4kobgVzXLe+2n
W6VUsN3ySgFIJBYIA2H4O2W0ENSC7GFrDd1fpzI83BfzPj/TPsS0l1YqjLVdD3do106LVOPvTdtq
W3k5s5OKgv+8FkIMadUs30J20HbdtJCAWK118ky+mECLdFvsET11fCohli6GEF2b+ZnPz3eYHnLs
jjSYeWcztx0glcku3o+xF/B5BfWOKAW4i/c5tPr5Tsw3xlVNpHtTA2qbqO7A/am7ec3XAGLNa4OO
gVDUoLIHWoo6r2IhHCGPajTZcfFeiz0GYrKfgbdWoUqZQ1Ft5B70z0SvfOZGkRZTBMrfOZ5imgY4
Gx5P6IFwFyZFuEkGT2AeWY0BjjZJg4GoKXQgugwEEdCGMHtygTNSRZ2jtzuQZcaWfO+8A2Dmwyl5
Ojwj5Jj0YtaDkp2350P3xffO+SLzzhhIniPL9fH7kiORoW25ZK9HQXk2JWT/e6EexyWELEzECGy+
Fz1aSG6OQoCUbHTJ07bydHxeKFPkNa+RGiXjN2/Pn7yfUwsiR/44/X5OqSOZK48i0qNTSnZejA2Z
+8W8Sisj75xPCfB/PD7ApkJiyMSc9z/Pmc/+f9g3n/L9LfNH3KD78iz46Pevm9fuf2rbd6QqB7yh
5j9qvlv3P/ePzfkPjYS1Nj7W06hwX0gmrey+6U0jiDuNKFLtOkrZ6zTYaWjJ5tHsfuK81pOiBTr9
92fuh78vC7MQdfK/v3DeaUz1EJDY//G18zn/dZ9Orh0kpuLoIikMuaSlz4vaK7nUn6vzdipIf530
5+FKm0oI//34bxf989Tftr9Xf7t2L/e8dQKyYvOl/6/j86ljkGHbIeGV9E8//Le9//xN9x8dDdLL
YOWh89svmFfvp/x2ifnIn9vzzt8+/n38t9+gxGu1ol4TCpH82wIa61+bSQa/txCGzXzGff/9A4Yq
UqIc47f7LletZTBrMWnZeXU+0sTUSuY1SHDpDjrwQOS6mxf9YJWUEVhEoUrWcl6dd86H4zpnNnw/
c17zYx/hSMwOyTD+fVhvpsnyfPy3y8lpUu1kaKWkfKfV+fj3N83bYTm+jDkq4lXTWNLq/vF57bdr
3n/SfPX5MI/7SZDS2pHA9kIRk3/M78r9jZg3VW9i836/F3obQnO7nyUCYrDdYLKXnAb7bkYu+nME
1E2xzn1hpiRirbQhedgXKkMRtF0MPuq/FkI7GWbO29DrNeTFpkPWrWy0AORlyygDlBmbjik8wxke
CZG/N5PeCcOdZprpegADu6tM/43YhwzCoIALqZobTL8vl4E8zgqk1TKPssOzBwx9lzXtK/CnZB9U
+FfUkvrmD6q1mufWEZfJ8GSuFQrg0183T9/vi3mGPwaI5Ksew4xAaWUvghcoI48A14/QK1UYzPUa
V7YJYC+IAH9V/RLzt2hav69UiF4iQRhtRyoTDFh0TOsEzQ6x6b7PXedUxDyLTXqNKqyuQiTtWmn3
/xN2OEPXw/+QsCMXJpIo++8JO/h+QZoF1X961M4f+itdZxr/Ui1dUfCbxdIZH9q/cnWW9C8N+3Kd
3aZuSXMa798WtfJ0aMrhSbrBL1CNe65O/5elG4bJR3R5vuL/JlenmdIf5RlK6TIpQUo0lgoujRrr
f2apAz1QQ/JAPkr9lyqzrO3gTi4FFSS210Et4bomqgxJANQHeA4VjRO9Ak0lmo4aBV96n/8ai1qY
RALIrQ2Ig3h4enWBdSazk+xA5FtgQOA8C0AXoJUdTLnCnCtoiE29fS6F2g+RME769JTOeO4L7TAK
PQqrmjE+ddWI5kBCRQbokHvWmgH2FK5JSRHXjl4g3l+WA7SPEd9cpULtIH7tsrygQkpBspUPfRyJ
q7SM11IXXq0Bo87I9DDdinPqzpparDwR8CTqERQZAhhRuaYdqjD+YQ7euBeVrZGmstOD3a9lzFTg
7L12+k5oKKcNaVqe5QQrcZK0iEqN24SQmYA/RgtUodzi9Yi9xs0kN1wp5zo1XdSRcVhxIWBrQ5uu
PXTbIissrwTGKHf0JGkg2YprJYca0GgKwBuEiEcjpIdyi4d5UevyFjrgsIpEeFeoelux3DlDQz0n
AmyG3miorJKQOhjWSejtBcKTamnhg8b3VWU+rjWp2+cl4r3BQFchje7K0vEEN3IMPKEz5AjdNpB7
kG0eMBvfROpwK7thK1pKt4orancmdu961p/UidsRY0gJL64/l3FrLMJOWPZtBmq5FYDahMhPRggH
AOOxdiOArMAD14Uad55XL0k3Obr0qHOnMAMC8DqOr6MGpnQZVp/WifFULlMFJXO4GEkG6EnV9E2Y
JbDWmdTxBClna2FyDXzvZMZ+a2devu8F41VEyBw/evVR6NB1pUI+Iexc5azLVFtSw3xzNb/D8U5A
STvO8ZM0glWRUStOEKXZKVaH9rWex+i3CdUxyuDKKbpsp6jz1H2A0UdTIyre6/H3gj9NG/z4uQ1i
kFAgWKoyA2ibnzw5/QlpAvdZF4MVGZdXwYSI0bn5JinMYGMGMBkUn2JlKjfZOWup3BkVHH4NmewK
WZ8+ilBxE6UnQy9RaRnrk4ltCcWF4BjBnK08RUL7BCBwLYBkMwbvAWz9VogilJyVzPyIqIfqZOCT
XK+wmgOgB8OS2ZRhK4W8RXUkvOmmf0xd6UNlIroCfgk6DNmdU1EiQldA+AOJN9ijiDRsDSBx2eiB
a4s97G7d2qVJ8AjtI1z1DUCvtpY+zcRDOxmaiBhpYAz7eCNYFgxZoaH0ZiEGOaLs6u37apmpmbTs
3LhF9QYbw6Ado9VYA8FTw9KJBl07mCQREPryschCv3TwIigdEB6tlggiWI2j/KmV0Qu1DQETHPz/
xlIEbZab17ClrFpkbrT0VXNrhj6a6sVIjVJKEVenXD7k2VnsUMFPFXwsswCfM3LDUjZBWwbDWMMK
B+S/KmDQS0GC+2MA5TXhuUfCydchq+RDd2mzFDQjuXGsnPgT9QBzQ5nctqzgySJ1H7KS/ZBBnsH7
rDeAaWBBq1lD2r2fFNiK6gFAzIOCJnIR73ziJVVD+L2LIOgDC0+WvvlR+j8NVe+dm55gKtjJXynU
PcSIFuq5rtNT3OfdMqqK18EcsUk1WzT5xihzoJblCzfz+0VbpeAdgP9qKdhbMY1/FV73DBKvgMZk
JwXomQK8ien2u0BpetBioAwaxf+I4Yxy86KPMi62Xg5vSK67X8CFA1uMss86xrUIPiZ8Vcoy0Dw9
W4H1u2gLqM9jkK4by4CnlWBJkQEtCX0Jnpj7nHjxr7ZV+JQ6kC2S8GwZs/KcjuR/u+IcWy++CbTC
18arpQpw/GMXvQ15U9Dehqp50PPqEsTFW9oH5yp2EY8gyQhqCpH5fMTr0zWbtwQ68i5HdtbU5AG8
ELzbFtTRypRRpTWAqPcpZuX+KNppu6txnkqAQjRl/pXe/M47k9Lrd/IgPui1xovcK/swMY8ybtx+
Anlfhd4c+pqM+2SLZliOLJYhgm6lpnaV3fgtjt0AA+zhKw/Ebd4NP4ccQGrRKq9elOP4VgTXXpQe
fL/R1tJrLnYRjpweltYqOopJgHBGERj4NujVNcAnzW3cDmgI4h2FCJWYDNPzmLa/oMgX6EcsFdd9
1CQRHr0MT1P+lY1+NmFUcUSuw+xkVZ6BiewIEsrHkMZ8lWM9PGQGIHPedcvpfdTfIX+fROvBrFFq
1GVI/QIuvm1efsE57pdpGJarmu9a1M0qkGEqt4H5HgTBsZVAs0ouohT0LRehrJ7ljpHVDeubqpV7
swzBpxuC01veydN2bgFQL0/puUN0uva+MG66tETfVDZdHCjEPcRSjvF+5FGC0vvAjwx+BZX2rjYT
wChQL4Vcy3iCVqvEauVtlYA8t15DUX0avEI9Nj6+Ou1A5lgInul6zIqrV3qBzjDjBqIJ+9QaL4OR
od6J1GM16CerM981of2hi4hLKerNZARy5BijJMB8gLWhOQ/oPCqCnUdDaQuytI11QIwVKGXCiGzb
hFcjAP6Bqaq3SgsjQnhR/pm4bf7Az0N+XRlsy2DggNVzMBQE0WCQQQab+vCuGS4qL4aNmkftJV+8
quNW8DvGYhUtbB7xkMiEMoWxtsoO+1jkdImW9hBSgOq06a1T4q1VgEZpghYeti6+Vq6GOzmUay9X
P4v+0S0U3R51qnpNQgU/IIryKs3fNwbovFE3DhRjvYWG27Z/GkYVLIAnoquu0HWF0q1JGEpzXVpg
eqRI/ioP4HuojbH0i+RDtuJTrSlH2Msfcq29edWPvoX+HpCyxLoLKQ6M5swXN2KKo11aVLNWzWTP
pBsgdHAgFGsnIv4Yo+RolNRbu/J9HJCrK/qzFatPUuEdAQ1+yYW+rXA7kmtQiBjMNlp+lQYQKTpN
TGTWviiEDa3RycXRXyPh0q6p7KWoVpofafOr9rFQyCqADElX4jUQZ5+9uxuiT+iLaz+iPCl5xmuV
AsT3tC/UkfAUcY1bED/kXStgNN3iFxIC2Io16yeFYBe+A3cM/DclUW3TaYIH7SQ9DzGzN8E13oI0
36cK5AAChKOXa0CqI8tccpcyYI3yyUensCL0o8Eu5fZjZEYOCv/RKL0Pr60veijszCmuFAtlh4WM
gg6KRLMOMBItfKAwSC3zN5HcRWVmDGV1KVXCNqMHz0iZCoLvBMmrkEeYIjRQilExMzdZO9gSLk0u
2ei+G/dwUZ5hzODl5YmXWprAyAldS5+IL81QbgtT30bdpPLaX8cE6wGCU3djIqeH/4AMgwAA3ahr
+FPV1hq47giRr0vRybV4qswEyJXrxLemCMMHGx3Xl65xKaC7QC2+sFRET9t1rcpvVlQfQ0/4MHzz
SZOQ6k0x5IV6D5RqhHs1OU/mKPtUmbkZo2c5wslX0bUXqUzzZYdVs9tWR7kKpXUd8/hhlGxSFV/G
iI5ODRD0D6AA62giYVMQdqtKBJkUVt6aJhNg3DoNMiKJ/kbQUdUopiT3vKqZDY7HCIlA1+Ow6U3Z
//nIvB0UhW+bDTpH8777AZl7j/nOdLX7Yv7IfdOQ8UKWhmDzx/7fvn4+ef5hf5wTReFekZt0DS6/
llbzeYywyJzMq/T7iMHdv6rQpI2pdD7BOlbeWfOcGViCzReeF9KUl7pvzmtg4H/f16BSsyPTROl+
AK9mvifzd8xnqf956vc+dScSpzJNpnxTqcCKm2kxJg2yWMGkyuyKpD/mnfM580KbsqAAkpJlpb9k
/ogp239+/r7ZRiAYm6kCW8TEETi+/PuLpEyP1gV3aGbNzoRYvwA+TG3ItOd9RttHyy5GHCHqA9ep
qJF9W7zO7q5+MqXF59VG8M4p+sFJsy46/yAcK/WB0WrUjswnwvCCWomOduvCXTFS71CM7X92j8oz
yLFTtixwetgTucCLuSTr1F3m1/FKRIpjZPYJARRRoCWR9C54kbDTQwfLPCCCFgIRZha0RMH7Fp6s
B8w7Rlzp+tx4jF/Ms9KPi0+AhTh/lsMBDbtkCRVGXLSIt3cOOSvcyfrJkEJGWvgNsmiwR+1KMDbB
e0fHk6zEZK3jG7tDyZnV+jOlMI8C8oBCmJ21b9jBgFz0GVps5aM6ugjHL6u1cqUrAbDiYF0Ph2/h
/shfoj1iYRJGj8lk4QIoV3gmM9kwpB3jNWpE0gvcVp8SHRI46koH64a97Dk+mWecRoJiEa3rxhGR
uvGYzPqnZJc9ebVDahEwNmrZcNQPKYIlSEZuZfkV+68eYpg5YMN4ZCkZCxNvgBuCh6MOiJjLtP2W
eY++C9bJGjRuJWzA2TJlRfwM+fwy2tGP1pgwomCD12hGWNdgRsqovlRfXERBX/qnULwI72cYlTUA
lY2GPec+fk7e6KDjc7CQNtkyfk6fi0d/KSyg/CO4aNrAvhcyQe4C6PG75bwa1gltbfR6XWxOMJxB
3aaxMSmpRYx28dOQoYZSsFsyxbSRkgnfkfvdlKvhVT3lq08mpt7BOtadPbym6Ma9kSM94D6kPV5x
KTpR6zyAduyBbMLSUxWb6eEidpdnjEbKjWmfURpi9wJQEUtENISlena/zC1WnDY8ffxXzC32W2v9
HBz1rf6VfvAvluu38opU30dwQV/M/RIap76qKBeGC/fsrUBoLwi/uAHKBjvB5M1Hy26Hibxu38Rz
ekVz9syomOEWuxVWiD0yGbWDN/fnp3Uxz+YZyufEil716tb1dhbiX/JC1s4kkQy0k0AX2PFiDe4Z
dKu3yi54377VwtIRI1ux37KHk/f0qqECAFJ/uTcQ6z0ZWM5j3a5tdFwRwZi6CyCUJmLzy35JMn0t
PQ1IX16Avz7clKenoN0Ky1uNP9FHjoVFZoenANn7Jeiy5vIS2vgQSvsRKNFiikUee38dozBiJ7xL
U017WXV410RY8xTCDWfY07CqDzlyHgt8gC8dzNk9ZqTFetwHPXcqO8Z2v4cCjB1WTTLpDTrhv/eS
0HC8HQq5LcKv6RMmrSIsIyW0kTNfeLsRV8oL1w1Pxbq4Ic5DW8bdGO5n2tn9Mv9RHZihyCgwrsmz
kOtZjp80ts9jeOid0m4dFGAogB/LE+RwhS5kOJnHHovC4EewgTG69J2bipcs5hP4gAXYtq2+W8ot
Wq6tZcwcdQEUrbx+RutyA5D4hZwP4zc4Lnytk2WyNGt7QNr1KDwg0CMswN+TtZteZx4mrWyP+qOH
B+7Iq7mVONxdoBsAUk9PeXp0va1BjmPnJXtxp32CMe8xBR4fUeNyNxSZRn3TF9vgwT97GDYZy+zY
L7w3kiSAia8gfRdA2t+CVbSD9BvsmOdkjwRM3LlsDTO4TR4dyIPGB6z2aCUex63v751Md1CzSB7e
svwsPza/UjRPh1MpOGTNiw3GfTp5eou7llnL4r16CJ7gS6A7hhFE+SZ/RWCJpB9EuqSyinYVrMlP
jraUY5qE6RWO1uMBAyBLfW+/tMmh/FigQoXX+eINRUls1n4F4ilUFh+QAHTIBtjEaYUTXfBxvmIy
iFWZLUyCSOkWhTkyUfXCP+EUhy9obie3bF0KS2Ir1ERuqbYdsWKC2WIughUuU0caS7bmrqy8HQzn
4eK/No/dujVO3J1xj8PUMppMUk3bGBfMjeQUYX4HqjLXp6UjuqS2P7OjxCPC4uc1au0UxxPUdRbJ
jrcQARE06McD70iwEtMnZYNNxEWywaqo5qGG6PgUkq/BwRGBDvQdEc1YI3ja8+i7G+I9C/wq8dVV
PhgsGQKLZb9HOonOAQXG7A3lWAR2vRX3oFh7jziQx07/MRCpQrTF3prhDz3K6dmTqsneAU/isoy2
tPiloCtMQzn6TrtRp7aXgzhvfuAu7E6PPSDEC+UnEpfxy1vFKPjuPeJzzhv1xE8Ub5hoLbrpjz7S
9fTuNvA3vG/bELj7tsKSzsY+bIMh1fy/123HD1DYe2/lVJdenKzR0UpcRQ8QtZfuY3rG8O4CrMlX
N/B0uRPAGLtsicwtJeb4U8SAz7yN6kkj2MXAk18AWR6GLQE4LlXotCEKGC1DYY0ZV3dJbowMdCNX
NFUnSWuEfmANnGjnDG/urliApFp5G5pV+GX+0nHlQzGgZIxyaEIV70qxZoByGEn5A/sF3rmYkyP5
hij9h3yDYEh3HlufBg4s8tIlPwePIXxGX3HUTsFuqzIQObDZFxpWTfFipxdrO8E0eIl6rW48ALqo
RW/hPo7b4KY12BRUOZychxx6KGRS/8WC8kMbeIhemHh/1Ffxwot6820MRL2dsi/ecDVf0nnSZyC7
gQzbh7HvsKPyFo63b971Xb7lNXj13t03YY+s395zcLrhDi5bhyF2l1VnLDDJysdn+d3bw4DoyYAs
keScOyabzsnuDQcJqPjHGXFfFHQWKOKBbn/g4VQXpK65hfj1TA8RE07+3tB+mZppsW7JGmEsa07q
GCt6x0m8ZVHDPHpHz2Ckr/O4NxitA4WQlrDN9lCLl0wahMkuk3BozN6gSBHwTESpZDMkZ7WN95i1
2gLeqDFQxAPmarJCzXRjNM+Guc67Z4RiMImCuSRuPR6tHm41dR/Cw3hCzn15W5v6UtjsbXENfQP7
EMvCc86BqoSBGarnPHIFqs+ieStPvhNa53xjrNauQzbLdh04xEta+ZNiB5DIVt1jj53nySs+YjS1
PgvhpYy9Zf+lMJuUFesowM8Ud/CChaCCWnWWmhwaYrJC+mfMMEilLSdYs6KkCHsL4tSmNt5jiMrE
ezliEigIjS9qHq/ELdIJDFekqXrjmRSn5h4ge6gIxa6F9FN+KYclLoNwY2X40OZE2HeP7sZq31QY
LrxA3o5uR9rgY3oK4cpslA/6NsYTAmkJF026Nl7/hieXPKKTVloO4UpxQZev6EmMbQlUefFO9Dw+
ske75oYz4AV1SKQLczoOmxCUgDpv6TyeKtXWngqEtOi3NbwwiSBXn+O+dSnHoGeM168taet2siBe
jfLsyMtwhQkxEXedPsp4VyzL5zHf5I56U29CvsEh69atFZMw4md+4j03rtGq3orVAgc3fyWjyc3v
GRdkVxbJk4SaNaDuekWSuMRgQVpHJRnoRU8K2kMLi75imWFoQi/GG4+ZBsQyqITEOzLStdQiyATB
rkm3Mm+r3O969URKZYwh/zvCkxs+IMZMseLNeHVV1Jwf+tbh9rVfaHt93w/6PlibTbRS+c1rxoQ8
23K345PAxGOP1mv+TOhC+lHstgCJKP/l7RIiXySseP2b6Af+YqHD+zwg6crfUixe1G6jeQcN+tFS
Pw47cdU2QCUOWXTu92g4+dMTq4tdEqOecxPUQxisktR+A2QmSCuRsAibdxRlF6DjGZ9fIWI2D+V5
uKAt38mOmD210AAwQ4lskiripQo2Qo0kCDQwgrStoh+V6nkQfrj9T8DtGRZlxAxYNr3V4oKI8FqT
YSYER7esWsoQDNESsRzDchBwJMAY1l5zIkAd99DNaPPaiUSjscOzGB0dDJhtTLeLozvdPZpSdomf
heiFos5uKFC73mofWLf63Tl2cOLO8DllEoaIQm5LmzbflMmj7u96zEbclzhE95Qp3DK1e4pumG7S
m8nYLwOCzz4mkQAxRtDDiZVzIwGkhQ+0rEGMoYd+M28d3hWkZEs7HBzLWBeqEyHrHGcvPmrGvuDk
2LO7SzFfqdyaE0VaDw1wg75tibuqguRqhPfXxkj2hYefld03v5gnIHFqPpMLQRWSVCM8IGp0uFd1
GslvOw1tMcccyHGt1SAcALf3iPIZNuaXp6n5YTqNVnNqrSnHRImtfeb+U7hNjY3k6LDLwsOA0yVB
GOOIZlPpGR69won9A+no1GLeeohAPKElhtjoUxIh+8qERECPV2yXxIj8F8YopxFr8wDGD6LBYAGT
FmdwAojojLs1vuzYP7YoMUZ7/LoN9d00ziWyEuKOIVuSES796N5UclsfOXJRzGVujEpAO24y/h/Z
amg24hkDW4pfB9Tz6b08HtWOzPdwo7MR0VUJnU5xGKYpHSOFrAabgXhZuGhOnTi+tdFhcVxLaZX4
Xy5syxtDEoTbbBv0L/xo+hxEGZR855ELYSgiYKKvG+PHHiepF4YHxqdFfeK9MTGq1wvnBLOB+LUg
H+4Qd9TPuPzRoxcLLFffo/f68JZvs8Vb/qVs+usnFE8dEbRl/ZWr9OALiUlp8B7QMQ1HHsLVIKah
if4gLVAtyjNz2U1wTB5DzHLIsZOZZXr3LjyHmFo869ykd8VuT72+Cj8Juwz8ofHKPLzkGETaKMsU
F3NbfrRX+tLULh4D2p5EI+7LddUyNaKaRBWZKJVlekqO0Y4/aFE/a5spebAuO2caeMm6f4SCQ3fD
TC/CNDrNN91T/9WUS0KaQG4XnrhBKFMjGUGrLlZJ9dbTKnPMURxLJu9hrnpkWmiZ1XRDyUqwBb1V
3QbmIaKee8ZyrDtOA0n/zLvFNzFzXxcXurHssVnzwiH2eUKn1aTPOqTPvLy8kbFDrZx8AX16Tx+0
kAmfuo2/xDy130oHHBVoZcMNuY0vpE8g6xkr7OwRb8OL3SEX9Uu8SI+87nxLwqThXCOZ9AWVMLkF
j8mjsc/WxorwTj/Ov8drT+GnuBoPkB2maTNBfp5v4pPbnNLw52jsKtnhj4IKyeUQrA0fMlIIhMVT
wbS5KARU1jV8ZU5uOBKWpRv5RoJJ+IhWbvJp5HbzKK+IdOggUwepYJ5D2p9pWvWJmap0JbzUl/VP
XA+QqFKck7jliRvr8kSuJFrgkQLXJYVVQ0TLzUHPMFhKnySOgqoiFiVZTUU/dpm4ILZoOmCL6WaD
N/1nlTu8NR79H4zsI0GTZr3cDCycVvKl7xwm7a2Ctr2NEvNasiGPZ1umGWK0UiLoB6cg+YUi9ZUv
rzvHokUzHBcTLCSsVxM53FuJL4KTgQljqNbwIfaMRfPUPcS+g8Fr6S+IZlXljHOJ+FMn96Gf8SKo
bjSgrbvmb5CRYV3SZWGbPW5bO3ovD6W8yF9QEhY+XZRRlWUCcKFdoUtybiniqEuXzEthewc9da7F
p7buDt2Lv3ev5aVjwGTSidkBCobmwn9cIs7+XBpXJA6w93rvd4C4SCcuEsfOBhuVaswEl3FkM9gX
yIm8u7/a58w6IOgk5VhKLaLguYsWhW7zJmb6S2DZBrZj7SFvX7t3xjO+5i1Za8RC9c9r/iupKX6Q
b2LOpgq/8oqi6jJ6i59fAJd6h+qRaKR50xmus6Us7ycXtWSRZhsQF6QZa+JYsgPVbagWPgTTBVJT
I94lN2W/tp6IzffJihkmdVG7IYcp/4SD7PAgxejBexi6LT7gg7yHxxyOB6AissNkguE5fSYWSN7k
Yf1iUA2jpeLdOk3oCMKmfnoRkH3Gt8cubiGmcw4u18chWrNXlPcCbajfChQ0qqMI2rtZQRiMKhp3
Ylxyd9WpZ/S+8ys53xylYzoe4lCz2ic/zPrUl0889aNIAbjZRy1/6skqiQTij4yBoCAHF3o5RP99
YhzE4ZUMXaojfnJwU5SAPviPjIwFBGf650Fx93g8Lbr8YhmPfbXXpzhUD84oam/ybPOCMp/pf8WJ
3Qp7vgOQInqjv9ITrf6T3IilrvsNpskmrsmuTYd2YI4/5UeQ+Ny4uJfRsaK/lm2qJ8PdI8ylMLtC
n/MneTpCeGzNrkS8zJZIWOY7wV1CvqPcsyguLvQBd1lf6yv/TBm3jXa1nor0CYO5PeKY+s9G2DDx
eqDdY5IcQX5bMnu7tnQ/Y74iDKPXODHTMNN3sUPvv1+aKX+A3cdHelS+hvQ1szZeZp9enfAXa8tN
6Ez2DwjNYaC6qj+YXMJJBsLTnDzm6yR05b2GZxqzzUV/FR4YhjKbTlUHcULhhyAKn3Bvk5C1Wcs4
OmNd1Dr9Zrohb/yiqqMjpRCGVNs0i2ZEBB2G6jkybXMPmBzpbp+Zq+fPWG3ZevjQf3C32iuxFt0a
9H4cLabWR6dHXOr+bC7+J1MX4mJyuXSQKOPkjrGRwz0Ti/0Nvwz3Z6A+E2KGJP2oCeEsOn7Qu/Wv
ibRuOUdH9n2PBkd1zBHSeiapwas1WV7HcDCOSEM33UZilL5KiGB9SBSx8Q0iNeNKTrTeMrVf9AFY
kbWo2u1VRAaAWdg+MqxF+IL4VhCthOBUYRH7wE2GBxCSK1RRL1k1x+6iroYd8rnE1Q4vmfJRP4Ml
O5DwKMjWEICaP4nu8T9ilew/UyFCComcFTGCzjP44TFXBNWxIhiRYBeEpwbU1AJ7v1+x5RBRRfqS
lDvyUN0Kqe1iTVgCMgKnhJas0q3TrqjYgbTyduH2VXgmJ0qXsY78HSklfhYPCK/m7uaRzvk12QwV
6BxkDsbqhFVdiP8Dv4EGwf3aMUlyfw7dUbmmp2jF2PaT2yaGV5c4i/m3SYYmQlbWFsSPfmH+DHAY
29I1TProl/6DK9GtIPlPXooRvmtOMeipF51J7dJEw/f/sHdeO5Iq6dq+Ika4AOK00pCkKe+6TlBX
1Wq8h8Bc/X7IXjM9WtIv/ft8S6VS+kwgzGdeU52tT9s8mSxwHzGu38m0jsDsNUxJEnbhJc3uXOHz
YXmH69OtyZkht3iyDuqpeKWTLOZzsxlfsXj84PV1dEZiuf9EPlc+ITjPJKbLvgNnd2GAU2ny2Hyq
morijhPC2lUQYmHJ7GzWdATsxriT3g1ePd3s69mraN+K2afVRjOU/DV75rUUdhqCC7weBRYqPldD
CZpLu4mSEGl1AxbrHglcbvC+EeOf7XRAsoVMYuQ0tT4fJcsgojgq3ujOeCi0/ai0Xz3oGOxzqDAl
R2rtk/NRyr0THWo7IHLurFMh3jSWfn6zFm7L1p+jQ976kz6vgydZMw+WbFJrwC9AJBiVJb3fHdcB
Z/v+blGkbbtYQ2J9y9aePxGYoJNrXUUj+PX8Vj6ZG5bBeKaeztVtKJA267nheHvrhS9kJeN81Cwp
0zPPFngCi21p7qgmcpuUq3rRp41tPKci39jIV2ebiukdf9fTNyd1GH/wdr5nTVdQb71BO584yzpx
WjkijgvVRUtxRbZot/KTDPr1tMB4egFes/ZzXHXPXsgZ53zZ6BHKfYpMFRob5FdYfmxdZOMHij3k
xTVXkRLlB6OTz8RhgH0P/aFKf+eoc4qNTfZK2Z87/Hwq6/0ajgieMqlbs1Ky85FSGxi60M0UW1KU
ah0lXDOOlWwQbU4iRy4q+zxnFdFPjYIGMhDMeDreQFswhUIyBEVdc8fYQnhPhlhHYkuyXiJWBYZS
KFjhHrTuCY0ev/mQmOru0694Dz5BVQdd+2VTtr94eOtQQ1N76iSUKgdvtw5ab+cY74wV7lJyNcX6
2b+/mW9AJpOfYJNWg3S74cgYk6QntYU11Y61mh/Ksc4ggjCvzPypDjj9fD0bf/k0L0dOK++nM75e
0GjDmzh2jO64jBwOg97a8auYRDzDS7gcoz/FtIbXw+ZoTdw8Vlm9LaeOU8BvRNiU41/wXIg2HDlv
4vcyCNaLhPb5sC1BtiFJeYMsG0ljvLZv9Lk7h0eSDbyUWIw4TIaDN2zny/jBF6snugQaGdOe7+Vw
+Fu6Jz7Qocwjbrk81IUzsmbbfnLFHbNC2AFTvrBOvQgGugICGy+awPoW/BsXkQ9bJ0ayYaI2Yjs0
NOueXVjoYHz2XFgmCN/BC7nsHCGHuap2b5XjNw+Rifkn1aHdUjwggcaL9AUYKNHvFqcch4OWh6Le
LOF+oqsrt8azk58onmgZxYQnxjxfHoJ61oBy7mb3Pu03ub5FWZzjGRlKxIMHdzlzGXgtAnDrWASY
QvkZbWGSU6CvVNwJdxirwDpfxr9Ei2r7DWeZX8HruAyGh2Qxio1YPt207iUGMWm98IZYP4/yTL+O
8cGlnJBTKfzG8Pkmeu5xTsANE4apThNQnsZ19rmkffwqfvZyprHBtMjqTT+cGGT9/fBIgzRqN+tc
RGXxGaUzqh51j58QYQsoHZ8WG+Zzch+VWyv+ifofv455LGIEIDbTsEdNRpebujBQnQkeF7llOZHD
g+p/pMDEOkTnEPazL0DadHOPrHpnXrBQipc9KnWVHtAal9YOxFhm7CKx18Ub15ifqcJn5p7bPXGX
w10RXPUGDAdxeWgcXHXTaltDMW5pc60nFgk/IDrmjuQJhOMCr2M9/TfFjgoORnSMSa95safg9xkG
sK31BzCVnB9cJMmFs3Yzohb/OgVg3TiyWUMgdZ2LnB+BfHGBJDJdp017b79Sw+NsIBFbZQfD3DIK
wRTg8GZqO05Y2R3iYs+l40StpmDo9Sz7HMAnJ5YViPut2K2JVLmr+d0pMHE4n0fOKRYeTOXfE7LD
LuRmT03um+PjujIsQ/p29lqfHPOT/GweQo6JxInBmBw5saR5/CSOfwUEuYCLNrGzCynm30TVmpuC
j0wQ7S9eluXE16+DQFHK3KAk7mEmhwJS6NtUOcnKbuhcmBixS3QEKandDGq+GWWz8Vk9N1iuFdi9
jI+J885klKf4C5Rq8biOV2yCSFK9AK/GtPxY3YLY8qDgTzc2WVs1PmcSlc6zPuFWpL3pYDyv086z
945azzSizKxkVPlQjmx9QgurAwq3rRljyIAIH31PbJXXE+4g6rqp5Ua8xuQOrOXAu+gwgp7azkyK
+aSsByD9zTN1NpAc0sNzBqvTkgrRg5uHPtNgnT82dGrwhdsa+N09FOFqOPMAl7ppTi1mISu3FPDx
ZrwNXzmjunkB2ZVSuTe3zICKNcS8kd3BEfAfDq33uY5r64FrSaFVpyFK2xMJFjycWG82Ghbi/W7o
9gAuqeSyApWUSYFzwcLkvM2zd2QdNk3J6k+KjxcO+H7EdSXE4G2hDsL2i36bRTuW58o+Mgw5Cpxk
SKA1AnUmaLvDT9r5IN1t0kDGt30EAHwf6UyeXZ/6UCmYaSAyvTSoxp/aF4gVljH7rwYfIyycHotq
13FOCW/kO9Z2dbcFg7iOJBwz9A02FIIg5YIBZcfpWU5WdEtnL2pOKj7NJYZq74gir10vSgnxLk6I
ETZ5e2StMik59etGw1zEF9n+SRkB6imaUM2BgcmlYMiC+KckVULfu2UGCmp9BFkurlIIvr6wGWFO
wGiniTd6J55iaV9jDsyVH7RP7nsxnmmYGzw7HEKNDPiGnbzU2e2PWvaY0zOb16PglVW9We862xrv
UoCRSMwDtnZvJok08mad9xrYzx9URPh6t9sy8/hkOk7s2/DA+ACT0UjTHzEZFlj27JxKWsBKAkB5
SbZluWfYDOKBaQk4PexeGxb6bl+ro8lHoZaZIBf+xYCnBxJaD0zdPmGx2zKgcBSaOCDADswKfBqW
Zutg+Ncf4ZbcLIoLBgZmOFniEI0Hbd7rlM6jbY2SGI0YhJXVCTc2Cjmcbq18CIm4WFiuixGTtb7P
fzBmmFL8MlaiBQMkfsF1OWcxYuXgEkVIAeYBF42VpwC04qDpTHsJoNa2+wkghAWK/U4TAS+HMkfe
TLyM4jeYtWJTGXcsY0NyaT1wxsTmuPhA8WXsrLEPex/FMu5yDgnOmC36RI56TwdHSMr2a5OBy8q7
ighiDpjxizTY7KDkpBPOLvYrUtr0M9d4j48iBMl8lpB8wQZyVTlNM6rDitEfjdg/BMwZ6mm59fMR
TAAtGSIxjt79YpG/pzZKsk6+um7fIE8of4IswsBnhRn0Hai/AKQFxWQ255YKE25tS7vpNcPbexPO
JJsO+WhsKFk8xEq1v5LsraafOJnrfa0t6RYp4aR8PAts0yzdcWgbE5RwSoTkjLeLl6N6VvbuUSDW
HFkpNswZSE4cnBO/dmx8QCfriCK7dZSrTa2eAqIq7SKAsPaR9tAoin42jxmOgGjjZoE+xjS6NUgt
idOWO63N8FGEyn2MhjDCh800mUmjpW8UesQMdgpnrWOMCANj15442t5YuCLI0b+MzphvorBzIVZM
qx+EbaFE+tygxuPnq3Kqt8DzdBfx3RbRzzFkk6ktdud4KfzB3aXENVHkISYKaPpm7CVq467xNHlW
hag777y+PVz1T8LMu7s+1GZWQZCjP12fK3C4PUxUbsqVFlSaU38sViGGsUk4ZYM6X1URslUz4vrP
jBaAmNebV9GEwazRxW6YuO2qnBRl8b//WZ0vRMVWMs4N4Yb++OcFqZN+eego7K589+u/9irb9Of+
9ZbC8wYBqiKYV9WE5Coqe72Z6xWARoy9UmSol5PWgOzUsnbGwnpqYT+5zJEEvP+2D1H8uf5aD7Wf
Y9tkfQ7MjpvXB3+/cX03yE6e+fNgnYWBasnBemyqNi322siz8iOu/3BUw1/k+nOuN68Pirp5kzqd
xMmCrRQVOt4CqxgGbo1//7vKYvzjseuz18fMIT5YqZP4lotfIpbG+1JFDVCXpt6tbg1uHGmsAM1r
q5sd3huxi/ov9IKoG7e6EmJjOqDM5XlAeGwncrfyOzxgRiozC2Ax4a3l7ZTKQDn9QtUcNSwt/ER1
KyciaI5VKPvd2AgaIwuYtpQSWuqiPlqrMrorNYAylr2Q+q1Eurij5onXBCF5B7NpdVJHnx9LrGEV
qh7v654NWelig5F9DaZ5JiXKb9tpZRN6dobZFK6wcvI+i+6pFRQERWuUzzqtEEwe8TEqxj1+Bakv
zJpGCEUSu3UeZtO4R4C/8i0b4Gszhjf9RHgygzn0RYvcLaK0yFWs9blq3lsxPlyJzZZWqeGxA1dZ
U7Xysjy81MUQYA2pJ4ZFE65ttuE00DX0yLWwjDx0+UgdqrZ3EnLfrpg409GMLiNGQC2K4dvWPWcR
Lo9z1nxPg8YGjbcmYhQjZHBgqpDj6dazCcE9dDd0FeKtkZIVYgZLH7vu9qhoc1KVtx0V9VGpY0U/
gggpDDIMLPheK70PwNMnDn6NVUr+XLluEhgLGKSKKrNHgdAZMbkI0+FDVZy0thltKq+vliR3KCei
TR01fsiKW1XAaJs+4AeixusqEP/Iz1nxezOj/BoPcbRxh8r28wqpVSpAAsmxw2RpbF45wWNc0oAZ
KFY5If2ohdqOniwjmLY0gtI0lJeiMZ9wVd06UCECjxIiUC8YtC7II4mQLr4crdJcX4/HH9XAL9a0
DFCg5p2HfhK3OnuXO8THcooWAnvAnnWc/XB7olFdfMpUinM0sMEVAqJpnURvhkNmCI55CDRzPg2x
mraNXpYnaSmIEnoLnE0gxmas4b1RhbtoLPMLdLCxGhWyqspC8ax+WMYBhBSNXigoy8lwxXtjWkAJ
lObXQ4Jw9YgNuufnZhQ9jOVdZznyLVlLiGInR8s7FRMOgEnVB0Mt8JCoq5PQ2ovrivGQ4XXqRMLY
j2MDVoXJu2k09wH1Gfa9ZMb3Enm6dRCR5ySuoprjfpf1MmLECbctte3vBo9ILULLv3eIRzRVlljL
u4AZcEZHal0/IR4oAqTat+mCCXHljpD30uEHJsR0gZY+26cG++9sf7uROx7GFmIftI9bSyEFYWEl
FFU50f8c/hSWA50jGy/IA2Ie91w07l7Zhjy3dXOGT9Of4K3gjWH8suYOAk1N4YwtgF4DgCQMvJFD
TH0tVbhzwjwqjOaoL4+9A3m2w07hWAKOgOYXeMoFxWbOJEl1uvprO90RhtSAL4r41jEF8YsK4RIj
Zydou5exLT9GJ4fSNhj+YuW360iHqSv1ndBy8+zG86eX1TilJ/HOi6G8jVBUGqNDNCna2vKgWcZh
TFDw1x2oNqUE69EuI4LX7COyV8l2CSF7j2TFK2gRGIjbwIBthBtoA/GWMDE9NCP3WGBZDcsnnLfZ
EDcbSMOBoWtLMFrl/GDHyCzV4sQQKT7z0Lx4GLqbfTW94GLquwM0N2ekszZ2lA3j9ofdTQfb67XT
kgDTwOcEAti0oOLqdS+znk+BpVvnhktDyRH0dxTLzTxYf4mR/AbGFdq8kqjIMObbif7uiCMD4vpi
uRO29dZKo6PysSRBi6cepUUKUXhqkhNCwnJqZPa1Vk1BZWAPXcV0kZF8xk5vW1nQdPTGeZrhvx7n
yB79JMRRazbL8rgQyDh5dR6S2noYmvQ5NGSzZzHOAjN9caJKv+3D+iyjxTqZ9LOcLDGf+1nR1AGK
1bUo9o7uBzob32iJJ4diTH7NcXEDRD1+qbYRlNOg8j60ZFFnWVeXsJlzH9HWBPaA/hPfA7L5kH6W
V7dnvcYkODPi19JR5Hl0MubcuBjawrLpqXGvZW68M4r6lVG6qRutxkikJz1XSPVrUuS7pNPoAkbi
ycayOF+Es4NS+lc6hee0My3gtEW+WWrCzmpMMDIh280z2i6NTRvIywznNITquU/NLohg6NB4WEsk
cIejNk0uSdbsbbf41bkG/AADX27UqKNwHIPOSjLUrs23vojGXWyLyR9VjZufq4JGzGy1tunsxUh6
5Lb2vtDzV0NZYDS6+UFzI5pillp2hYdzbVWVEB9lfzYnvDsalpbBVuZ+1M3hjOnvPYYRP6aqv2uL
jhpBNll4RKgzlmKR3yexogY9PuE2092l7oaTV/maWSBd1Ufu1nVESalzBuKi4VEfmmFgTiontdDa
Yy8gJHUORYWmN/Nn6D934zyd0e+/1VIHO8ylgAVBQN/UKMmj5FXgdE8FJdXK7zKtdnkqdsTv9s9Q
h/vMYH8sbYNSuesFCRH6AYNcXHHi4YxR36MBDTkqW0nLxCsBcG8xYU8Ptepe5OqnpLDzuTEckq0l
8r6ShWiz8gagMg51qtaMAkenpJmVrgj6Ee2XfTaRHBoKqEkfgzStempzXsOc0Y3Bt90KlHmqLrAe
p6z8BXH/ZuBc/KyX96ZV3iZK8L0sFcfvwHhZFplc5vjOEwXYhuEHthSAWWeyAfM0L+mpb9rp3OLe
B274OxIOgXnU9q+x9jgK8OiZ7BoMTtR3ghvTk6SzpFfJgJyA512iSH1FnRv6WmCJ+oAHKUL6/UQZ
YKmCpiCkz4ziFLc4mYus+zJ65bcm4UbjUQRvveU9CQFiNLCEUWBkGn+4XYcIy9LvhKFoNxshW9CS
3RrTZbaS+DzUtFC91NqPBnJ9o0uSQxqO3QkJ7+oMhXUFIuGx+6NNZDCaww82nEcH9y5chlGUqP2R
ebrDmECca5mfJmPpYZuvNSa9eppkUgXIep3mfOIgTQi+ggK9JW3ag50F/9nBjqk5C0Tg7nBCai4I
E1DWxz9QUiHwYoUP9FTfWQZK95mk9TpBxMlidJrHdAlZm7JPrwrTcxsOoIPSzHccQcn1KgYz6tVh
dLexuSVHEidjwsHJnY03rHvulmF0LkbevkJbZ5/0QG+mENJNkyVnminuzaW8zxwuJUIRoJpMC+3t
mD6nPtZbx3igYtbnBdLQPYbai15eSrtLqYD31OqcWuzyqDumSjWvHbDFfU1/HXWHR8dpKV/YNZcs
J6BTOl36xsA5fGntEvIe3oDpQDosINzB6Apw2DEDW0rstvBsGVDUXoNvKmdup55JTWu/g4YNHJi7
hZf3uzwTHzPS29vYbk8jJGOKlsZHazd3xWpyMyxLv1knj5PN+NZEnFzh2Csml5BUK/alM817XEYE
fGzCCI2VKcdVdayog6BM+YF8ZLezCv2vosUEZtJHfHDw2TklGMBJJmltRixjFgN8dbXOx8EIQlV4
CMzhEOmwTJYjTAvLgysbds+WnnuXRlHZrczqUCUrDQHAZ2kI4zSFy62uK+NgIg5xIJ+2xmWNCoCu
ZxEuxPYCnBFAGAn10cja7GFIZOrHA811HFLbQ1W5uAI4s3XWw8w3CuVQNUvCjRRT4IzQjzwXPSoP
NQT0LFXMfpVRk0J40TYWi/DE96x8hvo9R68ellObJcOXL62M9+g9d6HgpwT1W8ddsnOHyRUkuJI9
z9TD29nNVr4A7ZNQ5C+6Tl3EsQ3jvvYgw9qENjd2hEX51Hkw5S20IGw32gMDTP06XMpD3FcneIx/
NbObIAxaoV084SXq1MGiYcpW9Pm4XyrjGLYgt6XbIalJGa2MOFjdi+56i4u7Ono3+kJiKNDpHz0d
GNkMNkNLdbFHs/dd0/CssEwliVnSNmhn4OhkEZScElD//dIfF/gvXX+rmSq6eHp6Z9qj9ky6a7F3
fi1t12zs7qSchIqNR69x0B6r0sWOgETBHehq6iHbd97TRS/dW5KhbZlZX2MWO+CaE/0mtYuStgN+
ikX/rsLplbKDIH3yWOVEd6jctoFAIetzOCCbjPhVkJHcH926ZW1p4mNHp19r9dDPmkzBieRyQmn2
taUob/pRrFmorkjLLYCTET3DgdC5zEGGGhbsE2MsArforXt7VIGiPKKiMLnEswa0HTPfW8Yny2lq
LfiI4UNPnEa47WjfJsyCk2ck71PCtqrHzEZGCxOaEBb60FTuW6Pad8BeO4NlFF1B56aObI8XtD8q
a7Tw6Wk/9FGg458kTNG6ppOzvBuJ/hKntAoXRVvek/h1mTmt/nCeFxrUzUec4JJnTRFNSrDmXQ38
P27ofsSxIu0qstspsZ40d1S+LmeXvgeKkJ9jBPx6jmugGhrueb2FYW4bP+TL/LosMxQySQF4qIrb
sutelrg8aHkUPeXirVPqa0olINqYVLKmzIGPUFIjkws6rtOP3VTADgFBgl8neAXvqLzsErdny9A/
2gVJhsKSJxe1gRspHA/srXpE81o9ZPr4lzVCI/EErBCVSHHTuVn2JJL83Rlf66oS34v9VCbZQzG1
+EiVC22gdFqbznSCOkm5NbMvExsSJlT9L9VIdeglvTx0axQ7/SJ9FJTwEjBANKLf8lNb6CwYeOmp
Ge6ZBoZvZ2RvLFhqj5A1SElsok+1Sr7QaPuu3aihqtvct0Y4nEuwlIpd1V28b9npxs5ZpUGSfnn9
OXjGdKujwSkLThK6FZXfWCE4gB3mlea90aqDmxXkNGO/L1nBN2jwnpWKrMCMLAL++LIU2EFI5dK6
qJfDhLrGZppnaAcDwhGJExTmWnNZiYljSxFj7msK4kODR8RCMGXWd3B8aV2gmwZ21n4vpfzLKrRq
nw7dJ/qlAJCSsPbnxbmzcoOKdOruO42oyCW3qz2oNLYGG3AoGyj6AMYnGyUQCW+Lq870seNtN7lg
PTJBqUDFJgs2VAEtm8NbJevvhDZl3xe/RIh7y+DAQW0BMLPShFL/qRXAiYwIy5Y5p4+c0IzTbNxk
uvazNGBB4SQ6d00VtHbF8mqTyoUqfhu67n1Sy3KXi3tZwDTGPjL30fwowS4iqqRpRMwdtXTJZ2h5
99BnbbyPx264+T+ht/8foTeTvANptP+30Nv9X2XZzbn6WSY//1vs7e83/i325tr/cqTp2BLpNma+
kJh+/K335un/EoY0DJ42cUWwDPM/3gy2+S8ecjxdN7FgQDEHR4V/ezPIf1G+QIDbQLpNOrZn/2/0
3gxTX/Xc/ssIxPZc20aMztBN2zXwfPiHKwnSld1S1Drl7bx+GlO808IifbJnuAzhKmPs0GvXjLsy
1+Hu6MDzPNNm20XYoStzcZCNmz+iaFN0QJUX5oovl34VerWjXeFEADNW+raTqwnBme4BaRh0W7S+
3k4xkjGrfXJ8JhYBARMWxU1BzIp5AtRGa3qcxgk0pvFWhlGKaiTbd2XDVHDyLN57Fmbfedwf7dsm
F+E9/jKtIr/PKP+JDnDFKOMDamDOzs5pemYla0fXZIBIssHzZxeFpS6L3iTLAS1HgceehFbbjk56
QkH+JY0fk7RlxZDKj/tUHSLT/RGHQ0vnq6PEHf0aO8fvLCPcxTMQ5bmWZ2SsyETMCfJ3nh/zJZ43
rjNC5FW5DjjP6vbdlCw3egkDD4cE2kSprd+EgwHRLM7oamlTFrhm+0nn4hduCQ31B+3FcWG+LKmu
boY5kVD3PNpIsb1NHBMmYx7eyJTuaWJD+LEuI47JON5FQRmjAWWVEvyls0xU2MknpwzdIlcODXxS
HSCPzJLbOQY7lkp5rBx1SSK7PxnOZxd32dlS9sXSLDxH3ZwOaorwWlvXGWH6iKmq05ggmvFXtDr8
bh1Y9O5MgjXXrH2UkFICeZtuWCk030qTNwyuJd5gM3a5UQq5uY7X3iLCOovbPTtLfVLtSLG79g7s
35nHjqVr/VdoVD8J6gD6sm4P0i0o5tDpd50Zox99QLK76y8L2m/4hEV3ggD34Caxecs2fjNV9g/X
KHpoPfV5qiXEPUWZQLrGQcMSfjsunm9V2vwcDjEAsCkFDDpKMlXh0vFrA6qQ7gbVpRdKtLDcKS/v
OiyZWcOtG2A3JWX4LB6JAGhZelHTbTMHoElBe+owAK7A920E3Rd/t3m1bdl7QPF3yofJthel9heq
W7DLJpr1SPTcFFFkPYITikeNsvCitvgOst92cFnDcQIV5eTGmbeA+e8ZJ2HOiXM1LKUcO7ofFEHj
OJkDMNuVGqTcjz6Os4M+1TM26E6065qeqnqvv5N61huyfQ/MQ3PR3eZ7LEPeMnVP0qkQNOjCj0Kj
q6KXT0sMrWAok4vtgU0dgcWXWebsdFOnyoaKlWyBAiLHR2NlBhnYETOHGodK8d6vZudS/UzINW7U
BM9pNp/mBBphVI4PUvP2aD9QIEdjp5sLAD1J+ByNGqJLUOCyCRyZJebASE3fbbKn2VkpIL3ebWqj
/IWf+uorApV5CVEkqNEdw4eZSLeFegaU0WsNC2AM6xZ+zSd+rPXAWf5M0vFYlYmB7FA07HLT/Wzo
+1SFbO4sKZ9bo6X0bQNZcEW6dWTRn/rsRWbteQx1365Bb/cO4Kzsg/YDGRk4nmUayAccbxMnONmO
NRhJ1m/g8EMKc3lZ0vewMQSoKkLdTVwu8CJout4oE8Myxz6FHpoCRT+Rt2YZig+N/Wld9bmamOaE
avzRVQy/sCfzN+Vz6dA4MtxEQOEy3L1u00eZENjPQOQSCOvbIYlgzeXg8yvx0FoRXYwpLg6mYDEy
bNcnSjp0DQSS2cd6TJYvudnJoCoav5anbMCvsQWLqLM+COnbnmkeWnPZJmFaUF1r3oU3dqhnWdCM
y45Eynqr8hq/RuqWe7A48WG0SLCEIdrDMGWvKlHgG7sE0w8sOXYo188kPRsq4t3rArJQH/vnXsBz
pI0AQHFZk8kiPqmGQoxjFXezaYO5pHhXjTNV5RrJsnR+qdGjIrbsvcf3JYfckIUDcBewPaoHV+VC
hSCbdidkr2bKjxtPP1pprp9RkaQEDNw5S2+XGcn8YYiQqXASZ9uLr2ZdruVgbeVcAI4r3C/qoQez
LCg2mSuPhy4i0AhAO00GXgfXALzVt4srvu3CeNSFC2o2TLVd6xqgKBdkqKrkc+mtEjGu8q0HWGGC
/HfLrR4Z6ZZUlFarg0sdXGD9U1dJs+styCeLjZJgbRyiCvqpDGnexCEpUUrbA/1HK7J+NU75mgkW
jJliNmS+hLJVn+4NL0SXi5wMCDwQ/iV7NKuZodCbgHRa62nVhxR2WNB7bIaDht/QDYEIAllgO5MS
nAYS89tlmPeC+tJsFduqAQ9bFyv+dl75ULe9Ch+aNtyjetgg4s8gqh2/ksaPJs5bkvYZXYt4QCvS
VEGvj/MxNg0Kaw4mv7n3pFdGvylcc4HwpU3UR1SwYEW1t2pwF3ZuD8gteNzeYIoRopRA4oB1BM20
6KEFYV+aqCXH9cOUL0GVMuTmckD7MUw+aJyKS6Tpu3QAmZ4IakRtDiG9mdBRkdZtIUnfOoi0lkEH
c5Eul7mHFUHD7ctTTYrfvW+m4c9odl+QcAMG2aBUK4qJFg010mb+yjQv2vZWhPLDMvqGtLd9lH2N
0g0GpwC+IeCNel8iLgzweq80T/0x6+8Ne3yL1DJv06aDTntmUQg3hitPvZPehfzAvkyh3gwXzbbR
eHasSxPRAkrI2MEo97uStWAzhOQyXY/aSNjUSO+ySNb041Qg2gZfZkqE6OF0K2q+IOuhlxojj+qd
jbohHLEjiANpdCadx2NPvVK4piM6UUbtGVy9ZV2qMAakNdFh01MziKrqrR2wpWrX5qpbuX5iUFCW
eCtac/YN3sLDwsBCxkO9LCnZV2pQz5Gix+LbNU8RjhMMbhpN9N2buua6D8QrTb6t8/yRrOylbJpv
TTn7rCjRxwgdP5IDzCjvedWiBReIiYQ+75wYbz8rZvTZEKRA6NXEVrXVtgi7wjqgoQpTNFVHKt8v
EVUq68DODiafwtLx+m/sBYaXOZCxLKPxcjMCQxnCJkd5ZpyObV3+97/rY84Ujr+fYAAQcjoKTc3/
uKr8sVZB4dgLtNWaCmRDenXK/YOxYHLmgUIICb3V7hiumAlQUfmOIvJq/1XNQQpxJRvAViUtrKMV
OtJFGHlc//1x87g+IWqMpa4Hol2tlcOrr9jqNRavvhxzXwadTSPv+ri3Pnm9df13fUU3QFKjD7P7
89D1llw/4/dnXm9eX2zUIbtkPWd1kDafS+pYx0o9RYkuMRo2M7/WsluoxQJWXAhU8/oCd5l1n8pY
gF6yRMV8/VwMYLj5+yvW++GQDgCK9BwOD55pV5eNtnApJV5vXh/88+8fj10/8R+PhWgTFJ3VHv7x
+J+7XpgAFE2BT1VUf7YxspI39Yq0+YOmqZ0R/OL1PsLXr3k9y934B6uyXtYrSuU3aOZ6mfMJ2+rf
gBZnGl8LgBG78vqY7kaQK2y51gT/HhPXW//4QGToyFfcFXn4H+eP660/hhbXu8hbFmAmcmBlK2bm
+lG/gTPXD/x9MwqdNzOrHKrx//bIud76bXOT98W6mQzoR6LUIlfLgGWk3ZM6pTuDQUZd3wH6HBkd
kqhuikbQ78sWRQ0X5vft67lPHVbzSiCE9dvAo1+t8a6GHtdbfxw8xv6S1YUemFdTl99+Ln/8XXIP
J8mGknDr9m9/rIVcN+Uq1OuMKkU/I4RDUmOsLmHLqkVnXU0LVnuE6915vaWv/2yVrnYH602p0oxM
tN+FpYsPa1390KQ3nKoE0gdVmsOcde09D28A9rTPwjiifR3uzH7+6Brqo/MyPRrd2QZl9uiB4RVt
+N6GbX50tRHGD6H0PqNZta/dEHAMEK/Srp/LyhJ7irEPpYXAl8DL0I8xd0ClxIK+aHQkcyiiA8Bd
Iw8TfTtb4AgVDwRoDai6Q7c4X6ZhpAc1OFsrg6dgLK51FKl+2wy5sZWJ5dETlmlgTEQRUaYFXjcA
Ina67DQixHtjqLC4Nc2KHdJZiF1cUuuavs0xdJFGE2hM6wJAt4BIOUzqhzLLZI8wRw9rtu12aQ5+
o4nm7OiMJdJE8pnGTB20kryM2nd8GHR91StDnDkft3HZd/c9jRTURJ0omLXZvkiPVoGULehOldya
FhGh0a7iD7FTFYfMxAxtSUk163X4/Xa5X8fcrFq2lquvw58H//Ga67NydUr887qqc35gzb2a7crL
9bm8cRxWmauhovKGfTWZ91drl2U1X7m6rVzv/v5HWrKRecY+P+Cmk5LOYOq2oCKKpPr/sHdeO44r
ybp+Ig7oza0oivK2rG6I6uoqeu/59PujembVmsEeYJ/7AzTUKhmSIpORkRG/0elnkiSg8FjOHl9C
Z50H0F+rx4bqHl+ix7MqFgsEEybaI8P55z0vy8plByoEcUt2XM5LfHHUd48vtvO3fzbx82dWa+NC
HsMUNW+ZqSz2ggQwaO3Es3xh8VAyfDz9eUjMqHZBPm6iBG0VVcuU5cOVg8Fe4zaNHQhLUOnPaz9v
PJ49HrB37dHnyPzCbTNj+/OGH48fSGaKBBJup8dDURdoiJLnQZ/lfD3OS1QYoRt56g4JY66hqqv7
ZIabGvMleFwHfcbdIKnKFIw9Bi3Kx1N5npdERXuVQPjZD9v5x8PDil4OAFR11USrz4Jm0yI9vag0
X972USGvTRKnHzP0x7P/MEh/vKbKkomlNdqz4M6R6JH4Gdk8/Vr94yfj/1gaOoI+3nTJ0zDcCBN9
h5Aksh8PYDewV+r4lY9nXQq1LBH6ta/gHarqxehqnbxm4Yo+PbfGgkUOIhWP/U4P36SHTSgLB4zw
wCdQVheD5WPvgz7STSqUozJ73UeJUAPtuePmjtVXS0+/EGUQ8kyQMhLhK9U0L0qIOxPgIjYVxX6z
e/yNzg58ytqzgDsNPvql4Jixw6SCvFWTatiY8dePq0jUWGq6fniLiCniyzs/Av1nicm2n2eJx0Pd
xDgjGJxuaR5sjy8/3mg1enZofc32amCleGxndGiAmxvqDLNBy2OmmR9+9vjY1+ON//qa+cdt7a8t
PD74+N5/3erjjZ/D+9l0NCt4ej41s9qIXryfLT8+bKQ9qcefY//5TpCYwXqS4BfOh/B4+PMRQTao
mmgQjNtCwclubHH863x9VQA5lhPu95wuo9OS3rHE51YWZjMoilcBLNgZRf14MZ8G2P9NsFKjSF/j
bEtPBBBx7ufhUq0UCdmQecg8Ru5jnPw8DIZ5rLxQXuG5idJ7f4mUWV7WoIEQmkz//YRI4ZSlSDVn
Od23Zp6Hi8hgMpHm43kchFh1t15GkcA0R8cH0QS/0qi3Roa5jmkWtP5SCTIoYjcVpjhKWuIdoVYA
W4Tei2ilkIGGo3SWksZCE2FiUTCb9D22wSxOe7aftMatpIS4FHRuSGejaoLy/zcWvv4vjQUcZEwq
/f+9sbDJfocf2b/1FP75nX8ZyKj/MCxV0QzZsoDW6yaGNP/qKZj/EC2Rir4omZr2561/echI/zA0
yxBFYJYSwXou9P+rp2D8w+ANC1cay7Rkzfh/8nsGmjL3DP6tpyApksnm6GrIAF9ma+m/O523ch2E
UzAIeMc4k9q6ia7MCghhevLGIF7gdGMnIBOOdQS4RI8Ao6sjzIZRgmelRvJSGVQX0BSZiBj6C6EB
8NP2iZuyCiRL+mjqFMOFWP6lGxhZqJl0qXRZ3XZx+FEaQQC0NECWgS71Ls9BLWMPSGUuhSLd6xAW
afw5U041p6TPu2mGt6ZFlV1EoK9olW439j73olwt47SkWmfQOVXSfG8lGf21sdt3oxVTZ0MeIDHF
g4YrD4QtFBHKMvo1kgbZgopGSz37B3qgAoqmvQrMq5Wl1gsjBHXhpXD325HGokLS58ntiCaQh1Wy
cc+FIViNVBT8okp2AF0XfISqm9+7go8+QttJSPzVTlWRkkdq9lvTtfdoLh2kyD7FU/HdAa6XVvA3
kl2bA0OloWgt5QBcbsRCm4Z+ZOsCfCzPVznFA62RTgIdioBRAnLX8TQKk3mRbsTuI2itrxiFl1I2
9mmClkQmnUQ/kecEFPeOvnzRyoyyVUzFuwkQRh6ao0rhumo7pDbD4JxWKuzbXP3lq0FzClSdhUes
l+vcF2/CLQ0kYB41jRiF6a1qsnZrBliSyZl1tLxBvJTtd9ScLFn2X3tkx5dpj/iWYsifdDOMbY/7
FfQW+rFWOB1VhJrTybiOIbShMVX1U5lc4nml01F30+OEZumEvF2NQPsmbYSroGSSXebxb72EltdN
UC7JhdFiEHrfDY30mneoiAWSNEHLBPkW4bOwlAzlUptoU2CfQP+9SD693Eq2kVG4iOuLC6nvKWob
Qr3GjPI5RHfdyirlEgQIILVdihj56GeARDjoDLZd/ZIPub6REb8CyCgtlbyvN54BVlXWiz3x3rFq
D7KAUraLATKvrI39bhR7/whm13Jab2xRZtRvfZwXr/TdR4TrzMRvqbzkKrgs5vYO90+Y2iwDpgAK
MQifpYlZ9SJv+3UjhC9xkVPGLzLg/X6/ket6JSQGEmki9jq6Ncq2FGfliiKTqKloqihCuw1SFa2k
YDrq2t3o1eGJDgQ1SwpDky9T7RAAEbWCuBxlwa1BD+DXU54MsOP2kBUw2FM4dbJh7KU8XqFBr6FN
zZKjF9NgH4r13Dag+T2iC9dHc7fqLkfgCUcIo2aIYlXcFFcKc9o+KS9GH5nHOIL8HUUJ9ecOH9HO
+Ir9MNr0abf0JlBLlL/RYmz8XwIqQTHlSvqT6SfGOMdAEUaX5fxa5nqjsxAQaTASUDTAXiLcggwh
i7hAP1mC26VI0bzwVgHy9yNw9lY/jyR+a8xrNByFGn3Vh3bfQAHD/eotGstd1JKE4Cu+aM3pE/dm
WnatfvCjAhWGoUDiwW8urdZ+xaJv2YLcQDUNRwwihAFlS9qgDbyMRDfUa3lQOF1qg9hxl1E5mxSf
xGAvy/XRp/af+eOxKTsfQBHkgxRlYsODep3jomMUMyxJ800HvP+6a6KDoFDjV/QCRfiu3UqiqFJn
y2HCp6Jht/1eYnRshmxYo5aD1pqvA6LPkL2eawidCaqI2sCAG9VBTQjtoaUIiwakXCcpV7Ew3jU6
ZnB60l0vvCYy3YG0jV8FFVgquIfOHvsRcZsYMyar9Al/GGjFiEJaQ4GsVJMRI3TE7ETrLegHzckk
JPQmuTNdsC8ffikfuzCgnRDnL+ZYGJBhNWEZxGho9+GXlOc0l6wMZ5bJfEo7gYq10Ji3HE0fH64M
zT7/7E3tdQhRo/N1nD6kqulZMVQLCdwH2jcRoA+Qmpb57UshRGW5fS6aGVMafpnN0Lh6Cvui10on
EgbNjdT2baJjzcr+Ddj+IReTK+jWayOWv1UTZ9qwS5uV0Zt7L2HKC8e22Y7DSRJr+lUkmn4xAB4S
ig49hoEeUev6FA+wJ1aWhXike1KcWsl4zli4HkypHpELgAWqlO8Z7Z9dJAl7JbaEVZxPH0MZFe4k
BV/KlA/7yPgGgoWmt7XJhLGEWalsxkJyskhqL4aSIGU4nRQvmq6qRwyVY89ph1bmLETjuqKUtyjr
EH3hXjtF1qgtNGNETyFBMnaqcFOqwW361O0HZD59vMBkQRRPOn0VZaCGFSctqORWKKCqT+W+NqcP
T82ibVzEL7oh9ker0LARAlqtFUNxTQcwOLGJrJ5KNIBCA5PD1w5VmV16OUDPpgZE0wJ/X2SVkODe
UHwVVibuq1gm+od002QdAdlKx10TCSIzlaMDJDvEy025dbUWQGOC2D5OyfVK15TRljwr3yli/2tS
INdEpfCi6JXTqtavDjy505Sm5hqRDM0nVZEjyrOzoOlb+ovw6qzpd9y1vyLcIVHNQRC1bLJxR1Ci
boj9p0wLKzO12xhZw1LwRPobUGXsdpJo8DXlkxiT4gAG6hwNL+NCgrA7YDm9xK34qSxmac0mORcp
c6Ew1jNHS5xXtk9BYUGEpYa/bIohOlRwtSNd0DdDNdc5I0AGRVyrALVxKxikb5lVgmsW+sFoxLUP
Xns50v/AL6xYxCkTdLm2Jmlcx4oPqrnQyb4U0XCjlonUD2IUdBsTIlsGO2h8qyssvBqKLlHoxwcN
klZK/rQDSXj2AUqjTtqp9IeScUO37sMrocDoRmsc/I7KkVoLkqsZEOxFtfmNw/GwL9M+XOKVCm2b
XxI95aVV2FJe/R5gWK1yKX/W1fLesDJbxzXTiK8qutNAvMib5BY2FWKE6hVLZXNZCOkrEEB1hWky
Wh8JqmIdruqDyFoxLjAnlQW6vjUmSFKUHatcQzBEQxBLCtUXuZFkaBqo4yarzqpeirPoCW5upnCj
8VRZIvGtrszGnEWRKOP7iCCL+fRJewLtejI9BDdbdAJQqyyMlAhfsEwuYjqpI+Jj6SS9C21Tk8RV
BLbYBy6ToNY0AiC3wtHmRsH3GW2YSUIuMRcKG0tREQMvZDFzmppMEe2m08Le1jOZSCvSzRLIQfIp
ejGVEknx9BAI1i2MG8DwYdOBvB4dtaTQM9W7NDKnbTOGaFiBIsD/Ez4P2EYC/YDPCwTbfmUm5qqT
JBQchYhVKNw5pJTIAg301xvYwJvGOwR5WhxjVQRlSXliJMtfaKyz7UilxrnzAg1XVEGE2ZndZAMK
7ZCZLHeVikq4MfutWrLI2rYoZrlQZDHT2XlVTyp43q33FKrBU+iBTqQy2EH2imECm2qVO01Ow4Q6
frvV5wcth167op3yz78fL5JjS5u4uiq9hTVLpZqUquYqHd+N0LDg9wp5CGdHUwd48f2A/Pj8dhY2
4gqP9VM5F7eYRcrt49n/9uf/9trQyQakEcj3j+8mVVKhMKIX9n/dyuNzQAAQ8NUHWpZkRABoH6W1
+UGjF0av8q+/G3L4ZWAm8Np/3vnb05+D8nVloqRcwcf669sCrl8L389lWzRJpv5s9//6KyUfWfi5
72RzC9zHUkexfN7y337B42lcICKaKgJF07/ezqsMqrcRU7qePV4seDJlkyvrh5uLAQ4BaO78Rj6P
gMezOoEcAJF7/NsbVUW4MeZRltCptqWmmRH5s0t3YMWUSqtHqW1+8KIMU5MY/865VDOHur89PF6z
lCGAIhODR8uiyW3aZC3PNa92LgTFCVppTQDbpDbkBGZXBtwiSZNneb6gQcoIbR7Nk3RIt/SXqXLO
z/7jNVU1UTHrWkBk5C07udQyF69MrIYTMkCtQOd6Lug9+iSyFsNWFytWv0GG6myAJGwXhqiL5n6H
kAVb/3l49Ggercyf13LQdwm89j8dv0d/xp86AW3QeB/OzbVHd+/xetcN1mrMZaRKqc+2BrAJAdis
/XjTCvRrIGXA6R5tuz9Nn8c7ChUxgO/V+nHAjz7PT4vn5095HNvVpO4Y0fuHnsB8BEnd0B2feeE/
jPAf1niA5erCDJDt0euRThyT3Z923OPPP6/N/U4Utdx4cx5X0/aMxvU5AuSTNltBXb2K1sJNoFTU
wbVy+lW8zxbG4XXYZgu6EqtyWS8RAsPDzVj3rR1pq/O0fe1XLqyPhQ4Jzinw0o72lueAJfBubhdv
031i2q53qxztglPSao9XoY1Ysw1NxZ229RKGvvM+72xPcKY4fY6r5Wtk2ntUmzavmbF8NYWVfho/
eaFdskPa0jeNMkf+W0I2Pb5xY7vp/tW7NYDzSHRgMWFcidvPhiz4wrEBv2DnLttmbH8Dw0dgVNpO
dr+EGdwvIbrk1bKwbhhb2wHnAiw0v65/C8uDmp04LYga1NM51z45PSOyxNO0sbQ3Co7DfRhPgP6Q
bURNSN6WNQgCB6K3KGD4jXGvY42ncjrrEBNwZJg20I9Ico7s2zskjQ80CqzXuV9xSWiZ9TDpon0S
r1Gw6L4xpaFmYWA6FNgi4q09tmBuvAdNyWHg4VIBN6N0uNKZFGDG87MmiBeK3VoLmus84U9LXRXT
BieTIaBCsGhSRz0FqHL0u7l5kIMoompq69bBZMH8CUVIhonZsxxeS/fOc3hVK+yiR2QO2+xbT8+p
xCa03obJysiOJP/zzoajBGUmWeRvk7qaWy2tzd6xCxT0ZbjRfRTZFiAAxdPEvHaAH2eFKCySbrR2
Bg4BTipAeDoz5s08lRvTPCXemRnL4T/1NXdkl3gnX2a7BChAyXJq3PhlHO3wRTmhelbY+D1Bm7hm
B1myu0OwFfilW9CQCMdiKYG0gPlLxCEC+RyYKG7wSzwn6On3y+6rDOzsztlJxxfvSlRcWDLath/g
KVbBU7cMY3v8ta6fxJUzEFn3iExXh2ZG3X8VOWpPm9RWcBBIfmXpIeqhUcYvUPAreJIxcL9ru8D5
ZQk+89vDbWhJP4oYeCwOAeqwRyBhxV7YfKvcOGX/3m0GlLfltYHtwEajxF54OBMMjOgugFHuNU6q
KEtSHC3ZKt/Dt8KRL/J99MEQaDVhJRobiCDLyGlv2D9hgmlXL1K0MRs3VexixANwEb3oxcWaVTKK
Jyl1/fJSZ+98vakWvjyfD/WEkycerVx1iTV26gzDXQBWMp4Yj1yy1n6dtuKny5vtG7WS+9xeReKP
xQpmqA4DKZnW2TdNogFdlatU4OhzYt/YpoLsSb65/AVil3Oh3qaEqBYHBpcfLAOq6Aw0rqx5y6ZD
8MKPY5PcEAEX1qivAHNKZNAxEVPQ5cKOC8QfbLduMeuGaixV0CzZqQK029sof4M7xTPzg5EMSFKm
1SvsA//AoEzw3oXuoq54Ecc9DmZn1tvkcZYypNrN57J4sorPVvkNuxrJLxxCN3m1EcFUU9iqVmwy
jPZC9QtzN9rZiFvdUHlP5X1Hct/he5dJrtSPa6n9ULxzp5ACoiVaXmIQy8SKMnsXRUj3+VkuDuZt
krYl6kECV6RP8gX3t5SBR4g2HWtx7LzYRJD/fkVjJn+BP+lXJGJL7j1qgRrA6aUXr0zQmLjG2nhq
fZqAtbB23LTT2bqbJ66wXK05r539EdrmqVkcw+CqueMnd7AuLQhP3CaEhb5aQ84y1ql16lXnQ7mg
yYQ6FWoLi3g/pURPnnE5DLfbds4cu4mx7wwl9uFK2/aTuDqwKJrpFkTd7BtkW+FwKPvshTrTCJHI
BpnML/WtjwI/q5vwVVGou3Or1HT7PsVV4YAIrtZqTE5+hP13009I3j1CU9i6CgWD1FG2DEKOZNiO
b2i6HzkH1N2oYriT+tYCBvQd7zSuennhPxE5wz0XDvcvzpbRPnMIKh/WDLtzaEW9mcNqXNH9GT+J
PoTSgXuthUnKtOitpa3kzjOH6i+xIbJxDU2d7IVgCXdkHqhU+SJYZPwGwzXDvY4xNDMpo154Vhs3
+xbuOZO7sOq2XCzKOPJJl5BSdNINRkt8P43u7+pNOHxBUBU/OXV0yEpWjUvuJG7HefPRK5UUwq4W
blA24Q7mXUL1Y/dK6gqGne/B8H0Yd8yWF8KzcUE26Q0tybtxYfrjOhouJyj46D954kJiruZZBGkh
mKCQjpiHmdhFLvQ8E6qIfC2krfDcBVwpxoaSnQuZEQk3GyXt1XQBQOIwtDhWTBTsdM/CnuFQ4fwy
bBEockkl4838k23x84ORx3QBmnbRbMs985d54ipZF+76iZm4Xk02nqyXlO0xH7ivxp1l2L5gw0GP
28+SoKC44kk4CM/SlovEv9foZbA/OQn6bRa5xH6ciYQzzlN+Pz+Lwc8U2m3n+1TbFQ4qPNlCujC9
aPpSy1+SF/nGZcz3TM/ezTggb46eAzHKtSJCFufKODD7aRfuMsR/fczigmwnc/1s2XeEcc0eJ5ep
DGFOtCjd3mLMMFhYk/JNQiV11hVRtH5758vkKClD2kp3hEq4AdM63HPhCT7JC2FQ2nLn0S/Z88uI
AW9M7trhnV+h3Pk18CiZQzmz2OI4WL6zK+P+XtX7kAn1zgMVzxEI/NJ/Ytinm9F3UPMQGNCFw3VB
pRXj6Y9M29XMk5vGUdGfnAcrPR8OwHA5w2m1VDCGmL81zIMUo2uGWfLNYTH5swuW4tO6rdaFd64/
ua09w+WqYJPLlD1C7UbEjrh6QHYu3JBFCXu+OWIpZt7mUao6ieTKDPS9IuIZg/DKcSBZUFc4dnxT
izfJ9vwrQIbJBRt0o34QUHhtn5k3kQEzyzvd/IWm9WdOQb4Pz9GI5YgL/SDFXA/1uwx35s1c02fU
N+hNylzJRYEgtgGVDKDnFc2McD1wisEiFVa9p/jRUSsJ6prPVe1K7fRdEoTrCXXBdNMYK5pagJ2K
+lyh8KU/FbQPEhm1UcnWDh/mjUX6Al0VQsMwBzkZzXy7H46+8Xwey7cME0SsT++zpZVINcD2cfSI
BZS6MXxsmo3hTfv55EvZI0Vbhf3tNUmpLK5ImwqHadXsdmjWSHsdwoVhG5Ql+s9hi+umFc5FgALQ
e/TOdNqzmT5EMDKa5S/3AUrG3iq3DkX+oh0whUezPaEhIrmet8qyozU4ajcPAzM/FMhbs6dnv5aA
0aCDvRrHM5m52CMnfYBnUZARq/goifgFEPzJXLk+V/+goR0J1z/9MlnrvzC1Gs8RK0oGsO8o3Kf4
55xKcpp5gO0By7LzG6DdeTonz2bspuvBWvZn5CTq9260Ya402kIS3URblW9juxE36KwSzNt1pK4G
dcUciHxOYB4b/rwM5lESbbA/nbXUFcd1XYJcU12F5wpVf9XJ34hXjIAB8Tlq2sOqtQ4p6ZC/DIuD
Gi5xE3RzaC9EAcIK+goUwOQNTUFWGGQrgy2ir+kqoiOIT32344BZcTC2QJtBX2Ldumlnp0i5WJhP
6KlQdyRJZ8ao27V0xCaX3ACMYkAi3DNB2cphGJEQXKb7+nOov3E01IUL3T24/QjRaFv5SbqXS25K
MLjY4wCtrnZQDU1SYwIyko6oWXlU2RNxOJdUpNEJWxu/rEpiwR+8lzJOIR8+vpMsZULrlkT40b3E
Ll/0WaLiQXydqh2nAsrSHYuhwdiq2hIf8aBdBMDC7TBBQOcUXgSH3NLRGFyQ0Fh/MQCbKmHxtBdJ
SJRD/d5wu2Olatpkrc1VX9OySBA/RA14URyRAv7klssjh5s4QkVHZNuAgSPuR9oMJHIWEogbKl8D
+vfUm0bq8WhYUx36bL6ZpoydlTnomgkHggkXN1DdJj7k0dIX1olkp4f+QPGRZmd9EQHep5ilLsot
nRa6J8FKpIBI6pIKNpbQYgcdyoF/AgWOllhPuVYHQLdoe2ychopG7dFUzuJ7KcxDaOBWThdd+9u0
gsW5FBBpXqVYwfJCcMazIGtfejrdGhq6b2jtIfg3KAehxId2O7Lyfsn7hXYcsxV6nCqRHy/J4W3Q
0Gxt7HoptohnfiGwsBjfW82WCjdC6Y536B7hoJ2tROxC20sTnGCp0lDnpyCrVmRrn+xZXxq5o4sr
4IxPV8uuV8HxkZjIrNrwIcGeFqz41dLc9Mt/Hs9MeBYU63CnitjjPuVwhWN/3VEXYNZNQVG12T5S
SENcTFR++xTpry1ukruMaXCRvWI7amEF+eStWXQj4tsGSr7M9WQrRjAshKan2XPRrjWFYRVk/Sw7
atH6RLr8bhB/ynsH/6QB8pcGmCORwy6sytau3gWat/Ibmnv64t1VgZCBrzQ67Tc4/NlCu1qtvyh+
IQLUZZsC1g3NSJyvFkq3JIxJd29vXZtSsnOM2hmW3TqKcJ++c5nVbhO6prz3GuLLsCX+MBRwpiVV
FTBOX5fGXmuOFY32ajd2l1A7+/3TlLypnZMHoxsE7woHQEUX/s4iVeE86YAO9hKa+afkc1KW7SV7
7+9lwlJ+tlQkSu4QtlyG+3EJY8/a1ntmZZwdu2ZR/eL/4JSc5OfmTCMGxVTwpRSj9e6EBR6wB09d
YvYBx82PHOGQyhiAOiWVNoAHH0SMGjdAcTZeKCnR1oidOEDO9kgWu+N2lghATMe7T6thr+0Dohse
qL5EJETCgPTgw3QP/np6QnsfLTYryByfM9JtEA/z9TvoBaRrkbbfIqxArsx6z56CD/TNziIFwmWx
Ue38bq2kFTGTydwpX3xzaR70Z4osjkxpWDyoYIMJVYza1wYldgT/6LRTuKOPaq0QzwDwRLUDKgy2
jktdWFQJkkOzY+jOJ6G3TsJuN6Yb2hj6xd9hOvkst+sSswsXoTXYfsGJaKq+x4dhp4kYfOAioKzR
t72CR8Z+LyCcIR+2EHbaSVpS8SYqxHwMOmtGr/MD40BMmGGfvGUbBNAhqr6Xrjj7OrszKX9buOq+
3SBSUJ5v3hHF7L1xEigpLIxT7uQ7EfDuDSETwQnIQuV9+j2wvMPJczk8hQ6qg6gdTW/6u39vn+H8
i8EWM0XEZ9dEnwMXC/8VXHow9yxnG6HiVbpi8ptjqnLM5V1uOhW+MJjD43WEEQuOFyj2gAtGBFNY
VyiM+CRbbn6AdDfHRPRsifnHAmvAjeHUb9ErURQrHZgxLsJFjbIJI+L3Lsff0JhdUdvyXoRPerjk
LpaupXoeC3hqi0ndmNI3WZdZrckRxAoxOJRvWfynEPYqHB3eWTox/ZEhCN28iAE9erQqZJ9pCc//
gz/njCfczXvTQWvL8dHS3yCfHxMzd8GwSKircCz+JsWl1vQRNrEbu933bwYQBHJa8zXdQ72Ff9di
71a9glHIMcpJIKZiNVwIO5pZrKpo6dBqMwEGQbNZtBfVXIIQRS2UxgxaFjpsXWdoNlm7lodZmreX
uFujZ9JNVujjW4y87uiQ6heOYWFvfaHUL26yec0OksQJ2Qk8P2FFNUM4jKsPRgF8MNLe1KVtM0Z3
3BcSG6G1Ixy637T+WDVBgjTomyz8Z/h86s3AvgUTaSAWi/ClNdA9X6uHHLOYOXr7zzgEEa9Ww1v8
Hb62v2KqMJTfl9KnRvVkaa3jERECdDM2Yr2PQcB/J+h4KyAmiOO4P/JzsFu7+JiKLohxoAvIOPZS
uaQtTgNKrveUA2TKKIFTLpINbSbwQZQPQACRIRDlQXRgDha9FTc8G4Ar08FYmxuS/NtUbnGMvuIS
JkUrr/jILxg0wfrS493sXTItrWNwwtdEytbJq8lc1SODgQLjwvsdZZITb1Kz3dcK7BNOY4ZFzTZ8
R+qASpEyr16Cl05yW8RusUi8ol6GJPhole/FCyXVzya6kGkJbqqe4Wn66tHKt1JNSRjZ6XxaEzpi
aAQLDw+abtMfpVfzvRUWbumyvMceiBPa3ZpX/T0gitISx78VmU7cGYa1H53jFvQajrms3L84A6wC
v0Hm518aTOVG3SvXgXzi2cC5tDvEHzLrXoy0GSLIg2A5msLLc2gS5LSXX4tfxa/80zpo24qVPXWN
E3AB0AJKeUu4odvBxkrGIVX5ilCiAmwfnnEn2jE6wjWaMqarnYbi4lNf2DZbUfr29g1O3sVr4cxZ
2cl7ypS13+D+OfsLSQP6PN5XObPj9TkYMCUl+HzJz2bYLL6aBe7y09rHWy81HNlwBAcncZbo82Vh
yeh2vxpMebEzQsB+HdB02w3rZj2ARbDn84glN4a+pLcH6wjtAde4/Bgbb3gjwPhVAbV2C8Abt6t1
9O/0qwKDvuq7eKPG9vJBA0ifo+1L8EoKhTAJPjVQ0Yh05hm9zpwcAB9W4iyOdshXUhc/QUYlDlsU
PzEcllnHY3ehvQ6/ZQq/d+WaP3sb/EqM13A7PDESv8ro3CHvUUYvqr81rk+qwG/7LO3wGcXs2ScW
7pBwjLeoETIjMxS8M26fOFW58KAxRbqnQBYXpzhYY1Upi2+4BNn6luSM6kYsX5reW8f9prGejFzY
N4J/9ufmqY8UJ5Xl+WmvzL2gaiSHFHGe9PtcwWAFF+AH6WFsBQOAFwy0H5qEVYa7AhyP++AEBDMM
G4gEBRm5oiQJORSn0Lm59XgnnZ/9/Kn6CGtG4lMjZojQz024x6d+PtqoM/Z7RNEEtGVJHPj378dy
JW38fhuK4JMbQS//PPjzn4/XvKInRQ9M7QPpC8rmLIdnodKfj/7HNx9vaDm9op+P5BWefklc3zTN
BPxXBfBtxDVKh+X28eCX8z4eTzUa9pLzeGoacS05Bqqm2MngxfbXx7u/DvPnNcsXyn9u4vHi4zNp
UoVolfurn889Xv/588+zIA0Qp563+vNOrAYKCBmmpp83TKVhJ4+/8568TCoKa/n4yt92//jZIEJx
phFGbitYnabMPZ0WVueAjKL4Nddww2xcdQXatFWZbqKuXGuaEazo7IuurJQHP6XnFUbUriblSYoR
31P6W41DSFuw/IsVdSMgD7ZELGZRYQ/XNEztemBeQ1/4ZcbNoVblu2U07piBo2xEymgCev8t9rlK
1dsKLQtLwIY0UGfdb0FFUV2uM6Tn8IwII9PtUkmiYtypqw4lMrECVhB7hrVWNGCyQfya9BH2LDUC
g2MFBk98Kh5Yn7hDFV4dnhVLmkWSohtyjLvUIz0TSyfrYMtK+HNZuIuSW+LsGaVvvj/zl3AlYfGm
mdZGqAdSRUy7gj7BLRfmURGEp6BOV6qE446i+OfpQzTVrdGioAyxYaum1XMRCh+iPl0yDQ9T/1ff
KfSCMtbNBBxLPk0VEmRgVEy6pJqMU01zMFoEdfSJoo5n3AfgovZgZmegZqhaVQUq9zHoSFYAdF+Z
RbDb8X3AeoVKQQcJXeEQJMfeM77GZkALsJB/gyQ5iL7x5sdAWOV2cof4U5K2fp98Zn2FXFs2kQQE
NfjV9jvIzF+0kbNdKyoddiRT4AZhiP3meiqBJmoay+lGBqbbZK/GGNErlxDrHreASTZpSp9l8vZD
KF8R8j2PaLuGfQU6KtuOMR2hCjtNsVmlDUYEvU4uRrj3KlCNqvzcWm5nPukII6GkLDutNrlIxex8
ap6Nduc0/aoB/UlWcpLk6JdKtpUM1rCYJJwdVbsvqHqknDMlkr6KqMUPV/RoNiBvIjLH4/DUcsZG
3dg3BmpsQqXhcDDhvN5IKi/Tq7NKBfeD4VL6hfo5weGvPO2KmvxbWlTUQa2Waio8W6PLviQfob2g
FXZ9nS8HNc+QFDbcIaUMBgscLMncpyaxRI9uRAwq+p2ntiob4tJP++fCZHYdG22W5a+HTRdH+wE8
EGZDeOsKFVocYlIcw1p8nwosakrZFJadwnoylV+GVso3dTrdEUEkpMgSWJm6WgIDEJZgA99Z69N9
wq4nAXkZ4htrKeoXI8mRpObF682PZtRPHl1pOB54JojD8zB0uy4JnUrHvc7sUn8piYfR8G9GAIdO
UrBQtCh/KL18HV6qlIJOYnXyJqKXWcgNZi2h+qy0Jv7vmvxRfoqK9V3GabeJc07XUHZMsuNO1iRv
1Zds3BpHJq/O2zUaYs1COeDuoG0lVH4n0VuB8PWOgF93VtR8Sej0LD0WDyiIPIMmrwBigr4dS/8w
df/D3pktuY1lWfZX2vq5kYYZF2Vd/cB5HnyU9AJzuSQMF/MMfH0vQFHpCkVWZH9AW5gxSCedgoMg
cO45e69tvdkp8oU+o45mIjbC0VjDnmNqMWTfIpDLg2c0V6lmgiTrC+Lnq1ZI6o8S5Kjpez88o4tO
XfMJOhLDRrU/WLFtrzWD6XYwaAI1uktQJqYT0IW123EVxypVehVFRkpB3v4wq/ERtXOI6IVloeeR
/RZl0dG2q9ewYXWR6B3JkCh6mVgz7IgFeXj5S6wlxH9Z4yVXlJeA7yZ71/oU2i55YQodmVDdC39g
VkkmVNNEX4ZOe20D5F96WftbVWHFHAYW5oTBoD0Ev9irSJ6uSHQVGumQesWKRr0kQUyl2vm37Htb
5t+8mjmPxQAyORjBqK4KMyTu3MEypHvLxgbOrLeE1DmWPpWETFy8AcqhaAirYfppKbQ9Fc49oOFB
LCKXvAVx8cXKq+ci7S7s88tY6ruCgrZvIqamivrqC5pe0n3yALcl47hV8vwWmjhIlZQLQ+mMMIeS
8IfZPxpZT1irYWOOyIKbbhoSaXBMRx4Ta+ROMGQUpkvFalF02SoYDQnjr43flUyQfzvWP0yb9lYR
k1Viyq9ywsFBs/gq8DbtkQb3R8djyc/5G/9itsgl2GDOSYNTP2Jt/QEaY7hpJI+Uo49a3XThyE5X
QWQPGXgp+EVh3GCBq4pPss/JKq3Tq3HDXTUqOfbN5LuV6Prym20yLiiCz3H91SbuYWmq0IWzQSVc
B6gkQv2DntwVryQUvaguqKsnVSkNdS0bWNl4JZnPIKC8OnlRguarpRsEuJHLbpGT4iRmCR4+jpdd
lgI3GLrn0B4rqlP3iuxTxx0LIIu5Zw6Xt9PXSoxhrHeAuWcmY2BAyF1GxzyvaYIItL19nt2MlNkX
UlxyFL2OSBF3WIQmscqZRxZNj3EfCOCrWqpU7GrKUdvUNEJK+aSO+nsGlTOrmgME6t6nWZtbVE8x
4hIH/9YiGmzrhJtsM9SsPgM6YussgSncenG7T024ml21NIyD0pwcw2PcpDJm8D0XrUkf76DaexAi
VERJiD4dY3h34b0s1IqWUZLQom1p6EtxSZrMWwVt47K1zEnStB+odLTJw50+NFVRbVqTeBa7ogUg
9IPqQYPUwr4HJgN9s9SI8EYnuK6a/F2T9u7/s+r+XyxlhgVd7u8sZa9vGK5Sv87SX0l1f/zaH64y
2G//cDXDAgcsXAPzGKC4P1xlmo7jzLANXWi69QGpc/8Bnw5+nCZ0W+MWl9cfhjLT+odlWvDpDE3H
jKaxdf/nf7/3/+F/z24/fWLVb4//R9okqLswlv/n/9TsP9nJTIGJSkDKM1VbU20dM9yf7WQjsF14
pY0NMNMizaiUBCfV/r72yVal+koZSVtLsEU0+4nn2dpddkxVFUlxhzO5ykVBvQjZNW7UsxLLH7/s
yT+29tetm6iAv5jd5q1z8dtMBjrTZgdh7vvV7Iay2YydoDbvNsVtMWbmOXaZGNaCSKIw1u5YlB8s
DcxtmkWEwGUK4gVb03aNj27bSUS4JioD1Bf6KJZT0QmXgouo2SFbW+uCa+MxKoPimo2ssYzM+/pv
Nn/aeR9evT8231BVVQjbsfn8/7z5pV9LmJqaeR/xYXwuxyy6FPBbltIBxpqPBH75WuASTbpojO7z
4Ks0mTX9mIC1OBmBGZ50P0Y5ItKLw6ROKHJdi1p7dvNyH2YK4WWJl2xCHe1K21YPEGOro+driwzK
IPoXIpgTJb7/m79p2uV//pscHRO4KrAzcgz+/jfpRuinbhQbdw70dFtWmFvaEqow3ql9o7NUcQLN
OkmOj00uhdh5WaEcLC0YTj2nZfgmNB56PDwOKRNuVGgXUzyxVsMtEUnzYdIyL/wJOu0Cd/77TZ++
NH/ddL47rFo0vlXGb0dTmqde46P5v2s541BbiR4GbdthmlrECbRmxyfbLB3BMIWDPLdN3H8hnRay
0cayFAYUIcYwbL/hlsCQfmNAswVnB6Ggw35T8CcckX2fldaHkuVQYOhlGlwFES511hGcYbpEyTnV
sIxC6R68zIk3HBsNvOaALuOE/Da0CptEorvrIiQkQnbYLQs7YxjVEWjtGFeL4INlbGZ0qL0xuENB
n+RiZPYprrYvBh/ZD/q++Yb+u9MCgrfg29PZpfQl/GZvhUq90RJSxT3cSZ2fDV9ctOAIksLXVsma
c6RgK+RU0YP6pq0lIvqLJp2U63yvk+1NRvCJVcr2BwNixkUtvH2muVsBtBD+E4QiW0IdZF1S9sQ8
KppZIxOFr9tXKmhvJf822L27T8Lqk56i4B97Yd4DQtqtBFnQ33/e+r86VG3DscCNWppqmOqfv36i
E0bTO4F+V0gqaJ1GYCstyRqchHFNzFXU0S+dQYmQDdVzEFrGWibQjDGbA/XTPQ21PnwH6jSY3+Mp
brR7pzChKEl2dCHzjSX4DCt1X//NZk+b9fs3DEm2azuCUzL///Nm24rqRD2JRPfRAmel2sEDGKur
AeYXtWYiNkXKoKTwfPSYjkjPZoBIEz1c5b7hX9aPthr+ED7CpE6YBosqKCQTXdEoUkDKQRNu/35z
J5Tq75uLIxlMta26nBZ+P0e3OMMAY/faPYGreSPnYSkG+SXs4lPQZCgeBA4w0kAOIjVP2pjKk+ZH
z6EU9f7vN8T4szN6Ots6hjY5tIXK1ljz1//97YGL83Th+18e1S+XJj6lJm0fC6mZp/I1DiL7hG+B
5bnSvCTtZ5ml5mM4yrOv9+6yJijtOu/Koao34dCREpXWdFQBvflghmF45UWKhbbSrFUYKSc+HGbY
abpr+8TZ62H70Eozu6Q0CjpCSja+N80ZnUI9KUo6MEeJP0WSDPO//1P1f3GIGIYK9tbSHMv4y5lM
N5XMLVRPvYM9fTebLjoCXtdRBRvOKo6sB+yqP8BO3hVQ76Ql9PEXCFRnbWgZ/GHi2ORRjchejCCd
4YzpdaLC9lb67eimyqpQUn/x9xts//VC7jgUF1wz+I8V128kXC2P1FAxWv1eVmSi6Uk4ATuJ2HGa
93yoHaItaIgXMW5YcGkWlAg1OyZlZJJjoq8aad20YCQNNOvfQcAzzA3wK1si+4JZHyWayodiCEPu
Az26diPOSd1ujb0wX+3ax1JAA+4gs4DOBP/CrqmMQwD+d5XkVbApVWrxFnroqUmGhLwXvtx+dnT0
/kGqujjVsnXXIiqBm/YOvfN2k46ivRQCZJzSIpzrwderqX4DKmr9UMBzpWGu3YnzAZLY+Ics0h41
1zeek15B3ohn+2DhXIXG1J8921AOSVCuzemPovXcbv5+v5vTueK3c4kDl5jdYFqGywnlz+eSKPa9
Rgyuhn8zR5LsjO3DQLTHcXTKSblo9w+K23bLkPriBACeRiO+QzuD39UqSblLVNPbNBWAMoFSMqWB
3xhke8I4pQHut7DNsISIbDjm/nPTVoSXCrKoC4yKttGELP2oDdPBfPRTzBZtFF0hPdpPQiAxSfXj
aDRkF2W5yvrP6866RH/fyV0usvixLUYDJiuajQA5Rc91kAwOBw2VJd29npV/sLj/VBj/WmpqFNt/
2VMGBhNTNdlflvrbnlLAvLa2Z2r3Pk9fzQLZgWiCTxJk2bEqNBOvJ11CryvxmIW4cInQoVOGbVWa
fX4cPCTBRj6cU8MZVn//Gdq/ly02rEtTsHBQNUvFwPrblhGUo0c4HAE8E+FwjDpZ3VyLEaErn71C
EafSUU69YqZMP0PGk3acIsUbrYWwc2U5H765IdudNdDuq3WaXqVAVRRijjsNnnsedRQ/ANBwiuq5
QiCHDDFzj3JVE8Y9zaP8xlQfOuO1s7kuKt1ImyC3TbzQ9ZuSxt1eA8egjEyEYwy8mYkpFNz1dihG
uMSkW2FXnBRb08Fv2PS72xzNSAik2guaRR26yAucjCxYU2LiIYZhQ+RHv+omKP0UOSXlW0Sw3yls
sJxwaqb2IMwn018k/fJNK9AMt3TCN67fYTRyyY6tfB2RRWaOayPMkKemYfzvzr8kxPx2uLBcoufn
APfGYu38Be09Cuk6BcyBO7Sq7JIoMK5M/P2MbgMku8rJsopvOBuwKY+D2NcRnScjDZ7qUaF5T+Yh
jaqvoi/lxcLzai50ZySELkeURum9d5xSINeuydGyfHDGkf01rnzWNhFOjcHt1EtWgYetpbyp2uca
Hc2D9PrnurXVc5PdIlde1VZBsRrX6jaIyne8j9spQgWspWUFD12r249JrRzwqmKYipjxpea6b8N+
I/hKLwzygc7pwJ9EJBu1KiGmjesjkSBJ6dhEZD728YMTxsi/Aqok+hc7m1ySSOAaywOG3bYg8lst
cxWnpKlDMydQEqBaf/p5T2/ufcI4wesNIDued9JQoqqyl1eLNPckk4h2FCQBTgwEw2doWFmIBXLR
g3GV+oM7dt59oKEGydnuvFVdRK9aR351BOCvL91sPUrPZLqMvSchMHYb0NaOCye8YsjDgx3lLU7k
ytnytgZ2FEKemTGyGGtQC0kMtCs1I5i6p+iFgP5pKDWNfAjg5GOl+mu71w8tIwOiwxCrA4CrXOqB
Epz03RMQ7MjDiy6DYAjde65NkkbyPjZEnKZlwN9pmZfeJHLKYmsI0iWo6WpgmlyqDN5ohxOQCGcv
pVdOJ6cHxZVY7fdIJwZc7apLAu58awuvX5UNhtdRQVXRcfTw8cZbcjC/aRE5fCXhIuexK8j7VdtL
1LrGDT7Bl8oY31IBaSWSsX0fEF9yzdD2rbBv5sTpgztxC7GxmmC9VuRhEhA+GS3yKtsV0oaWnFXf
zFjX0RoyyihboT7RbtpnlToe+djCpSKyA4WxxsTKIIq3kpdQoQ8e5STnqDLOj/Fg33K+Kjug4fU5
RwiReVu4AieRNd+Flgl6CVV0jjWyRPQJ6h54VXWha1uhv3RXY9KUiF9EctTdYU07Azi8x/XWLej0
jVWXnAltOzehw2jEFP3dqWx8A0SEtCl/lh3Ww1XEqAoSEeQbICpoD6wMaV+XoLUdgAe2Hqswf9w7
qiYvXfwji/mC9TEzOE0tLi7b7FFyZX41hVkhCG+gBK1CHUgQCUZMfMFai5Vi2ABpW9KSS6Y4/Ki8
BqNfXc0YVcNo6OzWQI2P0LwhrFoEjQFv4VBT+xeT3zph+U9pDSjitSci02vHXV656EYZ+OBlqtXb
MA7dLdpbaRJhqp7I91GOyj8x8GW6OWlqQehf8tbDuGtapySw3xpPhmvLQWdQ9/ZVi2Fgx1mVTupT
MNoCnaztGMR4lO77QGZA3BqIMIWybaPK6whbxOnvcOTjESLA0Rh9zrVB/d2po/7iTjdOrqL/FTSF
WNs5mJjJQGr7+BsEcgaHdVeTl+ndMiCHSjGaT3Cuz2Xp+efQpuPcuCSYaEH5khRSf7R9FEjKMF5C
dUtUAwZCQ6dLz2H7NRzHb8SGOlvg9nKh1W57GnNtQTFGYJhW9sfceg6A3x8kxP9lYqKmc0fnNtcy
fhReq14JL55Dszrwgh2cBA+RA8mxtDKo71rQwJwIkJdWLXoCxyFVwHNuTYaXB7M0ipHg0ZQmEB+7
WrfG+Mkim2BDaCXd2YYJU9E62VNnXuGJLTh9aVfOU8GqycFT6qjGnKDyNo5sV4adoBmwbX6tBY8S
tMr3oNaMfVN6N4Pss0XlNuazpunPSjD26154aIJCi1E9aG1IDB93Wb3zeNvrEAFZzRa4ipsCV4QA
rDg91Ks+m9e5xUFE7pWz8riZEWdWKkaMjZPD9+djFYsLGFix/I2qBmTqrDuVA6KY3doUVvnLTeke
1BDghJOaHB9ApKu1I/Rvngov0DSoi2yCqxjiOsRUTzczY8+bjLO23u4KjagpLneHoGvbra4zjveV
YZ0M7dvPHwfhKbAnTu7ELpoBRonh1YcmTHQ6JqDkMTtXhwRCocOSfkcXnJHDoEz0xukm0IzqQBhB
dajj4J0JYrmxY4wdnlsNa/APuIfS+NlH5FXaBE+IFnGXmybxOpqMv/EQcwEKAndltFp4dFK+LGPZ
ooceh0c94ESd6KQ2Kt0hbXpr306c2nBmF083vz0cuyhdjUqB78StImIXc1j1VfqiK11KcTBna3Mz
glsgZfu/HpYIBHYtYzk3CgqWkdxwLc4P88P5nk8UKMPd6ZmILI9SUxhBOOm17LXHKCanAkQLo7DY
AZ7NyR5Q1bAoiXFcNTY4rgwaDPieAIpRU61aOdzUMCpXClyvssgQjWvfVUgXXcdk0oBYxJqWCHUp
ULLWxQj5BrQtE2JbhevRqYBNUZh1UXaJ3ae6xoDggyReK3r81rnVlgBUBs0MkyA1SUzJXb5xbGYW
Ac7HJkB2Xg2ZiVovTBcMU9lR9CsOXan+UFzlzWVWHCoOX8+AFS7h2fsS8D1jw11foVj2227tUOKc
hBzSvZUFe1Fw7Y9NghDC9C1Vwk0nkLjVIwFalYWrBWs2SZZIn1irYz2MlUfbCuF9MPjfEhlhrRLN
gaeDYYTW0A66EAfEjEIMJ5UQjFuYom69d/2y2s4/iiYD/Py6+d78s4/X/vzd//bpj3ewApqDdYve
7vd/M5nJjB//TE4+39Yd+uMv7y3n1+hFi4MfImk+TMjJjzfPp6rIC4rvZZXr43p+IuP0hEGrrflE
RtZ68zvMz3z83rwp80Pp5zo1P3N0f1BWVhlhh0j7TRTxDckE+Y3DRHgSWf0tiiD898yKqdPGle56
Bpbxf8InRl0vl02kGksrqjnhD+iTyRnAJioKYsI0HU2cZHlpOepRtaUgvrJlxWHqNMNy/R3PO0h3
leF62hbWQXbWpLu1XHWj1MFjJwTf5Pnp+aZhHQQC0kVYUkBhdVMjNJfzM1wFEfpH0bEEbb2dXzf/
aL6ZH8JGN3eKZa2q6U3mn1ux+OMeYSx0DdSIAez0RvMvUMkzbma1vEzyQewsD/mcUOo9EVPjwSq5
eIIwn3DGI1GgyWjtok9+h8EdJe2a9hMMBt+q/2Bip4lSASrNJ/rH/Nx809kq9I+ZY53lFGFNYSCG
+ierfMaEfzycYQU/WeIfP/yNbD4/Mf/e/OqPh/M9QuBiQGmCc0ynjpgHZ7bDTH2QpiHGqWZ/8usu
RCU4sYg/4ArzvfQnVvifKIaZwvDxmt8ezk98ACHmh/4QCLxR/907zE9QDrQLxrQkljX0On6+OpmZ
uT+fN3oE6h//WAXgZWtxybFwXRiB7u08MbF25xd/vOzjH1VmKO8/t+FfvW6ehn387i9/+Ad04uPp
zi2U9WicXSO/lbRPa4IpprfvGxqc+U+gOPmMVf04kzK8RCbJbt4zuWzThHhdZ1ERy7GbP7OPT3R+
6M50+ySLWYb9vD//+OOl87354w0zAm5osui8FM2ZgqXQScYpVWjXqjp1fze6OfNkxKIsxGfORzl0
1riejwAidqLqUz+dD9351GGXrI60gqyBHvcdyQLJfmbwz/j9+aasBBrSj8ee5SOCqALc4pqNznsk
+2M6385vGkwXU0vXfPoS3jFWJrCVQnyBit5+3qvz51JS+G70InvKWdXtvXxiyk4f8Fg/x1gxPlAj
H7t//tkvH1E+H6bz87/c9WTOYRM2zRdyft8dJWSKZYXZcQBRuxgb7CjEc6V3MiiOvad0K6Kd+4dM
SonthRWXKjZCqQTKvtzZ2p43UfuZYZqyQ8GEmnOd13W1bV3CNXCtFItIH8szI4hzX+jFq3UjCwUt
dnr3NMvfS3fY+yjdlmPm+4sm0L6OWmVeikx9sjqiufT60kgVeVFi3gHY6DsaLV9DCJDWcDEdGaM2
RpDRx0yJKrI4sBDZ57AJnsYSf7ETm09RRySoXYivEP7RXsd4VsIOSQQR2ZyUQ/dLUabaBbIhkj3T
8PbqgINgyp6vbPWLGwh70+r4SGuhfbYkoUlDhy1Jx7aV+XV+lWOxIXW+W3qq1wOdYEGvmAM4wv5L
qrQZnC86UKrK4okJk05t4NqbspKs8KUDqQktzd7V+veRAfCmSxBVen7l3wjLBCdQpWZ5j/zhxSJI
aj+kJNp70CDVqnF3ntV1eJ/dh4LI0genGiFJtdFzm5j1muEwuI0h99Ec4eWIks5601saZgaEN+CK
uF35Mlx9mNNIk7ALFCHq60h9tQbT4hKL8j9MevJh1fKSDgKLfZm+K6manltYYlwaCY8umhsnpIJM
RDvYx2F8gWnc7mNb3k1XTSa4Izm/pvm11wf1pYx3qmFlx0xxnI2rqNlK6MO2sVtB7dJGew/SRzdI
LoVRgUfJoGfA5/EO6n7KSbSOc2K010tE59GPJKNPKVWyVNQKGKdVgAvCK2aSB9eI9EVI1mLGU1+V
4i32QwhHeqPvtMxHoTRhVfvmJG1OCpZWFTe9AuphVdo2Rgt7KjKxEOTNUGd7I5b09toODYG8Wj88
hEG5AwW1UByrues1IdW9MTCjTAR+oTqsONQiFnpc6BThXEbTwzAdMcSMUl9bBvG2qe91E8lV05ri
FLf5i9862t7Mwn2B0mbTDPQQVSsXq9KTCVbawTr2nfKl2cXSvA+9dE9xkDQLcJftMdS+KorSLUkL
t7i6+sPCHGvcGnZh7Q3b2rq31l2MaBA5XeQXlyb22stE9S1x/fCCQuuF+Q0VLCv0jaZ1U3B7dukL
DqyhAwVCIvFRK53HIDfwFb2NjJxfaverng9gUlPvDgzti1GY/c3vPQvw9XBmhJdcLAdvCLVKiygJ
7+aQVS9lX1qPeiHPsV5Gp0rt39OSHpXfBPZ5UJJu1XTMkVwVyijD9ScBqq9To36dJrLcpVX20hki
37M+3SOKID7EIP3ThKIJDnefMzexs7Q8ttrornU9YuvYwVjETcyXw/gcIWx+kmjUPL2/SWPj2351
J/hmWWbo70MrplXMVFQDk7RtYh1d/NBvy9AEJzDU/ZJiE6u14qsnAV1ym8XMD4p08I9uaC/JNiEP
i+tqKdHGoX42j/XovvatHp8QGY6kpTXjSh3pEQ7kFq8MzzSO1FE9blQ92mmwK7octADxqhhOo09D
x5az2lcWILA+KVk3mUBi76w4KYrg9FOQOxtekm4M3ePoVpv8WPRN84D04FEvdfoJPERalxtMW5Sa
WfxXNx61C+DUSxPIaj84ymeVVfGlzomcGQJ9SQZEiO5/TLBri3ddzZ7cvnrCCyk2JGftMms8R0n+
KVNKgK1lv1U9Zq1u/1mtpQZoiNTriKif1TR+1IzvKuRUaPpv2ifdg32iBERblfscUfRTOHwJHcPY
I/7+Qui5vWuiFg9x9MOSETavmLkJ1gySDFDGs5Z9qphQL5g0QDAYCNoo1HXb2/bStNPxsQMc2Bsp
H4BhV1uHVStCPbTGuroDdarHkf4UGILA74FgtwLvPpMHZ5kQeroYRAuC0Ff3Gabx1hpeRxPMUe6T
zWy1abTOoAquXedR7czy5KdE3xE0ueojMKKKxwpwUBzCj+hHLWzwcGnYnVI1Vs5WszLrJn/UCXLa
BEZ+DZouIZ1Ea07J+JUgsvIuaNc1ekeYDxPKjulBH3fDJ6OSZ8OIcSpFwaPr28FWCyL4clUJ1DTt
gmfF8Nq7g08xHF3kP6Pd3NvhPdTN8qtSQdrIixHfkOSgpRtJSE8EM8RxYFuUrU8qQS7z+1BzTRNx
lS+badDHF6LcNeO9rc3mMP/EM/zySNzydxm58c4Gz5kMmb1V+/QkTAv1eEUNpRO0u6rI4MagH23D
nH8H534OkhbHbWd1fC8agr+0SEbPA1jW0ifmfhBJhO0bY1g6Jkw8MOeR+5Re+wTyTxkSAcYxsaxs
UkcqLgyOnZNkVg/fbOyvQ6ZBWRnCNyh+zt5Pp9N2Qi96IIxzUVJUUnqV8M1qSKjNgOihqXcjNdTN
sevtwSDLbt8LxVmrbYHwVDWVx1iSfGWaP9Kh6V5yC66oamO99eLwoYr9bFGFCHWzaLxBjnszgiE7
Vy22oYo59aG+Kw5DQBtqZMSJfsvYhaU8zvdiSH363QnXMLqiur1vM7t7prXC4avUI/EU0KNgnh6E
bU+1UvdGcx5gANEYC1F07tmMXMRDow6AS/aXsrv7+Wf+SdIm2AubQRs/BXaJ0F0FwSwV0t3p+UMe
MGmZeuyZZZ46z3UmKS8UrHtJ6TkLTcpXP4b9L2wQgkGnV5vSJjScZLt2k3sBOugqWI5Uqp9MM35u
O/OQ6rRYXa8glzCE5hcG/ZO08PJKxLmbrvOvfUn3M7LZiEgxnCV5A7vOGMSWtjDNFZB1qv3G8E67
qE6zZUcaCaJ2I8VrY1v+d79kMpcxZ7r3U2Qe5O0Tlsfeh12gp/Fj5nMotyGm4Erj9E8Jw1ExjFey
46ODy1oZNnJ1HTULa7nfv4Ssmukgj+GTZzdn3/csAtWGcTsO7lIAGTAi91tY9PFWhcu6rREQrSOn
uiiyLlf9FExXmc6rav6gqot3rt45q9RKOVya/DvDnAer0dVvhhLSSHbtV65e8GIIDdVMdFV57DwH
YzK+EQ5LGmA02S+MgpqxleJoSuzyuY4Tn6RQJNNW5+4r/8AlVH1Ri/SrQ5S0G1bdwQvxiYODVmiz
ec1p9AP3lAPM0GzMNdgiiA6KG0IXJSsNojeaE0vxxpXOHR8LlZcX7xqvwdmliftYpDCPpnaJOoZM
2bR8kvUWEKJ7exXA2qUtDAIiSDoEEJEkDUNG9mfXj7+IIEkgW9jFqdPaVQfv8qjWAyAHrNi7WhZg
QXzjJtJE3Ky023oEZzILDY+MBHe0sumrmOPnwk2yY8HJoGIcs9Ia2nAZweULtG3eoWiMhwjNDIZH
u94VSkW1DIBxz7CK3+4Z2BGRvghiA3KFq58QJdAvNnvy7J9zRwG5o9bxunZUhEiuuOXInUECqJ/7
JM5XscYFxWGoSuLliVKhZgtyY5c7/bfC0q49BJnO5lxNctixkO4NFehV12i2aEW6l6MjlzVmqDCx
nFsRZZ9zTR7DJle2qoYUXxkdgm2Zvm2rjs2hrIrQRNTtPtCSh2hQ2j0ie8zEivhBwWMciU6ZGf3j
vte6vc217arb7r4sOqqKVqS0cPs3u2IAYypN+Gyp8pqAqul7j7LJrnBHlZgMZA0DYIqKGtCULevY
hklnYGKXSPYH5zvJpG9m9jk01P4Bgvw1bozPRCm6V8fNX8lQ0w61boIizyscUWkHZCKyrJ2iEW4l
OyhCIVK/INWSs12wAubCgtyyTS5osQ7B9J6JVYODWdqFqz21cb4zFC9h0jaKQx0AghSqeJCcf+Oh
sY5xVpfLaEA7h7gw2arAGmGl9wKQ4fiD3vhDEKTsrAz/sQMxws7tYTf62ucMVCDlUXUQhr0tI3+8
gMTwwrK/tRjY/eRzYXbaTQ9cnOBFkUM7ysZrzyexyA2wP4JUPtwhC3Ihja031LehFs0e8fkhMx/t
IjbP8D/J8vS17KwH7T2O7IXM7PDsejF+cVRTm1iDnu3Cj8IWAs19kmf6YUwMsRJg+oezSr+kYshh
EU/Z4/TJAjji5VSMS6W/fG0N5jdNhGXc4TKawAgWGDIv3VC9ayJbmgyoT63odqqoxn1jk+XLXphy
VkaSCgIQLtMxjkx2Bbk233dh9wMZ4jbQgCcwfGHaz7Bm0euMq8OemlI1jyR8fS98vKTIcIgNYHR8
sFGP2l6iPYBdfgmEcmJKk2FR+KLkCDUFncgbgmhQAwXX+/lGInY9F8nw2kmn2VH5JdDQLBKHC9Zn
aYDxIUKJFMP3CMwh2bG8eaoEaCQJxtlEKulqPn6FHCw6upF117EGmcdOmd4eos4zzpFXvPzRGogV
Y08E2THjh7088boWPo88jxYx1ynrkUXEwnkludjsMM99Y+K/42TQHItK3gspNVKIbDwd0XAcDIcP
XLWUMwaPcenBjFlpvfJgdsN31tcVNkzrq96n8SpSUkzwQQbxRWHhblmfGPAJ0o4CF0Gu+i0bMYE4
YwpNx7SqY9MENdOKfJe3mWQihkeLqQqhdbBPdODsJO6Z9IUyevBmGbtL8iqAQrhJsacFrO+LmodB
jgHGwCxyUBw35OomcSakWbuMGHxsWRETPsmXC55jHh/TTI3WQwI9M04wfNFHbkpmN2lYYGl0e8RI
6xT11bpqmx2DCOPVyr6pI/XRkHWnmtXYnjr8lWOmOlbGQ01X4y6le1FyujS1qiZAT6DsDDrRnzXo
cw7Tyd9kmnfLVY70FyDmRimUTmOT+gkoFZU8EJaEwWbMXUoEr0kwJubqQY8UUJ9xRT2PrAteALCU
ygxfK3qKZ6tMPeLrCECiwQVfInDcbQC4GiilScaIQ52Zo/o98maDSYwyqd7Dzq5s1G4ltHVlapDE
dYVJqvXOfe7fdL+9BqHnvmCjQ6KcqtqR6y5ulFxAo2G1qCIMPKSmRkkak1TlIhRcG06MTs5qiLCQ
xSWJswJDFe5zZQD0pBhRD+ZtYRNX+WAO0fesY8bqV2m/lZ7VnNxEupjfceWktfZDqVTj7FQJDvuy
uHYdsXR2GB5GjlJwO6LZpTbjczkNtwMv1i4KWXVVFpxyRl4MV+BrMx/qD5njdrdgjA6gUQcl6K7E
uz/nuXK2CWPfmI5WA6XDH9Zrw7mOXCKTEr85O358JUxFXdrTgsQvrOiSjM3r2ASAyaX+rWudRZK4
GIXMRn/+v+ydWW/bSput/0qj79mH8wB0nwtLlGQNnu3EuSGcifNYLE6/vh+Ws7ezg8aHPvcnCAhK
omhRA1n1vms9a+SUGPRu+jR00Aftwbtphdl+CcphR1DKN9MMYubj5mPraOkhj1BRmIGFP9iS5b2E
nBPAFd5FGtbGOsCsPvtNQLGiukN+aV1HHb+GglwHBmPiKiNtNvSoPWxQ6xDwu1NThlGmHS1PYSKg
84YLya6Iomoz9CI3OnRNZFPLonE+dpBHe31mtr4OSjJiC9e0ArmjfUmnvekObYL4ckkROzbW+GQ5
uLoi2vw0DCIznDK8GD25hFMidiZRFLYpI5BGhqSDgYVB9OQXdK3+FjCCctqO9zhvPg95rh2lY2YP
hkUzpAl9uwOPtVoSfJ/Ji24XLr/XuNoOcfzVdnJMadlDzOniJtEIBieqhCyi7ODnE1KeBFjmPCC4
FBL7u78U+qZjqrehjwIVsEiPcSYADFT4EP35Vpuh1pB3TF41aQt7XzxrWQU/wk+1a1rwFmqmxbvq
I7M/+jU9e1Ha3jHv59W7Ls1dX6cGDSd7xy+6QijJD7Wjlxdpt2YFlW/o7DDOdHnSc0DboEv84i7u
p+S6WU+z42zbm95Lmn09tI954fmIwC8WLfwDOu+Shq+9e6+v6eKBPIbltmuA+M4L0wUiEbLdUkWf
5qaD+GCCQbHJX7+1xjuuRulZE95nVYIpyGnZOAQzH/JXqy4MergIgqBd83NbSCs6WYO+FXEu91r3
I+0gS0zpaN9Vw/DdKd1TUERjKDIdpX4BIsmbnEdHVBp0ZAfZRDszOqiD+yEw5uu86dYkPUA8Y978
5LDvrTZ9Lqt4zcVxgw3+UmaSjcPgaKCKMq4SjiTSv/RGlm39ONeR3cKmLa2J705Subem1AkrA722
dCubigYKjtplRz52ezC9mvKfx8jaspriwTSKZ2yDD8EU29fYx1fcHAMQVx/KnR6QiFOXzs0kPEnk
LTSaG7uO5qPTWD8kEosz5lDyEzLAUgHqiVSHbYv+dtxkJbnVcc4VLmWksl1SD7utNEBQ+OsAY0Dj
KBrnkuRDecry6Has9J3v1c7b2FzMJfHPFibMTZnhPiHP+3uudfGm1CXfp25prwmKI5VP1j+UGD6a
/K+EMohPV9SqsqvE8aO9zkGGCT/4W9yRW8d8dqZp/LlY9WZmxoQ4zh4Og/GVAVd62y8mdb9uKi6W
X98NbkqxsS6sXVYjTyXUVN9QbSakUXaXevTPTmxUD9RtSflJ3TU6LnnuszaFrq6hHkgd/4zg6NVu
GuIUYzwS0rNxaxYRPlNR9OHc4kUs/YnWR+ee3cjdzHqJJimrT9EgdTrbAb39IE6eZloSSHXRh1TY
ELPWdbaoiuVB6MZ5KRr7EiGLBmoy2vPjXCTNtZN08Y6ykoNDg9JjFrcLFLA7M5+o0mtzvrP77HPL
ZPhMFsbLENF/8dF8nuK8uRXpKl4MtC24BBqwoxEfx+ChIXf2pBaFZvOdE+VD4UUWyk37R8IcFeEw
6rmrUave5uyGUXJ9rnJ3+pRj142jhDCaBHtDha+2sSHd8UOALhWErgjWX3VOMW4qKHHlSX+LEk7A
lPL3QaQXnOND3afsqmGy8YLiZxsMOsE8Cxcy0VysvNRPNFn663kB9Z3USX900PxDdji3JFA/p1OW
30P4Eu2+Suv8mauzca5mYoW7dm9rZvaoo6wPS2OmZWPY8yUwuo225GI/icJHxNFBwV9rC0b3wBRF
O+hjk+4XQnfbhP6H7kPC0L9PiZac2oGzfW5pj1XPLVM6xJYYwWUu82tSFTwk9117xAD3JW0liUKk
e+1qH9DV6FPlTScTlAEoFZvwIDwO1LASE0IyofEUbNLDTP4apyAjOqAQQS40l9SWSp8YULeqtkxG
XDJT2kddWNN+hO7VJ5b3QOrQ3urR6tW+cVNW+Zd+WRU0QyMeqtyjujbWyE5lBiXF8a+zikKhkdY9
wWnJnnhYHbZ4/cJb0IT2whB8tow7K+HwKzqUG8Tt5a71MzCCFYgvixHxHo0uaYxUWBIieYLWNc9z
oX3VxsGFPdgsO4/Eg12TvvRwXQ5JNM7EubsDhdX0ElWkp8TF0AOYj5uraJLlTZd/DepqS5pc+ZZx
NoWwA8569ONLk/djWJlWtnMMeKKVm9Zbh3ysK200rM/OQHE47z/ldREdC6E9WU3f3BAYDufWNqJ9
2xnbZAqW+24aqrto+lnRlA+HhNkFJZ/5zk2i7HYi9FP3qs+d3ohjjWUMaZ6OjCYlGkSPqv4iq8YM
B4f5g+lfGePgXDAdOYA7829lTG567c/aLc3+x6Cg9UG5rruZiDOB7LBQDHrkmhMABCi9kzDDSIC5
0XBpHobggbp3/qhpP4u5r/f0DMFBr1OdscnPE5WRS6EXKHHilG9bliZnN7duM7uubwMDOmIhnt9v
mAPfCyTZGy1FsOfalXfSLASrWgVxJ7Vt3mQmZ0+pOfIlMeLhbPVAwwaJhXzsFu+gDBfmyAjKFMwo
aRXVe19H3pi5/rkdaFmZsVafxzn7JGEM+Lqh39U0rEQi3ZBAFm3jNUZHJco8qJkih4DqN9MOnuj5
fDPO977TI7B1vb2ZLnLj6URiJYSEGFM23TkxM844AnplTLe8AkboPpDn0SzCPKqnEM3vvubD2jCm
MbaoQ72Lu7RvS5kNu0ki4Whjw93ZXf4ar+cT0lvXcA3tPhZDhj59nuAtedqWYaR3GGbIq5a8Lypr
vNA30PbtiDm7XduOjeCyPwZo9uzmiiYWI9aKYTGSGMh5kosDxS7/SsN/cVX1pPwOAiidRpzZxHW4
XbPoEq8Ks0icWkcGoWiQzQ0DfjOOCU1iP+x9SUEunoyXoWZa1o7fKGDmh9meE2IqSn9jNJ0HkBY5
v2X21rkZjVOjL9kt82QQwR5YWj9x6EVUQOyrMqbg2jvGEwX9gUo3NdaD443zk53Z2X3MKSueZ0Qt
3vw4Coct9NRHVwZpv1mHZymMoMU8U1zAaJTBnZzr2QdkIdHlYKGZjcR88iyOFAlvaZvYayzKvKPf
/HCt3L7WGBffVCN0nRQ6pZYCMMSj6LmgLaTVc2KS/olkkuCq9AD4A0putdbcdM3sMvgzyDrP0u5g
1h71u5KcP+YouUf24oQx6AoFdXCmiUVO7Mqiop6xcSdKvaLP+mOD3IKepnvT+H26XZhwnTvX/BS5
X6bY7V/4sJ7T0R/pV3QgPy2JusCdmHfqAEMT23wG7v7VNtvxJvL3ZhkI5s9MgJooYPzhgmFNMCRP
3b5yZPNqelo4luljaY5VqEm3v1uA/NttBnUvAZC3duaISiHsjKilQ2/MfHomMZxdaxo3pp2dvPlJ
2gjQ57oIOEEW822dTAi03PHV8S0OMoi2JjEwGjOlc2F/1ZDj7mOCOGlKtFw2pbelgxlv5sJNTj3B
aVeakUcvZdKHPuDPU2X0yKXaZQzTLqUaEqNgLhZA1mK2mn1VUoLtx5Och/HuKUasdHLsBIz5C0On
douYOeOC3OmhdJeDH1m0SjQi0MyqfEYqPZ0CeyJFkU4RkYrWUY55e+kQrOwDf/nqWeQz6iaEYbVW
OzD5x9x4iduuAbJaL8fYZqHWpsXCGarN1JIKcSH0MXTXKPDeQSdA4DygdRPZGHlmKKdl/TBiH6KT
zMdcARWhIRXooHYq/Ar5YjzNXdxtWg8bexf7BFlVyXTpaN8re1lFe/Vxyb4hxLptCW17FcxXksB4
bQjOerCKtDl54xqoNzZXjat5JytfTQUpxUBRLxdz6Md7K/uCLNF5BAW2t+dgQGAGxq481Y2QW6OG
pJH3P+u0/Jww8t/TfqCqi3qdi/Li7RjbHmmZMf4q02MaT59tveQ0l/jTNgCDdIXM+03pI6YYjGQ0
pu2FfFDSwGKoicEIJ7Mll3jvJ8NTEmTmWUs4U1KGepO8kAyt3hVqip9G76ycbX7Gne6uepX+NNj2
S2lMD8jzgm2c1d+ylNARI9IAiQDTdhbnYkdwlUSPezew5TZLZyaG8IM72kWnICrPjYzz7dhg47Vr
Rt1WL7FrgAOkZ/wc43s/Mkxytz1dbqqnXB16uHRKJzt05k3azNYuXZXKleY3tAMBbRayFLC5YydE
3+3vREn1JB0tuLZVQi+5eZLwZsLY5yxR6RHGc7pTcDfnfpPLMr4SEwXzDg4WXZ0+wpaeZ6EooYnL
vHbu09Qt0Kc619kFDWT0bIkVZsXZfhO4KFJSj7zMqZrfkIa3B92Bs6y5F0pZDPtNeJNCB+ZXeD9I
VT+MXDf3JZ2XEiwHqnc/xXVJTXdxHK4DM/DPtb84IkEgY/BIguTBGnX9oJVfMbrU+6GGrkVB9gpn
iTgI4YbCHfe5zLxv0HhrmOnLKB9qs7v1k7Hbdg7RHKOk/glYgiS1fLDIZgwMRtqmcdsO/SWzsS2X
9eeSktoVdiKP8wssSrPx+t0YMcvzEE3MQdWGhwDs1l643rSbYsL0pFcWl6mS3ybSv+I8yq+t2Xtu
DVokrQdlZVrD+Oy+HMO+IQKMvgUWwdrcun5gXJigwA4yumPjdK+xpUNqFOVd75g7C0rPRfjG3SyT
hUItEB1OhPMxiTHU65VOP4z+E/O/VfM43mi2p193BIkoP0FvG08IPOvrvmdcZNvZY9bVw2Gp3BeC
O2F6Nt6MS0X77oxcKcokB5E0B2D6oxGbHl2njVsY1rnq+7e4a/tTOsyrgNR5Nz7/n39YBt9ZGt/q
Zu7SOOn/uPl/n+qS//+5PufvbRR94+PWJf3W1aL+2f/LrfY/6pu38of4c6N/7Jm//uvVbd/6t3/c
CBXL5F7+6OaHH4JQ4L8YIOuW/9sH/+3H/4aIYlrokH6zMK5/4dcz10P4r3+/+TG8ff9Hxvavp/xN
Q7H/Q7csFxKH7VECDDAD/01Dwdz4V6i2CQOFTgcR2M7aJvDBsPxioFgODzku9/q2afoOVJO/jvfu
3f36Lxkoir/ym/nTgWjgMdSgDGhZhEp7f0ItIIww2u8a65IA98yGzgkhKGfEmNQwORPIsylqfeoV
WADIDJLQGfo8YRzRokJZzO45qlsSSJx42rkYsKrexNLLGFDr6l1P3tqGcygMO7OjeWZMb0YyYO0Z
RSilAB0ECH7RRX094IwCMoAtafKeuzKawyCLoAYZzENEjejMP3Z5LC7DDD6qdjwABGu1ZUkz+0on
X8tK/EOHphroQXvuHPvJt2Jj38oI5gPSTAIABi/E63et90QMGiviyJCTYMbVPTHuQYGm15+sYNxZ
Fc4ePxLXgeT0Yw0jHUhtBZzb7W0CXAsxbVeElDiQRQaEsUQUvtPRM04RSeGFDo1Go7xGk3fcBibD
Oum2OMCy4h7oIV0TMikqU/8k0bllxnIKnOJQR/T161rcpfp8IY012Y5DawDhHmFXwiFLu5jAQ325
zxkHISVHmUYliWGMAGJoPAS4AK7UM9wYQpfvUrU3/Sol8lcSJpCsKd4i429PbkGhchg2UX7nLGnD
/L0UobUzGF0YZWGCQ7V5s5ufUkL/q3XyxXrRABmtdotVRbvA/u7ist0IzExFgtNrzIPoBriza5yW
WTi3o75GyOS3dtsrLdS0pTfz0xPjKxGu7UEjGwwzkrcN1vQN4BTbjGkaY1v4pynVZTJg7J2TU3Zz
qq7aeF5OHZemCSoFjFk2aKhapw9q97tK5KHZ+wT1yBLFiRdTqet1oM6YqreDZtxRLUQ9M3dZ6MOp
cIt51eXlVljEgbMZhmN0FzOIvxQUUbfre0MMpvaEKqLh3HnFybphQjXwO/Bn4nPrKl/ZXQUpqq1+
ipy6P3uPPkGdh1jAAHTlT6eja9Ea9deKWHToITQToU66VwWXsGPUwE6z18gpnwlmlUenharhdUPc
M/RZm0nPYN1YQmzGchXbWO22XjAc5w2akNg7UDbNT5MBJdkLrFNmQaqsIuKiDRsTo53GzxQTifxr
rdWQRjhsVHIpSiZ8n8Isw8iYhgu2Bwi/ko5Miv1g0PKJJB5rlVwW1+7owG1DC3nHqz6gCuE3Pxao
BoeYtlZefarTTOBRrCsAl09WkcjXVlaPRVw96zqM7XoonEOQTohPptM0jPEJM05zPScdirSUBv9s
jMsLrRMQpHGnvWlWejFGgWRYD5BX4VwlmxMTnKZdo6rXb7pUIihYNI8RbvnJ9MoarjwjsaamzOF5
mbMvosS68Uv/zPykPKynK/C7pQVLPF4QsRXGpdd9+QMfPuFBenRe/Hqg5lfASzai5MRQptvQDau3
utbXl5TuNZXi+tV0mugUt1R3x0nEeLZz6Kx+b125M7QE+BDFbRTk4uB6aXSdNja10CInRLga/A1u
mGHr9Br5e0KYYMxqGbZuspIOK3jHA6mk2NuNfcfsbIvalvJlFL30oHKfJOWruvXpy5m4M/LS9Y+1
vgack8THcfb0OXdoYaG5DSZ0lqw8J0gm3hdFll0qJwKJbzMn5yPXXHhPxtj3t1DyfhA56TwSWs5k
NOtDijzDSVbT1nF60k1198usNfbej8sT537qXXZEgc+gvmlUuMvUglKWOMpEgOf+uK3W0NcNOMp8
7Gbvj88z3jd1Wz3+cfN9S3Wn1wXsST3026p6aHLceScm407tQm2i7v9jj9JCFm/lDEbfTD9tjtIg
vTNA7gMxeFW/v69qGLyQ1rBQa2ojtfh4Tu6tCaDqYV+kPP3joY/nfNynnq0e8IrCJoPJieAcFXLB
UPX3n/3zFWjqdakN3v+c2stvq++vVv2V91UrwJKDP37/8eJ/O7iPF/bnX/rt9h/HqZ4zgUPeTKgS
Nh/7/dhOdMPj7MTV7s8/9X6AH4f+8RS19ufm6s7fjk796f/xlb0/87fdq7fAozJDv/nvj61BObJ1
BJFxnanxTqv9q4Xttjhy1f5/exHqoY/3qAlsOmEOxCNjeo0d4Nofj2mY9+ALD1dlb8Euz3sak7Sh
nUtWIxjHZmBTOkrlrgWCXq4Zsyp+mGY9tqRJhRKrez8e6juzwOgAz2Td+uN+teas2cVqDx+Pvu9F
xCgdmZSvRif1GCY1Otx0/6c2b08jdic9647p4EOSUKt0xdpft+cUFnNSpbiuP+6sonzFtH56f4p6
QD0vAoC6m/TxFjt0wHlAc9tjXAa1EVbzwqk/yaGZBsih9OY4C+alak0FIVvSEjRei4wWGiAZ7MlB
NO0/fqIIhTkVNOYN5FiTX2R96oKFy1XOZ8YYuLr2CQ4RYvjhiR+cyW3YjvOXgnYzRmYPwykifkDC
9fBr4eL1/R9vfmynnsanQf+denuDCu4wwSHBeEM6JGLFVJ++VklARGUnaA4FS0KWkTW+RqX7WEdc
5lNXrGo8zh0qkpb+d31UN9upR0jcV4d53FsMcY5+Id2jHmjuMfAyEC+Iqjcyhl+uFmJd8+s1aros
BwQhdcwbI6kUeMVw1Nc1dbPpF2M/+PU1lNDkpBZjTYJ5TPdiU2M+QoTR+dVJFJBeGLrR216dQGrh
UQ4yIT9TjMVspMxBaiFT7WdjOGPY1A0UVCoZ6d6d3LtuFCnqmMVEkTzhX2Hy6xYRkvdpJb4u1bVt
B96yqTRci6iQ8u2wMNjs1w4CdTjrCKYNlmeM26AcM32bWCYe247+nz4ixHCH9tXAG4vRtuVyxvuW
IQ+jP3SN/RytFMVO58ptKUCMiYtVxgpRXxrHQKMUgAjesyklQXxk6LcanJSZT62haN12llUflPFp
Mgei0gy9DivmLUckESZXLO3XWuAmDLJqB7OJNRzVZ8A3G8lQLFtiMiAokPbA+++tixFbznVbPPir
u1hXPmNcEVy6CNPRW/LW1GtQBsOcnG8yKlczorpdLBVDA4Z5yvxlrp+I00Z+eUDIvpCaAOfhD8de
sBrZ3m17Vmnf0PQzdu8eRBWJ7Mx+iuIAx+chS1AOrfT+jy+gWvvjPhwLBR0Zatf+ejYMvLVPEe/Q
hPO9tlZPtLke0m+3oSemIfOzdC3pclpx1+N+P5wYQEixLtQhBw0K0hKYCLpXvljq8NQXrlxW9+z7
57A+4kfXdkKJQjnH1AGrtY+Fuq/PNTOEOfdZmevezXjrbxqxDV4aZdNTd+IxGK6Gnswx9atTXyG1
9rFQ74G6ydWE4WpmH5yAi721LmJgSO+Lj5tzob+OMYiYatbv+hSTHjZaUADvq5Y9BVcDjK3NvEIC
TFL3jpn6Vq+LP27WAuiSFUf7Xjn+jbHjjPbXAgEPw531JpoIMj3YkT9aJIvlo/kDYUsHMAifvlok
iWjCCXoMWVJtdLDtak+B+meTwlEQq2davX/DGguu1tR9Hzf7ojqKNSohwjq+lw4es7ziB7xABJtH
rzu50sUdhoBsm40m1bQYu9J+5pqnDsjmJ+3UNFmQ9uIWoIlGWkpsFoT5oqkpIEYcTQKfMxsOsW7e
+hGNSnPwyIqabRocs0lKaAKoY7Kyc5xmT+MITzkWTREanY0QZT0Ama/6mWg9ocNxpWj4V645/q3t
UA0NMcCi31JAjk8ScUOHdfqgvh2I1oAWJ8VTvgIH3j/pde3jy+C1qLvtx2qqCECKgO9M69zILt4m
o7aOQUfso7cuNCaDWgt4Hj7LrwCIOBjTY0GsWxwER5eh9QHL825I5ItsAm0XdwVhmgXF5XZIwOSb
8DopxEJ/SwDJ9XTr955oEBtq3cZePI3feYHrxrHr7dxKue10EjU1nzMI0IsqFIuZHxI9PRiNuKal
J5kQjORkrScLlY4BbBI4irptRLUDE4VLLTXX6FhVOg3M1fiNYlgc9XWsPa2jaM+0mKlK7QUvKsWC
4aYo7SH0RHAHiY3fUtc9gdm3mPbS/1z3bmO34XqLJEr9nXEhAQQIX0nEX+x1MF8mKCF9z0jHrbcl
GB9sSVznxQgFAw0qab+9cW5gPmG6Xu9Tjy5ZMm060T8lknPNssTPUVREu6yHDyfsr4utzUdTxMYJ
FIuXsrupyon1aIdnR0MJFpdU5ynV0SvOwWOoF1b5mdjL3DzXQX3bURcI9cVjFP4zwdNzStrhs4FX
LfTHPozi0dwN/pp+GbTvOScq7KTCqkNEtf7DJtrg6HfDiiV69KM2PXTHrO6hlawLtSbnvD9GgdEf
Ma64MP5v0VoD/k6gglacS8KqIyD7fQN+vde5++YNxGb22ejQCYy2Q5/Cz4PG/n5s5M57G30a/Svk
Zrx962IoKxYUWbaF5DQzL5/quXuJsXcw2V6MzeLRDvXc/AXpZRHOOc1WOpPzJesrH0ot7pseErt6
d0pFLbAx8EAjrGnRjECGmWyWR7XmK5/2x53B+ogm5hNl72Sv7jdXM7xa+1iozajR40VTd6rbaq95
WiX7xuADXP/Qb9upVd1089Bx3Z/vz1X3ldl4nVa0JSrnG/5KSYJmQaITUtitPdsaYQfZI7qw5RIs
Rv4wd9FyyMaHrAu00DJRbnTeWkLT5p0VWeIqBsjlzMHXeCxflmY2w6UY/a2cBhTdy0AAztK6+IaR
tspqX/pGSMnCDrtE4qpD93XVWkNE4O90Gold+RZNYrkam+BLjasATjs1pWjAfWELibYAJRHJl/l0
HIdFe1jM5JuR7Sffsr8Iy9dJ+KMD5iVxd4kMzdhUeTq/eV16XqbafTapfR0oMcmdMTjDF+TL6vHR
KsbQNcbiOERd9Nga8tmdlukNIikZ9GWECjNuxE2FUlCVXN4Ss36ozEg/xwUGtkakhJksowNrMJ/e
BNFzk8zfkP3g9VzcBiaMVz2jsb9Re+Vd46sOQOsSgKm6pQnLMGv9cxgfX5PMLh/HpjOPjg15pJwb
fKCScX1NzFSKnuO1NSaPqFSHgDoRLC9jk1yrg8AAhvFCpHTPRWvcMfvhB8F4/c530dOJmRhznETR
vbekxklOyUx1jVe7drGXwM0/lxoyIA+JLtoumXx2IgqO66uSM964JMO9NXqFf+8geXx/uTZ9BshN
KVQu4BfnyppJn153OXsgXybHfKGDSvbYXAdw+PrxtQRcqXaZ1H4W9tifjsLx8kc5TF/U/XoBX6WM
I8QQc2ldFrcfN/b6GoykvvEhVTxTGSRfY+rKnaG58RtKNXXsNqYAGsECXxatlKc0Xx7UDsfGKcnb
8PubZG7cm5pQgvcP0PGrZ1NHfNpOuMqFlPnRcHCjqtevi1OQmOOXxfX7XW5a0cHUPed5wfCp9rok
nrFRXzGJKvZWfe3UE+1W/0Y1GkmyPqfkweYk/a4vvzIYXqJEfElrl8gBIl/ntrFBliKJxGcmr4LZ
qr5V0j7aWWJ+mvzVZ25qMRLUbrqPJ9SFagsZQ4ZxteyzltrwjGe0Vg0npHuhOZjo9LL+lk72PnLS
+bNEWRcmVrsck7U6ClocWTVfNLWfckaoaxfJK6MtEwyH5R+NIBKrz4LS5rofAAFhNmrDawEbNMQo
UDJ+qJK7roMKrbaIy3ob60P0KgKUuDmSjxMTA+OWMnG5UX+lI3pQ1HP/JZ5NPu7I5ELvl+2tHiXd
+z5c+qhl7/hfFvhT26kxsnNVU4cuEvRA6q9gLb8alkW8+TTit+CA+nM5p/qNE8FiVH8Fn8ASZNi/
azrN1aRZZ4F97cYTCAPVLgJSxwTmS7WB3kAJ8gD7XPreIw26k9H7Vh5Shmz2vg7SLbmme+IC2Hfh
K4jBYhxE8a349YJqI4EXNFoXyx7rC+qEZpt3dEipa76/nlYnT1DTkptI6yJSpnsy2C27+FpqJ/V6
DAxMWKzqHrhZp59llOi4eQvzbbA/qQ3EvBo79da+QVfR4DEu6T3HPaxEycczDJSptab7TkuHUuTY
6w9enDRc2xZxIF9neMBajPzGcNvvogjWlGr7rbVAGICR0G9avp+nitcYDlmqvWh9/PC+tyB5hFfq
vERaoYV0s/KTZ2j2DV8mFOSJH735fFhq09wiMbuUafsAm3I41MjQUd/VzgMWHAwj62uratzPFGff
bG/Mtk3edjf4psdT7ggrhE7QftKL9k5tyq/nSepd/0JpJd/1/CSOLSi027EObEY+lfhqJQRlrntF
+I4jpiee2CC46MDgSdsvrpU9ejEl6YpR/ndwKVs9GLQvGRzRLanrmohvEm/Csx37U5iW/Lzsxb5R
b49r+i+D3qUvtuhb2siTgYe+6m4noekb027WkdEnteUi0RjJwQCqGg3BYZxhh/cDQUuylY+jh7tD
bTbHBdzQYP6iZQ0qOtk7l1GPk/MkYTzIyEs+LzK/qGMJmuCzPkjr2Uu0AYG23+NT1fVbw8PrT25N
8c0YLuoNapnJAfNbuvtBjPl1mgwzTojYeUwHIobUJpEb73zaVV8inXO1bwbjxTPRrUGBrUInFf1n
oyR+Zn0PqdS9QQzkOlmOWHEjUr0Nbaqv3Srw792lJO61sexvsuxCM+i011wSYTUifThXGNBvnCxP
twwi+6+lfz/L0vk2aQUXxcDTbq1SN49NayPpqgf5qRvni9pX0gPAymISf4eClv0kJ4zJXLq9WNZc
29jHkAaHaY6Mz4GzDCGQCQIDlyq+LQWc+Pd9rC9K3ZRxoN34Ol8mYz01qaetz1ebWfFRNXx/dZ//
0WP9u9P9/3vja7yGYf7LtJDTWyXexO9JIb+e8qs3Htj/4eC39wD9OlShTAPu7F+9cZ2GuGObOrBZ
36ApDmP7r1a5Tj+cf7SwAyvgkd9a5SSPBFCDwX9bJH24/49xIbr+T8q6o/MHLJrxluE6pBK47h80
YgIH/CKLJ/dkRBHTvUI/j7bUz14/TlCiF073KYreudkbs2zhcKwKH1uxCL21ICE9PzFIXqbc56ak
jv3NK1RrimGo8IXqZk3Nbeg756BuVdGXNLLxBa4lGWOdXqo1a13rAFNfD+3h4+6Px9R9hSrpfDzM
TxO6oJWfOtqa1Nxxm+9SOw4dcqEJ1X7FSmjsuA4MIJZXXQ91X52MJsvtML0o3JFcCxfMTalnkfHE
z69tDl2g44cp9acqnqaDwYRgXOXfhUlPzWUmMfSyBWw5JLDpS3HwZccosnT0o1qICB7l7BefGOvg
abdWbpXO+30NpUa9jwhVwZzh6zCoIVGvYsrJ32uOf9ycGoK0RawzNZ9uvSJGtJf0VBMXeSmE2xPX
Gh0b+mT7tqmmo1oUDvzoipbilc1YoYi8FVfokBpvUnxXC20xiHFXqw5wjUPBMddlLLbRQOLZx8tQ
r0XRJdWaWvA6+p3Qx3sUvfWxXavOHwt1X1+322ks+kOVUSpqQQM4a2kwAw7o1qRg+RvXKRJ8qBau
Qh/XEWdwTxzVQrdGZHbZcJh6cl76ErDq0hfabhmSx4m+7LGeHGxr+i5diz5u6rVHpEwzsR1H8s06
onYbYysXqwinhdBI2xnyvR+Is56N8pgSUzJ6VGWn21gbgmNAgAtJHRmORElQM6ExXDnFADcYCUba
UmUokSlXS6Af7QblAsiMKqyi1D6OhiM3TWugW/fPijPJ+b46qoUpSx1XLLqE9a6UAfcO+ji9mJXi
FWdMc9UiWie8aq2enYHk64eIS603A+TDXhWmeGKIQSZdEMTNdRHInZ9E6QE4RHMIMhkGUY1/DSnA
VkEymSoSMVnb1laRMhNKK2FvBj+DtiRiOaWYiL3GODbvWzdlPFOoWJmatvgxiddoukIUZx0G2qa8
u/Le5mq/MzxPD43B/KYJi+pIAdOiNjxCkbN+PLZMFo+S6uq2aSqC/9baXRkhu03W2perasPtWlFX
b4OTG81Ob5qHP44d3wnvAsOCfR919A1G4sn7tRxHWZOSkyrMrb9NR1Eb1c8U1C2XzMo5SFAn1hBc
26n2vRvaZKcBdxFLdIWWAku/CED5JkGwFQASriKizsIlMvBlagR8JbAyrlyAldtINk/uf7N3Zttt
W9u2/SLsC6yFYuGVJMBKVGFLcvGCJkU26rrG158OOjt2lJzk3vfb2t6MCooGQRRzzTlGH1Myc4jR
MHSa4SnTGN6mPTDzqKj3aUovpkRiJ4L8wBJOhygbLCc0b61OnKQo6JhcgZ/2tREvQkILFcXLepCL
7bimvZGaQRL1TKBx0IPJjZOI4cRgjQdHz6Ez04A1TdDGuEIxTK7fVvlk4KENX3IxIfMMq47Grpv5
2hS+hjMHaDm4hLZhkjzAkjikQ2zTrQC5CTWD7D7af8baFpbrQ7y2ha9fXX+mRmPwUjv57Xr2K/gr
p7pG8opMJMy9wcb+TGOI3DpLR54IFoTGhNF4ukHPTjXYWH5sEsLnA2rF3fUadP0Rco6OGtWgBZu9
oEUaT2iXRrLQmFrQEjITSAhFBYjOqS3SqLHx/zgZfnxp0tsoMfAd3LXpY6SE3RcxGS5rAxqmwTyH
gkQilp800FAGEk+IJDJ1J5r/w22ERdAXtAhOJETtYqnuXQPPxnVXolIaaAKfx3iN1rTCJ1s8LDka
0DLFlZLDhdWzZt5cr7/X61sR6WfmqcmP67KKtG4bAHHZ0EApkLIDTkjD8UEjr3uM4FOaVXWJaU1v
q7gHFhnEKdMaB9xZwywKUEW4ayan3llQTTWBMvQKzwT00pNRHPcnmTDecbTukPfYXs217UssSnOK
1kHp9dtA9G+1jgIjigiaghWD6hLI+Mly5Lc5lYaHGjk7j0Rwn4mSXqeNgFHr05RktNGvX14fqDT5
m/XBEaBrA5vLJuQaZLJ2B9t/jle4P6SEkEyio1yl3YuOOH82+vzcjwD9Sq0EZd4xobOhBW0KoKqM
dXtgZjlL83C9oHRBlDDY2i4yhyisc4UNOYp8M80/0Dfa1Z0sPRTODwS6QgbIxD5fm5syQS/HcGvj
ivVecP3ZbFeMh1YuJ4ik6dQqHE6GvhKK1xhMzP7GtuOM3wdudQeqwzmiB74MMPEP0D2WU68Roj0n
UD0DqMIJgBVgClboqdQ4KgF6LzBDxHTacE4qMZyBjm/qyUvJ8jQmrP92WLL6uX4+eaP//kldv40o
hPbSmU4mDU3aXQhb+g/TvF6JWarGzEx7iv8ca7rMIClCNuYUuD7gi0p8WRXP/RoyfaWwZmuxc324
kllVla8ocEIur13wH79wSZAttl2efWum8S53qvFGoDtGyhZiGhOYKhvjQ1KCJZmc4UVENBN75uhV
NnyKw/Jlbine5NhgXNd6udFnfT+Zhqdm5yN5yrS5RomjdXZOcVB5wTQ+Z3jP4B/0a2TVpznNWs/q
g5tGY8pVkW2i3PWUJlzGiKR2aKz6Uz7Yj+QVMGEDcop0fX61MngC1ZqnFSLVnWkzwFLaCxplPY3L
fUawxZYVNYL1+KYbF3zzUvoIyL+3gvbUvFjHfrVHM1/edUa8PDcQVjahOfhySQIu0PWzPWCGibNn
p5tybPFeLmeN+WCGyzUhdTpfnNs21W/0GKUUSuCvTtnV2FxcT1I/eSQ+ugj08kNCggr9PRjtVIyH
jAaBnzldtyunbIcKeL0PvFQl4imtAjTXlQKSSu0ZhyntxH0d2fh1Z9B5OPjy6i6I0S/iAuPuA/Rn
s9D2LQK4cMoEgMiyvvdAhtN3GUdmAGaOH8tNd1U8Lj7dMeO55Z4Eseu7bebLxs203zpdMiSjH900
oD2CxQaLH1D9TfabMfDf2O0eDQO2dUd/aI/vHIvdYCAZpMhwp8X28iXGrN3twwFxpTLC81Qdg4QR
URaSSRDr+deplZ/neTQehgiXYSU2/QRjwRZZeJ5BpcNfPgurObpwkrimkXNjOQ4WLcnMfZzZvS4N
kdI64TGNVikbssM8hv12b+d98iGNiSYTMqv8nnAlqWbM0pbeeROGXdtSG8CKl8lm2BJQOPigeSvy
hsMnUdct7e4FS0aBpL9TCeHDmV+YuG/LwpZ+Npm7aHHgUkXFl2Ed9sSI6NgEr3Aag568le2II8/g
zwzQPgmdcSP9ebTchXP0w2hVObIG9SWdAXswywY8Q4x3e0Eo2COqwGTgTOV4QeW6K/ph51TIzUmo
QnW7uF8yNV40ly0dHvvwIbXpb9pdCXJrsMBxN2Ij5+jJVHKLu1xH447bNY7L+05ig0Yfgb6RLsJ2
mhKT3NT2q8P/x6TqtkxaLayUHKLOEwPuagcP+KazMkrStop2lZZs5SiXAwyShzmMsFrNsO4bYW0m
y31DdcOF0ByTrVk6pDoOgb7XdJhI5XiYAvtuSEqXs5i5AYM3ErxTcEPEnewr9MKbHpwyWNJ9NsOr
x4YxQ1JCTTqWmwRjypgPH3GDv2laxWiFN65DQZVZ4iGm/hROxSt6ajZ7BJlZL5q76flg8HZEr6UD
TMgZ+i8GQIJXo7NfhnrwRpbLvjL6z/g6WEM5FtLrIvHnEP0zmdn0p/MjHht4HavwoKrt/7J+hymh
18ttgyUWuka0u+sTfj785MFef/aDB/t3tN7/9U+uv3j3Mu9+lsfNxUUwPBFp3Emqo+sET653XGMi
pIeYaVY514f4j6+u344y/e+vbWpGX7gOrqWCHKuFYu/6VWfr1YqFZZRpX7ScNcP1x9cHVA2/PvXn
z65fkeZM9fbzld79+vrt9SEpgf5fv5o/pgNl989nAlQL0bjq0CTZqp9PvH774x+4fnl9GNJgLRdN
O2V1/McbKKmc90HWHRdCSryF9mayLu3jawUftDEdYmLOs+tq+/rD68PP5/z8GYTNFXe+/uHfPccZ
AsQgWvcFFCLJR3887d1z0+uC4d3rR+sm/fxZ0V+h6ddn/u2W9YBFAOWveIqfL5fhjvXhlT1UZiMX
D3jlvaHC0S8MCm3a5L8+2GvBdf1ZPQMGHgPoRvG11oIsS6TDz9//+P7vf2f+8SrX56cNGKOOnIAR
mUNATb7qbIH8DjrUgOtSGGJtOt5dv1ywbaCVx6Y7rUoga9XPXL/6+RCvIpqf3+r1sMu4mMLk5w9+
PhRamG7tdhq36Z//4Pr3f/czzhgkOz9f/udzdNd9qKpy8XVNGqcoH3hoim+anc8ebDL1/+09/1f2
HoOSmc7i//mvoeYv9p6bso/b+KX4k8Pn97/6vYup1H9oNQrXNaXCkmbZZEb+3sWkwUn4juB/hEUa
/OZn6LGU/yFQT+gkEuPBcbmi/WH4EbygayrddfDo6ARv/b+FHut/zqy0DIPEeyFNw3Is9JfW+zjC
eG7GHrRMcywsCqw4akkwbebHekn9lC7E1ha25qEIdfdzM22tKR991GEVxNudHtULSBLhkyJsbJgA
3yjDmvdFfZm63sIPlz8ZSbYaPPBdQ5r1cNyRL9UptQ8qgAAFeJrcQDxjdiwnSlYKovmSmXXut43A
O1pp9a5vclJbP6m7NqrTvYO0HjBOt6nKz5kdL36RyGFb9MYxGTSXEonbtBY4N4s7Mp9cEO5WwPvS
ule44fS9Yja4cRs2os5fGPj2QEybx6ZuOxZzvFccJS7OZMo40xCUftYmqEFxG4XWf+vgxx7JzD1k
pAp5GLU3WYV4AW4g6XdF9lIRsbx6tFnVzTnTWcA381RPZ0Ohk0RQ6qrxroFEphtMJCZXsoYexkNi
T2+t+hIZTYWeT0PDk9jaVpVC+mkJNTqPIUcAawhJ94g2JEM3fm4gPCliwoBCTS2H3gZ3FzqsoZT5
dU4t+S/RscZfDxDTtIVJu11yzP0luTmZ0dWUQ1UdK+k+6t0aMrk+ZKottpa9WoJmzDhL1t/pPRtl
ZnAQY+f3nfnL2fX7KOXXZMI/J82txyqDADx3JlGvyjH0NR7wl1hToRn6FKYpfW+tkZu4Kr5IY2s2
h1Lr70ORP2lu8S02s3/bA+/6/Os/Cz7MwHanLFI35LsU2qXHt9ai2Dm2Wgxhk84HB/YaOU/Yitd1
otnPGuKsZKRHUq1NHq0dCR4cuxNvwz7W5fL8z/thHaT8atK7bhHCXJ3JA9cPDIB/3hGJLtoxL9oM
LSY7Iik0c0s0lqCT2+2nspQg1PCn29CsPDtJzyT8ADPKUib5ECQmaYttOLrfhgm2l22jRnZLIg/X
l7JRjEwSn3YbJB//eaNXZ+RfNtoyabkiYzNJ9H336YWcAawbEzYaxSxE/vnQJWpmCqo5G1Zpxg6J
RLyTY/3FNhDD1SHnYRxQKYKIL71GvNU2UXrS7bRNr5UPdh5sorh+ykBn1ZOYITDuAppa26xOXruy
gn8q2hQ9Tt0C4Jxf3b69ra11R4j4DUFE52PeAnMQiQ/oNzuvJ7DnX97xnyNHr8er61i8U0di7fxL
ovyUhlDYUz0+Ft14lBpekaaOgRSMT5GCHyFd5UHeQhQH7+BkmIu+1TQiJLMF3HA1wnKqAIc3zOt9
xyaLUG8sbOJyBwVnJMPAfRxqG9N3cAvgbvDsiouAW/XVrsiCF7cysAb2dXqid6z7iH1e6nJaDo1G
gFZJM7fGNB6HpmfCnPrnt21wc3r3QVvYUR2H9FCaddz1/nx0ZkbrsD6UybFr3McS5yS7HKJYkL2C
Tuz3NWBlGBzC0LypndsdbbTGg2AIPdp32ybcMVHr2tDe5gYrzH/eNvl322YY1mqVVYq+8LuZXVO7
mewaOzlCHNSb1DktWfm5VA23hNZ+rDSwHYtmedfbgRh0dFUVklbYqxuZYZ8fkbJ062nei68tKzVz
gYjUhfYDh2W764dabcuOhZmxNN8tU1cAEB8XcLRWcVbKuoe20hw0gZWjpJewU1l+3yaDudPQxOBT
z09xEn+NgS9c/vltG3+9hFmMRA1ongSqOfZ1lPnLlTMNkxFERJUcF5spjZUl94DnXZLfuxraZfxQ
1HJnFrBHOgnPgG8WXOCgVSO4vPAUixji/L9s0rv7iulabIZL6UMpY7GQXTf5l01i7EAvHZ7YMQpc
zlV9uSN9zdw3eXEsMgdtU6fSQwiGXbjK2nXE1cUO+rQ2N/5tS9YLz89kYOu6JZYhOByUoxP0+O54
TXIEIY3GadrFYCvNtzaatCPI4X7FcI/YZ7GWzFF4Qim4DYH0E05XHRiukfwwZvZWds5TpgRUHqR6
viUsr0SN/c97S67H5V+2kbG1C/17vZqse/OXvUWqZdvY5cSlpLWwdhouI550Z7rlsyZUC9FxtyD9
IeuAmWEVvToDHX5rFOic4vyWgvItTVpyfKu31HKTj5NBHAbDpiFR+b3QEEEHsQi3CGYKTy05jV2h
PcE+JVhjFu0FTtGwU02y0xxyBv/5nb1LG77ufQN+h8mdwRG2/v6MhEiQxrXVxUfdpBtY00FE+zuf
Y4CMu64l2E12E6cRi+bOqCkrsp7+u5zzE9nRpFs742ksDhj4tH85Z6x31cZ6WAiH/qJNXja1uHp3
gA6hPZRL4BB/krh7pwNA2CYg7WdtfrR0+kUw0xDaIBQE/2KsOxB6No/QlJh29YBz3ZAbm1MQmwVm
5IhrYUeECqYkiC2HJWvR7Bhb2xkzEmrz2ncGG/VjrIwN9OJDnMX9o5x0YiFxI79gQj5aklhpaFdv
Uwpz1lyAnUL8RHMAE620oHfWZeTPZUwu3Ypiq0WE9aUcm5tIdW/BkC/ntO9vC5Ead+jxcfmkh9qq
uhe10EsUJ3a1V3YRoHPSAcm4dfdauiQwS2za/+u0NWBDHv75w3fWw/bdYY2OguWRwwrJ1d9LKChX
CVxzNO1gUn4cCPDh7p1HqH154xlGh3uZDw9kx8KgDobCr2uV+UsOksM2NOjOodi3DSBkNyV80GF8
a0V5cj8rgjSGsiJapPhWSrP2bTP8FGRuiwJ5xKDrNtZOUGZuRuwBR9WRlBykgevXenWHpM78UgWP
TrBrWTndlEBg/WZxPydhZO9oG8YbJMDBcQaGdFpak7JD0JkhMYraab0+IEGmtVP14/exdbqdNVpr
/51eA/gHnVQ/k/VT27xE7XyHxhmdnmK9IJ0S+KwbwlOXAFi0qIPq1UQHiZEJXvSyEndgr2fuV3Ki
xENRznj3gm5Tg1VAH449YplOqkKm8M8f0Pt7OSeBokErkc0AmUCX8e5+qRPJVbbQ3I/gdnv6je0d
qnX9AKgVfbsx7xOQcOWI7aBWq7p/Kh5t+EcbR5UPkWXgXHDEJdXKDOiruXpP2s77ly18V2Rdt5D7
OPWGUDy+XxTEmuAg0tr4Ry1cj8PHPAgJlAVXvijFHuc0o5FMzmVAx4RQC+wxdfkVWqTcOIzhNmWF
V29xZqJdWYD9y9bRL3h3gCvdIe6TpYPlKvd96vyM6rSFYsVR1ghzH8c6Pr9+/JolTuoHgozkahrn
1bkyn4s8XpMAkWAmgjHIetOL6nD3zxskf6zo/3zOKYluSXctllJs2rs6PGsqTQw1YW+TzPDUEi3y
IZ8ouwx1LIZC+8yvACPGBV6fGC9B9c3NRPUiyy9GMkKTkrL5rVdrqRrlhxGh5dksv1HO9OfAGcEQ
Ep/uR0i6g5zU1jGqlW9xWSRLl7NiIKgBavRz2NNHGyBxDekU3jd4ILBM1tWRj/KSTO0bJsbkQoOy
OuACvg9EyXkeEuTrsCf9KAwVzN5B7u0mfiWsGXkk8S3oN5rBcwlwIFfIZi5KZi0Vxily2U7IDnNr
qt90ZtUM5U00Q6ac3ANxWOc+46USt2x9aCk4bvXwg2sviugXbv55aGIHDyBSVUkwkra+TPtoaL/z
cbfbOhkg283qTTZV4WVZw5vK6cornR4rCmSYCshAc2WdyxB6rxNh8RfqCzs7ushi/BDoJlm4I1yg
kADzrc0CmpucMm7sqrO8IAvH58DBAdC25tEtmh2eThC3SoBKXd0KgLSXBzlZG9OhJWFBrcQmEhHL
uHYuwjkB5FFmXxDhTmdiIiKoDySKsmzCZTuYX/LCtKj1aC27DgJbCE/LpKZzrgixrbn7Htze5o6F
G2rjkhO8L5vA/ryIfcoUskFCeuxy8R1CsPhASNqLQxYzfaBZ26vWnJmzrfcQW+3tUZq7z1wEb3ND
cy9GYh1biFS32TppY+aGYmwa+STBYQqgXQcZ5GD0SSD1KmDZ3kTvFeeVFt1XIq930iwOkFUMxim9
2HeCs3opelRpJvIZcghwqJbOc7gixeaquG1HkqPJVk6QASMlh6PzBUl2tk3CAhtkTFCOParfInDG
PrHs6Q09IJxxdYbbNZmaR5bNuW/D7eUvGRlhzFV+QP+cdISyO9rN+AbIDyQIoAUshlVDBY2BoS2r
O5oXF9Nq0ao5YI+nFCL5PD6ZS008x3pO2wtkktogi4KlvjeA4dlllX023Za2EFDwXdOCezSbC6iY
6JICyySaPvV7uwDIYOBwCzHjIJ6AD2rH5oOQQ+c7xUSd2k9MOsteIwUAJ0QW5OFpyuv7pV//Cdu5
cbJSf9Br4xwNLBs74f0ougG2+4lLClVtECusbMfZpIWxZ4kjjmVW5TTKDS/UyO2uGosa0emF1zhQ
VAm3hUxiZp8Csla9tg1SWNRufJ9lnbVZWm5fUj0DnY4fIIHgAUszA3GvPkCQnY1nGXBCRuIJp8L0
LFr0KWjVSTynYNppUcRYfggh0ZDelAZhcNODWrQrIvYyiRojnT4OxWxfqIEq0kMOLoZmTM/mHQbt
8KLnvw36aDNpCUAup254wRkuvLh1iWtx1BamN9YxB6YjyDN6nXLB2BGFoP0is+KqvK9hNt6Kmchk
A7NfbVxS3EJkGQF5aUyGq9C7rRu9KHMWg5CBAZ4+mrk4RGWS3AyTND2a8/XG1aNDR6B0Vtj6zWBM
F/iFHfj0SH/QCOEy1jdeNvm4Nwa1kpL66VlVaMODZHlKDXFD/agdohxNuRJsHACP4FPULc/aorsb
mEPGZVE1bB6C1HoRW1i/FvkMgTiCRUH224CvueFuGEcpuJ8o8KvWKm5sCR7awXz6qRChvZMyKc6z
CAkgAnT/hdBgyPqpfY85yNyzdGc/KfoThtke4hTYEJnc49aY1G/lKIddEZoaO6PT8co7H5rQcD/a
mkmrY04ECuvka5V1jNg5XSklb2cn9ig0WPrXy2ez4dJTMyjOMoPWRPAtH+gasGp8E2WNswYU01G2
2nAXLw27MHcfhhREnHLAjrLMZoVTIBlxJ2NXzGbNaXmwnOgxH6fmTmd4vzNjSaZkB84xRc8e3PFR
ZkcUYq+OO1l0ew3i4nquQ4MGdIc2yWeDQgZAX3saozi65EV2zmKxX7L6wSLraVM2UttJ15q41rfD
tkna9pSNE4mHyFqa8aUozWckbsUlRRizIwe29isTDRmMXOa/8+31VWGDg1aNVeCl04g0TMnIN42v
5tRwrRot5BQrk38GkEWoVHVZWnGU+Md3K2wUDRSTXeGeMpMDWh8YQSuD8OwqOi9J0jzUM2EcCsv+
YgTGHm3Dxya3Ez8LJVAct0FKYRB7sJT2Byhvxl1EO9zpGT8zpchO44LWNJaNfjTcUj+ESB8QOY6e
NmaU37YL58nOzozftr1F0xWvrwvUuJ4vY9k8ZU5FDS2Hz1n/QmqBvWXFIjeNSm+nqEDz2PABx7kO
1ogEbXpQjc/1Ytw0WRKvU+y7srFuCttObsYobyjXMHwG0uRlUmChOTfBOi/lx+g7ZaRx1lyAYHpN
1oVWeiPBQzftcCgM6RzMukRCsmTHLBKfF9KVbiJHL7dphNt/VZ/klIDS5R6N4BNfqey7g1sg/VKP
bsTqwZ07eB0tuQm4OHa6bgMxTBTZuB2RG0OFikLmfXPW7WJrx41GjDR+EhTe8mC0pMYRmmIATlFP
6eS+kWxaXFwzQtBMk6tPKlgRWP0gC85naF3NXhsSUoOjnlW4ZbOO6aGthtNdZhbu3kXQkg/f205P
7lOcDpnZRF6bM0OZ06jeZSSCVoQ/nJrWEjh6obA5yXI0M7fcO8xwNkxTIl+RAQO8dayObtI8q3j8
OmqfptwmkS62aRHP21oFQIHWgQfX8SNngUIZQ2VoNcETOSgAoLUC8m8rea4ITeMGiBTW049xT5uR
U67lpkuiyRzm61iHtKCx2ttp94J26DRxJ57mnOgKli+s/Gg7NX6pZVAiFZl808qWb+3nEIOyVxMY
R88Ma2HtntIccZ3daRqADUbZ8xT6PWBq6fSMaaidAPGaAIqsj5TUOxHb401fkNsZ58qfhwWlX5+9
zl5Q9K9VSO7ZQDNmbuWX0KlYs+M0Umb62NAa2eha/7kfTZTt3AaOI0RtWAR1QUlcIKCZ7XarEcC1
Eyjj9SreIYzap/FSbcEK11zeCjiLaR94TAWsgxQEFDmGp08LSfL6sKs+jUOVcj/F7lJl3JoZ5D6O
y2fRg0VLwz7emRKkngHnChpP3nljPb9Vo8SCliFSMqvnZGwiBm5t4AVa4muKciLoSXojPoYh+pc4
kn6dYpvOmnafkFCJNx4ICtk220hM6IsmbbuM2mezY85vzy+s7bH41QoUGMvtbDoqFPubKE2zXV+I
Bolf+0Q2zKrJdAgDUv4waBj0ourVsOXZsREkzdzkaMBEl6GgZZfY+0Siz23rKPca0ukK1z6Dp9yi
FUUuNGl3aeG5C7ZmDTGM4xCmmTo1u71P0U3mwf0YuJtu6JJt0mXjDkBttEno/G+4e93JcD85qH7x
sk8snPrIucnWZpBbiRfyty71rIG/TEvEdYSaFPPZDW9Ac6HcnzE3GzpeVSq3W4B+HbdrwlOi4BUx
7QfbyT9WdnPArv3U0W9AFkaTo3ZZpJsFKHV0nAUCdDfkwufSlgENwuky1slvyNZ2+VjQm+ifItI4
NvQSDbI6oY+Emnu0V/Hs17bMi4dcYSbiUgBLqOTSt3YD9UEM+6bCIdeQnDYHFmIYye616gnK7NJ8
pTjilj1Y2PIj98mOdW6dRrFSJUA/rA9XGoQqIP7GeUGpssq6f5AX/vjt9WdXMEzs0DxFubtKSMZg
8DplvVxfyr4KMa5PdBkf/v6c6/fzGsPCVeh8/e7HExHTur476aR+jtz/ri/x818Zr8yHOgoCiG0D
15wx2Vd1zkfx51cWXSUW79eXneGi0YgHFLm+jet2Xr/68Zc//rFfXiV0xcdiSTIfCRcek+tm6Fas
U8gn4fbnn7/bvl9e8t1z3u2497vmx+usew+3+ZPb0oyaw0tosVw3Oz0/WgCM7pgKH3BAvhSjM724
GdShIez3ExC/baWi5aQ1BBwCzou3i17OjEo7zU9aExeoMYz3UlHgA3/7nEe9H6XxC0SPS9bQBm0r
C2VQ5zdmKndNFz2P3WRzqJOGoHfE18WEfHmA/D6FUeFegNbuan0E+9ZFBL4yId7EJK1toBQCf5PD
vb6Qm9AEWn5sgggpcFXclMzebae6sVWe30v3OEGtB1bCEowFSAQdO8AkKfTvBNyEHxL9tRkRcIsU
qXzRwFcPYFv76rgU1OfatLygUnlIp8gLIQ8aOlJKYga2Nd2+nVRcTZNsumQWsICMgLNNM+rnpJEP
DRisnYULY6ummy6KNlWc6cCCF2dbzxlLKdX1e9tp9pFpPwYcKxeigrZo3sjOModor7T7XvRwY6Ji
V0iQU2PlMCCXh9DStA+h17Bi24alGWxrzXGYdrHT2kBjutnPVKrZfaZ/jGl174D4/6aGXiBKIzim
RWdrk8zHobNxxFtGzSbwHNhdNPoo+GryIbOQkVt3QTght47Q4j3M4OZCY4K6BwZBmWu3+VS7d5o6
1vl4oa/xohvDHoLmLkzVtMlb1kHRiJ3H6Z4SGYAudHOC/dh70p2/VIZ7bzFNIvXOoJObkyQ0YgCm
VFz9Dwmq1C59qGRQbpzQdZAozvdmxgXVRHcKVMAf7OZ2LKzsWATgBBr5SQwomu2BQgSMccnW0k5H
NH7TsKK+U+Xoh/UtZMT4xpyltTE46jdTCdAmyM3pFLakFy4zunTHPQouoH5cTcFWzvpTKvKZ0CNS
pJa8XL0eTHJAa5ASPG8Meg+YRdQekuwW8W1zXD08MmKSCXt55xSIcvOeeyDum4FQBA130Fov2po9
bLQZVE0mygCfQxgfKiN+S0G/+Lku34I5ifYTqtsDqkh1G0mSZAe2GJ3JshOQLDZzX93z1tpLvqqa
mSvfaolOQ8P51mYIXEjn5ViOewJiLAAIfZR4kBuKCvF6oKHGlHV9NOLpXLgcWKoOsQZPb6be6kf+
iNC0KU93eV96c2l/HYZ6xDT3miwfm2XJDriOaeDL9jIDxR/ixltCEPOmWF7A9lhIrMe7rAgeiUp9
Y4pkNoC3IgfSiAX7GYvrps4zgkscpRGuh/KrChUD3cDC6724FRin8vPUQ+lQMlbUzDa8i66+k2Bm
1s7RhklzehMYpRc1TAR0y+FGjFKU8IzmLEzYbsnyqnRaZ4XhgdzhVBRp4euZ80m0bb6dMhpJjOke
W9L11vHA3I8Td2079mXcPqZteGNZr7qMArqm2n2zoGuJ8pDwNkmgSDYXkHf1qfNiotqarJ23mcgL
PtrKONS19bUA+uMrEyq5YQFIcwCQbsUINURWeItTCP2OMe17ubwR6b2hZP4oqnEff+8DUkGmyQbu
CiHUdozvHIAjxqAVUZ6Yz4Yz+gF1/j7ozNzrNXjYrgS806GMD6TgAESKEq0xbpIGP8tkAitmg/ac
yHIve6XGmLowPpeZeVrsDMBPB0ZgHT6HovngFmgkuWCg60fdnsbPri4hxWFZIowR1GxiXJDq7odF
nITp0kU1h6M1x49aDC+ImWK4c+pAY55jEpD5ZsWYP+BWrDKlZVckotxquXS8Ph8eE9oWsiatXlMP
CkQFZhBz2i4LTIoPbV7XflYTjwnI5CFP88tsCd1jWCAd462TUnhtB9UgrD+5c470mBwprx/zx2oh
MjLJE5iAa2iOG3Q2vj4SXx0tI2RmoZ6R2aYxaSYYnWcTpInkqy3vUayFF02/jfXkuapaphNyfAmQ
TeDzQYs99zOj6yV8Tkg1EgQO+O3aeloW+5QUlBRtJpwPsiOdTq6AnNqziByAqQBytdFe24Trw+h8
1sh/O5qNKC9Dh7/Asp4doz/p9ddZ12s48/AYu3w+hq12r9dxvVcG1tA0oDW3kPCMPdSgpGvIEivU
cxRO8bnW8y82hV7d6cIXPXT0NqBdRrzt47KMByMgHLTlDE0XEmtBYGzLuDS3kUsOB5bDW6tMpoOe
YGnISDSI++AlMpH0gioYDn0GGra3vvY0cH23wwAxO3uaop8Ho4vPGF++2RPP7SVhySWLRJIKt22V
1NTf9IVVzJEZuRYsI1HUGwR51SEXvl2w3lDxrJPV3hb+4Jy6oC4w1wCjpcyvFdj6NE7nmzFYRjiu
JXjpuvsgbHoaOPof297XbE1uJFdPlqpxT4u9ORJqbpwbIHG4z1px6srusXJZ16s+nbZ9RZaJtAd9
H5tU/NyqTnrrEnofw9HWGhyfCZQoTR+yg9WF3wNnOSJUcfaUIlyWRybbC4YZ0PdEf+t0Ezdrh2ok
dsd3iZTa6NF8npL8UIbDsSqGjUnYFhdOG2rirkgR4llp/BTQyNwSC6m2OIHvhTk/FsVAUxhOvl/q
dPO4fI8E+Gn1QHZeKKEaweEbpvLQ2G7nWTlIwRSH3bCepJgoMo9/cQ6SfM+8NabfRtaiCg9pEpEx
2CcFpFCNmmYWsacbxCnkQFowJpCAgVawYEx3U4ffcL/gPm4cBRS8ij16Qh+SvlD73qjmnTN9hKFV
vNEXz+oIZ5NBNCyQ2fhTmIaferOzaRK0FEdGfdYmxugFVpHFogZqsj0QnOUuw3JcY9A9cxK9WWWo
mIuk8jRjx8IfKG61MY+AXCFFngbxOTRiX53CJTcPrHZo1LXV17ydJk+UFbhN4h9rxz4SiguxlAGm
3zp6cQTh7Kvk0BGJfYKhU9o7levO2RXJZY5y9zDr84cp2KOe07yWEHQ7aQaWMxE3ia+CNcIm94ih
YPcYPVm2GiOhzh2AMPYVdgzzuXbH/2HvPLYjV7Is+y81Ry4Igxr0BHBJpzu1CE6wggwGtDYo+/ra
8MjKzHpV3TWoaQ8e14sIkq4As2v3nrPP40J6BZmM9gbzztvQzOZOU3eDiDBGmfKsg00ORCnPSPhO
OoHQWk/WSDe5wSSTO4fbP2TgfsnskTBpyIkEwdHv7Pu3aHBmVjYX0I2AtjSzNbacx7hGjDmUs4Ki
vMYeGdV4Y8S39SyfmRNkoaf55Ya+/6My7mVXrpJNFE+t9ONALNC6Mp7O0LgHpXW36APFFu4yJZev
1lK8vUR6k5yxxT4Oxkjvs6YfyeTd0O5m6T+VqzW8SrPhhtYtTekqdeJt1tBN+fOXw8h4vUMcBJGH
wdKaYlNqWsMW2xD3YTKjGojMCPo+M5nIrPldioCugfQpDrAc5g9O4m7r1Rh9/eLGWMJEQum0OoOv
X5yI6N/EtTB/D1jo3PVLj87cVdiMSUWsgnoY3lH6RQG57ubNhC0X2xzubbkSPyfnBZcjcwKtUD9Q
5+IEHdyDsTo+G9BH+9gC7YGN8ub6RdNXWvP6R7YrjFc0hMLr30G0tuc2I0wbO6VMcIun6/9FcmKI
akyx3NeGfRQ9FNqYttTNdH2F//yzNZTuZolxYselaw0ne8iiYGzI8FxWcfyVRvkHTGlNMkPg4cVv
Zl5EpENvl6yJjtfHrKyk59/+8fAp3be+jPxDVjrTDS3rbA2wVB2kLO1JrK7Z/geDZlyg679fv2nG
pradTQ1lgRWxQMte80LkG2XgVIR2QdkPYldvtlcWolcRfN8JuhHduCyBBvySWKUqrFqcR9WawQWr
D9tRRVnBFQD37UoSzaHL3qjLFS1aioiXozCVp02UHn2cQXvaQYc//7ie3/kgGRTOn8qzGmZgK/8U
gyc0O1nyShh2P/wT7pqxVWxm2lbBFed4BVeWJFmi9r1kDpwV2Uh4vD19Sxzj3c28fsm11djCuFwe
ukxtSrmY+CaptifNM3/ktpJHL80PaLntGzePf7ZOC5it4vqVkpTglZZ3/UI/m+hIoLrDhMl4KeCp
Zavv9PqP1/+7MvY6r2GSIv0ENTZDz0Rb2MTX3po7zq99gT0ONTNJkKtPNcGsNrzUjrXQSpM/2ON+
sAJ+VVOAAAoRDRB5Ck8TuQDxexq2vhjqFp7A6aHwTnmkv4qCKCb6GnR59VfFuZbML/PenK03wzRe
7RGHp4zA4JfOY5QSKq3mhNb5cKQm/q5j6uaP2B7e25JxKMiMhDFCdQc15wEF5mtPfgJynZfZoQLB
FIoPl8c2WrnR2k9XiJ+ILx/mDhah3+hziGbpWALr1Wjyh95Ey9w0cf9aEgE7pZlioMWob+UCsirV
N7W73OaJ4lB3RQX+40tPP4qhwwCJbSFebv37wm3bvZZxZl//7Z/ff/1jWqwX3/VXXv+sD9LddjOw
of/8K0d/xdte//L6faq3vZ3einOdl0yFqrI6xItFHFel/27t6SxIPN61fvoOpCjddHSbymbRXlwq
gMAtfXkzdvrG08A8Rt6pwwK8dQr9PEelEzIXfNB67y7qnACRhQnqFEv7FPOBlBNWvjF6FNY6CbPh
buYYWCyd1c3in3qP0caYtoyNCbR54pYz9N/DWMu7Zg7Tap62dt2dDRaPW8e9ERM2SfK6SfEZs0eL
sDwqeoqbqs4JVp4zyM/lfLETbqtu7d3FBXwFrZGfLTLPfY3ksyUpgEaCedDq9pljv0tN1+6herLc
SX1nolEmmLRSW2cwnoysnQ9iiCm6I/ZiAgVRWZfJ3nIuVgd0KGn7+1kVeyDk8iaJzGNnJ+4Gq163
zzziGzmyUCqiuE4Qme/pRHLWJ1HadWfuUbFs+pxJUmZl7ziaaNEItXXZ85fpTTeItCCW9aeRFnIH
fuarL7yz6/QPsi3uHRn/Enaln/RE28QxeXfJ+DLl5l7Pe3KdcFFOOsXv0u+ho41HjrMvZedBc60Z
1Bnl8qvuvdfWtOJduw4C+tq9cHe8pD7p9owzZVBa3s6TyWfWT++s9rzE+igsk7NEkjwLf753iX0e
mPerYiZ5Nuc+k1OzG+t2Yuaihj2Sr2/tF+esCcSH82w48bRFhOpu8E484zghglQsIPNlkYRO7P5u
6ina94qIyx7ZWmfdMMcsgUW6fRcRBKKeBIeV0jaxXZdvliO+3Ip8aJu+IHTpdCFigUkS09jZ5flY
UbpqqcgnGRgiDWPU7NOuvKfVS5XL4dxKtpNmHoZ+uK1mVe9s4qkCTYBg1dN7TFUfrpXcT/F4nyEG
gEQxkBoL7CCK4g7RWEvrOt/YGth53GGKx86dE3jAO0UAOzoUUoXxfdNAmp9jgyFw1SW/NCDcdBfg
RbY9wqThPJfzDwE4M0is6T6v3YfOoVch7Ud9Gt+SYnyvkuTs2vMho2dvZ8RgZkv54bnozxQ4XUvj
tgAgd1tX1U8+fXzLIn5wiuSLWkuFdpUczSW/ZaHXmSv9cvr6dnCm79kQ3wMjeRbon3OBoK23J2Yn
w72qyg4uLBGS2ANu3XL5LHvvd4PQvEFI4Hedzt1p3Fv9LzQwn8DKPsxnOfQZ7R0WStXWX4vu8O4n
37OX0zxbM4DjObskpfUjV2srwGRm0Y+vi2/OnInII+u9mFtU0qEAH4PA/QfXZQrkHvQPBfeFtPNX
6TkEuaATpg+v79r196AX6SjqMXEvc36yvO7J8HA99EwTaZ2U4Qr2C9DqrDJAl1oPyp8ObpQhO8p6
U91arsWQniee9wSkgAF7zlpJ4J+qGPW3p2SQP2ShV4z+31Ivz7cEEwWlAQcG66R/6gj+zrsmkJp9
l8xWuzcqkzYoaPUZDbkB7nczGfPFGnGcIzDIliHfj10L9pHBBofruyQ2AfveNattSLQvHU1eJ7Zv
5ULvisDeEF8yNNQoORK6GDjMpGitia9JR4ZjZu1m8aAHmvFA7Qum0uuzR+JTgpbO69wwPhmgTFQa
rV+cPKxWXICZQQHLCztoHaiTdFx1wsds6h8GS/tJcuMj7/BCJcLePt4va14iyYfa4myGJLrRBnk3
5BFhkvYBAz8HBhPS0fRKg8ly9d+In6vBZ0Lg5o8kmz+NUr01E/AC3wCEmpa3XcEAROPjGW30jwYN
LCP9QhiSF9aDtUYoumQWG7beh+k4JGEyWbs+1VHU2GPYVGm/r6walWuPlORnjJYu8MfoQ4Gx3gLu
KAvuykS7t6MrcghBDfPKwfqkNXFSNhYlETVfUs5vgr4OOD2HU8Z3MyBD64iR3meuvddk/5qkzgtT
C5poAx3ktJi+ITCxZxreg57G+6H9EenRHHLKuuildian6YvUvdcZ3gvpfhTi1jYCqELRUL1qHbtt
7Tdfq818pPZj4+la0MWRsetp7IeLz/FU9O8Mk0Q4ZV5zwKqAzWsc0bWZOtXDvBxNc/xFMAFEokHd
dw5pslFSgnjEOObN1W+dtiib6/gQdxE3JWoCWB07jsnPqv/SUmxHQ95xtUh5MiB4BEzu6R+VT2Vn
YBxrEbXVSTFgZaAELsefS+ym59Tv3kiI7QOn1/27mG5qwCz502AocMD9lMI9JL2T6N9QaAwiECaU
Gw2n20ZpvJ9ZZCjUoLRAlWnd1oo+q+4u7WZM9Iu/yuj1JrqJPfvizY54apcna8xR6tXIKwzUeHYk
M+YUzpZXie5nbS8NrvMVUdScWtXzFk94RYZo2qshbg8WBzFwECkYL1K9ICAgX68dzpdg4QzGz/3v
3JgOhY/sKc1L1lfTJLEJLWOgOqRV1VDKm1R6pL17TRvahv8ceUXzJLOcForoRzKevHTrDwMNaJmn
p8peHlrmebe+kO6tk7bmDm9JglDMrgl095tNbJhn3yw+49FVIBMreZyZiU2+294O6xevTkE3GHy8
ePccYEQUIctcnGrw0Xu9UdUptTgg5vnaWUItedMVA1b/bnleitI40D+7czLUc9cv3kBKuUl6fWv7
+9x2l5u0t9AE0daPyW+itGYTNcSwIkR6+mNsJZfrF2NBuaf5KM2FuvcY3DukZq6uRESfASmTtxC9
0Yo484oWKpPDiOrXbGtxO7MZkvI6dBB2AIvOA5BtatXxyT02ia6ePBuST6HbJhz62gwiyfRrhDzz
LI253OGKoErMMnPvZWs6krS1B6t+Ad3o3l//4MTGQvwaTwJITjAKexLcBkgKhImiO+97dUlUwr7q
UM00usVOJ3l7HLMSt8lYffdCpnvLJB2+UDirDLLGHSZ0odMS0KIniH/WCHbfnZHNDZG2dXJsEQWd
4BC2qNiqyZR70+S4JzPlBNMIJWHxNYbrpeS3jQyGVc2UfyGXMZP+Zfb2k9UAATD1jQmdeGFTv8uz
1iAl2aiR4Y1z6EwOv3MfpalxC9oHnZ+ZI2Y0NVCv+azhzBs4MiTqqBYi7KPROmo+FqOEcqLIjAy4
8siG5RwIcn2UykpoBBq7ZPVZYqJjiKG0M4n1w4YgW0hZJItvkcfIDbeZYEmNDtqcKS7SdkEwupUt
O1Pa88OWHu8c3rJ949CI1xr6in0vPfC0qC8QD2CiFDdwlTTacVDblXsDz+i+HrOjQeOPCkrrcS+9
ejpnj6uhd2hEGuoxaWWKk99kwea22EC3AjqzIeLliP3gHM+te06yudgr2d01Styqvqx2s9v9yEft
ly8mgZa0DIZ4lbfUBQeCkjcCvQ5H1yg/FRXmY4rAMvBmVhg1fIpluaixeqqrMWfmOUcBnBlvk1DD
WTXbZoWpJSV/2IY1vPXKJQ6KUfzOI8BJkm4eEqf54mbRaf1P2ey+mTuFUeu3bwkiMcaaSTcVJy8y
n5slXe68Cf74yPpvNV4Av+KHVtSPdU8kqBFHCFlyFF7wm9hcE3qetbcBW8JCWQtzgwAq1JZKMTce
xGb04s8i6xHUWsS9pQuxuVn6VVS2f2TsRgPV6XsWKaBDokKGSWBaGmqOfc4h0wZuhyU79mmCdfkN
jdcerVYm114z6Q6RzozMecMlk93DL39vI8qPZBgOVcyBTU3ZrZ/1AMpKAZxmWC3TJJ76lEyOIetD
nFsx1YxMDtbMyZpwR+yQZbwz2ym6sRxCl0a9kI+WYR4y8SvK/YQaHMX1zGj1FGXJ/WCP2jFiJi1j
g2zztMKnlBinPpu9Te3FCLCKsdyW9AjXa5zQZIvWsPJJNVqksWsrNoxl9o7J0HRHHfNVZguGPaN6
KIziPmlL51D5fUzNAfSoshstyGf3jv3wRZ+bH9xC+jHR0Hp6qvOP7spgq+nkmWb9ajKF2juD/Kyy
DN6enT6iKl7dJvPtkomzM6Qep2Dqi76aXru8C5QzoTph5jE7NGeduOF3yTF0MiYkSn208J5pK9q3
vY59QDScqExyDQKmyGQN03vl+krp5TX3NqkwAL4w/7iE7niVOA4KKU38UDWjwD9un7xGC21Ey0wl
7LcCRYRlExdPXxZDdyU+DWVouyr36KEzkdimM2l+vvy8WuOv71hZkV2ek5+LMSnqsYWql8Y+6Dpd
u8ZzTz1v7abq6n5TC0rEwmjiIKeyQmGO+xOFCH1gmhSeyG57334g0p6KafUAX81++iTtk8MFHkb2
vLJ+bHWwUfRfGvF4/a5Odig0fTytYAoQe0OrJFejRwGVtD4fOpgRWyJEML29Ozn+HhsGVUHmXQyr
B3TdElInquzs6sxNWnhxTe4ZoY847lz7vcXPgheAqXy1ZuqxBrivfOasz8xMJQdmL6fcyCk2cdPU
+WcyxfrBcGgG98rY5nb6WQHv5GChJ3+89sYodtPEALcqkTBF3AFwtDh3Klntky2rQxKWK0oAAzgm
TWR6mrDxLHxYDfF8CbLRbb2sBFIGnF6FeS52fxQ040JOmM+Z4FeSMg9wvI2OhcU7ji7qpsRoBV/M
fx4cNLNp8SzaeU3bxGpMz+QgmvEenGEP1IUfTyKm31EH+suPhuD6nS6EpD9Lam63ZRiL6Ec2Rs+x
JGo+YYaEfI3T7rAQiOxrv61xhKnWVlBiFROaHAN1hzUEnVVIfDi9K/MX6+lqYcvvjYZeHLHsVmB4
PEbeZpskQQoxmfUmzcbb1LZ+ugbrUa53lzqhotaBUccm63zC/Bg5I/eCfadNgg/JtB9bLpKFZ+X1
2vNc4CmHg/5DDpzFnIapj5byYYtG3yZLRmGkoTLr+836zjCMzAI+d0YSs5aGMwoPmIt7F3GhVRbE
PxgJ7G72E9W6R0ImjwuR9qb9lTQcHchvScNr+w6ODAfC5HOmlpyr8T1RfHYkmWg4NSvs0IhQUj6+
i5ndCcOq9k4zl6fMz4xDh4GgH+S8KxMOuR7hDoFXTNqLk0jSIQxxaHX9onqnP3ftIM81M/eSmenR
zav5uNbATjG194XFoklWzo8hnsT9SBmpz2aH4a/YapY53udynfCoDbO2agNhLztUg/MD8FRxun7R
xuEjSYD1k8Fob4s6vdXiQQcmuCCvNjiEnCrlviUTVD1kI+Z5mYmYiRROcNbRR4bt416Z+mNjS2fH
WmKfrCE6IUahHiKJs+GIf2i99sMvDDNse+MhGbhE5aJtJ4dNcr2o9JXokAziXXMZJmZyff9or93Y
C860lWkqaILyKm9n/8iwx4fDyGl2Jn8VgZN+lN7BbQt/T5PfCdAiMLhr9U0x6d1xyXE8XWW3xjBa
oQGeShv49CgMxsCnTJjWk5rZmfGWkGyci4z+uBHjY62n79mIEjR3cTNQP5Ib0VzcOcZSpoiJde97
eH6rBYhradIuNZUMEgeKpsLJn4S0K2Q439cUEQcwGbvhjN8L7RDPjazgumu37eS8ysbrOAZRLsWo
e6q+fe2ojMN2Zg26LkS0V2rgCpZPSAfbcVRoNjf7p6rW0+jgcvZP0zvZcve7zCWY3VPctkE7pxxu
Yb2VLlN/OmtE9pR3pQ6yZIqW9qBDiaBSRC9iChQd5MnzaKzGQz++GRqGa1jH1L8+/W+Oh4ZsQlkA
NjUG1LYjm+r1fXKcd21CmyYMPPMmjqHrE27UrIKYakuf4hdFIbihdGWvh4FCrm+QMkTfEXrDsM40
vpcF3Dv35EarBW6sAbGEN0UUrTONTFx1dBS4V1Pdxp5YZfQMWLBMg6UmR+4j5ThQ9TB0SBpmpu4R
KKi7SZvkpnOTz9X8L3tSCyquJoS0iL0NbWMuq+3cG59iQ74uXFZ4lCCp/P0S1DuG3hme71gMz8Zm
zFmx8oX1sdp1VXsBAsf+6B1TI3nHRd9vqgkjGlQIyhK+qSbPfSltjr5RR6Barn/rGNjplnkbiKGs
vRd4u6zJznSmdQ04FBxMmKL8tGNEJugDelJifN4BrC5G+cg5/qLFGARdA8Hcul6N/W5EFIFmn5W8
Xzjw5Xy76Cj5MIjQqjSzT79fzteWOjYSYIqc4pFJkOrqZMtGE86tu/YpWdrVjihgKBd5ed+4wzll
kQm08lMaQ4uNmFfT6OVWVSQYCHUooz7Z2LTPCS7mc/yzJg7TjWbk086fsk9YmEnYWphlChCu5mid
igwBhT35YTFzt3vLHWeS5NIyhQI2PCxv45i0uEXqGGpjvLyVeA71yVvbGcN3SkPn0AIcvPdq/Xue
n2K/Nj9oVKB4rpS6TYWTHWxLEcKBWX2j0aCqScK6qdv6mNrmcLbm8ViOHP58Q5jnkRqnLBQ663qJ
9r7jc59EEFIq5Jto+7mcG5AHQesW/MKp2BDD0jLfrT7tygDgUXA/rldIZwxf0l9e4HaeYQpcphoc
SNSN0BzZd/VOHOl9c8gZDMZ69Jmn9eqx9ZZFiipRX/OEZj9nm2VRsQrN4pbijhMx4SGwb90Cn7Mj
8rd1PeQ+QXXgbpsk/Uzc6LnO24dKiXe5JL+KwjkkU8WqltkDMc52iGhm5CN1n1rKa2uiQ2ila2e/
oNwV603UzjwQGYUU90R2Y2Rp7uImCbH6cnk3lB34boFeLjTfdFZkv+jSTeEerht2xNlWN0+Y5ghh
j8Ez4kEPhuw0nszO+2x075gLH3egeUyMFHuWbL6i3uOa5eLSB/t59piTC1K/o03lE84A3Y8QY8S8
qmLz9UYubcEghc0v+3QwUxMU4R/We9fMerUreTqz5j3PkuWu06FUapq8DDq14rCWE7MV7USLW9mr
76KGm0GvcEv3tLrtWFxqdHjB9Zl3Iy7tzFnuWk8jrUdojOOxv1FFNMq/mKs3eFFsBJaLfVP6LHIJ
XquZ2KScy/8KorreLnFGHomozhraaXqLfL4xJoRhyLLQbliWIsTxGDZenfWvuR/mYOysDcYSVgf8
tRsYsW1t+OGyiIvWgjxVwu1YwPTodypURV6nuOgLUitKV29TjEiFkAx1UcsnKZiYLmcxRQMURR5r
/d6eBQ48UlDHDcyc9bjTuLoZmhZ30pCecUStXXo2nYSU8sCzYFqatEMqEjsk2dFMULgoPDxNhdPx
4ZXsYWRjfJqlRe6ah31s5WRlaXUoXDqKUbwK7MDLcnbKFhDXJ9uDT5WsZ/tSU+e8tr/shpNKVLI/
J7Sg3aTx94WmO1sqn9fRj7Zax+GOqz8oCiwDV2uuJyMG6CSNOf5cbaM8Dtqeo3hZUCK4nr9xgR8x
3MGQoU3WU2vaaYC8zWEX79Z2RYLAjaPAum1ycdR40tUei4ZG1Yb7LMe1UbUfNZ/cNsv9lx5jjZFq
D2kPQCktfaamYuDICHkrgnG4N9qUF9r3T2IaXuV6yio69yRHi9DrmG3aI5cuS6b7DG/3plDp52Ry
03drLqKvOLHllLUtLg4MSN0hRuKPxlIhKVE+LeP1epyufKR6FDzb39e1Gy8djQYDBftcH0ZZLdSN
fGSzZT15bZNd3EV8F+UnGLP5nTGovri3uOgQ4hdoenEyHy0iwm5ao8txPwt/Y7tZEwLvy+8yeg9h
kYHh59MGXVQSjmTU3hPjnLCaiATnV+wwCiMPwn1ncAcdRVZsJ39+yYcl2fhdjghn6Rnx6zINaR5O
GyQ9W30yorOmWLFMd3n2LDRR3Py4NUZGK62vDmPf3xs8x1PmImRb4NCKdCISarnr6XgpdEteFr36
ldEdG2w56HCcPVxc9GsNPA2YEUaa5lhNic2V1sAeG1MAYW6oiUKugO628h7sEaYWIMePhoXypmb5
xkgzIuozh+zcc4IPLZp4laZX9zOnxUeFgHNAT/IH6fP/A1ael+b7//zbz1+MmmnPkSj1Jf9TWorv
CWgM/3c64flnWn3/Nz/xdzKh4/zNtxxbOJYJ2sGyffgmfycTusbfdFgKOM2JUXHgBMAf+498Ffdv
wvZALbi+Dh0RSsY/yIQCaCEMY0BDuuHra3H6b/9BTrz/wx/4k4sTf9d///O/st6u1J1/xRSgcYH1
xi8CDuM7hvMX/Ip0M12TswbhbgnsYK0LDWYaG5TO5pdx030Mz9ox3hBBYR+xF/3LG/XfPfhfAGuA
gKA22rZnQCaBzWj85cHryq5beB2Khtgc4OxS8lRMF3Tu9HUx92NK95xv9Pn/y4f9C9cNMZ09dikP
270P+FnLu0HbAyYLiWmN+pMN9qT8Hx7yr+yjv77Qv7CPsJZ3kUccwgFR1qAeDBfd6DZGRp9uZPb6
/355CBr+y8N5BvA3xDum7iLI+yttsifpG91ie12ZoxvEEXuoLavmjpKs8lrK4DzZWjXFhgO3fLNw
cjv75QQf3bXLgBEkhheEGZkWeUgifJ+QXyazU9vUoepKG4aFhVuz14edcvW3yB2NoMZTtltKPJH0
LtnQg5kPPrAmt6I5ulpsrFLucybEtGZgOGWkotMtoVJADUN2GwemPttgw6s2ztUUN44bRK04wPSj
qM1HAMYCh88czPOC7URx/LCc8hKhvyO7o9tUonvLfTZ/LZ1fLI9zora4T7NbRE/nITU5rDTpYZqU
vo1cHcwjvSeDNtrB6X4S48aVZ7F+Y8Guq+WFOIBwqgZSyQt7lQW5Ic20szvVoWnbN1UyHJllfFk1
FVWkGJNU1rddcrZo2g/6EC/T0mz6vj9rNnB6c3JDV/LOqoyxYE9nIzeYq0903p1+jkOFVLhwPgGg
Npyw4NCpUbTIiKeXuWf3apruQ49bPhhk7FWq7UheoYdWA9BwwEhsiIlp8y+G49+Wxs9hFOfuxQrp
mPwqM86b0PPK0KjUQ23U+2Yqlm03TNGWt+1AUP17pRHXm5fgFRWj6IYWQoHTNjVm0J/pVoj6w6Wt
nKVMAoflO1fzS+Jg4I0RDHXzyzKlSVgg+hgrxKW5q76xUL/EzS9idX8OfVswR1+rq6zXcJOFS56V
W3dqPiLsj5rr7MyK8aDljC8Az7/1qd6mUhab9feU1vyiL/bdUt87LZV13gtOlASANzYNMKofxumP
OMUaQAk4rSuNb6nrrTD7W5WS94pfa9oMIPEDfLjk9Fq0eMqed83DMT45mK6QvQbHmRx5shzEtwbA
ZY/KPBQl8Z25BgxlMnBIpr/7tT4seyY+hGzcEmWBa8wC0GAW3Tv9R1TddU/EH+JLjfi67ZDnN2XO
d2vK+iYmE88GsUiRqZzQBypvGDVMV48n0gpoS6pSZLyPqF71zDwXGI3QB+ZhQtglTZTqwTe6R5BD
FDeGcVtnPi48jXaXpaNwLbTkiIJii4CXpmvL9UNCCsE2BYdLOhFXpGOStx2XDD8wtvvrB+17LDot
THzfu+d3ASOTrPERb8YEYLNhasCjy42RTGdq7Qc4An8u38r0mY8jPzEyZ0QlWTxAPsko6UmAlcJ7
zHHFYm7h1UWagbRZ5aD8bIUFxcmP63UzL9UzfOrLYtox/UT5YbROHEIdgP/PxF64PngDn5CT0cTW
OyMdB6b4XWi42mF+H8YBnfmkTq7pZsdBZ6TWWM52zLt7lGsQNIb+DNDhRas6vOQDb9/1ytPzfMO6
W60TBg7W3IZF2pb7LIsIIY3irb3ecTXC7tDd08TY+SOeEHxPuOOEmR1G+jGDSWhmjAgcpAl3J3l+
ARC779KQT+aUXXKTvGGwKKGxfrEwsIT9wBovum7nO9PL6PIe93b34a5Wd9cfsOQ5cZD5C5jcuA24
nZdwfI3GzqRqQ8ZdQryjwz2LkPUzNGIMV9FQHtfLyauBUy0mi1ksU8T16UthvXatKXa61xArUToP
NlkDmcMNmeSMqOuFxhvaokjnFqfbscYX0mdZlyPkBEu/ukyQkg828b5DgUW+jHhRZD/rDg+SxeIb
Ba8IxoVPBBgxqQATQMno0aP5FWR8qEKZ3x1ohsDy/YOynMfEYhbKE5Mzf1n59UMqQJKM037oqhfN
zLsdvWDsA4RgrT8/K7mz3frNN6eXdlxeOn9tZEd3TOjwf6eoZeJsfllnZKgnngbVbllUkYdPOGJq
nidiWdaYrvzoUvulrbZj3LiIqCxASTQwbK5G1jJGXdbDJIoHQy8fSr/97St3M2Loj831PhZ8omrm
7eq1fCdGlDQ6s8yQYQD9dgTFQluZbP150HkrIPrjY2GUk/C2IlF1w1ljDYLDxduaoJMDSRHEk7PC
xRY37Jb53BUau6aPoo326zfzUtbOLH0u5B1Qm1bRnsvxtLJ+aj4vLSaum4HfciQYijHY8rKAiOZJ
0jrAqhCU2P4gv6jrCzQ0FLztkNxcL3gYcx+4l7CH068leAnwJI0Og300re2928sf7MhxWJrJtsv4
wH2ynrZ6Xz64oj+ztX8kVvze5bjXU1fgCVX5LXjlYHAhkZBEvfcJj99I09oOXfGpDKcJs3VVYya6
BmLlaBs61QJVlXAlpnQbrQKYacofvKlbDnWDUkA2ESJCt3/IlopGgQ/rxuscUlpsXJIVt1DSLaEx
lQ9dxU1hztO9qBPwOf25rYjTWtXwxbrzJbI4M5N9EBqBQwSAPLFHn/gICdEZaw70CDu96aXB7r8T
tqmCPKtJp5n93zIm1BrX4gYFTLMxCNfsPV4CFC5cADZ6LEWbSeOOvfHQ7KKzXl58NwkzfOJbVllt
3zQlYKg0gTiEH2vpT930rFAo6W5+J02MaIXTqo03e+9dC+J0MIntSPAvtO6I5QP7rAvvM5RxX2x1
m1/Fpvqrt9W2KcU90g0C1eR8m/NfLZFwL5E8NOZoviG/2nh2uS9GypooG05TJodT5iCrae3dyBD7
VmmgoMQAWCVNYbRM9g/H5VJu64mHms2PiRy0vsYSlDQ9XXk1HEenBSkX+3eqmx9QfmCzJoB2juSI
biwmKnTqQZEURP14pBMz9fd4OwunBGCUP4+K7ruJs4CRM7zZOh/YkRV7Bcr4IBk0nUUbbEQrgEHU
pYWuNRarswIKxySPWVtZoc8omQHfA2TtT7EUAI2k9qFJ2NaIJnk3lvGQumFNh4np2uQFLHyP2ugd
O5+efWYyR0LphQpv3rlAmLjWYqLdOlwg+qC8gya6W1O1d9bkVKde5cTDs/iMaEO2JPRsG0Z29qgf
PN+APWUQZlKliAtBglKWkTPXGiVcVgZch9GbvpTbkMhgdfTxbDhSthcucnzGOi3o56264LHmItK9
gP9uFos9vRMTjZn+F6vddHLG+Ta2mJjKGXOTNw2oBYealnj0E4/4HPx5EmuU37jYB7HcmZq69ef0
A9VTutrO8cMTfM79kVAb1Ji5LfAhGOviXabpb1ocoU+QDRFFM4EuDb46X2/WGV2CllEixuYQGuSJ
eF6s9NFK3HLjyjG+6UySdzsJGcvyo4pAQ8ofJLvdfp69i6CRSLbZTcfeS0AiDeeM6YPtHuGNfEae
AHOlleYeGpeh5l+jy00VJUZzTgFPswBTFMhIomzG7JbEjX6QJkHsBbI9re2/em5NukS/ULthqB2T
L4FHls4kcEDiPVdKitoQ7F1vskVGWybyuT3/UvpobOeqwCKHVoD+3r/zdF5LjaNrFH0iVSmHWys5
BzAYuFFBA8o56+nPElN1LqarwzRtbOnXF/ZeO+Vu4citBSumwOPF/11RHBSxYcbcLwGRZ3riWJMX
EPvBGIlSbD5KY6UjJigYjqsyRFNGXmsnIW1IzVqRZTi0JyG4Ztp3mPFht3qZuBgXTkijMxfbS2y3
mKWmUovd2QxqV4njr7QbiHLMYzqQBOGhBXdpDchlWINcTjXJsgmKDuJxDVfeCFue9BJCAkEWX2IF
ynYop25G92VbWQ37ZNQ+83xwKLZ2uH+Hax7PHAPko2th4Ac8wr1k3WIoY/c7NTyIxyn9oitCmyoz
lKtqlVo4h3ujMK6sqpAnOvpvLmMgo0R7rRxorxDl11URaXfkkzp/FGapPIOqEmwlYj4c/21GovSp
ErFWr6N6EBuRb0l1T3QXZYvc1njgE86jTrYtwgnwwQ2JU2rKUY0RChTsHeplx+Iut/t1/j+p6lkv
te+ehpXVIFtM9ubrlp+Hvmp856H8W6gLpB2N0hYsYbypZT5XXSUoYdLrHVKz1G5FBtCMOh+ZPjwZ
FTNsqTRWKXK0C01AypkcdLcmmp3BkEY3MhIWS/2v1kyBq1Utje2cvChiRgajPI47atSzxhxdzkDQ
xKZSepI81IeW0gK1jCDWHc0mWUvUlGRbVS1e9ran2VC4pPUe74KYevqMejY0Ak9pJtQJrfnWpZLm
NKrwHFfGk1yRsJUKeetnyip6gzWOaIWqmf0ecjGK2Llq/SDZWoMWnxQteA5O6JS0pxbKImoF7Bf4
8ZJERTBPCh78cf5uAvWlhDOHt6jY8asvY+kiRxJ0b7TQvIS4LBw0AJw2g6+oD6RsHRp06xkjULej
smIROOkBYqYVtGoZHOGjdqQQzv1h4r62RusCYp+OnJFB1I8QV9umYItimh6e3ztyB6AL05faEOtp
sOvus/Cc4JDcFUxmg0wfgVlOXyuok0OR+0xCxOOOQUHvTo6tw7vL5d6NLgQ33THU0Np1I35qU23Y
SegTXVzbHScAgq6aNONWx9YKK9nc/O006Ta5PC1cQFPYYLHWBH8Y1ystUzFQaaKv1DKCYc0bIzrG
RrKYRHNaMnBFuBoLyh7N324RqPVBZs4eH1VUhg4TiG1hinjUDIA8LfOGInUF8hggrhlAAMRla5np
oRyrU5dhrLb02ZfZORox7KFIXYBYRV6F/c3RC+W9kCq3kcBGDewYDCH6GBMERP8a8lpVqppNpdWf
pQoEtZ0kJGbqvhaB7sF8WswJXFUNkCfNb+JS/6TzDG2K99BqcP9HiThz/nP9Mi/c6m3xLhK0xcZF
2s1ldStj4bPCAcgum+Yrx95NpqRN3hrPNMocFrLWUwdU07lIJdmhStN8i2MKwwRu0kYuwOCAtfYW
4EHgKCfLLsunXqOTDboyslf5T6KE7UYs1NGeVST0/DPPhcrkMF0hAIE7QIJ3dHbXx8DAtVSIyNFf
hckoyH7XyBqX8rNsMgKLkSxDniQRr4g1F00/8S+Lp1b9T95WT0MePRtF8Pq3tdSzmpY9KoixyjhU
DeGgiJpAdJrasAEtH/A7ZWKA9NILTFdmHrWpR9aO7FVt9jrLoYKDmoW8At7d49QotzZWT4reAHES
YUwnleT1mTLtVJVXk+nmVtXUo7UgwmKRchICJikJHxtVrXKtMHl6iC3XhVkOl0pQfZUOxTHS3Muz
+kUkqMmeUIkFqyoUu5HqhFV+1VcthMQ0yZ0r2rsOppPTU9jDP+EQDCqEsvVw7ZSpYTq07vtEnejA
kSy3QrDzpm9sQ+11DBjiDssMK/3tjGoGcmb/q0cEwCX+3369qFjyym1IjbSuruF+ouPLwGg3OQvK
Wgr2GaqqDWLrLE+LrV6Whs30+QXlpeWt/R3qp8ad64fMBAMdHi6BguMNLJsPPJI1/6oPqqtzb3A7
RnMWHbOE8mdWhX0pyk/Z2L4ZRQduY8YoNOTzOTUaiwMF4otCPPdspIsX4U7oJakg9badnTnmCFuR
tWmhAjiLUpZK00CmzYTJjOxQJA9Lu53zFXgqldNWUBobQSf29axSHn1iHHtE9h7G48JX0Q4fypS4
toT9tyJWwm7Qkiccv/mulLWbUivKoaAICtajPoVZLAalh3y35Z4DPsHyWUJpwORXCcPcrgWMGIqI
qmdelK+ohVHaVhfZwHGmrJoHa56R1I+NJxuGyu1sndAdNbt+zHaDLF+yutQOE9wHNaxH/y+xJoeG
0wwRAyesL9g8/ntW672V2SNtWhLRNVkWD2ytjSh1A8NinCZGzrjUj3LJ/bwH9Wii1AMTQwsvrToL
WTep5IzgaikllpFWIQacG6mSMwwhTDIBylymcXwECWQ4XRbxBM7R/k/PVRpKs6vHv3MxeYFZ3uws
CRGq3jJ1bcrQx/XZ2YNMbGWjMmqttQdUZ8WVgdI0evNd5cJ7BioJW92EGzflqZBpFiIj3kCZLZiE
h46C0vQqFo9hOquI52LLL4yksQfOXikKNHAW1qupoe8Fc8iEGQW6q5mpl5sNVFV1n83NQYe3HglM
DVuLJ+Y4lVQsqZMwaeOdKbw/YRVXzUaaUzaRq6BRFQWdwJjZm4e+ddT1+up6JfaJiEKqm5O1PnLl
ZAKr1Ln9pwcq4zpNfsU+cYqzwm3DOCIELqQ1etcbaTyGDh335E9Nsytz2Bgd4YiEbZNIM0vZ79/G
O42S3tM0ynK4ccg9Ja55Lu7pwMT3m2wQhoIZr6wR1FOmCJchaTx9mo5FIa2iQTm9qpXwVbDUDFPD
kcXq02owMY3o1tgvltI+/NCFX3lhwwwUCdMSilPUspGFWw3EizKwVDCwa0HQzNAZnaQGNMSqoeJb
ocrqxxt4zqOg0kBYi6TZtZV+FxPn+2zViV+8gFp2kXgF9qCJZFEbNUSFVUiRYkGeWCTayipEao38
qFkR4zmN6w90Pj7GdWcuF8L9T2EVK6Nmg1Qhlz6AXmUQMLFpdCZBFqg6sQ5HprSIUdevLHbmvTVn
vBowelM5/TeOE3jkOb/F8+fSWonPFOWkC1gVIkQE61M0BkNgk3C1Ib8Vn1ivWaxk1yHgwmy8HOvL
KLMmpdnrIAGUL2MHLDVsWAdA6nmg51pra1kHaahfRoEBdCeSVl7a+ZDfhW8tQJ++dAR1Z3Cx5kgD
8Bl7XaWgpRJUTxsiryaYqVfrz1rbzU2KVrWmJW+14IvAXS9Abktx5VkqLCILtYoRS2ygdfOhTMqB
SAkWtoT7Fp10hGG8aWGu5i33O3mfG7NsPtOGTAOwwGh8yT7etG7ZDN+EpqEik7KzDu5eS0MK96Sd
3fJp0o+Kvuavy5PgdlpOiWjwzOuwb1Z6ewyrgO1xL92FCii2Cc0QVhJvpEDwjxbdQgyLWlNKTAYg
GIqp8ghQ7al1/WnKM0ubXrhRoX6uQfIAaB5JaB7ZE9xaicNuFPZVzPp5kZvPKZ0re6zKrU5KMLzI
8pPB4COelPsiqPeRNNS4G08CO8dNqljIXdbkda74T1yTz6pQvKsNv5EKzcFqe3IENMh2AvglXaie
sgoYacvDMl00rAooWJhjvf3JdKrYOuZcC+inyn+KgCqvaxBE/IkJ59dckj5gs/K2qDIBMjzv/iQv
RslJTgi8XddIMUAV/afHaGJ64MywM/orETuRr9YJEq4cXEE4RadVxSHR1gJZmpwc9ZatqU+lrlrP
xH3j5aQJRG5nFwGsxak1U7+pqLk11ix60uj20Mk4u3czt6RtBcHgi2JjbkYzN9DtJuMNWPMWd/KH
nKAYipVLy3zJTVQTrJ0+XWkkyVXVECjmzJpk/ZS2uBjm1ngsmv4mki3syDmlUxSVowtRMVoVGH+C
8SGhcxfDnqITyOKfTiNapSx/TV4WMkVQB0o6MfEiAax7Ok/nVuPYj7HWb3KSh/80fsuMsKczjAoM
XfksDYqJLpSJ3ozXFJ3PDENergh8CDrrNua+mP+Mg/VVmPBI8AtBhq/fp4HTosPDOZh3oZn49xKk
LJlFwIcWIv2hMCLxQsxMG7sy28RkZqa8NradstUCIoAlbqtMkZCT5jdzjbTrEw7IKSr35qrZtnrK
EkMy7oMUPqEbZoA6jNjVq/1fwVIjoAGeMWQHjFBtkTSIs43rlBTlEWlKddPF3aCIr/kIBqZtRH2v
TfEj6esQtR+hIemseEIpRoeSXR2RUPqLVo/qFp8OY4HYB9IeHHJqF5UVU11X8rbJ0yd0GfVZN/td
iYzUX9ow8YGoJ9Db0Awp92ievlsBlTZM//lAsdccNCxfwpRb6DdYwQR08/208DRpSx66IfJEOdA5
qXjPTKNEYjSQo6e95EIc7lCjhFvhUUNGwVyyA928R90O3mytU/+ehYDEUfnKTygAeBpM+jnUeGSD
KDorAgNgFKOCm2mnWjGxA2rAL4TKuP/JH5spAteA5TQmFJWHFGtEkQ/v76BHsUCg9xjcOg1lW410
7+/ShfREiy9mGjCnNQiQSC4FCMZvhjTRURXrKObmVUTu7uTpcIZdivELGZaBzgvY+PCxqtDIlmag
sAre6Fd+lYbPHblcE0vMlevqtw8j1wz4suAToZlWpeIEM7Le9WoYiBWz1tdYrgGBdbo4ncnooi7X
iog5Yp2UpVMWpb6JZgahyKD0inUvwo3tFKN++lOARdhXMRUsWPNN3Y7Jt9rLifVpjaxJkRy5VWbO
2ySlAkgM4lNEYuc5iJLCIdi44MMJbr36rDBYBCiwMKDLXBR3SMkyvIRMhyMUua618FRe2p7VNwAm
j3coGcZ5L4EbcYpicWDCcw8q+UJ9wouU6Tdk+LLbDhiNtWqO6L0g+ImCa07ibyyBw7Eiy9gPxl7q
9G8S9Ky90obiBlWA4kRGN53/fobkWXK4UCUW+lPskUgAkJakRoSrqHNFHhFdSFKiShjLZqQ6tivE
dY4wVy+4M9OdlG6N6SYL3LNJl5N7ELUVyZIzgH+T0zqUHnIcHNhXZntpELiTycBbLSvSBSshMvNx
CInnDpwoIfEm4Pm4bYTpSioKEFwrjy+dmP1kKk+ZSW8gOFM+6oGcvdWJ4jei5SuZ+g6jerot2kwr
GV8jJjNeuCTfhWiwJpVNtjYS4Vp98IFJymDdr0AHzD/mMewZZWdUjcapiBx8bdZG0LvkbK1+mnoZ
8HzE9aMg5sU1aaZgdYH0wvqRvM28cu5JVKBaQ29XhZaD0xXkrQkOQGOyINcKQsK6in2j1P+NLOA1
OeOerSBzaljKizEhGKKsr+P6QEOFqVSNyAMvwTqlJKRoxA1MxXj+7TuyoDoMiOgirgN9xEaLoesU
tc/o/zuo4pPQFZKTKSKjtwhhYG6x14hDpMFGGDxCKM4fxuAZSoeEf7mXNYrxyWh/LPbyjgD8U2Xe
W3VoMFnQI0lPBgpkVquOmsRoDg0NOJW87MW0XHhRtPsFo3Mpro9VEbFEyod2V1fpOa9qUH8yIHwt
bb1SYYElBcMn2LviPvWMYq0UQkfTvsDqLndjjEKTinW17oGos9ZkDUXcBy1UfwZjZyOdV3lzOPtU
N+sUfBqOaqVGQPUgRarBi0x7hotLI2s0uktqEzg8+EzKwFndBfxXNsWZ7fg+0ImkHg3QyGFhnjBI
d4cqlz6zDk3kBPPeH7kaQV1Sy6G6JAzZGBo/F1h+qkV6VNL5V2Yh4vTQa/cysyVfTYu3ImLZaWGQ
5fACxBpN3kCmwAFx9q4Ny8DXtY7qSJb9KRG4+JalZU9EAI8UDqx3Bfym4xgDQA9X7YSEOtVgUDoX
43MlEsunazxCKWyQVLLrM42lfjJUkNo1+srSuo4yg059mWjCTUx5gpJ6XTJcUnWU9tWSE6uQym4B
U3kb0w+FNbQZ0hagHYQSbYcVtfu/H0qe4ntFgiCLxH35/09lkQtMws8rMh9Wda8u2vN/f5X9IX/0
9//WXbMob39fIRbvSSBvMsQKdBaQhDsVonPD58g8ni9LslvsKUnwIoaVBrD2dC9is7lkI3mqUhEq
Pp1NbgOEslCgLNbN4g6wlUqawVhU1layvFQoQjiT4cWCXfj5pC9lg2XWCsgx4GIp5K+iM35SYuUF
aRd3xIVUc3Cp2vGQRtZy5XuI92KFoSvRUNLG/QbJv3UR5arCyBu6cygTvRezPSaeJUUA86NpnGO5
qBoI21L2+/x7zxIP9AXZdAAfKc2sI76rXaF1pZdU1XsapR2ThPE9ySU7n4LhJOLw9UcT5iBhEXjk
LeUUNirc8IzPUMEkOFVj77HXL5DKx+khzyffinlHcnArGznXhlNdws2Ds7mtSno9mZIpTwovtpRD
EwcplTV4uLxsPCEtXyYZYUZCPNiC7ouzeeITzPtHVwLrSavnGQ6VK8ndVW9gF4860YdB2xyYSUHm
W7DFdNmg7YUVzRVJqbojTA8pNx5QfllyIHQww8tfRosU6Vr2sEqM77HhjVpQ8fHuofgxKa2JAksO
Yr7e6QBcsNdO8RPoiPMwGsYmYnLoSqRr7dni72qR7TJONw+NO63PGDpJjtc2FHUkfWAQI5TQJOWM
pmcYSnvuFyqosO3OiiiDGFwsQOkTeXAtazWmD1r/gkonofGeCT2Sqx0DQByZorUdwZPTkcInm39m
sJgPBBUbvIN7QkamXdGi/Ygjts11gett1pjlFQN+Tt2Sey8tuNhRa23qDCJJ30asvqo0dMFWyJte
4P5Pq+p7iRTDqyLzqapGJhMVW9x6ZjWdrDKkIdKSgzppgB8afT+TG4HGdPyVk5EUAuwNFrs7Yyl/
E0V71cb5H7E0yIpi9agZ2oHdm8NgiGEk9Jp1svRAlgfguS/uXMTaWZ1JKe2aDDt1tKjP+tUU4v7W
x3BX5JCBpSglDnSngiycQIf7MRq7AkKUYOQwV9lu7Rv0qNwqg3ECJj36mpExNKMh3zZdbh7wH8MS
bgVrP4Bc2dVQmfejxrfB5Z/vQgscfSmWLT2IJR/1Plj8KZWVUxJUJjkug3YuAzbsSXRqazU4o4ci
q0ZOxKshBYVL0mWxXdj2oHBBO9/hHH+SmEM6mqQNT0xge2cUNOFJwS4yCBRwZphPz53Kar0Ruvhe
q4TtCk0t3nurnrFlGvkLkh1Yh0ZJAUxMMC7WbtpJAQ2Vyh1m60XQvI60MVhM0+YVlA5XuBZXryEo
QHsS++K1q1kiVYQmvUomjnFCXNJXsakym/Fl8or8PrNJBIle/5ygkpSGr8HMfqmjSH2ZCkQEWWKZ
LxxMDOTbynhBXlXaeF6bK2ZtF6O5zIQbeZTZoEj8+2USLfIZ/rboTvFbn5EmVI3s1gNLYLVYC9co
0bRdrLfjOQjV4dx18QhWulKOfcQec/39rh4JabLygT2VoZ1aqTvgyttKvW6+dqn50o3oIovlCzpi
7EAfZSaCXcnNzfA9WTpMdFHD+jhsDUefAD/qRTJ55Qg1ue3B7psDH4QwlaRmYZFnXzl7cdNgXh50
1a1LdqONKM0nmbqEwUiquGmXfwrzcoQBUl4TPQEWUp3HUSn9rE6N68IrFhL9WITJ3krq7CnXOI7Z
AOfMXi3Os6FAF8XrD1LsBukoBzyI2AiqFUoJFc/5KnLsIKc0DMAFt4kjHV2AMZw0dWB7MgbmHtEO
VpOmf+rC5NA15eLX7ci2RkuvQKe2fTMm+2nVfAULh/wwsE8mge0YlOZod8s+qA0d80VMZUc5xUOg
+yjEctmyZGvdfG6+zSBh4IaNdT21Q9LHwfr0DeENoFiqRmM3uva1bElsSK0ahzuHCM76Y93waNCj
mq2f7i8hQiyEYBUCAZkpT6RgyyDVB3AC3m0rG0SuKhNKkqbrp4Rik6YJFIky9wcJUMOmYAR8Mcrk
yObrAEgUwF1gll5lxhgGs2bacvmtIWMXYZhqRKz4HYeY4bkBhKGY4TiqsMFsLYu0ba/r9PRT4WCo
kFxcEHQOCYtFNXlpdam+hvMEZoihGMc20SJljcdCQTsavy7LsDyFjBFw06FtKRQxOLXRGNkKnu6e
zII9kjiAcESPBVHGURI2dtrXsCgnZgJ8kwvkQILljEWSmdSdTFFKzy25UvPYq8eMYHaX2BNzrw4E
MfdxlEM3mfFHCGtfJl/YCiJUVZSHkFQ/c9a8RAiZubLw2FUsyydNUlZzRo4xZyCunlNrm4UaQ8uS
WS3m16MYtAwFkhn4tDVeEFpMBsexBT9rz7M/cGc9Kmw8Vo9yYj8yixZek74AvzKp4wG0pOLLxgUI
b+m0EQubvpLzvRANIqd+f5yQl2FUAmOYmGV9pDI7h0sweD3XG6v1FApIVN5p6yTURgR2TNa07ya1
YXY/wFdRQXLPXe/RmWR7zRAad5xR4pXhuyBayN4ZGftzX1/nac1jw+ez5Rn6Jsu0QZFirsOfbWM0
Z0vGray2WeIVtZn5RAPVrhWsHk093PdmzsOzam6tQgc8UBDAVB+ZoRaE8CzTxC42EI9UNoCpjOFo
GJ0H8LuB7Kdf/hpH3slNk+uCH9XL1shAGWYaCoJB89Gk6jdBb3A691rm9nw/Hjzqk2Ygx82KQXdT
kT66FmWU4UJ4XnK5OrYL7YWgzCAqdJWxDnkDVDuMXMcc3fiQJK9KGGT7dIGzK8r6wdI78BFat1WT
5KqVM1OSLCQIuFb7HX5feqEuzKRDWPbSYRnYD8JQZBC6/t7fD8P6s2CxkKVpzcywOm81J9cBkzV6
S4KBQfoHOWeCjcfKU4M63ynTLB7i9Q/+fiYXrPkLa2UMTx0o3ZOJh+c2dL4m2ws0JK7TfbxsUIma
t+FtRO5+D516FzvStXgzP4Z/1pH8VDXCa+wJDH6BaTnqK+2Cequ5EFR3vGF1Cz4VjHDjra19Cy2h
sFnHKrACVS+yNtJ7OHiVn2zFbeYXrv6P37iUzzp/FRm9RL9RbvJXGZ/XeXk3EmBENiI77UpqDsHD
zYtxjL3lJIiesH1tMNDhBKXAvxDNZN1ZEYpfxk4+J4qtPKdfuuGppbOAPPAnp06d4ru6pwza6pNR
XWBB67fwlZTqtv4aqhMHwooK4TnCKrM4SK0Lm0WRnR6nK87JE8roHCpkwcDOsUw/rugYMi+BfuQj
hZGf6q8SJMU2z06mcReEf3zriPM85SXtbKQ9zJjG73qHsKRjFfkJY3U6q8i0GrvaV36d3vNnqm4V
VgEoDOSKnB03PCT9rnhNXoUPpASMkrA9uKXfa67yqn5l8kEWNwq49+inOykv1j7hUt32Odrjbcgy
cTMcAMjlMOA3ycfwmQ8b5RY55pVvbrbVf5M/Psiihntw718lj1gKpLYnIhUqoFzPPNWQEPl0nJKL
XGQ4q8YG+nWGCmNTvJDKhJpEuCfAbHBzDu7QOUF3Xi7t6MCMKdjnsPBhXLmBtz8mNujC53GL/aX0
WPYIict26wA2jc9m3hfH/FW6aPditFX91svbDIXvSd0DoBt6oHee9SzejLs8OzIXjrAjSYXy8q3f
4w1YmA0ntnDMD+aJwTGN5D3ZZdN6BYR0HPM2fLCwG7zipznV78JtIgLNU/x8t7jq4QXhpEteG9/M
A/Yrghqmyf9aSt5PkkTO4ln6nhj3b0BXY3O4AInvPrBDPDiAc2VXVq4U+6Pqo8ToeKierV2E+Lq1
jd2cb0Rll7yYot3TyU57gyEzt6rT32uvONOHoyWYgSXvo1cizSzd4RNpWbE0TnuUN8k+fJ5eBD85
a368M16a4qrFO2Keg9B5SDf5GuyoTVMAkY8O2sZPc8htjsGWYQmzVS+EBoUS9B2Cy1tzCFBsPnqP
sPinldOOjm3TbaM1O24TnafPbN+cjGvlf06R3R4Vv3JR5dYOnudH+oEh5Nm4oXEp39bAYpjMrpp6
hIZGJEn8Jr8QbBBPtPUGEeJZVK7dVjow9Bk/OMqUL/Z8q6AeBbjP9DtDlndWeGNQam6LZ+tLS238
nS+CzcoEctG9O5gjcoet9NV+iCvnzbZc4VTvxN5GBWrZk22+1TvzWYIY9Q8on9P4/SV/Xh09SHHJ
Ctumz9m4Fe7MipKOj5RxkHgH9PKvfUs+weXUruFrt8XYNI8KFOwzfeLyC2yxy7b5UXxWbtYtSnaM
wYLdwgD5zDtEsw7G2ty0XwJJej7lRuGyJtL30b686G+jZ3wEx+YQ+sW2+m29KLCTL8zZc7+xCFVn
e8IX31Tqphc3QbllT3fojafsBiYv9gZhk70wt38TFRvLp+poq6vbabe4rREjI60bf0PxBGIm6Xkk
boxvdJwz2SnmeURagw+dE+iOZ6HmWcNFA6tyhm6CNI8kMpDqJHPteOc31Wv0KRh4jez2Hx3r5HYz
IZ0blrHZhnC4rXQlYgXtCBFSh/4YN3zYXEzkJKyPplX7sDEv1Q2juVlCEmK3cxBGH4orAmjkdbrb
7oMXoi9VqMzNE4LIabkKzzJ7x6fkBT23wCh4k+U+BlLpNG8x3qlbdqadzan7LzybpwrkoSO63VF4
nq7WcbkILFGpGE7WMdROwc8Ib/BIxiETYDaid56IcCuKN+1uXI338JlHwruxU76FY7vl/kto6hkY
5PjR7GjbvDZ7xEAxSlFbvFguZgY7etd/wwMy8ZDl60YmntiG4MtGApYiFzDkwU3ss8i19m2IToE0
IG5mx7Jc87kh9+dXDF1hn3wAIAqepJ10qfvP5Jg/4IwxtSN4bg1St+nakMnAxRl5OZeMo2wOtjXn
oTj66q6tnXCXz17ya3WkaGxMRxt5ZKrEAdksegXLCTWHO4sMYWg27/murbaslNBUGFznO+HEChaV
9ewoiGVYgGyXW1T4orwp3BCSux25BtLsmzJvZK97tU6S6FcHTJCasan96aj7FreJdBHeUrfbUrrL
1/gnPCWlY36Lw07nTL0CvEC70DtG7qMTpghS/xXb7sCOM+dbrF/g282jLRf2dFgDUN3yXLxbb9To
0rEWwHADd3SET+b8yHGDb+2cQoS9psR7Bgt6lk33ZYno9BAYn5qAY8ERbvpzONz0ab8cMqf1WzvE
AOTXJ8L1voqHfJ/fctYoX4x+or15gNKiuu179FrNbvuPWw56V3dQvoQn3l1PIhjH4Q0zxgtvxFLb
wF7iexptLeuWjJte2sms0UgrFfiUuKc3ykOM97rpTjstPYJD30r+gkjjrdt2KHfNDYxU/TuA1TY5
AALFA4nBxmn47YDwMfuSmQX5xWuLYNAeXoT3hXd6cAm9JigJRCP7JreYn6BWFgfiZun9N/Ux2qpf
qnXrgWaibJltgEL/gp0i2BYpAE+JthVIaHghHBL/YgfTB88Wb94Bg+LskqgSVtvxovVHPfJxYwDe
/SVflvApDeDbiZ28dgPZrgjPM/VGbGuvzW1EJv8FtR4rP06PKzBtJDUoaw2UyQAaXW5MAH++uc3B
55E9AYHhmlc7qXAi0WZhhfyhP2QdCO3NXOzlJ/5/g6Qk3AaDS0bEcCCZfNVWpqDLN+yR9MhTCg9K
PD17rN+oFJLyRVdPXee05p1GUuhPFGzVT/PUWVA0twFl6EeS76QbBxTyJzl+YShYPLWX+FLgqdyP
tRs+94+09iEzcsewrtkQlbMjdcCr/gHtjXjov2qXScGn4tEVowzQt2EJDGLPcI5yDhVSfA4/zQ/5
xCGR/SS34cNgdrcl3uSjPNa7aN8funf1qcr8mY0wmtJnyIBE1BHSYkcLibpO5dbG1vroct9EUZQf
SlIJigv5J1gAIwAll3B5Lr+rjxVng3sTzYNJaf5DhAh2j+IXb1eu/uAtm9/wLmLDynRgSGjnsTDa
1IwEMl8amCp7xqT3wo/7Q/vMtjN4CMAET8tvedSfy7fEtIOteQ8pv/bFKx5UW+nsCW/eqdKcig8L
64hu19ysfEpcbLdashsUKHb2Qh3XFZ8hSbiMRk8Tc70HrxNzKOYBHl97SCcYdMwnNm5B9dCGm3DN
n3HKTKAVuc3oOpCKfiH2XH54sNUYIw7QVJlRBgfxgW7luaXr2AOK0Ni1n80tGVG8fQR2azfthI4+
eZ29gBr1iwtfgNKyp27F8EMesF18xLXT/PRHiMjcMjyeUNUhyH8F2E3W1Za6xclvwJsbR/PKfeaB
9DmZxwovmEkVbIOLvFA5hB/cM9lhKPcVFhjVJyKretYXkti91W+bomB3AZUQHYqaTtL22tkAQH1g
rs6cQgWriZTfAwjCxrN6Zv0bfkgcWFRUiYOxpDikpp+9BhJ5uN/vwkc1fYjlbSBO742pcwjP0KOC
in0kCgipKc9IBJ9Ugoie+oqwFsr6Dt8+tY+4sb75MHiqppTxNDQ7oFCn/D69mPFm+CDiuNkDCGPK
/j1rG+2OoYXtpETgzLVh5efVD8J2AVw/kRpE1x63h4jCTybDyDPJk37hBi1Rjnsg5W6hj8jW5Pzc
E3F7LD8HcxMesnt4rmihLGqlHsHOD4OAJ/WL/QyNKAWr6WKTsY4oliEAIhbfx9fiiZctXcUPcFV3
hhn8s7ij6BHe8fpAA6UWFw+lw4crHLIPZnc0CtlPGxwQkKxb9nv4zWlMfhCKqu5sPjDsfiW/zTZh
pberXPVfcDQxawb0fNTIm/JkPeFlZK5XHcd93tpgEd3oO0/YYdEPbUk15D5q9onLM4rrpSd/YH1e
92+MPrraJv2ZpsH5H2nntdy4sm3ZX7mxnxvnwgPZcc95oAVJSSVKlH1BsCQVvPf4+h7QPt1dRTHE
NhE7Kqq2DGESicy15hzT+6HfSS/JSn6ThxU4Q9DA0m3EfIjwk0teHwnd0N9K4PpYwhf1OId81G38
dgGi+c3dVU9euQsR827UK2lhbRNsbv6igPthb4CLvwiyT3qeUC72LyT0EtjzLT4QC63Ewu1Xxlrs
y339gJjzyYYRgv8R4SfPKorQ1XDlQ1Jehr+Y/ZR4YQLw+TlQ4PNmH20+Z4nAsgl9Nm/5+qnZ+9pV
/G48MzrvgqO7Jh7eXfTBQuysGwV/4Tu9BUQXYnyEiJ0tLQ0p/Ex/la5kp8AovxSwUBbM/uaO1snC
J5oAoc8y3FRbHwv8rXI/TTaTSIw9nLVRbvNpE2vTYVhTz/Nuhgfl+blQaMsvKPvQtMVzzouxeI3R
ss/7lX7DwOEm+Xt1539gf7XvQIAGv8JD+8ZLQLpXVulLehiSNbmW5t5d9xvrnjmKh8J6p+t2pV0N
W1BB1gspc0BmRgJ15v1L7S0a6CBkjmqs0ub+hhWx+4FynO062tvwQ2eLwcpIh9A786+xV8l3zPLe
rMducR3igTlkN9kRObogim6OMIBQO/fOu/d5nmbuU/zBGG6fWUIPkKjm8j74wXSkMuVgOZvR7qqe
qifjpXpievTviKGcBbfFqnti76pfp1fKytptor28tJ5LnrYCQWm2YvJksjReWFs/tK+dQzfmKX9A
oEZqKzrSbctSejU8s2GHd1ld5egki0W1kmn50ex7FFtG089yXxDF683hQTJldAf7eeh3YtHeuG9d
/xRWKylZG/I6I12Gt/68dqwb0trZ+k0OHzZxHTbGmfwyPUA9BK9d/otABNUZ9VXCCqAhz8Px1nxj
tjZ2w03+g1kQzaHYDhxsuS7vjG2/5grIV9qyoiH4gMfYnxFNTEmCzL+MuhAvSppbN9PyGS/hz5Rl
mb/sl/I70QNRtWQCf5KYyCfhwix3rOv8WD1jp1DZeCp76SEw5p5RtzxKjb62EEF3IgYeT2tm+/k3
0LQtDtRcLCpibxZWySONeB9D0+sUh53R1yQFmq6bAm17CTU82gWf/z9ChJVEdcFQEdGuUloCukre
43ieXFCVGKa0MX6WYq1aWbXBeZuVpG5lI+Wvng2XV6d2VoS4SwLWXqiUUYh2zW0kh8U6JvRx4ect
VueBh6Gb/giR3cwbOht4vEcNGVx1pSs9y6U++/cfvV1eN3puriPTj7c9ecB6rbOgjMu42IoP8ZFV
or0SQNKB02cZRVj0Ccskl9ipfP5hjmSlS96a5gJFTATGJDuWAcsH335CZFk6fs7CHN0jFkQKzzre
U5QclGgHohGN8CBFtx4Viy73bEQDCtbn8qbT1Xc1Ai+ehhP32t67nO82gOCGlqlZZAV7LvKdmrnA
3V14w4eWu9cQ5lWWsF6Deew5NNWKR0XGf8yNaHTVQa+ckPk28nrs91ZFjMGI1YLKDI0zN3/Uq6dB
R706/T2wexiFQfUuheFBgFIv++qulsaIOVKfZ3187MycEurwNOSStq516KetuVIG6zYaPCeX1BuN
jSds/7tU0e8tcudmlkpKAMGhRMlohBS5e5fmzrKr7ce8GY1V5KEGcvvxoRvVH9wOFjBkvVInyt9t
CZyS1TYLKM9vtkq4pnB9HH0+eZDlVZX21abBZcU8E8cbIt+YtHqnkwf/ppQwnWDGGNZu0axb2Qvm
ExQMZoZ1bcei37Upi0xSoVcadDDaQKO+FkJ9I3daI9vPcmcB4gxo8C7+0aexMX7pHTxdCXgfKP94
ZcQsF6YkLwzsN2HhsxtW7Plf/xvxc45cAwIo/wObYyNesgxT6Lgz+dAToIvZx2raSnbpdDp8iEyA
KWh5X6jEUFUJsS5JsS71cJtrcCUJo374/uO/8l2mTxeKJtsmHSL9hJtj9UZfG5lVwv3qfrm9vpAr
j9JBSBVDmgRKhANR7ZLxSn//uQrYoS+nraiaJWyD5pauTgf2drwLUq/651/Kf5MroK5qr5R0Wsj5
KHGKleY6sLrbwcQLP8qo6ZPyGhvetSnQc9JOZmebaRtddNsLhzKd4+kdUFQCNki6ExzRyR1QIkMe
kIeWjiuDRQgLCSyE9OHDwXakHz7kP/qTExCG4dvTPWsfCLAYCcdbZa03XBgO1pljUeFvaZqtG6o4
PRYjcBVVygJ65aCBmR54wU9YgXjIjz5eNFey9Qt3Qjs3AFUsHhYWE9nUzZM7EdGxG/NcImI9pdxn
dcmDpRnoJFlpNSOszenyW0r9mucknifpusKJWvQs7ZED4DKJtxoxBEiMQ2IF2cCA2ecqGfyQG62w
3eK4KstHGw1IPqBMrRNub07sCdJKyropaUnFMrDr/fc39dw9VTXNwiJrT9Srk3E9eDpJB5FXOXbC
i5A8Nig5RXfh4fkcpKcjR1N5dgwZ/pZlqX8O4h6n81ALtXTa0jjAptm3ibXrLIrfNU9MTgnW6tL9
mLfgGAR/6exNHxrX+D/gHHbx3vQZUXGV33akUNiEAeODtvUPUU/Mkvw1LsrrcQCgkZvFWq7cW7nx
f2VlUq6+v1jqF3oWc5CmmoYqC1sB8TkNkd8eRmHogMNVje2AYGnqWRm0AhCHDa2WIeGejmWQOMCC
Nz20J3kqK9urtIwfPQWmqx9BGDH7D0LfP+yoBBgIc0HzoBWMnXfrJvB6vz/cs3OHptO44+Vlqebn
1387XK0SZmYFHC4ja94oUG0wXM3HCTulJO1DREt98vS/9sYu1KhdegjgqMnMYluuLx3LuadHY+KW
dRT1CENPhoCHsESR7KF0IoPuiVVEw2KijQw+NaFCLdaewfNUt7TYPdoYnZ+8f38xzj6+mjBUXYbz
ZjIQT+4dfpO/x2CPoGhRKipF5jZAJDo82GA2Z6qWzarpycOXFQEEmW5Oq96HNnWlCSfTY5PDxt5/
EADFnUbsP69D5aO2Igqu3nUe57B7YnbZhLmSd35offcnnIgdNkoKpmG7nShL9YSh+v7ElPNX1jYt
3saqbn+Zl9CgMoDk0qmyndFQYjc1XIGo1lY9qBnSX6LNqIhNTOE8hPzy/aefey8ywibimQxwTzt5
J+i9qzd6wjthmDg9EqWJbmKft124VjzrITRSCiRdfeGcz81augwxSYfvA8nuBCcXERfeDnFXOmPP
vURw82ra2ev3Z3bpM07ODHyyik+UAYvI73o0y7VuJxcm37NjkodB0QTPBU3u0zEpQlgtas1DUSgr
raMFMDCLiJ4BZmTpnjxtCl96sDSK5hq/zB5TE8149MNxfBW7xS4o2+tWxh9qqwqZeDFdKouKgT/4
r0HureqJSUok3AALbHiAQ0JldAJGedZdHrg/J+CY7aLS+P7CKdOj/Odsr8myYWvgOWWBZP/knaIb
eaNJwIIcD3H6rOY1PtMJJVcRQUEk5zGzqvgBdzctB3A3nlTQNclZ+uZQ5L8/FHHuSCC5slg1VMU6
nXQK05LtIdcKp0h/SR7Ndl+lfm3VCn3cgbDL2t1pACt8bff9535dnaCatBHWWSZsffvzCv028QpP
qccyigtCXfyFpfJMVlzseZa3+NGYdKf8ye8/cRrxJ9ec87MNC+O8oemnq2NRBcFIVAHuMB1Cb4gy
m6Xsc16Gj/8Pn6OrssINZjbXpzP/7czIPcBcVlqZY1O7GV1ylyBxg6m+sNa0tXPn89vnnCy2JC02
yd7kc0BS1JLQF2i+2eWbM6lHFqBkOn3FuzjINgTe9czb+YsebqwiPHD61Brapl1JYtJcaQnB4OZS
0Xx5FbISmo2kRhO+SayDTgmK0M3AKXQAN41HzYj8R+z3uUyWgoq8BVI4il7oPo2wEVW43r0Ha1lV
Xbb5obYxispbje0qS/yEuHA6dMRgZXPh6Qjgs3rpZ+MbPnNp07GhxDPZIY+kl583b60tIy+IfDKd
ixTXTh8dO2vB9pRW28RCFrH9olgoJcA+5pibunqRbZAhKQd8jFvb81+6xJQRrkLXMXp9D3X7lwwT
bxG5dLAtw6aGOSrWqjSMZ4I/w/GWTXOxdqmwZoIGeGtitwkjxAN27z8G43jwgh/fjxTlzIuJBaVl
MBnIKMOM09VSHI+SxjYtI88YIIDqd/dtnO61Tr23S/GTakQ7k4doj53nSSThbSV8HUhTh9X/KguM
7ZDq95jXnw2lWCp+/jBK8atikpWpajUZ77G6Hgefwk5hwvH3HsvWJF7Rd5s5psR1T3BQWeGvtqI9
tja6VLr/mLW0TiWAoJr4GXfdvUHq1Vg39ypk6KoF+B2mNEQScVMW/lLHRljr/EAYE8fRNwu/w8sZ
7hNVv8JLslfr9h7LnFe+h0O60TTlffCUtSuB9tYpdGilemxSZZ33tB4DLrtLmq8eBDGlpiUkacQV
eBbm03GqehctKqu5903l/fPnWvOqyqo96ttF1UKoUJHz1bHYQiV3DNqCTSkfq7B13J45TdGfNTXd
4LPYxkF6PfrqrWfoP7wINoRfPkhjdo3bBeaO7z/4XfRSkiB7VfsweVxPuqvT6lpvrHcyzKnm2+VT
hh3xNmqJuknhG49NdscelDE1ge0vjJAzLwpVQEul+GSgyrROJhM3gVqqlgPqaDBkmVcO2xpy6dwU
1CGT0lhB0X4PELAjySiRs8jc9qjqaYK6WudcOJbpdX4ygWqqpYObELA8xOkWhSpL23Z5kjngQJCn
EzMtBZNRjTBE9HKNqbRbhPfyXMq7Y2/Vb0om31clyhrft/Vl1uZ0E23J23R1f+ElpnzddWjs0GTT
VBUbKubp3F56Qyv5jUmiMZYB6l25jVSWxgvicm/n9uWLm4zQCS01dioLzpYvdZuGnJULL7UJjnx6
ieDb8j6zbXIAWbH8OffXQ0SExtCAl7UfIAIka/x/ibT85IZg6pj1YT/s0hhxokbi70TTqCfPud4K
ZMUxPHTZfDOSXYydgLJ8fwvvb7zOXAn5E8YSVY/mqkA565b1YjSlW62NOZegViHOwdbSM5IlGnOG
ZSO+8PI8N1OxPyL/VTaobajqyTqsiuo8jvBUQWhtbmpV0HovjzCoZm1cHoouPcTNgPRHG4HFZMfv
R97XFbQ+vU0VCyS0JQzjZJ0ZtTnuJiXEjmLTbsKvtOiH4UC1bhWYxVWnJnejhHjo+w89M6ZYtYO7
tiwWRppsnpxxXmVZ47VN7GQRkk+0hHlUHUezAfoR/jBcdNIpHrn+mITWHhX1+/cf/7kE/PNp02WN
01YVXTFN43Rh5gVxnupxQeqdUev0FltGh6kivSPTd9R/hLG5bzEH0N426ElLoC06qhNFq8962X4q
G+3QTF8m6P3HUOHlz3ubikl2HIY7rbkG47cNMyz6Vnnpbn2dJjhwNh0s2g2Dw5+mtN/WP4VB3dps
Eg4c072v4QYe7fcQEz4Iygu7g3MDQ6PoZ3KZWAkZJx/lIxV27VpEThTBNbBweHjWOjGaawudN5Yx
dpS1ePr+xnxdMHN6ENM1IOfTZHO67NJzwJqSTUgK810k8mM2KAeQDAs5Vx4+L3nkJktdtS6Mx6/L
V11mS67J02KdDz55CIyKIkbtWpEjNc12iFuC7KIfgSlffX96yrlrasiUuzTyW7isJ1MYy64+CPjd
jpcae7NlD08g91Rw41WZvRSSdhXp6iqUjZUNW0CvmGVLDadVM2wCRIFAqoi10AitktxLI+vMJMQ1
UGTW77Yqm+wI/xxavaT2hPlh+y3xAY2Bf68ZPXOAe1UH9a5pXxQCCWdmCCNKuTTUjOlNe/o8TlOf
ZQAJ401z8tm8QAig8evIEQZwCR2jHxUQWAuylTGvZ92mhuk2w6AJrgESSUoGM2eAqjghX3GKeOta
dyQkKrj+BN7aCkZAm4daU/Ae90kEsYY3ARHzPPYUzBS1XOCMQxSSN+nKrdK7WMdE3k8EmU/oWD3l
b3q4SfCJxZOj7fDJMpAKe2l0wIs+vx0gnoCdBPQJEzmlVnBwXfdaV8b2M5VlzOTJFE/OtK0Vc9jH
IDmCn9T1UL71wP2krHUAcYm5qhRHAM+rfNoGXBhw00P65cLaYirNKLbQTwfcGMJw9XUmuqGTXt0Q
vZxvLM1hm5So0QqAKK7RbLMUEgmmqXfcOUstr26/P4izDxeRA7QvhAr//2QiSfSCxYOXxQ6eTiRV
nLYcKQfbqi9s2s7UGxnBwmTfy6RuUuv7cwTjdtPSvEhjp9NoOqFNtBuQHczTVdFuWUIdYB6gBweX
UWsGaW3qVem2V509XjqQryuVqUKv0CayKX5y9f88kDGUsRGDZnWUCu5Fwx+LvlxX3jFKhmdjsnJ+
5tsUxs1khE/sn//3F5yroPNC121ZPq3I8RiYbeQzmw2R+z5d7xJ9WVK6FyZr9esmmSIYMyN9Bsr3
6ulT21dRqowZM4YZ0WIQcP5ncR6jzrL20UB0icmcFWq1E7SmmHU1oxzyPJGnw0olyoi1NEpziJyj
YMk7te8CXTwlMHNUl7CBHnlgpSBwujwNn5ttiKHQFdoOZ8oytlnaIPzaCGVns5XI9Zby/MilnBM5
fzXIF2f9s9dJ1WDdgb2wv3RuYi6SZVL9cob+h6Q0IJGj/NhQNgUJaaOsiYOfTfxTB/zSSeCqOlak
ZrENUgQw3w8Ma3oCTqcDbhRNXl3RCCc5ec+JRgXw5BWRg8kYlw6gfxvwAwRKwquiAO0XJqmsrm59
VhMsCfbCrtay/WLZ+iFBW5N99B7WlSBpnYrlUsgLEtQ0GY0jf7SCxKKuN64N4V4PtXqwe4oZOYNB
1vKjXkePQqvvkzw7il6+ygHVkwWGl6l8KW1jWXgkT2GjPFKqpgQpDqNS3GnQmgi/msDDH0FGs923
E22ZqeYVHuO7VgMBk1vlzm808BYE/hAc6VoWwFPzKQ3Y5jLsZRSnvQzWUr3yGQ4zMkxh7bx+/t0y
E0Jqucp5QUXFz36G8qW3qn723ltUWJn/8PadLu1Lt5pKCglvtqLcpsCW7KjddjQ5F9MDUXYd+iB/
cAyFFPCepDCudCiUQ1imx9Ar3xq/2oyyfpACVpl1x4RdlMU9LI7bUS87lqViHpX+W/hTESBHGh9R
gjnc4vByMlhk0cSZsmITZbRkvrcMLjs3qnmroXuc5mLN4ksyBHzwUjlunRYnQebd1RX9LEu68Bo4
t8BQZJ1tJAZvMW3j/pwVY6vpwwCAiCPVykzp0zuvd7ek/ile8ZCVw1HO0eq48V5kw4U9jnrmFaQw
GU6LZpq12ul6X1V4qnXs287oKu/g2p6B/T9air8sRHof5q+NojmaM3yYk7HMQLjjP8uZdZW52tFu
6/u0AKhn53T98qlSta56BBSqm66o92CpEvW9X8ab75/Vc7MrNS3FZL3PeuzLtruFttqXXpY5XYii
zUo3RUN9J+nuyyjdjHm0lTtrpfk4tFBpDikHh45k1snNfVyjjrB8rDP+D0I938Jef05s+X2EBRfa
D0oyHKNKvrCnOnt7FYW2JL0Y9nSnb19dEmFQ2lXmYKe7KcyuRDT06NX5TpaDvcdiK4375RB668E2
LuYKnVlY89lT5VlVDMFc/efYYsrr6kovGFuEp8zJg2eA6Vc8NWsjWxhSeI+zfuuP8nsey+/UqVcQ
29Zp594YanOPNX8W1TYyZuDTmpxef38nz212OTi2MxprMHZuJ7NuQv4awHnu5Fhnz+DGVsNoPIcG
06XnWzP2p1dySm3JM4wb0xNbvfceLxzBmX0Vd0YWmm2ywbJPl4G5pQd1klJdKob2fro/nSkcrwJi
Xj/ror0n3PoxS8yrPrJviO4V6DyyUHsmqfC9trw9QZTPKZB9ichaPMUXns4zr2NFQ1UjNJ130pfu
fAvfkgzIIkUJ3bCvzj4MozjEFQMo8Iq93aSXmsHnBotGzJZqKKrKdu9ksDAy3EytxtShOrAqCYgr
4ZnMIK8uctO/D/2B/9lfeJyne3zy5qVfLxuaRgdaV8U0Q/22cc/Hri9ll+IVjuWnER1jjzfcqq+9
LL1U+LbO3e3fP+tkvAkpjEJdnwplAj5WFbgYTBVIXexwlOBY9BkANhtZo66tfbm4GfPMwoRj7+xB
8NCaCyzrh4nom+jWyqOfV+bDRs70J0D1CZ180knALcXjOp9icztL3lRSfsAS64PQ12qKtVAkdtYu
b8rDJ/kYiWZC+xE2X/6hp4pD/LITGi3YlXDcVL6yKVJrmWbtjyF491RrKaoUJZ21tfFgU3JRSQ+s
s2EtF2KXl+2NSIC+SMO6HCvyn4tDBMCnkbCaYgCN2+ukHTZag0utaH6FYX1oK47SS2/6FIJJ4o73
RkynRBVEGmWYtOeBBcImJts3/2lv/Cl4NtMFzBdXfibK5iWqTEIMm5k0aMMckLboF61MSI4GkWZV
4Ef7JFwKTmWlo5LEjadvTTRBVugVq6RHKS0nxxxpFpXFihysejd6QwwLNeU9YhYk+WSMQPACa10j
3tMWXrDlCcYJSqtlHXodws26g00HKKobQgIimuiuSVgkakIHDBLLMb9iou4jS4SVYNz4veWvIQsh
GaeCPSOE4ZmczZ4YB22dEgtkS/kejB4eHUb9aKd7UOcLLWc9Zsn9pkp5FRpQ4yL8wi3ZQSL6ENiD
rKA62K49JWN+tEG298p0L1U1WgoXzZOOpT17q2zlSY3xLaZR9hj2G1iGM8sEd0vj4MkCjuTmmLyB
FAvf8Q1+V+Rey4RaNYADNN9Y1dJmGhK9WezFYO1sc8BEykFO8wCQ9DX61rUWwT10/asuaJ4zy+sX
aTOsv58uzz4/imUpTA4aspWTDatZVEU9mExIauUuSpMZmVzMISfxApWQPpjLZhQ7TvHCPHhukUL9
g90rYgq0Sicfa/gDDBWP0OWa9o8ii5s0SqjnpxdmorOvI4MVpkbHljaiOPkcHXEQ8HqROt0gnKZr
8ERBgk9w61JNyZDTzfLA34tSvQ6IxSmUyyuFczM+L1XL5BpThT3dOIo8KZK8M+go4OGICxSnDfr3
TjKv+N83CAXY9Nkz1xvvmPyXPtHaC5CIV3IJINmm+Egu7VVdl7eRSqSWbe7cRKWDZQBLdgmi6SBn
zhIl5RGsXMeL0/fMq+8a39vCFd+JoQWmQNpUa5CU3qRU8z2CQjwMxEnXLIbMPGgNGLiI6bIZph5h
LM3VElqpP0xOJ3k4aunoENeM6NuaKwQmJ76MkP9drSKEOS0GfHK9CCkP7op8X9oZGnYd04Bcj8fp
bmaQwfB/9dHCDs1HtlJRQkZzPoDPCvclvCXIvaxEXl1CYf/u2PnMGxocvYXiBRRq2vDaZpFKVkEI
ToEqVJVY9UINW9LKSzCOCgjhmHhjIj9IIUCgXsf5B0YqwKQybO6+BcuPMKLzdCINav2Q9ySYDmj+
rbz2wDsIHNoKHAp6j1ZrbisZE2VcerOmx2Pbho9jlEPfSCaROJ7PwOUDJqzg98/gufelqbFFF+jd
GKrTM/rb+zKQKyNJozaFfkiPSX1IzHg3dPI6Uoir+f/6qNMtWpvDG85APjq+BUkxhS+cUmMHkzjv
aunCaZ1dJZvsq9ClIEdjO/fnecmFmmeFXnJekVP5pOl56dLvs9W0bg+V4UUhMX3EyQ5u+MJpnlv1
UKWhJMVSi33YyarHLJEVpDHTS0/bFwJ6kmB5qesbyxc7Jef+8u/vL+z5TzSo5E/Bpl+qDcCpUbfA
MXTKsMQAVh6gyhwVd3jK4vKj5h0C1Wn5/Ud+Th2n66xJH0utE7WydSr+Gascqj8JCk7Yx/5cJ+Sw
ReOI2VIQNCqXs7E27yvYTGTBdfG9bR8IwkYQM7BGKLup1ZfhMa/3Ei+qCrMrPtOkZkUajGsxIG0w
pAzqBMkjVmLsIkRvFLpcTHHjxswtcz4S0ey5eT23bJ63DlcaWQPUtnctHN0Fz8ouCOBL0bytSCW+
L2OMcTVMuERoTpaoD70oblMpHWYulVgEzQu/9qEJCylaqOQnUJvtcB1P7vOiApqEAJCQsGzO7jOd
w/F/CW2oEwZwvO+v6tlRy5jVaAXRmkaD+ueo7XqXrDRfJE5X5B/xQMAxlRR33ICvu1H1Zd0sQvyO
46VC5rkBBA+IQiYFXf3LzqBqpcHPVTNxIFR/hCO3T4zVcYjrYzJpMPoy38P9OXx/sufe/nSeULzL
0x+fq+vfZh5ZlBGCZMiHEa+QDFzNXKDTml79ZWZsQ1v5EWfFYVqffP+552a83z73dP8cjnrcZoac
YGzu1zZR9XCGqptOVZ7KrP072/mt/+/nQ4DFmQo1KcQmIjG2pcwKJ6XyurMJ9CCUydHS8K7v224R
IFv3qMaqZVwT45L/Mghzo/s0rgfZx8tuw8ygbqhwo123smZG5Wjee5xBPzLN/kfoaXtYlX3iAjjV
YkR+kvLumXixKh1Ynmu8hGgkl6qKLK8ndq+CMeiHgHOM8aFuQJqM0T1zI+xeyFMrP92wpsUWjduk
wq1NctvTp7nEtEOZ2Cdsd+ImynAjFRL7DQX89YydFwXjjLW+lB6I2aiwhFB3dpW11xpk3NUVaXoE
QyKlWqZG99KOekcIHNsepTbWyL1uXNOD5NwBvyTThFdwDWMimnsqDOFI6/d67G+ndXNRak82K+K+
YmwQqbD0/P5J90ZisOpDmDU3xD3kSyuSdn1kLDvws4Hk/5LGclgafr0lY7a+MUqftCjMryT0XnjF
nHtoxBRATeOBp/VU1BnHeYXuMqeunrO7yrSnFhxFLetPRm7saPg+1USUXZjp1XODV6DJwA1h0So+
HU/sLz1yC5kgzNi6UQHeI7t11YVSzQtIuMGUDqVMLbgqEI7phkQaJu5NH4Sh44XJfdnQ1sxV2r4J
qR1q+Ct182f09oRbteOEloh2sHjhJTQA1cFmLeMWC7BiQIP4/hk84xTQ8Vig81CZbqhVnjwXnjTE
aCpjmEduskI/hcNdpuLdl8qNnnBW5G8Rzo6pTxrgr0eST9ieEAizh4wKuYcRURL1um2Yhev0nlQ9
9FtYndakFuDEhd9OpEf82Gor19SAx+cQL2uJAIpYnqKhZXJfg9Z3vj+pr4nfoB8RDSjTYsqm/DON
mN9mNGEOdlKrWuz0RNwXFNVBqdmHOjPbean2K0W4+SJLQIcnqnLw4Suwh0+x93pkg9RptA4itgFQ
K23fvjAPnRNiINqmdTStEqwvhVmvN8bcbZlsc9u/aoL4KMXF3s8wRhs6RuSajJMSjndl9Afgjz/8
vr42aH3NWpedZ11Zj90q8dOPOuJGQalH5pZ8DKQVWB2/okntHaE1qH106deFayqfmUHRRiAVQOBG
Y+e0qymHrmdSNkrQZ5cEKUX4/ZqBacOVtyQ/oxHh6vZjFmw6fys60ANZGI3XQobd0Pnv8lCoP2ig
0d2OIQZp7pTP2RSo3pTh6I08LkP8k3zIdNml9Q/oqHBPSFYUOTWO1ORpMYJWWoRwVcnt5GEboI4b
dnDHZAWgMs0sJ46ETtpuyl7K1raZSkKO5lMXnjpfcFP8LQA1IH0xBYq2nbim7gc+xbunqtB8tIZC
WspFjvJU0u5sI3hKkSHNtEZXZl3OWsmW7KtIvFkdU7AZNu+eIS9cg9VM2joI2RaF+Qqx9MNzvW3v
wX7yQmPhadl+ep+01gMxmK/TorCOtaeqLA9K07yr9Ppa/t0GqkL3n1+syfXBZ83fde1G5DUNcn8H
tb5deEH369qVtRvB28DTw2hNtRBLelkQmSKsPXHIbB8hAjLFtjC/8toZ44k7OsivaTa8XRgL54YC
gjRNRrTCpva0qzbQTIirWkucPsxisJDaDLzvXeJV/Zr9HNcnEPtWlwjxnOYvfDZRolxQlpxZtGAQ
tNGZG9Mb/bTAS9x1USTTAk1k3L4uzh9NC8RwKwquDXJSRwzFcsRHOgtgLV96is/M/pRK6OlQxmWF
eFp9T+mxN10SpE7UECKZp6GjZzDMLED3C63AXpVhRrqyjXuDZ2CVuD7w0Mpx84zcZ7+212oa3rhN
oW60YYoAbAUQQnK5ZGPTNr17DS1zQWDSIbAJDmVtsWZVw5qwLP9+i/3nH8ui6l//xb/fspzgVc+v
T/75r0OW8N9/TT/zv77nz5/41zXJbVmV/aq//a71R3ZzTD6q02/64zfz6f8+usWxPv7xj2WKrmbY
Nx/lcPdRNXH9eRQs76bv/D/94n98fP6Ww5B//POv4zu3ABoxtue3+q9/f2nz/s+/sN3ZlGj+8/dP
+PeXp1P451/Xx3KIjykdob9/328/9HGs6n/+JVnGP4BnTyJRmcozxXWGSPfx95fEP1jA45NBsDap
Pyh7pVlZ+//8SxP/oAzFa4ktqWbiZ+PBqrLm80vWP1iCU6EysRRYsiVrf/3Po7v9e7v39407v9xV
TgtOYlJBTN4/eiAUFE4fj1RuwjLxo9HJx4aY+Hbk5aBX9DJgLA1SgpeaAlLEKnVeFMKgY0w0VhxZ
9swu4CYN5rtAYa9PkZ4aYQ2/Xcp/H+x/pE1ymwVpPZlmT6cPDs7SLMIGVU7zqzwAYbWPqRsUn1Q1
20kjTMQT3Aaj7n7QRkcfkJSPg059OGnXSmKhNjS16tIC7rT4yEHYbO3w1hq80b4s4GokcG1h+L0z
1AXhWcyU1KQ6LDI5F8VyKeTHs8TTbjAaf/wkXplo2JaFkfQkRxxiDEOdovl9ZgEMC2ud3Isgmedy
/Eruuy6RNSUqjlny7Uva2WmCY/ny+5Z/2h0y62D3sVVG2mk9s2kGO2gHqyZawALA1jy1Vpwvmayc
2CXbLezJZLWTYGf5obzAqGYsoO+15vgSyJxlLcW3LBba+ee1HiNor3JYojggVZfPwy+IrUHDbdsq
8qFX/XIbCJN4VfeFi6ThLah3VsrHkCm9rwWBGjnJnrOeedeTG3AfjUqydWEHTkCRbDY6ilVOqeKN
umRhORDZHrLKjZkW7fxORcY1d3WFHL5xQuyG3XKwoCMLL5643wXB83M7ja57aM6unHRYQiSAoGQ7
VLYaAnVyeTca6UZv8nvPk26l3gNXmPE9cWJyZ1KQExFhxlagOlHJyceubbMCyV8tODd1bxQLq03W
cMLxTY1GtDBwcZsgzBeaMV3J6btL9ltmeAugmrrf2AQAJz32MTmg5ErHVwREe5db2lIBawuoF2aY
Fj97qRXAVCwAars6MBHV+yW8LNx05HHNGtvwCddsXr1Of85smiDFNMDdKQ8LR4EM7k1r54I2fRdk
XLtoh5rmLZb1aKGFdrQYJE8ga/vBj+M90w3Y72rRAWYbWIAF6dzU2FYG4aNOju3ifxB2Xs2NYuve
/0RUkcOthKJlW47d1g3VdrfJLPICPv35LWbvmnP21Lvfi+mxZQkQrPCEf8COHUkypK5sYV28zMw3
3VJfG+pDiN0VqDRl7qEKMIqJAuKt7mYop0L/0ba1TdN086GXNbpESO45NcqIeR+Xm642/7geIq+9
hmAFfDvEGwAvrbNUG/Vv2nGbzuckTIfYd5TSOc0yT/7o3OzmVMlDrZx4gvzWEtxZjeVtozJ4JQWl
hZU4W5q33aZFD2iO9ePMQTZzG99JhB5SxT2arOzH5OS39S+lwWMaMUmcHPsFZkpHUIm81EI+3uUL
kpioZ4zJSK/Z1RAEkt2braNIOmf2uxbnu8aNCtzFKUnbFWgcLPb6hnvn1UzrZkm+vTq+UHR+gwa6
cTUHndZBIInrY/cl2nSf+wGaUCZVYhT9pEbj0GPxaMl+MaNuHiKDgVhJQiADG8vepu1VVDodH2TK
pDBYlms/XL9BnKI9KKr5xZagKuOAkZq1CE3pI+Ad9dyX0f6WLjDdVl6sTL7KpSy2mtFQ1ObRiZxK
XEfGWbMstVqXP0vgPdEUwqpFMV9S5o9Qj6wsVCd9q752tPB21KHCAAvpMeUIs49Ttp03uwHbPWym
vBgbHwRuvRhzzbwVRejI5SMblcKfrjT+kvFxSdHB6ybeH5MJLA1a0rgjRg39rUCbH8eleKfnT4tO
Wp8Au6Edz3O+j0vx1iL+xMrxB5WSGsshDWVUKd+rGahOrTkGumoIDeuIk2SRAlBajN40AKgPxukN
nj75dcEHy2rGYqeHAdwFPFK/Kbhf3Dmhky50dEj2OoIq216KC2i+bpOODCUes5fEsJjURtPQG8Fu
3nyMtXeQf1+DQycCqOulbUZqjMbW6xHbCIb3wWBl8zO4UOuzqQfGhwiK27zoJOn+AYskNNoVzWJg
kuCKEuDEzQkSl5zOqI173bA/25ItAq9F3HuZO8OM0m82MZ2zxxEwxzZDLn1j50zt9YlAIdLJ/TEb
nLQ/zpQ8txNrxIxen29z1VORldv0CPCXwn3Mt6vAA1cmIoxTwdHhHR1KNN+SimckKDCIeh2mdJnA
fcOJEogHem04ibeF7MyeFcM6vxlWg7GvOhFRCjN6OjuDZSKT36aHQk/fO795tNC2QcCNx87eYO5i
GT8vJh5a1cLUGDssyYJfGTmgaOKf6xBZJKtZocffnUCEp0h04HPx3jdGlOjSZzIvf4P7/C0oWvQC
jfzb1NmA6o7NY8iggBsm1iqjUTw6Dk2XEV28LkYAaVIP0HLp4rVhLoJHnKNJ82idI3gfwpORoVbO
YW+YXzGEuQ34bkXuq69WhDQUXAjBd+B7AlDnj/2ANJL9oyuUEMQUndaBGc1s3hi7fGPOo4caQq+z
RSVPLN1nn0YU5ABVI1T0so4iK2BZoSb2y0rQBW79nRexS+gmj7NRA7yDhk91vrzMJu7jQ6PMYKGp
+sPCgG0Z2y1Wl1vNFTezwDJ1ivN9O7ofqjYUmCwqpVqiRbuEZUl5UEdwsWpQgl//Vpf1OY+br4p+
DoAnxKnR0EExqdn5JUvxQmNv5SpqvTrQCP23St9ddWZMlSE854+lVd1qtlXKDBjUY4Y+IsiA0CSw
IlFbuOkFLMkwVH0WeR48+FUo0cuyiWP2nazJQiRsHg27qrdUuH7TrWYQ181bx72NfFxtvQEPmsbh
196MQZkNNxcfltZWrklTp29TtO3WHduAKxAOQfInS7o9HTEZFpD5tk5pIV/uvI18+3D0y9saB2i4
bcNPYZvkmWwQYGe9rx5m1NK3kUf2a00/+oZNJcvpRs5d/p3Xw0dte9fS0baOgIeDcSc9KARBs/y7
ml6pJTTbqYlu2sTgmr1ahc6XUeDYzVbLNugeSjB8m6FmITOX8lQhOpYQtYTqnll6/GtMEY5RoYeG
506jzdtCYxdadAJpoK9fiCylwbD917TgnqbYK3msNpu64+b+FYIY2BSOTalk2SkSdgyLHsPYuXYD
EszH2sKZybT2ScI0j2XzMvbLe+BSiLY3iBk9WHm1S0HPbWyooltvQuCMpPhou0nYdeDtcVqg2xpp
O3pSgOHz+9Z6mBvtN0kJ9bCCqTJEfX4ofPOutgMl4TT9iAsMTmq1rELG6Yh9uDutqG/wrllEYRNt
zQe3A4xnYZGz3otu0POwLjFYFdAoMGyRm7gkvrIcLiGbzkA2RmX2zidltKFYomxvmctazMFsb/4d
+0CGXJuFlIIx1kpQ5LDB0f4ENojqfJiw5G6ob0Qq1N3qSwxL1QBuF9vau5DFt+eztToB4wfPcLRk
g2/yjb1TB0nYsgXPlfkTFQDo/Wj0gvfqEmxTiJTnw6Li+MnGv7QvXldDbAsbXLaN+KhIKZ3JqqxR
E0GiEeef2T5iKUFYlLCAjnNK8TMHUuCibGjie7OpuvKrG4Zns6EG1VAVDi2P+5o5PxT4d7QWiIUf
nVpvIaLcpT6W1fYEvGOQ71QW6JKP31HB1AEthhI9+mFMwWKbmP1jT6CHv0fy7avzl2NOfwponS7l
rnDL69AWtyyrrrWGbUoKQDBSALd1HxXXPk70owdt3XbzW6Gc6CrBPqS1/bnMEg05I93clYN9N2Oq
oNuTvo8NxmpnYbYATfZm5OK2Dr9gRE2/w61c4De0NL/KBSXkyb8HVsMwUvGcmMrrGgal5kchkXFc
F+PMwB5XxSDrIp51bK5Gpj9FFpqaQ24Q9+Qt5TSg2TzKYejeghb7hIq268aq/Ne6TK9T1d2ymqzG
pLw2PUzJm1UbYbwQZgQxu3OpK5GoLv9aY1/PhdUYaezhlnZXjsTgtcJOsh4gZ5gW3yBxmd0E3EWX
fwSkNxtjJIR09eicDikehPktiVrWS7fElMBGwB6tSPtszO3VX6K9GGb2P59MO8s6Kpw5HDsVoi5q
+V9y2E+NW6EtqqINnzaeZ3xEIwts247HpHNueclGCs7mpQjypwqbFkKA4uZ1NsqM7RYOPbm7sdWl
/zqkwetUWayRvXvXz85t3R0XjcTVdIeHUqbnhhCchCLtw8y5Yvt+SzuiGuEtvwlQQk9F8UUZvVL7
JBjku08yuQTxeB1V3BCUiFTHKCn5IvvmCZGGsO85dp5sZr4QVCrek4sLlQ+CgObSdi7sYIL/OHV+
mdWfIWWRWIQLLRVx50Ot5X/Wse+5Mj2kURrggsI7ihTBSA9D5oEophq6lxJFIa9S+wu+lkmV/lTx
AtTh18In6R5T4mHLzRGv5d74crlPIW9tnGn8FP0tb9gw18e8JE/5QIk4yOIFKn5yjQ3/CLrkIhPW
nmaobmbHteLhdEjB2x1ozsBC6r7oRSgbExbr7FulSDRg1IL2IhdWu3Ucq324se2jPnNZ5UDYnpfX
UfoXaTzNcNwIDgmRZnP4Q6h5o88y7DuaHqVTfPcWoLJxnHdzq/JcmVCgjlGWI+U7p9r0LNEpAvV0
qfUyva/r/E6reRA21uKNu2hHTWs+rNR563X/VxIED14hroXL/BIGvfHCLX5XjjceKMjm+8dcZ4lp
xtd0cWsWJTkiLa6p5A9sKJuNwGItkttFhqaDN/VC7dH0MLMNIthlQR6uQaWqARgd6bpwAE7YSKuv
SaeI9y4FV8I8AkKjTrGQin56Yr4MVo0flEZoATjpzWWD3ASeNpF/sUkudEdFKZBPt62taMz5UKfG
ZagDlPgjyH6NoQXHJLYeqyL4HiMPjSBZhFnu5Pvg0xRNf4hGZs0QR/tp1MFzDtWFzfoS+0Ri3VKc
TIUXDNqFye64aIti2MmdAVvf8pDUOPe88dSMGaqVLlL49IVemIzi7ARpfe69Ghv5qRBRKKjfbvSq
RDN2WjwRZj4iqwHMT+SPs/Ysr1WRCH03lr6xD2DkuWktzn//UxN4nvUK8tlGmvh317FIQ5YGXsSQ
xy4950i1DI+FZnyz1KnXi4hMgpUjLSlxXl8cIugLwjPSnUmr/1yM6SPFZHevz8N4HgnEzp6DW0Ns
eUOYLzPS8oPWVOf1H90wsWH1k+PfL/31FvDXQQ581f/XG7Uu4YO6mZIBRyjONtP/Psz66b/f/PfB
sI6ssN7gn/W19df1p79fC9Yj//3i3+/5f772H0dNSwRjRyo1//p65folRydDAO7v86yX13lIfvc9
1t7rH9Z/8Fo+J9ksqBpqbQcGhaul4WyX//umBL9FkE6n1QbK0MEFWXhhIRFb2jAzWqBu23aMeSCj
jDqUna0KdiO/x577NNR+s4+MskIJsjMPspgOTV8NZz25DT3eQtxLeY4GdOqnLpowJivc84A8J014
v3fPXLdzXl9c/8GrOwmtGB10J7YQQKaQRBaXA7PrJu8cF5l/Xn9iOfXOqfI6n3oD4kx37evI3gtM
H89aW5tnjGrNczSPT/ibI8PikmHSAvnK2X/riITjFCt7+2kg+/LKnWuU6HsUmKRKPTswb/mCOqlI
qUkcIlA9EAFCFwl9K7fKc4Qra4CFgf1WaG7we5h32Wyd0Y/AsAC4xjZGX9kwkdhw3NLdYbZ6PwpS
+VPgYC/h61F+aEyQQRF8IxMlhb0yQeuTB6dDsy/B9pM9Ghe/wbeY9CkBREfWOaJZl49P9QhM2+iq
B80vum3VBg+RjoZx+hbr8VkWQNXoIgKxlX4ZdsYSHdGD2OOPdJ+78pJ2KRhKz/3qovxaW7a7AR4y
IE2/kNIUlDtxZN0OzuJvlih+nGBsWEN8XTSgmJrAPmEwXwY/z+9kkcZsdH61RxnxjznbX36Fm5vW
YKAxyvI33u5gA5v+qwFSOo3TbmoK7K+d+iDS/upkw0NXG0TB5XQBWU664rLwNo5ElMb2T7QJ7qte
hmOHhGtlySmUw+/CmMfnruusnWUj1lCX3g5MAUB1BoRfeEcRGcVpciQgatxb2sISj1OJWRsDyKNm
5h1L/KQ3fQ1PsVTtdhd1a3poObUdVKPNNnmeStclaMntO91pfTSqwLHH9oCNXQc2S/ovjuovB3A3
zYTmeQV/ij4BLhiI120XoN9bsJTUfMv5YSw14+hlM81IJLUahN22dg9YBnO+pkGIwu7GuyDoxRan
vfkEJi7saqChVG9xIxlvBp63VGDGUAYvZkoZGqbYnSlHg7qtvNS95YMZ8FEYr5pjbYHhL12SzDrq
f3MF5CtGFBxyqwZYjQPICPO1SbGToKThg18/2HoCqR5WcozbHpeR7coUcbY4BbYSmOIhX7wLPkWA
L4jwgTdTj9O3GWLwo947pwCfN2tE7nfo6i9Sw2NcmzebrfGQE4nRH9Z3Q5TXpDHUELOWU2EXSzk1
2YOLuEt0338YqV0zgICotjqU6Cbdm4iUO+4SelLYe6frIYI6xs13ihj/evtRl9G+6jT00zsDmwdL
vrt9cqWM8OZG/mGwWCww4LsKN7gvDe81iiiJtD6cLCN97DQ5v2qd/kniSknFze4GTfwwkgFAnTdc
6w7lcbT2toVdY0SSjv6pChp0ebIjrDqcl2ZIqJRQH7wep51cwo3rW0kXezqRqXxSGvpMlux+NKw7
rYDcnVYP7oOdZAPkEfokhkzZjGlVdtFFK5BxcaFXVhPO9GX+yxjgp3ddzLCNKNoYD9UEPrd3KVfF
rkRPXAfmR1x+bBvvxzx5xaOJ4a+qzlXugjOzaP6UQYmgM5HRYs6XvKKKUOKiESmyZLZMbbhE7rW1
6vbYQI6czeS1r8v7IMOMah5U7TEwHuU43s+ZHM6wHzCwzdsthW8mahFtnMw/+V28W6IaY1S5pLuh
xv5oxHmS2sIpcTqc5yDKVgVuoKacT9mkpae+zK+yz2vWTmPYCdR/7p6s0XZetJTsLHPHfZQgjokf
KREMOi397L47toPTJrYQZC+iG3fagK6hKd/nObgSyYXBiIUm2LR5U/mHJe1+Rcu9U2avCOYcWOpe
Uym34Ee2qYBhQHNvi+DIj36k3ts4x961zgE2B6U5IaaoBRuHgCQXMZx9q3mpUfmuaQVF8xEw6p7m
KR0OckSlppUoK+t6RM7LDRfTu+oRKU7OJuY701PRJV8WvihpJB5mULP+MG90ovhmKoHLF2FuYEiP
OZ9EKk+3h68smahNNMLc9mWA75jzaatahkaFkdI6nRIt7PGzrKOHpTPva1G/9q5xQ7zxkd6Wi23V
KRrLT2A8RxxlXzUjzvaX0deSSy+snQZHQcaIqo/lpa8FuyVKDcVugr+Z1u0jEob3SZO/zhrLRiDE
fTaG9mh+JiZhsNm0x0o33mVsPnlus497Hj0UBMpaTrOxDcJyMMoPU9fc5VlMH2BAYBoBbO552UL0
W8yfxlRfjSK+mKl8NF3qB45HoX0R5lnYfZgW2AjpxaWNidVwz8XpLM6giS9GhZdTQpnKzpawK7xn
i5xrMzIviwU7omRCj7x913TrrqQeUdn2u3o06lBoDx8bpb1CZcxs7zP/p41ALRk7uKx2/Ih892tq
vFcUGQJwKtPkvRU8jmGqP2bmkAS27xsoAyefDsQezKLDqHDoeCXgyQrvFC/uudbKc2AMoZEXJjUX
eU8NfmNDFfMpgQ9Tf9Km2zSjUG9ROi38ZoeOWghp7xf1lOf5eY5xhI91/KqoeNoR4vsFQPxkCZ61
kg4Fy1J/KIqGVPVu0aollNx4xCTf3dR76vzyV7XE515cfYo6RdcCQW5uWga510q0Xx0rWZ9RWUIM
Ep8LA3QJnft7S4Mbc99P5kVqOFe1GaBMo8mfJ2f+Q03sB6FK2NT1V5ve+RnDsGK72lI/OIH6R3q8
vJtKwCsA3vWgu1uWJtq7Rj6S2fpPMwUOTzoJGbbEahVB7irPmm1heFd7rrBvI5WkKFpeItTvqI44
dy7lNSNozxqTWdp3feZD7ioeiKvjcHa7JUQ8+YYa3J96QlO973BEN2I31I1dU2rOHYaMx6yuWA2q
XnWZ6rD3p88ubz7djl2/shmEek6L1aGoXF+Q6N0ZVLl90EMJlN0JM+ZkBKAHdm/bOdjNRlVNGuXE
H1JjrCnh9SghPMAhdCc1OBOl7yyhPvRI1HpJh5V2c9K87M2ayY+a0jyUk016kVQ1trmkVCV6ura0
vDusVGsMkp6pcD+5mmVts4KN3sVEujCx5LZneTYy43kmSFKVlzwE/0BBmXQQ2oiYB3nMNMwSptw+
sPp9GUb07sRaeujr8WNA4WRPfWnatNNwEzRQExBkRnoVYvnQpwrsW8WejrQzPqSYHGjs2LaN05H4
MZqMEZmVP4aAwmkOUHRfpRJUDeU2Ntd7c8aSPJLDx4zH3aBj/uWJJtkuAB+UFe9bXNjck6J508b5
3k2Tt1Lv0ZD0sFZbQNz0crjLTOcgXRP3DfMxj6ibePjA08JLd7RB0g0As29UdopN6NDr2gg/eW2c
4CpLX3nruFb+aS/E18R6rkdVai7JhfMyfcpQCJSRfbTN+mMcHo1+6/jGZ7PQeeW/GVwE8fp2kCYd
OLl3HWirdN/hZcs9CN4NPV6qYljbb8AOUYa1NzouwepjPnu3+a+/pZO5tQnvWwTB2OVoPmMLxQDR
OYXL4dXRUng+TW0cxuRXC8ru3x81k5rVCLCIektA72oCfszphBMc1SGGij5nFG1nb9jNHI5IXv1q
WlVopW8LGogcN27QjFc8It4ccY4hQfg/MnJWQq5qsiroNcM2zV+xvWkFhTlqZ0GV7w02pDpxw5qf
LbBV68/qb/xXQ9sMGDmo2SBsxnsIUo1m2LXKF0//lMdWaBvLwu2N/9e0d8kqgOMcWo3BiINWwOfX
P6HYqH5W0zHgOFkV3ONde7QEeG0E0h5Zh7YGFbux17/VhVVostGipMybyqc6M6nNjfueT8BiCvh1
LANKOBUT51DbDixUE+y28kSpz4moQnWtTtcUOCpGNwtksDp53Q679QvQuLZyHFD6x6mpQnU4dV3q
tJr6OlAs1+/OMRrnEJNtqU8nvv7Y0sk2SiomvLWV0VbdHvX11C3891cNuCpzIpqjbtYsJBMwvlIa
a2Kyd6zf+yZjtPFaRwcMR/BQ/azeI+j36+6nTtpiC6oZvLXL/3o7SoEHPcWZh8PlQYQPdL81qGNR
oWgSb69eivmz6Pyjegu8xnAZyFBgNdhG8aUOpeOGhZgxc7Xczm37KUV1VYdU7wnEQ7E8qneoa6rE
n+Th3xel/JPVBcfCOalTcYp7OeIhSvKcdcZ6OnU4Vw7gAx8s7KxIUZ6D5YjONdFLtnMrcSlbNA9o
YvlKd9GksNii6NhbdPWQhdpUQ9uEo0mnI7bSb2DwrxazKpO43C6aWx+SWNfY7ufr2sCv++yb7fZV
mxiupdMglFC+xhnKdnqpHwc65qY0aQdnOCr11KL1iqEINBqv+Wg6AEf4roPuOE10s5FRSvdVHm1c
6TRHpwWS3WSXJv6FpbVkszGfyBY+y3Eqabh7jysMwm4YqGP5wCZJsUw1Rezm1RaYQ8P866AUzIJE
vqtOEPkSs0xOVly9iBHawOKD1kGeoiHGodxQnDsxPqn/yqAxd7WCiSkoWAdoyIQdvx/3htfRwWIT
QTQcEdRoFPvU+wIFjruSM//ooxYvR4cStZ5S+V6I2OAEmTur9d6sJfuwKs/fuk2LdpSCCrND1LfZ
6V/ymHhocSiyuybdJmtmz7BH0jj95E2Vc5rVhtVmSkOgoWiMSwNrV6y/ruVuGDW8U6ReqIVtWV4Q
sKVXpTowFOyKbWvTj0nRu9Ds9Bi0ItlSY2V4UxSey/naD0gjZ4W4j5Ed3LiqZab3ICi6Kv+y2xRT
45js0ZRcf/VH+IJmrVV8gJ/Y6VpPxERz/yRb46iXNJDMVM+3erRr+vpHVRsVOrV5FkbKHNiy94tB
o6X3B7G1B/0F6hZdMrO4RWJQroQVIF6aFCKO0Mi1yHXW5iSx87HyqB1UCYVuE1zfpo+swxL1dGIL
tmGEBuBezQfLFdXexHhPrwv7VLf6XRtQjJgljoNSNTMdU1zWEn5xKgWXuSKvBFCxjV5L8H/jPp1g
uugRtWxDtaGlAe6tEC9xRJC6DnTfw5hkqNxdawTODjnyYV+SyczemB6qjqZfVdYdERZ950EN+VrD
6WSRTrZ3mos7O9Zp1niqw+gjCkTcqPn+sXJmeQ+gPKSt4jzq3jkQ2vsSTV+pvxi7NMj266kbTO43
bq6lu8mssJi04+qEvRj4L8UdtwGRTJZ4+E0qqPJKDxwjkxWYm4KDVdV9tqQy7GJY/injQuruewEt
dFtLCqdD4ezHgLhlSR8jAfU+nfmklzlbNAmZiUPyailkhmSNzqALTBp8eZAMhwrlhrKi1JxIT4MU
EZ0t2yxC8NvFwLNNfziR8DFeCl5cmBT7ysCVU05fRJwCaZAZtY5K3PVoQ0H5/KkbNCcSWVzIA53t
PC3YbcrqaiXii353sgF5E+wSuz4PUXMduuRiuNm3X9wHAaFRU7Q2hAuqzmouRANjWyunN7Auw7Z2
WQMM9BfMkSTC0PtLgE9pTJ1wSkBvlSg4I1gGymJtp6qG4oqSKgXXQ5CHZn96c6V1bxDvewUQkV4S
HvUZ0WDHUKJskwSJDoOY0Mh2Ja2ukUCvSM+DD4SfdtHaNGgL+nKEH7dcIfIh/NFB4jfdFldncZ5L
EIQ0e2jcMIFxon/oB+vdyUjgKu2g03LMR3EZ3WbHdrDXM5eejxzyfeTRERADNsZin0fXSR8o4AKZ
XxZwcZVFVKZOIulEV5Hxo6jFrSuclzwBB6RQXmwdRI80y5a+ojrEBC6V5HHhF3gS6n9U/2wF5iwj
6zAnvXMscBPUiu/jOaJPS45mJzCbsaBySDDXnv0UU3+zRv+uyfKbaZRXq2YsVEHyoUmsRTua2uaQ
eftCesznCYmEQQ+diA2/XwK8DnsyUH36kcTYmaoykDOC5EkTp93AkiMamvJXY6FGVPEN26meyEms
fJslOJy5McBKFBV+AxCzaKrC6IspkWkx5AwicD90W3mUQ4EfVFMEl1Lz97VjXux8fIbNmFI6ZIC4
I8k6hkVKd6AijCjbnWhEt/OF9VJ3QXOmyRamAjEq1wDpITKnOKEJ92gJ7Dpd86seuk8dSbidtRAD
VHhbpCOPILDJL+ItOgR/tRnB75+TyGwB1QGbB9ODWWIOLRfRSG6kajMNLdmDjWE2tNdjSXOujbt3
RLQPGdJ329ajp+3135jRvP4FnpLdr6r+1uQTOuWVPdzlcMN2a8uvSN37xTRw9GKYdwrpiV4cRqgG
dZN6BFDTtYBG4uqmOnY4t4DAoXmzm+f0WzUFXb9+70z5khsBxRryjXFm9FIIhrJXu0+Mm+eq1Ta6
BrVl7Z2B4t/UIvjZyuWnnFiAREbvswkSFmGjjuF9ZP8fDYeVdPGfqGADpTOg1QjvgDv/v6Sn1mSi
gYHtoRmAoZiHtSlK59f3MyzqK+dlARx6LDvKiLYWUTQLtit2IRu4SZVG113Bo/SehW9iY1dYpSZl
NIhWXDWFZPRiwqIo8E7rb040qeFe3LgnzTmJXQTHe/d+tshw9PqcFQP520g7MlANvGZoziSgz0vM
ffvvcHLnn3Dyv7625aF67v3DJgkYlyjrrOmPpGnHgoVjWoz7wAM8qrE14xFzn9ffYp78ECklZ9P4
BlakhsJciIwJQSYHKoBwRYC/mxXMJwEJsKOz9E0Q8qvpVAC2BJ9+MwI48feDw91bd1EKbFtciu7G
gm3NTMqXsY2YCECQIy39VmFTosYpcgfU/S2ex19YewVwqCpKQVEzX4myPmTLiq1WuNLFJAVo5cnX
m/SYJ3f1nyZdHlsNYeb/ftOs/+TPKAw5X9S0XB8tw3/4OUGpyb1Rs7qjlloA4OrodaFHiaIba5nq
5U7tS28qR0yF+lnhEXRdTsKmHKe2FhKWiycCfC4d7W2stIe4MfcrOGZBLnSzLCwenjsL0rjiLu87
7pzLEEr05Iky6cdfaDbbehtN+rgLKZICN8QyPS55+wSFiU01OSnbxISitJqB//3re/8cMxaKIDYs
DB8k4z+0AeKhyc0gxYZJ1ztznxahFvnx1kvYJkotpr+FU80KptdNRGA7P71bQXqaxaNMSwUCV2jy
aI4eHcTdrcbbsfgdF5elrhxPXQ3Ecg0YpgbbC5AGQm0qsV3eZp87UyH3VxUlJ8RYqQQDwfqjIeoh
6REFy1/QISdLgMyRVhS1jlSB7HbSE3DLfJBU2QTCo5iOng7tf5lXHFIm7ebsdPXJ9RF0gJxPgp2g
Buuk9kkoIJYf4x9qFLSBLMpH+Hnlh6AF/Znf9AjsUTy/5UATFq9D/l3trrSragJyjNfXQNnMghAc
NwUw+9SAxAr/+xPBqOA/SVWod1ompBVsq6DzIgjzfxcwB+ZdXcyYzGQCZciRYPXQ+xhimjDJyko+
uIuLkCn+P2HVDGfXbcywHZNv9uQa9fWN2cdvsxp8tcJZYVN2Bz3sHuk1F40/PqSl1Y8WE8+gon/1
16LUGScbQcBubLKdZpi/dLn89tL4BvZsL7v01QyKbz9n4Si1FwofbKitSQ8FVFneuvq2E959Zg+3
pcRWeG4inof70SgcJ3pb6Q77wHSXzMWu9LS3qE/QaKkH+Rh4065f+jut6fV9PpqIQFbOXWVI584B
7prn8Opa2iQJh76M5XSOgrHllco4RdIM07J57KjVHVFVzQm8OuQYRKeDJgc7G9aScmOhlzuWNsgb
4qYw+F7jUuxkwVPIsBXOZvUg0B3rt1rx24IYSQVpblt8FwEuNj5rk2MTBa5IqvXvJoGc1WpP+hh/
V2WBvxK8N7P7vQaUcVlfXY0OZlsN6MiomaGAW63nvC5Re1F5cVynP72sPQUiemOlvKnUlCwap2xV
G0qK/qcMnJ+RXoe5gytyO0ZQR4L2QBny0ixEXIFGjLCIUck/fChgEBH/1oaOvAfD+G2P01NTlnem
nrgkiWDoU4sofMEouYrf47Y4rkjVPvkl4uFTM9WxEnIIGKNeBSXCKUvEsWxtN+aMlCWhY6cPYqfl
ZKJpU11a13vNNRC8CtWlIs6u6EwFBim2gMovfpGc/NiBCvsXvm1QeUc1Mun0ciCPbJtjCobUp4jg
JZQ6FIDOTmg75Sh02RWXa3Ylavu1Cfberl8HAzx/041bX6XCRLK7DmDkvhusJ+RLf0ZqFfIWTq73
zXvamD/XCZ60dRI6FY7U2QgCoI4hwDTmtc5QnYSfZtBXUXBtB35s+8OP5dWxNBYb8p6Ng32UQ07u
a8g6IjdG8hyQFqGh/zw14rlOxXVWvAkMjjY96XHQsfnrUYGKgh29ahTPw8jAUNzCX2hNu3uNwslo
UApYCO8NBX8UGh9EIytJ5WWIf1Hp17R12CbJnWG07B70jArLv6tdEP5Zb6V3LTfZXmpAElX1U5bL
rvEhsuWSxjWd8bchF8bdADwNkZKtlHl6zUx5wpVHHoUZUOjxEBqSC0YjENIoWaAjJqqR/UQPnIO9
JFeH3PKk5W4R1pFOA9CXFzkvn04+my85er1Ib11QzX6tF0gsvffmIzlGD6bUIQZQcUrBe+oYwLfo
CFHeqijI9qm9r5LO3ErTGndk6DjEQKwYhuLg9vhAT2jZhyKYVJW0J1O1adz1CtgDSLM6ep2zW4FB
PbSeGT0MngSeOEl0BlV2tvK62edadV6W1A3bSbdgDS/3JlXzQzJqAFmq6lT2s3leguU+qex8BwXm
qg1GzeHqBYcavFftRQfQ9bOeG/wznSbeS6f7nkxedTRqDAKlyzOQNOv8P+yd13LcStalnwgd8Oa2
PKuKRV+UeIOgRBLeJDzw9PNl6syEjv4Tp2Pmei66Wy3DQgHIzL3XXsbz2r9+xdjQwIb+qJn6w2Lg
gwt97VDrlrmJXevZDarlGHTXEfdZ8CWoKCTgOmREyl92DIP6LtlXcTbBVxTaycS/FsrDdBDhop0S
L/WOzfKl/k8rf0f9CkUdQ9DGhmZbzvjC+5YDAdC/XSCvH2zbC05hv6R7v7ReExFk5yma8PZZik1g
FA6jqVk/YfZ429P/HKpxuUSelx7yNDdQjvTQzXNBLIZGYEY1JDh3VI5zigfzHhKds1dXqa7C8nDQ
KK32qwrhsIRV2UB+SBip+LOxDmlD19VoObhuD3szmuMbN8+Z74iMqLA0WDsJH6dXBBHrOiZ2OcC5
wfBwa8kc4BaG4MkvrqKHXmc60U3mNe6plkVIaKAS9ie01IjNHuyo6w6j4+89A0glo+5k0DJd0YHv
lmTeTKb5YY1ptk17sznZomtOU2z8FJDTd4XMGo7rifxgv4h2+ORus2kwbjy7ZJgDSngaTZvw0oix
IXvxUxj51ywZSA8PdegsIaKjwl3jCYEO3kpP4/zgdPOlbFkucWDcm8R5k165wB/U2vQwPUXlYhz9
5LhwAf0SlQBDeJFAchr2rZEfo37u9nrh0iULsbRHR/NakAxrNSwMUdbpbNyXMJyOEOzTm7QK4R6j
XAAjNLLuSFuYITI5+uzUHDypt1E/I4LKi6ubNa1ND9u8PIkvCQxxvMGAQGnGEnyDGMa1xlExgLMW
JUpVdTCztHLdtAj1LS8+KAlX1XUgwNnwFWG0Lnl1Z7VrlVKbAb36I4/dF7tYXlR1geVitWFOth9N
xnlR134jcTXb+Yz7YHLnbz6GI9kydRtd6hkcXMChlWB/HW4VNTqfpmQfI6iaHYywmuzHHEUnRc8u
zdxdexTSjOvIXDIRrY2udoEftVNXqQjTEiJawuJ+ijeQGo9GbFwMmzx3hirrpQ8Yf7XPqk5qZo6P
MSr2cQrdKg+DZq3hfyzJznjatmunXB7k8ak45IhfYPU37P18C1w000fixqDcttnbKKnBOrRzyvTm
eRHFm+TDSva5a8FAR9jEKHHatEgCEkSQYUX0s0TNx2jecOpTSrv8pHqEmoNfQBtSXXaIEK2MOVwt
1hnxPym44qrv+ZwO6nMmIJ1pvaC14neUSGaJan31prj9Q0zn7iU77O/hqWfj3ujH56VLhpuywJEu
seLbJh+rnd7ulGZLEYRxiivWjU4vOsCz33oCZRlEyi+L/OsV4jn0ZBb9rZgWH8uA4mh0KF/TSmpQ
A/MwaeLS6MFz5CzMKs17ulu0Ie747MDcLfLkaxE5a5URVK89Z9LK3XVzoKz5DeMWsep0sTVncS88
+1DOLkIT56AaaE+yjfvWu4MtcTcWrbUbWlhcndfc5ApNk3rAQLshmepel44ORTQjiSDXvq+ObVBv
ltx6yiWgWUt1jZaCx+jYho5xT9FinR0T3hSd/tCifOF/kxGscvbKEJe/aZ3qIiOfHhTNnI5WaGUM
ZJBkROHnEGOTqN6IJbbAIikjV6lZXyiix5UCW6aQ/sQb8lcP/xeMkL8hTbuJmK+gK87GjZ6OKIm4
6Pam6KGr2BPVUxlRF+EZurH6ZUGiW7y1mrZrc+1VfUDkhBB62B+scupWqdM+S9GOzf7AbiteZe2p
8IMQH6NOONFG1uetaJ4yRteIZKh9C0CbNKWtj7XqnDQaqRij95jP1kVo3W3iwYIOG5jOLQkXxHJD
qpX+C/izrwK9RjiT4o/s4vzEpem98zw6eKpF06uOhfbW9Fgg3cjjwTvRhIfAXzRAnwmRJM5Loq7N
KEVgRSWfkPvpD0G1HdwkOHdSippIKRIeHlyazZxOtYgaPyLw4lt/iD606LZCcw5a/aJb4VetLaRH
wp8kRE1sJq+iJh+X+7HkWkNcpZkeed3aHqo7QiA27D5IXaZ8m2jRD6PkHsoqlQOb7AvvbRnF26Ga
g+96UXwZJmIBuW47I35w8ZUYuvozC7MbQwIgBcgvul79JpubjwHk1JLXOFH/1l6PK0WwdFxiAHOo
pPsolio8Lk19U1gmdDG8mGk0DqPG0glC29loGo5Tg4W4sRf23olh61pT+qUQEVxZNxGR5msPIHBj
M3RXv00O7CocjCc/89/9KbiAQW1lvRQP/VYf/FByrbgDUjpURW8lMXPbpccitV1OmVS//9rLIh70
WKVvAUF/pPd9YnAoQKNrlNR9iWc+VuaTsZtjOnlI4myHLboJMtEma6SotvZ11dPgSM1di4fIehDe
TopWZD8uWxJnpr2mJuNDsngt4M/MFQGHSl+fWu/4ByEYlAoP1R/VMad2FNeIZ7ocR8ngWQmnlALD
kC+VmLWXkrTmEjm1AuAUbm3KqtkjLjjvRtQ3GCrAK42Q/FL4FZJPZY9ltrZYqBlA5KGfDGT2RDCq
AYDS5xClyIsA+8vwBqi0susg8HydtLgv3jSuQ91LZT8Y5A35cDqCS790+6IycTSDe3KTtAZkLNdn
ipPkx2SOS46Wl952eRjOKbWjG8M2nbXVengR42e3Ju9GQ6SrXYbFfezqMlxjnsWMpxtAva2fs9xl
M3rQsWvCldZAPKdfQ0/m1iyi8mBPuzqG0qonrre1rY3Z8RSVIlZPZk6iMtgip51yTLaMkka/GOn2
1CXYKTvuGIrvdqyjT2dxa5N9104lpys7UlrQLAob1b4HQKu3FAfZaG9FON8bswEBA9UFFrekCta6
tyKCifXUGEclEB2jg+30tEbdBqmnVt6pAadqcs0B3Z7lnQk+Yc4O+t4U1Xer03ZRtVzakYWqVLeh
x7zSEVO/s370wfQcaO206WwEaslU2jepjg0jiV8VMohdV3jnmtgYBmoA+fWsE8OHB0wVgz3oJkrf
8KBsOuZem29N+4q5tr4uxgFhiUR8nMhG89f65Rls+ugFaA/wXPpq5vGryjT4nx7+zfgQrPP8Pk1g
CRGdAnrAslGaZaU8iRdxw472HNjiuxq5zTNnnd/N35fAOKf6Qpj4kq6gwgOMBZlkKZQbEaTfleIN
pSjnatz/8MLlboK3PVbecyemKxaVWMS5z2M43DaVs/dl/9oDVcAaQ7MlfR2IR6y2hVR5yXGzKxDL
cvGqn9R0/BpGLUpXcZUB+SQVhHOxQnEQ/Dr50rq5b4lphEaa7KQaU62uzJp3tmhPfmlCXcpe7Iiv
UqXiJujh0IXdKpflnejYntWSK+RERg015KCoH37gEVmBgOtijwlkbtO7d7xcVnqfOPpH2bMuNS3e
DS47Z1DgdiCRY9+D66pjJquOZD+Lfmgp+YrSqeDXSNpoxhWUKFdqovpFO4eaI61Q2ZXlM4Rqwaw+
BXRuGOY3dXPTe8wmWu+ZQRMni6yRKp2dqfeRy8G/vpmmIsVjC8s9Xfsc7OFbF47EZTKvFFlE2u4h
cVkeNQCGehu0Jqm3al0oDEFjwMLIhx8IPon3ofcoa2ZIm9lGTS7UAKtz3slGe1JaogBp80qD1Ogs
KQZxfjQDJC7XeNKgNITxrqQeBnvkWvGJQgifO2tGjfz4DAhK5Dha6HGIeoD1AZCIjYGEM6blHMkX
su7pnWUt3Vv4KdCD3mhNeR9g8wrrsDwbOZtvS82URBqMB9jeFELTwZInng/lEyl3fi/rMQsX4gLr
GqkXxBtCYl+y0jIoPdVdTmP7daTu9CcAHyXxMl68xU25Sp25ZKtximW4qNP6hv1ptqMvOetLYvgp
i7jUQ7pXP8uRU92lZpKaNuKZxv+r1JBE4+Z19HnyayUslk5zctcHtsMGKtkrDGiCdaLw5ikyIJwy
k5BTF/hn7lqn2mOCW+9StIdi7JadHGFCNWPm5fNYiuYeefO3luZ2EcEL0gcGF2AZMOrN2yyPv6k1
JAxj3HlTg2DFq7ZRNW/9DoWJ9KiRkjh3wo0x96N7JaT1pQBfqnk97SMHpEDFFOzRllBmyJXpD/kb
wJG+0AernaJnoG3M0zajUJpSU96MqxpxLAWmBLX7NMcv/aeDufRqsjl7Qu+CLuetpKVeBUAX+DMw
XirzL3L23pJivE+CGbllZKj5Nzb8woJ7rPSThNgD7tacnEVbnmdpJlB4Wbmrp72NHqCy6Rvkyzon
1PadRKdk2cKMLNlgErdTqkJZzyXSCsEqkL9KBaKijThWscvtFMhYMNSGPoVaUztYRAq7qIK2ZRIC
G6e8tXJhMfY5OkT/YvNWQ/yYx52N2HmsbWxBqy9FGIBiz8y07DajFXWbt6bRDBjlxX2y9BQokfuG
Fgb36+KNne6bHsw72c4kUltrt8V97FEdy+G33PXSut/C9i9pjiJrNU75h8Qgx54aUim4OT+uEV46
ODnwXvsZ0mAdrY+s02ug3x6d6BI6N6NLzJv6CvGAeWRQEsFUEUXrEPsgcdpSvpuTHz4rX4sMmTVn
JOzfLjpUeAJktd6vM8d8w/2VoTjrKqnA032MyieNwZnAvYg/x6+BNqQ20atGreZCBkbTYqM2p4UQ
q8gQj3PuCjpemr+exxLU6GN7ZzVoCIl5LVSxghLqvizJpPLjL3lH5afFVkNHJhUdran/wqQL29ww
PatXjpOdSxDkxSnznYL5dRpTY1M2xUefJ7eycloySjRq212eJqiKS94dxipX3QCGwW0dXgmWr+by
KnoEuB5AhysLCce0Dfw7lpPaM1qpS09TCE0Z+skVOpZT2Ew7YPEtl0ujxzD9lyyeymbqPVpnHyzX
wGGpcYFJq2mZ11QbGZIKut2o2EjnC2AixjtS4VA03afOwEPDxmRtDmwkxRfUUcDd0LvpjQA8hQ7M
loJbpxs2cMlw2MPaCzbG8NNN07183dWemKUJH9enOzUPcXVU/7nHSIkSTJWZeuxD5Xd++hUSiL44
pzZey75fhkdmmutRaO5GYuDKssBPnB191EVZFRhSFB/PoLyVg1iqoIZU6ye2PAQcwLyrIienqlmi
s6y9bI95aB0tl2nMwnWbNLD4vJdZtDU07hcFJigcQ2tnTNYH80mZYzT5DNs2a2F7ogcaMrZRP4jp
oS3vGOMbbcW8OURJ7DH5jXbt82JzdBPVCc5E7F1ff802BkjECE9r4ThPMRPwVakth6njHShLDnY9
GIxdlR16afNSeNWt1tt4kLjzuz9+KpV6KDLoJQH3vAer8WlSnTohfbplNx84ChZ0XcFoirUkBnR0
RMDw9Zp4UJqREBgyZh+yQsFxnWCIWhxjo2eOVm7k9F33QB8HedSN9bVjS5bISlGBxxj1QdAZeQGk
P8jDX6qB7pb2ybL66zBO9trk+WQY9O+Vx1LIuERjajv21mYap5j2HPLtSINBfsdnVlc3c65TArok
S3qS6iuBethl3+ekeDdjtgimc8N6XHT2Oihbpgc5Q0Okk4itXUPkGnP3lIT6DKXOfigk4yMfh4to
zIV5TXKxfThYzQIPrpDkqTqieHdYlYCz24GjJZpde4W/cbISoKQbHSNbRbnoMJpduU50dilS1iJg
Pw6XT4/CFm4OqpfSIwH419R1Kb4VAjWG0+AC1Hj8vAlDTVYoxK7M3SryUOzCpZsj2tMWa1IsPvNv
k2MpFkNrDO9phyFywiV7zZtlMpB1oOSu5UkuZ2LKeSdxGYAIhx+qYZiq2fpWASg8akFV8qrMVZJM
3JJc+STPTQEHHeC+P+FQhYxctvAp0yHPYJm3Uf6z6l/VFqr2szJ9S1yaAquGS2m/5kGyDxPwAXeY
iDJomluP2euONv9NI6LSKOqHWHwOfv9eC+bqfsozy01KtgRW3XryEGBa2bnFDlKN8ZRVCMV4TX76
Gvz1TXZ3ZRQc/GRcDRB1rNIF5In2YjmbQyztAVrwGvjLO7sOTpoW7gsj+6FMOQqNHa6Q0DQaglUj
SR9R6D8HHRVYaFGB+WznEv3yMAVQnI5xiY+jn3yDcQi4N60UzFkz6lmjJ9wHg5cclDGUYnqNYmVF
nAOKOCCHf5kLidaPsk8oT1RGYR+ubJF9KmMhzG4ZL1UW+bDWa5/an2mbv0gDI3ls6lWKSKNqPvyq
vYVE+aHGdbD99nNbvy6ktdDtdjXeLtK3AZRTcoaGDrZly2Q3louv6apnJJo3agBseEzsAGhWdhDc
4wV4F0L32yLKYKuN4Lx34ZNsn6aJ8h4bR/ipUm42eNLBiuqwkBS/3i5u3Sww10upfSpw2HSlnHgi
dQOrFyYkEFkdnrvRwoQvG9JGaA5gEBHOqjOfQ1TU7wbIb2v1kjIYHdbO4K4LrL3lIJ4cD9iz8u7z
csPrYQBZdPUZmPAsuUqoFw6q9lO9W6VdkiLcLj4zzdxNsOOHbJ9VBOe1ELMtDJqg6Cb7yc72Xeq+
GiZbMmzTH7Gk1MZGsw1akxEpdYjV+I9E80THZKhfO8MXG8Y768DtLnDNIMJLKzHZpU3SEgm9n01y
x3eJ+ZItgXWABvgp4XWClcj0LX4RWTvpNKbGqH1vfjh2WW565yN3JhSF0k5CdjYSHU04AcsWPwZr
8pAl0rLl/LEn5bOSCmJDDUkH/27u9du4WqAKWPRntiOOuHWyjZbeu1wQaQE1zURXI6toRYAjf1PO
TZPv4i5taCgK+UVjWQF0/Z12cJui3IaTj0uI0T4o/65s4bhO/B28eZ8O0MS7j3Hr1oUajtF4zFoO
tV05I5w2GVmta2ywDdN9lug4EZgfpda8S0cr2TMy+HhB03IQubiXniJV4pwXQA9AZGrGyWZ6Gjxh
W/oNFSE6THZytjv2lfti0Z+V92EuLz/QzpOu6VuRoSFupRsdTiLFPrSg6bYnQMx3hbIYEztH3C40
os1LBc6P8DSBBphYG3kL5yWrueTh0ZdknorYPwYokGBotay8vOa6mqorCqVsPNXKXaS7nuzBFPYE
RnG0qF5yu/hpSfxU3mW/Xm6L2j96NeO6xf1ZjAKZDBRdvfiapVucZ3+YyfQgHw/ZkdkuZrxJW8ww
wOU95GmQf1AysxEe9SHP1BaPSPg40BnjyT/GH5qDgCwGISsreZtVRSzhdNVfT7jDM0Rm6iH/9ow7
HGxxSmbVAXbYK6A8zk6z3CjkCY7mKCPubUVOIySJmuTaWZO6TZBtS9s6Bf0wXcMbuuTvTsvGqzUu
BTc+NdyJRZbavoTv8bq8c4nTUizPpYdx3Qj/UZ0kAywf7I50Snnm+2lNJcIr+t3FsLBYiqMdRni2
sUX1t1nZf5d7jTr7yYO/WBCPtvBE7Xknrdh6mUtmRslXiA8GHu0JESZ4GyZl/a2rnmbLeVYOUrLo
da3lLS+DEwo8aT9okXkVRa/dRW/j77VmfdQP9i6zK2fT1DxQWVWow0bzUYPO8w5KpB/KUlUOFMxL
i1nCyh6Gm7Qcb5BJ3UHRv7YjFvCo65/L8TEumCQjiXgWpmkxSEzZurI3Vd8So6eRK7ZKWofASzH+
QuMMAzDAcVA2mpH1iwX5l2fw35xwf/5/R+PfzYkd2/qNcbXBM/kPR+O2ff8Z9+0nc8y/2xqrf/mX
rbEb/Ae7YB+MzcaJ2JXexf/b1dj6j8P+CcnSs2TepTTV/8vW2Db/gxs4HbXru6T82BZ/9JetsW38
x7Rk/A6UVGl4jE3y/4Wt8Z+uxj4MGT2AhGg4uIr+D+PbwJqx6qi1+qA346WycWDHWtaLa8Li/IrX
zEdG/ttN+gev4n/6RJOoVAu6mgX14Q9SbV7aRN1MFOjjtsWvYLX49YvpoumgGxjDuP8vtMw/KXDy
C/JBZOeS62nbvnT+/S24IMJQlWlKVh+MfIdFIUR6b77WS/buiuX679/sHz4KlrBJgDgfqPNpf/8o
LIMNKqmlPki0IcuzL8lZTaytxCv//ZP+tCvmS/FJjm/L+LXgfzy1zkX2HDscfQR8BdvAZ7toY3C4
bEr+2/0zeOf/Zo0sP8s1MGT3AgfvbZUM8fsNrLFxqWK+lZU1yPEs/eoLUi5994QwAFqk0Ekh8W+M
pkPEO4sdc5GLFeEUb/63ENQ/CbbqSkwTj/jAMlzb/+P+epDDtC4YazR+2k4n98/tpVR6uhrafIW0
/9ja3meIuci/32z1DX+ngavPtVwXyNmE1+vI5/7bHdAMp7I8o+IV0jJmC92N6Q0wncdH0U2PTKeh
RETntFyuRCfRbmrJe2M3TBqw4UvsBhTSd59TN3v+f7ks28IVXcWMBH8sJLepejNHU3zo7BZIKHcO
+PXLXPqRIZDffVDLIbjjN1KaKgmBd1X+MGcFWdX98OQ7GEdTJ49u9P7vF/aPjwkqMNsTtQHby99v
19KneLfBHz/ANmiwsjZRofbDZp4pC0ebFcGQ1TO772QN/7dwcuNPErJ6VL99tvzz3x6VT8rGoMG+
P1DZ32HGQ/0BRr6KJpREzXSddM5vPZ0Oo+v+SJKXsgn/WzDsP20CGM7/n2//x1MZsyJGBcgVLDEd
A5rnqzul78pAO2VL+PdbbeoqxO7vLydx8L7Pe4ljkGkqCvBv35iwEscvEM8fKr3eQcE4uUxzRl1O
unWwGRsTHaSvQ86UEa/S1RzjBZ7746PTWIcuICedNMKTz7+Z8/kUhLw7lhYcpzHY1a1+raMEtdFw
wYf80bb6xyrFFrp6lWVVkKTvrgGDtx2m65LvAvSfdbTv3aLA4YOfI/9+70oXR0rhsdpXs/U0z2hp
KxCE1j9DbjoJlxc0w9Zs5aDYWVn9pVwasQIv5V1xQIAG+HMsqGkYH23bvRlMJqVGfMCPoYCdB9Cq
B+WtQv81m7mSmN/HdrpPBH5CkXUMq+mmwjYexQz0z6y87zwyXXRcktZF0VsS9LspRHSYQ2vXpsu1
E/rBbj+yPn3PPf2UWfhLD8GO9h024jhszSD9ki2i7J7l+2QGvMIY6VhUjQ+W0/705VYs74yeoTGP
zXZXj2BIk/lT8/Cs0yW5Ok6kyvQWO6JwNfK9jMk9wEl5zrse3iWyMu6n2jw6dzrhskOb39TaepqL
d4PPtBtukMmONwaMfMd5fjQSam+9fx81vpy/9HC1OkDALmZGwHswdgE5bwaj4cLjsVQTrrtFBU+M
DUze/tCh5s+yrVlpzw5m5HC7iy/cIYlwhtHgRbcmjC4ocgU2lrF+Cof6J2kDK3viq2ojWw++VNch
GS5p8Dn5NUoQf7ySuXL1zQWTgYB9sQ6OIjbuoACMq5DwUCxsl4fJQoXEIRz4w2OAkLgooAxmA/8+
aIPtQybdTzF7fg8cbkEZCsbgH2KYTraev8uPKBcqZTiqtMn9Tn5eMou3FhpHoOXvSMpOjrxTFD+X
qcaCJ9OveDpuJCyVVfjnpMX74MEOsaarEJDLgMb8KnqwKhNn28Z4THGIhULBOxU5HYPU/iErKn64
1cLHwfSHAUNY0CKehxLLMxLBTrabkx5KebFwResy7naiTrR1K1IpNIYZOYs7Nxo+fRmeZVo8rMYN
5r3ILtVnYWyNe8fDGqkr3SPr6qyu3oOZu5qM4VGeu6loURm8S7EUVgvvIyTScbbPQQcQOzHGw6vZ
WiGhvMpXmTBIlrLuXiCrElkYFofU4NkknPZ7rE+xDhuuVpPWu7ap2pssnV+MpGzOED2xeMjjnv9C
fchgOGzqndDDiffDMuF3pXfqdYQs9JXKhbvIZgU9zTfLjB68riR9wJNJRHIrkWaYowu3MmetVAe2
W6YZ41WFCGFTiHwnxHJWQ28RVSEYfBC/dwN1hJ1VLE4ymef5qV2oCdW2NcijPpbTzIlXqI7s9TTl
Ltyp+YoAs9rAXtF/MtkYcEHRF7pZpryP6z7DdL6qBRxltr6uibD8yF68JnvXhH0QSffmQFqaWQMD
r4sRwW7RIB/rUIDdniMrGCmBJx/RIHC+tVd/Iej32DSzyLzhSmeXQe/hsjAi45aTgoyoIUKw1Oeb
RrMuOHxra3/GlQTACLqet2BqbyNcbqaT3iTaBln/rY4wj2RCrd+P+sEJhu3UeOC/RK3uRjJFyC+I
kp3TTKgv+mozT+YVMhyry61qfpBYuV0/A8ey0n+x8gxseOrOCLYgbptKhPkmvF2cyDnDWWCeBfa+
BXzzK3s8YmMOVyQej5YlbryOXbSt5TFZIbjTYHTtXF17Zm2h0HGlGxxdrdm1tzBsMA6Ny2Id1fYT
SCCU16kOtnmdvmBFhcaytIttkHPjckPfphrrKsdEHRH+fFXEO/VCquLF7dMveRzoRf6FuuSg6dwa
triuw7xw7vQPEepPaVwiDTAexjA4zYxkANArTPh9si3UI5o7/EqK/VRgZSdffgKucQQ+WhID0xJe
qDIt3w0i5LDqA+RpwW1nEqnWDq91PA3VFkOVzx7shwRPF3FKMN+M8GaNwCp3CZDRKscwGhAlZJ4S
NS+i545EbbLzYVV0gUYMsTB+uH3rbMIlg/8UZB0YIZMNN0VXA82T5JdI22OVydRlYnzpmBrMBkSl
Sb3gzDG5MYL26OiNXDzMcXaYsNsMEPhxbV+qTV3VG3NekCdh3oDIat4Iw+9gCwc3SVmSygUnhAF9
vGYhmwzKqtuydplGDZTt/vwp/A5rZPatmTMTiOvT1QHnCsFNGjJMP3IrXvf+VO8shw8b2MxFagHc
JcMWxRKDbfnsqpw1NCwoRO0r+s67aeJ16YoGW7fAfMezGXK+nmgQkAWsfiZucc5j9zzjnX94MW1G
9SXmS7YNkKlqIuzlfwapQ5MUoIaaNZxmM8htdQ4fpnLiiLEq/UU8WpAAsSfsZS0b9nG67j8nHYUJ
KRoVQh8S8qrHsnOv5cQSiMP+aSkhbMi93HEvi+4kawcD1nU0Wt+8EjsNtQU5PTr91Ci2cQ3pwTMZ
JtU/69a5gk5/5hPL1vL1FwLK9M1SpgQoLFhGEucJRkeEBxez5Buchc6C9oAZAHGUNc/csiPsZQC7
u77HVdV0Nl1UYsdVJzjYE3Pqpqh/bc7FzTK71UFO+DzTYIVTGPSsZYRWk3PuyyRelU9m5w9PpWAW
YwLQm4v/cy7GB8Pzxx9p5K/jzD1GDIfeyIvQvV3baSPxkfZ5GKz6QPOdbNIx+ea3g34qgnQ8az6R
s0ke7q0qPZli2AtsFG4jMWHwj/XqujMje0Oy27yWEnkYBOBQSK73JVFuiXENYAu5wI5rc8pfEo5S
HCkgREBvmkXDIajne10sYssLneD6L+PpC7+CdqPpGzcR82Y25y3RGjdNbN0iE3wqRxfrnzfVk9u8
9tDvtl3vScs7g1yLCU8L61ySNwbKbt5DDSk3RlXdZS4CCEfzDzWe90x8yT/O42KbzP7VSObqBgO5
jci6ZR0V/b1uMH9zPHJ0zDY6EcF4EnYvdr0LN8Pt5mELiwH7GdF9aKN7Ic2bbGOz2yW4yeynujg5
0LZYFNljgOu/U1x96N/QG1ifKMWpXvUWR0koHfCo3G0RImnF9OzL8X52E8eH3o/GDoormRLVXWMZ
mFzZ5TrRGjL20o3uU28Nk/3N1pibzRE7OSEqFFoRjYmwOpa+y/qfA/swFBms0SreexYfGGCHhMbU
kT4/HAGD2SM/Ix5onXq8l/PWCQizW+YAlcOc1PD/+k3UZDoWXBWYoYuYBIcv5xBDZhm9WZxj6JrY
n/acSNOun9th7wfNHfP1jNFPPW/Kzt4YXeZtW292qGOH723CSluWccCbrKGM8vNN6ScoIAmA9fxa
33he3Bykh4yctol2rMkgwgVj7DHu1TA1wiIV0l4czhu31lE8MMFCPhpsDS38wSyG10nyZGz56W7X
7TsHL0jHhcnQ4N0aDPlenXSlVdFkohrHlBMJyRTZNyQok5wETsB2FuzDsnw0hW3uF8TxiR9Zhz6A
McypsIdwgRejGd8G0HNgL7zkoSh289D+yIUW7uYIFi2hJ5hndYGMIMJyHEW6OezwgaUo6pJobyO0
9Tv32feyZEf35u7CZLh15/YlwCZtPZMNsSKiG2sELO10k9pg6f2DP0UUiCVlutFbuKjxEsAEpHg3
zIHkzwDzTYw+/MC4IqXDBmimTNcok51Exi7U+bs8MH+hS0ggomqdJdQ/KYDwirUOG8x+RewJgxa2
kSuLgsxbBmbt2qnSBOe7SZ3l6nRmONbjcMUmmMQBQibK1iy2SI2epV3ma96hyQjpZtKhq3cNnKIp
cBnEedgfGBNXavGARg35mDut1T1ZLP+5Kqt79qTXyo8uqtTtUtpMrIymVUuEkonPNLEK3aOBo5L5
2c18b9iA70G9l5UywqBrmWN6YTIEd0t92Cd6U64S7bvD3sEmGK4mXAW2i4U4mP8QGYLjcsN0qGHo
OUB2xXwpvNNyDDyCkt+qR7g0heh3JqVdU1JoyNQEgxHDAda83zTn2N/aNKa7OiE+xmb4P9g9P5/q
goEo2wbJDiHK89BDqkdAEGwOHmMqm61eYi29vAuxz4SkT7yXsE1/4DeEzUajIV3M3k2b+z8uLR0n
fRo2eulR8MQ6GSqS05GQXMjNrfJ7b5guKMafCt+9YMX1Vcv00rTbDr64VKFcYs5ydTin13UioFzW
LZYE4gnf32I7YmBBNrs4aCLPd4aPRR7pESdrgLHu2cUuIkJoGybwFWzo+PSXHqEyCNAUGhr5tKaW
vLO4NmN2p0qqrnyAZIvVF80XHCj8HFsS2BYOVNmWul3wZnYYwSc8U6g96g2N+jZbNcFySot849ch
znOwp9Vl9z7u6ZURkTpDt4DA82Ba+h0GKNWGfFQIhFJvYbreU5IHMkMACmwxPFpFMK6K2DhE1vho
jfMpaSiOe48bT2VPg4bhJoNIwnMRaw2PmaDuKfLoGBXVrVsRgeBglYvI56qeQS/nuJhRkzohr0Hu
q2UlewvZH+vx/GpDW+mLvsI/LIHaFwbGyrNg0Kgu2crhvXjaRXcotVwdsHphHZJpwMslL8Jsq00g
W9vSLW5lMcV9gictm9U6XU698+Kl6I+0aj6Wpnl2BWuideYH+M9nz5tPedbdmcAQs7EcGdlhDVfy
N+SPlviHEw04eb3YZBfU/YydO+9IacX3AZCeZbqHqvffahkaVxvT2cAhinFn8m7JFn2MKMnCVwW/
qYs35JlT27yvZgFQkXJIYWv21bnlZqz4l1pWgPMG/Q3Is+x3kQ23vPBZ4l5C5DQrY0JmZzxMRuIC
wUy3aHz6tebcaQPEY6Ko5IbRM0TLCUbU2W28Cc57YjW8pNweTdDo+Hl7ptCgCKbX630qK/Gk0GQR
sdM1zpvmu4BnJu1lZs8neS5DviXMpfxsBta0bOqHipK9N5hW4JpwtiGidBj7rrsQDzwR+VtKjGDb
0QnzBkvahpUwnd4bOt4uctUuEh1j4PiBuZqzVu+8bwn0gmqh7fzpSIjCWzbRgMiNFuepZPhoxICp
Tr+TTzVe+oNbOe//i70z2W4c2bLsr9TKOV4Bhn6QE5FgA3UU1fsES5K7G/q+//rcxoisiPB4K94P
1IROiS62oOHavefsM+fxR2p8Yd4g5cHJ0IGXLDPa/YJylIygZbsmvGzVghg7vj1yns+2+5QN8Rd0
57Wkq9I6QnJWP5I2q+E24z0Zo4d5nd/Uy3Q01VNmUax75872aGa6sPIvjcuhE+wmQXGW6bPg29E4
NCom7HEBLM54e5kNmD2D36hHHxNFJhIcY31pNNypdX5uSGpYJ5LFYr7+YPbZ3JOZjjlZ21zkkgZS
MuzCYarT9BrLt8VJVyRB7DtUw8eWqKosuhrOxLOOO+3IqGdvUCS66tC+XMD+oTl1lShJVqMnCLGX
mHRv525WI+quYcDEwCJwpvnkOvkSXBoL8VNug0kguo/g74kDTyZswHu/IMmMA9xA4imIGFCVwDAY
BpUZffaMrkcByefS8TB9CKjtcDfmYjfSO3FstbfmqBQA3hBT7tEMsVu/tM+IrfDNDOZfdDshc1k6
VnWfNycVvExe4txOnzQPg6YlBWaIUCsYFH6FUbz1o3F7+T70pJe0TsvOHtZ+gGJ6C7f9u70Sy5M1
C4+c9Ts5E6rovRJjffD6lUP88vVDB2BG4AouW+0IHQw4rtCgxzhW7NmWGfMrAKNIbe8534+N/OlI
Fm47X4NhYluEWuvYTsM5nwDe1QKQL83/q8WwJHaSmUAWtZGkC3vZaUnVKstnVoayxnTVF97WU+dH
Bi5Xlx5poXHWTWi6lTYMWHaracxq4EiqtxJX/1hDCO5jPhA755BsVsFCSueuYIoeJ/WB7amG03aq
6AzG+wYRIvILeGrNkjx2TgNh6DiZ+F3aLNfg4qIdNauHGH4ZCEis1lF3J1Luu2F5HdPnXuLOGjuW
mNwmj6MdjbvL3rNcHSxlXrzNO96i3i2e2365mVIUUUs0aJu8L8iYs90P1yioGO6kad1Zc/Hz0qXR
NF50S1JKU0P/dcCJw/LQN3bMqQ3nwW8nO0pFUgwbDlubrbFvAwhLU8pTHGlujNrAVy25IrI4aFLv
h5ex5W2Re0GkBEGqGmJ1jbSzNXnvMh+NFqFeE76nU5UW7k4tJRd6Wu0zQ4qN8tWanZ/DDITTIxmq
oouA1xKp8qlYOIWkKx2ltXrr1v6+1th6R1XGJiq3WVA5vYFZhiWFq/+yZwZ2T8tZndsyhzK6d50f
DaRgFDsUR6o1JWy+mCTd4Lar7ukyXDGsJoizG7at9Hdwx1L+C6olayg+FK3FW3bQwYfby3e50wR7
1Hq9v1RzlxdK6bVsa9tibWaTR2e28NWHbvbcqaXtRymSB4lSufPqT58B4z5vbo1FfydWhH4DQ4BI
QtJIcO2YsRnRcoAshMxp41hU11NzrEoJDIKjfs7OTQaUWCNBZMsRsu/K5R2fG8Wdm9yt/sPkInOv
46i/NnP2ob0jyNS47TiXspS2CMLKIkx5aaE1H3WvZlPQLt8j033VCFjbsT3f2xLImeUvAyLK4q1u
ME3XKNnhlCr10qIE0UWJtKn5IlzR2REVCqXxiIfmfZWeC6+VvW7Ud6gJZX0sMxfYrJOOWwBmWMIT
cTvr4/C46MVzkY3oC23StpR8UvN3qz2fCdHSApf23SbRCYgjyBDtVqW1L+Ah19kOqwjcT7WaOKjN
PIWnZ12DlNsOsxh2+tjcjVk+XWn5WO8yAU/JwdyMhnRQUcR5t8sNyoZ0mO87wEQ3AkVoPKICJjGA
plIUjQeZTk/tYDrHIsFdRLnN9ugDmQv5sd6zjb/LLlB5dbX2ra981SOV6WGtSeqs9ewVnR2mbURP
NwYwFURj5YmATmmAOdfPTjP0u4sHveicPszUBWS6BrUZvhChQjnURWRwMbyDkjBCjgXn9wu7csM+
XSj/dV+j0YHXYTcu9UPekAJyuSA03CF4BiOTlNWxkzV3n5f3sMlksIwaYaU4OWMDHn4b0y92FNTB
aGRPh5DVLkJkuHUqTM1dnn91uibCodDfy5qBAvJ2IyggmlxVk1GEl4ski979dvEDYTZ2OHvxny8u
v0uxPgdxk30mJJQsebUceTetkIRNK7xc++VHMx7MvbQJBK6g61jWMAeOD9hSK1M9/OOinmROQ7FO
g7GJaOE0c9KhHsLOHhGirI3DAdwWUO64mZriymUVMJObTJqP+PkAlvvDbjbnOdDj5OZCs7hcDApJ
0Xbqe0XDP/jjhjTigfKMjoahmUZ4uaDdL367NiicDuokbnEn1ZvUhcW3NWlOvqYz3Kv1c5cZ+rkC
27PLSlqDceQcY+TiN5lInk2nbW6sHvLopCXFQSOVKuRTOle93BQkDz7qTnvDzfOdYxCzYGZ5evRz
ECNeUiYbcmIB/Zet+WAbmnhIYr0OnBQokO8jfewNu9tZVATKHuHjuMfPxQGlfqTR3mCSlJvLT/Nk
GwEdfo2QDDIBhoGnI6elPq9mUZ/hPbu0xulTXH5HYi3lx+CcLO1+JqPuAbcSTTFEZOgeLb3K75Pt
zNZQ8ajike7+amUWJyKoId2gObS/1VW7jL8bs0TpqCAgpWKCXK6N6lP40+90p9uN0nrDeh1jqYyG
7STcd00nC2f2s+Ya0oS8LsCeICILR3VxuTaP8SONs/WqqzmDu50+h9LJf6YM2oOMsWF4+dXlQs/8
33+sW4CTBF3n2CYKgp+YMwh6kqEdQyMwHrKRo1xUPcaQ3LpbHvw+Gpk2ceEtyxenI+vKcdfoEeZm
NbWPNtLAqK2WA3kBgVDfYld9O/vF1/e4Am6aopMcfpgAtLLf0XHH82vwGyEF9b+tB/185w5tpniQ
YKBb0AoJS802blR92gZLb4ARU19x/A+wZvua1LhEBziVgAtMh3DMHMJGCGrow1wtNFVU7ZNs8Pcm
MF8DEmIUg4bFqqOzp9zns7iLvTRglCgOUb+r3czboc0GMWlAPHJGHz4Gd+XoNr6Nwrsf0j6Gf2is
m2SdiU1dNeSKTvnVQAoOl7016DwFqx1C4jUH1jUgOJSEXNU9i0AbT6YBrYh5U0YJRtJVt8LLtcsF
ida//5jYtdgVvseZczgSO4K/rWzGMHYsHmSKf792+Z0tn0ltWI90jwkHjWba43Gy4gvGgnwlMBcG
iN0tWM/dN4wm13bicopexlMdJ2953HSIgdttXLfLwZD9s8hcPvn5Kl4WHfOsmdN4mORNlHihgG+2
IeS2vql9myadI48WWx6SO3AN1vpn5Fn71L3uUv0QV/M3v6lfVrt/zWYqRoOA84m6lJ2vSMNFUMLL
xXy2UyzzQ9KmrCTxvV7SwwBcQN/D+qaLlj7B2H1vKMr7Nh/2CIfr4KcJYDgxwKRNk2cf40U4geEi
I8ND4zluva0yPH6+272ldvHZOd4nGxOohNjj7EF+kkH6sVgtsv/uXEqbZX21mYfMO6nFR/UCdDHt
SfH1+ErMMSxg5XNKF4pbPO4URgLPLahJmiybepS7hAUZKhZrG8x7w3Tv8pjVrnW+Jbn53q7cSUvY
tTdzmpsGkJYxrUbDLl4lMWbMNLwn4ctPvD6fGAToez0kmYP8U1LB2Tbb7xWSNm7Jm9UM10YwjBPM
e52i3dmrAk0svbghAu6NVeg202O4TwbjKfS2ezEMJ9HUmPbnYTmseX9VtJoVEJiHsT7hBLdiL2AW
N161DxAsp4Bqtr1ZHTrgjKJ+4h6Yf+vyWNpAhiW8Y15GrDYCefo0ui2UU2bK1oxMnnld5PeCbMtD
EbUPhj5iq2X7dOnopb78qVpBQHfYUOl0WLyCKHARkemg0C329NL6ZHraulKT04boIzaQ5sZmoyM0
9i1WCnOvc9sTrqXAdLKPxNcfTYpFeofsmUmd2yREsnojfQEk+VSNSAkG2kJ5kn+IxtOuDlbjh/+s
t7GUxOwvahtfZ1eArMlnKmga1i/6om5dpTV0tK8Um7Bc2KvUhh4HBjD2mRmJWxefVHokoDQ5p7OC
/oRqNfkM1AaU7n6cwh2j6qZBAc+2UDuDy1spaTNayvE3HaVKb6XkUW3h7m5OHabMNpvLIWK/jQh8
GpefjslBMKTUhLp7SCobRTjdnip1jF3XvEMX+JjJd9tok2od5DuA5Aslf7otBu0GbXzwz2+KoQRd
f3tT0JAarmUr/eOvujwJqsmjJXJoC+NlQE7UZmxZ1VNKSC413Ot1OkifZOwZW/Q/P7b4N49t6I7g
QQ0EUARP/VXw1VmjXdDqzw+1mngXEfsvHsiIX2zaDJqw7yqxnB3UIstsvHiuOPpA2dUujLHoOfLJ
qWmRglNHMFLuYdz4x9mi5fPPz9L5mygMNqju2r7n6b5pMjT867MsWxj2JMNy2Hg8y7hng+h13XTF
MsxmEqcNAheDGAQHgx2G9w8lGWum7KcScyQJn2IBTRZFhrer2BGjNfgw1V7Oy1F/ulX5gcHxA7DT
T46JnSUoymQaAwRMKG5PFwmi1NW+XbUD+8a6a97SBWTwLNkUXnQabBNwRVfO1s1hYo9s5EWW1/uU
E65c52so+TyYGZOGMjKKm9v8dk4tKFFYzQt7PBNg9AOKzf277+RntWGjz/PhtNM5bzvlxHgVqsmY
OM3RLqlvQQaujB5bc3nM5/jwz++1Yf5NHMubbRsCt4MLHfJvgtV6TirNo/WBRz/D+KRbARpVdr9K
b9KqlczqlCqqqI/0aMYrcGgYCvCl3hmjtSMGtOJ0QEfZcwmc0vK6g62WTIdu1Pa5OnMvE/2ctchd
vIiS/knrj2crYgBcG9XN2vnFbtTXn8WqjSxuELSdZoFmoD6TmI6FKeNNEX/ITkMIZ9CvxpnzoQaK
ZUKTLJ1Y+8kLIUGZFHGzoOoSNETNVBxql+4bbYYKn9TG4RQapP1pihlMZeSEYdrO39yVHTEz7Y9C
gHbABLWpF1aeNnLhnbhUher2OOfiMm8dtB95OtU7eg6a0WPILfsvDD5qylAUgkoBAww4hVgvPwbB
OLIw9T35Coy8gGGWciTXzXTVaCSBeFfqzxR69Kvo+Fi05jLR3mg0udAw8Kptvz9feu21Vt1ZbnaM
a+1HJRS/CIDRtorsd2Ok3IuslcFIxgZLR1fWyW7TMu4l83naa4UgvDlt6h3jkhQsU32sP4SZLuGE
bGqT5faLzY1MCEJZTZ/WFJOBUe4ia7gll/ZYK5EA8UgcAr5zgLv5TapgTPVUm6Os4h/aNJ+hH473
i5MDIVJIu3GYX8zIRqyB5yab+jbEEPT8Hw7Xf3NGMQAgGTpOANsn7PevS4Mc0JhYWpcdTPWS1dnA
5XfUcP53rb8u3ZRNK24vFDkJvDw1vFMDs0op6ayYJl3T5/9Bv/t3xbdvAtoRNt8jYMZC/PKUiFSb
nDoxkkNO4lFdpCfK56NqfecT/tV2OUZKcVZN44uSXuGr/oj05tX07P/w3vybxd300VsLLBIWkshf
pedDMoDPL6vk0KvoonngW4W3NyUxEWVLv0Ep/tWyVRtX+8tpmb9IJOed6m84Sj+GnmLTkVcKwcp7
0ofkSVjxEtAJiyCMz/9Biev/TSbvWzprDgp53zBM61cdLgW2xRh8ig9zlkZbSDywR5OtPnYp3h+h
htls69ccDI/NxwbB8DoW0RS6utUGgj+kQX2zZMkUDIlXBOgn3I1Q3agENKxnWsmWPqsJ1BhhXjX4
Lxh0ETzoU8HmsSSYph797jhl83OxpBVUCVSxogDxF2XW1tds/8VnLyT0s2gftSxvg0tPXGoJZ592
PYjM3NLp84NxorGWv9Z2nx3ypiRGZ0jiHV+LTY+y8tkpBJHF/p0TL+utP65XycLcQjNhzVu1E6Yt
XxsT0ByuMgN0p6+9tnWXA+UZaa76+tuSI9bVzIPqOV6koiU9Nc/XnmIGuAStX8UiPo0OC/Jalo/g
vlk1zWIhOkc7+rp9Aob70670Ye+YhyjN2wNZAzS0qzkl2bmNN87a3DR+XZ/zBYaik7FaFUs/H9ok
+dFPSfVb9fH/rVFPS/3jv//r4zt5hduk69vkq/+LwQkhKSXM//1f39HfrFH3cVL9mz/43RHl6f+y
DYtKGk+8TaaJSRX9uyXKs/6FX0dwq2N7QjcN5PP/a4ky/uW7rAV4P1yHf2y+gb9bokzvX5ggdIPG
Aiupq4xU//vUTr8Vqt0vP/+fcihOxEP33X//l3J5/aWepY40WP5s11DM/7/5TKJJg8Za2vaxjPOt
61nLfeTPTCNgnBSFtD9NpJap9+mNBo1b8N254mOOnffW+KATbAsnfs/GPAA2dGyoMGuVAOGb5HBk
3ngiyNPeGJMiCLvueijxASPWeagNguFqJcgwVBFwAUWaxApLlBnHNb2rYMdvFkBdVBXvGZu+4IJh
6Z7KChvtGuPWFMBxmNdd0hL+9On9/hb9+S0R/+YtETrvOe8KpwRHfSx/9lX4g9cy2vHR1miuf6Cx
b25krt3ldbLsK00j11ggogTSTgS6eafL+CDW7JtmOPY2rcH5LrzSvvazzQASbE3lja8SFS6xHVnl
7LyRZqP0nTdMuvXxn5+7wcf3ywfqmSYxbxbuO0xzzsVM9+dnH8Uip7ROmmMkIyAIWHNrs3goZrRn
BUmi+2U17suJCS+FxFIDXG7cZjpSvbxWqQYLs4UXM0swotOUNxu3ook3LYeBwE0KdeMqde0tJFVg
5M3nWNdoIYWKHAI8W0kQnJ2dM5Yga6xI170h1gciMsBnaO0PhCgqT7q/bti0BnU1Xy+jfLXEegtL
jfHQ7L2JUT67NUboKjGOsAlihAtHAyzJteOdZFzZVArDwFKbPa83+RitB20Ux0KLfEzWK5z2Dn4E
DUwMxdssiTf6an228MgIzhq/FqYkjWdtCv6O6Kl7T8Ovjsec+DbV/nL67yKOJXYRqn+MrEeZyy6I
RXHILee1mWb+X9cMVxWkDUd7YWjibEahfRH+BDrZ7e37OB8OrnCXjY6jmoglChk56DfNxNFCL4st
ie4eF0vZuxHrtXOBApE70SrZbJLBerCK8ktGMe2Xady7aZlv/MX4yJanecQxn83WhxcfscrhdGh6
AGLetaUDwrlIgbKCrPHC25H6/b4yNfSBq1I9A4rsUPswlEbCbK3mTo9pZ9ur2IPK+FgZ521Qx+ko
25rtMLZvtc1etprQRjYDLXQSWAe1Ve/bmHEXNJOip/FsK7o/UfEmEg7o5IYAWWIA7WgwDWiPWPk4
m4LD8VNokCtAiHycw4LmT9TCNIkJTOtXaxcn5Qft4pm7nNxtpI/ljqTcB+mVnKTr5b0Yn9txITez
KfGHWN/avvskOigAav/mejP8g7783qXJgwBbjqQjuW+znjJ2GF+dhjmVwvdGCyDUJd+s2hpIb9ja
VnRd45m/mnXrzU3IgarEbaOvLekqgsimqERbpeL2DBQKtVFw/AwZvF8PjYXFcCNWsWyAhHvq5nHY
x6K/iat232tUPfN07LL2yxUPpj+GSLOfAevngdTnDyx1QTMMYWamwdrysXiTasiR1MFkf1bdEA/G
ZgwhaavFw9EuVJYnGWMWwjYvc5/yLAktbb1J61gP4jkttnFKOEkJR3Eolvsxqc6p031UgriffNxb
Mt/ZfJOI+xq+9R5ss46Hcx3mst6hMwxwj35kkDWTbl0foHDpPEHhZMOUf5Jl9DPiuYDSCUvL/NC6
uGaTw4LuUtl1s39KRvst5fM00pgky+Q6a9J93zbP89KEzShPrm1/kQhfEzv6QaBnu3cV2r2Mzl5a
36Y+nHVdphUcynNOKdiT8wXwgPBoGSHeXotxD1PhR8k3D7H9TJ/XyqG0L4jysXynjsuOj1Q4+vaE
BZgo9mGbVPTNqrPbIwTLYGnCb0tZNRY2Ebl5X5UgiQbU18X4sLjeCXHKQ+osd76pscf0t3jgc+ad
AzYJssQG3w+qqbtbEoQnjqysDf6YYxcNR9K5YUdEn4yQb7QyfvQXZijOMj+TwCaIjrbhrU36pZiD
k9evKPWrXT/Kg1wxV2XMufl+L11Fo5SvErzjY5Qjz0r1wEBytVryfWxQ8qzj/INYjwbuzcibZJIi
Y5yi2nhQN6S++5Yx23Nm/1P00ZmJx7ab2BQlMFBNz/vmzSYK7GtIrG5HDEPUjG/rcdERZTRE7LD0
klRN5DWtRUZnAx1STU+BOTv7StAvdZ2WUOjYVlrh+CliZnRIk+HIhsnaxL3jbzpD7gxrutf99lj2
xqtJfFvaEt7sottxq1eaXqit7bc+ZwnzVqvZOh86k2LAH/PNmkCdKv02oKjdxGnsbd2yq/FmetbV
0LtPXTsyeDHiDfx8pBO+B8Wa0xtyXNIca/PFTLDB5cYUzKWYdljI7/O6fYni+eRgwd3I0n0xQOqk
Wfc9TlA/+4P53WRMVfUlnAeutBEeurEYaZpz0+I359rybxBDcw7EV1DE5jcxSyVzK7dpyxwGditL
iDZt5oLUCIAXVNgrgxiyWmdzeID6skHX8+nosx7ObTrRgHFu/AmClkzQGVcm82mx2PeytxwsaMWx
yoenWasQRekL6wvnnsXgNWfGV9G0I4pcxGPZCOPCtN+zuTO3aSQ+ai16bWN29RHNMtS/YGelzogH
/0mk3xaumn0Ad7oa24WByFISTbpYt7XI9tPiPab2zE7HfSs8oM9D4cfbb2mdfCwkIQyObX7YFCLM
eXatJphmWTM9lIQYs6x1YTTRwl2RXTRIsU6rxwvUTShJPvMAoLWHOOnbk6VEcToKCDeJ0PPWZn8f
C2YGXuHXt06Z6ETTye+rpz81M/snXsOMpAldYNe1G9e4Gged7ZvtE7XhVD8SvSYe2qj0q8XsArZ2
e2n4x15ixyh6k0ma/dTLRN6M0dGdc3r6hXvSLbQwvjV9XxOT2FCx7MUinuO2K5VYeWBxaUCLA76D
AJVJhjv9eAeWworrEDkbdkAIecCTT9Haf+SOs5Kn53u3OztPb5lGvq5gDliLiYHQxM3UW7TwoEj1
Wf+u3ro+wn+nPo/Jtt9kM3xfETxyKOlvk4sVQwP+6FjuqzSKx8LF7zL0RtBVxpvbCtyrqEl7K/8+
lqOOrgRocmJXDDqbaz/XTtMwfrM4IRJ/Ab0vKp+dcpk3o9J7NE31AkAPRmB+B5X4OCzOGbvRPQRT
tqjZE+VnqA3zE60q1FPWwNK0+hh71FCOca20ny+vjtPjxlqIZ86X/Kge1nSsncj8Ry91fnTpzDE/
uy9ITh5GXiEqlYDYjIMX3TkY+zQfuHMJRjsm1ivKoYq2XsLI1s9Pw/gJ97+Ggzl0+7bb+7pjBk49
uXhSpmNfLO6xnx2cplOB/dCBQo4QHP5lU9bPk4LENu4QYiMAmW4RQg80B50O8aPlRJOAzVs4K6a6
lWgp8Vx0JInj3NUOFnRvTQJsKf115U+n3IXPoxGaRuCw6BiEmqHRMjlvEevaw1jfZFb+ZGA32aWC
HUxmmV/MwozrqZgRAK/Tfk2KZ0Yz1Aoa6U6xRURcxjBVxW4N/YA2KdMfgbOVZQLzx4bmCdeQVMTp
SF0yHPzS/5HINgrKVZcbL+WNz6aJnodYxTbrWiw8oJ5Am7R3Mxiic1nOnAhl8tAUmbbPfI0eR2kx
TCkGhICElufdcZaMQDSIuF3UmgpJYGxnYayBToOwyAEyN652nVt2v0ULsuLSt7ZOHhW3btE8xjGU
0pYB2XYkLWWAC7bvEAGhTy0Q1q1OBdw/zg99IlKU12DethVyXWDlbR2O6kL3kjr848fLNWNxrlvF
oL3cyAAPVU5ZNtvLjb/9gXnK23WmMiLR7Y+7uFxb9HUEn6CdmoFESpIiMURdOtfmPparc9QGl+Hz
mMSEw9VwKjXmLtTKHDCXC6Ge0OWOLj8SNHsidZdg4S4pw3ls6QBfrqIGZn8REdLhee8ksxZhifxq
wzAQmlkqtGMtjCNTQ+I/XLfZX4jKbutbV2zgZMjp49ElkB6TSfRk2YxdL3ev7uZy7fIQ0sAPASKI
X+ZaU4aALMgyiFiYJJTb4kAcAkrOgqyauZlukk66x9GdgqaQhBqTMHL0Wx2nsU/2ETr+FWex2jGZ
dr03tQ4emwWZvGtjYtyM+B4djrFDnueyDnQl/sOGWb/RpXcx+rJgnkgfrqXv861cH6eZk8Ic9eLs
Sok9Mx3iHRUM1VzejCT5LESdYKncwu+2H2xhJKEoMtjVVoMe0yXtyy0MM0hETMN90W6ryGuo2zER
dlmq32PyDZyx+kY9Uh0tSUcviduXvtBmqsQyaNCjLkbR3Oq9uZ40AkQMhqJBjE1npxm1ja2Ex+/s
Wd5Mo/1Of+FLWVmORUGV2rUwJbVd3uX1MSkY+VlabZ1jIw0RrQ3Af9bkxulYHwB4dkFfMAEAEZJ/
I9iGzZsJgL8e2+tGrbOWN5pBI9uHwrLaa2G0bmCg37AMMd9OK5spvVg63GulQabJAm+tlffGDNNN
kEfAHt86dmOUPiCbd64kXxlKjfJz7G/WDHIADBl61FpRkr9FJZY2snuWC+zGGJ3+1nCViDEeGVa4
8gFIlnslsnRmrDXKp2ktf5qI7Y8THV5jbnuGdZEZLuP03mTFvMeIBwxLIlzHTFKyGZfy4IiRGtP1
ridHc6/Hq8a30/PS10AjcwKOZMR2r/aXe8sZT1mW+vsMLYBd9cuxrqzPfHaRdEQjimmna7Z1T1pB
HxEWSkvTAnyHPmIQTriszUIkk2aQnTOyWubibPs+EVwa+c+or8j8xmjDrt45zUtrbrysxm4zplSs
JGmKG/Cx4mbUrdMy2WgIfSMLGD2J58R1Tlk9FYdkmFEravXJ96O7KTXyg2f23bWcp+fczSuw43hK
V/fkwWkd0nNrmP5NkjuHWJJDxNbkvKh+Z9raRgg99y1xWiVyIXx4YmB7jBn0XcH5gMjtc1bVm7eI
agRnKSj0zk79Y46S3ira+q5uMMRbBR4qhyyLxDZPcsoIfewGYun9vD+Q0UX+05PR0XhYLQeXRSzv
0UZ08EcIl5tH6HZA6HZxEX3vx6wGbqCTAT+6+yVGMbsaNm+Ysb6PkOoPSb/X1LhtKDOcKnqF8KcL
2s7Zabr5XCRIXWKop+40dzs3Ll+j1cjObjlsjajtriconI1eJNva5YAYV1OjnJPXkq6Me8U7TJhu
GU139ky/xHPmB2jC/q6y8eE0VmYf4C5TCtk15sxOmAwHY9ICret+9BYyUrEeyWH4keZ9fD/M3ntU
mC8jWn6Y2u2+npb2oeXIjSHPhoastuuwmkcjBvYw4icplpXiyIKMtrYJmfTVeG6kRJudheDw5EO6
1HeRWYwB7cmSDQiYQLScZqld197CqzML4pnWl1XP/Z2fFuU+SfOQbimtF/AVNBSY5S/9tYWn8BqB
Udk+2AlAZEoa/G+ehW196QCODSaJ6rOaM2jLPfV0uiNv0TtGGtKWwb/X9ZpAtTLXAukudxFxGmEL
eY7DRvj7pPcxGzigK6y2XPa6HoXW4JTPtjYp3bt+277i6UyehnnYZnQ5ThFACDFTMBa6fcZrAcwN
jGJQWkbQCBL4XKrzvq1aiuwJ2rZJCtlsR8W2m73vsiiW/ToRTTPn69a1AevVvb2lV7pDTUlrzbGe
F7/oD6NNOMBAB27OU5+0LCzUbU+SXPbcivQWvoYMZD9F4eJvvL6+horShGveXWMa0x/oWeKN4+C8
gq1hsisAlhq66uJyLUlu6oZTstZoqEpadXVub9gCR5wdYy2UY8q8m2ik1K+XINLpJTHj8e0NmVdY
iMyBtg28yBBd1U9m9QumR8Q2Kf3iK0P3hyDJFswDxlCZ4W9XGUEhAyQyOCyao1dOenSPrcHcItbo
qT/4rg19upvmbA0tnw18X6TQJmx3CePO2sYkh7DLxf18+dXlYun8l3mg1ZHh8USnA6g1HF2BE/9y
Naua5Kjj59QLWw8XdXG5Jux5ZR/YT7//3C8I5PUUyl6We2VogfcML9dUvCYVPmyG0JmxUdKvYuzK
fxkSnMjMYJyrVhUujTPWoUgdH18DjozL76JL6fLHzQ7n/kB22TeWeWdjZ777p7+93MHl4o8/+OVH
XcdjdjW1BDy3kj3oH3/SuNSzstRR/P6/J3O51fCgC/z2H3+7atS0bLGYF9s//vpP/+nyS09zgB52
jTKdq+Lrl/v85UffM2q2wHH72/+Lm8i56tE3b/54gF/+4nLDL7/740dj5pubkGlZq2qRhVBeWUyI
A6IwTcQADiq2rorT4HJzY3m87RNCTk4E50S6+tGpUEFeLtwoGUKap0rPqH7pqYsZyC8o77wK6mVh
8wa5Z9w648BZdNEeczD/jl9UG6GOAL5XX/BgOtgIS6WrcOMqZKzBDXh6IWa2c7XzRP7o92tYRHOz
10wGlte4NGgKMFigBVBXYWrp3+ZyPbbj9D0mC30nmNnJ6HYQdVgWLlCGMeIEudiCJQPKIkfRVZJT
p9vjs5Vh1m+z+jFJ3J9xVd/7drOVJsYKQ34APaqujDG7oxP7sx223ZiciAfRGRon7rZ2kiPb7jeS
6YorRgWYC81PQpOwTGs6qI9W+xiUGXx15SaFdKY181dWMHxc6xmJH0xrkpo9Hr1fbs1K+xk5FMC+
gXvdek6z6SluljoYhHe6TBAQdNLhzacvE76/BHK7cUT92lo/PFRAaNXG+0IfD6I4jjodIL2dyJOI
+x8WUCLsdNdunF0TmLsXhvwm1GvWGFd0IJQM79q1mS13NjDNgbwm6j9U/bt5qIiDkCWD3fJ6molt
ItAtw/ZFks+9sIcXRP1mTDM9b17GxT7b1f+wdybLcTPpkn0ilCGAwLRNADkwByYnDdzAJFLCPAfG
p78HLLtdVd1tdq33vSiapKL0JzOBQIR/7seJadZSHlSqffYYtwKvTx+Ndn5xxfrGrHc+CoCwGFvq
i+r6Y6NhfGDvlkN9f2hUFB9Lb3lu6D+/jRFoFbpd8jZPwb5yQI56enVs8wpin7mvDa+eRY2MHtbM
jn7I3SQ4DXjF22ziOGynde+eYaRMfpO7XrBBT712NQnwzKQxMrb/sdY+q/ZtyelbIXiN4dTDLf6+
aNMeiv1JDNGttaajN3pXWCEsk+a2Pb/pbvaKYwy2QO29OHOAT7K1pE/S6Nq61pG4aeCp93HqJfKm
9jF57SUfqe+tY/mtyb41RvadNq4OERZ/Pv7Pszb0wEwmyKuICM90Z0SYTpvftVnykknbjCwkBxND
DJlcM8UPb1uUWOB9BG0utsL4hQ43PHmMvPyhYQhRmrS0yoYgiCm4CwGb7WXNRj7eDjI2/NigLT87
XClUNozQlo9mQZcCJXuMHLaU7prxBjZThf60dRZwUn+gHctfnokOY8Nf3U9nKB6lI/FJzFHuk2zn
YoyejC5qsJNRpIGk+Oqa9hI6VvSW1s6h0vtvHMpOnCXsXTny2UkCjHSYWPcUknLQ4CrkTl/PdVL8
qdN9nuQvdeH9dSe62Ma6efAgnwLJyFkPPOO9100br9UcQMbN4FegyRpAilbHJj2tyzlw0O+N7zWF
Mbu6dBCCCigFVk84SN8cNywp+TFv6AJg/jQTE901a3umsjnZeXH+Y/H00zCnhAJRTdettqHSrGCu
3gsecntju9cavAo746GxxG37X5QtoLXZuiJwmmGueL5qVvfKBc9KAwos8LrND4ZJsauR7NoClaFb
eTjWFLDLjmD4rANJSTPbB4hIg3RRB+nUDExvyL9ThHzDf4iog/zLDiG+bFk826sCfdGMsIh5chdT
hVD8s0fuOYO3SrBmmsDk527GvUxXwdpPYefmPzrkkdAsO5qguvYlKhyqFWXxmPcrcpP2o5wdBlTk
c/DfI9jZ70btRbxe3kiREf9frZLcqGCqFb2McnnvLe8DiwkiXy/e3UPcgb+OgMhm6/xHMYfs8vw5
pVnNmSiLiOz4bRtIM+3CgqWwULh2cehIeIR22dbA4mEUT+TJ/WgLwQlKGXeOVWb+MmUn06VSoKIb
aud9RRGVkwYukO62o2509pwD0UFOzJLz4EwdiMP5xO8t/a6oNQtHu/0w2qQ/EL6Mw1Y/9QzSuqLk
EjQkMz/5dyTwWLbW2RqJYmyCvdruyGo4VUVNd90AT7uKKD/2tA8jyS55UX90m55ujJAAG6TC8xUC
NzBwj+iYqdEbYx+9WTWnyFiI4z5AAyCdJQQ4M6QbtaQ/o/nvrC0NaWwTPnV3mwTj3a1HDtrzqiOd
6vZfrJ0Ibg2jAxQZXxXVMcGmfeTk1Pklh5m55nm7+GtSQorfgBFDav1MBVPjLP8wC6MISXSiCGaN
AyJjelo79wMD/rXRrDcnF0S9uBsMYTxq5ThjKZa/FJ0fO+7vDlsOr6mAKFRpZupHlf2Y5eUAOKH3
di5tmdztvPtbZQk7iAzQGR+FfGWw1vh0V5YsVAsXRKQTpfe0Z5fbclfCjfIVRVx1FUFAMen2U9qx
0P50RK7QDZjsUG4x8xAFxV/O7be8eCxqcDbLOsG6J2JjNsZ1GNqZ1LMT5sNNh0yAk2ihEWq4ephD
cXezSWpXNgdGEf/TAfr/XTn/kytHgBf5N2/E/+HKuaYfeDF/Vf/hzPnnX/pvZ47xD1Qez/mX/+Z/
OXM8/R9Sx9xmSQCouiVtTBb/7cxx/yFcTzc8vDm2ToCKV/EvWDGbO93EJYMvA5SD9f/izBHbf+Tf
rTmGaxICkKZjSy5FyQPkP30oLYVYikijOGuReGHKWl+jdSQfaVoU/3i/Z44TD9SMJ+h5Sg9rI10f
u3ZJzt5Kfnj73SBq96EsvKel6ORTmZQ/2nqdzl+/s+jB4+5Pyr1o4g9Z6n8Qyp+wt8hLQuTMX0XD
bI/tHdtsOxyANJzj3MaB0TKw1soBJ5pViqPZVu3zPI8/myK3z449Pvddj0qCp/8tylaSMLPePxiM
7E+c0x55r+9wm+bnikPy3rajmoyxzlC8G8rorICVWonRP0pDwV/QD8Sl4ieBYA9QtYJWbvWgudYJ
v7VqjyVGu72ZMD7B7l69UIGSsCVzacrcavFg7TAccEz5tGKHRA+172NkaC9lZv0yLc7IM/Glc2pp
vOj2w67j6cUpJcJ/VgxBxjJcM016j1EOfG9g5uxkHMhlaXd4zqmiNhKNzV7PaC/Tx5cybo5QR7yL
O1AkXSR5eYoQ4Y98fBwiTRIz7jIqtJze8iWz8wshqccGikNXIc4JpY23ms1tI+PqzyIGKgGnnkkM
lpbBQGka6anYfYmujGrt4Kt7LR2hWMZpP15sZb/YVKIdDMbp2OpF9VjV4JGd0r7MasE2mLqXqYfx
sBUBDRaZ2Zpvv1GCPGpxdweHQfOyBvs0o3LT0Ey2LolGdDi27/bKx5JY8RPbnpx540ipr+4801p7
WGxD3YArzqFmwgXRGII9AcA7jFaWXROlvWPUykKlGC1FC5saNuRxqeqzGDGSEGV8nlpv8i2HGrFl
zN3zTHEUuzdSC6Mbo3sbItzw+AypdHHvvXnypzGD8FThVVhMru1m+h8CL/+7F5hRNveZy5JAGvjL
+/WfN5zbD+AHu7VDX8XrPUZkBEBcXUw1c94a0muvD8nJMtMXlcTiRE3yTxlRYZdQH8n0BuDKvy1Y
/zcjmjC2W/zf0ia8IqmLLWoCsNz2WAn+8xUxeyIIxmzp7MXJdCryMttbBKn9opkwcJdy0zgorGz7
HA3Mfi+Frj1FjXXuRoE6bHZ4usCpRa0IVVG697bwCPSVUfw+yeliE6yho2D66fC5UbCZxa/eR+NZ
SyA1bzmPA/F4AZd7J0VuHxB3ozDrLeZfo+aPir+BS+UK4SJoa7rI1MBfjO1mDJg/cJgwGPeZjYWB
yGF3pqxhfXSW7IqAfOQE7pzaEXhY1TwK/FW0p0Ms0YWiEKeL55vUT0x8y98abudAjzTnYGuUMss1
e0XzvCwicc5OhD/A1Ucin7kwT1LY11wT8RX3ee4bW7fO0CTqWnZw5RaNhqJ4eXY7M9z6B3Ijk5ea
Wibb0OR97aJDEmE+IKfn7j1vDBR79VdsEnUOZ5T+hZOIp+eZg9KRDAJulayQJ5nMJ6E59N9Of8vI
VAeSkW+is7m5UxpGW1Mbg95LbsuG4x0cFF+S5BcKt6BrlT/LUsUhsxRMFIWnAkAOvzxSMmxDVhvZ
fvju2OjxtDkA4Z4Q60uvONGDGu/wx+GgUEmglf0aLmt5lj2HaTeGDNbl5vhUOUOIL/zES6qPtKN1
IdgGqA4MoSxsbJd5pYuYdl/wOUM7HDPm8IYYPyn7rNntw0NRyeoLEcvQKDczm+ZcEiurzxi+j67T
92BrXSQHi8LfjZ9AmvgnPnH9oNkkRIvYtg8SLkOg1Kr5FkPBoCHcD2qKe6SztOOqo2D30fJ9ZJS0
A0WKT0ZCFSdQUcOq80rixUaEDMXQ04OwqcBpMK+X8mysyys/0+PqRC9MOCBVSOhjdMzeihWwakGB
7e2rYnNrNXE8V8dJr8j/eTLdGxEwNmF8G9sFdA53B6XLkbN3Ovp7yAX7nCnUOdH1Y+0ybbAiB1hH
lu+zCVyKW5RM2yIPiLOFzUx42k65bwwP5KnwFrwuZvTL8qjFidltd41IDmRUbLSmF20g+FIkTnuV
DGkxYOTP1D0nNviyyqu9gzePDdjTTtBd446HWbZh3fSvvRLzs0sRnKPxBIh6qloX8rSVnJknSE6M
c2O9mLOQjyDNG4Ec35swl1sDPQ4V/pCn0Sum/W/0tpQIKtWBUGQatlldXxbGg4LdbN/O90ICnVny
6tZA7woiQ/fCqEq/0ZHCdN5uuB2AegdZRk2jk3AI6BdwxQ2A3HpDrSZ9yfx4TDFaMFJYXHzwyqUp
j9N2woiaRWHurJe4w7cOgwcecPHEnqQPK6Fj0k9bkAXL7IVuX7/F4/JbNkN3lGZ8z0hK7hQAncMG
1JnJwR9aWbyTlcWgta08bKTfE50K9jHRtgBp922svLeeXfpONCtI1Io64ml7H+rOOuugyyjeq45Z
gevRil6d4Qchpsy3xF3pmscWaAYRMjA0mk0gNp6twgxwDciZ9FIzUyRDpFkHBk0flBjLm/lRrkbN
nqEMBgpJpCX+TmnJtQhVxeqTzxSKS+htN2MVRXemiUdR4UIwR+bkpAv8rzWuyWk67Cj6xrtmXpp5
VOdFkUCZgXCWgiIiOXXvNae9o1b6dgNHtNPVe1PWbdC5EkRVW7m7bDQO+YLK4i0MjrLtzuXgSOjY
XsNmwpkSTfizy2eLueN+0HuqkGbrpqbKod+Pby45QiVLUt8cp3toejZUXe90x7EbbvVaN09jF/mx
XLtLgx+T5M3SwnuMbQhh6g8Nfv2txIornEE7RhS7R51w7yC0vLvrLnC74olSyokKqtEcLgx6Wl4b
RpQtwdGSG16YFroUxj/bi3aWzdKfi5gtbJ0mJ8XMgclzmezoCASNZnuvUWHaxwpECVwy50IsCGKN
ETgZFsYqrowrfeZMPteEtHSiMeN0s1PpwsSu8snaL4Pzd5q4/xJq1APp4koaK/MP1WrZMYd3EjKu
B5bhxc7emvgOdiURTTZW9VAwkPHNIf7Mvbx6QvUThJLqn3oks4cOD1jt5ISWWExuXWEZ55QuXqAx
Slw4PZwKOVsnpUOe64mt0WlL9gyyV13dcj3NTj02VLMsHvrCiMIJI85ZSTDJJNF/aetA67BttrsB
jfbuxN51gZRy0gu7v2wR6wUEMw+jxyqZlyDpDTdYdPC8GCmYU8J886tyAfArmtuEZ/VK94qkPXT6
NSi6LwE54pJWyggpewYy56qLzZqGK33KoBjn9JePdJP28F2C0k14QEiESqCv/GwaN6PUWuvkdB3u
uIy0XkWf0EXLpietRnv++t2Ua70vnSY98KiBU8Ej9qUwkqO1UhjYWvBJmcRhbYlnbGs0pOoja7mI
51NG8u6JGJylY3Fz3eh72QCMXEYwlWrWGeKBxlozEEWr5YKsh+QwAvEMu4Vjydjjqcbz8rZ07w1J
7bDeFlg0WcLIMaXK9mrpmNf6FBV1+WGWa3Ix3GgEZCv2U49DO876PIDgwiO+gwibJM9KuX/ygud2
bmjitYfWMuA0uxRsadm3dJ8ia3zi08htpnjl5WTHKk//4AdTDOmtk5knfIKzXR7iuH3rGwGKS6ot
IRqpw9QCLUStqs8pxJwbZLJv+TQ0AUuRTiwKaqN3U6122ijq0sz/pjqI2yRhOsm1SiaRPHuSwFjL
eRis4gMvKBRNtz0QWw01bjJuwoAXOsOF4c1dMgDSTqUhl+6kvQiIavpdZ9k9ypXEUjnjF+qSwjlZ
XvkTcwjWidR+WpO2em6Qy9BWBqTjErN30TScwrz5OdUZ0QoyUDezwJqYazYIz7jbk/Q330D8hh6l
cchs6g7XFrCQnaX7ZMO+fH0ZKv2zzjK+fRtFO128nBMVxPlYnrOBOePCv+AbKxl71XY+XezRRhsZ
veMMLfigeoJUyrbqyz8PkF3qrM8wi9LUgkVMgdaJYVcJtIt2gJTdYABxoSf6ZcoNbTkfkzUCAuoa
8XGM1GPRwelqJqUCYqhITw09t+ViqyOx1z9RhPNVG8eJb82xSsWJPBGcIBaMY9JLh+bn11WJOLTc
xym55Lr16DVtc9/G5TimLUyg1vw74YTkZ8yEGUvrBowadt6NXJp947TfDU53W386BIbeah7ctBb+
WNnyF6+Ml6for4vZ0we0BZaHbFyguRULaqpJoG5b+uknBQM6bLFqI6cBYrI5hjZBMk8Rzy2zPteV
yai5atQhSurtSl+Pnlb+jnSvv0EhGxybFczFKpy3oZmzNSf4/IxgmAEvKc6x5n3Mg6EzHE3/gEz7
zRFXgjponSNFXJg4XTfMGvgFuGAxcuaTvffo+HufVmriF+ZPMckoHnLcyvy5fWCuBAczGgQeJ+Zw
rUUSLzZO5jiKyzgYv8XCLieWnm8uePgGDPv0TeB7rmDXBRhNWzxsEraozt7K2hTYmiJ0anVRFlsK
aiNJIZtkMnjoma9drHfo79NtqsSziRCh0USIkbuK9zo1PoVV19+wGKPuVjo+7M4xgXy/G6oIzada
2e5xKYf1UANPgc+CwUujFUd2QOfKlvAt248vz84HRXv6rRjjJJBeaweVzdpuDOsppbMVxTr+2ZZu
95Ir40W5ywGxcOs4nZyLyZsVcsA3KLGIaQvfIEdOnMHIkPIvn0r60DYYssqtKjDuTnIV074e4DAY
fV+frKR8GtrsW5TWtm+MgB0ze7sLPJtxkmAB8IjoRHlvXqwB020vnTNZmuWmjiPFw9diYthAKbhJ
G5bWX8jtXushot1ucn5F8+o8WZFRHoZ1Iw0Yln7V2XPv85a9dSzvqqaePcWVFlott7dZpvIbu9yX
Ytkxhe9Oc6Vu7AHyi2tNONT7x0WYCSCxfLnrCDnCwQoAgdb0kwpYDdcm5//iamHLOU8WGmzpzWer
ldZV5JSEfO3mKiOC9ZTF1yJy9L1lc3KAK62YOddeWOom+jamgIsOUHrKXKyc2xc8oYRg8scogcrP
AB3js6p916n1o11xqM2M6TM3uJPoQ0gRUHDgWon2PFVDfZ46wND9JrulzSZ8UYfHXgHxxuuIq7Lh
OWH3Hc9dLZkjuHnNOmUn53QmrvT1q1aUQTSmxYMnlb0B7ckJuXWLCZQLyxTiMU317Bl9snokx84J
jYXAJx2x7Az+LHDm4ZcZZfmdeyW/z4BPAnPg8Ii5e+/ERvPY4mu8RIYiYjOKmb2olhTMF2V+rqCR
UfWe9b7Q1wiri/D8yVC9yxY9+6ClXlL7WpXPCKDiKJZBhIbSCHBNftrC7ZNV9DMaFKD/ZLuzKswN
csjch8HiGDE67ezLztBep7z6zk53ADu02T1wdsCwLwkI1lFIF8jyKMq12/jEKfigtjznaA8xdZ/P
Ws2AgDZa0ydLMBMLEGeXoNXjtIle2mzexhmj+FDZ8SEd4vQ1ht3yAO8ef2mqJ6+s0utlqeNPatRS
50VvHeclaUnfa6KCvbVYOBIcZRx4jGdP9ZL7qWGOZ70uOKl0rI1LFmxcrHcQcwkPM0xqDT7GA4Au
4z64DJE4sYPV8rIjzSDgQedaO9ETTUSOH5oe730dw+VaOuNqup24fl0rSogTp2HqGozm3gD0332J
kI1h5+cVKSPAIfUZ2SNjdeEWR/Idj2sULno13Tl97eI178nUkDFLJ3dhv+xkAWIg2+CejtL2bXW6
9dKhBlw7zX6OKErxW0vsZK3p9C168tJelfqTrUl9SSeWJYcuF8Q9gwdvV2aHjq1XYGElONdW1FHo
chosL75Ss4LzoMwvjpGBtHYp256HuaGrFNBNE/MjiXSeKczlk+rd/pUqAdLFc66OfbeS+egpHyii
6UpQHS+50eIk7LGcFbAZr6aeNYFOG0hAcw0TspS5/DpGzyWJb8zXsjsWLOg8bfX5kKxkfjDpnfup
wGudckwqRqEdGEcHVeaV52JWEbIro5QJtsP564usDYWRanqxRgMv5KRD0izn4fi1AXGZ4q9xh+Wq
n2GiCaqc11WcasOK/b7SC0wwNeuFgRKTiQAyzZ/Gq55nh4kroyXat+tf2LoYeKKNh7gK8KYpF1x4
TICKsbAcMRpqFtoP9VoOV/eY7qVptcS0b2Cheypg2reuoZKMGOlbVV4ZuALIEBlD00qIq6WBT581
58gjwwC2yQra5r1738JL7Hfdp8FhwuTRZ3TxsBFYbmpiZm0eu8Sqz3Pb/zAb6l5db7p+QR6+OPCW
xDtl1a8Rc7evg2Tdl5wbB9itLoJO33O41coaXhlu0jjnx+8XlFQM1b/Sfv1TJwCmvf67RhHpSjnc
yTTTaxTr7X6B4cr0F49ClhGQWGvNJpo7JMe1fvhC2H9VvpjzeGqwMl5qbXxSVZJerbj6kaRYFwrH
+2VtR7yy8HGei9e5GoEQpyUThSzs7CiIeMo/VOfemtAUMs7qOJDRmyIu2pLMCUdexDxGNXsWGgiP
LON0zan4LFOgGsSo2wPnOGPvQqsMqIcPB3bKbxm4LeBmCf4CU3+NLXKhfVMB2Wiw9Hx9/mzdMCpo
qweEs/mu4dw/uMbKUagYsz0YSfbN5jdwL+pxKYvbiAp68RyX031sXNaC8QIdsDJsit68LpW7F8Mk
D5pXSQ4VCJldbqGZwM4HDQIcenNwQ2SYcorSeB/NEzvB+d5X3Oha18DotFVAx+/fybDba8/K1A9u
vRconbBF4Wkl+mQ9lNRZSbfMjmhJGGkmFsJucFgqsTwPXdUFmlUx0HdHsqkRQmWTmq/2xHGG2SS5
Ji1JsHo6LWZ4AxZucuCYMDEjBTFl5Vl3TBdeHJmQQSfD2EcV70KMislOJ30ITaHHp2k0f7i5vt46
aT9XZd6h58XfrITG64K6aurUUPcUeEOaxaLPHCgo52GeWXrZHWfYPj4+pnkXVchcO8R2Wukzh+eu
jbzkogz/dSrRXrQi1l4Ghjt2DX7yS0wZovYHY4/nZs7HcB2L8QhPake3CE51u8oeym/wx+Up5l3a
mR1bK6bUnyZpkWXBSDOYnC4qTXMerFaVgUiao7eCykEFBeIWR8CianFfWgJSdumy/U8lxLx+JRSH
bGNL9B3094H+mKQPBnwooWa/5xNow75m3ZkMp3oap3YfN9YDOy+5L6JsDPWxnBhxIwVlWIxCPAUA
qn4lapzePWW91qwca8UgKouuJq0etDjFASxTAhh563HMFM1P18CZ7XjVFFaUwAXjGLOZMl5VQzAq
lio9z0MP7HpasW2XyQ8Sk1qKCvql3Jtc145s25up0ufe5qDtrWACFMdcr8aKlqSR92303FuXr5wd
Ito9xm7SzkNN7fOXIjGYrOFOxm7LzYB3GcVExQXzrzj+nqW9fXQwTu7w4KJ4r3Q90ZSQHkdpRg80
7V1cli80Ljt5AXrj7szWpH4iwsJtm0Py0i90vU8TNgxLNM3Z2b6A7LsCyFRgy9m0JMb85NS9tvcK
GJAGl44SLkZzN1IQ/rfEQ8eB90yOJtw0AUDMnp2fLH6reUZ58bYvFUFt3EUOblyS3YLmpFvdevuB
lONRKfGUizwJevMvTZvmsXLGd6qOXNQMyempddZwUsZC9CZ2zsik92iSREvypr1svnB9aeKHNbPf
dS1uD3XdZKgHc/TUT+l3nv+/61Z5L9QkA/6DSh5IdpTHfJU9VWlz8Qq7w9dUNvprVm3ykWccGuam
+DR4oZ0zmt+TVX3kPYdvdkVic5jGgaRh4DDnwxR6c7UrXUxCpRI9z3G7DGW3tEE21+XrqpcPreGW
J6VB2VbzwPw3YsSaN7X1xhboODp9E07jSNF7QTwmGzr0GSN94F82CcG662vvsunPPMYGkJuPMIfc
u8rK966Z9omrG6+t/OxdHYJW7Oj3NWu/go/71khL8Clm7csJFcxc1ZttVdHe7BrEDjGZZ2HUbzr+
39AzVyaaAz3a8bz+KKgGD03rh0lbDo/UieQJTY/kNGYqDhY2KN5YHkqGgQ86YYkMXdM06NipFeNI
prSX1ZP32OatLgp9/g4I7i8Wb46DqG4Xd5z3Okvpj6oxnuMM7SavmiRcJx4sfETaIW3S/j5CIEA+
uHB3iGuWggOMIkW/eMWudk0pyi62PqUqcZ9nyA2+N+rxHmhis89m4vVZlvzQ1JbqhAcWiKKAbtab
2sNYOB1iHKukp9hhkoh093NEPB1jt3v2onXCPsT/yzOTuajuI2NWF1urqVRn+IivjfOEHHYTvqnH
oeSQlg31obWWO6VQ4wmWo3Ed8WaTaJ7u3IfpgVudQjq4oFQDD29R8qvVFixxghRL5CKacCYCgonC
epXWgk7tsZcfKrLNTtRn3636c0nijFlbjQgeyYk1ok1IGSQtz/5yPs84relUcZ84viHCMgJcuwWk
fbnKa2UrSspwnRGW0rgbie8Gc1delkXkjGzA+aRrxoak7frHCbvpRRd/DQ8T7FeWKGOH7+XDK3GU
7sWdvuu2cQdiwWiTZSRYUvdjLBTqd7q6ZEBM9TLbLQ3l5XzXlvVzGir1HJshAr5Hyr/FzbQSGB9F
9hd2sB10rfmrMvRXO7Y9EuRevg9mGZc0DWmtv8QLPqbZfKSva094WSeCED9m1vAiDVrLOXyEtDCQ
G+Yyt23tM4o3S7omcIMNHCUwZO5rrb8qzra8l/1eaEfwVw6GY26fRBdnzjcpbxvZ4Rq6tFuVPeGe
YxeNT06eKSwAGa9kLD+FLmJmD/42SrHFOu1F5c4BHsV3pbE1Z/ju+nO2cNOnI+MDrSjRxAdgXQSK
iuZda1KDW4ati8z9rLFAWkzthWBMdE0S27t+/SqOtUveT8RqbQzDxIZMzLmT/WOKXfCqqASWGTES
a5OY0T5fvn719UVbe/1hNLRjNXfxLa5K4E8q+WxNE7p9X7TJrYlgINTjgkFl+zOyC8lt6kfKjCTP
Caat0L2grcCFdRraT9mB376+QJqK9wN+nH/+WbQuYt8pJiSOnDPwKm52Y+u/nuK4vFNRkd3+9edf
vxI6VVTrSArIdfb0sSGnDI2bPVh2fZG41K9T3f7hQc4S2zrLtofMfaVVWpCNs77n3yc/Pg7gChGE
A3gpIxpLrj8AcX83SFdAd8pbX9eL46jlhFXcqg6Mte1CsVlh9XRZQ9rDISxDuHrJkSYvOK8DchDP
5Iljf5FpdjRYESKF3ocWfy95Z33CwWHvFre0QiEzcTVOnLx2TZ2+UW37l7DrNxO8Fif/B/RkxVBi
4fDcIuWoxTx0Zor83skznvmBgIkC4KwenLpkPD19VtVP2x5/CYZ/Q9yJ49Rir4aJXjjfC2ExViO7
021p1QWxmLMduzablHBSxc89c9TccjDmem3mryhnO8EpziE9jod+t2geoBYr8etc/0X5XL9L3gfx
22FexElKkuKcnbBqdaY2Y4yDOMtvpoHLUo7AZ6qhoJc4s0p8JobYzeNRynp+lJ3Aqmn/XEXxAKKB
0LkosVS4zlNhF4x4m+5mkRTl2AofbdfpaGsyKhlHe9opikDEDJsSnVjDU4QkThZm89QXw007zvAW
oRQ0Dr4V9gcZm0ZNAcW1VHFxEv5BPAw/K4zF+lL1LLttyEPDRzq2yM7wb+rFdirsj7m2wBCofxej
RW7XosVnXCsVaJFN/1jI67ACc4tgOQuNUb/z2YP7UifbRrqm4E/YAvNxjmyzZ2rFfhjnP+bNnqPv
9lN05uc6RTSayBXjpvXiQdRJ1/RzFpvdlfui0xOfwio8uY3zsaatBHKaF4fEBTjZUKZaRk/Mjlsw
HQYtE/nc7u0uOhsmhZpD7IW9dBcf+80Stq316jIm8hyFxAMm3ncS64+Xf+aDw9S0jzdBj6wQ2nEa
UAp5LGNzCcyoOtj0ImF47etQH9QD3/0yjW3v03h9NjLIAn3Vd5y75EsC/B+aTq+HTQbRwNAlclr3
3ajzw2xNqc+z44/l6Ee27UTNdUpGVX5ihUeMJ5lKdjjMK0FN49qCboNEUa7W3gUlRxDWefKciYlC
DPt4JH8VjzF0jC/MuHkfOtRHGVXkyhIV6pbCeJX+cSRVTT0ua4aVlO/OWTB4fRyoSCeV6XQHw6oe
ewQe055tpvTQc1SuvzOU/Mn7mjaP5qxxgQMk9GuC4qGuGNAPWsjUmmdMjYzS9BLDAwTbWuPzibBE
hAMMmdnI+1Oi+iNnzoopm8UQpkG0z0dCctXE0x5M7bRk957CX55/lvAbolkBChoPHGNrkzb77sUm
A0FEZF9lklqstGZuKPug6mlEXUuMSdTvdlPcMaC3sfvOPCpip70QUKHQgz5JuhHSnQ6ytCUojqcu
TLE3hZlL2FTLn2o3k36EExc4DlTVlLHOMmiShbBiVlahb3nCvDEOBbAtAChNMBJ3k6f/VkUOl7pl
a593BQNhrONa8wmGz/RLiBr+ahPMK6O32jOORYmW0gGUChi4vwyiJWu2L2v5QbSK6cryC2fTr5wV
DUt1G+8SDDVEaOz9FOnv7YLkg4Kxa2fzGziAZOe8loMARgrm0nDno+Ooa10yqo1shDgKm/1K1IG1
7TflZKlTao9wYtjE6+6UH8bmvcPy4k+K/rN27V+WKYUTVeGkrKlQtVI+VFu397LPTxzsvmdZ/lsk
1LtYLMZVt4ReOiUE3b3XZT63ZvTTYCUKaBqa9+4sn3XkeqLb4SBdTr5p/gNGQUKznPHR1PG3gbsu
8wAhZ/nMRr1e30uv/OOMfXNoaiqm3VPcdD9Le4iD1RwZNayXuqNCCnEIMQK7/FAqaz9q4130VB1l
WpRStqT/LqNMBYVkbt5kNR2a9ifugPe4HqeTrf6LvfPYcRzbuvS79Lh5QfLw0Ax6Ii/KhMKmmRCR
lZn03hyST98fVYX+qyKBStx5IwFBiqoIURR5zN5rfcv9OczeD9JHMCVm2k41rv4b0O+dSPlPcZrj
CP7dYcQC3u8/xWl1mQs3ySqs2ilo9Mn9VNkVcNIC6VWkQrE3ScChLGFajP3BNs0wiKTaBatjvwHe
D62B6BbEkna0D1kd/bt2znB+Uc45wIZwitqIfB3L+wBxs4I5ciJ6CX4CNfHYLOUv24s7zLXWlhI9
9fzMu3iij5eKFskrbuTs5nid2zRmNYN1mZoDtii5ce56lKjm9PSbA1zo2R/Pnu1weJ40GQr1D9K+
gQDNHk4PZlO2eSGwLlYTBfjJOSY2lwMnZkohKg/oON4DhCGyCVOU138/jF80xpbjOLoOtB2xsUsu
zT+/Q8PqWy1EeuijpqFJMcO7imEm5fJrabPozJYvs4oQk5RZ9ht54/Kn/3kCAES7fDOugGboyI/y
5tBzKtTB5J8sLemWdmESx+5WKsi6c6ZcxIRAMqE7/ZajvXz3H97ZkIyfXLm6bUn3A6HacMukxOAp
aUHF9QOyLxx/2sYLWuMAYWY/KSKNjHZ8KWb3JwnWzcbFzX5f7eX4ZRagdj5i1JuAgp6bYoSXN/en
LGmGi5Tle26ziEfr8Dt56kfWs+lanClXdx1TWFwyH/XgE1b1DteO5Yu+ob6izb5aFAQlTYdNKqzh
JgwMR01zQKAH7K1eB+ackdZMCx0Y1LRDlZgoszyTuXoCTdAhum6nA/Dix6qrulNPvEjfoN9zhLan
b4yIfP6eK5eU7jah4UBrYpUjuDhXZoRWzrHXlKJx7bbA02hNX1h4Gy//7dXpSpsNmas7AFvQffzz
6iwLq9Y507bfUzfGaucxpYl6Ww/951awEowbCsCGk3xq7FTf/ft7/yq95b0dQ3rsSaSJJPif750F
pkL93tq+QSJaMePLR6QJI9YJwGRSNv33d/t1uHKlA4lTShsI8C9kZLsTZo1a0vZjU/uhyuq1iQiW
ikEPp0ZOgl3w49/fz1yGlw/3AFm+QodUzGVFTeCfHw8wSU3lo5R+GgTOFpwOQdLN3mjxjOPMo9ix
tAjikrJ/qD1VVVMg8wKcEpQuRcClPVo3jnUUYfV0F43mlYc3CV//RgEELqW1Sxmw5i6EgNXWPmto
7zfDh/nrAOrakuGLE2YJnn34gogoDCaV2ZYfJZoDGobyfdI2N6N3Q390PIydhvZZ0AizPQ4XQVW/
8vKRGtsiR1QuCpGKcK0Ac1FmTR7tDPviatWbGVfhy1y8BrKe9/9+0n8dbF3PBOlqcNqZ7z+ec88k
wWWupOlTaqDAL+l2SLcuDigAj0ZQGptiMTpQCg9z/fTvb32Hln74vrmSHVtQgHYs++N86FC85b1z
E6c/Tdq6gD9ouCh3BjJoDEE3P2iG6QISCQxC0tHrWjS1zahD7HIwSf/maJar65ejYTwzLF2CAhfL
CP3H+1NchDBqjf896DGBnp5t+JldM14t6qF50fzcuP6i/Vy9sitfqCzlu+Zo5W/u7Due+p/v7uHS
gU1rOTRsfh1W6HW5ehHpfqXrX6gJVihHxPRZuvtcZE9zTAtaSCyDebC0cPSEIPBsyeGI7K9OTH5O
phnfGsM5zJiRHwbhU7knvaepQCwt0Ttkoe3g3XkPo2Xc5oglBhgZP/R640TK0OBjOV315qDvO1ng
mY9ouVVoaq/AzbbY7doVhhG5g2LB7IenchvjO90kVv40CEAJtVecaEosQ4OcTLIjGcEOFsBp0Grw
9u2IMEfAOYQdNAZzmVF8TfTwiTD1dkdOiXVURnAISSjhQtnETjiew8S092oxoYaVRubaMH0dlTho
hGsrLU+fmiX8l0XtuR2wMKPHpNnZsqNKergD4HXcc+Fkz12Y3vo2MtidFcZvLhdzuRw+fmEYoWCc
C5MNxH0w+9vlUsTsHictkH6oLPc0p3KP0uBbErXu49DpJzdEhpFOaAYSg41MKztQNAXAjkAewXvS
XKbIGtbois0+20Ppok6AlpFmSdUc+xoi2kzWNQ4F8zcHLn+94z3dYZQFMu+5wr1fiX878DAbkK2w
BvTvMlGJxmTWpp99CFg5z5uvrjb5GTyLSzrPAdanjJ500d86zyIwDjLVCxIa4mtp5KF8OAdEslN9
FqgHm3FNs1Mc0xAcup28hXSrtgNdvj0RBFiOKnoNLW0tw/ssErLHVoaWW4B56eTbyNR9Y6xu95UV
pADvnN9wTDEweiPWXTOmhkxvmfB48QiErdpkzR8NVPfTZsxiOoUMmYeaCl6jFpTTV1dUmFLyWGzQ
YfH5WN0LzvADYARy13GDHcoOnZc01ZffDCIfOM2sh4hAkbjjGFC5ic0PU5het9E8uExhmXvwKPZc
W6ert8jZ8Bd5SwYFtDkKcbQE09IqydBzjPUYIYpIvSrcN+lvRnfjlynVJkqA2wYLkY1x5+Px1HFL
47KZZp+vVx2dFkkF5uix1JtrbFFJ6B7TrijXToXucdSrXTSjVC8cGm9kprfnPjaizW9O0S83DoeE
q0notg0z85eRzp1NNNkUD30zigUyUxJGqVcEin5DGhmUZ0zkdY6tTxfq/RMgJJIv9ME8gSUX698c
yy/r/eVY0BobulgWr3I51r/dC5DtDGK19cmXobEkZEFHajuQa7QBiY3iSwtME+krfc9NZ4OfcnqO
TVPVQ5hm5AvW+Y2+fsDv9NamZrfLZjJOTvM4f/3NgRq/zE5gs+1lU4K5iQ3Cx60ZedbxaFeO8rWG
vFi8k/oxD/Uz6ljSY2k7HijAgtNF8/8QBN5B8/Z1ya3txXl01uInMRN5oxz5GoVNA/4j7sG+uvk5
m9Ql2o0IfZ+qesyXSIcrXLHqmREiP9GxxHAEls7sGYZxyFebyUqb7Vx6X4Ki+6HPyD/LSQSYrIFe
IMUtvE1UIAiXiUVxcRFWA2EhkcWVKAvtdi9Q6lutI4+yFsSTT7mz7UzYchVmoZOMKG2jTNvBGnD2
fUsi8mA4xYFigUAeZJPVCQlg0yfz9MA9DTp/Vj610QB5owYBh+jL0yhoC98fqm7qdsNUWvv7BqSk
oYf6VYBJwy2JOwSr9kxs6GbY5r1jvhoTy/kkDV8Jb/mStWxxQ5jgmtUZRxycPxsdPcggZhdmU3MJ
I5Ke7R6M030QTSgannR3eAbF9EUvZ7wR2lahtDrHhvbUmh1GHLzgOdy+S1h9ouGf4DkAfWST/Xbf
ScdB83MsULAn3sDZYCZYF3NoXI0sZo7Lg0NryfE3a45fL35psNPHb+xJQRLAstv428UfFzhkUHO1
AJEEuzUCIZc1dKW2Lh7gnVbTQFDTf3/3S4PbHu4FTQpHfFxvdqEO73SMGt9NifHRSuuS9YN3SrQi
I5PUjuEviX3XEf2zqLJyzDx/6hVkb7vnf7+pzA8bHDJCWGqZzISYwaT+yz1VYP0w6kZatKa1l9px
QVmJmClYUrBF9rvHvgGILQoumtVPm8WvMROecSQV1XtLUm0XNYpWmasucQx/T0EKbE0NHoa+HrWc
tZNHK3+OHgXtv02JMnsNI3oHcn5bjqP5u5GemIZ/rkgsPotNNoDgs5iEL8llbvrb92lldCotRNt+
NNZQH7TI8OeFMpW3CXXt+2ssi0AWlocUlntbTfFRgWX0kzux6v7UDZA8rTI3z3aT0N6IjJ/9+0PM
Kh6JO1TQrIHzsfxcaiXFQ0oXq7CGO2SOKQ2FriOcDSl6r9cCZg0Giod+Ir5mppmS2OC3ZEKMUrTg
t/56qqNM0QjmW+EcFz4k5mkr7fYnlBuNXNZ5ZH5v+3WTt4EkohT8CKHdyJYykR8smR6Shfs1JFbg
Z8i1AyhMcz6S49AtTyfMQjQk/GJ5uD8DtsOGUi90HhfYd8DN8VjIDrNMkzwTJo5bOqjDA3vR7DDa
1t50dWQ2Y/Rc90xajGIo5uqXvMsRGmvMApE5753oNSKaYu/U2NnoJaAX12yoJk30cndm/mm/Qi+I
5S7s13LED9QDVQOKYdU3LX43SDcCSkeyqQXTFajsuBPYtAicKeH9BIQVj2hJTJobT4kxGC+Q1Dct
WpYtbBlaBRkNVmOympOHJ4g8Cl5OueuenVxsqD0Hu8oiIGsZRydV3awEkFgVkreZWV106DCK3Y+S
HviloPd+JBgSYIVTyOeOzFiQP1wNbF/ozCMRguGqdWdNlD38mBF9sF0huTeJjmo6ak1dMdyCoNZf
IMJ7e1B5SG684BnP/zqtuYd0rRbMS22lQVG7q/2sS0jS9EOdIJgtSSdfk39kH+92HaYtcHuK1pXW
DIgpugJ7+4RdHrfWgWsQ2DEhIQecrQWwPbD7Yct22pNhuWvbP/DOHsCgGC/KAp+e1qGGB5SS/FQC
TUflsqid5FmmKM/I1Iz2HSLXPc4tYxV37J+AntJ7DOwXBGPmFmxguC9JBCnTnohrN9bo/4Rv1Ige
sFpRhjJgEWeRcTRz6xCy2UejPptb4uP9KVZgY0k6q43PRS7frCL/7LbwT6M+wleKK/5o9s1OGxx5
EKGBlS8sj/aCla8iXH3NYH5COMvauYDppxorPrTRVvGmSd+Mt4XN2tnY4/+sUOopskO3If8XlTpG
sqe7MXVaZLlj7b2Y6LtowlDLlCz9zsXYP5QGUWWFlhRbVyGvGrL4E0rYej+4XEZ3d3GAwvZmDXSY
tNiO/2iidz2c7b3XGtleRej7Jj0z1wWB9dha2a7jMuB6nc3HGWXMi0IjvkrjLEKcxMus7i8YeQxG
W91GN0J1wemJG5+hb93ihlW/GMjRy2M3ObS1fvbAVh/EgO+ZlDg0exj+tpY2RbiwA/GEXoC3nxtS
cDNnoxNjm2gpZi8bjH7CzAsMlJYnONjJrp4hM4Trqql7midWthYzHdYiW/RHWG83HXe+juUUAUF2
sMLSQzQULlPvFCK21ZFANtGZYklE+iqjUKtzQ0BU0XaNSNtNh2pkM9DAutgmKd6keZ48crgvXAoD
ByBQ6OEsOKn9lP4AyB+e0PZVZz2OF2UKhpMMYeXZKx7ZqXRnSr3ZlgKkt66dROzc0nIgHZbh0R1a
Vpl2WL+wrl2XbmE9smLCsuK1l6LrjSVHIMET8YRxJwdER+zDqm3hWw6dR0HFGtWJzx8RWkX0ne6O
t0QW0w0FVcQVQFq7cuqdtCL3poWt8VBxM9VsZ9chYkw/xge/FHCVP9TamSyNNAhpkvX657IaqckV
6iU1vYCZcpo2XRXCS3Ld5zT9g4mBDmsrXIK42fWwk6xDE9smYl4oaJgsoM4hhLp5o9G+UJY3dno9
iXUaFZk/ZuEpH32iuRysJRAup6LZx7mAEFqlPaSoITiRh/FE4jK53N571IdHD5+Mn3qI4CbE77uY
tvbKzsB8yWZYEuBf+1asR9xWpxg1+WGAl0iXEciYZIprPBngAanQNToWy8qKIeVJS8NdpaH/MErv
oex0Zzc2erMP0uTRKij1dRU3flkV1kbT8aT1KMyhBBf6MZzyV6Z8Bio0qpxtnUKf1/YYktC3rVkT
e1iQxmGT0Qzeh729In1D3bupSYWKyHLbU4UHN14Ro6zVFXezLq9eIn6mob2ZREQ/1qRLE8hRbmNU
U0VIvxvhbHmacpbLdbCxC+trUMMsh4Zg7jpXsm7O0gdU93wNSaXDs5MWHWCF80vbhxlGAdxi85WW
JIU2ksw2Bm7iXYRtmWSOKt8Hc41XAsTrqdEvZq+LK9sWtGrwaR5UI3DyI2tFm2SKLfx9oLRdsykd
0z0joOu3pSyjHdItfc95PQxdNu3KOh2PUoCN7pc/TVM4XhsLrQXpDgw0Z3y+5yw6DKEuY9BzbYYJ
QY79iHjiZkkhn2uGytxpi9s8lcVeAdNcz42N4WSA8RUFvbuuA4CXnEnyph2Jl3JqF8tIfCZaElXe
TN6n7r3Z6dWKe+eLDW+jlXWGX6sE6zuq4RmV2vqu/S3TmDZLJN/h56MqTLLo6Gndtg4065IX1rRt
hubGlvK7GdcHiHDz0dA3FkspNkbjd+QcuA/z9tFxDEjApSEPVk94cRpeTWrcD2Y7fZmsKthkYXY2
W907mM0ShiOQ2pIgm6z7UBl7lmjbPp7tAyy1YOVQuqQWx64DrtfanigzdO1AzKVuH/O0Jt6xtp7v
bZm+E+nR1iB+WknxVegoOLrBPgPuO1mL2BqqKDCb9FwmVnM00552chBitB46C2GeGg+CdzHySp3I
vNvHYWSc5WCfZjf7XneJdw2QBQkKPPtubsA/ipSPEUzrMph7PzaCTTSfismrrujLkBRblXak8wzk
RW9I0eR0xEAaKAVBEJiSp9Jzo4vEPmFMhnuuG3vjzkIC1FLvd2d5B8PMrfNo28ztuXah5UngzYnX
det7M6QDMLbqh3RT1wacc6St25GwbOwFnrmln4+mVVfHlAibjZsbjxXVkaT/Q5e7GjGC1QTeMUZT
sooCkkCljuHeKrDe2xXWd7VYGHGI4hNuBI266BvS4vFQdQKcdFlspqQB70UUgM8mD5081ui1UbsN
Yd59tY9N+R4HQlyAIS9GpeRo6tnnYFTWjn6osYpyPPcOXp9YL7pT49jPHrSw1Eo0P8hJkLVLdqBg
q58L0eqn3go3NFGndTdZBcXi9mBg+yWAo3yitveST6Z+ymb0KooUFmKuJO3tYdhOjoiuyEl2asbe
DKDEORt9h/FEDbFP/dHYYsrIfMqCORtmebO1+I1hvPEVxaOHmclYIG9deHMMIF167WfpPVA6sWME
lDEdQQSWtP3qdvhK9a96tB/vgJMwdcbbfR2KaHqXeSI6s94XDONIurW6a7ZEYBXEN84EyTshmsKe
i3O2NpbV9UdEHi3IUXd41Dx11PE1X7qehC0vlFCGpJ3ui8h5SHSr2Wt5hmlmRngHswChSht/c4Z0
Po6qx7Hq5U+NkTKh5dqzTnTiPhHw2hyLiNdZKszgcXD0xrp6KmZACYZmLzNneAgq3ovoq0+DaJ/r
fHyzDRU8US1CD1Wl5sOAyZryEICZKWkR86VufmhTdi14m7DmDfOJdKD5wewBDzS50r5OInvAidTD
Tv8ZkFHToK16Zz+sbRqSnOKG7mgN6LDqUuPYpAXrG4trI1tMVTjA2grn0WC36izwhx7s2v0GHcDE
OXaqO7pkczDlPtjhamtJT2DcgO70pwi4BU6AeJR2KuaiFQm5yofj81pLcxt5VfGIGrs8xpELxDvq
H12RO++KG8ybsQX1WVv4IeLIp4os4obR5Ah/GPvxCBm9w5p518pXYx6Bm/1s1xrrwaJFkly1lbHp
kKz5bQUKOcqnW1jPJUi+OfhsR6htRtjmZTLcwgGwoUxacXVmZuUG6fcUR+YtEBbUWcImDSWy84SX
2oszD4gmHkfkfZe+tqhfTAC526p9HAYUkUM1W0SroVlfrlsCL7K1amC4tD3K394R49OoGuOa9MJ7
Y/bxtnJCD4/RZzdVAAkG9LGbxumbjaemJXwvemWH/WZ5yjppuY7BUjeLPd/Mp7EpJD26JUw3gf/p
oQ4tmjx8XJAyFfnTq4m4NABNYnwmsowxJB0OQN4Z0Qvbfc5gnM8SAIrhPSvwK39yRbitm3U7x0zr
S7ugJ6QNNx6qtaEMaCMWgFtaawkOTpsVhTM0V8V4zPWOebIhqsMaCJPHa7wte9YDWS0AXGTpvPeW
2GojK60zU80EH8JEgFQVPylleFu6KsRMNzAMNXOcjrqBKyIYpdgliPSg74odYp70lNNsOnZOdzZH
4jBGmiyuJH0HMAerD0LSpjSt9h2ZbzA7O23fTFO3LwP9mbSS5DRRkL6Xt+Y2+qMY6OF6OF9XeR8k
ZyzWDM2m/UIL/kUV07XRcHVZrOCmok1wPBK9QAgYCvUGr6ex1zK9XXcLy6hNJGHdeHDqNmu3weJq
wqrfPlT10O6L0MNnBcKXgWTY4692dybFr03ct+9m1wuQZMNMNwHlzmoIlzGsmLRXHflyKNkZ2JO+
yVzzSrNs/JIRuJNMuzzLbJa249YOFPL2sCrYbxXtVXWQ5klD9/MuK09unX4Lu5rw6nDE0WHRBSsF
/bA7IokkIbFFthWtutRbx5SgrjBxdoVsm0eRsJAMkubbFHkTS210WW48kDub4/006bvY8UiCBg2G
0xB2ws9jScGslL3Pcjg+y/xUBXN4GetIEWpCqGJDqwQJOJgTmyarjDiHheN5a+oW2M1Ii+udxj7E
wXgNEVweRtP86TSTvOS6e55cfBGthSelnhIFepwwKF0TXy0Ux1ubHQWbpoFsFM7fwWnelMvQYAqm
9V6ppzsIirWRzo3vrQzIbHfMBFJzmLBTvBrqqLlosn+pUS2u264hf9e1Azbscb8dQiO7UEIOVDme
lRx9lz2EXy0hXSjrtih+CbWs7ObkJOaDodz2if05l+dikM3j6+Dmvpt61gO+3FPZZyOiWyu8Ub/f
DKSabIkh0Tedg6xy0qL63NRVv86a+sEAl/mp36EpX1V62Dy0CNGJL147w9xenV6eiCjlmwcPsQtk
+VU1/I9366EkRWMz9sVDilVoY4SoL2tcFavU7d7qXrwM2JCxGREvBA/ZSQIwYTCI1oz833ItwoOW
mfVF8Z5HT8k3rfS+slZZ1Zab7bHVssylqLGHNIuBhkSous1X910mMQF/FkpJ2hTHgjh0wtHInpPM
XfpStfSG7FqbEQvePnsOxA8DGBf28HpiWUUcQ12an9zgHYrit3DEM2M5KiBqMsMfabDtH03hbrFZ
Gpug7cIdzrZDiDsmnUmMsAbYMZEXXXAOfrd6FnIOhYGVbdRyFXQ4ghBM41YzX1JBScwwevv7DCD1
qzaL8FJGBbsd13jxMpvAcfuLIGXgwYyzY6M72Smp86ewYeNlCQvuSzA+qsnSUGBp6bZLbXfdxpV7
jDvz1PbhtG2VkO+DEcutNsmjDTT2gb3omUu+tNvxSIPX3GgxHuP7Cq5kdDViuhcxqmM+krfJbCCM
zlCgKenC/awDOjeoR+HKxOjdIwtQE/dqi2I1cti/lophx2vF55ZrfRWFU3cU8zDirNKKLZzVLcNE
vIs7dTInWqCDUV//BEEuAjLgT3CxA8x6FCBDbBQWYbeSynswcW0OPTrjosTOklKszJNnz17slS3C
QdS+e7e2tA36t2ottACCegzp3gmSC64x0tyCuQC9g0VoBjDs2MD5Zj2BTZ2P0eIVXAb09nuVxM0B
lgjW82H+pu3h8uD48a7K7JVvK5OYORENmzu+C6oA7KQR2X5odpWvTIq1d9EkjeLUtylerlIJ0EWG
495yGqqwbOvcomr3lmLZ7WVsp5iC7AE9b4GxfEU2ydYMy8IfuvS97+z4wlK+XjU20HmXddMxKrtH
1XniKFqHKWXS70VTKnnLz/RmOhu5EW6ELIZdqIYvipiEnQL9u05Tm9qnQ5id5yo2euNiUekUQpuo
1Q/3Gb/vIEmU5bBr2G3VAl8Y1yQ2VKB2Y5arz3ZrHmML17OjXzHR6nKsjsVIy2wCOAR0ZQ3cdLwh
8XRWTkOnVG+2Y2+KY8Ag27t2e5p1/XF2U+OqGgAhPQGeW1Mp7h02ou6y2cm64FujoCa4Tc/VXAPZ
cGVbrnRPJb4F+ms9u/Y+W5qJOt48tlEKOX1Z7+mfiGOFPWg1Q8w4BATZrY2gBkBdY34x+20Xx8a5
VfXVVCOJVRMGcGrpN3KBHtYQW2yqRRXVKZwuxyTV201rVO7GtNvnKjPbp6xJrGNudZQStfzWXG0l
rUeZhufGLf/Q3czdVoNV713ECRQq3H5Hxdd4qZmqjgVdj7Ipb5mE5aZi3HwBEwIG8yOS5ukpzsBb
LOGuSsvjS/KUgYEn3SgzNgwfN8eewAWoOlyT9jWu5miyz6xEh+mBGvJGkLBDyG8iH9Gs0qSr7Wkl
bdVyN6bTg8DlhnG4ylb4IMWj5jLYWmbrHgIgM+uqx9HIXpk8k3S5cmuoMFh9+z3wUwBdsghphLfE
+zLl4sNW0TYfTYckqJ55TTMpV3ux/UVN312CKlgqBWwxzTG76k3+HnjF115SNJmylzY3zVdzmHGb
on8E61GdTDl8Z88fbTBNEXuA+veB2Wpj2WZxbgGV7ASu7RVlbZgKofXUSLmdGTifSwajKXJ9yaJp
F43Wt6qe4jf0Bp9do9qC+W1+SOqdYfrqFq44970eXSwGZANN2dnsaR+4lFsOsph/qLgkmLohvgQV
t/UWBF/YEb3kVIyeypDM+ThKH7o+0+lkxBNJshEGUxWTDBSCZy0op2vEDj83lc7t000Sj3fdr4JA
SZB31KQiO2wf8Xi9mSyBLqI6a2as740CMK4/RWlPN6h+S2Xfbuq0qb+4ixUhUNX4QGCg/qiM4jN+
uuo2le3PoodGZqok26dKcz7NE3ExjEvatZzwfqSKfF6Trdeh7b2EBZTWXsPx1kNBKvdOFmyEkyAK
psS2hkDCWGUvoALZ1em5QT3tBySN2OT2+TMWGfw8yGSPKDkpdHmZTuh98ayS8VNQauMuAqF7Jmv7
JJbSiD0NA6ttNnN52UxXdHTT1WQo22jjSFW3n17Js7Juw8QfXlkcWl0rVrtZRxO6r4fnCMvmwR50
bo7l5VQF/bPuHS0702F2R/vSKY3XMFJbx9TzLw3dlX0GpmLXlEb36tT5kYX/ZrBxu6+2hGej+tIh
1ICK1N4NIokV/I+3iHib3PXc7ZATjdWl53xGRubl8uh00KfYxbs2EYTRkkzIe+MAIa6WlnSC3wF8
XW9v90/8+/HjRmbWCv87/5ivt2gt93CrTvJq3tyX7JP9nWqwWa1aQhUEBn9ILrSNNh0riHgTk3+4
kVuPURg6wHQAb9yclfsQq2d07BWs4maDanZvbbbb6/b65YqzbPXurohMWo3bcWvupF8f41t8G97c
z+In2BtWvZUNWJByzhqPKC+Tp7rb9pLWxzbNd+63kXbVQT9mp+mmbuZL+6VBtI7PBE+UA/tpTeE6
aDc4wbRu1ysw6wfcqyhBcJDo12jKp7Wsopeor3YtQDTcUjQq+8qtDoAQh32Q9BZWfBjpiZi0o6uK
K7a78ur20RdV5iM3qr2lby2+pSwE4PJTIMWs6xzCojxn6aDeywoYQE/C6mVCcnfrlf42h8WuVUP2
iScJyqQyZI0ZZ5+oJK9lgwQhlVGNt9yyPonBpmKWsNxMipPA8FFwEM+fmi2pb3BYd7dObXBk+rcU
cFXwfHMe8VXWlbLJcCD7+P5QW2Qw1eA+/3zpRAl1xArXT2Imje9AbfODum38+8v7s7Tl0ujz/GzQ
TiNuxDhr0TmncrsjSKr0vYq4w/uzDy8buiOHWQ6bxBWFT54EJI8orHk06Jftxsx9uv+XObAlyWbN
EhKWF36QiLNDg3B3/49BORRLaHPpL0eglKn97edV4VCEw4NTKIPMxOUhTIKcm5uH//nZ/RlYm2XY
Z87OcC0by3u2BfN1MAf1vL4fuowJxLHo6RJWWGHD6Ss/aEPC6LuMeDO9Mvt9Cd5tlktA4/Jm7RK0
eH/24WdJDcDJaEgDoE/6Ohc18bWOiZGpjeJuw4QGEWpJYWTnU/gtts6sIIkeHaPJ0GNGOIRoVJsZ
AQH/83D/Weg0GSW98qQtZ/3+QD+W2ilx8zyO9gjuRkMiIXRG/UHGULb+X1yUor3/p3bw/5P9f0P2
F5Kk2b+JS34h+7/R+gL7+v53sv9fv/QX2d+R/zEtNBm2iSrcNd1FDK1+tN3/+V+aK/5jOw6KGA93
kEslDqHOX2R/4f3HovuCIFBH2WEaOmLOv8j+wv4Pfw0BjUO6ommatv3fkP2RfH+QA1lIFzFOOfxN
DkPX3UVK+Df5CICWEghWiN9krh9RvFI/Sotk6zCNUoDqIMFBnS9QONR7kKcnWiypNRh7O5dWRppO
0CHvUL2vjEkcTedaDmAHzFEd7uMII2F6GFIYjLoz+HmlvbZNjAlRe50NjL6yp5QHHCYTxB72IHAy
e9gE9K4duqNh7/q13j7b5iuKYSogBaFuTnnJDLvfOtE1/TnPzacqGD8HTgUmyyNKagrHr6q9xW+N
ZCvaKKhrg7ZyzOpr0obfWMvXfo7aLKzspxiZltu2FLBIBR604/STtdkG8VCwC9uCLB3HYT5zXOoz
qen4Sg9L+IEF/iMUZGXhmBBXLHFwHaL4ZGCT3xiNcH8t9zhbls1KBF19WM2w7yZsXEXx08l1dCz8
ct2Ap+FMq83U1+/JmAWrISVdUn/LvO/Qvl4EMOkk9l5H8iZRExAeBt6/8/n6nuJgaHYhDg2faCA+
jFzlWiJW7FVyEoVBRJV9COe8W3RxiDpXZGBP+tpMcYVq0GI3I+Izy4k2TVNYnxNNwY6gINrNgbVO
Y47fFMTDNFz2IBvqzyWoRysrTpPT/hzxSJ2r2KagyMeGuKv5tIRXsrTiGyZizMywdE6D1GDqRQPT
mxcexBTGpG513ys19Ag1khmmFqyXyZqMtwkMVkWIlVnr0cpUJDhMQBtwPpMMhx/POLjJo0gdJBYe
oVNuZD0MUxMc3ZjgYdH03S71CPaMBuJZBbmHgm5BVbxW8DJ9DxEy8nODQ7HC0xCPprEGpku0kUtB
fdT4vSHbl8DkoonwrND42geIO4ImVcimzDcZY3+zUfX6BKh7x5HymMPX78KEgUQb7qck+4E57EVF
xl6F5ffZ1b6B8ix37O3UVidkAPHLFkMimdLVeiqk2BeLzIy4Vx+odUnlwfVdXNLx3MpNzsdaDUX6
VKIu3qXhQIxlnquN0N21rqzyOJKkkTZWi0MiM9alnT9XrA92pfF/+TqP5ciRbcv+Sv8AzKDFNAII
HQwGdXICI1NAa+XuX98LrB48e4Oe0O6tzGKRAeFH7L22/BYCoerPKR5M8yVx52IP7gJhvyASuzbz
cQPvsz79fIHZMoVK8zF81zWRi4k0w6RbwchGMZ7G9Quu4k215M7h55AW5a+sD37ZenWJAaZvxgDl
FCwYn+iasSBNisyIEFu3h/RJMKzG1gGirPxXZfn03y1LxPCF10vGB938Kb3qna1mvItLIKHdEIkO
glnOCui4xM6GZchw+vkSa+URmMGy/6llhrWMQQikyIAS1ZpNr3Gs5ylGTULqxWH1qdMqGlut6q5w
mF5BWRzyXpRbHWJjhLqQRqDOdbZoSRPR3kCAYGR3bvTh3kMyJWfDffBxymG6dh7wpmt7lxx4raU/
7QhSJPeNzpnh+pgk0BmtZjmZ0AfLsVTHsQl29ObjUbrTLWWwuG1Nm0lyS/YG3j09wutCtKrWHKBT
s0ke7G5L2Md0ymff2vWzTksE7DhzE9CTgMz++zkz55kl67KbmwmSsE5NbDXUpaSwRCmJI346TLuB
v2R4KBj6qpCHJeu26o9eBAKlGl9iZW385algJk2Fw6zJGLc1W7ST5fnQMD0+WpeZSZNXR8HCbBCe
PPyUKZ1mQOGNBwRrFEbB0kOS0Uzw7/XXUlnVbpLGY0Kbv8Ga76KCHL6lZ2a7tvFkOEwYixl23R0o
L6HmcZVY0Hsnz4JI+SNhK5GmuZOi9Kk0tR+PJJWzPMCV+eAjVSxLT52NPHK5eXe+6L2Twv/UE6a6
h+Q400IuHm8EP8wXaZwolfcuxtST6RR/TLkkkesmdegs9OEjkWaA9fRdKskGWAta0dvXIUHlJJN6
uaAge65xm+3jobgXTd8/CNAdT32AcM3o+zfZN7y3uuHXz/9LUryFxCKq0Brfl9o0ribmtAflZGQp
lUQGNkZhHCZ2pqRgJXzqsQskNdC10CwM+2J05t9xTk9V3/T3ggbbZl0/g7L7MkGepz2kXwR4xNkt
/RAyS7Le+WhhH5A1K/VWXOpqZA5bjNcJ4fyuXgN0+6DFJl9amdi4scE0gXEbKDWc+z4+nL2/hpEx
9+CuE3ES1jYiD73UkDRZFU64BiQMN/4AZE/PgYk2zMXTb2zKzhnJAPpPkgOiVEyPhLD5vPJJIEsX
FnkOz9S1Ecl3G+eQNFCPHwrDP2I09U5moLknN80u1PQko/QLuQKieB9GG7F63Dg7za0h8sGZAiUO
9wtxfoY5T4N8VjLDHJJxiMwhf0PGkGzYyooQ9eJ04kzvwiotfdJi03fXqepLMmkjNLmYsA16noOQ
vnkC8+aD8QjG5zUxJC6HW0ycRxo0hBx7OikWozkjK1J0nQZh7VX5p7Y4RcaAa9oV/nnJbLbMVfCS
LYZ+WKjIeE8gilYIiA8lSKSNgVLxqvO9wp8/4COsI49xEi+lhQ1A8Zhm5mOuppntfO3umyF5InFh
3GT5KB8Io6uvbc//WzGr5aRnO4jHL0liIRe13pgVxJ8DrpRtNhfttYe5POfFM6rzk+HZ88nH0xsa
wiA+1MvGr14yK1i0U6qIRrSGMt7ntk8OZFVOeyG7eKf3+Xn8SbKYW1c8LdZw9DztMV+a4G5DcGIK
C1d7OAcWeppphvUlPPQDjeSqqqmnjDOCw+KPL40PDHaukFv5Ehj8FIBidqtb4bKndGYID74nL3V7
mSA0gC+NTYgc4uoxQAlTguuhk65ygGHZZQVxzhYqNntOEMrwlxQz4Q2Ynl+T8pNHA8Nkba5b2BGh
fcstG8/WM5fopFL3QnU6PhEGp3YuNsoZWmNoBDWCrgQVeY58Cg3LJV4Ie+AUUme9f05Vj0XOXMoH
O0aoICujOZuD/ezobrLJWBLhtJbpVXN5tfqfsk6SR4oIhkhFLA6Tne5zsiY2LZYmNPne9Drb2CiQ
CTcnA4rH6+QX9JUk3OOthj9h87RJcLqvlfGhJgN/18LlQUFUpb13NRoHcYAvGeWYQILC0srdQ+6o
55+R7YisaD/qbGGAAvnW5J5JcmXE4gnn0kLV+yHI/RBw81xd43rWCEggXWNOA7WbFMKMoONHsFgh
7Vs7s0iwT51DLIKLLki3sJzReu24v7aYAWTE4O6LeSPjGQSZcNFb55AnzbgZrAX5VJM1ZAVUPnlU
/S3I5R1sQ/+iwN9FnUeCXOFpyQkRF7ync5sDPTbb3HtF+fXJq29jtdn4momR8aYEwZtyx1GFVZES
jFiqNIN001W/fyQ8ltb64PMnFkno4te41Xq+pZSIkRwQJFa9TUAVJ+SNTM+nQAZMfqThRVqDjwwZ
prujhweBQkDSXhu8biNVgqlR4M3At0HMRZIUhF9acNsHyVy15dsV9RDfRTO+j0PKvB12C0tewQ82
2+kfZ2559Fr/tVce6+iC/ZjXv4KDJkdQCN7qnWp/DXlbb2pDQ5ZIEP2W1DATpnLz7VX9fEqkBZK9
AeJRD91rTQQS4Svf+dLfnKYCSMGL3m5MN4wlUWYGy+d1YUA+cQmsULArO+Xu9EZOoU5WTk3SvdOu
iD597/K24zXVm5tYH9Q1m/4OFfo2wNgUTynHOdQatsPu5edz1bQ0YKxEkRz37zI2+guARFq5SZt3
s8Z+0KmkjXhOAvlO3XMfqCJMEBfT4Hn+R0q+FuH2zl2CANtayJaKZiDcg2TjfQFq+aEJ8i++S3yu
OzZwntewcwsS88a6CKZLsJCdK5ZIxcL4GOkNUbA8JQI55c/KoqnSgV9CH44GeuRNTqgPMhb5WNY1
O7Z6QHZNUGOot0CvyKkx9ow0/wnCWhGSEjRgecs7npsFxBTFoR4jb+fxPyplXX0jHbGoooYlb3Oj
lix+nEtQRKnjXOJJ+1e3Vo76jQlfc0xyFLc/oophbNSOG23eZqMG2w8758GX7aEl5OZqavKCN+Iw
8LK/saxtVyyQDGvwHOc0q7pw4BPNdFe7Un1hCkPQCwvb3vT+cOSQ6E7gZLJj7Tjf6aJYyeaux0KB
VcWUDN4eZloGsqhqrqJ079k0vixBWxwof/2IGJ51HZmQis6CZoTIzncmerZPgsOg+M5eZ/0jFGja
d6bOcNSu8xuvG+qN1hie+lxgOk3TeVuBF4x4SzKCinNsEBawIi+p5q1GhQHzPnkQUBsf4v9CA4pg
6A8VQ4zNIHTg/ZUNy19692zQRuT2NVkQOHI2PytFey6QKJZXxe5gpU2YaGqa9Bin3ge61H3Ve+Vr
Hes3UnLWNXp1SVU3cX2KPZlZRIRy1fI253dzkL+iQ+oih4BjNmq6eapZRWrJzKO+cOQvK24RX8R5
KhQfMgwULS+mOylQFK5GlNXINKx2/KsmuzvPJmO1oXa/+gSf6mLPHTkDo37SFGO4BYXL0SBqh8Eh
5J/Bne6FaH8ZGJQxr2UJVZ8FLqqxy72WJySiypn9CZq5vMitg8QqEvot+cyO7oMBktVjls7sxJrG
xITsj6dW+b/HNTXKkdqEssc8x2zAkKEUy8WLl5tdj9HiqYBUuny6zk3xolVPzkofdf0ku3aYs2F3
qlM7N0+Q5IMNaanovSGoX0U1X6qcQi+1PVKA3OCWOqTBsv+EqY+perRRJHl/9GaUZ7MgO8jL2VeD
ZDrpzfOC4PlUzPxRbCbR5JbJsdLK7OibC203Ough0dydHKz4xWZtnAIni4RqP8dq4A4yHuveS38x
NWaK0+3wqz6QY4A4GAkOslUdMS7rsF3gFGBJ1hPXiw2XNya5FqNEI1UmE1t1EK50lPoh8eE825jx
UhcUZbvCgmsbtnLjj+ccy67RGBSIsL1lIGe8lyxW3JK9mT7DhjN1J4vqomp3Ixr9AQpcPjr5J0e1
GVUsnk4uwdx6mkxHlFFwqKr+aNguG5Z6IploNSabNYYKXTNP7iubfSEaKhciEXciQB5VDCBEsG29
uX1JWVPyPJl83gCvjE37vRSJuAsFLk7N8x9DzC9pM9n7vMC1sXQwtTL7b6cHf50Se1dlVL9RJPZH
qKm7oM3dK80wWhC35kvvmm+WfUyNIHg1g/qLpZV/UAEkSQHee+dPjFRgLo8owei0h/o8GXVLoMzU
fqXG8Mwn8WEP1XJssjOlYHqvFfoljh9GCeVHOiL0qOV7nCjnyDNnhbKzqyfISMegSeRR8/IL+oI3
g9lHZNjs0520uTk84mdSgNlI9gDP1Oj7d+Q4myEwj4kzjL/5EqqW5VDXArfPCb4o552G+wOfArt9
Z15QsTDNFpRL5AgMJptd1A8JYydXG/YF8ecXuTA2jN3+l+uRkZ4WdhKlpCgnXk5aipY9i5nSU/Za
vJ8+iFubad8nOFHYb/lnecSgDcZb3e50bVe62bJLCof54NjydhszoIcF8XLETmwrhithXCmJ2gCn
C5epwo/CwG82vjpVNdGj6Yl3loe8b0TDUTjhAcHbu+WSy4dpAa7Dq995LCuQXUbJQelO7T0eGv/s
6t60NTWfiswRYde32S8T8ikNVfkJiiay12jBCUjptQqsjEodfdIg2GyD37L4bJnEDGIabobO/MXn
1wpxGP5xCnjiSNYrBviSSapW5cc5H+81mufHQbOsbedr5NBZjD3ISJkOKueXdjNNDwWKRcoaIz30
3HJd06P3sdnQtX+rhK7fSLrQsIcZXmOQPqItWPZL2Y+c/ihFWG47V5gXbcTuCyuub36VCqVYR6RF
XQqW5AP7Nt7KPlY016yaB7OIL+zym3PuQyqxpuoFFCLPP9Gp02Q/A+RpNh1ynH6VbgUgpTsVhxWM
Yj7/Ln2a1y8p4p/OG6u7w46SfRAZNi2gVpYZ6OU5GzGeoID1ptOQFzNEn1hukrTYkqx0NUler+Sa
DY1keTPgqtlquCwhNMBH6lsPnh93WNNm5DSS5Bl078ZkP7Dk+RKZ+dkn076PnYHdYH3rF2uCLsUb
i7DDtJytVz7lGRfsdHPM9peIbbK4mHVX2V1xDlLngGdg4Y5sGzqcVXw77BgrakUneGz99MU12YoS
vM70OcG9aGOU2pBGGfk6hOmSimdTS/MmXPKATGc/LdOZsTW6D+7ETQ0Shuf4NVnktS671xSNWthk
2mtdkilfd1PK6LZdhREpj9z0y5Kgq2fn6mUUTU22wIvB3b6bA3wQIq/eEeiAMW6bd4fZiEa9gadz
38kZIhuOEUPwb7WN+mVmjxDu2MSWH9yTnyTukn9Vg3hs3eHXiJsASmf8FsT570IU9r7Q9HMrp+XA
Gb9dOABMcIbaAGlNmZKQ79x4clASV8woNi6CwrAoUcisN6+dMl7Rnjyja/lRLI+IsvItkW6DGL0m
b1DYOHkqc29LBIKJn7/azXBEfIYnwGGPOzXaGpPG0NXQCOAeQOQ2zCybFeKs1/mvifngprCRDKrZ
2o4Lv+xYqX+lRq5DokL2lhTsIvLbi+tHRuFwYex2OnhD2SO87L4nX3x7WsvYmPFB0fKqlVI/IA53
zoYRIaQDKz0SD98xTe4F5NYs/lQrla3HgYgM62HKfS9KhH2mZjADFqtBd0BtfTbX+FsbKcKUoEZ1
JCKZyvAem4Ipzdzb7BvG5eAvDj7hZviMCzDGBplOuqJ7R1l5lqxDDK842MGpW5BMNYxZaKbXXNwG
lW527tv2Nwaz0FVZtuu7ub4aHrYz9a1DOgyZpgQ7PZ/OsEq+E3sZjoVPZm1l4UOSRGl0PimSWR4i
2tsOPrl/Ln9kuQirSGXCf9UOf2NgwjeFVQi51e/FtOcPKhVUCF59BY6+X+LlzaPmJgAsSRl4U9k1
Fh9t3woHkd3UfRYxSJZJ8xCaSEYOnab8nc/vhqAk2YwOE2+Jd2K9cHNowj4Rijwo8AEAHhOfOBbb
fMA0UFzQZO80a3rziYl356PXTdWnjtctrLR/Wm5Op0lxx5XrdAER3WbR2HTrYyV5UYkYRGOPAtsz
iLyYp9c0EGLftciiPI+hjQmRzNJ8tq9r6PpMZUZOmY/m0upecCsdhaFxctR0s2QEPGKDNLbFME/b
LKX7hAf2TkvW/8rdlr5VzIQPOsoKHW0YtpC1+eQYeW2oGqeDBm0d4NN49S0Hq197p7rD9PSoqTgI
TQ15neExhRn0NWkw8OXGTTuklTSeYq4f6lY+sfFlM2Cir6b3hLxp390FzQOIdaAydNsBQfNJSZZO
uvhaZGpM2LtGe4TRZwy8eM2WJIWJvNIFppAOZChfCsjMD1WP+A4mIBRp109RUqc3nH0uqVvqkxTO
78lssboLmiT6mG9eN8ibiafBRgoX9DtZjHI3p9dsntZDHayblzjNdhggR5QDsZoQjEnycFNvP3D/
5au3icST+lhTH/gQB8Fjvqcy5vINCWRrhWZskdl2rIkAa2qgmT349Ez9k6S03B2ddU6Qi3sx0Ulm
BYfCOrWyXdlsvIx3gK6w4aGlePG6T4EOZuuo5IPAaKbu7QY85t2QRCwSsPfl9olzrjLtsS6GI4nK
+anUjXGVb24Q1VkPgdl+c0dUWLXmuIVQrkHo8nWjuNYBFQWLpWRTq/EVzwwrx0mNF6tsjwtAd9wS
kACyTq26oTdMSU9uRySW37GUwzm+YRNEhe6WX3VZECEz6W+yQTItFHaticyL3UyE4MVrx1CN3isu
WIQhaFIjV2+GQ59BQ9HzPWddvbe04DuAOvpR6p8Nzp6dxTzgILsawQZIi4NSM9hPMcSH7ji5C23O
AujWe7e66sVj5hzFwSDeMckQ1MqKMwaXU5mfS4NrpVXpq4E4m8wSrTj0HvirLDOTT6P3I1dU1Q3d
2oG15IYLgQe3Tw919jFTVl5zyGtSYwarSAFkBl+B7+kvqtKPrUGFR5wmICtrivBtryz5mP+C+aTx
jqQ/NF7yOOY8anGZxIRI4BRmpyv6XSuYJdj8l5Bmu9tWNH9rx552jftnaStm562dhk2hNYxIKf27
6jZ1fGKgXK3EZH8Hdb5il3SYGjPZOmLa6rPCox3jQhub6Wk09U/JD7eLZ48drrf8qVwwFZg85N1F
MDqDl/I7WMY/DgTHndZlyNI/lLjIfYlM05zu0mwYVSGpyfl7PVY7Vq8Hu/aPjNRV6C7mPmH3tl2S
Sh6dgai9fK5OxjK9Bz1uWtt8Ix9OEo/gvcyqecWW8OyCc87a4UDO/SGpluqYzHrx2IL9fsRhZJ0A
FT6j54E3ZTOXS935weG12liudmP35bZkTY/NhRgZko+87OilGlMyk1YaPUL9gUx50xq8vAuSfkTV
PVJqd+GSWkdfAz6iFXpBFgFnVZUh47PMS8XUpHdi/ZFnmAK449zioNliQqG6IOwAbvHa0MuYHcHI
67yawgXyfOi0D0Qs3OCXImY+9LIVcH26O2lP1IV29zH9zmD8HAia/nQChzROHW2WjlBdmg6fWwaO
mz49IvXQDyfGkH7DiMJwWWOriMA6ilsUfSdfVWRQ4L6JoZDdQY3t8jpbSb8FWwoEXb7G5RkObhy8
FLaYrgErhqqfdOi+uChxqeEU0IyIaBbG9UF6GjzW/nkXli3rkS61X5MAnVCL+L8qrHPuUXrpJD1o
bERxbbBN9UTIErLcj2tETkqC2lYERX/FKsJr/T6O67s9SxWJmd1VBWYfGiQnOootAOsDanhuzHT8
zlv8ih4JkI1AVqYM3tCNMSwPS/A9Y0aOwN+8uEDtN4m1EFdNU2kX5t9SUsYWivUk1NQ3J/835dZf
UuoureeCly1R5PpgFvhlGOr5ON/I+RCbbjG8O5EZRwkRolJMaIPujfladRqt8c1rjfkkHOe2hk6x
a6msW1CpCCvhn8ID8YEjUjt2mmeFYkHGXRVN1DlPhsF7dIAg7iv/ScS9ZLGum5fWF0fTJY+oMmZm
n33zW01ocy1FhNUMoWVbk57VLhZXg3J3CPQ0yiaBmt8Njbmtwtb7EhgvtkP5FRjyQLwSjKZUVVuS
80Q4T8BF0fmiNJwMa0tUlBM2Wv4wV+k2MCGR9fPN1+M7n+DOJQaZIGkAB+SGEaQQ9osaMaMbhBwI
H9OqHLG/r5srx5cU1e12CoAqyH45Gsp6kLLx9p4//dWK967lcPYI3UC5/qAKkUWTIkrSAyMzW3dm
vx9GR/S0R3M5YIcWGUzXkiDP2Xms/TH9EKpfIndupw2qMxbVdPV7v8YOUIH7GbP2IRfqj9bkPDZy
+cMv5EAbnbR9Ct9Br5+Cu1LJ8srCi/RBv726o/OAmwCvmTOTUUVD68TxU1EREVXT9a6rvU2adwx9
CqT8ZKK5XX9jW9uF8Zg+GVmCDB8rjGEJjAWOdxpJ+KOEzSMTWydUkOE9JlqTPcdCDB4XSFGTsGnF
8IvPDlw/+/kUAxaG333legwySkSy0kto/PH25fDMgfYS0opVEQw8/8RzfaZj/XLQiNMkGKm7zU36
wcrPjbLsk0RHDZmNdytj594Z5kXTraepKygybagBCTIGw2QWNFXJSyB+V1WSbVtposvAd2aUdICu
PmNJDtw6bA2et5rjSCMTY7Taj4JYvvOqbaJ2LSmLUGVGwATyDeFnu4k7AoqTDjiuW4NLPVzXwi/p
a1LCwTxvmXFG4gpN52bH0MQP6faKS5zKj8EHAl4v5bmrppNIxhVa4p6SzCByibbLFgIJCr4wwx2H
HZwV4gwM+4HwLPYG7J/wgQQN+IHhc0ppnlLwDX3JciV2jyJGl1RIThZ/4tQUwUZv66/1T7NFXO3e
u3VacKbxihjtbRLjLecnd8FstS4TCTJQ7TVpIF3uYhzedFabKtVeCKwhP7g1X3ScqqQz4MQyLFYV
QxHUx4m4xnxwn4KsEiRea5GRFnmI+ClH2Z3uEr+aN0lCBHibwPxy54TJ7GhoJOTxA3qyvaqJRcBa
Apvezy6PZFTsT7fZTVmKJV8dzfXWkhOBaFlYTg64ezE/C4MiKQmAiNt62WEndct9iX9kS1QouV0r
kwGeApGnFY6JaSA0C7+BFjFUUY9FMl29haFoTD5BaJrPDrIPqOcca01cX+N0SNkXmcYxo+yqDB/b
ZIfdE4HUUjQ33SsCjhRJ61GqixmLc8E12Tr+svMTJthWvXwtkrWzYzOMGXzRHIH9HZl9hwX+KMsK
WiIvO7gORn2Ad8lz1h80vyA/IVBtlPyKC/E+xWURWbmtURONGO/6E5mOLqfcOSECNZWAY3SyIPbr
U0tmNYZaMkFqsjjj21g7X/rAZXAyDW8PTYPsGGb3IOPnId9IfXaPfVQURCC7xiXt9eqY+f2XMMg+
oV8vowJ629nUk9uUM9n14/KvLRXpLLr4k+ISnmnVrHwO9mVCj2y183R3tUOLSOrQmDKOcqM85Cxh
gDBM27GpcSyW8bbQLPTrro7qSJJaO3uw58n0oOKCb5Pl/O12DnXfyHCjjTfEjNnRjDOKb/Jgx/4G
ddWiJumeTWsd3aSwXkbIz5a/H0g4giBJNgj9hx3Cx86jvOEn80ytQMWjnvN4wHLevU6qxowvSdUy
0pxB73DVB/mKBP41NxkXynzcIygIZ4+hUTnLDgPZ15o4dpi/R+l+SLYPxPch31ky46mschcbMHMR
rB/fqY9HBSZ3E01N9w8xEfxJlrcgtsPSoWTv6Ea8pnodULFjyFuttL7Bri5Z3UbQH8oMVDPrZSqt
WjlfBelMkcYhccrZeEWgAWzGXzXoiJT2kucptsr6A/PstsVNV6M9JlHBO8MjD+uAIlBwXK1Uioie
+IhnVb7hnBl6OX86qUNQeqEjszxSiwX8bww4wmmunV5cbGbyTJif66C5W5M5XMyxOZHwx9Y6adD7
JxbNZyCwQXqef2gmbifKLmJ0Zdt8YT/oNk2PZZG311HLgv1k/cvJazjrv2v601CfNJB+LcJNtyLH
LUOCwEsALVdhql2SOv0lxXejDONfJuJsXXy+GHrM+MD1PiabuNbKNR4NbTIemc4Bk0oYDFushVnt
wWBkJbdnvo7LipjNrZidDz2bdyw/dJ2sdZkSMgjj6ldlZMutNO8ieMjG2nznnOD3zl2xyaxkIx01
MVPxzSiB4ojIsVkieyR5WZf7ouG6tgWzWGOY6JYCXmToztSmJG1xhGDAyvCsdMTYUkx37qJqP49Z
6A3xpdR6ilNvHdayaBrax2xWbuT347zp6O82RZ+9e2vAxVi99qK6jcyJEbAjYueYiVLWedvEHaNM
5lcuQfeMMupRxrLbBiWO+Kp8kq5/nbv61+j55dYN0Jg74IVGUociF2e/Zrqso+Cwb8YWl9RgWWHc
IriqSGQNvf73QAA2tLQtZfjJgfTCiyFlkqq0+ywKSsg2YNmdFqHA2O2MpANiTcmwmq2dgT2U+xpf
Mre3iIa48zhTwxIrD73eEmyxF19VhVxTt0n8Go2OG1vnvYdPCKSVOlZpTLFqOgyXJ96pM4JDjNrN
98yBf1K+vyk14OkTDiNan/q94L3IbDu+oUZpNoueygNTA5zoh5LU94OLrPJUkL/TgRWlsM+PRoP2
JRhvOqFtoaXIcJadw2oNszDKq+8qnbt9QeoMqIWZ9zIft9UzbjJp1GHSa0MIXCtFQJx7DwEFlK/I
LSzQU4XSbxmwpDyCMiBFLG+PEP+cMJmxv2aOdh266m+cQ1Smkxb6rz5VbOeUQEv75Exr/LLXj0et
NA7AiajvK0UWtsU1trAEJIFvH0qEMZIBbj43YePMRohXazu7ufOQjjMiRuZoHKk0cDWyPG67TSm4
LbGTR6yA6MawYp0VezMp8qe2rui7hvjVHL6MXvt/euCyxIgPOMALh4wNaLpC5WQLLIZ0d7QTq+av
zjJcjuUU6bnxVxFpFyXWKlVeLRWSOVUn3eWotaNzrPr0AX2bu0PAje2g1/sX0gHLHcxpc9vr3C8/
C7UZAWECju6kdyIs5rjjBBmzXUno1tEJxu2PFwVlFNCEjuGcSN/s7NkzDMVGPn6yCOfa/Ug8667d
lvGAg80XHe2hyUx+FVtyEtxshYQs8PGcWua8Z94tTjxhV0bPDFfG9mVYvSOzHI1DirnRYXbpucaw
j3+ghsO46KfekYzR4+T48+PEJBrR2iGOK/LnpceCwQ7HDitPkufzo/5Wq2owm8cnht3d7j8jhokz
Tp9jcF+zWtTWYqaHGEGRZ4mL/T7FrdxjvLIkuOqu85utHqyPZsVVxdiHcd8IGIkHCNCS2sTmq3U3
G0HArtGz363fHJaFh8PVnIwIICA3gRw68Dt/5mEm+nZGMm64h4UApqMgv0yRaLobqupp4hwGs7yK
SptVd6t59VejV+CY/BRwzWwHofLnPILI82tVYrCm8V6Ujj+7qlBzYmBJ7L3nNIcprapoUNqnwQSC
9Up9H43YCUm08yIe2ys69Jy1qPlZq0A/sS/iS7fAC+lYEEMNDu2EGiYwFa4ku6Dwcsg5MZ8KvfUj
wEKsxEp69fVLV6QnHjixhyAkT0uRfbggBzNDf3ABqsJyZu2WiFOeGTvh4Frz0Jwk/KMIweOt99NX
5X1ZkLZRdSAZLgN7bzm5y4vLORaG+Y+gWLJWSonkL4iNrV3mXGafMNWy7eyoQ+JEmQk6g/S1MUI+
CIjNQbY9GsubZRoWkSfAuXCDH3Pm7qe4iP0TJo7QrD1t42MF3DKTWrW0uFW/oXmtEsa6Ay3FLTEm
rthilf6ixX33hSEwX3tXDkCQS/pEHl3Jlh9wpr3rxu4J6fQSZZX3FNAOOHQk1TLuq8Rfw06YakpZ
npk8A2ZjzIjoams8D6J5g05KYGmj4VcmlHLKYvTG5dePctij+vhP6ywZou7tPLjTOFA8yS+nWM0B
oyr2jT3dNPhEJ6Xv6il5QK0NdVWNJCtSCycJ6Js2rsWWRTOwcDzxAZcM2elOd3gS4A5FrLeMUAsY
ZbaO04PBK59/niqCA4bNYqZD1OrpWbPjR4vvHf3clj+q558vql+pbPEtEdggRu3uQaveMBHXT03b
VTvTl2/gUOYdRcf74oEF5OhJdtJJ45NmosCLJ50YkMo4TTG6O6lfeG0jTF5/2r5BvdKtd4oe6/nZ
hkIf6jmzceEu6+kgf6WGNZy0LuFbEDg/trgJNt56xCxxd3MU7UoHY6W2tGvs5tnB4p3kztVTiT9h
ZyRq4J2cQh5q5+RvUC+cc31OjYHAGdUovGOXoVpOMuEIsg1duX0qEn5kiC0tPXViH0xJs++y/Flw
/Y9OEu87BYRNWtUxoJ5iMCe2ejypTRCPYXDI2A8j1RV/GJBz7js1K0YO9J8HMLF4JWjmwiZTY1id
JWtk1vqSM4vniXQQKFjlAKDJcKbtADtgx0zsCS4aRd9cJsg/dh5in03QDjxudoP2yivoUf+HHerx
Py7+/6knwnqzelzzEv4X9RssuuX4WG8spnIGvpfVffQ/3EVJsEw05qJHoZ7/VY4dh7njY8V2WSbJ
1IGyNnP/mj40XoQnJiMUtmbS/fpJDPj//yz8S/+LlBvotmX4jgm/n1bEdP4X9hsAlnQdfWgOuo58
2nPsfldKou8YeF7NtnumIwmJHlH4vbuWUVDas/CwaszyvkK3TH5W0zwXPFoXLyvqy6qEZtT81KZF
8eAyKavnASCbTJk+iThaUr8OPTPVbjblZO4VjMWzzDqNZUWKYl9gN7Y9RJQjm04jG7Gt+v+XvTNZ
jhzJsuyv1A8gW6FQTC0ltbDZaDQaaZycvoGQTjrmeVAAX18HzKiujkjpyq5F73oTkiHp9CCNGPS9
e++5yXTjFRycNHzt2FQpXCWpMMZRaBnEv1HuP8QgvIMpqY0dcqxGvHJ6bnj0WJEX9BIbvXqeKGxI
KRLFEyweqOLk6a4H+5iB/dzbJWd7ZXP+CTNem6ECvaoTc8flaLyVeHit+lguWxRdG3dwgExOcyNQ
4UrEr7PP0dLJqP32LRIqUXhMHG849qo7BqJyIK1UP2Sj89swMspTbDHYTEFxNarGu2ENQaygGUzA
ClznFZzbtbTHdjtYyxtz9qyLWPTFYgxu/cQIX1iiZCGaOVM3GEw7udOuyxamRZXAcmvtsyzA0FYm
3lHY5VJakfl7On9dCM4dtc3EWqhCFT8ye86vhu1dVZ3NZ7CZGkClklsgvwPXdEL/KcZhDhvNRxoU
4WnE7UtGgr5KU2bGLZvDT14VYJMnvk2YceFOmzkwocDax64eb92Ch2A5deMZp6CxzpV9EbouP8Zo
IT8+8JYo3jEaxAt254Bqab/7mB43nqxeAO6ktwYqJa42xXUfpLeRmnnRs1oscymfpEHOKZuTN2In
B7cCwoCrrcMhqObX3AfOAqj4t1VJuadPtaWlO5vwT6fNi+92P83M1Ow+WYXpKRNn5TT5kbLK+375
t8QZNMuO5X8WXFBnC4zYzqtKsQq8Oqu5XtyZjSBqvxh7AnmhC7Lk+yu/v4ZHARujiXaU7z8IZgY2
8DBNUEXYSmA/S29UR0lfT5aNWl7JkdSOe1Qd2zpGtj9e2xFEHAihlTe2rHy8F5XgHygQoinbhMkQ
UrQbT9ljOZX1ufQdsRFAVrkr2aXOnKRwgUBH4Z4sHlt9wjuU3wuocQcQOGsk+YnKbUD+mYN5LOqc
o2PW1BwYzVdNTTFvdtDnRskWg7RXsZJlo66cN3FVB5es5tLvqdhd55FUu7AMiEPxwV46HWQENFLv
LIAYchJXLuFFPV/xn5f0X/vJMVC0tPcBqb0BxiowvuqS2r/rcNDPHk4a2+zCbZuypcOZaZ/iRFDN
TvAl9TqYORkOX9dJ2AVO7sc3N8mTg7oNwv6RUrTqPA4OOqY5wjS19K6rGmKL/cwqr2yyDZ9ZswsU
3Yg2ixwDTwVRonkbjABwM87FUWHdJY7QN1ZZbrO07E+J1XzvmDpmxLxdOkLVuhu1Prk+plLEaSAV
LmWX9Fd8sOJt1pj9sr2YygMsEPL+IWuZ//rhbP6VYk4A1HaUgl5rKyq2/lqhlDamDJxWlAccBWuO
vs1awcG+ETJPbm29kJqT9KvhOiYxk2EZ8OIS//tIg7wt4ls5GBezZlAqgIW9oLX8Zpv4T77F72qX
/636hXcZ36LvKFK89FRRrPHnd5nXOCz58EAdRjOxtm1IUEN7CHh4veRJZC1XfJ4nXwGPcpXm9boD
rXKT2ZZxPyR6Y4qHrGD1Dl2vXA+z1+2HZnTPDma1uITfhy+JzL1Ar2JnCG2BAz2rzvKfAuP/0gOz
FJXQtOX79IIsXTD2X/D/lYGVXkxjiW2sqM8qtO8J4K3ot4MMbdrFuc3hpQ+31Cqv2GFRijEW0PDZ
/O14+mj87dUzAFXg4OM7chKuubI28OvmZML+60tC/aVU5fs7VZImS+rxLP8fPm9iiEZQBg1O+ARM
j6xDwoaVcA7S05sirEnItPrXGDYPdec1Pzrn1zghxbtO2+wpN1l5XpCfHKsAyxUMxr7M/deidk95
MY23HibubZPyqreb2ueALSX9hjkDS1HZN98sFxsBdEVFrrUfwG1s/DzfS2aK18AZv4b5Ykze+FBV
IR7oDO537DukZbH6C1iWUepijGCzH7NNOjQCJe/7o/n/gfx/EsiXplpOmP/j3/711/g/w6/yHwL5
57govtqy+1Mi/4+v+iOR75Gt96wl7M45hVOp4Ab4I5Hvu3+DZ0YRo+dwbDXpZfxfiXzl/83yFNoX
50auRdvl5v8jka+svynf511mEsglxu/a/51EPv+ZP59ShW9SgSddD8q3ZaLH/KVLyIpSrEKqEKdC
GGVU9+vKBTd7KpHfLAIy1EqfnKqzviiZntnpMFHjr2oQT92nOpF5+Ns1LW1/goYojWcVoLm9aMJn
7e9wUln5PrvWYHzy0qRIPplhgJCc5s01VgMmwtrzeFuu4NHgsCorJ2sfG9vFcyfstn2JZYEZLWmr
qD+MDLDpgkkxSxYz2RD8sqOerEzmyFCeqmjILikIhGoTaIM+0wHTSr7MwGNEXMzH51+ziOLYSq6C
Wp0eq9DeyTi77yXl2rCHExli5Oqz4qfwPKK+nYsXYtOwey/XvkOf4KoucMQJaFmd+SWnEfh72xrT
SK9SiC0kqsfOWQ8BraIQE/vWuZ2yPh2iS4/rnCCt7jCXt/zXkolMShTaPO/yJLNj890lk8meyIG7
vBJtJjDLYZdKjjrKNezvSF2VxtqVWDO76LJ0ydZCr6zgwZdB+iFb3dMppFjknrtwyGOeo26AICSU
yvJ9PkfjuLJ40QRvBS0s8U4ELfJ1a1u5tZ5icyJ1O1rJZkDGWOrI3cm/JzLr6mdLe7X1yB/0q08n
GrGN+jr7JagdavdtWpOqTPDCxrvOVjZ/FVajn06U0ndr+Tq4y31oJVIG1lNh0pse86zHoZXQfktg
QZS4c/Qob1Il1QNyqTUhwNUl5yKzJM7U1oH73LsE9nbFUHXjg99LEteRQVAOuW0S5k3T8KNChbfo
/mCfLgGUqrlzqvt5bDHvx84Ef6ep22rhl8u+XgUte4ldxFEFF2dsDMW9n0GN/W27mjy/4c+aZOwI
IBNzR0ldIi6vhgjLaojD2DjloUMneC4dRHNVEcDATuoMbodm32qXXgqOGPvE08AIqywz7C0Bqjy8
CzERyUMSw+3aOZIDx11VDeZjoiqZwGa1dY0JECrQ2RjD0X3B6OBLXFW0Sd0EPFEsBYnbIXe3jUXF
b0Wv4B5qeGk9KKMJyrgj4SiDMDB+VCqfHgfXsq5mg72NpmQ8DKnS98KdwlvuANDFHR4Ls1psf2OX
xZ+ZkiRDmhardiEjdonYN2tOfvvRkJhPBISislUBhLu82Mtq7LYupWgs55ySra8oePNknXVSuHnO
cVjDDy8gIeI+xH0QG+NTRv5gr2OvPOVu7d6OET4fP9D5JjRdByCQyo+NHepHpw4xR+DnWUIgySHs
LUnkKrRfBPHSiAxPbFOSa32pXE/v9DU1d8oY1EPZ6+BBDzPhONMsHqqCsKcj2wgO79A+eGXYfwyZ
WR3Jv1qPERQ6qjF6Nzp72cgfzGpnT6bS/JEX7bJ4SfBRTdwqWR+lGMFijgEe6iWH7YIgcxwSmPKB
IzUGYSkO6jHGzdJMrhlPyAvlh8VP3MXJtu798N5xGnqlmiTYurbbUYhIt+88sZRoG4mDsId87Fs8
XWK3a84Wl+J+MNp5h4HXvh9UYLzLeCID2ZfVy0Dy8N7rExB4KDm7zE2Gy0ytytFJRMazwenWth2r
e5rfZcTUp3JO+EaxiZJE/M5FUjw2fd7emaMX+Sx0eTutepa1R4YH41VUc3tGCSCaTN6aCIKI0uo+
sjL3wR+QN6ZpZHFj5S4wbJ/+qgGgMYZgxaF/AMhpMfvixuY2781uvJIk6fG80MTrwEajcXCqGNFC
6a0lIGB0Zg9nSouJycwh+a3i3sXdDeHvV2/KhCsE/1YjiCih+jp3zWi3d8AGy23A7+dAM6l9DHL4
/bLqjB0UeWNXRZZ1U8fmeEgzbQNXl+MZh27G22oq9l6HZhfkvku213Z/NVoZoD7q+FZYC1O3qWgZ
kFa1J0jgbKwYed4DtXmHogbKe6qi56DNpnPUUxIkpcCIMOPl7RIj2eKCxBDnkZJPYOGuHUUwk2Ic
ue+J8JyzfPJePLDP+DgS+0TFJfmadKBGe9bjQ5DTiMdngBPZKogSp7os975YwPrVsm2faHLxA0/u
J46Jq1LOZFBIY22KRuHIxzl0rGVJs58TdHcYHyhRzVjIRCmNnVFmM6nx3NyOIU4pUQ4Isc4QnHsz
HHaTRcUoLwRvP3JH71Q4swqsKhCdSqTnbmrkJ/DH5g4aNlRp16bjzSvxCAl0hCplYWDkM0q+p8ej
kcawRjBVMfvSSGxhhKINYBqOEUjyQ5H3xc6yvmcLQBs5nSyvLs0zz2njyYtBkhBFJkSS9ZNsl3ed
ugkMnP3c3jxEO8T/rONtUdnRtMMY7f2OlAhPZizSnTEbzdXzJkCzdm9iKSZ5ZQ44LsIcH3RKrhvj
pUOeNvcTXNp0VydDry+ekSFf9vmANTlr9nOQpNsM6s56HoeQKLvFEBeTrs8Fwq1tROxXS/b+sAkt
sppFmNwMUL7PlQ/iITfJckRxnMG1IRJqlTOXQz8A7aATZz6FJRYSXrhiW7v+uCHUU25t00F4SqDc
OjPrebfLkg3QfURmkzsjV8W0Iz3WbsYC6Y8Bp9l1CQgkp2BNVCUCio3OlxeIpmmD9x2kX6g+Iy6j
jc7RGbIxwECfLCsfbVM9kAyCdyhi2W089f3VMBJqK/O5OMxm6ZCxjClDsxkIwZNRxtTwmGkt3zhA
0rW39BqMpBwdKAOpM8BemdL2nfBDvUnEoPZFOZKhQiLUVA7XVfQwOLiQEZIjahW9FjRST8TV0nN1
hwSisx0uauluyDdquWvTtg3OY6xg/4s4zPpdRJLRZrQd9Xzr8SHheKhnp3sa1VwBNgt6nJ0KUuaZ
l3pWYnVZuLGOmpC48lr2mC6VD+oCCsww2SRmCd0YLOd711Mf4TwoCR/5/8kUtP8q797zr/Zfl/Hq
V1lNDfCU7t/+/K/t3//9j5niT/+yLaiUmB76r2a6foFp40v/c/r4v/0//+Xr+2/5J/ONxXzDcf//
PN88ln0X/cv6vSmzuPjTkPPHl/4Hdsz724IPcx3HEcscw4zxn9QxphjPYQfOoeXvQLL/oI7ZfyNH
adp048E9+9OMY8m/CYI2dKTYSwW5pdR/Z8aRlvyHLYRrC1sAP/OEYzE4/WXI6WMy/03CS71ZiMsm
5uvbuO6fcpYvayJ6jR7a69DWNemDYUDHNu3bZDoNMw/WHsvjHg+6T4UAI/6dWz8ELh4OnyAl3niT
NVcIizkKgm0w3QEzaQ6D8CEPkEoykE03zmhgP1MJdt8Y7V87Y7kJ72i+g7acii0bPuuZHbi3yUfL
2FGSFWxGvBr2lFJRCAaM/RcdTFnjhTtuiHLVmsO8FZjiV3ZR0MHBLnpXIbi4BTEDn7ouh1RLKokU
mXyjq6bjLQp7oThyarnxxhEHAUtjmFahvy+qeJtOcBGDLmTnpZ27lhx121YZkjmxpXywnEOdzgdO
KeWGt211EhBJrVp7xzye7L2Mxmc/8qIVrqnm1iBxNnoxXULSWU++bt8MizNV21j7MEnozM1iRX1L
kuM/ckGD6eKzSSc4B8SJN0MpTQaLHnyFSZTKpEeVmoD2R1bGtyDcohe4y4cEQXplxbW192v/SCua
e+oZiW4ybX00bQwJAczx0QyPLhPHk1+3Cj2wPhayUX+Ph2MdOPSBpAgYOMg62OblOL3PQ3ubW8+Y
wv2TZdBImQT6SvaB52ZGUZ8jMu/sYkIcXBZRTn6lAtHGkNaqC5zw/Nj62JrTCKgZu2txsnsDR9+U
8WLu4juMbuOWNP4zdkRoFf1Uo8tENm5IOuuiaEsxZXCL55INeaARfAExAUtrHubSfC2qub4Vjfsy
lowals2oMwXCveq022SDsTzHYYk6JYEL3kPJdtI1PdicyOY4sF/geKw6JrCjbMKrmqD51FlCOAQ1
p86LexE4AY6vGrlSfpcNOfNpSpkNx85+aIgeXvlA0V2dw6xb/VQZPl2OvujwfUZ4lobEIairSbKl
pUa/D61d2HzC0fBxqDvuPYc0jjDWW5Wb1fu0tpLbLBiKB2NAqFGiHUjxDs5rFNuYDPDyFJUoNqWb
4aRAWMCGH3Ldcyb16un8TfdohycnFNUpGvOrV0hc292jQv6nezHaovJEJ45Qt34bUPi4nERgiLgP
VKkcKpYUR4A6kFbq5jYe6fS2OogDEUC4hJa4beeBtx4pBECj69tTZ8wPdTmk+NhSSmE+E6Ocb9xY
tFxA+SPRqDuZxdNDGQafee/lG+kKcIB9QXNByOEnqn2CJvnCoI8tKNLEmDxWAAC+CvzHpjBPMjiZ
xk8G7ac6bupLSnI1qe09v6hI9yRcEu/WYKokhtfiACC4hPkkfRa5Whu277NYKC7fEi/8lssox+xS
7MM713VOJbWZVNOSCYpDga81gZBjekB2jZY1b0QkBx75TTACEkqHJNoi6DekJca139U73yqip0Zi
yydU73njphBmfBeGrrlOKOglnebeB6XzxCPIvde6/x21FqpmEbQslHF9O5y+bgXAQuYEi2MR7VqR
UM4egaZAHEQAwY99N4YxXAEaO/aZZ2gWEECj+643zgABrnlVa2wY4Kw8PRUEWHprayT0e5LXjPl8
5E8ARWqNQO/Dke8/WyfdhVko90aYUdBptbRxqubLRTvCxJdSAyOMaKsXwWYzEc846cZ4zpJA7mIr
JadTQYorHMwSKD/4ykODzvpk2s5jNBAY934rP3hpEBbZShQQh+D37MtXkAvx3eSBoEnqIOD7Hi98
tOsonvJrXXyh3/TPTW+y1CIepHxKD1TSb+lihFBLUoNkGpDL4YgAkTOlk9fU9hIsGACSQ6HYRF4H
oH/6CiraW9qaSaExo3nXtfVrYpsp4BgqqgR/BsjTD1bKNXoArMBajc+FKyidHDuX7U5wS4Jf4scr
fs1efdMDeoYKqX+Rr6R+Oe2OzKfD1p2iZA3ff2uRCER6MvdsCIEuAz1Zx/W4ClCR4NBNOznF3JSR
eKkmwqmlRXo0nvE2L2jIHd/6YfSjY40F+VYpY7yHkYLVmRqkxhE3vUuLYUEOEGPc4q4Mdc5jHn/v
zMpi2xqvKg6fKUqLt3blW8eJBhW8wB8gJse1Y3nj3nfanMaD+k2G84cXAVtpmqMzquHaTogWqf3g
CaiQmN/Njd9RbKzwuNG+yQ/Rqvih4cS+HiduzSYnz9zPBmgHdbaomyGG7Po7Mw2rdcPgalipT7sr
xHZfUTgyL8q5EGdvsOdLBx4ZkGchDoTUP+bZDjfaZJqdFTyAxN+XwtMrt55uQmjvd7mCvNfl+byC
v5xvc0fKG7foSUgXiY2XlPC9M9fbwFXTwccuvZ6t5tWiXvMAMtsE/xVjxdbF+xThRO2Q+2aWA+iQ
AOalTfgp4gLLaiq6S7f1j2XFziEJn8fcOORjjeM+nMG3qE9cttF5TnA+Z5bNw6f7TV0rra7tQZT5
D9PV1TUfwlfS878KKwi3c8c1k09IboDqL+gRS5UrwE6frr0bCKpvnpPWh5pRkQSSRqq16YpzoVns
fXfOH3FyHdOAZEfM83tXQ+i6D/gBUP/MB99xaBAy4h8g8pIlJwhtlnIGrNI7hQx/Yzth95oO6tGL
x4cWzsCPQRLWsRe3F+imJy8wnnksrSo+klfXDD8jNbBqTVPA1XHfMDZ3dDV2pTikrFI3Kbz5R8XY
tPHAEGxq1md7UVs5IMc2+DE60085dd2dGRPi9JNbJ5TqfRCht9E0kpw6x7zz6licoohsVOt07rsd
eT+CKniPBJ2LQuXqqejxYJRh5mKBn9XT4DavA9MqFlUGbo8M5pWtKxDQCGj+PGXmtovppajcMb3p
7fFKVGw4WwM1ZHI2qoMTHhjKI0TjGnOW0ySPOFX7/eCZ5jFA2r4kms/DVqWzg8+Euo/dsUq1+l2G
lMnSU6Xl9EXB5q0budWRHuFFnjV3M9GhPcVUE1ZkM9g3k1ncGObMnd93t05BaAcvWB3BXpyAb/kd
FzGaw/BrJEZaOfU19lgI0GrYHqtlOMeQwkcFEYpClCP5lmXjM5NYyJqQCqLkPQ4hmyQ1qB83Jhm1
5PzsMYZakNwv56whn3cSAN+e3Jm9hijzzLt3Rz42JWkd95te2Nee8LPUx6BsvJ9eoCzOuxjK4bpZ
26ici3PMcZVndTevsxn7Uxx8SV7+a9WVBsl6C/jtcuGwboDtWoZUabg54nmBk7xlTRR1yjnkhbj3
Ik5J7SuO7ubT6imal1X8Q0SBh2254gXHziOdWalYtPE4YfnCOqdFBqwkUHz2y22elDAx5ugtuC+s
+Bxgz/gChXDCAzu/gbh5NFz7o/WL8lpYw3EiN8nziCeIZxEzUfWto70YOgc7HCZqcgP6h60JiuQ2
p1Ikh2pbzmaDuMvv0W1j5+IN6gSxytgK47eF+nKqvaJnMk/wuQJB2I6tQ+LJTdVuMpRe4SADwTkH
8T3xRQJLxovXqxvOcdFGY6+5YDWIjqZOP2kzYP2iibqVwfhaly0dXWSXoAj7b+nQnAkoD8fEdcXB
bsYVE/wL2Sy6D4X8rfOOUC4BMwwAAh8LJqUdY8KnVYx0x8r+VLTAfASBvpWU8cuwgM0ZPWYKKZcO
geVrvr9Qoz3fsLok6LjIF5zQHyuNcXommLVixkqy+QSo7QXZwF2rYfz08Hdg+WYLndUdZW5e8OII
Q8BBtcDzLtjU73/wfD5GonowCN2CT5ipLIdF5HLFSRCspTkMew5g51Fi4AtA3K5UP+qb73/oxfIb
D/rNZAm5UrEZAh/BXoIQ5EKO2UKxpssupFY1GyQZxxA0cTEBgRBuV+OeXBiygU6KDU5vnL9V8mpO
c7rru/oOhFy8N+2RVrUUE10s4Wbotj+RF2jJTYHd7e2aneTi35TfhlXOlluLVC7HZuejW7CsrNVc
rPtYJ4ege6rHKdm0XsxMN4e7UBIzyyd32HRT9FDbLvy6sPeOHE/m2r2WYO/c6INKqfS2+4wgqjE/
JBfI+/aallIfZCWsWupwj4Fhq9txuJkKZK+0c/wjPozobBpBtCvSBGS9l1w8VyBNRfh988RFA3f9
8zBnL2VU1itgHjFM2Gxv1khjvc8BmWDX1czdfWXXX0QvxSPNH7jw6VLeZgWdR2mQTJt4Ht4MbSyJ
+kIAKPZ+FLScrsqOgIZvkzHjlmyTluK/gkCAtrrHOaFgzAi9twSjwdRA0xJF9qPP3DeCGfuuMm9d
HX1gBsKQnqtXozlHilRqR+wtqM2BOhheWkMwX/puekMC2s0CJogmuEtQ0dqETnDjLU82MI6UWwxH
BpMT1PIbld1lMfVTmPpqQAnKJuWhmYqbaCBmPPr60Bty31JrdhPwziL6CoG4ZwZcNZgMDv1iQY8c
YxeO4qKc0UX0uR0WZ6kFqXtgyYrf1r4aLcxeX1T0p7ADP8XRS6q9d2e07rl374s+fQ2syrnxO1Le
o7hDw+tJhF2+/yJ67c1DDe6tpiBcIaUerMoyUaegobvzqwxz4GEl93GE0XlbD12A1xf8kr1cfn2a
a6Yg1geRn50CH0ZTQA6lzPNpP+XWIaszh+CQD7AvNS6DHtedjXvDn3A7gOuAmST5mdrBnaEbyYF4
modHauofefA8xD1d1Um+BOQCyt+HhnFky/owWOn8Ei8JsiWgMV2qMQHc3VrGTV+H4QnFKDga3aex
UAYaH0rSNxt8AqrrAWeF/Uk8mgqqbvX98+eGyVq3pOOv9+wbUBv2TcLh7caPemtv8/dVlcKbFNoY
ZU0DC+HyTPN7/ajm/I0ILS2aMSKf1tMGTJW14izzZNZlfih8F8ptCB4piMJfnIYwVIbYM1Rk74W0
nzWbWTLhxhWfZGL2V9Mz023a6XQ1uFAqvexOzN28DecqWfN6fRF49leGE1HknX3mpMEoIS7UzhDw
LzgryzQjjJlR3umqtLpJexqwBnpLhAieXR1TuGVOX7p4a+sxf5Tyy5n9l3yMQyAMWC4H+rNTpFJy
VogLWXTJJxx50nE1jbVAazNIwNFoEjbvPszaPBQRR6ZZuvtOevfJwis3N23R20fVi7eOHeANGLWV
Pc3uquv75FDq1Ry0VNAmLMgtk9Cbwzmi7vYdMZ0tLXhMMVNNebf8qozaP9/1k+//RKQeCOuAWIG+
xWYs9MKT01Ko7rdg0mvZ7UobISlaohIhGao+tfSlGyPUZJHQ5BKgZsT4tSRH/XW3qJ4iowGYfT00
1K2d88uY6BOcbPNTj1nECm2ZAdiMcF06p8BY4lfJ0ltpmfUFf/ZnYpfPomKNPjvVqs6BKWCAt9c6
peASjzicQBVGFxcxlz2NpjGnl/0mSElhpyUgGyOmEshnAq65rA9NNm4repjToj4C/fiiXYkujSiE
7U5XmJGNl+o5cru9xg0IufXFN1SD2zu7b32yy238Eysv2TObJsccG72du89RxwOtNO7bWd5xX++S
iSDJmH9VHZeDtKhXpoF7bTe4voxh5L4icEUH5DxMoCYI8YomXNe181hjr1uj3W7SgBS3VPCYbNW/
T8V4wCDrr3yrvZO8S+Co0mbgUHPXzWfXhdc8lpxZLKLXzB+x+vSS6JO9oR8lj2OY99vUsvgFNT9S
J33TzrIipkmT3xxAJqr++r1NwDoK+YEbIgS4+s/D2HW4cPEsgGVJI+NIEPUQiuLTa+rjWJI+Qw/C
cdyuRRJhBeakvKJwmrKkThwpaaluGapOdIbfVyUyRNVewiZ5Aq76SBsQ7ETARAnnGw5HV+6RLqwe
inj4cnD5cax0XsMBzOjSpcCKokmqKwumm1gaH/QmOyuVqR3a143weowRPObDjm5eAagJ/z8PNWNl
Keu+6WAM+kTEMVCCpSzxLTe/Zq2+MLs858rZziEeTE+/tIFz8IvxVxwQVjGb6WzE1ocx1o+zztdD
En8Owry6M1xBWqOo43tDvM7B1bM/stNi0/fZ+2hUC7d7/DQ72gMk+X6P3wODyp2SrE0ZE45kScuV
HZrPgLqOU5UeQ6otfOobm6p7K2v7STMF0H67I1p1zMr00A6KjmWoqZGxz5F6I5cAP0u5aFUaFr9Q
7K9pZSY00FqfiMhAtM0Zd0zssrbJXrDH8D0G7dVlChEDaGCINKAsZLvE2z5YA99HR5V/ljUelQa1
u9G8WEVarmaNdyZT07ns6o9OKhCW07HUNmuVsXgZbVjI3cJvSjmXdQTkyZp+TTTbGjR920T1Vkiw
h0ntR9P7pKz7TQ2kjxI65FdlATemKi5QdE+GdZ+pbWdAm+BnL9Pu3ueaClHe6hj4eQc1VvOLTQkF
2IssKvkBLPa4krCD3cbWlkqVcjUuycO6adtV03O2jmzjsYiYgoJEvaTWc5rCC7fZfyDYkoZLIQoZ
JsvQ8XdFsQT6KeFHQ6FbefNbtITZ7cCaj1YiSMCwbfF19LvFM9vZ7sTt6R97r9+SiaIxMSrEuS6/
4BJvcQoS7Ytodug94+D01xpc3BGMPQTKGI0vnbYKk9GL3V9bn5xp5g3BsfOjc5C2EVM5OTqwKFsj
ji/5EHAwZZlT4EvfxQaPXhOdEkla75uB5j8KNRpqnccPULM/ycmtmhiUCyRastxLLoj8pjcBrWF5
esqQJqKDov12P4igYFYMN/gm4r3RsJZS1J6TEgCNDB9sNQObxgPAjNlE9F8gUbKqCsrp1uC2knT1
bfBJspM1sa64lTqqBZM65j0HT5wYRpG809+sySrW6ToHkmJw6a/skTo2zyWvLWPbuR3TvTWCe5aG
wcI8Z8Hv0lnrcQbqMcwO9nNo8injobFNqEi/asjfz16EQtDgDZdLjAeIs0ly09YEsqjRykKR8bhu
diZK7yqIJWcMk72kpbZRwUmrGBJr18r4CmGawjaffEJYs/ysCQ/7TUiHQhBFq8auDs1AYt6+zNS/
Vzh79FxiIlk6eu3IxDA+lRs9DE+TFP7KMK5zBWqkdVlJCNePtjg6VmnhL8IOLa9ZCVi8SkeKMWpi
PmNvbFSXtriTSQFbQfEysYVrwvAJ3XphccSvaUfA09bqgq3vflFO97Hj34taPZm0FhCJieKz00SS
elkClt1gX6s2aY5TpBhb0uGjicKnzsGOo1pAKnAKtrqUzVa07aOXgTHrO7wWLrndYsUwidQM0cBj
A7QixUAelEX9rpm5O7EK04uG62BlWZF/r4p2Z5uc1iYAkkBYxS2Y6IXHKg8ESDijeN7vAib0uuBZ
hYRebIfaOaAFT9s4eW0mowI26axgRa2zDodZn8XtVuTdFmTGOvbFCwfcZu1W9IdKdiKcQLJfcP4k
5opngG/1MfUZwmwf5owIZ7D4ucN1DchsiBqql+tnEs7tzrIx6tsTHLJCV3ghgnfcWBkLQEw3A94Y
tlIZdl3+2pRM1qYeXtj2AyXqv5J2uhmt/FN3w6aVgEBnw3lTTnGZQ0xIJUCjASBsMsw/ijaNV6D7
H0eXb0o8eG7Jk4etfkO8NFY/pasfCZTYG9/UYlvZLBRCMPxGMZPYAxwEwyKvRgfKnuajDh1q3idB
gHRRyovsYI7twXR7bnzcjaqbTNIyFHA/Bqx0YqR3QL4McEJ2Nzm2Kowaj2B6LxwLWP3P/pY1ZroS
C46Ve9xvKQ+wZowpfspCAR3iOjU0mPsuu/RWZO8Rfxjq6u98+rSn5uyKQG6IKFBPGVdXGUOKTjh8
q30+JXdV3vxs/p2989pxXMm27RfFAcmgfRXlTSq9eyEyyzDovf36M6jd99bujQYa9/0CBZWkVEpM
iQqz1pxjDi1nbPphsdy1x/EcAaOj/uuXAoSXBeeGUbm/T5a9gZw3LGcubfZmj3QOVWKz5tKqX3Pa
s03J2KVQ7pK7ROsewIO/0V3cZKRI14ZzFF73e+Yt6S3zlzum9VoreZYBuBjnXiS/JEZyI8l+Zvp6
DL2HYsJciffJd7zhbGiATWpSILLefqitdUuqBDiDZOPY4QVH4WfjJJu6aF5Z5ZnbqHPvOtT2woZj
UrNrXWl6+tx37Tvm6OPyXLUF3a2AbECNr5XvFY57OhZstsajztwagb4JovwUZtcKgpZnTPeDBiGl
a9ZtsLPn/t0wnDOfJJLMtYHeyYoBNlgO6xRGH3S7ub4zGCJXIyuTurA2IAZIUV32JxD8VsXMVqec
yNJkqIwy/cmd5ueoyd+xMfgtalDSic+ZXZ7kULykJv7dErX+eADVsMG3S5fcu1oDBFM+r05Q0M3i
Ky95B2dLK+yHoG0+h5Kq1hz3eEw69trjgKpyUY4Fe3JV9nKK4pWRYnCuM2ZGk9p6KWts2FP1YKfd
W+XWvN0NM4DxiFIf3gtwbHu+t1HO1LLY0s7+iC10m0VcPTTeQ67bd9WkDsA+traCJ8CyeIUY8zXq
EF5auFS7/FLVKGXhLzyPOeEY3vCA0gY7lOPRrFF1jMkrfh3F+JOuop9mTYtgMryXXfKouTl237Tf
j219MlP6Bo2AYZhgCC1781oZ4Tbu1M8ipeGqAKlTJsN0TlDHoNc9GJHWgBBkXO27wPyksHVC1w9V
caRo3cd7zQt3+WDsC3bJ2bweGB7N7j7EudNyjgh9ukSmvotihYxIPWNBpxElt3MLT6Ip90EgyDSo
oR3TdYFlF5RweQIygN0AJ6vVPQUUgVvBntbLd6NJrA2D4tkook0W5U/Lid+K+KtIqXowpxX9HXk2
fi+rdS2dd6CBp1p4d2libZrWfaHR/g7ABk/leGKHzXBVaW/64EKLmn7nWKSZrJuHia883fuQD6cf
hD/o+Ymlx7nqzQMM+V3W6MnKDJ4Nqg9oUakmGHdjFN0BQPiiff3RjDgO45beuJHtnOFHbuYwSbyz
CZy1ZuEiGFHdVnzPevOzy/AfGu5Lo6i7U4z4mbf285SQlymMg91Wr/QxPxejUhd8albwYM7N76RS
L3mebBMreaDnfBgyMB1ELrvoKzzw9lq/E0X1bCuC1ggGgkj1bWj0gW35lIcIi63uB2WY/dwSp5bA
LNEe67T5yPjWg4w+dyp+h2L5MbTC8UNTrnuSOpMsu59pwRIvQHnTqLcV8Hh6pr6beUflxGvmmINr
hy+G1O8LPhPpuj85VoTgylf4SwC/aHTSbObPSs/u4/GZ/tIvcr/uqhBKepp8piXNOCcGYhGeo3kk
YArNicgvszRPtSx/RX2CAa0/WaJ7l3ypbGLL7EnHQULPNMEr1ETow40jzjDqeWxwOwYTvmBvlrDO
Fv4bbfFpO9VKQQtTjreXPc0UrR2uci6vg1EfW5hlItMpPzNfuuGxwWHY6QPop/GpZk7BSBk+Fgu2
eJo3bcGpzehpQcqZ3CUry7jvSvZPj7k1oL73oRACLerak10su6+63qRHbXauIPcqBnDEL14+wW/j
ZAmM7D4I7/Wg3irob6uI+hXjjKBU0gA7C3KKVnlKkQ4B9xSUW/KXMDZfzT7de23+jPkKW+gEfsQi
qqaoNq1WXmFxbzrnScbDwZok4gQq/KHxDlpX7rKREpAzPTn2Uo0ZOipp9RXF2SWejHtPVN9yVPuw
Lncqm88BXdRmnu+wTH5mXfQIQtVTKOaISHyb3M/Amw6jNf4oREknRTfuSHZ9DHx3Hl8GvfoaOgid
zXlomndlTh9ILTdZ4r0qXG3Q7FepCTB9MqKLSRWctsiu1IDGCoPllKzJcUPLGolwnyDApDVGZwNd
DGK10+BRi8toRifFJQYUGCSskRgxNqRtsDErs5UzEiGB5sbYgIRfCJ+ln5tPulhwIo7+Qnfr4uUG
VC7nyB5nD+DjFQx7Tc835NkJxaH8UIJLzfWa04/Ck2Xes+b9RXTKKdDdjedN21G/2tBBC1SZoQR4
H701Q/1kW9bWYxlBd4ByuQKyrdjXleDPFAVqy9ugYv69vG4y2Q+a9E6qUhelUxeuAU6ulhfMTP3J
ySzSgpWHa7p79FR+ZNsBUDp6MVDit33x6vi1Pl8sHfxNMGKvbFS/Sy33RKZJ4y8PAlT51jkh273o
l9EoOKqZ/VwY5UOnto7yJRjZIn9ykZSY3bxOMu8bajgwEmk9avPMTA4Igw3cKihiKsMgjxp7fpVz
t4utZlsKPBSR69tQiSxRU+RmsdPOK4MCc5OIC7ZfYgJIchzGYV87/dULbMqE5iEYmusknMtEmBOy
Q9KV5cF87zuK2BM4T3gn0bR33Q579Ee4lDKH4lc8uN9UWw826QTU3Fd26HxX3gstmn0ImyswXYhl
AShVuzq4WvMFK/0xyOLN0KmDm1PB6fC56rRyRJOuAXldWTclO0p4fjc5nzndtLVFhzxNoSUkmCHQ
cJmbmVnLd2BYrB3aqn7cZkgXkA3Qgcp9E4IBc4XxsQyZYTO+21mVY0Mm4000VyIuJOhp0kfgHHgG
wyOqiYs1qX3LeuIINvemafz/9rb/Iv80dEv7L/Y2DEH8K8vo75Gz//q9f2k/Xfd/dM3UdVeajm47
no328l/iT0//Hzy2FvMJgtA/qk9N0xje+CJrhmd4OHP/5WyT2v/oDnsE+ggssWzHcv+fVJ+G/s+s
Wc9CD7UcmQ0Tz9Qs/ti/0yAiJ6rgkDTJIe2LaO8N7Wdn2nfY3Tz/pjlwkVF7oociOSYuIuv8EI4T
vY9WQY81KM2YJbtuUoOSWrYnz5v5GrYFGJjyKx3BmYV694uISFQYIaS1JINsOITDb4SM+bnBZ4Zd
o/Axks3bhkBImHf+FNI5cepuQ4H2TsbveJzhbBvFGtcSG33CbNi9EGbUyt810c7waMKTOWTpybrv
lnlTK5lGKgYlct4dgHOkbtB5VN2PUBFX2brmkw3E26/pn6wlaQbrYE63A6Cnfda3u7ErceBoNbU9
N6KIpBfeleyD0Z8JjN3GLOw9UN53ibCSewwYHUz5vsGRi9d2BmB21LPwh6h170gsp3xuWxlBHgk+
lIyjOxIT1Z0T4KJrdfwMzhiQaUQ5c6ECaCv6upQBJTmWGHqNTR0LsWk8WqOeE6LYwJe/riOHg6sa
tbGk2rtBl1AgStsLO7IL0Fl6o0l/mdDw74uk3GVBNNyjQ3wi14oYWYq8T672PfagElXe/6rRpcxN
8DHQsKBUhMRNAHIhSBXwNVzSKorm7VA0bLRGFHyMhK954JprQ5+e9TKfdl5T80T0MCsxOX4R9AtI
pD+5wzDezw4faIkuYFcwgRJ9QkFyFumZogr0Op4YAZ7cREX9JReNwfLoqVV3cCO80xg9ZkF6QtdA
aFMp3JXGE8ZZZfmu5iXrIYgonELdX0nklnQy4Q8C8CWpjT9Sk/pxSm0qcYjPtkMb/eiVRfTecqGp
4V8XhIEnf7t5++ntcbeH/Kebtx8EZqztRhq+t1vCXthuPUaBGsYmldh/f43b86HK4Se3q1QivS0g
98d/HIYZuxSqZ7ZzEpv3n6P4cygWZ/UqaJH4/bnvz+P+vOztvttNM6F96WqogG+/8ecHt5thHJKe
eLv6t+P765FiplydsvQLFyLdnwf+7ertgbeXmRtcI4FVoo1lna7cQgMWwUWDxmmdYqfH5YTdYAiZ
0sw+89b9RJ4tAmLMY+H4nGfnW4f9z4WYzOTsGGlytkVFtHNqEqe13DcOJuTxYOdUw8ft4bd7OxeW
nXQNqh2hebSG5g1TB9xjwwjrtYwr2Ov9WQmMd2MB39HjVNK1TJyDdhDn2zV0i9jOlkZvy4LwlDrj
cSCy4VDHRPi2FTkhCbV7Td/b+GfOiPflWSwXgLGNs+nnIfYoMlbTN8vRUFsvP2Ija++dpj+jK59O
uSAVR8N/u+3LwTyHoW2eb9fQaQerZpoeKYx5DdbOm5JgNmILm7/oWcfwHv65z1HQgzqtPo7LIwgn
/lF7yl2nidxHw2CfSkKsT2pAJgEXFhH+8r4j0ZTsQ0tw7zRlcy/eBjHQvbKxgO6lqKBuj7pdaHaq
/3VTulA7yyF5N2xKCFOcfkFhynYy8xICVab8ODsdbn/POjX4H5tJq/YZjQb0XBLeRf6DBFeqljT3
tkhjYZ47yWtetvaurqA1NRUb94nN7EbrNBTGcwGuxXbG8xQrd+dlxfONBFAsOIAxNhqI6LW3obY1
no36HhujZN06ZEdSOu7UfTSY9ppATxzLfWEdRqIS1ZQrTAlc9GMsjw35k9po6ZtUirXbSGLUHJ6w
j3Aj2RELe5l/2hIjEE4vbQBrVcO23Q65mM8gGeazBnjo3NCoPMxlQLgnd93un4ewWmHOiLe3m/Fy
0t+ufVfIEjy3QH98GISrtlg+Gaeo1JxzsEstbSLjmpuoI0rok75GBUePeiiQpEifA48jCWcR71lG
5lb71NPsTBg3ztOIDHtCZ2AWuHfXlkcdIi/pTksRWrtSWq+3E6uWYlwqOzSy4MkSYVZkF7bUrKpN
OMq3myZRGNvJDOpVr03ZhRhDCupOAbWqRijYUA+J4vAhDbP7GtfNpnDcAJA/BaokpNYj4xL0NExX
yKuNt9CX9KtjZbtCyvQtElRQZRBfDcIY9sYScT1aiFZoBUHMggORIwXhzimIB2xVQ79lF4UNrJUY
A+LlMUMDCPV27a87/9y+/WKsFcs2Z3nkPx5+uwnkbkag3V1vL01ByVmVEYvlf/zC3576r6tAG1+a
wFDb4s+R3F7v9vJQNTm8eghK4KCoh/52EH97PKHLum/AdPdDTYczLSpM/LcLV/Cl/XMTaiPUvX+/
7/bTjs7ozjRViv3QEAvMMaACmofOHTKXjSB9ZlMES9/F/sZk/90GVEC0rPq2Z+eTNOX+0sUxvWrS
L9juvMNz2RC/kh7S0eYLZCKqRmVtrMfY3JmG3u/rABLyUglPegNxHNmQhMzR6GqgVR6yUn/DyHuw
qdxHROuY80JnVpQ96Zw89na+V/n0CJsP8fOAFC8U6irKjd4l6AEtGa3LAhKv7LOVCO1hY4cZxD+3
oECtkydChh/FkqDdp+mqcQjR0vWjh+6QRZpbHVJBGcUEytm0PH1hk0HuwFa1KCwMOXJCzIcODP8N
MSnaxTEqkoDahvoEfZ/gTfUdtUrKNnu7oJAxmNWIodW9iwt2j4kafLSBn1lJdxHJELRXCiOVSgyK
whR5ioadodtH3bnLmGoZCGnC2rgJEcHxsR8ErO8FJ4aUmEuYRbj0rSI4JK1alijoHaljHMiDDn0j
UlScKwyUAFSpYrkSyBIpAaamjRu9wrFQzCjg3IbNZ+WNFNab4S3VWYEFqTX6CaYMwedQR028D5as
qywJNc78BiG8UrwJQ/pV9kQIIaPqiMJeJfJnRDzONtOebH2knm6Wl4n0XOrbzTtVRpLNArMHbUvL
AVXJMUhJ4yNBMKX2QaCO6JPn0nDgNJBltm1n+xN3YHhSWt1sB05P1mL2/WR12TlP6s/81elSfC0p
zmDyX/1M694bGx2FNzrfg0P52xhLxMV1tCsh/koPlIU7gPkyBsGiYiS+XEuQ5DflJx1PtfYujjvc
l5AMNkEH235JYgA0sO+BDfhpbJm+276B2P6lOm/vFA1wXwydWtTZB29GYGWN8lLn4bjSTvrc0/bg
dGyp4K6HwWPTgJOdvQfxVlZ5NGGtvQCxhuWOBrn4DaUJxRn0wtOE5hMteZHDRF6QRzXUfoXQCfQZ
jo2yUxdicna425ndaHm0uZ3ApO7XvayxQ0X9wTRuBGr5CbR8erApu9eKwIlo4Fxy7WBPBR3RASKU
1SItrUX/BE/N6RGywwNi+Txb1MgCj0/KXMZkD8eYIJXFHC0f3vjKRb68W4wg1E6IlbPIdlMxuVL5
EiRBGOKZogJOGtsj7IL/4fLqRviiVw4gr5qvVEBDstbkvqOKDuM8OjrogazcuYRTXq3hhtYAx3DT
FFdUz0hd+n2TozPQXdPcZmHc7Ts57FFndRL+lpaaLuLLfQ8w+NWz2hdbRl+jLdDupKRwoeSHBtfd
VdIESkd0AjCfhBUIBqS1badiPU0WVDgBl6uBwpc07bovU/pnNYmkJbJYOmMeMVE+q7AdqmTpBxl7
QBAQ5ilOrrae2MixlYvECVhvmQtgcTjv6ghGvhe+B12qHQYKJlDfqo07tHcqctxzR7qo2+ZXAkO1
TZu2aq0PdFDt0RNfIwArYIzo1GYKUSTykodQNtK3qowmgDcAXVAaEtHk1UodwpxUAZi5VMI3PN6f
bpo2k4zFzktr2CGaKteRGxobbD+XZYmDFcC3rZSOi0NsQdE29hH/Dky1EEOvRgGrKwXZrWuwodSf
ibFFuiLW7RA+Brbnnoqu35Spw/koyPjFyautbR3FRR6690iJkQY54PK+iBTJQdW63t5iDMHlH52L
3FMseVnK50Z5LIPao3b12wicAIFVBjs6DJfEkoq/vYuveg9yDntQpfAY5k0K3MAp6SXwacTWgLg3
Kn+GeD7bb1cSMGOOdrLOo/GTHSsgkB79Sz4zViEa15elXbCfcST5Jknzfiz7S+3EaEizZi1o7dKh
0ORF7zD8eESItd4MFj8ZHtXsfOR9bfkRWDKE3ox4N45wW8XvOh2pTRqkR5f1E/koCetvU6E3o2ym
MorYHvQEq3Yh2wjzZ9gRQhMETw1v+iq8z+w8OAVTiNQtNH8rShgrXCTdXsadPyj7yEhFL8r7kNhm
6lSxTRe0k0UdHyd9wwZZMTRXH3XOpGS27W8CahFV8kbD1aVPpZbtqDIWTZnqGXKi59pp2VnQ05A9
wtRIy34EOjOgh5ZMr+FjV1YW70lH8AtSPJzYegg9cZAJGcopQBvQwuviVuGdUF1ljRljd4GLgo9C
utlVi9xHzO+XUHsMh+5C8OQiKQD/uArr9pSnDCea+UEb/5X4DggH5N56ICNJCnolItLe5faAEiV/
LNl54kAhS9Eqi3UZNX6YAPQmBcMfHEI+p9z+NLOu9Yve28cA2VGx/TDiolh36Gh8r4pOgUNRUms8
xKkYrBJJZqN9T3aS3wmye8hSot066eX2HpoybAuEdbmrPSQ5Xz+BcWQJAf+Z4jscaAnv2tH6YcMG
eDTFLzRA+64JPUCAyFZmdkP2aO0kwsvS6t/rmIWFS8PXCFn5k1+Rd5xeIql69HghS+TZL9pyZZTm
lre9J9SgznBiRr+GyvywW+omDCKjH5dBsoHYZHGmnNKCuhZOOT5E4ew9l7RbJsYcjiLDbmkVX23m
jn5ho1spYvWBeeNL5hFtCnLyjobMnxHfgZ59KbP5pyKelYiHifq87b4jldT3hSKOzpivRUHlXoU6
NodC8yNr/GxJv0b4NMX7BjOqGh+jagkLzX/YOe28eOfiT3kpxX7S8s+2EsnaagVjYl8co7i+6904
IpmuJ98soUZfESNx1wd1tEJB9plTo8m15JFYhU8BPm0ftUDV6ULs4FkQCxiGLxBcCHhallzIYNHP
10zQeszuFCxhtpoJ7qS/B265Cnem7gLMty6oOYA8VQLMlAX937ZxRobR1ksCxg+t9r0iiTZ1M78V
OVbZHrWdHLUG8UnpXSey9BoIfKeeMEUshrZvDphBKyQtu7EnR6OpA6hD43UafluyrekxCGyOLaYN
d4bmk2XqretQu5q1+ZR32uukarlz4cK2cXfR00KeQnm0pDYcPpNFDeHZNW9zbVqsQU/IHfLTaFiI
mMm68hwm1cxyfom2+BViGqNFjF+sVBEcpaaINyozCpiQxKybw3XKKHUIL/DtwmT3qdzoYLoHs3Td
vRvCFg3cGCubPbTn+iEmGJyoilhfp24xA4sy79pqaDC/kbRRlLN9wmH8spda8VkSijKn8iCG+D4y
Qx1ljjeSLr5s2R1rV1DqWGVdWhJ02Aasr4O9AYH5OhAvkJQ9SOjafoo687eRaT1N9dBiYJtIcUTE
uTQImjPruiLRvxWLpg7A6aZ0SCmJKwfqP5vSLTqKcb50yBsrvv3HyETnDMJFTfG4GzqHMADAXomR
9bgCUZ8n8qyTDpC5lnUs5nokzWiIDq4uL5oIX/JFxGjNbr2qgW2tHTv7IHvuCcNhxExboc736g+K
4fYBRWjcQqkxfnRUZtaWMUeHVhqvw1Sd6hneuF5LF4n9NQXQsMKSxazbnby4Y1IUIRiv8q5vSFNw
BK5w00LMLMvqbMDLIMYAVf1MIstoh6uhwP9oJTHnYXXfG+pR88xs7cYG09XYPmvh2dbzHtk/RoKG
DDPyinn3DWEhaek0wCkemxfchIGApE6p9K1BAaMDH+WjYIcTWPad01AJHMr4ameAyWZQQQkIR1h3
JytrL7ricFhUXXifzJUTXA1lordo3TdsohZpD81r6Q2PSWm+VrJjxdvSecxF8pjqHcy0EnE42dAR
zWH1SQo2wBV47TDyq11he9jNJEkYw2MUE1tdCnXRXICKc4fxfAXuKj427m4iMUvD+HvoHAOzls4+
xq6tA6aO+K7r8ru0GXHfM1qUJYziUAZy31DlV9uhN969sEJ8P2RqU0pECPmSS6sSyVI6pEUpjJ8l
xPcTmyD0ChT/y5pV8kzkZFYe6pGncxQKU9Sfe+L97FVoea89tes3fP4loi93xr2xgrGd/4RYTp7U
REk+dHetmzzi+ok2U01gVsbksC7DX1nZDecq7JCY4fqIyxHZX2YRJuuy+arTaIOOIudTzLNtkUf7
kQw61EVIMMRSwmqxUyYZiMnUxvoWkaZlWisiLNpNhyMmaCgu2AwdQYUMgFjvnqXLNXTMS4L+fcuZ
DF1pHBCX9Pc1jVI/mAT4ek88O4DS16RBspluDgU0NG/uWB2RYBMjgVDTyS3ojAKtyphajfOc0jYW
jdlhEKzh8g+GxTKfEmnozs7iEUWzHf4OtD7dR7mzZiQn/yfvsDE4LDfMmfzZDnmSaTMG98yF2MiT
0a+QjVKQaZ/jpjGOjWLTk8WGfsr6+kCvgTaFBj4wJAIYNwLN6vhZh8PJFN4+jk4UbmDiDqums6nF
6aD6ONbegZVNtzb3O+fYd02+daKJRXDuIprhhNJluXcM0npCz5o2TmRmoBVKpsAlpRDcjN97YMcW
izuZ7trK1a1fGOLgXgzhRxTvXSxETHZmvFWd9dmmBeMH6iE9CeZV5DhfU1imvkt4TTs4WISgmnrU
m/2wiU1/AtRG0omHBsBha4MOfUmT7EeM90Eu1nrnkCHTatgfGPrRz4BrHlmq5O5rGNQd73FOtQYV
gi87Ns9aDmOvK0lhaxQ5cfOB9RvNI02r/Ln6xAR/1JvXOq0qNEdNcZkjMfERvSc4lFlvie+aIoWu
jZK6d1Vt2JE4S258ho9MpBZWFmUd25wII1lNAWUI85c3h69T02ZrQN4I5ISBLFcOX+QKZFulxa9z
dRfGbXipVV7cR2lSbWfW5pu8fs2JlWA+oZDjiHTbmqgaU435Y8wJJc1iF0OKFgBHzZ5lGHQb0iEK
2uX5WyOpAc+jsZmT+SdbwdkyNAze2QVN5oPiE6PGHTPP38uBJXSrUYMYR7XqPPvBrOLfaHxwSvXP
tRgcxHy0PPSWvGe+lTEbrn4jv5pgzHaisgV1VTaks7QB7k7Rc8rO7KCb3mM3G9Ckx13kGpdaC0hM
JQ2KlTx71VugZbalOflKVZTkB7N9bJcvKfXI9cR+0c9TbJkI8040zpPvua+XU80EHjHgBypk4G2j
NPXjDoYMgDHQfPMeWPCSZOBMW6/lzPRoqe403Eh4Vl8HO7Q4Qxt2ZVCJZ9CGm1YA2apAXFQ/ghAR
kkJH2kMSDMefhBWNOzWJY+1W7wFSiU1elJ6vpEf9KvB+Z50zEj5hfc6SnBmmTaS7aTP5NE/wgQAE
zCZkKK4kyjrKMOE2y+zoTgIenYeNpPomSOBcu+Wz7NGhRkGDX7TUKUUnD5pmPg+LlE5vGgyUqfNW
wehZtKoI5fXNTTQQzd+6CY1lrOqTqpHpzRZbRQSVxiogqyzF53+eFMFYOjmrw1BcS04Rvtee46dD
qKgep++1lOVGlYQ1MtmSOUimFxOVFH6FqGyfdTgqtCw4hs50kLXD0loDWWX+hNH2XKfdFU2vtSqS
8StHXbe6RfpC/XbitgGl7KxF2KR7kYEG/o4rNZwqKT+zNt+UENmX/ClYNVqjHezxJ2vMGMkQ3Uar
608zeW7IyakCooxeZ8Omx0KZWBabtgieWkgVbNWm8P3piv6ae9S5tmndGQ4r8qppqLzk94ZH41mZ
gvizGrC4zohdur1758lC31sxf36KZYOkunyr1+nPNqEFrirgQlCnaTJ2AY0rlpcrh8FzNYquX6UM
aGvRCuqSYb6u54IMizm84EyrD3DAaKEO7q50wx1foJUeD90RKFp0EGSIupEZweGLODWq6WVqmwD2
J3HNU+0e2qjCKdnHMI1NelCFW+1UxxEXFjGRfa5HSPsuDfEyLK8zwgua85RTPKydpNg5lI6Psqf6
0si3IhiszZhb9B/s+i5i+WqRD2t2uOpbMdyLSHf2fGOoGrQJxNCYOXNAOIa9uls3mdhWMdJ5U3rt
rtC9+zbVPlCG9r6uim3fF95Z2i9p5E2rtFm2RzFSshzjCePTLtPyL3ZWl1k7GLNwr0Pl3Y1TCQRq
FJ9tSS2sp1Kwm1yYqjJt0P0iYB69uNpMlt1vC6XpWNDv+vxnNGFLwlpwUxTBXvMdTGRMJ+aPyO6y
tSqeZHo/dJNGkRxTbBmE7aYUDtaz3Az8CgGaL6gy4A9w5R4EHvtQnZQQK8nWFIGom+Nsp1q6y4WX
c0IB5vFSiYLUfnaceme5bQcDAOlz2c+kBkUp6XG4E7zxbBOmgknXKtay1B9ydzpZZNqsSpTAhygd
L4ZbkW4JRHttRUQNaSXV6J4lOtgOGeUPc2LgH8M+4ByMYhohLBJGpyeL8WLAmBNpGAi88JGx+Tep
gxRRPBr9cWz025SN0qYmKhGy8H2UFedCR0bfhjnWrkVFKDLiUJN6b6AAp/MPXIK8qlUcY1iBYEQh
J6VQ3VeEIoW5d4FO9aZAd4OySNpFiYS4rx1tKunqlZWIXBuc1Iam+apKowMBK8APxeei8Q8gX707
k43fsh/uo8ZMfdMGNjlpxUQaHJmfQY2FrXDVfBwEpgHaA92OWZzyZzN+OZwJNCT2raZ6zg+IJaaZ
AtE3zpYcdESPxUu39InwIuXHbrHCW0gcE8bx/3P7dq1ebv657/YrbijIMLn9zu327do/HhPRxfZn
K9L4KvAMOVzY2c9mIIvCNZ7+9jR/vep/fEo3lUsAbGOs/3rQ7XWYDWlC/3nxv34TGMqpLYaYVdrA
njIIiAN0Qxa8y5/45/j+ep681c+ap8E9v/3Ftx/XdXdizxTt/vnMt9t/PfD2lzSu9aWGoN/cnlpR
euKt+L+v8uelbm/c7aYi5BDlGT6x280/7ygwunwXSf0UgQEKeotiA2nxfhSXn6lRi7XSAIcgriGb
tOsxdqSCnQuQADmCa0dRw6RrgJjJejbFrJkf7mxJVoQ7Gt4hlvHO1kwdnyqVsGnuXlJGuBgBpqnj
Dl7q9Aqp+oopdtjE9sQwT57a4NG+J+BYBJi9RpgaZLPmL15X7SeJnsUCL9vDsM3J153hjVpdcqdp
S8tkcpIVKkBCKcKzngOqq+IfSwsDP8yyVigvpZy/kgbVa1dZkEFwIKAlWbHEcCxkyuJOZlDc0lln
fgLQuG76lgBN5pMhC+41yYAaOygEJMJf9ke44OfS8fnCkgR0tUOGyLzvfDLSTlXsHetKZVjTzNaP
7F1HLx4WnIL1OPe+bePbKrGYD232Pde8vQUtLlk6m1Ab88Vn+kKEYo0Bj3aNw0m7kul4YGLbi9Ld
UUjTV8qeviS1vGkQ2EoNgYNnPCPNWbKX2fe6mLOsqN6VcJE3SpEu2EwfyHLYObRbsJTkcguSRwHO
bKKhpmVulq8ZQvFikECXqunn4GAW0hJzCXNGHR+HzIF612YbLDkqNJCnsrwtGclANJXJunjrNKqg
4wwVTl/QsKTSCeySwwK+znWQZ25NAz2O5hLdkbsDPMPzJScCdfR1PVEZMGVO6EfLaNqnbDc6oukO
kA0gXSDNrgZDW+HwfiYAZC9svOE0ez7m1FhRSHNoR9Xf0zrs0u+JSW0jkHhsMRtCGrOHs0NsQGRa
TxUlzmqssX47dOWBfxJzJjYekXn0aHDFxZnFwVceeurgoWwCix7ZXCwAkddBFhCqctvP8fZt22nL
T2kzeQQXeF1xbWfvtZnLo5W0X5jL7+eJrqWpug9yW8gy1VMTLY/jbG+aJ7t0mr+Emn/hLf9DvJOx
CPb+LRLDgi0ppQkan6USur5/F/RB2JtSvDXRYQKOuMp64R0dvJvQxdP7VEPdEWEssEoMMCJDnixa
FWwJbrN3GQAs8E6HpjZ29FB0sNphd9Iz4T2Y44Qt28muCSdC4TRPDAXhfzlwfeFL/vPAsXgYtFYt
SfDePw58jqCqTdRoDzSCk4OwLeQalPPwd9E564hoWTcxbKMIa74Vq+g4Sa/4b8fwH9486h/gLxcp
JIbIfxxDVEWElKosOiDWAKuQGodEx1XCyk8n88kR+yIdSM5mdyAqlgwdfoPrrPLyf9k7k+a2lTSL
/iK8SCTmLUlwAElNlmXJG4Rky5hnIDH8+j7ge1Wuqqjq6Nr3hkHJlkSJGDLvd++5bze37X98E41/
KRxgGG9jFTU9sjvC1e1/7TXJqnk228yJ1j5GgOxua56GnvG84CI4dumrWqLqUOX2s+5GzdXNIDwn
iC2KQGgddtqVGvLmwoJ+05bYgiMMM9yvcu7oekzXasRlGkeoDpEHq7lpkRUZuyt+awl6iXl4S+R6
V+ZhBRdSf6dRilRPRYOnVzmX20OyPuvz5fV//7X/zbG7NiyYuuPornAdZ317/qGabBC9S+0mNVa2
DjFm7OrKTz1Su3rk7GtLbmljai+qoRp1VsvRkvWpmErm+/nCsn26lEWkjoUYzaNuFYr6H4LZKoLq
3dYhzvUllsdBjl+GkIbV/7dH/1/ouNicdd6k/0zHveKNrob2X73R6xf9zRvt/SFghpqOtNcr129j
tPWH4+B9tjkN/+6MNsUftq7rXCYcdvC4Ofk+f3NG23+wH5bC4T8I+u3c/46Hy3Xnn69HwuP4g/Zu
WVxEHYOx8D8fjK1upw04lTggZ751zQhtqOwPt/bAPCYDOme5dbAyKI3rR7cHnE9+KwSBtTmrT0r/
aSV1Fdwe3GruFm7DfCzY7RMLWu6ypNhxkCJ49bl9xEb2vRdhjKRSthedgXBsFJ92hxGSS+NVNCzr
FYL9vM4HaH7d8OXpBUViF01yp+xBvw+J7FOsGAFEBftTtiORFDZ5/qxzY6Od6ouadUbsy3IeBnbP
dgawKNQEMqhbUIfEyq7DzNfBG96h3+Mjk1N2n2W+PTrBOqH5JqagbOaRRof8AnnqFJbhB/UR9g7c
/2Xx2IEm4M5orN+A7sNTw9x/S3tkucNGTnh+ZUdJK2RqGtbKnzQY933kGcf4pFqd4GqDX8tt6PKl
2BpVAJJjF/ZgGGidUNF0oI/qforidx3v3mZoCUROtfg05LPX6TOkD4in1I1kfmczDuImCXnQZdRX
mU1EuBMxtlZfkQMxgYdAFl0574fqXBsYvtMo/WWnzlOGefTU42FIlJn5veHgn44IDRLW1lPkZpui
2AxrqokpRpeDOriL37lLfB+hPie+cKrVPnBrUql39jyG15EKrW0sIyrbG+eBXjadrTe9K17W4QJh
hJ4Q+t1QAglZdeHvkYXZ81KmwybRRxWwZQmK6gk4zvLekbdpxs/JS8JTEYqV/tvD4adtjEIUhgRV
/sUaPdpnaJmoSsjvTY+24kWkWbhoT/7ihD0rrzTcFz2RSwCw2JW0PFimx9kt42Ne407IHPPZK9o2
CHvtZCr3utYA0KTgnJ2m0s+RZdC0BIVswHdJtpu3V7M0mrZ5mewcmNMcJsFv1+ZouU7bAeIbVigw
KNUj1YrlLqoZBC5ROZ8YzMBVbvXHZdEZWKcyfnY1xy9nQCayMXBG5YKlWd9r90Lyx8wogEGKeJsG
iyEBhUHgG1AfdLv0AQ/JsVM7lkRYl7W8OqhmioOyQ0vIH+c493gFYr4HOTLgorC+omTw6qUViBSw
SGUIIlsI9hpQvN4wWhgnqcGbRoNsz3nmYv87Meyfn2q6JAbX/JmHevE97k5dY50HswjMmZmKDi3M
1Be29+5ztJRvejmQMU0S8xgnIfGG6imq52Rfmd0RjqzANg+XWNom4u98YEFT7C0GKwf4Ip478u7F
JFJ7oTBIxXBbtFnudSZgKqGKJ8nruwo+S9+QU+jnTgNXslXtYVgI4072Xlr2ntgUu1u0IZbF66BD
xuLQYzqoHcm4YK15qQVyNbV925GFcJ1DWBnoeJeGdwIekl2lntzj5AJ1sqUjc7wr5q99py0Hq24L
sBJHWWjRF4P/fqV/nk2X++Yo90TVDugWDYBtYT5MBQcyZQPqXEvrQzDnSxby/HbHe3yh75GlO883
riUApyVfExhvEIzaeB+RkQ11xH+bnu6INQuGkn4rSlVu80Gj1aNAuSisB5YBy70i+gcy+VtqZniq
TbAHS9dUpzZ09xgRd4zuP/ALoNHT947x2QeROhPWt3G9euI9QvBiFBAWCRlKNnI+yvyvmH7dgU6f
MJvDO4mRBD4Uwo2VsS1oAQ5s63mJd1JgKQ9xC22bFiBqh9V/oHYYvGu66/Fdb3NnxI6WHK2FLZ2Z
6+dlse+NJKyZ3dW1nw3dh1kwRq887zNpzNehASchS4z7DL/u9dmADzwtlIZLUR+MkZZe00x3NFWD
+03sU4zkTQPJ/D6bM4JrvRxD5XRHUVTKx/1/hVlzRoExuBNNl4qYN4LuSL16VgSyxeGVJ/KhJWli
hMcULu6BLDetRzO7ojqa79ih9cuLM7FpDTtBoGBxf440OFekSzuSIpd4bB4aJ2qOaZX/bFTyIy3d
9Bwq1GZK69U+nr85feb67exisXAnnvQhs9rlvU1o0oNHgbtHx7JWIydtagm9tU3y8ZiJ8RdteJWv
g6AdO2KQSS92eQoTSZUrmXYCfMSt5VGYX5qqsn4644ud5K+9Q8JlTIg5ehZ3TRN3wzYX42fvFeqx
TNUTw1p353psZkpCkRCitK2pi+9Je2HHccXzEIhq2k3spFta5HdDqAdktLd9nUNRDCNvR43XWs/L
X6lX6kdhfYuKKPoi4pISoI6rSnE3e3jfxEKJ9wRYw+geB6PNfTsJC0LlQw3Zd2af+KG74N48YjOR
ixUH7PgXYLPZnYxjLsyUePVoinvo8swRI9jRSaP7UdV812byTUYOOJ46zXAv2G3Tz46xJranrwwz
XhN6l+jWYjsNsxOH4PC9cqXhV6IHSea628UGBNLrDoDlPN13FIU5xlRy8kOIsPQlQuiFgzQnmL2x
H70aDrUzlq39RBTFz2KJzm/p2NqZLjMGnCHNXcIUFBtJmFxB3PnWqE60vhgPlT4Wp4gmUxwPDAHL
VU1P165agk121qnAMukFcRTDkqy22Huy2ABZzZ2iY4DFvfbeauLArWEQ0O4Y0zmZswkjTwp0or7g
YGgoxu2OTRtBK8SNuncq8YLq8GokDLbmrvSFwdBxymKbyYTxI57Vjpn3ndbVzGJkdihrPd9KrML4
B52TM2hPbHMeRg6jrdWdMb5yGied9sNLqSUYtWdPpPe0nUQY6vs7QbylX/rASyA+x4m7JjmW16zm
5DUlVqkoSlGFy+6Vu461L4lr7CaXmxkFDGB9xEJ4e0GhM3ScnMKN7iuYEx2UUyRWyLP0+mxEpQdl
n0PP04C/KHsdpnffwwXfYTs7SdBa+mfSs84I6S1JtSY9WE60bxhrMFV2xcmi8AW6W4VR0i3J15FN
fNDFgjPdyr9OTHhX/YHsqRThHZMRwuYe3TDO2vRMbxD2DtYK2/hV0w2S8C0oSW/hWq3TAtxZNDw5
3sGMqGEcFIvIFmx57YjYzworDTi9VikbEidhrpMg5rLFjIOfm7JGY3SNi0ksbUMRMnfBOtIY/2es
SEeZPVa1RDVB8RK2t89IyRcLhaEtUGRULtRV3Tp2ytDZ2+l3qZdIWhZC+DKW+bN1vepoYyNdLFYs
gJA5PqVfjYJCa1tkO4IQgaYKiFbjoJ+4eXNkGP0OJkXvu54LYrEhq08/umcsVM4NDQsYTX5GGZPB
QscDx6R1N90aaLLx1FBlEZUK2MZoztDPcKbS1Q0kMLJ8A4Mj/TCLP1O7jkuJS2fugCoS3b1Rm98n
ybGSmO158YoUv5b1vQQM5M/khZ4RxcVOUmhF+JEPG6Y+G5VyNpJD4g7ieQ/pwOJ0tqxTz8mxo/Cq
3KZ59UW0ZoklPlkuI6xFho+eu63NWh0coMFcBaunxoCLLTPqZpRqXoqoCya7tnzggzOL445UnCiv
ac+C3bLibkv7QtM8agKMT146MeyMBbI725TObtKzXToPOnuMbai1zDV4y4uUK3dRJyEHYfWimsK+
AtW9N4rlW62ZHTdhzTzr4y6Su8al6tsdSVc5tqUxI8wOXYgL1CPccFlk9jGllO6AcCSgM9GCBoHt
bOq9fWEhAkJeYb3xCntne5QlDBQkJ0NztRNcdV1ziSa78bPOOCCrsP9w8NHSJvcNAzirauKhM4Vl
p1ZUXyjpCX09pia6xw3W0/pzGbOFmp+sPZgO35ypvXTlE9Dbty6hQSN23uaqQhjNYjxUFQbrSkbb
FGMCyH9yBB7gGAXFazGSmFd6bek0uRM6v4i7QGiNFg6zDlZ69B07zxy01GKF7GDYOLy2rpkeOslt
VfbqwKXxRwLt5RGs3bmlpAmCfHUyejA/bV3agQkhKwpiYhOHOFI/LDi9V/yNlI6DWUjJ9cCKVT9p
UWxIxSY97v4nhSX0JbZs2svjn502if3QtNNlWdIzc9uznIPFnOhCGd48NBPErHtBU9KVpB2uT21N
9od0BLbgGJvlVfGuvc8pVrEpK3/BkkzVlfcc+rPQ8VU0+H96h3M6dpuNVFLuc1IlaKN7FH0OJevk
iBEnfiujU2snx9qFKswbzpQqcn9Im5HiqEkEUpsrY6O6r1FNAsKqKcPjJI3L1oPjw3G0eE9OPFzK
SEs2KYXe9Fi4p8rU54Ppdk/aynv2Js98L+DIV2kFBUsrf8o02doKXGBbNw0rXAoXloIzmT2wH40Z
s8qJfF5y3/Yyf+6Jh4H34Pevda0NjEnBN5Mh8RTD8ttSsFbm77KVnN07wD8YVHO9OmQOhrW5u69t
RKYEqxbb/eggBGHAbMJUtfJy5qq/p8/pzaiLh0nI4aIwEO8TCeMRn+8WXsK6sOpKWsdKTkcw5JHA
Xx1386NUxrglhvBSODS12GzuJ1IH+9aaMYcwgpyAne5Rt6fDUETkbmz5jfhxBlxtHE8atOuNp//o
XDfnPC1+pfhK4jZNrrpS95LNNqvMTENold1JherZy3S4Wma/APFZp98GFXesCy6lHFmMFU3OMIA6
DlVF17ruPrGB2T5GJx+HPH5E/tgpDQl+5uqCagoUAK+sm2uTxjCc2pfWARPjcR3YT6Zt7HWh9Cu2
iLZn6qgar1rxgNspd0wfoXaTdMm31m4TMtg4oTUhv8TUjeMMdwImPCSHHIe1DrimxIFRHPHaeNvU
Z5foX7spMk9OBOsjOosQCmBfs4URfgSeKN7liotJ7Q3EaGRG/Yt5lubc7MekK3w0CAKsIQ4TfSqr
s8i6ABcfTgiwWfBT9Aa7MZPmuqdMyCq/ggv6XCTfDoQK22ODk39iBOGm71JaKYpDf4kYMlHjw9mG
xVPHaVubdx4ZCy5HR0rG7U3J4q1xblYvfoUyYkxfQw8CU6biGq4m1HUiCe295j4nFGPSwOPiItOH
h3LtTmiEJgOuU06xuX28DJUR3J7dHiCWAHjCFW93+KG1x6atsBtoMemr9aGxGoi168PtQy7e+lbI
Md+Sj5NBvT7E+WhyO2rjO5sqhQMoEXy0ufdA9ic83X5at76E2wNgvi5Qzvb3ixD0NNHFJzt/csKF
f+Ph9uzffQjlBEal1p2c9bUJaleDznmvRKmDc+SD26cniW8xU+2noDd7xxKErfe8sHBaX+ztmaGS
+5xl/n6ANAyxZf1XjaEvh310ohZXBkU0YExanxlpaW51SX2ISWF9gJVBrdM3h6K8+KGnM2XjgODc
zZrosaOVfsOFJ6AVogtuz+Cr/fWs5W26/Y+eBYD0ZUukyB7x47Ca7QM0kz4waMEhgVmNOyYLWMGX
1ShirF83TXBte94m3JQAFlS0q8pGBQvGzz8fJnxzOX+bv31ScUfhKGFEwl73QWuzMaD9SLGM5Jm3
Pvz+XMlq/Vhi2rKncAx6W//rIdcUATk3eZ4oTaRAU3+K6IcgEjRVJNKZzNeDSnZyauvg94Oeizpg
kV0HeA/HnSuiDrOtnZx0r9l4vZbVx5nbc5APeQPDPufwjvBNma3W8A7h02ThhS1x/VDLBK0kw81h
h0JIMdAYZJyJJ91+u1HqBW74QxMnl8moxgAa4Pgnvd6tgMKggyoSde5i4fkv1xXwPKjAwyUbNLmH
AUfLemKAxZueXm8Y/WyyciqPknQINMdNcUWNy7aL6j74/ZCTBw8oqJr2AHYfb5/n56cBDPWUdgsB
18LoAsaRXVCXIkbFG43NTNLhEFVOQAtVTbggJiPSAZH6/VCuP7Qze3x8t08+GOt30DFjBAAzOYDW
VzHMuWANvX7cavOA/c0BPdRWz5XFcZeaHsFK4hyRw2XSAX1rCLZJZSlsRt1TtY/7Fw83MlNRqL6x
bn5XExDXNBvRRRb7h6QZCJChcRph6ISkCN3WiRmvr55xcJIbi3Ja+OYNThcrfIOw+BjFLdxSZe2H
VP/SGN63uShHikP3GsS1Q9XgW58BZJh601/pjgAmYds0Qn0BYNL4UxEDqbLcl9mKLkZq5vuB1TpB
ktHbgz4skik/uJzHhUKlo5r0LtdM7OnRRqzxGBJGbBqOqQkc0XYDDSixXxn5S+QyGjcB1GXElPrB
W81LEWatNv9S1S40+qL/xZJuOA0Wq1Ite0kyCt/slOslrtl8tgCKcgj+WezFOJm4EiRS1xnu04pv
62ouVIqIgPhE+KCga3qftvDt8lFtBBypaTB+9gYNEr3HfsLGopJK7c0UHBcQER1OrRLC6BTu1Igf
3vbsdy1/6Qpn2VmtDZAwZ8Ml3Xoz2Jm2r0aHdrSUKVyKHzijEfjqlO0pS9WLV6qraqs5aCq2Z0QN
KKnpmuGhG/ARasbXhuhGNbBYLkbtW0UERaNfkl7XdZdZqgM1BBbkBVJtVulXb9RXA71i9pwHRdl+
SyxI4Gj3aBuQ4Bixvw0Gd1XHlo5flZM8ReNL2o/tM0rWxpYj8z888l5OzWYT5o9TZDkAz9M9DYUp
/mN98h19eFWWy3KvQYDq7XcGNvmHrYY3rJ8En5z4o1+cZFMvmodZgTdDiwY8UmP5wR/8m8xT380d
HJuS0iyjOkRK/sR3+iXBXrEm3aIofFhCZ95NA7qnp1uH3kMAQZbYTPaUHFq8f3QXwKpnvMFKpvJ8
5Pd7OsVCQdbZUqE4GJUDQsUc020btfj/puiTEIq1udGWonhV19Tj0mAh1SWVQ83Azk7Uzkav8sts
pnDnOu8rO4RpQzFoNfasESBbohV8Hyf6UKK1OZRUEpslg1tJnFQPOPVWPnQnjobLNGSOv1JoI8k+
E8Dx0Fe3XRmfC/2hfVokv3jGwJYl+NtiuP2enl6dDSk9FXZDAKoar4DCUt+Cvbxt6XzzOLos8y6d
iwFvvfVmApE5lgMINdKokzG9CL0w95Hqv4fakO80S+Ts7TnMOqrNuJ6x8Km0fRyXbxFvDPtwCmmi
2NynuKe3AzvGzk1PLQxkmjuoH8XgzBCqCJ+XmVcakkLd6zBRN7oVXzm5NusoI8dR4ZvunG9V4Zwg
A9TY17C4OBRyPJkPNWb+nQHwZ5W2YrQYIxCN+76GoS5hpUq259Z9LelwBNdJjAypbybwgYvm+2y6
GvBGq8ZjSpdpgi0pzvVHPRSvREa/I2xDEosILY31qXb16My1FbNuf2AR58dAyH1tYmsXk8baxXjz
Bu69Bwvr5RoPe44ZrLA1+UkgOqGvACSHmrB5cvciEGzYezfXflgmbVWOEr/akT5o8PIvVQJJNpYr
l8Ysnu2RECGAErpqw4wOEdOz90U40QWk0J8x23PNWiNJCN0bOy7q+0kjhDMHdWx/HbNePohj1/hd
xZEX1o11qqouokPRfi+76ms55bvM6Un5N0axj1xKpiyz3JaZBaluLo9UoHvwQqPUJxnqGxG3U1Ij
b+4QU7XUzxdpWHdcsKANJ2xupDHws5Em2VzexTCx1VrU3DYvcknDQDPIdXkR7kA9WV5G5VYwVUm0
zot1aiXFMLOBRCtB/LTzMV/tqYn3ktUJBQ+uKQ86gQf0kOIwz8lVZRF2ZpafJi3DTjx/RDR5H1Ki
SJtc2c8sPL+J2NCQsaYDncBjAGgUQ2KP+aqIrknSAiv2vg3hnEKdovOB//IShzVqshOI0WAzUnv6
wZmdL1BiKBEXB1PO+MqZx7Dhs2AMRtV7latvDZODlY+Cx0u9J9Uo2dfqT4R+wDtKjcrcsN0WVTRe
lBjuuyL/RAw0FY0mq5VOmSvLIkTH7egIPaXr527/cHtIVkNhseItKB5/Qdck1rCwSrk9NA2L04GL
rlvAtsSeSr+BbUIRJXvgtU9F0Y0HHOkgUoJckU+gqxLw5PoAmWb489kc9uFq30iI2IEuhWDq0n6d
1JLRyqCp8xya0QHH3dYlwDAkIvITNEnGdGa4Y/zZbEJGfpG5tjSa3XTMw+xa5Nx4PK++jydu415K
+8a2HNspqHPzlAlqWiTJ3oCGFjx5CLew/Fi/cpPsWKGwiLUJ1sq0q0Dk8/kGA9ahGFs29e5jg3zv
LwPjySR7GsPeJn8ExtMgzhxQTEB5ZhLUckApLEBzeYyyTg4ljoHdUcJBm8Hol1pVbvCg1v4s8uJs
UAZyXsgLn81oRBFhexXNCbib0e49gmtkjD17tWzJLsXfwrLTXh9uz24PIy2WqOnrJ7HMVgF25lhk
5xKL4XlacUl5qn/Wg1kHs8u5nVMgws6KCiXUsp+RgNrRa3YTWBVgj9uHbPXqja31x5aaECKBvFtO
mPz1bjlqGQ8E7y/N5DQ7l6zJdmnTbIflZUawB39P2SxjtfVHmVOJdh6Vm4U/B0bDR1Ek2sEw7eKY
hhbpAZaBvx+MkqUiJHWk3NvT27/MBDBDyX4ByEVxjntMpqqEFhvXb9kNuSKAV1Nu1l6pN3T2//A5
ihmuCioHJyo7P3vpo/0kFQNVjm59/dLbM+bR/WkoX8bUNgKunEZAIx5nAgjR1c9geglohfUBEkkd
LIuZ5Zs47HeeUaDNrLsIr2Y/cXt2e7DSSZLeqIAnjV1ylko7pCU6NXlW6mPQ8wLYj8TnoyDxWrQ8
Y3LI2zcuavO6rKfUItpIp+UYW5f6twcK7ry9hJdy6xHsE/ezmlFJua2fHEbzgxGzDGcJVyYcO9W6
DHeizmHbMiEbRLIKGNit5SMdDJqhdpytbs/2RpakVH4/eFgpj3rEFraE1LKZ+WIgjtovU3HgaGnM
VmZ98P7+zGg8a2s4HKMA89z9lAx3mRH+zS0C2SXP7Pq4m8m9i+2I7eXY2yYMUk6vYt0temQlAeKh
497eiGiF3+TLjJujax2bGCM6e8wijSE+S/K6IrTjtiWeUxy8PSMgBMpi0g6LZRVBlC7oqV59/NMg
TBGbOgyzScoao3VRh0+UF5X7288Zb9Sb8YbvoZTc3IfG+Ni7C+McZ2CtjjPMsMyeF6tMUnUES24b
IQ2sg8qq11tkH+spVpfEYt1KqG2bkoAJ1ht80CjOv9uHJon+A1mDE61AbOv4HzvKViABLCYXSmN1
i3hxA9DXHNiBdFCa+pjBk6sQhY3hw5bzU7qkHXV57EJBJdYB+AnQBLePp0ihebYJfwtVDWcnb5IT
DUSbmwVnKqeYRMD6Eqv1+GxJSJGKgj+/vri4eSV31J5urxTHHxsiQ/ZXp+MtVCB8GKPcjmc67pfG
o8UiOVdiBvJiH2/fch4SDqXb09uDoP7m9rMZVQHsXB8krTn0If/9Y6WMDnzs8qgN2fc4Mg72CBKr
A+POr7MeXRwh+rKNF0Lk03pxWT/XmjbNd0whdrff2HQG3My3v0Oqda8Lce1dOsFFWf888aXEjBM4
+WAHfUc/6Qg77M+Tcf0rqLkhFTo3zOnWbXlbuB8hdvx8lUe6Zo4O9iqlrB+FMzUsU6F8ZwkpymV8
uKXYu9vqjuJUWV/W7Xy5fXh7WNZ/gJM67JSH5n575dOsNXvDkHQRW3eRmeMu4d1NHWt9V2AW18Y+
g0S1UeNwUkWRBTbVmyyEmYfX8yt3MA3WSZFjaW5B5ezzpv5iDKQ9vGy400ud7UMUAvvCiT6htWzg
XF1VIh5YQSBGcuWSOe2wrcIznDTQ9bCjDodGjzkHtUBW/FVlrX7U6Jqbyiue3Fq+pr39ZufApGvd
27GjxC5ek+tyLFqqacs6QMFcW1v6AJTCuXPqN2swmHdY4omKOHpj8Ypv5xiPQVd8jzxJDEBRbpvX
ybYEdYxSImhJcDPa9syvw3w2mvBaYdispDXuEjncpWP+vepyrrPmdRhJthL9+YEc3z0ptMq1Gbed
4vkpD8WxZz2GLRSv+VzSGanRPeiS+Wpz+4pM/+CmIYmmR90JKV8ygYNMdnI/rVHFpCaW5c5EqSU+
MhapLFT6EVBQ9YMzcoFRx6JMJvRFSUFMrUtBIrsd9gemBeV5bix6Bo3yBFFm+KjEg+WE5o84JJ/N
/oS7fMUaVRXRzh2pnDC1ew/hwk/1LDsRmv+le6zrm1g9Tg3kla7SvP3tZER0Hqg0x/xftuIwUjR/
u4p4rUyX7e1pNkXy1MxUkeQ4CuZev9fzRdtDNPaCqXDE6f+9nv8nr6d0V27tf/Z63n1+tO9d9v5P
HNw/v+gvr6dn/WHoJrjb1eAsLPMfOLi6MP8QSAW24bi6A7URu+VfOFzTwNlpSFfYhmebmLj4p79M
n6b4b/C3unT4Bf7RdC5c+gYtnUAbgEZ2yqb5zybPnF2QmMNYXUpl9hNXHjYB13LUiyDEsxHcnv1+
+O8/F6V8F8+F27r5379Na8ZIQRFeWnOnGwWwxvXnV8A1/vpKZeIOVOSs57rA25Q/hqsSk6+ajIM4
A2OQRBhqTTy+VG4lT+UycjdeFR0XaadA4uF71aB8UH1K5B9ca0hBab1uSt+HQUMhQjKwEmyaNsZG
EaMHGnB/R69+Dt34tV51phbBCfjI1x4BqliVKGvVpNpVncKdNNNCpq45wpWLgJWvSpa3alqUM1tB
zW5DGi1qQ0hBWV0JXye+R5YqWikLL0CT38dVLTNX3WxAQKtXJQ3HhNhmiGvFqrJBJdZP2EA2MwKc
jhBXIMiV/BwGLjIjwoJaJ5DtQH1W22xV8sJV0xOrutcnMIagy+AdxzgKzcbadXtnVQTTVRvs6/JF
ptGxs63hZGrq12jGyDlj+SVjyolWgMYYrmqjRX/Fqj4SnH2JeKN8xw2yVZ+sVqVyWjVL/chgsrY0
vB9jeVeuyqaHxAksCQbU/DNctU+1qqDmqodSk33hpv3iwZrYVrbb+Kp9LpFQscYKcvuiv84Jkeyx
yh9aSO4HUjvLqsC2SLEKSXaxK2tvmvWhc4rHpXbf1KremquOW0aAgdoB0rx3U3mReydkXxf511h1
YMMzfqikmX0a9nokZ/M7fnuIyKt+nNsvbK8xp63KsrlqzMOqNsfIzikxBM1hz0KfCW2Xly6HkJFS
B4nO5S0YCLYZN+8JGkAjvHcFkw5eZSz3LClQAsCY6OJHpVQJMPhdcwCy5aIAmmWjCrZZc3FVXuxY
J/SkI+khGPKMd6+q7+vCs3d4zCii0OPGZxN9z7rXxnrK+s4osG70BpvfEbfw6FZ+ZFcvZeUwjGHv
sB+UGjE6YWYtDL9rCt9sIFvIxXqaZviGEXEpmccmgS7W/cbUBnWDz5H6x46jrYqY+4eUENoi9YWM
7wo8hBR2akdc4sOWlwpOrHE+8rb4IEC8w3KsNsp0ntI+/xSCsuDYYgcF68W2ZrYK5nvpsIVzusTy
lZwv3mid2K//TNUU+kb/aCpDwvCiPpnN2iPE+I2M8u9ZnPlCnz7o8XmLCXwfcWYwIuzLdxzK6bbD
g6gZVHXV5JWGkfdKkw1Twv6seR+TXn9Zr68b7u8eb5pJqra8es04HfsB2SCUCiHWFAeKxutzHya/
7Kx44vLoLx69dRWbZtJhsAJtPFNjLKsNQZLBeJZl/dwCXzxiI99m6yL/zweHgBA1skkx08CMzzBt
7ces17xdGlIxZXWILvpAq4UtkYK05MHJ1GFkYoCrWZwXvHLos2YwVZwTTjplO4Is9DkM19TInvti
+JFydlF3AqOEd0x/0mCYGkMBuUU3z42GXzT5Zi0sV5Ye/GDaMMiEi33OC3K9SRAtksZTg1o7DMAw
uNcFNVeUJVJ03hcTXSug/qVsjkNj0goxPTR5lLCm7JyjU2DKdLKv1D3UtInUBo2tFoWk7gcrvPHS
WsfJpfhXhICzU9t9qhI330e5XKt2HN8aqAixDAhelAqlyma6n7mzr1l4ICgzmR/pUy7vQ1jXeMxq
AXzDlumb6Sk2aHSJRBgAGR53ODNnizQMwdLCRRHCgb7Rl8+6sI6o7eOhmxx4Oab5vQ6nbTdcsWyl
TWuQTc7qHSXlNFtinoWgMOitAxwJq4ocSbd3mVXcGW3ypNvDtpmRq92BIqd20T4G08XlUEMmlSYh
TEQMJoKKIGDteg9luAuVFgU5RCC47EVMPm8ibj/bfoyTEmMxWhEEPblQmmoMBAlnbOjrqTUtIF1y
y579LP0pC3EKLTNoFxmz/4aOhjr92YzqlQsSnyX/7g36heLkn3U13nMzuLQRokAac9EFCf/oCdxU
UQW0kaK4dvyVSMkcvWg/Y9TWTR+O3Cr7X3M4M4TL4ue0px1I4Veu9GjZ93b/K5162Hmuu+tdx7wk
Vv1agg/OHJRAfLwD+EKdozyFxqqF7q+lL6A0xXC0MhWdul4d0wInlIZcroOI5sJl3QtHs+8M9t/b
eYorOpX1j3GST+08X3rgbadYzeVFhXu2wJR0yfxF701G2JmhDn2JESJN5gc3LL82ggxjmHqcO2Rk
rcWW+zlEjbYRVtecQQ9ouCNX4lISamQWs4l+chjSfXpJ2SEZa6wdsLeLxTx7bJL90p3eaNoVh7A1
3sMmZGbC946c4VftUQaP9HcBNrxcli55nIsXV0bYA/IHx1wais3zyKdb5JeVY1MlSLapFdXFIRTF
bW85T3zLQwMneBuPguHgmkXRZQSistEuilp2UcOBbpheHE3W7pipDvxngr1NAyynfxrrdazVtTtV
Q6koco/eYc6nTTOg8CX0L1Gr0e3+h73zWI6bSbPoq0zMHh3wCSxmU97RG5kNgpRIeO/x9HMyqf+n
WtHR0bOfhRBAValYBpXI/L57z60M460efAQixI+NbvUVQnxMSGjx7mPWa0e93ndM6TB8k07uE0uK
THymTTiM5xnLLjkCAF0aQhwJdvHWhgbivjWyjVcDr3MZ2MI8Psch3ZE4lamA8daUnUwrHW6ZR6KW
nSKi3YqIxSPD8baNx0PnTS+UaSF8Qs3fIdZ5C0+aUQpQmqm/IU/sm5kk8X5qRU9omIcQN7MrLvak
oGDVQ49I9tQa3MurkckpntcdAgwiF03Pz2Xr3cwdiXILddRNH+ro5zRjQ7aTv7Ehp800PA8WDJa5
07t1y5eFpaTFumBXhEkDv8osSvJ8fgmFmPqt7xkw8PJ6G0JKWRLLCLl8NqLrWppmhppAHtvSkn0n
8vKqi1iYGYWgW6lzAlEsZqWavwn81xcKWoxFB32MfxZ8k/Vizsyv8vEoWNHuxsynlypTDkbRWDvP
QZ7oaOQBu5q5nWvoteQ7husqFGAOiHvK+Lvg1wGrzyjYECWC5h2LbAPBBRLGpN9prVWt7Drqdg0S
sf2QRPcFGNuLo1XmrqSvvrLd/opzgDlIdgSGk27rEJJCVQw/RZv+XBL9lcLZA0HOEILsiSlz33+v
o8XbzjL7GksRKYtc37e4PZ40JAIHl5i0qyawHn1w1ZuyRNkNncUJhp/25G9xz0pYyUIyesammYE4
+6gb3bg8F1b/w+xC58anAJlT+ti7lfaY5151R8OUiOWjR1DViiJYsQt976ouY3DtBhfyJayGjeXh
aV+ssL+0AGbcBBxRTc+Q9MhYIx2NWlBGCLhT6DBSBRKheZShc0ihdjDEh0daXTclgd8pBqaDYdnl
AWqrvyq4rukBIoEI6TWipBg4MhXHhToDKDW0Nq6WD2u9IgA0Kut+nUbMbCwX3WNSoN4w3Li66KBt
qIPVb8Qx1Oc2IVRZ7eGtvMFHZxxNDRlCKVBETILi+AiSdh2W4xdtznGqpPPFdnpHJmRJX3p3mJO5
P45cNleJlxX7RB+0LZP06ylPLfoCctoufMhCFlM5E04IXePgCtnTtEmGytlRplwlpFgfuFBcmlbA
8adGdWiD5W5OhuAwpYFYjbpAbdRZq5RS+KkbxH02ADf1QRYcg6TWn3PPuk0MG0EnarrUJLvTTATG
OZK0Zt0690SsX9UBfigGkt4oL2256LdTTciRMUcXOuffOmqdK92G85BO5WMN5+ecV/WD41dIBAuB
X+a+1b3ldiEmbEsybb3zCrJXfb+EuIAUHWFJIHajt6A4crUHHV7cOmBlsSsGAFGZbnzpzC1kR3vV
ENt+PZpFSWv7EhJ3tF48JqdKFJT/rQxSmqE/bvPS7EccMuNQGiFYOFwWwz5ARPOpEqLbvcnpax6q
qphOSiqEjJvcls/jIaeg6YJKtHwTqcqQzziJivD9QxqjVDFqU+bhTKOCem1YWy9xZ/Vrt7D7X4B0
34driJzPb06Kge539UsIlWHrtnNNTJImOzZcaw8x9uUmEjR15B1qE1v1RgMucujtKRrODOQOQJ90
LaYcMQ8Uz/KU2wGVWrVL1ckjpav9olj0iu7+uRllyV8dzhqyOJsIgL6l2dZLnrsri5zqOdRGZ2Bn
ASL2nzd9/IGmpgs+RNpmkq0T9WwYK+kYqt3PG30YQCUJVpSzqbrrsi7PXAsOh9pt/HA5hsYlV5Ws
SNUOEIrQs5a7mM6onqfxtJsj7aaTlWoWHhpaknZy9xP1g1Sqjfw+yPm4tIUl6mDoNO1pGSEPYr2h
5EVl4ICDkvXYyOCjVxtNfmDuJa0d4szShRljAItE0eqJm2lQY9EBm3JrMbYxmd5ctT/UYZbs+iid
WKU7w0IzS3wlW5UKoqw5I/shZp4Y2PIwQ/oLpaRNacIiCoyntJAtOXVsShUY85PlYEE2ncKSdlvt
8BflHkb4/uCQItwbY3Nq5UbtZXiutp05fRvkQwN9g60y+pBRqZMvlgKq2JOtsmEq5rWRZCkR3bzl
kLmOsVVvnC+pQdRFMmAiYOzE8n3SZKhxfzlTdRipMUeJ4e5Jea6xfrJxZIkbfX19GtvghOSeYFF5
07KIknRXZIZp8eRAjpUdOsk4k2cQXELEcnJT2FWznaweS43e7fy5u6u7vxMQfksXSGSrZyaVeJP6
ubHqZYPZV5CbVu6qY7VRh4tGpAPqML+AXs8yPJYLMX3pSVjJg506cTSWDEiB869R5NJ6aOQ7UG9I
vZfpHvpDeqoxMPCdqO6WKev2SAmrU0JFf+/SOFBKRzysCNPIfGwOnp0wlJj3jj0acFRkVziRzWDV
EU75oZCrmmB4lee62vCb/rU3Q8CERv/3sbpbVzf6QzpuwZ6ievjr/+Hi0BdykTjuejNvSAJm9/N/
L62VH1v9bapkW6W2Oe8+du0aWxLXCuYm8sZkoNieNzHj/Ocjh5aGzCQ3ak89cJi4DlO9mUl04JQw
k544YVqy6ghQz68usG81X+u+k6wWHtWgdobfGurkOy+Vs6m0AupySZyH9XffWHWQ/ziEQLr38dju
R49FKqKAv57eslptk9pkNarPVn2snw14ddsoP3S1968eEsGVPwwFIzo29189MkxCRIlrYUNODQVP
ltl2flNiueDah+pfx28JSkyOLoLooV+79WxexSLBzzvdlrODzUu28gI1OPlyXPLULmXcerPUXBO6
8k5T36ZqL/62q3qRaA4PIiZO0FeD5EensfQL+5AiT1VtMcsdPLBeOrIwhpLPl68OY9VDk3eow6iq
vy0jCfCmHI9Uc+6jT/d5HBCJs/d6jZ4a70x19tQeYS/baTDjA2XiZmM6iLvV7WrjtODn6DEVmzGc
WeHN1P7kqMIPKGoOahcTO5wdQdhRpqSeUjeayD11OIUNK9Bctps7Ip9HYzgONpoOtaHR7TI2yePR
0DD/0X3+55NQHiohgzonHepvO2O0b387v9VuF1MKTWmNrNUhuVvpPjOM82+PU2e23hnXhkMy7m8n
v3rM59+ojUpH8l1Fa3UbIdP8niDM00K3ScRQL1D9l9at8OZOrqhWnj4um6SN6EorWYwSwyhZzB+H
6g468mL9/x2Z/6gjY0NL+XcdmZuUk6rM/7kj8/Gf/urI2P+wLcMQDrG5PtkRPg2QX8mEhi77Lq4r
HGyAlM0AavzVkbGEvEcYwvUMz7OFCyfnLwyHBaHD4efomphP+L//t4BCQ/+jQ8MNlsSAoOakPgGc
508MB9C0YnINpBWxkIx2czVSQRWCJXUWRM9jQwTEtGjrKoWC0WsPjMEWolhjwreCEyLvWO9jKQTX
BK0O7j9SpY5Mr8S2gWhp2kmH6nqy7VOBHtTa9uYxGov43Ft7ZjTp2hoCKHZN9wqILVwtbUnFDQOB
5WGCnY2DH/m0HaSsSS7MgS2HwyaJ0LrSRCb21XWeKycnVbiledHomssVZhIntfe5ASU2mSitZjIB
HVY6B3UXa3is8Wq3HtGUpyiRdiVSZj+bMWTM4a9NSFjgKWiY86UOESDqkDDlbM2C1ESu+9eD1R1q
E8v/ofbUs6g9qAuUn5AJG1OIM7F5j1rm0ZqXQ8yTAiy1oXuMLQ2/FlNtfLwzrgm/xfHxsdeVOBpJ
fZ2XFACpIbpjAIGA3jhZfrkPr8L3tbu+jsUOVojtLcZmaF3q0VZYnD83yPbwabmpt57TIMGzEg8O
wgGqF6ZjVufYjS91MEDdQOgDurFuzWRPShtGsCa/NUfvh1sx8xpqUhVdPfuaLXm2ieLqu+cNpCDM
4i4YE1LtI5cElcQrzm2JKKgJUQJ52rfeA/RoDdluALO/NvxpOZRuTuYCxbyx6cUGq5x5FYK4u5pG
TPd03KhL+aGr75KGom80A66iISbMljyaqjcicsHercIoIDJBTefVXOHtOvTCPmOk7i9UIqnPm6/h
CAkunljGF7puXiE/hrnZ0CixnNK6qhqHVHh6GoAfhocZ2dSU+vPFnXp/2zitBvMCAa6JUnzEWUyY
JQ7Aw2jjOKuK/NqOfKzgeQOkb6TATU9l6Jgrjrjlao28824hWDFCUJWPl4KWPYxPUkrGqT17U+lc
9AxkHavwZ3Wfj4Rmo2s6GiAaBuoBLmXuIzP4vcFbv4LvT7CHfNVdGz0PGpCVJo526j6woBZ2zfxm
NtGOR/ryBGiDKAK7o8eSFsulGXlboxvzeThwxE3th5CStEWK00YpU3PgqLt9w2++tWUOWGKJXYuG
7ffbxuYb0TvXsZTBkc6enzUpjZtJEDaleK7xSxR0/HHmwHJX3fi5KSI4ojk4TgZAcIJK1YZXfU/F
/ayOTKlxS3UQvNMivA3ZfjMyuGBbN3d08p5g+gGdn23zXGKak+sXhyi7bW25t1loAC7p5xPCRdZq
IemmqT+demepKFDS90V1wWyBFbJx9KbbVGKFqsRj0e9BG5ErwBGj6KH0sf+r2VYp+9Qfu5WwN41B
FrAeVNmy/pF5UieneDtyQ2CU7fDNeVKBU8g5irKfNEO3aVNW2OomXy1iDYKiGstoSP9g/Om10UUX
AoVkdIlK0uGbb4npIePsc12YucmPdBqGrVrWJXJtp1Z1ak/dNnnDPpG4pJY6K9Rkz9kshnvIsVke
KjjhW7tqUTIF/osFd2in7DbqJS1Eexj0J+AmyE+yH22MPpO2Zg7XsJQiv8oi/Hn2UVmazmKsuIw1
W7+gFj5xYkMej0w6KSVexbA0KXDJVZla0qi1WKfXBBEEO1sqDlu90E9dYuUHK8Z376B9KWpijHxi
tTR33g1J92QtM4sgz5t2Zlk8ugEfejzQOM01ajB6YICSJaQDATd1DbezfPSvLiQiSHVrgXxtFZJ5
O9Q4qmPtZ2EN/hHNtdEXzgGIzkpVBFyF/1S7n6s7tTfW3sryYg2jl6aj180n5AHyBMAR/muvLcv7
Tu+rjwWfWgO64CkXAjnkZL2XFy9wERs/SKQiqZs3sdQOqtKPTV0GsmSDI7azZoRc5g9TCAIbkBDv
rKW9Q3gZnMiwsA59v5rbb077pjxQtarxqBU3Ik1pICS3Qq4lqBlGnvseY2vZqkdmpW1tpoq+t3p0
6mbzJgCpS1uj34o8qaQzHKu7RXl3PtbF7B3jfKRzxHCILGkG6rvYLAfux3oajn+8d3WIxguhhQQy
zy1aPbXuhZosS56wUeQy5WMpLD8OZ3IvmTm/joUBp1MqW2m6FlunMhPi2UjEMvOYFh4Vvkzn7Ejl
CZpK0uO8CMBYfk/e25KsIm3wT8v1JKzyQEl+p8x7yB8uo1MyCzc1MOrulG17BNabwNAQ5UPmOTXh
itJ7fUoMBNe6vqtQXpxwqHMwRA96xwDR51W49RMki8BAetYnA7b8BY+Y3CxTwwBGa15K0LJoi8cq
8SvZTQJNwgInJ4skSePggDsJr1tD20/qHCnf/r5Rt5F8cafjEt+p4U1tVFnn81CXQx6qZDwmIRXo
qAy5tvbVQVWFQpV4qHbVhmxQf50HwlmhEL0A1oLZqIOGUoXED+Oh0bd7guB/+eKoNpEGAa6swHjR
mgNZgvRF8ZF9V39XjbfqtfxxSG6rti+gG6syk6A4HXTeMUgrJC9QS23gX9mXFovEauhG/aQ2rUaS
RIsqGf1JaF8MUdd7s3Pec+ZfWypoEQZgbbMU1XQwcVMFbipXQ5yZkR1uSwUMVr9NyMysdmwXhYDH
6uujekdSqnas4EIMkbEziTmAaIJdDym+B9OsFYRVr2srPfdlm+5VSVBFVeZKz6t2P4uFn3cb+aHt
Sab/vE89VD0gCezqKIbvqtomxgTGKr1ddeTJ9X4il8mfhx97SIKOFuTdvnZJm1G3YaNkmac+R6oc
5XBO6nJvY9jfW4wehUkdmEKsfkkGsVyc3j8OlebtQ5HP27gp3uJ8gJSjWbiIq3LZEV5+N8uiqiqN
qr1E1hcL1LhS4s6uuvHzMf/qNtFOIAi0MKVxz3N9bnJCXA9GPWw+b/rj/6s7VOVW7fVTra01zbI/
fnoVFqTxRv0K68YlCgI6sZyw58l6YkAnDGRXB+i8ldf08xL6eaj2hkVqlNXd6hg3w/hxwVWHOfXp
fFjmUzcRxVQQBLBVlxxVVGuUrFcdj/J35BCnN+ACoUf+d0UWYXqrc3L13mGgKjNaVX9Rm0lQZ5y5
IiPQIQm7MnAyBeASuSJLbbwyvwKKCdpDPAAnnFGrA0umP8IPvwonarRyd6LIRnGc9iTwsn++67dH
4eMfSRLNqVuqRxXbXi+r4yIYfbZKz9aqEp28DKnDPtfbX/dUqbs0Z3Urq5YaW5p8lKr+GFQgofHJ
69YMrgwx+9/PYrYO6l8Bb+EcluQDfAjgjAHS/erjyX+/5fMplVpOPaO6bWpNj7ib9adgT92nDqM5
8uaPez521V//eCHqP6vjuBY8Sh1//MXPp9ITIF+AK7viLMTMAPH3G/vjVXy87M+7P5/9P7itzM8S
MN0MOxZCxyWY55b1aAxU3XQ3mMRolNB3nR+nwqbJHY+Eghj1NRHlC5EpRAEOS/GcxN5AkFyFNcuS
wKYFRVqj23sjELdtOlVfWQq/M0V/6QR6KvioCQkiWrErTR5ulHaIngblQtxGTxOdxg0SwODk+gup
CD0d4wAOWdui3SASoNt1pM9YZcyVxgPjtnBFWbnD8AjNd9z0EmNQ2gvsKahDgziHRXLWorjBOFv4
61S+TQDUNDF7xGAaFz5X7Dpqm9ua+SmGoQSlcde1lJkAlw9NhfS76N4CN4r5+Y7BOoIMaHaA9l33
q5eQ/SuqJAWsQ4pP0+zmyfgOjYJe3m4op56JtgdMwgV2DG3hlPNzOaRteorIIcJga5/LkgwAK46/
RSRGXkfRz3F+zXwE6ha5aENCRGNYRF+6gUKvsKIjYi9O+nI6hZa1tzrIbVWI+jpEdIHR/6cLpqiC
gbo3AyoSiUu7t2Hl1jfdF024xGhsGlcWMPKZayv/FQTefJ9Owc5Kd9CW0HVUOaSyDDFNZr2mSD99
ShPPQ/6qEw3ZM+W6mfvsJW+Y69ZNuoGBdVvPArZPbJkr9gDREWq9S+1ephh/X7CxbOzCJ60ozTA0
Z3YInH0iPDPq9rDV+GbpAuMvz9YNPWNyzbsXfWkxwjbwn4hsOKca1EAKJ2iUWD5uC+IfNJtUzok0
pqlB0xhXUbE2LO8l4Uw/JVyp17Y9LDs9ih+xTT4FwgyYkRB76TIBzZmYFY4LO7KTHZUCEDwmo8MY
Gg/e2Nh7KyPaO6/te2qQD16VXY8yTDWBiM75FN70LUqFeoIDYsLwppyxCfjI98gJ99pIeHCYw4oh
IOunNrQX/tWkbJKIDGOC1PqYAa61DVqoEcNkzNxqVdOGLxNAh3Z2chb9xo8b/ZiGXUM3JLnowzzf
+LOWHnMtu65qm6Io56thBCDnKhf0JPzDMmu39jhzcvYL5VZTwI30x1uT8CI7tOtT23Wvqjbt6WI6
jtUXzfYYVslQzKyqQUpJ9FkeQgspOufKozuPVTLCleCnyRnEGPIaOth4zBMSmbTMCPaFk34F8/Tq
tM697en616otv1QMUVhPU9KX6h5vw7Q0e3MZhytdh9trz3RL6cHYZtnwKPo+mYXBsZmuy2KDjgKZ
X2rcuWXfYmF+p2n9AMLWJfeduOMpYux7FBfknel9U5USimVTwNJ+LobxTCrijgxNAF/kj+ILJiM4
dEHnZhih57TF8jC0qGAzB/qt/+CIGpfYuU9ae2/bJZGUrnQZ95PN5T8bVy4t8LBwTgtVrZPwve2o
YTPOhwDZqZQhBv0bk9wEPzF8ODLIVmUOJwq+3T7ucVXlrY/zMgLk4CTXdWB0BFKn30t4oCSGThti
v5q1VTLyCfIviJpIcZoV4DCi4EseQKhs8BavneyAlumhElpwyrp0FwnH33a1fU51ASprsqXfFEqA
SNufY+e3+4Axak3Eer+NO9a4hKUC+W2vi2S8DRFl73oXZKf3OPYpVSm36DAJ6j9j1zw7M8pPc4xf
FiSLlNz1dYAYAR+ugRDAH64Cs3m2GgcJtD4Xu5lskMh8HoaMSFJkeR4y3wOI/sLROH2rF8oUvKcB
EJptpN/8YCINtHw0ImIR2jL92ZciJHo4IjScwLJVZFv5Q+56Ox9JEq2s/pbAUTpr7r4ts3vYwfBb
bdfejiFZwV0Vk/84IypMqo5m6lJt4+mlD8fvk1cDSx+fujA7Ub+SprrsgbDkJ01mMuRmCkc/Os/a
dFOY7utQ7LqMoYbu0skfXGtbFyB7xejhu38fo4ocZ2N494zikEYD3WwfsBdBs2cR48qnlLlcoy1j
9eBF6Y7g+hU+bkRH6Ca2moF4tE+ReVQWUiIyoDBs9fFrRXRoRjRwgsydTAJ0UXUDNoilp8elKtsD
DbnKLN3bWqRaApy3a8ijxk98u8jn46+2TS4BgYMwR9rhtW87RFF+xe8iRZ0WGa30kG3M74MkHwZV
Kg7UofDarVu3t6/Dlqg6JOqcGzNZtGLtdpj7/NyFNaBF32znasmD66nyKF+PZby3g/6bbaWnktXw
rhnBzbqui8UpIkULh2zo28MOifA19WaSW3MygcLQLzY95eEVOTp3NZlUXIXrLTFYu0TEtMgScjkj
JGE1lqbt4JrFJmLSuBqHkoSqMb1Du+QANKRfHU0vtmkT9sQ30rbZc0OGGHNG880sb0NyQdawVkEy
AmrJtWc3Nc/tSxUlT/aivXR+TE816Js1mdzpkeXq9RxAPVjC6AZVwpUd0fN0qpu8MG69pek2ZGLU
u0EDU+x3EK+70DjOKGLxkUrpNo6DOoL5HHFdpoBAQKz1JAIGyDSu9LsqLIjsKWD2WqF2TxoWMY69
vxqGCtl2l2MaK22yMZOJFHtf3yMJvk1p7JnIOjkhlgvxvLdTqVOs5ivLhTjO4czoYGf2FlT9WSvC
CCt+5Rzgi+xQBvtBlpKTjdIuFOKJ/uC5L6JbEQOFLgf71ZZ6x6o5lTY6w7ibze0UUAuMEm/r9kS9
wh8sMFYFP4xoeuwXPkctqWt8wfBduY5BmPXbfOPXzGAH895wiDMNk+tFLCtTswjiiATN6DYhmp70
dHsoXrNyJOepxu0ZYVWg+Cs10d5LkAwxRVSmgCQJ3ehzkyPJt9aDJfZEGm5DpwzfWHNQxccX7X9p
tOIeJOOwMmwyqjy9utXj01iU+5EIZTrgcBIGXfcRR1m7qh/vWeVyoeZX1xgaI5zjUfakczzZob42
jfmRxd5DabbpZYyN7ZgRyaIVE6O5fxXJZciS3zusOjcpWSGGly5Xs1XdGbFunKXLrCo0lGX4Zo2m
gtkizHS1LHV15w8AchsPn38IDA2hHCj0ujxTEo/qIGV2CxKs1b5q+O1XLWuvdWrPJfmn3o5qU3Eb
xr64AcIM49WHpooEFOxTvas6w99m/WRcD016bnQdSQhX8NgIJ660xbTts5gODNTC2bGOJb7Typ6n
W2Hp+VbX6BtTAyd7Lq5smgFlc7BdAABGfzBDSl9FXp7nNn0XDtrvnmvSRu+LH2Vi/6QfSpKWAOIb
MrVajZk+3YzTuE3HR7Iwlr1ZSsNA1uMdJYC6LAz0MQwNDIi+fjd20yWCV36zeM7RtantZqNPYi1r
XWdIG4xMXPuc9jolwYy11zSuyoECpS9Aa8CjjPdDhzgBGOVxNAgZJrEP8S5+xL2YNm5mkRdmxu4O
/T1YZOO1dyUzlPALzIitt3Ha4JKUEaS+IHqPW9i54Dq5vjKNDA5OXt1b7oPwDeMxaABth2Mr4ToV
6tmNU9ffALd5m74zn22glLwi6y4PnS+V1W4o4N0Zngs5vob5OUGk3UytH2z0crkvTQ10QI5AVecT
RwJFSHIQ6quk6g/ZdB56Ui0cgUzERsziYhvSSgiSYjqhdUrWdm7edjQ6150+/SDEct4MHgK7rOcm
LYA8qDfLsyfkugDQBTbGGCcS+RGj1n5HbwtRt1owUlY6Uxj6YrGJG3WKUKpytRm77HHOm2kt4vyn
he10k+e4syfDawm40/RVWYNnq9/MKO92BG5Pmy7tT/HsH8rGRV4v6A6mUVkdjACsXiJAQ2d+smWV
Y6+w2uzoLV5lLn85K51q7bcJ1wY8BD0XrQlMfRUTYZ3GBBUlcf+9Z+wHjhkv+yh1vzWkIjPgedug
JBzaaPoXd+oe055MF5jCaCGpMRhk/gTLtoH1sbLmiYyynHdnYi7KCU/VBXikqsZitVQs16I558we
txTSzsIj45sWEyV9CkC55x/TRpPv0gRGk9yAuRYDlk0016cScHn86sRQ7obGEiuHpN9kfG8WrkrO
5OzccHiTydW51PnY8G75zli2wTfJ8mbejX75RLiauSL84Eu6GPtKDG99Pj2ZhIWUob1nWv8SpNF8
DH0my4Xv3uttcQVC/TFNgpWbad2pc/p9UQKPLxaQpjokDo8fZDnZxBZZ0xXgj1MZIKOcxIu54BGu
xtDfLpUZwgeg0RzC6VhRJzMuvY7inNDr6dzZ17SGwo27wK2NlvxJh0DeL0hr+cpgdGfzDWsXKkGO
du6YkzIK+5Rr9K5/XgqrvGaVYqaEDLYLHxm+DIJtITvOUfeDvu171C/yLgqPocmp7dpPjBI/UeI4
uyq39sYQkmVXgiXvCOGUNJ4N1+fwMmgDF9EQQxad9VXY0VrwZUysVj+7oT7sNokWevf8ekaHkHJ7
RDk2ezT0svinvuDyFbnzrQT5O0shdgojwY9fYRVR9OOcbAVU+ol2NVkUsCwK8J5EHjKbbMr3aKkh
HkUzvPv5lawMcONDcgwC+QL0oTgYEdRv8uwxI3wlWRMCuBDXzBG+WJ310JjDrVVodx7UeeyC8yZP
Qkqp+fjDQt9ed1yfWMjXvTWBw46eQiFl3aW/s2RodTR3CTCOiBUycQ2+WRr7KI+Y90VIOPusN7aw
rwpm4FheWka1GRsLwTFUSn1cXCaz934q+EACLpE2zpuxdDpkiPRuork2V/qMuyj2bOOSUmGIcX8z
ao8vIA6h62jrfHEnemRtBB8seZ6Nl8g0voU5XKSuBVZUzFydO2gfg9Fe4zQTmUajZHKvTEs45wq8
wWT3AY4Lc6Hdf6b6hIkZ2doha/X6Gme3xFk9xUTqXjUQYjzc6YNpvpY9SMK0H/qdxjKevfF+rsTO
6HQdCEP67jf0p7VaPwWiCHetFYXbSJC251sjHqIZUkAO+nYzz2KTaWW56zHCldpTP777EVVv13ga
HQTgmeeRHP8khMtVzhpy5nziEOCj4syi0Q1XA18Uf7/JQH7S/DpGlbh2sC6hKUfJWswwI3pmqnVi
M3NIiScp8bwbJJEBUsTd4bW3kUZTsE5thofk1o/Avfb6q0FU737mJSC3Z+TjNUcWnr6anrnBdLTx
9Su5RoVtFqyMABqn6/KWJn360vcNYnHd2CWaaZIe4DD9djGWVt5t3OnxltzQTe+H1dZY/CdMEu+E
zr5LTYmTxzcDAMEVK5WA77it42esmt7GjD3oKRmzc+0riF9/1bfOfCXiH3aW3zo5TKR6QZadM+8c
FsBRZm1d6a321M6Aqiby6jaQx1bGcx706A6B8wflUmyMLvqBhDne1elhYnW/7vKKMGnjyqqWO8yV
4Kq3lvyejDTx1+Ng8R4zPsChJg1uCTlbIEavNBGb2xCLxqD796QofiuTzN9BY0O1f6wSN1lHlniI
KEBjBrlKHSQGWVAQLBLdUo8bV86Y3gqH9ikyi7odH905eYyH5X6a4rswno9xV113BBNjJXBS81vJ
WwgGUOH1jwqHcDhqt61DuIWl4QXBilQsYicXpnA/EYfjTmQif2Ol4YsZWE+47gzsMv2+T+r3JBKk
WLNKGPLO2znak+fPh8rRrwbEuQQBDMOqDHi7Tu1+t5fhzuTbsgJ7OzEdjOwHb1kea3tKDsY3mgow
8VNOyAyv4AAQMOeMaWyAMp7TbLrF38Z68x1rxHc3h0XJRwwW7b1v/e9W378WxStKXoGPWL/kevBE
G+muJhEid4t3kxebLdV7GKUPmVM+FoNFQkYBgRFDzKvP+bxvU/B2TLBXS8yQRLRrurK68iVLmmOD
1QTCEOFBGYWC6WiDwc3M6sFxknPT6l+E0T6MgtDniVZx6QV3HjyRNTqO99RL7/zwebT7G7PVLlGX
HHs9+1HpdJUagf9Dw12zwFfVJa2tgbmNpRKjgWnUXzBTVkv8Le3atzy8tlrMWJAsiNfsvCtgJ6uy
j24CA8GCZl2JwXl3jLxdh6Q1r4GxXQ+DiXW6cqkiMdOOqm0Hbj7ovljElkTh12YKtWPezXcaPqdM
6CjQ4vsl3v+/oO8/EvRZui/+naDv+m38r8NLzrUkbt7+ibPw8T9/qfqELmOyPMO1ddf8jNQS5j+k
MM/yHdO1XDLWfmMsQGbQEe5RBJGEBrBCfyv6bPMfIM8F0hBLGA51KOv/wlxwECj+TlwAvS94JteT
VUgPpsMfej5bc6ew9sRyoFK7T2MXw2209RiWn+pLdoBgtpi7WpyYhDNx6h+7F/tH+Ng9E5XLODr7
wPx2rB6F9qWrzn2wNwDrFdQE1g59Nv3gI17TNlwgoicSYuqCOLz7bJ9vzF3xAj/BsrYGtcNgEz0Z
P+sziR5HaC7J6rfv5PYjs/C/ij6/LeOia//nv40/osM+3qPv8bE5SH9dn5Sy33PsmsBkhpF7NGgW
8dwbxj1TuX0tHUaj/aNv+ndNk2jxNP7mxMb9v//jti8/wd+DFOUnbPNNCcdmcu5Yf/z1EuJgnYS0
h7wnfzzr7+V9c2NDr//e7Ui2gYvDHPVdPNj3JWy4M6bG9EHbeVf+gwev+YaCuX1nkO96gVL0kl8v
x/Quha96TbNmvOurNevi6/nFs/Hqr5wHkexZfZSH6Uf5HF2sW53067fQcYEt+stz+sai2b21v7XM
qVa0MvAHO1foL9FQrHCI99/rp/xpaGXuJDDpnHh5f2ORjVIhf1sxGIbJqr3kFwQ5Pydshwc6Ox7Z
hKSKw7XYNA/1NZRN49zuvZO1yb+XT2Q7RD+SR97ObvpSvC97jeFpF18FB/J+UnM1gJo8jBdAr1ud
itnbfCAVGlHHNoYdWq3ezTPsBCbUq0Q7ovhsX7lG9mKlbfJXHN2TvdGOzffB2+Tk5jx58K/JbwLy
HK3CR0rX/lPQ7rPkbr4lOjq8Ct114z2Wd+kbpaoJk9VV+ejsl3sPcsKXfHwkDgQINx9HeJm/Ep+9
GwE/YhB/TzDZXrnu/7J3JsuRa9mV/RWZ5khDj4uBJnA4vG9JZzeBkREk+r7H12shMlX1UiorqeY1
eGGviwiG0x33nn32XnvHWJUEa0J7AbEz4Q0DLwgdKA4X+0SH1/TWw8nSTjPpi1RZ5/JNlz20POtW
fwwH86u4+pe2OKtPRPGwJfbFNgpWId0u92gjnfGTnYM9RYrB1TywepiY+1ewd8rPFJMTYpsT3gpX
+4nXNAJ11FUTPXeGr5YWdsp9MHuDVF35bxC9y+IaPbfhSRxgUdGKQDtqvAZKf5g3uheudVZLMbUY
jvGu/PZPJcT00/wGl8l2swug9A/Mi5QV8dKyuwHhgZGLHLWPg2VjHUfyI/DpDuJ1ac0FwF246Xd9
A3g0nhlD9Iv8DrHOuAc77hOhBT4OaNJqoK/zueeVoPuhpdjkiEtL3caf3Q7G4wVVDdv6I/gyz11z
aCUnevUf4sY4yFu7XOGK6yDC7sxzdhl2crvOtKN1a3SG3nW55brg5eCdt9U2fbMR4Rx7G0IROdlX
+2WuOF83SB3jul1lfDqc9Ls/67yaBzV+ppiguhQ789Is2A+HrEEGViDZD28MeNZNb1xC+BicfRd9
/dPcRqQ9HWVthysMr9IKvf1m7EGHh6eGCZQJdtgpa2Ya8xcbnOUPaHr52trhdA1mXkhHGTbxadr6
5Zbhv17V5yxbETk/JfFK0XkGEjpmf41zb4m7mW4fkGNxlN/pI1ynW+09qR0GVGfaYkbEHrIhLWLs
4kf7MblbprwHqGdQLoxYwcVq8Y05xrP/2fxIACJxvZ36fje9EsRZkzu1b4w4sMikzVTvuJ2NmzEg
p+yIi9Y97Ft/at/DPSVdNG3c5VfZpeZdd+S7cqmH/+bhzPH3z09HoagYKmyLHkmOuf9c8YoJRxiD
CduhCRbVGZUts14FTor/+2P4vzyEl9/GsCEOARYSqrkcEX+pMq0XcjeOwGprKMPz8lvY04iuPH4T
qCexn+EZmiuO+P+FW/o/nDsqRV//9U9HB6YAraRbgqZ5jvG//rZQX3VztJtmi9HyVZvwpRpjTukb
QRQnNzXpQzEaFGJk7PIlZnuA9PoJuAbwHjWFPayCnV5Oz+gg/XYWKh81kA6MhmSFI00+Jt1IAaOE
uCjqxlM0IBSRHOlrMapsJ1QFiRDqqZNUzbkdeWSkc+rahX6gjCm+5LNWHVmKCleLEVNNz6+a5kUt
O7izaOcMMJ29SvMCeIeY721GcI13ORyRaYsdAY2ieAAX6J4Co1FPdpqDBCYmjeVc4q4flDu7bY5w
LyIsLxxkvly+232xI3/NVgjmtfGL3RQFaNTG1CY2PPQHqci8omrpF0iUjSbPuAHQhsyE5Qip7I1k
MuwMdb0qbSmCEk+hlJL314hVjMu3veVxIJCaGq9CAd8XclatRGi/qiU96ZRllq5SRz9s+en1Glgw
RYX8lJi+fsIyymZ3BoRaqGCUC0OCmTJtEfBvZgoblLUhpEioBTDKNb5I8aM+h4rPMzUPR5e3HEbS
FLe9gauSlcDM2rSi5HqUc09allBaLFu4r60TRJ7cpXKFg8/SL1NNz6Ap6V+DPVI8AaR5oZL4oDm2
XPpRVVuj2cFAWI9DfNUKuq9UvrLcmJ8N9TPg68V6m/2uCx2FtzQ5z2b1Evcg3yUsIm1hGh6C8UsX
GQh4SILDUp2RmlwSsPmjPGL+mE3zyZgpTCtroEvKWRbhVpqMqzL+rkbjPpeSRq/U9Apt9qUcibZc
Opne9GZs7iycn2I/eFaj5ncsxsqZeQPPesdqloof/l4f1soQiQXHCZIc8Y0dg+IaMtICIeptz5FA
FeoacAYMbp3OeZXdLBqNtqrj4ByWxgMT8EmSZDoJbL7TQt1THSNt0DkJZBSA6no8vloCa7zuhpe8
zFayoHVxLAPhSeM3eGxXltLnsVR/gygHnJrXPPgwfMjJRkqwyxCoIjPWmVfZEoEzcTK0ZxiAzgTZ
MOXVSeeTMuGeKQOvG55IZdJVsgCyE7cE3a2DFsjljvmRX9GXvDH9ttPAs2i01ELDZUezxhG6asFC
61ezzDlB2YBZuPcKJJQECm3WrYylZHXE1VrvOupU/iTMlQ+jp4mppiWUi1dufMfh5zw+zegB1N48
RDMcbTwuwpI9HeXGSkCbwz5quKL1Y2QewImbBy1Ag40ynP2hEQNqx9+xFtZyaNSddoQ9LvCOWudZ
w1kxDTuj1X06WnC0TrlSUYKZT6BTum2TYGh0DGXsDnlVA/UJ/I1eBCwBEgxAhQGfIGhmhfgtW4lS
Q14XvRpsp77f4yllGwg7bEVMfS3QjOhCiTxryaf8+eFPSCWNau5sqt2GSIri6rcUSuaSga9IgZZB
i2K5HhYu8KgPyd4yP/E7cWn9868i8Zr3GFWKBRn8598YhH/+/neYpflExAc4+2AUAkLXuFXYsNX0
PIRtyuNztFN/H3bqdxVQR6LiJF1f2T6gxF3me8MmC0mwc3BAu82puKEvsJ+x2HY4/rv6mLfqe1yu
G7c+pafxpHymiFOHBry17drXGbWrWSXv0xOf/erIUmL8qTdIntwQjtpZvDvFLcSz8Y5yq1/Cz+ao
e+Opkx3/XHyBVr5CXCXvoL7xPcI8dWiewi2+dozFFs/5i4WKjzHLWGWsNXReKAz17kDaoFlZZ/nK
6kLhegqgyYTG7fSsBFNHWDvlJlwu+PiT63fcNZN1hHXBT4Pez9I7dowvcRW/xa76jvr3cHaT2MWw
r3f8xP6HcnrjZTgCliVmIdnI0Nx6Vgm1e2d7Y70Uz1zkqeV1xhdrY23kC0urekW7LFVV9k37ST9Q
5el3+po/sEFbm6rBu8tNG3sZ12ZXMd320GIhZVTx+oM67gvQRT0PUHtFkyn2ytrYmMphSNYBlJ0B
opNHbAKsh0brr76D3jHxaWsPtr+ST3VPeGNtsOShAbRySrhkRH/Ecj+X1oN5NaiC5I93q3g2HbL1
gBvYCyWwrTwQOE9WCOIjiHleQ5xKr2m7KV1EY3GmIZI4l4aG59RvKvWfCjS5FcI8lp3UWOErNy7q
XkQ7fjixGcFHzxbLEJ6g6MIdQOI7CZ+vadPKTq1hZ14J8zh2GJNXEFzgt07UEMJ8W0e3gleL2+W3
4a+0+lB/FQCGvvhlmnEtJyyunfRim/ukwlsAD+U+UDVlv0tnHmH22TD25rsExmbL2yKTdrzE1C1l
wZN11n8TNALBwkjWQgnocaJQdcOdUTxb57yGH3oW0QED3Fq6zS/+hfmpeUeBr/J7+zwSM0LS++Dq
+5YfKdP+zUxGbaz+rXnR2Txlnx0mCs1pX4dHxE6ATMyZjw2lzUvBHJiJVfEovfopZNTCD4KTz9G+
Moa12AUP1C0VNYybq+pBN7TuGufkYXBVnVHQDma8tss1wNTXnv0JHAy+fuKBXNdPZAP4THKFktb4
ZdiMwT5bAdq3qk31YAFHSJg/Jr90318L5a0oVrlwhDgGhksRF0YiXkSLQfLMgtY4KtXaOvh7wQQq
mGv4TlHxixJOhNDJXdl/6ZKXYN5k5sokStAdJKwF6+geKFuCdYa9qbiIne3LxBJ6dsDUjLv+mICs
DTzeudSoSU61wZuQeOO+3VNwGrjcbNLfEx02b7J9TI/+EkVzTB/ysIN0T08uoHimOYfusoKEwtuy
cSPlGzlL3wR7463KM6P7itf6Nm+YzMMtK32WuclbumnNFZcBBrBhPb5EFFlcaF6gKXhwE40FoSOF
INUcSazIsWE7Csz1cGS5AgVwPtm8axhR0QXW6QfyPYvqEcDZjYmcmH/y3G+45dnPAj8P5hXwfBuW
Nzugw2847TfmI90g5rxny6bSMXbpKfK0R46usLaOhwKzwNOQraG4Ubp8TW/MM++tF+9wZ6CI8xgL
3NK1eXD/Zt8bbEnM8ev2b/pGfPBnuDHpinwb7vtNPzsBBYtH6ITz2sYS4o4X2pumGoOClxeefPbv
LShJnAD4T1c0qpODvzcX6b06GE84Eto3cSP+8hHumoOPkMI14QaF16b1mKd2/xRPntiAb/B3SPhf
6jp74Qhtr4uf5IiB7Ryc6190MU7wuU5I4/YFWobOdetRfnWucVpoQs/aOXokh2Crk/Ek0wKfgYXE
hF1smybHst2V8tW86SfrqXhhockFM8rdPIBtCYxxW/9mNIC9dqh3yhuYh/nCSHfmhEEKYUaMvnBk
UHhms0viw2q5FgsifZVlbunved2hNr5VQPWdUl/Xb4q21gDuXMSZbVqteJa0AccTSttR8fg++SGL
bdpZbzLlxPpOZUdvOT2KQuflJ2SVYbFhHpkqld9N9cWtwgbU1h71W/gMgkQ4iidu6sZ+UkIXjghV
p4vvBDsjnpv1smjchaqrdc54jEhyrYV9rs60xsj6uTJXrOHET1+7GICJzL7Ov7Lzn8ecvg722Qfq
ygDO5QPWD9ciez1ds02xT9iH7DXlK5RgaN2C4RR9UJcy0EuwIEPAYB1E2XHjPfHwJ+QXJAd/eO4U
3unSj9NXtDNQRogF1LWB+KX2c7Iny7kOfymvUBGZCIZT+o4Cob0pFwSQXnOUS7qbveqm0N7Efe4W
fHAu8TDQtE+79+BcXYp7BInsV+sFWCxfZXb5tmvKK5sXYHBijjKej9CfOIdNGg4eY/kIBLfwVWJs
aI6B7cmhovC0e48/2MUlF3bd02188+mRXCprVu1O4x0bqy5rlI5CB8f/CAIH222urMuv6lF8LFHe
lzK6x1dRHmwYPNv4fbl4gk37HAGcEsWNCCY6yT6+zNoWk2D/qmxLT9/QXIdZD0FkSy/5jvG0O0VQ
/OpNpXrdNwlBuqh4bAYVWW2nexdP8nz2n/ItULv37rsFIcst4JlWIFaRWu3yQQnObLEfFo7Ja3GD
23gvj7AHk08CBtWP5nUf2HSDn2mffao4TqIVRtRh5mXvDwMlFFzCnzjzopu9mq7YFoxoRynXevrQ
O7d68FSHv0hDHJ7G6oxH6AkuCqeIthUvJjIlfOsLgtKn5snf/APVREOwA2QbIrGOG+xfMax/ZeU/
w8fID8a9RCwJvTC9Zd/0KePGyr4NVlDJbbYPieJJa5F7mnUOIOtde3O3LKYn+UNHbkn1r36WGU7w
5QRvM16ZGoMvKJyCeDgfvYjBFo6nUw0qIA14YVyBKopZKEa24EU22CHijaI6+mliQH+jBYu9svbT
1L9qKEtX/kwTZ1S/8nfBN3eYnEJMXhRtqdZZpdwS9la7rglZJqvyndwe3zj9G+szXBfiCS1vfZps
2IU54XN/hLr2a/iAbZkQI/+qvpkaIfdhN/Z/GhMKBVdrZuY9WrLxSmCaM0vGNr6x9rjB3OyYbXDL
4R8CK34GAf9el+tc34DkU3oXRmnv0D+9Bg82KZ7+W95xRaQDCkrmQT9RjtNiwnCqdXBO3/NdvAkh
YX51JQ00fGkVRD1M8Q4nxUVsqrMQB3kzfvff4sy7UiL38DyfwlP+y34OLu0pwz/7RVrzpT6yAUc/
r17GycMVrczXCSxpumL0muJdXjhR7Y2/LLEpWVPQ+sDajSR7JtEIFGV470SgAkmaQJyqNE06Y2UE
+5kpNsS5dBgCKuLHP/9BkdsTi1FpIzdTjZmZ0xYWi3L488Of/+/P3/35adYAOjJPkoaHcqcc7DGC
WvbnPxfWXALsJ3ncgjKKw1tD0R4VVRp0OWo1Q54zbdXorpBrdQ1+iSW5huUtK02F5oCMu7xYWTh5
gnDkg51BRsxKZYEUJLfIDg8ExvjaYCu6kp7JXi9xgsyWbDt+Xul4nODWqH2SoR+pPDzMgprTmBuV
ZLWQgLHdWwuzupYRo2wDndPHotDG7buSmCGL/mZ4UiCJRlmeepWKwi7bXLhbFltu5ccjk3D91DSa
cAtffKrgP7lW4x3AkWyldeAGdaq6qm3VeA9rRHOVwjotGsOXKMIrqeuYLi3Fi7D144j0sZYY7JEr
KGZ4z4r2XnE7wt6Ea5gAI1tPhjWMro7cDAe941wvkxkhRQyHME5ZhtKv0tP4ewob7d1kXe3MCzep
S8IdDmzd0aX4DrKURnPrYHE4wcA99FQXKXNKSrnihjwU/i2N/A/Mvs2+pcmKoArjc8zzryG2AwJ5
WDLPqlUQRTgwX1/bkjIvVZ+RxNWMrAspPAAHXCqyVqe7zX6EGTQGLGFe2AvqM4OjX45vZpKru36Q
2JO15tWPP1Pi9HvfVr71MmUs68W47qc43sjUVi4CSNzpOB8Ew4qf9DakuZKqpLmtIaCO9zm4UeVo
vGXdWyMV8mqU2/ccA9RKobUg9p8r40eRsI1BuHrpw5RztUogWdf2T5VbB6WBwChJxGPknK8BAuUa
BuZ6UAXlr7RHS63ot+2oRU4lhz8zZXY4FZ1aBCAdhj7c+mh5VTc/KksX247Oi1UlCbRvk2onMxhe
p+U3WzwgCThD1cbTNdJz4NQYAkicerpCL08UE/5rQnUrl8jTkWZv5gQMZ5JDnKjVQze/Qi197fOl
9HSxEWE/rPvitW0Zxv78XEqGf2SxSxSCOyX+yAY9LbIAhI+puODaq6BCys+trL/lY7Kl8gW0rkS3
r1xx6kyz/cJTOXQ6EfAVWL8Uv3ktDIqjMgbiMueKqhXtI68kilh1jbv2YH+R0aYH6ks3uRpHPejr
ggtzSQOcRTre1t/tVHmrOxTHRGeB1UbDKgFyXOAUCkpGBjVkhRLD4VhHabpR6izY3UODpVIxMdGB
ONsUSsQw0xCKrKwbzIwXKR4YmyyauCz5PSmHr3jkpBE58UIbPShrd3Ac4cDRSG7HPZ2D8YMCUbKe
Go+UVGZaDpu0gMNBrpd+3DUetnYrIkyFdh4BRVE4AKzgmchHuKFWvmcujUktrBRJvo0cU01jtysp
eqbm+tPQCRM3ipWsCYTt1FRLNlpTci7CkAHXgm4hBZRQNBWKXsQGkUckNhrKsmq/c2WNfVvQlRdh
57doqB9KNS0y2eLFbxTil+3dHiChgHJ+ZDqmMhBNTDLWUgXUsLbwqe4eCtbJshVsywkJ1pS8Uilu
Gi8t704139Y6V1qjBhHbJ90rnRTcR1J2MTzDs6NdvVDy0TD3x+8WHnleKX8663m2igPx3A+UoJuN
66t6AhxS3lDmC0a9h8lnSNLkxsmkXkr2gJJc9J5pw+pPLW1FL2PgQNJ9igX1WUpqf1Ypk2sRZo8R
G05EFxReHA2b3wjrQ0+qc4nM0LY+WGTd1frutSxi8OHUG+KUjON1ObFYk/Vx3/R70agf4chFtmzf
ZfMQKOWZvca2tIAcCywm9sjiPmtcGWKrJeUnmuHQZihuW90LjMlZVT3JtiDRAK51MNm0tfKwy+r6
d5nu7Un+DIKM4zTvYLpjY3WkJkVsstJ3ijGbhO1vDdkkXRBq7BK48DDiTO+f5kQBvFFxsW/wTeV0
rzuapB7bDlWklpZZVQz3SEB2SeLoJpOwMFIDsEPF2ncsiPsX9lNQx5mXdpSwERHZNs28a81+78dY
8IpaArwsp/exb9/7Et5ylZF8CKiXot0Po1fe3wpJ+hz7bj2F2iXoiaMoBt5tm7o+u8MLFDNKKg1F
orBb0yYkKmHwj2am1lsf6HJoMRPnIJ+5R1EhXtjZoxgH/lWJrFYP/QFq64NomNsQHEkaQ9lAME9Z
rQ6ov726aXiaOaZIkDt67azM6kvaT+YGminJS1JrRj5/zkZ0gGst7WJZuYEJXwTn8jGMKUO02T6N
GgquP1i3jvfpatJ5wKs2vWMNNWVYJh1ypaR9GKt6YuCNX3pJpbl+VG41TdpABGEJndrKKlLyHR2P
h15ETxJ//pcI8TwpkrfESkJOYhrBaw4yJcf7nduDvNN7GVwsGAtVy5CQY43nVK1HXlgy2FsNdV8t
sU4H2kCxi0H1QExfSh3iyKNcor/AVt33sbBcE5gN3xIb0+ugeBp7ndWEAATLg9HQnD71xKbadwSE
VJQEUGRlmxVip8dttxaSIjlhlySI4ybm3dEdcGy4QzitklltVjRYF1R/z54WMpcpmFhWfixdJ73N
dkapQzUUOSN7RlC8sADWDurPUPXIuCmtkM89JPy1gOdaTTGjA/j1RoUV3fXhetZzSJjtU5MJdM22
hpAktqkVoUHUxm3IOHLLudtFo31OeImABFvH0vQllyALJfYVhY3RUzU1fGIa41UdSzjxSfae+PJj
qMNpY5gGizr71ZIDhL5+XBj3PkXATbbrA/MN6BKqQyy5hgLrUidIT9bD8vh2D16hqG9tj+UWHyVK
zKJZG6A2Zkk6hOX8RKxU56ZLs8taKfkYZ/rwLHBTrwKh/O6yrj7pcbNBxy8dsPQkefz2HhAwTS1q
uiKZolhzH2TTT0y9qCdA+xEdMFeFrq+7EX1NkbixRTq0FrOZVmRg8D9Uv6AzcLKZvCXCBr5VOzam
m3hKliwmOYL7uUqSVO6wPC+xGh13BPbEfoUT9SnJ4s5jQdM5hF23dsUqO+mxQMxelPq2O7LRmAZ0
jaC18OFyM+DBdrLkcXKwxvt+Q7XyRKtTlPeXXvMkAexIDYGCzXWu75ts0Pd//u4//eMIn2wXLrms
KvmK2AytFa0y9oMI//rDn38n6mmxJQYffxpi/vxQ9XwCeGAp66zk1uYr6rvc0eHemPkvo5DJUCS2
6vbQlxx5YboaYY/CFwYMpQqD7FKp5o6wkzFVoWmmTG4BbdJ9EBQ7HdXJWKq/kir9xw8d6TApg580
23DJmniiaUM1AI2poWb+/Yc8x3/SvmMmtQCZ/8cPEfYCfTaq3f/GHGYLUQi3cOtZhnzPBoEqphn5
VfYHddN3RnIEhaH/f5Pg9//MJIi37y/GAPez/fyXv//M82f2/W//ei7qNvyX1WddpFH+z+w/isz4
qf/hEjT+puME5HJswtZTzcUK8Q/2n9D/pqmLfVBWcBIIfalc+kcbk2b+zRAw9ACIQPPkp/0T+4//
VRG2isVQpuLg/8kpqCnq4lT7q5PNVnRV02xaoVQ2dpq1uB3+YqKwgHVnddrE24gyqY2JfmWIyd/I
cU+fjNrdwH+FtyAeKJRX0o2M19jVSlm7493j1pbNHZ7ukttvbt5LqSLN0ai5F0E4OOL3DpeeQePa
+44IUFnMLvACsARPhVQLJ42G7Nh0Zfmq1Scbj1kSyfOH3+FB5BSrzmqbl4dkxmgYxA3MnUixbpU9
ox0ZPrYfDHNJYAZUiPraXajS5LWqQri3iOyD2bedp1Sm76phRZRjRF0gWT3+am3pFAqOpiQz04Oe
m+l2Hv1s0yvT8CbXtes30fgeiRJbf2usy5pbXJyZxes0YeutQqvnJAbtkQXdY5w4z0NpKk9dO7cP
DpzOKcoWJq0ozcUdHz5yxihAZ5sUYPCBOsLzNN+owtJ3vag+bYsUaZwkG6UaUy+LDHGMKU/a1ITV
hqVpEpSopkWvkJPp/TaRYOesP9rZsRfJdGioQ/J5sV7kFgGqNLVdbM/PoPQ0qk6QXU1T/5YGsS4K
fjuIIRRUzBWWtpSUGmAXiktZLMzDvWPiRJfAJK0u5IvMy2Wl8SS9KTZScYybzn6RD/ENtgLRvg7h
csgGLxvpY5iyeECY74qtvUm4KXgUjbIcJEU8jr1y1cf+nte9cqaUmkxilgLU4o+gmkeJo4/hvmKP
hBOtreVsO7WYARorwvev1/ELZ7arR3N+lQR6sl4pBenH33yOqm0SZzpQXZONJBlR1y+05yYBzby2
qAwVYXMRagaGzPBxq5Q9I4mhjptSbTmo+eZ4rU19gEym24QAvEsXbE0QJ5KTZxPd3XHVbduEI0Iq
jfCgDNJP0chfJf1l2ymotJss7YPe13YK/vQF0lPuiFqApfUJ/bayGew1lb0EU1dK3imSPIk2EZY2
gjIsxtqrVrKqssHQrHyNHYwmsy1YfrDm9sDkH23DvCsPcsJdL8FMajca4AwYfJZ9n1NLPYloxMSn
GZnb0J7LYR4/Ec71It5Ze+FjmRniCaXPj6+RJq3MSpi3UUMJV0J2jxT/RpROoozwZaRrW8a4FBBH
YJFAzjIme8Vu0eIU6uEd6DgZpCKCIAhHzG2L6SWfVAlIJOwji5GPQqHle8rZH/tgHNRMI4swmb1n
If9RUd45z8OYd4exDr8oY013dUVQwQD3B7E6dQuZPhABGnG26no7zfchag9VVVpXS85y1uDLH39C
jyLBVW9HqQK4ogsGquXNWlKp4IKUhDKlkK4CviAOhKpfiSzUV6JpT8AH9pGPZ1MNxEso+VS4DSEU
lRlolRkUbxnZJQZtbAk8gU98dl6NNkDlZOL1qDW8zaM67WTL4M0dxYfcL0MPZjr95jlZWmBtJvVg
lPzExCucTmZjJU+pcAks80HTeUzUZEpZWozqWYuiijqlcBPX+QehdrYroohpY18140MCm01aqiMx
ECs4fWuxs7uYzI7W7kMRMfni7s3HvLxYqCWWgvbTDGO/p7n+TdhttJlzC9aJkb0rvu9SMeF7lZCK
9yhmfcW2rKu08kRpSX42qUa7l5GSrVKrDI/WhNGoEphUdXoC2eMazE5S1l1aq1ZveiJf1KrNL4LB
ZZ4Tia0kw68IzP5cMRJlorK+kIbWVWHsgjJ+CYYAdlxWinXuFtRy77g8U+quJNGutyyy+plF8reO
ok0UMrJFqhRv41L6wsUyYDhSL0VKz1SowSiTTfamKaXDnEPF0ay1Wz51r/LEk1/5lq2Q0Zx3/zqU
I/nc2JjKc8HSMmBI3AT2jArVwZGOet2nbRYRuLI+g8i3XzR/8s96rUAPh18xlv6wSFmESuNsPJr0
9nmTbNieOcceXZbjdQ5F8REbg36xNOkx0U2R1Wb3KKx1o/ok2RTWsapCVRIpw5+YIi3UAqwlSVOE
RyOvODxAeWwzctGHSrC3jZSnIBqlg/BDFyZU8lxPv8rev3ShKh6xJL1l1NWUpRW7M7osTQC0NnEV
BlJh8NISdOWknasafDUVw6S9knmYPii8+JhM/k/KW0OvqysbIx6gnyCYqJ5dkBg273i39e36Zks7
Tdd+g3uyX2gqR0KWgyutWSXsBhGyE03wbk3RfZSTapPX/JXH0ikL8XuPGlVypU3/AyPWNqryNz8k
MTYkWbEvwUWgt8/ZBjpwzOax7DyzjtkWI/YhqRbPTLnaKm+yEbNHwfpGw8NAJNGzanAtRm/IyDXs
aQpkyI2YTdLfiJK7gMYVV9DjhK6XB+dBopA1KcwPVUHOBafwGBRIQFGsXOcIem6tmxBZeA8Fw+CZ
hdLvW8I3KyRxY8NJTWQnZf03VOqPOk2fWZcoJAgPxCXtlykd7lyMPuccmA5Tn73Wk+YRAMMtHTCP
zXGm6KxMxGeoT2RXpQHoC/d0skQmHLYVeaDkpOrK4e8HicV+IgRwwZ7CwjRc1fK2bhbCZ9eq3AFa
xU1qvP+h3mRXm+5GZ1Y/1Uo2bskgK7tUrrSjmmiRF1ec1KGO0qQ3udjWbYe/RAmLZ0q12YoLjvVO
pcY7K6Z6m2pNcahVLd5RBUKLQTLtZT8VWz7uxBCGX2ZKY+3sHyoICZtWQbwFLqrckzRwrba3Dxoc
uh65eN8Y1D5YSC2dLt/b9rwwdw66Eu3hIxW7MiGLSFfYgfo8+HOhyVa0KZsb0fGDzQPoWPhUj8CD
TjZN3ZhH5Ny9WcFviMsMVFSafldzxa1AAi7VDTeQlvO6DJrxHsjdU9tIxnPNEjZt2a3iV5M90QYb
yWIZncUfkELynWin37VsUKtl+8BQ8LmEcC9P4xx1TtvU9AgbCUURk0yQtBepT+EVK94kyD4GHXCH
CnuiHNgUAdGQz8iyJaJFjelgGmWP77S2FsG7IDDDoxEez1prpWA3zHixZja+fSG6S292XB7jAaRw
pWz9AVNhUxu6qwus/HWvhkfTKL67GqxUwf4d/RtAgq4jlA6ivmqS9DoUYX3Qq6fWkoqnZUXINSKR
CwI5yj2G0+HJFdYUgCn5GzyRDj1slOarYiS/LBqFd7rasMUurZPgXohggeBHIBhJx37PjbsU6sNF
93Xk27DbZCRjKNpayUrc3BQVcFTbWgeRIuczwRwxG7TMrwc0rR/N0MIjfe8sR4OZQwGECfvtlnxG
niWHVindLvInEFQg69s6bq8ZVy3se6x64+7KnZU1Iq8iFuNxdnQ9AOSjIfzIEs1dvRYoXmqZL5mK
5ktfpoxGRFxUBfSJ7Cq3h8RI2Q4VGEXSAp+hmB5600UbTfWfLamOtm0lRxsjHi4hdzcnr+ddXnb+
am75zOPepL1Peob9r/qifrOqkl/BLfu4upQYebRguNlqVO2SEvdiDLoXaI1rK5O8NzCfLjfsKmYR
x0VmdusaS6dv9uM908uXEEd90hnlTvQZZ2c53xNEcTkKp1MR1WCHR1oagnzVaZGya0Zd2yHNrW1z
QYEw8+MOKJp13yQyG+j8d754e31Ji45JPqULNgYDUGvpZ9YvHacdJAqmrgwxU0MJDSWQyyCpVvFy
ojRJ/5rVsb77cxni6yWUPYp135ZPTdRB4vI7CBXBojTO9tFK2Hl0C2SiJgZpjayUIyWKvYpFeJLp
8Yn//u+MndeSpMiadZ8IMwccB24zdERmRmp1g3UptHTAgaefRfZvI3qOnflv0qq6S0Uk4WJ/e699
LlRgb1UOtNfKHeBz3tJh7cUPUTExxSjJocz4ZrrN6CbgLXHw3PVZeBGm/KJ8pEQArorblojpaawE
/mcrpSDMVLuKO9Eu9OcGcY7GU5jz7nGYSGmrEWtWG/NXTYX33LkEjFSNOiPYLXfeHO0cWHjmyQ1n
+74DYPD9P9MxSPhnNTdL2cyHKsIQFnrlUxxafHZZjhMlesgENPjNI7YQJpbh6qNfOGK0BafK8GQR
d8cpxJna6ihaTEtCVCVPZWvJ9AA2+egT2KxCqC78yYAkxLgLKGff1cPX6HDCovQMtc4TIEanP34A
F0SH7KngqX4SEeAD6TZkr7ETA4LFs1JJXKKxxm1glg4uTBispol8ZGZWnotwPAGyppZM91i8GhvT
QN0mEX08Do9AgmuhiLOPLA/iXaSDgi2WZYBv3Q4sUKba5aoXB8vGQmi0hwKwJDEBoNqYo+pImjhO
fB8CJXyxm+oj7DgB12N4jDkwbp2JtT6iG/Eip+m5FGo81L0IDkWE519yXOknLiyiaPwj9e8vi6ZW
kEY+eDc+QfghnPDiPzdKD2C7FlbRfCjZwEnuj4oAuW9ZI3msmexQS1VtD2eq0DQkhutj2UEPs41L
t2ae3zVz8060W/H4oe0GlZtemmr+hF3BZFfO9SWrI7UP9JQhG0R8Q9P8YwhxLoyhoqNnWPR+DNSd
51gYIQwOyjaqSR0wwD3LKb9UjmxPduv9soNuhAdURRjsFN7ElA7ZiQ4v9lUNMWKsc75J2+8LdxrM
xMH68nmewaSY0f5Tc37Z0XqX7ZJ4/DnDbyCggcuglcFtz+Vzk2jJiytbxqEqDW+F4aOWluSMzGzF
+671xbbJK6Z8iKFbBkTufnbAsyVdwASkqY6MRJNt6gv/mDdEE3Jb3eV2Wt9Z0j0rn9OKTCNMinJY
kWTezxQaQyTaegft1jnMUd8d1SG0dQx7hO2eEVO8j2T7F6W3P9cBC/fO4wJB8K4Zsa/VEH/pVIOZ
O+X62E2Zux18d3qygSPwPZwpbmg01/KeRbihF6cCy3E3ReMXN1d+wcqjXoL+PfAxyDSO1z909UOV
mgO7eH+N2I8OEiln22LVTxCtDgO2h6UIbyHg+Zte8Vn0vL7Yiy63tyKewm2ql99BRmxgaiccAw2X
sGwOoERb9ouKlXubBgtcQb+h35i7KbtH9US//cn1nP5aFEENaThODirIt2FQ6lNX3U+1I28d4xen
tIogD/qVxTDE1wGErUXv7JDNr9ZleigjqiGpqJg4qZcMhj2qlUXf7C0YdfRaRW+QxQ6DaPJ9nFFF
bbucdupKe5DWbpewPKS4LfB7Wf1hCAtgIkUsSNUueLjmoNsoF8yNvW6BU+eI2yjMXlUHQIhY+DTO
+XGZuwd8A/OlLPCiZ5GGA3BTapfoXEK9LfcOAPhV8NBP4gl4/arnvOUThy6hAnUaYhoFgx4acJhQ
oRlmefteRzeNHUE9W0k0LZVj+JMM6wucj6PPNbOsEnOyluCR9Ln9UAdfI9DQQZj6obEhzOg+pI+8
9LYW28HJdolpDPJCnsU6zgA14JKqaU/ZNOu7tKBEmfQ023cD12FcZOaj6C391gYLgkH1o7es9FkW
6QdArPICy+Xre8fKCoyWmtyEbbcgTxfrdUSIgUuPaThnfXE79y53sBclQw++XrXOiWWFIzvD3r54
S1zcIcAzjEuspO5mHGkxhqV0dK5GSEYROooPoKeqfg+9iR6fWh+DFYm0QAjgIsJUgmHnulffO+ur
pUgINFkl0xPM7/7gJn57SmdoTJz3YmPPoJ17BjBkp2FpEF/L7fiPWnzMPYU6CtciI8MREDQVbdg4
s6x6G/QZ2hHwhX0wFWhTsr54VfYnk5248xJv55UJFahIvKfMxgAcTg4ihhY4HQiuDFjzmYZoABI6
ag9lYkhnpkt+SSe3wlEB8DWeWv+uqmvr2AbDc81wj/FILk5j2R3pm6kOYwK6KcupsSa9kt4VxnMO
TbE69eZp3pBCkj8G5oithJpt9IetQ1BTqJo3rORXWU7JscgijvgYTYPaCu9E/SuYQJRO7bzpdA/v
RoSficW7FaDPbDjsxfi1l+5Bl/aTWHLG3gO3GU425qH9CuRS743btduOcjR6GuvbsrS8pyRJwMqK
92Ts3a/Ywv1oDZfU9c6hrSJaDv34kgXFmRdjrkpjVLWd7iAzxkpFyjrPLg6Y3rIQY0rxiAUKJFLq
j/dr11NWGNRcJv7P1dAewgV/GEQYDDYRz2y9irWu0U9e2iFmUnrOmZb2iQUkLpMxGMO+qN50/jip
memOp346bmLOo+VXVziZqJHmJY1z/yoN1CPfuw3Zlx3bEM/SE3hThU2YoDgsIkUIaiynbFcGQXRA
OEfFqnz+kqwYgPRZpIoNThkrjq1janG2rmBI7as8CjbNaEDT9Dree82ImW1VLMZlwI4KuOJgpYQe
EPT73RhbJTm4Lt+DhSSjwUd9ASOKCARnxJqfapfbeKHk/TAN49scclJmf743Mvg5ekzj88wOyTyh
EExoE4F8wCtAZZ9thavknO11qU7WIGLCA1H7nHj9jcXh7s7E+bsuuPayXJJnQmd4RB/Z1FOd78wy
laeJsx6yPuYWjAnHKjdbiwHBebbnmK701V7WlgdqBz4dVHNgWwrUW5++K6pGg7x7a72f47iQGlla
EN1C/FFMlZEskT+CmJMzsMmTr/KWlsMWg5DhYKur4hGTwbNaeh/wRjydilnec9SJT7HIgaJSvYq/
vta32EKsTQEibxO1Dllveko2w2CfweJ1aMEdDv4x647WiOXJrzgfsVdkDrMIXekfY0PkwTTM0cfZ
fgCLVu4DiyJ4ywFElcc0igJcjxhNdBZL8jcyvp/8+VhACcZyUJyY827a2CchTDDLF60+04U8DUQq
dIZsnBdPFuad74YSe60pIYCfIg2WOXFMH3Nbn3rPAgll30fRl9VOdLbWLJN0o+KbapaN6lBcLX6R
VWXiHAzJcS4DselarNV6BBzCOHZvJOVnvoawCUip22hMZEdv9Uj1bF++JoJOQRwky7X3elHDFRJb
f5qodvCycEY2SnfftPUhBt41QZcNeNvQbrv8xu+SB64V264FheqW8l7EobcXmbrXA2kKs7SPMnK4
8Bb4lKySRuzvf2c+qoXqUY87dgFORri8/7DHQBiRpmSqObVqW+CRA0Zqsbiutbl2SitELNxk8/O7
OZIJNr0OM53yJXVA/1XZEHNcp/tMnOYWcdAY/JplvBubPtoD7Huvu4JW8xrTnY5vv9tZYBYPZ9cr
/vj1sOyGGF8JQrOPTgMvNumJkuSzfzBT+3OidVwzOAK0fpt14ecSfXz3xTiLL48ENm+8tbPRX7/E
OYG2OJnxxq91lMIKyHGUMLG/+wW+vyD59hizFj4r4UyLzFpkwVz99rveYZ7IQdUJGIAk7Paxkz/7
nIM2HPfw7czrXEIybhbBBu4hMNV45EZo23ynq/ypmjtcK2nlbXVKqe+K3i6Tev9d5rKU5e0cTO6B
o65L28u5ohKeS9bN5ICQSCnR3FtV+CNui19wiw59478sWfEbsvQeM1TM8IZBBruk4lk5zVaiz7aL
1cBJxNt3160jya/M4/zlJYiUTbjlFFgc9AS/aApgjWKNJvAMnTwpLUDGmKijeMJQOFPl11avwsVn
OQjSn9/FAdTz8OSyBdbe3Xc7C+m/ci91dKkNUQ47a5YD+gQPTxy/jXJ0Xuulx1+W+0ePReDkt/7q
xqsjghDza1i47vZ7RrLouru41fp33d/a6SzurWDIP4O6h9rG6cMjynhubO8Fsp2zF5bvnkH8vjlm
UjuRAjKYiIYzxogPuWVYs4dYfszKSbg9nmM7wu2Vo3KjWBH7bxifcJehNZCGqJ6HYKVYe1O5G+oY
4zQ6fTpQcrp+mXXTUbPBaF/zdnw388zojDeWVK8yHe+62X8pw19e/0bX05M1AxlZhvYvSEsG5YJ4
S1Wpa1AKb4PX+c8k5q0MaZ9RFskEKxSY62RwQhaGl657OhHzqGeuQ4FVU/nO2eI3JzQ0ITjyPQaW
7K+b8cZNaw5FPJT4wtAQ92rg3v6TY0oIRJgIvL1NLXlrCvmE4gjokSoMS4Z/BU7zJVKcE1V1GXMO
wOp50g9LPH3JEF+vBeJxj9zwYVXNu/4ZJPclBb2YXW8FyFVyUOul2nnthH6mF+9swb6L5vGpCYYt
LohtwpYAVxrs9YDb0IaD0Jbha94lu8gKXhN+6dlPwKG6WX701nKpKWrM0YB/L6f7uG3dE9ON4Vyu
3U8zTVCIdBSzHgZOvAsKWdsekgpFmyEz5GDCH8Gt6bkOtjZmcm+uH4N8sjHHqJhacoeqeC6s4qYE
WL2QojV5kqO+x0+506JGrMU3pc7vpXXjLGzhc/ocIz9xfMFSErLtgFhdtgkGwb8LcZA0BJ2gFaRC
RSp7mH5la0ltdWwS+NWUcrH+VLz6hDzVTB8rcMdjAjjwEHMhsgG9H9252AwYVo7ffbjf9SAU8ZGj
aCZUNMc6+gSaYqeg7jysjqNh325a0ps8a7/KxNI7J144M5eO4ZKP9IU+sLFUxqUyDO9S5X9wICYs
HLXX79bdoQnwdE+efYy7WBxSm+pOusE/mUxwxchgfXpzzGcjEvC4mP9T3IRdl3JteQ6bttwvs7il
/w9+dWmj4Q3iELs1FRYJ1TUtx2rqQkjWTNN7aRPIcYP5rVl/WxRrNryW7462HjkhYMwtoqtg/fne
7r6/UC0/nGWaVbvMCwimJfj+E17fWofUYaA6a7d4bj26qOOI7CneOOryqJJhrWu5qzjcCyn7qJlQ
r//aNuJ9T+I1PVSVV1wL0MsiDn31QCZG8EeEMZnp4dr0S35QOR/0vAbhY0icpszR+hV28L1Lr//y
7x9RGDamkYMhbwKVWFsfDDDJW1bl20QWpNgo3timwfM5c/BtOM4gzwYRaDTwN3iMG3jLWek/sV8Z
krLtUwjvds+ldDl7gnCUsGGNLqV/F072hAlwfHd8Ep2xIsmJL2tjFRx/S8fBbRa6P8L1dOLtQpfl
2a0YqkG+AAAUBee8tgMAh2N16ky4kRRIHgbbvHkee8bKrwATkKPHh9i/ukICGGpauQNpmGEIJQ5J
pwNbVzGPm+8ap8J2/rTSO0kPHXNa3MP35o2ANZws/ZcrrBeZTtdkfVICN7rEsTq2tnwCjk4AWftE
z/uc9nLWADou5uugizX6s5+EYjhJNYB027d5zGIe7+4+76eLiyJ0kSLZzW4nn9wOgkTWRCzFarrl
O9ljBDAv8WiunGwfua0FW4B23a4MFX0KaQW6jQWCu/I2FJL84lK8B3yS2qGZOTrOd0Y2x/49F5Ra
LhrWeGVcvnO4VXdS/Nam5fRU4z1kpYsO6YiYZ0h+dVwBb/JAd1cU0S5KubLo4Bg5FRGnopnOZpgO
RdGyCq7CnOuvadOXNrPIaicJ8SURISsiY3hMtqkgshubldHGCzh0Jtpp7LNZ7wc3iLfwtUoya5ay
Dp3bRgcv18UxtlMfB99MzYm1dmB54iQCva9ijVxQBsD+gvwkbA4x/nwdGYlcujRATcBxM6Tm2seY
ADiYFJBuo6z6IfgWY5QF5+3Zg97i33BvzNh+Vcr5sjLaFnrvIhpM/SL7UdlYWOq5xy0QWOY0eUBd
ubDrDf2jvLoi2VgjFGKDq5GkAs7qLASnKlPX2bE/Vtswnyw2A3+kp8x9C42cj/bwS0DH1rYTnVyK
HWg831RUnT5kGW9e7+fdwS6BBMVt9uIzsD3qeTjmY0TdoUeqigRvQjmHx11y0ymiImH9p6sjsENk
kBpcnY5O8i+CwKAgNhknSFofK0ms0vsdNlrtMg2zqif8GZXRJaVM/Aaza7AZ0+bkarve8QLivVAI
ZNIDOhpAyWcASowrpCBAAtO8iaR64yEgZYoglFAcyv0IYwAUKm+dzEdheU1NER+d/kmMWHcs4uxz
nnLAozxmVZ0FmTgOrOs45afCwLgV/MQQA1rSeD4U8CpuxmhAahSd2lsQWnjuT6GnDBMiaBXRbGKU
pucOSscJC9ZMpaPU90M2PsS+3jeAAMrQ/oV87z0Eg19ylbrrF7vfjnFjHUyKXDdoRPeiuNpcsL1S
qa2O4wMLVHYMYLpvuEoTXzk1hfgVdeDQY3eiOSIkp8bwqzlEXkWZQz+xWnFKERkdnncBKe0o9Med
v8yXaeo4gPj4eTu825PEteVKbGOOrEm6RVQFBBQlQ67pwdj4v8c7+qZT9L+OdombWUp7U6uMYfmy
JW3PAA3AvPxyuhfXd6F0GDwK6URtCPMrnD+4P3ZCKwKGiFw1eRDiPI+YKwKaJ4qOgTIWhjKgRNti
O8qhHkhuUN4yUEAA774Hvzn2s2HeaBh3VfIyifW2hkOHqoHML+KLEvWHP6ltqYYQwBfBdtyenKkT
bh0OaV2XRcP6TmDk5Y/QdCSi1n+Y12C9buf51qkiiSsfnH2aOL8C9OBWXCwYRDBK85eiae3LjGvY
bakQ9UeSEK3FIZltzscygx2MkIIitJR1A6Hk9olbHpu0KECYkB2xoYsV6TDThYYPCF41sQhzk5Sm
2qRL+VgiFFB+M/7ATP1MQmkE1D9smwYG8VUFboloytgI3XFDw8NJdBiR5dSda7122Yr82A9ViFPG
2WeRYXoIhaGQrt5POe8dDtsnPMrhJuHpaHLvzGC0gLHe0Jxh2QeYtCdvEuCKHHgtsU/gOtb2T0a/
7kY1PjVJGfzhxZkeRJaV2+np7z5LytXwmKR7jNlf7d/E07ZH9CKmVd/Foe6Y38gfhaFMLDAAWIaU
z3lZj5+YfwjP9pCAoL1eGARbh6IrCTlrlr5geuoqMKl1Cq5Or3+KUULiVafzQeJyog/TRwo6Za7V
PKqyesiKng5Dx1NbGc1/apFMR7cCzEhI5oYrBOy+XG9dB2pFkNdyT93GNTeQAqJewg9wnstivIVX
C9tVji20Nrlp2saAw6kZNDO32MZg/zqEFAJS5S624s/Oeaz6anltysPCEyUNR2vjOOTxshrCoM9e
5JUCrdc3AqhveItvzN0yE5925bIyA9RHVczDJtADRpfpOSaFtReeQ4oefPJGlOvToH2m8IWz8SKc
doaeIiGyl0HZ7wHjI9I96CvYRAO7TvjMvRb4EPdYNLim83xgInP1o5sEyYUx1Z3BeHiDdTrdhwAi
AhW9JyH0xKH391k8AbGQHQXNHpE0VPxe019YDrG7yTj/L1a3XWwmRiUcaNaHJKdEbXxom+Ia+RMU
LZvHJpBdhLmvtfZtmZ7LziT3XTN/ZvfTIH9S0cdAoKlem75lyjuGX6kMnX0StjdlQocmMc5Vhiwv
xcLVohp7PhO4wcabnssbEAACPe2F/gxGj+zLBBph1C3pWwQLmIOHQ6w3RucUXk/bw/pJnDhDs/bB
cUljVKRWDGN/adQr3Mn+JFbVwOc6/veXv3/qc3FSREi2Xkq/pEXuDpGjuDFlGa9s3qCihJAv9n/+
6P/3v5W03t70XDyXkOLGJEC4jdbyzhHE1YYWoojlYgAE0BEPX0GWNXTQoYM70eWGdmC6pb5/lPzn
j75/+q/+2/cv+a/f8a9+iZQTl4XUA4ZJmw4rTevcZLpLrgkZUSpOl2kj6h5n3hxB34MFkydLtquS
7lUa+Sse4u6aZqnZ0Srp38g2uNBZgzqi4HZJ7Mgbxa+SIzbTnsQjZyU8RM2Z5AGC4MzYdehRC82Y
3fLkHVhinf00cyYZwoTWCLIhfQKep/JmyEhOz6QSmcNjVHsjh/QS8//Byg97fCybYTkitkVfX3Zu
h3ey+MOaOW1qwTI36NnbqbanPAgkh2P/FWfusJ0jHW8rWNGWnbFKrngE7oSI7zbEfOczYOk4RWpb
Te5X40QPM/ing88Vfh1iW4P54TTQdKK0B3nNEFT56EKzoTw7uXZh5qIZupgfRxxFjgpoZeFESebl
bSj/CB2Wz8b+7O35N+Jqsl3gM8dtT64Llpmr++Zc5zQo0dlI7qlzJMGvQ94Mch8ZbvZmqn8tc0bJ
GCiyUOg3/NDo0gtLwRwU9xwXyBBivEzWNGFqD09ltAlG6wkXkbvlRb2aTh24pRNmtwXBSSf9qREo
brI5nUh3j+XR6YKXykrALBgzb+2BKlDuy1d3KSHDm+dpLeQRHuRLU4ZrEIleLxnHl2CNkqTL4p3d
NR8yDoF3ltRB0cc4cOblRjeVax9TTgLMn2j+mcBvF8NgndsQ5EY0KMNg+Bfh8YhxO39grV0IdFOG
kPUYo8C2ft9d6unqMKsmvbwbul3BRrNNSxhRcx1Wu2QqH5d5eE5CKFqicMZtBy3s5jvmASW7vgnm
kpZBr5InmNbY35FTTVgcvgMkyM1Hah/mQ7jyMcLQOQG+Ky5zWO/6vDRHud7x6BOCETD20Sbu8ErQ
tT3d2HHpXKS/vHNRvFn60N7FoUmOTdSdmybH8z3Btllfv91dXeUjoUyCioDq7Cyz4uZdvvt5/uBN
K0kX31vyJiNcQIFoBLYEhGVE6ach47zjID99/0GhR5/5Gl0xSM4Jac0ezWBMOtqnm5XDsaDFwoqM
cfMF0bm3nEM5hebYJuN4HGcKUD0xM7SiPooalzwFC1rcZ1V2rsuBv3dE05+h2YAttrzo7MPURlgs
wGigFOo83HPIo42cu6AEolUGZtzMDce3Ip8o67gLPPu9p1lx44aAMxv71s3UgTasz6UqPiaIScd0
qo++iT7dKKHk0M6G5xHivlhEch6SklsNIzPpSizPkEL1EH3YNL3tfVptNm06k9UlpNrk6FFjZuW7
KIv4xoKNf6699rco/QNN6dnTgJHhRoBFyUxxMLlMn6qEydawFG9+4Id3VsF5nevDzmcixWg6yK7E
k4/CAuFi1TK5o0kqPBEJFtRSn4fGyNt6Cq3jkHZMHLsQSagF8qiTqw0P5eT9pRxYNEQUqzVA2fpP
E1JOzMSxwdSx13PyWKy3KONDhHIWfAsBkwfmjtmWgdpLUKBzFEPmb/Q6daib8EdG+gA311Dt7KCg
vHp9/HrA8dtQ87bDLoRtqYdL4jSc73PULcGJdBNxzjhElb5PYsXcqsnes6Zxb0KTVVvSFO158Xt2
sXIGploZh/XPVmtQFx8wMANznqddQXhls8xhyJXGi1n+2WWT0XyOa5Ozu1bCfn8JG6KtxkE3aNLu
jrrE8WAziQhcTEFFe6qKJYOx7gjGCM3jaHunfh1ofH8ZGgwq3pr5GoPobcondUPuoKH1OR127jj9
KkXtw33B6kwU/sKRqc7XHQRYmnTil6rkoEhyAjIbgvVZDQLZaf2y1CMSISE31vyUrdlJ35a1iwLI
A7uacuDVgnZayu6Xk+YV4iq/BwcAF6t1TVPC+RMGAZUZqXyTHcF5Hg1idi4zz7G7C/A3fTYNE7wG
o1kVTe/dOsGuCaxuhcl/YZdKTmPQiOuocb/7g6QrOLXe8CuWS5Q+YDKmf8OShttFLvdGK82uSTNS
KkDoNkFFhWc0JJfF+jOj13OTkBdFsccVsB8H0MXufgewQjaFR1WBNDa7ivthBgbFQmDG8kyQXnPZ
3qKfF6DPChBscrgr+dd3YVU/UV79Y9LucyyT5ZNujEvom+l36aYgfo23JEDKmGkvlpcywWlwJweZ
JgpevzkkSLPFM5TFo+DPRAaWhCFq6DQphN/w0zVe92vW7z7cm6ISD3Evgfxq421l5f6JfMyoBCQt
+IxBtotGh7thhWGLPgFraydxguYd/c4XAn8xSe5kxgYYUyVxN/tYRDt7CZ/91QIe1l3wZZtT3+iH
XnhPqk3BQ3VxftIBfLiyfUWjYnBVrGmBctnjjPvLyx7klCYvVWcjo6fwyhjq88lgZfPb7C8HpMbF
i3BT9r077DllNycvxlSS1/VzjUeuiYTGX6wF19n2yWAblaE7/gz6wLCVhN1LkwDE4GR741VPah56
ejyWXTvb1ZnEY4RXAGPX3DYxCRibUBTfR5X4zSkO0GCd+XfoFrdVnB3q3Mg/TguQssPyzeVd7em+
hfY8uN51oLTwxFI4HCQOi2cyX9xzyTT99uKjvVjNceGEu/XjZbjEiUdiZrAfOg+r9tQxVvSVAjlY
H+batHdj4i4PgxqSQ+4A8KAlqLoLlHjssUtjX6ZciIwn09UMMXXsRMCaPtif2llh47njn/11TPH9
peROeM7fTdI3dxVs2buyS9UuaFBX//4pQv5B99RxupxVKL0zD0GffNBp43FLY8IzNM5TFkTwOMMR
P1WbUg9ltWtMBH5FnvSbyPJ81rspB/YLziSPVH/qff3h+0sOem59zxuUG5nb8rbNrVdvcGivnPFE
9skf21frFjm/MQ4auaMu+CElbmmPcfAQMW7iyAr0rMkxuRbLWSdedD/iB3ALc06TOX8Ino3KsRB5
oIQCWmlOTjjRHAsiShvsmIQ3OBI7Ei2pITRTsxgfrbIKdkEE1OK/5Rz/BQDZ+yd4n8CgR57RITbo
+IQH/1EuMCRRkTZ9mh0VLWWbYNHO3diLc+r04SNv135Amzrn0gUJiG6zU3LW7OJM/peKUApHKczs
xZwWOFqyt1EHHHDLwjmneWodsa+Azw4UUWPTuP8vCuUWZJbrjmbJuNFHNaXZeeYIj2OgUC89VXxk
P2DyuDk+fCLWAiGBgiv0pOToNNFnUbnmTodtdnIG99pES3z3X1+CstLHIh5eYrtlriU5J4044MBp
KFi6g252jbCfBh8qzr9/G+U/Gdm8jYFrM+8CIu3yVsr/mbs0CYGIxQEd1hv/F1F/+3PoMkAELiwc
QjcKhWNMP5aPZtZ4fvzCpetscp9wO3rYQWjrhRnjPjF/1VdfLns8CwRYyJuTChPJMx9cwjiD/yKo
6jvlYXeDvyR+gPGqtrz3wDqV+lnYnT5jDk4eHWKIWC6Sr6Ir8BRNS/lmpxMVtTW8CpZon3ofHd37
9nAKprmFf4RPzSGnJ3V7ogobLwBazFsgmZ//+/dpLcX4Zz41dAOOgI4iJuv7/2haqNwhokpTxseB
OuOpAqqp4P83hl4qlTkzR0lYoTiO+ssosLIm4z7jGTgYd0hPyMP3URUKSvx6egWL7vgdYMu8HmY4
7Zq7knnj5pfXlPE1gIuzzK/llN5PopyA9eFltKLy08qy8dky8oKH59+/Nv7ef/niFC9QYRe25T8I
5hVlrUM1LtjeVVGcsJcin+5N7aZfSUMFoIzrlo8S3wimV3LvthrsqZVagENt9q6aQ3BXAJ7PvGJX
BQxbmZ9STAsV/bULPbP1O4C/OY8VfCM43EhX+hq7fvHffpR7yb3vuP39PADAs5y8/wmaiCTWXL2r
HmZTcMD8M51J5dr3S62pp42F/xk15amUTOOqSbyJPvtMwe2+crqhy4cEzFH6g/NUYASHAT5ixDSz
wqJuvaP6qGeiEjTN04u467hzbOoaxkXL3OQ4F+qk3C2fHPviJA9dQAFTG9vBM5veGWs5qPC2SG6b
UCWU6KDuxxFZyi6bootuq/dRq/H3yLArkv1XPcwzHnesoI731I/4GHJ/JWB5vXxu0PIPTTlV54AL
Ne1qBEkpdaw5JY3qo53qq90t3m+W1iPqZ3RRClSqSqPopgci9JJRW7obbE/dE7MjcWGVR0KXKfsE
GmSyZ9/u9otFRMXs9dLoT2JvGMf1ic8u+V0T9rdORspFjmxHpms+Kl9B78ekgBdLnrMEjErvdqAm
eqyYY+bAmal7d1dwzEii2v7890+h+79XIs8HneK7oSOEb//zE8aAJ7VcMrm0xRC2FFiXXaRNeove
i9F5SP0I7kPcqR1ionMp7Hxt9M7jIxZ6bvyBAT6yzhxT4fwoPXReKsPigy+YkwtoFmM5z9slJN4B
3IfS3NVVv4Cw83tdbsoZDVJ3wc6tQ/T7KPnE2IZpA3WUMsnlTvT8yiIw3rFkVvl/vOx/tgdgLfQE
qTflSvp4hP2PhcXyWmsZHD8Bp1Zf0xX748xUd9BjmN7H3nApK6c8VnH1UjshNvlRDC/caK6WAX8x
d3p40HA9htGnG3D24jsQW2oVK11sMmSWmxH3d1yOOAdXI+Qy/WWT/rtxLRKAcZa98iECiMpMLO/0
vXKTs1N7R+RoCpaniPm033orh9zbt5BhmH9tF8ZZ/8dbwAv+X+sPRALphYq8B+qjDWfgf4T/R9GQ
CG6T4+g043Uu4uBuoMvKLp0P5ff94xKr5NzG6U9f4t2QafNuUqC9fjztlS8Q5Mqw+aSotx/t52LO
cTGXjvtS+lAGW1rVAjaRi9d243uYfkbYFB5GM/5oJyGOTktFbGZJ8eZm/hZHCp80nZFXmetr70bY
9xljJ3XxVjF4uy5p927FPdjRKM/O2uqG55D+oqhqXgYUoW1bTs1xGOqHgvquK6ib6XaK569A6BGb
abnXzYw73FNves68a+9IeWW9/Cgk2BTl2Dymfdo/4R9yb2EN3P8He+e1HLeSZut3mXvsA5cwE3P6
oryhKVI0om4QEknBe4+nP18md2+qNd0dM/cnQoEAiqxSETbz/9f6lln3gqlhjj1k1K57XEXE4Npi
G49LddvSqtmQOHyttCXcs49txpR/0CcPeUi93FfCuPf6qjz3dXNvWZ13NSGIus+ZDFb+guIYveSe
XutZKys8Jx1xCl4vcFMs3r6HTdnpNa2CEbo6Zak7YfTA7Z1OJ1QmBNymIUjFphhWNgp0t/KuTNFq
iJaQv0xIy3bUP97c2de3uKnTFRawYj32WXDJcuOWigMx5EPWbCsPJXFbkJ0bM33f6kZebybPRXxn
aCkMwRSwSNwfkJwi34uZlwcLxW5hhHAnozE5o+kGtaRRNBeRF2yN2jD3dpdyK3hicMX4L6Oip0UY
n9sfwiBDollmpFzL8KK7VrtfIkQoOCMZ+/UYHKsCksKQMG9oluhnnZkXdJvXBpKt2zGnOGrjMPUQ
5qxqpl2XJuuBy7nC2k4zBZd4NlJa6wVaQBe1xRzrD/jMy7ssmoCPOrwzChzG6ov3hFJsRZgU4Tp+
4lzl/UyDpwq0x39/ZzFM/79fVq7p2o7h2Ybt+PZvQ+TI0CgMDbB46aaC4qN3dJu5QQC3qpOwZ6Dd
TKLviyoJNrPREnjj2sVpjIxvQwHzbJoo3GkJXInS96dLq5nRkby+aZ1H/oPwvfjQgCzYDe5oHEgB
e+4KoIDVnF+LUrS33awh3auHdmVFpB/4gbb2hVcywbtMURpdZLvvjgEp3grDhE9XoPoNaM57upns
vQEsXN4NvC+knELUR8ZTyEqvnRLxwyDGfjNilb4Wdk7bvDQIEfLL77TNqVR75XUfRcSTGJyPsTDc
GzPr6rXlxO0uGoEKzgbW7XzunvPRdC9jGm8t3GbSp7fLo1Ou9e2rO7fHGOwpQsuLaf6gfDEctJJu
eUlCL4OIG5cRLk+ScTwAD0F/4iSbkRvydhz4X0LTAdaUB0Q4O+GlKxIkN0zBaM3NR7gXYqN88MI9
Ww5lvSyolkNOxQae8Og/YaO9TucaOoV9Vyxorhh4W6dI+NgBO7c+YJ8H6R761tbGhk1uVmHdpvDj
FoRJV+gw14ZWMdjA6NVkKGNGrElnpwhJdEg8KWqTSgjE1ehdxEOC84bKF1DyIUCLmaQlUW0e0LgY
PcgCtmJrh5jxUEkmYZK/+inCAD8xgd8F5tl08SqqM/b/vE7/Gb6Xf07q2r/9F9uvZUXjMoy63zb/
9lDm/Psv+Z6/fucf3/G36/i1KdvyZ/dvf2v/XkpGTvv7L/3DJ/O///ntJFrnHza2CtBz17838/17
ixRcfQv+Dvmb/9Mf/gnreZgrYD3f33IA29jqmvi1+8dEP0fOu/7K//kXmJ/N97Tsfof8yDf+Cfnx
wfU44Hhc07AtQS4Q94M/IT+Gbv+h247n66Yg2Rqd5V+QH9v/Q9d1MCM2lTxd6C53ibbsu+j//oct
/kBoBYyHtzE5ZGbwv4kDNFyLgMNfJlE2SUy25WJA4hsK7knWb2Md8u2QqkyueUWYTaZXJ7VAhE/S
ZmeB4NJdc29KqaRWObDflODzc1u92Okwlwd0opsWMfFpbpDQrkVzGnLbOJYArohMaOQ9bpytlbD7
Ccx8iZBo5RokejSpbOdEGoItKqFqMY4e4JfYGvwjZSnVrQwbhvGHWCoe1bYwg7M11dG+h3Z4rJny
o6a8L8gjwf2YP2VYmqLZutfDTD8UAwBEY0GuFiM1oL4bALJDK7kpEjrjuPUf23B5yEnquRrH/KiN
JlxAKZGe02qXwASiZoX0NbS9uxHqB8HkaAoXsCYpT/LanzvQQGXPuMQ+dIaRA8GtcR7hRaIRXL9a
3KRorbmXymIC4aX3bR3ezXr3nIna3ZiCEQT5TFtYCeS65tjMtDgGoCqCq7oggQmg3E9n2uQNoG3m
s5DRYlr9RdVdQwQhVma8tsmY3mqLeK7z+RbV1J3BJJGMoGyTjfldUbmbwgyAGen3DpoAeHPfBl/w
tLNNgBfhSHQBmBb5gV3UPjMeQRiJGmkCe0/FBTzgKI1IoT/DIarwlghsbHU5QEwv7ks0BmvmHeDD
oZIlFlGpBZxv9ipd7HydOlnAs2Q5k6f5UnneA+74L0bdXLzWfcSs9tR6LrEWY3LwcwfOU8B+517m
1nemBpoW6URqD+tlqs4jT4lNFNZvdYfsprSKN7yfU4mYKVuCLaZRSg3j6zgiGbbItsmlODzdRwg8
UayeglaceqJ+J63aWXpMihPztdR1jo1OYaw1yBgYChFsS7v+aZrMuGYd+lzU07cM73zXvM06411A
ijSz6iEfkCl1xYyePBI/abGv0Suekw5UcO/K4vxIEO/CH40ZaQMMln3p9px4TfQtHmvaVW457xqz
s3YudNA6c8m28n9UAsBkMza3RfF11C3UfvQq1gbnwwpYxhfjmaomqRlGDi/Vdnb6EFxZk7+T51Ol
l4dS9+g8QtNER0HQw5Jd4uxYjNot5Wp6BiilXefWHMB/WItgyhKjzqJuTJNsfluM6SZz6DmGXUIN
VwcIn2Kn6GkHDEZ+14CAXdV6+tQYwbNV+Dddj/6x12fUq5qgtQqLQCN2ye70i4adpCNVBYoEZmAv
OQjLTEHJEFcwgXv2KhBio/PWly3uZ0LXtYHQ9agB/a5TqBIMmP1lurU86rnlSACpacV4CMkNqx14
Oq19KdwAGU0W3IisPuTYj2ofEnCfHhqrpa80M0Ex4+vG6x7GlDTHzM+3dsGZ7Jgd6UoOQ9AupOZA
ujC6kKyEUtVVyaH5Mg7QgjsXYQDOl3FmGMNTfNOnDhp9Ed51k3VeMv1M0KBgp+oFpXcvxaKbVfNP
/oOXPLYvWgT0PG3iH3jnjvqQ0xNtvgRO8oN1gs9H5+BpGM+mhO97rOIh3VlBchXXIVP3zdDvx6FE
wy3/nlaQKGCZ1O4twLJr00aZKgTElRn2CAbi29aAJRCS4txpzAxvsKk/dI1+74f0fDuDaxqw56UH
3UppFPVde+dY8dNo4whqUePUXX8cNbjuejlezGK+dynN8JTg9Eq+DRYYEIwGP1uvY0QPzQhk+HR2
Mv2Ln3AyE4pXQwcZ33VxE/iEeYQeeYrxe2BMRMLDTKE+AUex6B6MkvwHe0aRhfUORBKKSG/hkRL1
wZchGl5bq7zXq+HbVPElraW4sU2kwB2eM/7yjefal8gvjmNCodzt8+/aBC94tDaDaT+WuAlaeyEX
nIG/ga9vyPT7gIcAwt+foDMexrHeo+/+OYXFOZmWnWZWHR4eniYdTZ81gmmAYvBRe/ItkD8koAbM
8oaxOWYIIW2zxaPOx5ueS1BpgL4mtTAc5s4WjPEe2rj/6hCibfYMmj3xusz2tMUXxYfEdKlogm5F
IcdrS+GtusW+gTt0DrNCukCfg1h/dwOJmLApBC12D/TFvQrMYedP49mdwdMM+XKJAxBZOiFmUtRl
iorRK1Jtk1g20lj18F6Xw8O8u7Ks45TmFzsPsJy6CPL6ShDA4WPyR8TbGaiFi7tsyN7RkiDFQKHm
D9N3z5r0jTeVl6EGIiuvLrKvd6CspL0uel9IkRtGgY6ZygtC24axPWpj7ZvTUoNOW58KPZKXcBw2
aVoQCU5YAjzq16FYCkboFcF8y4/ODJ+micAcj0LekKAkAjt1iClnrlpX/1oEHUYyC9C35s3HqbYA
WcHQM+vmatLSyxwxnACfyvQVn75GloMz7nWx3BtMzvDgDocyqJHlTnxual/rBSiCpMNaljiHCiRt
LdxnmgzRWp7ttACNfeuhKwkJeQkn8yUcKejAY/iRW80dVge8lQnt869FpB/ceXr3JwIGUcij/nvE
8fOlmBAp4AZ+SZDW7BdvPLWLhV8QiECJ+bcOZTon7pfOPxithxBugkpdmvf2Ep0hchEhQ1SsWac7
v3EuWFgR6/NLXvHg4wWhvfPdHs1CSj2fqoUTUUcojVLh3JKIt3FFxf0OlxnzHfDgRZmCgGd+XQjO
m4H6WUOSGrqihby6rP4qxrxG9sLrNCjw7UO4umJIsR5LnacbZ4hlN/uwyA5OZZ+QJp4Ghy+MwvPR
n/Jzg2ydI/4SG0N8TBbnLUqBNrlUVJNR++HTslhX4lYkkX8cU+u6yxBRtXX2rRsFxOyKiWILQjwd
vbWuQzgZsYztbb8wz7EwN32PKaCKiweHKsMGoct3y04eSHSEPNTU79ZMkcurH8n587eJBLMXWXZF
R8lcBRjuJ916LAcu16jynsgJE5X3GA8IVi03eE7BY21F1LyYXnY7OyVZBGVy7+TBe1E0+hbDBo+g
BJTLTPEa10Jsg+bVY+43Y7ey8umHVVUYeEP9prJ+LKUB0DZ7MHwUCe5LfkNPjrEAygGq6twRc7t9
8GybeVuuP5NayP1r4EwI0HMPLW/RS+8ZTJnD4Mdd6eBYKGqOJxRsHcCncSAuhwqnNXwxvOqV0pfl
64TZeG8t8FpqHyMxUh4xPzb9yAjaeVk+4mlCHhbplxaD1CpBNeVZqHXNzqFJT66blk4m7rPwlq4s
3R/i6iGxT2n4AqAdfUb4vU6Xm8hK7mnN3OC4uQaTSLBbrp+tFlJES4wJVO5dC7qMxu/0NBd40vKl
/rJ41rdCc84laavAzTNylJyr0uBvbCdyRwAZgnq8jGX4LMoJEFAaUdWzuO/SMuD2t9EK+4Eqhb7S
HGr6Pp36Ip6+igQUct5Vl4CBNX8KTtMZIgKQQh5CUXhbCupKU773zYPIECwY8J8oJJMkykPLm18T
3LN6iBWloQyxQ+8AP16cGZFrdu5RYSjBNMy7egweqGF1a6/TZeBRfK37stkYCQuHyF1pIUVJWm5w
c5Tdyy4u0WEh/4HkxOAC+E5368HxELxqRWBhVoJMAvvyOTWkRK5+LVr7PtFQIWZZ9H3yxq9uNLzR
Wn83F0eqb3/EPq65SmdfRQEyH1qIdKkpAvhkWUG3PyBLhbaR72cxXjF/PzsmEXBz2HxD9Osx7mh2
cbmnpl61CVi82P1qJvk5qOufUccjdjayb6PpQZP2SGlgQL+Y6Z3Rk8WOHvM16sgQ0ovx2tDTW98Y
MKNHzo8uwzRQuIQJpfKBN615jpe9tIuOjfRW5kfPQYM16zWP//4LorgfVgKZDgPznhsuADZUiRgm
Ut1m/I/EF9fC9MoN596KxMoP7kb0GCk2goKYappzaODjJN24aX2HrAfTIEW6Q4SHWiSPk108zGHI
438dAEJd+zn8gHSk4RNJvY2WAJwwGSn3QqxqMVEbRXlRAo5ZIvd2DCAR4oDazHWLBm9iEtQ669jL
d4PZX9Xl+MVExYtjpCSszdx4uv9KtOl9a2WkbPX1ZR6NJ73yaFYlVxp6Gy5dLjCPwjwGx1UG6WtZ
xnw9aqR1xFxTXeqgHDHuUs3bNxNZYukSX0UFd6jafzINQCtlS/HQinHU6K5925CDnXbGU+pGW8cT
IDgGAtTH/JC4+XkKHpLRhh6UyVGtDR7GSXgAxlRMtfi6R9O6A+1CsmiJEnzmHuX7NDuCl2A0umNP
LowRRkgIHzQdPlVBMX7VSvWczJsc0bAEufto2dGTB/+jHN2biv0aVr0Unr/39D+NergqzGfbHN7j
KHgLl/Er/IIffeQ8hTbjbd8Dma1fgIn9rNPqLvA8ZJBxtZ8oiK6R+awQXyNfEa+QEo6GMV018S0N
6G4Lh2TvlXREIKwZVn+oTQYLIOCh3I1zuY0d+kdhWT20Nf71hIJcWjCp9XUca3Sxv+dQo7g4J40Z
X/QSNbfw9iCcVzzmfQ0KWZzem4sFs3+O3hPP3vXhg+C5Zzrb13408hMiEfeAAWKlzNdqAcaKMoNa
TaDhQFc34q3azHO8nBXnOg3tmWZOBYUhmKU0lyilQVYi/PA2imtkPAW8Nb+q3tT7simkuN7U4YaC
7d8/u5T/fQHWZSucJvz4/9RrxNH2+0SbECZhXT2pT/Bk0WMYDORZKIhxnZjN90C+phYjVxqkyhYM
r0PoWl6PDkKKGnLSTKdzq8UBnEc/pqQQQS8fRqSXfhvRh1MW6C5tvwzzUpyc1Lul+AlQ5aMYM8Yp
PqZ01ckCDc3XDr0yiuD2r7+2kH+XECiNdSHyUyf3gFqrDJJkuSfyop9POZ0XEy4VJ60vleA+SuWU
cYlclYtSC4tNqu1r6tw8vMd0Was/K2s1kvJ+WVW/7c4wcrhq0ZV/rNJJ2DqFEx/U/ze1LQ1b0mG7
9BnrzUntuY+9FBPFVQqpvkeiflJ7Je145redQdVFvqb2v3qHWlOvfZwOalstiFDIGOtHhxpHYzf2
9+rAx5C/SHiVu+bzbFA/aSa0ODSdFuSo7Ar1Jc2hYf90Ian3Zke5Yxb1D1D5W6/N6PnKD7ELd1iw
7Vi73A8EZx0lkILMNSvaFUsJvhZqDDdYflEu8sRx90u4gM2oOazo6osDttvegWFYlP/tP/7lO6hV
1CAEz5uE76mv+HH04gjhaDFY5maSJ0ckq2g9KRsHB+jVdJ9lyHLUrpoo96VgEv66ajzirue12nm/
70Grjm7wLXka7C0rKpCTJV70Tetzffu5h7lETqbrwV786wQqsV8gRCPwVX6XAbdw5iz6rtIFrK82
50IfyehV3159jnqnWvuXr/l9tdBziNKNOhPo6FNLQKavvjI4K/cAbIKW498vMvkLUNP4BZthcRXO
dBI4eadejPCNpE2+3hZAVA6BJ6+0f/n/ErJzBNldrf3Cwkovr031X6pvuyTXWGDBW1ilg5VMXWnq
L1Zlzs+zS75WuvZW3pGEuRCw59bjLnKzixtqnIjqzFOLz6v1l1P0Y1X9fKEMCtlV6mu5Wj/e0kVi
rz11bbH7OKpFHbZ7M2yOn1e4+vPUW9RrajOUZ6E+AO7uUnaTG+/Uz2x1sqvf+Hz/76eg2lZHTa19
vEdtf6z+9nO1+dtrH6dtVTuEB6oflTmjKJGRrFUBqsrMg4ELdK0PDgEpcn+aviDi2oSNO2Mga2ES
i5bZkDziIwwheoK3xdLduWTABiWNURJWFsx33ZjeFZ51GJv+LAa7OlFrvMPKU7YQKKCDEXlcYo08
WBrktlrrD9pM1IJalCjqT43RACVV227mmZiy9RBtTemSfmdibvaKIaIKWvMT9fv/fLXwyHcZPfML
dO8FKcgDUUDReZSLIB55CqjtwHSQdarV3oTCGDdSyjTBmcCvGZ7VD8KQB4XjgdrNuUPn8rGkFr48
NT83P1+brIldrH78sap+5KnT/vP3/83PPz85ntzyYDdmMl2JqVl2n2//5eM+Vl35dX559eO//uWF
zy/4+Sn/7LXP/139dHLEtyJo4G9YLYb1f/9Hm/Lk+O3jl6YIQSh1jx8f97lzfvu9X77q58dAFp6Q
mTOXUr+t/vuEk8vI9JeowHsMNJS61S+rk6R7mPnsH3qw2Ppf7RdjarBuy4V6Ta2pvozabKd010Ne
2et9DAcAazsuMekiVYtZvRjCCmaGFpIUqx4jyrvFl+Hm/7md5pWzplDFIFTd9ws1jJELOsnc91Qs
it8gWSot4051ZkQ+8rzv5N1L5wGHRIdJTaPubXDrGIu5kIDlBemNdXKaPno6tRpCAGgPD3bqbZkv
0xEq2ijSt6qhE8rnkU4GVRkXzkG52zIch+wvaYBT28ropjYRM3/L6R1sDYlBMuVFq9YYSezHaGmo
VMbhiu56DB6mZ2beFKSgJ8goN0W9tCdP0gyqv9Z+e61pdJhyCTlPbU0HqzPgHquFiv/7eC3Rpz2I
67W+2ERq8wuD7dv7qGYsKY8nhvT6pNYMdszHmnoNoTTngAC9MM8J5N+mZfQrBC79CYQgYjR5/NW2
05hPQVkGW9VeU902Wt/sEHWEP7tvc0X+NbNrKsZyXFfLhVpTR/q313BTthQG61dC0XisfHTgPtbV
gR4Kamqd56/V4VSH+LMj56hH0ce2fGA5C0OvAq2kasbFyq6oVmdlOhzajsTeuH7H617h08avaGvg
zX85ourFpCipzTJW7TWdPbBEDSlG3OW1BGSfLY9tMMC7YDLINoBUWLV59igk4ikbunI8E53WHWfn
JdD95gSs6tfFP3uNCsxBi1tjHxlWe5oRFnwsuoIyQOuSy/T52ixTfpKQ6jJUBXuj4nyW+IcV+tWR
GqTYju3wVRgL16A6TqE6RGoVJ9pjgFEXkmLLuf55JNSB+Tw6UWMwSXXhI6hD8Llw5c3pc1NdmX7n
lNt0Tt/VYVAH6J8dql4en7E0q0NIuUsdlMrxd3aVO3t1pX0cInXleQmJzwAdaYlIxw0yozVQq/mQ
BgXBeYmZNCc5Oj8KDeWfgr/EafUa0EnYjnLfhQa7PSNQCrep3P5Y9UN3WOsR82e1C3W5Hz/2t1xT
m4YNNAS06erjykhMDzaF96xukOra8ecJ3Z9a/biWSic+OiX1s8qjNe3k3rS2OPowT3DERpphrnWE
NMyKzPQwFYSgFxGFZvXTRd4pggK3krNUpClyLtU2kJdSLj431Zp6jbg/Gg8MINSZFsndoMnP+P/S
iv9RgpItHKTc/1pacdu8h2XxD2qMj7f8KaowDOcP20EeYYE3FaZlo7f4u6jCtBFcCIHE0HDI0RG/
iCqcPxD5OMK3yE1CAubzHf4uqjD+wCaJghyxtY04S/f/V6IK3+EL/CKqELpA7IHMzESabhHUpMTd
vyQnpW2/pGPvx5ciQGnIA0c9ZpwMyRdSJcTMGEnK/imCu3JafIxcdpM+elP8hr61BUZtk+Qp7wCf
C09OUHDhXzHGMTbZZF3UBawWjQWKvS7R77kC27iQt9sJRNvOmLRrHAwm9i4WpSvrKzl54l3ZbP2h
qY+OAYaki1B8JZnj7J1p8RAyRSDG02HcgjghMtUazoFlvyaZFlxqNDm7zvKfZFQLjek1OUruxfG5
OY7zpa/r+C718iNkghtj8hhnt0jP+rQ5Mvn8ESMYRQGonUOb3mMNu2v3MTJY5HRF3crUmrq9Oeb0
VI2SLFc6t9ZQVHsyJG/SQU/PGm19DIXtWzAFr3pkOSeyXmeciPRF4tyhzu7RikT25dAYIc3eGMW5
kgsaXxbqke9jHjbnOgj1TWMDTAn5a7TkpMzzlnTQq9u12lRr0LIeprRLOWQcgyJ0tEPnUs2Tzt90
Af+z4DVjek0tTo6d1N+ArNY5IOejN+WFy8cjVed/A1NSZbTWungbltnDaCWA1HW8u7OJ0buk6m82
qSt5jQLenXkb280G5fcuNZrpRMnIXOkAujZ5G4HPHXSkfIReQIjQSHdAon2KO+cYBl67L3B+AieS
NRHRU9+cRrc5BwslAIqx9I9CYg/ykDmeOxhHyy8+vrba9b8dic+jU8apvUVg+9Oyi71ezcGB2z8N
Q2+qoEzBTVML8P/N1ivFu47QIaP0x2MC4tK+lwMqR14Mau1zMUlcoJkxXyfjcGfx35/UQv1Bv22q
x0WzBFjNTYNgQp62ZMyrYbVapUx0GWHcArY3X2wpW1rkMFqtfW6qAfXiNvbBI6BSHelSDqDV2udC
nQxqc5mnemOIlohneVmqi9FdCobCamCtXlRnBz7Ur1ZO5FMrB8Fq130uPl8DL6wfkSuP8lmtHsrZ
MlPtUU9rxWlQP8mWMdh4Fc5qhYJQ41+1mOT4Sl3nedww/mglV1C4UbxVA+LGShhNfQ6QP7YJsXbm
7s6mwUQojypWKC1Wk30PoVSduqG0N7HmTRDruuVkeUimhFyoTbUwaeAgkZAZ1OIlMfKDgXewGor0
QNYhEMUJy7BvguleTXPanSSVTqZ6z8W+mDpai8GzV2KHL/HaujF+es+yHmZCYnajKqaqL2VvO6Y1
EF642NQLSKpwyMqF9dea2vRb2Hw+02Bkb8Vplm8wgxYLOd5uHhDgngrjmFKaOzs5rnymHeFWs8rl
BExtOelk+p78eox3iz19jXNiTmJkySd7eWTPpgZ6LxhvpHENknfYYyyruWtH4mvVduG5ce0HL5HY
V7kja3m0oxxi0+SYAGbkDU39YIiTvP7q6n5N4GXtGDfGmDzMc7dwResyd+0O+5kUu9jVth/am2SZ
fnSNZq8tbaSzN1zFYYNEjScd/IPgLfaN7LjUFe3tvMOE23zJPD0+hGn/pNs1QtHRYkDkf89pWeOE
z+/w3PlNdgJCfzXmcbYran6jjjtKilQe+zHx6R1k15XnFntvml4mkIPGlL6EEI6PoJhA5+Qe2PJq
wXIgT4UJeU6Twvrs9ZcArcK2xBGwnvr+BuQtXZBEFvwKqpUQzXDf8ddRG61o/c0OEzAT4V1UXFHm
gP1QDvEV2curxeVsCvPrnq6CDruWTrG2mfDBH+fOvCYB7wvZbcZ6FAi7MM1Ls3dvbuee55sABVuL
EQTP2J8qr6SNPEXt2U/nJ1r/sLASZD5eVLyluD3oj/avmh4SHloZpFJ7Gd0Jor/W9UCTQ4u2mDke
CTBL91Uy32qJR412pk6J200qW8CeO1p0a1mJdXZbkR+L1ANGYa1CwC+0UhGHiICEG1ElcIJtAJLE
FmiND7apqIe1mNp63/ZpvrZaQmrwj5ubcLwtQzIFhF13a6Q+66mJYWBMJLgPYCs2vdUDHUkQIAqS
SNeNbVk7yyI2ycvT99lYICL6M0FK823WOOMDGh5zu1hAFkrLBS6HxEyXrVFHHza+YfYHM6HQVFd8
6Nxmlw7P6IoDP+E1T7WbaSYh1wrfojnDG59p2Qa+Uk+2BjnWVTdtUzcxdkZpfysx3e5gZp4wR9er
yOnCy0wsHW4GnXYDjGit0W6g/OK2HEk36PMBE4WAIjYmTbtD/znjfvHXrtcb114lKvh0FOwMxkk/
Moe8jMXge8UW6fLMbCE9e9YzaoKoP5c+bdylMI9lNGx0PX5LQ5SY5PZS/HUxYwwkhczQMgae57RE
uYBIGpIZEtVGX0Z3M8C/OmoF7BMK/1sTcdc1X+bNtQleH0xDA3S5RlX0Rlryxc0DKZ28TjP2KViu
b53fvngYmoPJvx7L/GS7XLeQPBtKvuRQMbs+mBmFZnmpRilXJ2BzdyWC/gp8pXhc3EDbzWD5ye3S
jk5RPaZzcuyFRiFeBgLZZOllerIz8fIQhQzAvqeFVzr+a2YmPE50wjU9XWg3oEKJPk72NPC5Jo0c
I/qoZygfwN/0c38h60zbIvB0GBmMr6FkmKZZkByWTKANO+ItfR5b3dxUmv0yOcwUXR+16fTYxbQ1
MP3/TBtX3BXNQzNLO11IvmTYpccGoTn+0cI8FTL8nOD0Q0vS0CoQaY5l5NBo0LXM1P/CF73Ecdiv
W22sZcAdSMnwCFPxPZmtr0sVEjJc61eWHnhwEHE5h1a1iSPQ5AZjy8ExwSeAEgPQphMzFoxAVrP4
rFv1zwqAwaoZ9GhXZujyoG4VK1IAGNKa9bZp3B9wWW8Tza93k15fxwH0n3Ig+3tKDbLJpxvUJfG6
L9I7003vGz3DSzB0D3a/sUBjoHhuzhFskEZiAELEDMhbQK6nRrtwqsRChppDToYKsQqkx7LGHrUa
pvaZHheYs9u4RFwG1ZvGvD0bdFayvZX2GpAR67sQ36w5Ds5NAEFKRLjida56cFIxj9r0MroMZXQ7
7MiI2Cm6eJ9mO3fRyB7DINEXX6MwZiS+2PEmiyx+y3+OPASbfdwyfyC2qIrG/tBXsN6m1N34tu9u
U61+Kxa/O7IjyPJJbisBVrrSmssi3fLaOnITEg6deM2kmMeRFrtA6WoqmOg4KBuE/mmYYsgNiLmw
5Zvn2YAliioNIm8ZrqseD2bdr40g1jZmYbJj5wVPDVLgXI+hpuACnzN92JIYDt+LKXc0ykqOqrKr
bbUWpvxEbY4tUQezxpBMTl/UgrEpBKa/NnkkFsAoiqfJrhh+5wWi6bygbiqJIYqFqxajHBv9tln2
E4GEE+xkxnsWTxOcePMXy2rgeiREOzVjG5/dnuy+qo7rj34mFUOiMAcolK3Tk6Zlh49TkT1apT6D
f23nbZ0y8qoNyqN9Fr2GsqCkGLeLrISoRTLR4V15DIMOBUcpr3Mw4OBNN2aLpElRhgsiME+ZXBhi
wKwUxVeNLEsU8/A9DbV5a5n5MR6HYa9ebuDshy4hHkT10Fiq55MTLgR7ykWsi24jLGAjmqyGeZ75
NmeknHiFjWDBiCtxHPRTLyuWn4tOjspNhDVyWnftyOmPWlRyPJwTSrr2HV9AyKTIbMnxdGfDuCId
lG0fmu8uzd1bwoorRonMaOi7sAoyDdqEHJWrTUP2Y4OdLUf2Y9rF+tqUq9y7ItQSDAz7cZ9N5XKD
n52Oh218EVb5RGjmcOApAjRx0sPrcKivFzu3H+wwWCeWd9HykpO7NLTbxI3fenLF9vWIs2YG2YzS
mI5n0CXTDTEc000Qde9L5mS7TLgzMCJ6lEbD/GiJeh8cFs34fRTo3+KC4ZPhvMLGrLY2yVHrPCbr
U8hTJCJtYj+PuQPJcj4EYKdgiznfe9xPVzVZOFkUhwhxSa0ZcstcpWBNGLeN7a5tzO8TUy53bMt7
7OZ59UXDH5BrzbPRJSEKIw1KaAXzg9m4trIhez4OQMpOJLevqJP9nPEQXncG/jDs1rCD5XyRbGh7
a4uBS9o1mttI0s1GRzD+JONu3yTizJnncV/llunERsFVWaJKih0Rbmwtmq5Nf76bsvaa5sENB8I/
kLSZXGzj3WobmNTEixcLrNaIuFILtxQJRhmt78XJd3nrlrvWh3hdV/F8m2D62xHVsR5SULNtOU2w
/yx9ZU5QPEDQYQhDRypGrQNLaNbr3kXyoJN5rIV5c5xICAoKu7nBegZXtITIhzKa5zkoh+vWIWpA
H5t3MVM08MNgT3BQvWBUIEfrMM32pY298gwKg6xTDVeJwmkLC+gMYWEIozmXGd+jn9KXM3eFYzt4
+sPsYl8TGbkrZMK81Wjld4mZlgfc3DttiOwtFKEYEgJiaXDcl9F3v7oeWuR+Mo7zgtZ9FIKIiQh+
ZTp9b/zwm1bM1qWb6+GmoBdMtId2jb042Pu9/RZ3ZBaVNi2ImTnWnaVLxLLAz8GoBbZJfTMYRXYu
xMB4zoPX2pVbABMQy6yRMNGUOxWEarI4YRXf5uvQceNb/KhXYu7tG5DdZ51Qx4M95a8dfr/t7Gek
W3hJcoMKMlwXfTbdpXUIzJuH9MiCWfN85aKl0BlRbIeia9dLYxjHJvuKCJPpSclxzQT5S1FvY2gY
iZKOWlR7HX/RCtAOzCp6KXts6z7iFL4NLkGEHku7b5fZWusp+pu5gUSW0roxKToc+jp5Lh0mskva
XQHcgxx9h8r+vqZKc+Bjiy3cj5qnPEwJrfl/7J1Zc+PGlq3/Ske/w4EEEtNDv3AeREqiWCyVXxCS
XMI8z/j190uWu+1TPte+970dcXg0REkUCWTu3Hutbzlb5K3AZ6phLZIxeTSiZh1ir39w/dFcT5k8
OKJ5TvRxeKgZ0RORyEccUZCdaTGOXbvOtyknasIh4pJzD3jFgfkap76TFhK5PaUXcmiDH9Rx/O36
SisAPbAZYTgl+1kWUXfyYkBSwnaIBZugdg09aFj0kDhDDkjx7Zck6cKLCMbF1yqxtl5bfKRuqm8T
dcbRAkwU3uPYDvpJF/2XcPT1i55/61ruLxCrm6rP9HNvM91hdU2Wef0Ok6RZgsxpNwApHOwb5JwO
DU4Po8fPNw4iRWEfZI9uGSbntHkfcDUtiX+q92HrBFf0XQctrUgMqvkRaVz8NogHUjJsQiDAc2R1
22/SoC7OUKqx+CrjimJiFG375qTCfMBHhKC9q+UqFog8M9yPa3od3c4qtN+60oHpKBkr67l9I/mt
31kyfulI+jiL0FKsEXG9L7TkiF8Ci76GFljDWcQZx/sp2Y4Odm0Q59C5sukg9ZQLoQtRvbjiSUZD
cOosY2MSwvUUmvqZ3ehb44v6kLvjM6Y5cYoKrsAWgGdH7vbCAri+ZtStbPCJtkA/VW4cx/vCQpPu
xWTsOQJ/lFadnqZARXfB7d34GDu2+9nLq3WMK3pVDMbBgAEIqrVByqu7Du9shKeqeE1AwVJitqcI
JSzOf09s46Q3V3SNCQrLNLHR7CRbeZhWV6VRP44zoiHVTR13Con2gRxX8UfX3FMNSnfGfUMRqWu4
QHD9Lgfc7V3V7wjbFYdRvFNiDDtSHwmfROSYxWG+n203WuUdaPc8qYBwReM2r4hRT53vMWX7F0l1
31WcIkNNs0/COoRlVqlQrjcAwtbSJ4YBgtAEJKGpIrYVw/+SnDLP2scI7899UljPlNf9cqiTGNM6
eEBNH4ula3ifzYwZNbfbllI3jJaAiZxloPkoDwsK7E7k1wqVyzRP2tINMddYo+Fu2gxd7xjBMW8M
CtjZppq3VQ1QDTWxI7VxvpdiOiZr9OpIFfH+3FrmRKuwLgT6MfMLzu2DhP67sqDS0GoISKHHqrFi
K3vogyggPnKE/TfRjKFYb1v61pbvFit7tk5gIlU2gLZKQBBvgy79GOvJwyjTX5zWuKW20R5NTR69
uGMGlRowW2ewvk5KeKcV+1e4aqRGDKjv0ekPacX6NEH71pMoe+znciUC8oW9DIY3tCNqzrAmViKZ
iV0/5npRn0RzLnsIcIPt9xvL7acXICrbpImHHa0ouTA8ONVkkUWKhRueU4vaGyYPNgCOrxUeQwaA
mKnK7LPWMfQuXG94s+rywpgtW1tV0iPK9duFi2SU4DKTtiaTuARlyMlzHBoOAGxIePPXugPSbab8
WUaRx6nVeOEk9dnP+vjgNCTzcGIk+bkAG9catE0Mk/zafK1PWrQKkgzJpFuItdnS6Ogw+KxLMAnH
rkOGVaNnNIWbf6l1nXG+CctZvrVx3H2VXczONhNV3LrY7pI0hNHrtWcNCNzOyy3rmDcTdjvZP1e1
PkFozHFoCKlI87W2kmVN+7MRF7D4lJeZ9xD04dcJCsxhqCwIrPDdFo5fVMdMZzTbS/TM7DP6qe8S
9sMxLdahEZIs1aUalC2dxAOvqXeZGHYlXP5Nri5YszZWQHLWuV0iEfYabZvk5ateufVDMSCvcXj2
I1HCy87ODHxypdjhJ3wDK1d+QZu4inoSNe9Gb1hm27nUAlLJ893QWFxjOfMPEWP9nhu32FoYYiKv
xQWfocdPOdquMz2wQJfo5EX6NeadhryKZOiRG3l5fwzrJFPbvLbyW9M4RcpO3tCpXSClYyMtKOZd
E0xrFvd01y1xNfFur+yxGZYuwxqOD1VH0PWlsHNvjctcAk9tjF0Ih08kVXF2g/OY1taxToj9gaSo
IELps9CiYQM5XFs5XmuthkChDTtGrUzbiIFi+r2PALlCu0tPNCa2g4Qk2VdGczQHsvRkw6i3h8LN
KMgReybSH4ZFUSR6F+wvEE4C5WlJpJUIdlRFG3MIeEXmJiJDyKV1bPSA6wqX81pRA2Yu5n7lDFA7
w1zLt/cXGjPmkqSJCTMW0QGmrx+dkjqY41nPTjTn4LrjCsU7amc/cupnoSsJH/SvaLBodf1KyExF
BE9x1dN4BuVkKqc8psnJaE9FBhsynQWrbEDrYpR3qyhxHtTKNEib5FVCetpa2Ww++FkG2X/K3luC
hBb65Dk7r9dT+pE5kxMzf0AtH8CCxRsFxjwmeajY/PD5j0ws9wk+jT2DwqNXxI/syVBnWz89octa
44cuzq3ebkz+sm05RhwMreDi09s85Tqv1PAaEaT54Cb4RmzfrNbSbUlGdTwOaYV2seLYOd4f3LqP
+XF1jAFLZo8WENeNHJCmuAElZJW59TYaHOdkIL0+8We7XaQ9ytj+Zlmdt/fVZ60Tf4O4Wh851Pc0
8FkLBsARmaPl56rTi3NsGhdi1OpjHCG2nkIDXFYyrktjGi65ehi9Zp3m3cXrOanmY1w/VvJWOl53
JLqqwmNdG5AeSfOaq4IIrjSujnMkiCT3iIPLU/EE2Xx80Weyd5NpjleRiv4QUuCr4I0jU7V09loX
u7h1yDCxGFj2KkE3cqldPdauZdX5Mfjv+XGE4borivEdy1y0M3hTz1Dsl1o2YcoLOuC/IViKNO4+
htGSzzGXIamJ+gvh9IswJewpKMSZM+9+1snzq2ycq/1McZ7uZQE+w4NuuqlLR0e71D3SIKyOQxBN
9LdlAs+BstGicZtOXndy6xUsWjYDjqZ4RJNVnlj1vsxYhLNUw7qNay2m4wRqkIvI7GsFh31A912d
HFqHkTUYq7Q0r4NlHBGbu1stDiJgjOC4japleFJ5yWMy9Y8E7vQHfKxbaLfDQgJT2mdZTp+mnxZE
geHdQ8fViEkuGGDia2bxXI5oJxb4gKK1gG+JZL3oWT887uve/ozi+jsxbcQl5u57ODmHoemzc9HC
tx1iYn4rv+rWVj2fa7MIAVKYwzKkOb0omQ9vp3FstzJlq485Nm0AtKiGW1VukGsTEumIVWgE3S2z
6odOs8296TBvnien3E4Zsig9HXAPpe1FdzsowUXLcx0JByrd7lr6nvtAAxcaH3tJ6sOViyIB7KVz
9viACjwFe3uyzD1nbi4OuPTaZHXbzKK3K+YKg7qRaZweXby8tKcGCxIzsZFyhXFIJS7SUapE890M
xuKYV846wEC3UwFBps4m03TN19wuvulTAe9xGt46yDujO8br+9/RuaCYzNmBMplzAUfEnA+i+xK6
AHZhjWqM3R5n/2aPEn+YVs0sgTYNYo/JrcPg6VC08lomRyBw46u02HeGWmYbzep+zPju076f5n5/
fC3wu2tY5fmGbi7N3kz1kko1je2aYt0BJj4UoVzOLkpUhk84srwuZSXAr39XZIlcz5apozQI988J
LVkytAr2NA/1w0Ru9MKE9rYSQ0j5joXtELdeuo4keANXD56DziMvPoyj1R+yJGqoYSfqcIVCEWmC
nr1lJqLUkUgBr36Ma6QKgVIO3TVDZMTgWQnwLTW2GA4BUTeryvTF4o6Dvz+EaUx6NHgwjVbNoZmQ
H8mRiztjinX0k5qTsmU8c7Oo3OnqZs2DwZklwizNWYbs6FQES4b+2UrHm8uaKsryOHGHOFBP96nZ
jTShVaS6Evo4dxHZzM5rzN68oA/6RcS4DaCtNAuYqunCrxoG7eRoLTmC+LgC+UvuD3f9WaqafH98
TTONeEPo35ef5tC+SZWUcBqxRh8vqfrL7x8VZT7+6dP7N5xyile1ySSJ4yFVcA1d//6R+z8f3T+9
Q/QLw7jObXUOq8xcZuWI8jjo0/WkYrMG9eDlOUd8U7NWPYQbxIs8WOxe+5mILJdcZ2KdOe8tbPVh
SVbHj4f7p4iaGXnFBdjrbHzo3WQ6gs7QqQN4MdRzm9kfDvTzlQwjuYsUElZnuuoMjZlWUPDGZs25
zw23Tam/isnEA606p5rOQ3Lvl94VeJ5j3ToPZN5ddke2G2JrZsyHRH2EhNZCmR4/3r/EIHHch86t
VX8JfrPfH9qyD1ekDJooxOkI/1Ca2oQVFRMBrFrpkcxawRGiaQZjCtMS4K7DHw+9WTx0hqgVGhfV
iNWT3nPvCDMcFIRhkSCn9TZtRDqZJH08STcRm/8ViP0/CcQcWymq/u8CsUtY/Pb9P4CnveW//YtM
7Mc//F0m5ohfwGrSrzVtzzZ+AHZ+l4nxLdeTkogEx7NdB/ZdXtR3vI7xC/8CiqSi3kkdx+WfRWLg
bXXBkVTw5f9GD/0LQgkU0e+f/0feEaAV0UD7r/9Ea/Cv+jDp8h8nH5PnwPMyf+YqVnXQ1Znn0XR0
mnyBUPTX6UC+H1qI1tjqfvFUN3qrYsl6hplQfAePTPYijwFkC8G4wTkDkQiyJ7fqr27BxNywXqn5
gAhGD26DycESaEKSt8xPTk6BC1uTNO9OYUYPtDibVvRc5c6Z6X+JaX3c9kxtPI9mclW4LtkR8yUa
uVNE+dwOckObPqFUH8DA+sEuyNIzcx0SIt2ClpiZZtA+yOiFYHXr5pNTu4hIxk5fVpo8JCYuDS0m
jEMHaQJa/bMlkCjXfi2ScFykoY4a0z57OXAO+roLQmlY9qHPFCqgPjdIy55GANYNJsa0hz0xiifS
zXatdH7rCf+uvYwDcsOQ2G7kzjOzk+pBJAZBm9qwreru2tIGISVk5TnZ92GaLlpVr+cw+D7Boea4
y/iS4MYObkSkvThscwvf6E+JXxwDms/4/bVVnvfPDFhPUZueipzEnRw2P0NrWdHpGqanqHbOWqQf
UZyrAfWT5+u3ULN2Zj49USthCNjUmbjVGqPvpEYXNG3pxJzqNvoUJWoZLfpKTvAlosYxEJd0SbDO
Do3frJ3CJVF+hGILYy2J34Q1H6eBPzMheFn0l1D390aw9xJOZVG3kUZyQvr7JOPpGNOG8urkMHjR
oY418IHxKSL9F+35qRRLiRLI6btNKyk1C4e59QDKLWEg450HyCaFA6hoajaONj3ps31qp696iuXc
k+En4yWMAXZxBBRE6gjBIpXcDXmwnqgZsF/rmOldUiT4zbQ92D9HgkBbGimt+Zr0KI2s9CEY1h7d
vzK0dmUbHmKYdsIIDnqdnNQ7LPzh1jWMUObkXSbppxUA/mtJVeJlLLWZYHkuajlfRbWtE/1j0nGP
i3SZIsufcpu0ZvSROdG/Sce2Ply8HIBEjVZ8tgn3CwyaCaZH9214Gmd7103RITMZ81rnYrbORsgr
WI5HEcpdEEyktqWfbkDbikhalYGw0WVyMq35pq7JubJ2OoZfaUUH3xo/3NI4ue6alICrHU6XoZSv
TKXgNZKbWCanGpD7/XdMXYI+ymR6oeBHYLi7Kvj0G9depPm4Dcb0zdEhrshmDTfxEDo4KnuYsFx/
7fTUI9aEW/BqdfFnTYjxZLYbMuwOOjIeTSbItuITB56dXySrokYHMxPliK8ZyNMTAfKnZGg3Vcy1
qtUvCWepeNzWVX+RaXettYyRDcuB+z6G882buwu9mSIYLwZvCSi/t6b/Bu7q0A7zzanmm3oHAQEd
tTQ5yTB7Uy+Muh4h0FyciADjYgar2YERmjA/IzPgT/KBNo4gLU1HElPPW0M9/IQiAWj0sEVBZBAb
Hpg1P69mkJ0cEmbZYPIWw2C9NvgqvdnaRdJ9xyc+h6wJ9ARfOtCp6tpOkvGonhu5x+1iYLgfgUaM
Z2Mbx/kpJrQHhMJ8tK1uNQM2WXRZxzQr/RylXEfR69A3a6ikV0PQRedi8qpmU0U4MdpgZWQ35ohb
s3dex5Jw3kSfUVztG817wZG2gWKPkFz5ZDqW6fnJqcen0BphilmrNl/DEwaNNN2ceNiSnsAqU0Rv
LsxjBhDPD81onWWtf4R1CcQ0WMEwi5YmqZWmM354lv8ltwZi5OJPoFNHowOIzMWsBdG6nQ5FYJ9J
cSm1J38oHsyiX9mwT+h17Ko5UXL8M0PC61zpTyXc1VF9aAFlmo/mux0nz3oRH9raxKmdnrBfb4qR
22MKuSR4pW0sAPWvjVk/dkRbeGV7RSy1mVNSEvzxOHMjqP9BK9sUyOjh9bNpOBsrEMfK6j4af3wa
uTZr2V0rGiaLWBLnF85r5CU7tVgB5cMlJwizb4NUeXiuasGml6LAHY8eO1sbzzfmCG9tVX0xfBKJ
xivnAoK05PhhhN+byGOmbzPWSE5qTdA950wJvFE3UWNwjwkRRcs+cF+7rgTvnLPTePK16qwde2K4
6PX2YkvueRaqRdI/hW381vI70pzVjUN8SCSBaoZwq2VvMVGgNS70Ojyr35UZzvl+x8HOguZCI0iT
v7aadhbopdY6OrE+QhprE+mygEP3hT51tAhKA0+U1kLam8wdTnIfp2b71Y2rt8lrGazE4oN8E4Wz
swCG+OUDWi/wT4N9iFliH5Jw4uA1MX63R6LhyT9mu/uSRvO0i/tmRUOwASSZvCLSe/KQo5D1lx1b
0fxKsS8Xpu+26wTu3cJHApWzz5JolVsjtTzKvn2qX8ch7A9CSenuKdv3j+5fm+Zo2g4Z8AHHfiaJ
xtjMsW0eMmb1h/tH9wdN1r9/ik6Npw1+gqOQ56KGGHFtHTwn+NrLaVz1ZvvgEBZw0EGQIkVJ/SXC
9cgkOXRmJKAehqkSWKFlu/Fn66ugt0pakn/wXY65Rfo1jIxmHbScnFyvDPZZnyy7lGjeSY9uwhHh
fmJM5OIGW3mdvqtaeyNcbT3n/aqfk3UOeGnomgV7APCeV7f5tEm/TEZOSZh/Y3h+NAOcajU5fKWl
e4W8htlyTkut05pjSRPgx0PHYeTIk5sBRTdnJ6zHDUUROUjkg4ZAjFMtfMoLWaypv27uwkutt9ny
diG7wLoK3TdSGmDLd717iPLu14hs0BwTyloQaMM0KVp09shunEo6B067KkuSFjONsJza0pF2o+cJ
ci7sOTY+Ui05gLA7u7IkuKonGKR2d/A+XwmwoUHNbR7XLB7cAiDgL5k3X4J6WnKzrSefQoemw7dU
z9pHetX0kTxBbozL8jcaNGGnhAm4Zp/x/l2NeromsoAX5y8q393OVvQWSWbnsICRLPypqP83dbL4
a5nsGY6HJ8PFOGg5PzOoo9hmyDAwm++cBBbFnknolaHv1XfHM2SnWZuOFXXU6FTrf/jNP0cLuK5n
IInUTYvRvHDtn+j7nhy63J6cfOcH4mky0X+gitynIItYXyh0Ijp5I25/zSNcmFLpH379T/4Rzge4
VKCC8gx0RkT6T7+enu0Id6UsdkZLEc9ak4ftRqvKradfErIwbTN6a4p9Oz5HFsgmyapGYRvG0/Yf
nsjPJPT7E8Hkb1O0eer/Ocj8ycgSmLmHbZCRh3rzrbG/WFQmqXZ0Hf1xKikM6NY5pNXSAFt2ol7n
aXfJJ9zzgt0npWD1yCPN5bp0vv79M1NntD9bbH68RB6cdgWoF87PIOUSyswck5m78zqOUHp+NEPz
WWuibInwkyLUsklc6d7vlzcCkGOUTh9UYtegeSqs+E33xg8zZAG4l4euNT8FW8PWvpbpfGvZuswY
Nd9EGUJtBxJ461TjVpUgtjdsk9jahdwAqkrXW+6UdLxkYXxwM/1pNgHM8F4MgYt3vFqGYX+JyX8T
8pUZw6Zi8/NdVLXdtK1duGHTsEsJLUykTw1L0l3vb3K73uhBs65M5spZAJp6+khm/SvtQ2QyoIvo
oLjE5RG08Fl5HT8+fqsLlIVUiYZ0iIbmqgEESRRzyvkvK0YiFYb+ysA1/4cIjn93eUgmLJawhW4Z
P/ucjDQil82Q+S40GqQT+lPnpYcsfb9X1uNNtPX+79928ZdIAnVFgqlVp3YXl5X7E0DbG7Cb8E2g
GDbNpzR+iTPSPsxbXAyXho2PVNnkbRpZ1Gaac3rXXznu4vfLDiZ1fdpbezG/hE2+z4vTnPUXz+uW
o5E/mo66GFQ8ctpPT+ZAcJ9rPDZwy1o0AXY+8SKydQz5w8x6iNrxqH7u4EIUhbHe2ztJAapOBSlX
ghdmB2GMR8YLS/RGt55TFV3vNQ2t5ZRB0RNLkhm3nO+3Mk5POWKjqHlnqk6ZQpS2Z5MAMBJyaTjl
Lpog3IyDywhfIIyXmC8COp8GhoGaqKXa9U++qwJO/eRDtB2ZXf3VgGdIBOpjnoy3wYGCFXXLniMY
Fbj5amCd5UC0Ti3zW81xlPz0N1W0tuWwJS7knBGRVXfTBySlq8wjjuzhpar3UNtJo933vMaBFZ8S
PTuFrnw1CCcY+kMmJ7B98SegxZ0RWCs36DZTmb6RcnVwcJyZT2Np7sLJ2k2s2n3rvto9ox+Oe1Qs
x2mtcbuiN7ifkwp7Z3Qzyy4BA/nzaLBp8XcArDx7tpJaFyhgoeKJ/gin6MN3JekztAn+/kr7GdR+
v85QmDgCAQiE5p+W4NnRikpqZk5oFeh7jnQoa1/FDf7oV/UnM1He5f+w2v67Vd/SKTldF82KpTDS
f15sa0ImnFROLLYJB7KGg2nxz1vqv7llHVsQY6Ae8eL89EuisEraVNfznXR7ZGYWgZpGOl/rEfkk
4zbUhAvkVdVlnqkNcIyPQj8Sc/6pquzamwHd2uvI9NaeJVSnZedpxjnh2NMb8tVhIQTIRk4J/6ao
l3DL3l2bX1P1yQnRNIQbhSNlOcvGWxcYtz5mqa7rhOzRea049Q3w3dHpLibvf+cnb8gUj22LWAkq
lzqXOeZ8Cz15Tkq5G01K8iY/Wc5lHsadxUFHPUmLOqSyCWAx7SuOQC6Zde+WX0o6DGjW5mh8Ssz4
5A3dVTjWa5CNR9eOT3ltnhhOrbVmOqpjE3ikkz47K+Z2D1wex5kYIJ/WR0O/wCBCCb02hpK++CrI
gIAtl687XBIL3Yg+LbYLbeJMEiWnfsQOg6QdjMjBTWFB0FdQv06vWWh6zGK53V2zpl4nlfOqQ+tX
hxIV4KXxXHwfTwcruOS89vcXNxkmf90+ucTIH+BUBKzN+gn7ncNDHYspy6FTsH2SnbQsKmSeUcu5
CW8TMYeJfiyYVS5FyHukjdF2aMo9dK4Xw1um5C7055pjHgq1YyftcyfdQ9PerAI7DSd0dXTr+6cm
Gy+hFjyAM3wg0+ubx0S7BBuwiHUGy9HXyU3eYtIG2bJ4SYe828vI3xQ0/nJ4LkhR9nFFC6Dnzqca
VUUFbokLsIyzWlWruf8oSETR9OYY+QNJJBRLLGaOWZxkyW+a3INGNkfpjFtBc4Huna+NF8/tL6Lr
Vp01brLiV3VIdfDi1dq4teZ2U9IcaUw1OqTaof+CdORWhbCN5a8jIgvUpltVjfkJBF4Oc3gFzggj
AkGyY90Q5TF8TB2iLYogq1EtC/PVi6FCq7R4gnm7YrjZFn8xCqcTrOrnkhZd674nlnahdm9Xf/9G
/5tVjMJN/SeASBrip7cZ+qaTtkOPZIVhd6PCakqHvuaA4JqL3GzHJ2kf/DL4h+sLTdBfry+X8pkd
WggDlfdPy2clzQmJcpfvABDdMvR4ap9DAdKn3XrQeTPS7OQPLTYezipxv8JiDMOZ9JGJxgsdTlL/
dkBcSEE1kMPRsqLITmhr1thrVC0m7HebRoos6oWql1wapc74pLob2LJee6/ZKACJWjKG6NRp2rbp
7S1CKAenziL1qMKy6SPw7XNomAg4Oo59NYLm9GRl+k2tuzEXXQzaNiB5uc4sRHfrJs5OTPdXTN0u
AUUP9URRzR+G2oxy3s1YPthYK/s2OeUm5/F4vozpdCR7hJgk7uHATN7U32zO+m0W+i1GzVShe2uS
d81BsSg59vFvk6hdh069NojdHDHvqULHGfVjy2XfcHKF6N1V6bnF2Wb5r/QDlSvGfVUdiqDXmcWG
bLcS7F/2qdohbj8+5lTmvxWVt+2z8YQpmGnuZ53Gm3bITrak6pjm+QNRvOmzEiXaErwmykO8RtyV
qqzDKfY2o8THvP4YkJnC6sdcOKzEYk6hhnLcjZP0MKFyDl39VKZ0YmPn3I3JWzc5Z9W1FvTrVLcJ
IgSTeblWTTjOXh/qj2aqejUS8VRp0UF36KbF3UXt8BH3xtBbZ8B8T+pzNCfonfHCpoe6i0457eR+
tE9hQyRgiAgpStC4+bD22lTu1OqrOmsF50XZ9o+4V+6H2Km7utPwIYr4ZaY5g4/xRTuoVbejSa77
8QlC7lbM8ZtEgS7yjsNm+CYlz0qzWKHpvmaEc00+ifcJmZyW9ao6bWQFbmru3ly3XtnCGTmzfVBd
luFLTHCIKphEOt1kKl/jIFyT2428ef7oQ7Y6qok+B2LXxweizOEv1hsDV3PgwN4INqrX1rYp7cUK
yzhpYsmhLKfj/YJn6KHKSARbu3Hg9WT1knQFAJITtcUBrHTOXtqu6CGiKR72avPJZcsJ0iJDEsJg
8KFr9PXVBae6rzGbajlydmhwtSFRYQRBe6Fx+lsKDXMRzuykFYv/DL+0ouvMcqz6hHPpf//7VUv8
lEphqdMdp00L/SLxGdLUf6ry08mMK0OSdtY4E6BVXsh52Jv+F/pcNDywxi3UYdTtsgfamMxoSHzk
RlK9Z3VhNUgrFmimwkWLgQd3bXpJEWqrZfv+AxzjvYopcOvos/CgybrACq3xzOb94iXeSrfdYAG7
sH6gHzSskZtrRg/TN4JHohlwadhzcky6az3FfzF2086sSnydXfeUORzSA0OHWlZSMrvzKS8ixtx0
keyZ22S0s3ojjOqtrL0QGDUwX4emRl3QC20Lepu6WQ6Lc67oZjbmxtEotggV6YR3L3E73TwMl33/
qddmuSy4wdX6Es7mvohjVHD6Uq3qtmyPa4PFSa05Lwj8zhA2F0UdvumYc91+uOFCuIwxaRUlBnZB
VHi9Vnt4ChHSN5uNEqdUA6We2ne79ORxRar7r3G8F2G+9Mw10lh/Uj9NlUmBoY7GBDs9It9fF8wE
1FWROPKsfohHv7+mvaw6AxrjBAb4B3XSQEl4FYmNyHz6mDKeAH37bMIR54nNri6pgoruooPHx8gt
pgGkNNSXvMR51HymbXclVvxJ3dCt89+l//9m3vxD5o1pcpL/0536l8ybK6zs703zndv5+32Qv//t
v/7z93/1+9DdFb+gC0fr8dfAG0//xRSW6TCLF5BWePyfsbtp/8LAnftKGrTbfmBbfmezmPIXz2WC
79EItFzT48Dy/zF6Z/7/l5LI8DxbeOQYm4BeiMn+11OWQzyNFg5Wvg+Fo1Cz4CHuPIhBmuT2MsRW
jrjCNLibZt0dlpi1gISqL/6BrEBSiBCovVvp1HfuCIs/vn3/xv1reUdrGl6wj+a8XdxZEnemiB4g
sP3x+Y8PXdwcRuq129z27R34s8UdJnLnQN0/uj90keJzdh1wa60yH+8gqR+IqfuHJEt5CsMJDaFS
LDCE4ohxhVkawFK1emOTRI0PU9tX0g6Wxhgka2QrNytFEVShFVpYasmcjwMcrDFDTSN0RECL2cdK
TY9ErHEmHaNZoKJvKuzArEax9IxNEgZvAIBpko7ll1qwR7aJ86E9mlL/lk0kck4MPizODptEzv4u
1LBJZR17almmj63ePw0SVDQO+2IJUqBbTLj2o65GUxCYy7AnkqOr463OXGxnSbRXwRixJzromDt/
pefha1mbxwnm+EYF61KxoEMIcA1rZqdMbttI0mKT27GaScMdviRhH24yq6QrNkrsoyWCXvlVt9Mr
kckzIbIe2sLUWGb56CxFlj1jHMYs7ECal1ppEZH64gaCNNnZ6JazcF9Jv1yUZT0CAICYMOnew9Tr
tOgzfOhIBjFaNCT5FCS14YhQY/IqXrftNi70+YsWXoY2/paO+TqPiH+WaUNnXRerxOzFhhksPEkP
TnmI135wFefFGR7osLxkjpA7PQICr+LU/U5u2EnoDbGIpxzqVihiGPKE7kk25biTUnxqgNzBrxve
oUrLJzOpq2cjOZA07awnddKbbGRuuiPJKB/qRTCho4C83i0Zul8cxPUb2mZrbXIJr0u9Y9CC2wJY
kC0YUn0zojIgjTwSm5GByCr37XeE8KArplMSj4Q9VC05afDzTXf+NfKNiIkMCVPqDppfmrTIVhMG
cj2n0x5ZgVyFEaAKGcqPoLUZHptOskodLhs/Lvd5lMMoz2pwCvQ4W8M+CJlsCUjyMLMw8NdrfJCV
r44ALmCeYGJ4Y27GsPVWcJFhlfTmmuqgPuh9tLHqATn4sCyJkniAfpKt/GfPgJZMwkru9v3Srq0X
I+rf006LV9NcPLetDv9COQHBUJBHC7uW1s2exPKVSDCW+iXRdpqBgyZqLnlNYTYRN0gXFvqPZa1i
lCA2r0Zuo3vAJCsgNdAAhk3AUDe51rqZryNNHPV5V0kMhEbHAD/JrJ1d6A+iDfAjE+O8GJXE1zWL
d66OfBF0Q7TWI9tcTJiLIB0ieyVrxjAnb8FVjCa1fu1p3x1lugWUU6D1gIif5PIoCJLoiMLb0DsU
pMlCQbfmDvENNRb03nWjBdsIf2iK2V8jt2drI9jccAE9oy7giD29NoOnBH4mTA71xComXvgVA7hI
YdDscexmwv41oXG2EZvI0ldDpTqgnAdyWgtA43t3gVPoZJrO985y2h3QL8KDah8/oCELTlvN15TL
bOeYfQOofmaFws+s5XiFMWKtG8J1Su+EeJa3h9ykngwmz8q3sV6U29DzmpVmjGR71FT7ziB+q6Y9
ztPXJOiwb5RmvGMB2aaSWyMMs0UV5o+2+iVFlW3nfsAYjC5o5Sszn0aNN9bWU6fL31KLNZUeZ0c/
aewjQpIp+5c9dpl9470AiQhujWP5/4e981puHNuy7RfhBLx5hSHo5Cn7gpAyJXjv8fV3AKo+qpO3
ujvu+42oQIEUXZLAxt5rzTkmX1A87RepOADoWAENOg10aFGRzJSTTNnZHxLDBjtqa+vMcxzEX3LK
Lawj76HgNLEaUnyM3QBOFawi1snR/RwGgi9HjJyDqBPGYcRul3lhu2bMR+hWa9xGlqo/EfHCeRDT
8IUDimHQLCCOYHqmNJs7AnGSO6MwSm8Z4YB1ssmahgYExPPgFMmQM0boFeOsA6syP1kgq7AZZnKY
6bc61aGfh/Rtjd2qSNIqzCZ/0dQvIQdjIgnk53RZfEDjEDpl9WWWQCPSYNgLjdTvwzG7THlAgKTQ
NH6BJMhNiBC51aLcQQjEWlgIDovEuNn/rupw2QeL8mTNxuCCcRDstB0JLy8s2eOoHnYIfoHLIIDI
5oNh3AOgBrUV9I4pSa2DxhttnSmMh2LuQKlL+XBeko+lomCfKp12ChIn1+U34qLflAaQiyr1rVv3
CmDhNBKIVSw+sEa8T/Ouyukr9cJ0A0sEXoRoUeKsscRYN6IBWWgu0uxgyMFrU4rjYbUWykR2HoI8
8jXKvI7aFYaTKUu2F7I58JssQoCuig5Jmvkt2ZAmywWVCAI58HKjbA8RedaYHtdF2KmVOCUB0ZKt
GyV380QQfPvU5MO6jObLq5ZuQKQw+5M1TaiQgJJgTtoDgCo5hJ10Qb5RRKNoo7i71NjAvEUeA59m
bwt+n0FjTBFYDYWXk7INFmY2nETs5UNLq77C8TJfVX3FQDPPvr5kzyYeUnzcsEpWiTCMmq/CIg3M
0hoqDFFtugUXlbCdb+aUmrLedhRtkvk80Iph2lDjX1PU+xAIf0Jg3SlFjcM4fR2DfSEKqH5qgNmS
PqFfCwlBKpQRhFa8wZIQOd1QL55Sck4AyIh9AuHvBVR2Fh45jJsyPKRqwsAbuHqYnxJJvDYK7YEz
50UkjelYVxWaljRCg4CoedukTCRS0ow8A3+LZrpop2pXi0amDwOS4DoqAc8T7pEDFThgkBePJBmK
RyWS33Iu6a5omldTXxieljKoL1irooqQBTOy3oYox25N23oKNcWHMzcx1qk1wSS5dhEHdARRML+K
JuYd7FWuYEbaSo7OZS80i/dqVTD3mzQ7FRRmmXl+L1Ii280QMuByhwdIDvsa9hDp1PUusH4Hc0ux
UWJVCh+KRepoEo09UfMThA/G/HZnCfVN2A3absM26IKqOPporWRqlWuWlc02HpPSUSna4F9xehm5
R6K1d0WcukEu4Byzmw3PLq7jdzKWld2sfAiZaIQdavj7jQwxbtmQ+UB3CWeW4o4KU+tUudcToAOC
bihcJCBbiFGAuYD3JPRbPOZQXHNb4MzzKYvexECxDCWT9uk6iYX6e1ESSXcY/68QM05HQ5EHf2oT
imKRthun6GZSyvGIO5OwvJlM2SgBDl6SqdhFAE0BX9Q72Pr3RdstByV+mKOnsMGrQF+whKfEx9Gt
bh1ho4Nh5Sg24NHbIKdcbNvUABvZKXQZ5s2MIRb7L3NCS852Qlddko32OjOT3vVgFhcr1aDCyiPj
nkrFARBgWEWs5+c89XAJftaagPwm16NDTXUNeUni6rUU4FBA7NPFQ+2KcWu4UdBXXBjgCEcrRzgP
3tSWssfCZLlV89DlJBEVk9xZpdmP6GcVqoS7jhDZCL/9SNy0CwQIMJGhdvtEIuhl6KJd1+jIg1vx
2KKewHeirjFG5OmUoqh7ZM2+QZEjeTmDWLeySwzmUV3OIRUWb/XwkCfm5xgzXkTYwQqwO34pZ5DT
lMcpJI6uTi9xLcjOUCkDnhPimZREf7diYQEQufoNTH55cQ5qNyY9QV2dBlKYPS1WL/HBVQcW1Avz
wGhnycm5JPwBUr24y0gnGdJgFe0cgzAdnVmMvropO0l9qRwr8VKZmFjDTsGUsi4i1FLYRTp5IZlZ
NU6PlZ/ZqGg4hYVcl8MI7FToFUSq22K1JmJO6Z1QaxD388Gjel3vN2ZKkJXgNwfAHxXm1UNu3cMt
M47VuhnDX9hk5sMSwKuT6+JJUSREzeIiWX5E6H0MWs4RwqhxEEO0vpIT6DBGpDxm1SszCos0TQYb
Q3VJoFtLzSJO83whCX4qHmsG252ODbKaSSWP64dhjDDX9sZwgsfnzIsJe6IHjZ0Jxzbu3pk9PGV1
GXNatSeMo9j3E4TaKbQMXDpwCkQ7taraBSOpHvtZ88mZnPat1mOFXSmgVZ7JR2yIeKfK51jQJ5rB
MSrZ9aTGQHgn1zIE0glPGPY/EOUNJgddLfE8kR2CWaeUEBC/GQnxKKgQ8JmIAiCnPjtnU8fQoQsW
wwpRX3TXOLvNpBBYEYb7gCqjDekDXJQVunmfxz4rK1BNVI/mW0KAemfseDlDCS/lHOq7LumiU58v
hHQDEhSKRDwSqJjvrMh4Cg0F0paxMOCtFEWtxoO3JHSMnSKDRQcvAPpmD2QrDFgzl631VMc0NzdO
z3aYzxGMGAae1LP0VyOW3yLyXJ1hrs6JLJ10QGue0iwnaBJMhDTJjiv0ZMmyaMdGZEpNEGpjV+O5
TrPhEKlveWERP1Dmg1ubXznm6eO2EcVoldxpyt2YLxyj69pVDcu/NlnVPw2kDaDQ1/66q9ZFouKi
ofK2TaAbtDgAuJ6RCm2TdCht0t1GGpJWnjKUKckTuvodWSe19Bjs6SRM1CsXHMQ56LlvNR+QOhMU
mI73jZIEPtRuF2X15GRCPey655jB6BgspMHFda5976Vkz4TgQw4F1yHkJRp9yhCHKnF8OP6UKRJc
IgD7fVvDbBwblpVqfUvmVeSLem3sl1pfjYrWcVj/9rPZ7ssSWsEES1YeAXg8s8wJMEqS+wLsBskg
NGCU+I7gS1JGCbD7pVJccebe1I5JmXIBBYx2XZPZ7ke6yJXZMgK3Q2VKWbbr6MOhwlbT8mWUgFDS
YUA9TDiIg/3os9pXgfJa9dQK8hQyIMnEEQezad798Io2aFGwXiWliNluUkPD3DZiMiz7AnCf0urY
81fe4Ia32DbCclcrgn7YLms/d8twbzTOoTnXxKO4bpa+uhSdanmp2SMyjNX3oE3DnRTIaNQNDqpk
YfBdOEYxW2DLAiV8KvQhL3d9gSERS1fNUj3bYSI/hILgBLK1YwwQubqQxadEuXq7bXJB/BD78kHr
jNbpLOmxphbLhTPw4gYraJrEp7LRsGXIXeU3rXycmJT6La5+A032FW0ew1El8nyUVFLPYmKQLps8
pbMSvk7FPRwC+nKERxRl6EaGFL+rQy+CKNJaOLPBXVQ0xkNVMTUgXqyKcDrTJtJuAytmXI2y310j
+IG1Sh8r/He1ugB0mMCt6CmJZx2ziAtIp5NmhGhzVRYGVMKhbspvi0hIWWr1r0WbEKTHf1WiPLdV
IqNjDUR7UuLyhICBLytMHTyrxMOa4nQAQ/TZ9dklEnNrr6Fa302QGqKR5VkQldP9EseHpSje8X1L
v0BuHCkKPM8Il++bDKyLlhSqK+MeQPIz2Cyepusqrn9jKFzceG0k4eE0qBUmiFJAZ2qdbFzRVSoJ
spkBqpqjdY6rD2nMlFN1M2W5es8KRHYbLOm7hihSNWJELOelOiQyK9+wkogPDYmvD0PmE7NeYCMZ
yWlldes2dYF3MGia8wgC+Ryqyb02onmK0jdZxdorItFIJuWCLerdfM4wI15zVQzdjSIQacBbO0s+
TBXF9ioq5nMHvme3CJYGVLC1zlGZEphAkpLT5IprwQbDAzfRdQI8PVQpWjjlC7jmctA19OwL0xEW
IMhrsza4lMvMLBbmA8ZjdbqqsbuAldAHNzLHjwzy/o1WtM9RaYIYWH2Tweq2xEFquFQtmQeu4DJh
9VfOcZrvQ7Hd4RcgYtqSRkJ2GP7RAixwZekIl0Jy2e5iLjQfb+vVqbht5rkfEEwruBzlRXQ31tmw
Vmk31plQmq5FOkhq0iNW5iV1SokDMJPEcpfAeEvXkbsZSNJZA5p+kq1mubllVT9+3yW3K9e/kvXH
bqKjKRuQ6rYN6iuYdXq9K0EuAOPgilNHOD3K+bD9XeFKf2xZnhHMGTFXgBlbObrckn2kr6S7bI28
2Dby1LpzwOErikNr93oEb1CjgnDcJj1Byz9628sk0ozSQnraVjolyxojjyR/mqQCEH69hyr2W6ox
XFZxjlJat/aCXlknmYjhshwoGFqUVQJCc12kR8m+CvnxhinTmeVaPRhNVpR173PCwDMLIsYP4RZp
muIMQSe5C/UCW530T5Az0mlWzZMJRory31LBvunJeb+PQvqaEhIxXr3HOpBe9AXKxWJQPY7lnGCB
AKVbVdY3Sc17DbUK8a3WbkM5DDxAaC3Ji2NwxdGKgxSkKqseiECekMZeYy7RDap2hNGDXyr1KTQz
4Acw7Cgfja5VrUNNeNsrxm0yqKmHucrNalk+GIlxn4bJF0Wt1Of3xni6qyLSdrMlRqFXDY9pQiic
WuNrMlcngUbNoOEnsBuUPWjwC5mAL4l0wgT9vfLZzwWBlHFa2mNIm00ObvqQkBCLqNAI2uuusQgq
oLjI8EjuFSnDjkF8ps2vlEoKEioxsakuDp6iBZOt9hP+XklmLDfnwq1ivmxjqXPXwORvdwpmL0Wz
1dE8pzgY3X4xPorUOuDKPufoSWlp8M+3lmdtNI5J6tUyGC1Cy6jR6VCBqzaq6WW6FUVel3dmcpPq
PLtfx7AFMc8spb7RLw+TBJCayWvi4ZypnBb2T1Yr1VlOc0qbQiLdlLPk5rLAAWrGZ4UvR5dUhnJd
HtFjMNNKrfpKp1aaCcnnJFLTHa36PNEPcJQmJwwdFYacBzO+/8xduuVaaoXTrJiKXXfCA4X+B68O
6L9U0svQUvZdp7HF+C6yugawK6K1WeKXkFnRfVvxz25xNdlql1NwZjoYZ+EDC4GEhFq8AFTFo4cW
foujBlzxQHI7RZVfdDm8MpgTYxCOrqADp3Y9q/XZSJwJY42t6vIvozaXndE9FVaGPYtkRVo/T5ra
Sh6ANNWHa3GFWpsUHj1ImfhV1zWUBhoLQs4lQwKjFhiHNpJkggmlK4AWVMsAoBGfvjOb6bkn1fMg
SPPFBC0h6ZCLKsYsrmoNTEGNtLYePpQydRTzpWrXExYSCZBXM02/l2UaAvFgwf7BT7dI+pVOKa5t
RdomedUc85aAYFhed2mAL1Ag70puJOTKxk4MiG2edbVwZ6GmEDBqnoDi0BElGAAhrZ7cUiyi1z8F
q/utyNG1XJQVJKgyY2L8Gkag8MLgMGOZpmoY0rFOpRVqSgFLMyge67PDe58lKIiO1KK6yMfYZiJd
82WJDCrB0RSaN61Rv6ZfBV1CLPbFlTCL2pnkgeci+cVKNaJ416Vel3J0dxkNeZklW3U7x4piLxZV
K1XYTXlLlKTKAWIsD7UmmqyXkPIgzDn18VvZQz2bwDKBpHpJpHGkPKAQYjZjRErDxiXG9lil5LRW
5bwbRkoCwEEKLl2K5AaUWRqIdFqO7V5+obc+uEmqPKqd/BEr9KBrDKHIIcqnIqdULgE5sGMpOjV9
U+66aWKqTDWxmKULicx1Q+B0wDlX9eoliK1mHxjDGYURPopedayEkFx9YPKTW+YOBT/4t7h4D4mS
GipNpyLVLKhi48GR6ntwbfuRWU/bKeNOLzLiU7hgkT7kxNV+AczrmoZwL4pB90Cy3XM5W69FWkEc
lCLLJ/t110b6tRzEX2FCdvE8hiD9Kvh9ZpLQM4LRlkPBtJOwhShvYq01MuYe7Rwd1yzDAgyucOhH
6sbWnEieriCIEEqsfKMEAoILW2JnsfDRCq2vBTBpoTrvki3/Z5JUz2xU1FeQAzXhFye7GzWgbtRi
0ikryCyuwWAZ8o2SnwaJM61OHmvWZ7beVKVfijQr2hDxLZRenzXzYTGrc1hoqAWntYCXli5CsHNq
LZ0/ZjvmNAi3Ta+Big0ZJ2p5mStMzNjrpPShrpQvucGyQ8uEY2d8HY0OAAWI90NeZ1fRJSXgqh+x
CWIXKmqdr8HiJYaoqq8C0rNbIXsTU9hNQtw900QgBEORwWBa4iEhpLrWUJmhjjQBejMDybobUJEl
AKsld0iNMnYIXTWCbypVFtwVKNOAKO4MQCxTodAZrMvdkFm/uoCwt2ip9CtSfA7DekK11IgC8iNs
C4JZXbEc0CpOEa4TrU6pt+B6aWtyiEprYg0699hHU9HwTN10xyLoPZblHIUFTinjjermr7osGqzD
lT2NB0OyxAteYNpB+PuUdZIYKr/iuTvBrhAPjDXugjFTF+kR4ePyzN+GLxEf7WSFATc4WUtGAzV2
ogoiUbyBWf1Oh63exV0HO81gLFOF5KEpU2IsoS8P8MdtcaJhV3BKu90yF15WwXRJC+TvejtdVAP8
bN4kxIFPk4sd9d6IKpHgi67h7IoYVA2z3EEWRZ5PXqNmHMPG2JEA1NjqzLxSZLpeT/me2e9LDdqU
uaCeoEMGKEiDc8yKdyJNtEy5lqvhVeib2G60Uj1oNbaiEbIakgSCbgsQKtqEMbfHJMYYYzi1aODS
moZTF9JdmBgzfGnVA0VL75m59VFSojIWWsHJ2FDtMa/p5eI+W0uH5aCSvOV3gxr5G0PkZ7NBRzb8
yB/3/dwUFqlDrhYWoVMX+Ac2nkXRKSGK6jU/7TuDiypC7dDCqbAZ5PyJKxvc3jVX9G+PbwKZ/jdB
WtX29O0xf9v9frn1Ncu1mKDLnB5bJoWp9DfSIi108dY3XDfbc39ufn+In/f720v/8fDv95vRLHmh
tDBUg9lEW8sH/cnEGLWESfb21pIeSft8Qf2H8+FRXJTYN0Kx2AHN/kVRbN73aJl88AXlvmB27VWJ
/kuf0/0wPMc1uSgriSiao/LaMJojuRCvyTLObxFwEBCZxtmUe20vyAsVq3VVYo0Ws6E/d4uV7FKb
LHC6vn/7I10sQefOLGBdzqA6sCCErLuRbNW0edbdVsSknWvUewf1gC/zz79vr2cUVKy/X2XjyGwP
2ja6nPzXK33fqS7MLXVM3hXX4J/H/Xys79f6uf1Pj/mn+1ShMw9G69drAV1bo9bgIpY2lHzF3W5u
eVjtv/+67W33bX/dbm6b7QV+bv7Tc//ppXIk0szb+C2atTny77SukH/tX0lw/3inUhGtw1AEUHzb
bEle8c+TttvbX/Sa1U9vHnCSjChJOaTpV7MblMb81+72p22jwVwXauHw8/Q/3mK7qYhI2zZp1f9X
of1vKjSm1dgM/3v6y2P3Hv2HAO37CX8J0CTR+pfIbM80ST8HZPn3cDBJ/ZeoowjTJFG1aFUa/xag
qXBfWFEhLRBXcZik/oSDKca/EKGLiojLUDPM/0f2C86hP6Txoqli7hTRPumKKlvQaf5TgFZSt4/K
2ZyvdElAi75h0zG7Vce/7epGDyx/WPtA37t/PgAdB/USo9+NbcrMojSw30caC0yrRENm9HS2R4vS
sjbu+lI9h3Md40kQbqnUjfumN89NI5CUFaimJ0jL11QK8S0E/7WLNlOqm9JkVzaC7hDbHREPEWLN
QuTiJ0Z4nS84xMcoeY2E5SWS0C9kFPD3lcpgnYKPkPO+BknBrNRSpdYHqppS6ycOpAXRuGD15p/K
pbIob7ZdQSrN5WHbVXMCwE8mrBmX6gIXVaQqfz0hXmny31/F315me9bfvqXtUdudaA39uF0kv0+w
Q3tb2iRYTH142XYDlrs7VY0uW4jSdte22ShrW9joP92notRCRLLVabaA0m33m5u2PXO7vT395+Z2
38/bEATAa2y3/6/d//ndtxf6ed2QNvBhjpvpQO29OrIGrwBzsEel/a+9nz+0KUT+n5vbXqhV1OD/
eMrPy2xP2W4SpBhR3QAH8U8PJoNvQcm1vunfXvH73u3pWmjwPtsuGRPDUkffH/aPz/Tzfttr/fFW
281oPSgEWR2QifzXv6eaYMQAO+J2FJj0a6thVd2saVrFto23PEx1nUpsu9k6ydBzEkRhYvvbXd8P
LLZp0vro7SHfr7Htfj9o/fPPzb/9GdAZ79bTcViZZ+xuj/rj5bab//2f//yUwA1CO7LikobZKs9M
1oxd+JhM5NZNHa7R4NYoVFR1ibz/vl2uMVTbg7aHbzcX4vKO4/1273bHzysteseLbLe5xBXHbe/n
mTBlCTj7eY4p9EyEc5mQpQhtZ0VPsGPRyMH8s9sHBZMtBO64bfn7VORMUFD52yPNGvhDqeIOPT1Q
pAmDm6p3uaZhyF05EbiiiUmM27MxDwIVF+Z0ePWcaktZ27K0vne35C+Nb5Nk8DXx63t3uzfqjJOK
vcLfbm2b7Ynb435u/u0ltzu3P28P/Hnedl8gUxUpkwJme7jQPKMF8zHMdQQ9pjktax9aLDLVRg8N
TDbr3ra+0bZRWigVSG7WRIyNhi3lwF1KGGTOVt3btAyqgdK3oEKdzvX1otaXUstmV0aOyS+bT/lR
185NTht6y5Tfssy3vZ/Ndl+hg9wu5WX4ji1ZGqVYnLxG2SI0yrOa1FT+QCvso6ZW/DAaUQmFbDJd
Ynm2SJf4u0e7ygOCIbhgub9riXlxqrWVBqNUseOxjt3tZk5ZRO34V8hDTwFhgoS92vdyOzal0kmH
pHd+0kOMBsNRaMGZokh8kPonTRne4UBKQHfC+gTyojqhKk0dy6LQk5OYgHZ0eQgy09GrFduxhjRb
a2CgBibte6+ljLA3kN0qa+yrGTdEUOttbM/rOmcrm7eVGWfUlCij/9wZD+KNgkeIziInz7aJ1uXL
z81tr5khvCu5ijuGE2nbpGsksUGOHKIh1IVbu1EIb2qxE3y90StXqEZOgTlnSaaHsDMFwraKpr+V
rQEf0X+m1v0cZMr6hzpDQWkMaoa0leieEiymuZ4F1QwLUWvWNcjP7W2vlnuAjsBU5r2pZC6htNMx
rYz1F8Y5jc4hQmu83YY9Oh0RwfKrjPJKjzI61WuDteEoFgvrWSIjHRKsp+P3LlHOFtCtQ4REOhgB
uYTE+yCuI2YmDFObTql1TEvJ/N7UGDVBtBz1PjEBCLV4PxVsabFJ0Ei5LSqB+KLkQaSWIqXxwMGg
LkeWO8R7ab5rk938QPNdiQ7tw/RGbwIrn0k1q3CAN+2FrzLyQ8Wtc0eUbQ7F9HcM9fw2HvwqfEG8
WNEDE/dz/+L9Uqi44mps9zK00cgbJtnxjIEcxBb5CqV8Y0+ETbxch+KtRGSP+rsP3gcAo6gNG0ex
HGp+GTkBT2PkNoInRpBKIarTcD+aENBN6geUk9wE5XD5EtFOWD5l2UsAMlXREZK2hiGeGpPgpDTB
Umcwh92oPurqXtUOinIawmfjU19L14+a5ZW910j7JrkqdaJf/To7B5FnIjGbT2p6LqKrRjxU4h54
cNsRXYX82UcQvvSgXxS/5euUBRoIqq3ysWJA1A4QZ4E60+IIX1PVYqLF0N2/NJMrLdR+zkF1g6I1
L3bE7Aj9eUYGlflj/5wL9JPC26r7rRMrdDRPiKvryjYHH6IB3Atjgst8AGJH9tpeJRgSLVNK8ZFL
nBOI1+Fw1M19mzuBuVfexxCwf0kWPeXUg5ye8/Yw1E4pXkcAXQdKKF6mXGLlCf1GfjuH/kyMjeWL
pd19yYRKvDRPpnCcxL3ylRBZxnztRrrK0exm+0Dz9MiLA7u0/GxxhqcELJM33oSxKz0S0eAqJgwg
J8UwjK1ojQE/TIpfRQd6Slrz2RkO8OawvCJkQ4r3ZbDTFxb6H8nCPPK4NL3dLmfRuisFt9R9UNnR
cmyM27SHdE0SNucFBm/iVJL0qwyf1PYq5Dg6ganl+6bTIIY+zXhKlcJXEdoGnK/UFThMp+iIZiBU
PJ0fcPCX6qTh0oKw8xv2VTS5teya3VH6Kps7IHUVxV1x/cL4nmgeE1l05OiUDfR9h0TwchTHlOgH
0KNOR037pFHMnUCM7eaOZjOiYacA7dd7heXgTTbMk9jtpckVz9W9Rp6deoHHsYh7NXJRYnf7oHFJ
2DHKU7Z4RFg0cJiQOreEWdDcAM8O22K2velteqSbk2DaRBd018mHETnsMJy1bjcnu8nnnwmmihAd
yi4ECSC8saXP5A0hqD4QINb65HuO8v2Ynw19J14odKrCq1hQersBXIecdfF1SFM6M3Anf7UU6svn
IPRzmIBAs8T4nlqjvahUY8TbJjmIMe2HyJXUndrbBvTn3B1HlvAuwYKBZAM6ZF/ClKk4fW93wjlp
oLb7aUgbW7r05g0thCbZE6iy4Kr7XSESf4R3rHnKNX4Xgt8Nrs2WHVCvIZSF6uBrOtq64Sez3Rdo
f32WReWLgKycgbMCh+yKtcurECcAz8PKXL7zaw5m48q6Vk65X+zBJwmrq9w2exu8md3yhSkObhI+
SSwQ3IVJ+JGFEz216tS/aMpLjbor87p9fy//DhQvbfZ8NGOxq0C14Zg3lc9nClrfzM8yGA9QwE74
WD0jeFNjX7FOREL1XiDinX8oAqej6MRQLI3nYTzr4i766OPrxXL7/iC8I9umwybiskF9dU2kbSPb
tLzix+I5v0J3eKNeBK9b7iOSUYlGQRyt3EToCsseDApzOA+h/VD7Ciz86SyoV01wCnEEkZhQ7mrK
8cLJyu4GHAqpk99hD8GmQsgAdWvk492t9Uz7zvpVPhknXLoYU7zmgdC8Sj2Ed8sJ5cGCIeLZQoY3
+2Lhjin0BjvnXBbc5EVUjvriYf+wB2vfAkPDEILYPSJI1RaYBXP2nSvhohGpsVzUhQjOu5FFaftO
TkZHPXZAH2orEAFUytW2luzCBnEdosQH1CaXGWWBiRizA4B97DPcTnB6YLh/jfMr7WNIo4sdR895
SzegAzV6gyzCEbkh7hTaZxme+ntUfdkqzjjr035gZInRKrpx/T5WZ0k4tdQoTSLxYMvYNe070MP0
vyBS1jb5QsDQM3rfv813PuVN9BKrJ149PbGgiRQaLKi37OiiO7U/3pcrM5OuqVdQ2u4h0vsZ2lCP
/L7uQzLs0o8an1L6RSQOxtGPskNg4s5wONV/aYlTPVezq9+mXnNQ75R0t+wStzjNt3rjKW8B9AYH
S4rhcaQRJIgC4XfFcPAUXpLYER8MwLEen5xSGSXI58lyg2CP9i18VG/N39WerLarz+a5B4tznXSU
rO0mcGAuCxyx3BA8OOy2do+kxwn2qFxssEcOoUQ77f6X/QnW5hcGGfdA90e+Va6LvXw7MygwAXhU
x/WMKZ6TZ8KoJBraz9r9EDgKAbKqi5QsuOBg4v9kV/BQAhnaAWuDm/pK6Qa3geENMu36nZn4ZAdg
iqYVTMsynBwMtkyhSpeeIc3UA8GwebSPOqd8a/3qJvYmsDqErbb3LJdKG3WDEza72YuPqjs4VOVl
4iExSBTXxCaTuCS5H5ZdO8uelMce0d7zgeCa8S0A9X9G0AZ+0G6vhV/iE94BuNLte8hpkB/LO22f
34mP4TElgopLgp3rGJ6uEVSXj6Wf8Kn8+M58FVgZMuI+oywmSG75wAhBLBwfDWF5eSgdVlqRybTN
4b7YBkh/h0MeX/jqQHzGo89xxh3io3SRQ2d4kJ/a68ItdsOtdp7AIt6SZuAoLgf7rrcclS/N0c7K
ub0ebptD4L8Jpb2cl3N9rdCcccK9wE0r8q44vfOFk42bEwLjC4RN/F67hQnCXDzwCCKYbVY6Z20X
vXYHjT7m++yZx+D41r5P5/x6IgHINn1mH2ck12dcKMsOM5yTOoiLXJKpbPQjV4GT2zzELa+QwO1k
J7ntDjoSs0t6XV2El/h+cvt3pEF2cjFs8at+Isj+oNnEEtHXew2f9cXWXAtdOUM8Q4DLNkff7ko7
rhrPjGQcOnzDazdTZJTliJ0A3If2eLvcN2ccJtUhvRb2mmuctUvlGrSLC9+6LZx4Z7zSHxQg+1/p
jbO89g7JyLbgMELB3g1t/VVQ9uhTuLi80gx0/NBnUnLIThwOT8mlO49f6bXpD+f6HcMoJBWQMF8v
+XV8TwrZV/Ra/M73It8EY4x20k4ETuBfRbX7UDz0V0Rw7vo38TG+00sSVvnhW06q2L6InxjjEWkg
I35ce4P2xfro3zqZXzY91Xf53nxXH5vX+ZqBkAFSfW9ek1+qM16TkjY9pKf0JD/qznBb36mPqSc6
fKm+fMXWWVyBN/io8Eb62a51ChxftnY29rpTHqOX9aDbC8+0wxne0FYwwtVva6jcFc027kQWdyft
ixsuicf6k2O1fERlesB3vmsfoWUwxnTPZeqVV1yd0s/tuO+ekxtU9fw3cRa50ynn90qQVNudflQC
Jy4dLPUB4mXWpJ+0mbtn/sbJFNNWlE4rm5qvRsXVQSSSQ4os6vDpY/lIHgRSJVMnGImy2UkiTURf
g6WBM+dR+BCvGJd1R9tNB4wsnC23+jHcT4eJH2S+nn43r5i5WlxsHO/FZWRK/gv5yOyUT8LNgust
3JdckRJp3yI/fxqVl9QXD/g4DpPHtRgPBdaWo3CFVqWMPeM+/5yZ2rUI9X+TKVuHdo6y1YJb9Gwa
tm7torv5XvSNm+Xcz3dQmU5MKbQp5VwRX0vH8oZ9cPsZ34181RPWQfIv3JGp8jG5ie+W52kbALdR
AhsWg0pNj/+x/ETew6Ai2tpHzxOJ7UZly/jBZfBjvNIZCJ66Q+FOBzwL5nt3Ux+tjzzz0J/iuEwd
85295jV60c7DjY4KiBznc0ik6/3QOX3j8LsPD8az+Njc0IdPFz+/W+cHb9JH/cZHTMgM0NwaGdl5
eeaCOHws/Ix4GIt1MGZgY4owXrUMS6DCbGxf83H2PoY9Mzyy5u+Va3T0YNGYRzuh19wwlnKZfFvy
q3H228fshiEvuxmv+F7TPWhyTzj1RE7fyMeIM5QpkCO9iQfCoPSz5ZmwUG2VNruD0sNFRMdwo/tY
vXzxutz/H/bOa7lx5tzat7LrP4cLOZySAINIBSqPTlCa+TTIoZEawNXvB5Btjcef7d/nu6aKRXFI
MCB09/uu9SwgH9Zj9NLsan+iXgWOgZM3OnyP/Tqw9mPMmDZe7DO6VAa8FO/VZhSBxkVS3YIb2hQv
ghHnu/PH/K2TW+sP7Zt16zJ2pzvvpnypTyjdTzHBNvc65iAn6NOAIU2/YzpIHYaD9mk8GFyem6Pc
Nr5y0h7cvdgzQ2XL+zvSJCC3b+SHu3z76Go4Vfv50H8MXCcOsDS2Yqsd0l36kFyyC/lcO3m/w+Ki
vegcAjCpSfJ9gtbVXjhnw2dqi+xA88MgkA5z6fP0Pr3Xd81jdl/cdOeSq6Dzw7uNH50H7bYh3ueI
gntf3LgXNUj99Nv31Ffux9PA6Wwcln9Aa2PY1c3Wftbf8zvFCtJ6I/ODaDckCymvan7AY5oxhQI+
s3l142tGGvW5Dc9ut2NefGVfIb3be5R3j6wXLulOu2GayVGrP3nk+uy4TlfyOD5GV+bRm/2SNG03
mJ0PdUpIRLpk9sRenDvfeewePc+PrmyOI8T1j9W998KH+B7tmeCj9tn1a7UVVtEG5ZHB2oj10Vp2
UxKibFd3z3rz+Rj4YHAHuPaXotOaV7ze05YS1XrvsxoFs3FH6tiFVQhFKHMpJ683ayXq68/1HsHz
xC5Lw9yuVaj187hqftXHXu2TF/2QyZnQi4iovFDWR6AhW61rnaMmmQsOyalV3gaKOUtnnZZKIAY9
OUxqBQKNs3oxJyUKCS0OHjVVjW6Rd8S4EnEErTcsXWwVJfvqFls9Ieu9tsVzNBvS1xdmQkveIDOf
JemXAhBy1vVu1qkJowAuOjsHUEpC7kZPXCqY7lOESzSYI4MKSVneV6CakMAuYTVzSj9pMsRdY1Ib
TGwqDl/o4TjWCB+dsu9aZ1N9gaySLjqQekTAX42QLRMKEWMGPam2mQYtscRUtegIqClqDStLUEyG
iM/HubrRwRIHtlCWvOJDgxWWCyefyYgQK1rVyzg4zpY41WJrrUHHztIeWe/2o01JI1moBV8hx2td
d632OmuzTgqi6sKo2K+WmfVm9XGt5pmvx2qlTw5NHO0iIp4pqSwO+FWYvEqU1z/XG3XJXh4kK7C1
Drre1Ioi9GC9i9jv0vXFgPecMu1nrVaf9Zz1WsKtjG3lkNSE3agORrpxqZRPf7+HKZDa5/LYevPb
n+vz1pdlSk03oyinN81FCWa3H5nafqhwiumtcgHIek5VlXGm06qT1uk68OabvKv5XivxecKKfyU0
2Fwp6c5FeJT4Lny9N7gSmXQB66VrM7Z09tZ7SLJPc0nYRDqPd5VqA5wIBVVGyOQYoTTUJ71oNBKU
bHE163j3BFV1aqT2s6O7/fHzr/U/8BzgeUcNvPnlwfV1n3+vd4cx8EqnPhkzNVeLC77eUETuoob6
cWtZMb2x9f768HpT0qu8ypebrz+//lcQxj6KId+vT/t6/HMrRt+g5Pv6L1uWF7d30LELBzG1mmhY
j1TrOvHogm70dsqoMgxLSJ3Nz4svC0FYBc5u0ANPG78R19zsK888fv3fei9azP3uPPMd1hcYtmjV
YP2v9UboCjvNhLiAcWLQ/fVJ64uoXnfAQtY24vJ+o5PzzM9NfT36+ff6gvWl60YJGWMYXu9+be/z
meuDXy//es3n5n9/+ojnEEnc8PDbS9Y3lE7TbGVDTftrM1/P+/2T/fL3n36yr7cWVpbvdS+l87z8
busmf/n0v3y7z7vrK8Ov3/iXd/q8uz7h8wt6PetMO6dq+/WZ/+Vvsr6z0wIf+Xz2L+/89T1/+zLr
Zv/pE3y9xfw2d+YTbbpv7dLUWDEy6J+Lq/Xmt8d++/PPnkIPgLrWb5vR1qbV19PXe1/PWTdbAeXM
Fuk18Sb/+ZP8/jbrS37b7OdzQILed/Tbdmv+mLs2YKN0qvYCm3C3DOTEonCzvOdvfyJNpsOJufGv
/0MkA23F9emfd9fnV9SaQBzigfiTTazPWG++NvP5LsuTPz/Nv3zdbx/sX25mfd7XO63b+3psXLpg
/6c9+v9JnjIsVQeR+a+1R88fTQFr9h/kR5+v+av8yNH+YjqGgaxn0RMtWVH/73/+Fjpl/MU0TNBY
tqnZC+OKd/pb7JSF/IiHXRjHKMwXCtdf8VcIkxxI9GCvLAuUjIVm6b/AXy3SIlBxUVUupC4L5ZOl
QdLiA5rkq4C2/0fpkauBa00q1wKe7f1g9Nlgspw1OaL5JtTklx/mT+j9xrKxX96MDC1gDnwr8F0e
WqffGX5hT2wsxIbwMDVaxlS8p8w8jJgqhZEEYt426h/YFY5QtYU6XZM3+SqU8ZgXaOuTAU+6w0w7
JzK0ka30ZSf9bJwi38xIc3XL5IlAo8c6B0dh2wZ0dxJ5a11Iv29aanGZS3Skw8rRSs5V5JLYq+qB
MkwU3pXm7t9/UQfZ2D99UctWQemyp4hd/u1Xjbm8jwaTl8MUUdEmDXljpC7WhcSipTJvMy3Pt1ai
/yD8/CduIRiLzZ2alAXZwJgJkhp6bFgcMCb+LMzinOeD9N0MspHdYFMr9QK3ZyICHS2BXuHqaArt
hQB6JiFUeHPzqLsGTUizxS9o6gHtV+BXGV6TGtu9Eax+eUXH3eY56fM6u/60AsfoOzBmGuQXoe7P
G40SuuPxSU0+dje4+VYSTLDxlsQQJ+peJ2GjyIrEIXa1pzKZVNIngLa4XnpI3RYNKokGvIRYq3Q6
lLW8G2x2QAwQwNc32jR/iFzcZWr00850aoRZ8lD3yB3kCLW+al1/MrNvlaiiDa7QdybDC5wll/5/
2Ff/hL/moHSQ3WkLWpIz9Df6mwrzwSg6eEZxjB1LE+FjamRvHnyYoRxJds2ANDZlD/fVTElIFBjp
q0b6s20dWoW6bdh3ew1+S5QZLvmPsXpoUIuHUtd9PZFX+ClJ5Rbu69jaOTR+xPkqnKY0TmmX2tG+
qWmCN3kX7dzpor0Mam7hKoUZTXj1tk5MShgOgNq04rgXgxI0UnrBbHrf85hWvdGI1zwuz2ZVudgP
KF66Sb9h/Xgq9Pq5l+VdUXHgOSyLsmk443Z4a63yjnwxwseuqkEeYcn7upbfpKFy2+vdGeR6jtLE
UFsajENN+I/OMr1nL5qgTKG5ehdVgx4TTho7PyWXx5t8x4Th02Y/iZ+8YkcRJ8IR8x/205+cUq5j
E6nrupDK9d/wwa1p9JBjpXdIWNrS7Kd77EbWtNNoCnb6Q2dmr//+DbU/O4nRjBL4wZrN+icsoDVo
bVFrvKMxYtG17bvZhfkDORv3SNm/1El5YyiExhLU9ppNHMFJxR7Gi4itsHSPTRL9xBQWiegw9N/+
/Wf7s2PWw1fA0QJNzzMYN37lwusa0TNQWDyEL2evRRvhxHw0RrJ2U1gOwRsV7eGSEtB//bZAEiE4
Oy7lC/Sq//i2tAV1N5eKewDM8HO03Ee15nrgVunPlsjlIBozgu7dx3//ppq6bPa3YcPSediBCIN6
9/cxKo003ZOcuAcVYds2iW5RKzVUjij51OqwdWqNbvqQoaR6ClvnMUsJvRUjGpfKUX9qmncqhnlA
eupx9Y/BG6fVSaRcZEIV63LCZnKAHcR500hKJ+oEqpNv6xyNam4Xd1D3ExA4yQt810sJG5tiCtdf
aII+6ATqKFmHXoSqRg73Ja2BOTfqHU4oIH026chZXhw9mwEgMk6lWtmb6g2MHpLRMqKTH48CIyfB
ORVYH9ttfnTqU1aTgo0a9dYLidrB/plvZuG8dRhpMotPJjPEGRlTWS6LGUVYF9tcb52ABbBMXhK5
yRYL3IxKFThDm4XDtFx48nE+mxGDAU5s8BjstlrslAVrS0aXhc9iejSG6qnXlucytALlmO5JnMpJ
bQQh3SfeI4GtfDCPH9cSxqtNcyDDRIoXFwwApY7ShzqgunF2gLu3qXqs/6QbV+AUiu1/OCL0RXz9
j4eEq6qaxoGoOy4kUGs5d39JoQn1MCe4rRkPkacvtKtdWg63TIDnvRK2IDu8Cw7/CZRtfW0YZGQj
BLye5Uy2FPCKacRGMAT5gJ4D4kezCV31oLkUyvIiJQAuZSBirkIQptzKnlq0ovbRudK1pz5F1KUX
mdjmMH5a2+968pNjc4CpRxIUNL8fibPAGIBsTm1Bm8yVYE1yeuuVYwWhRr/VoPKcVVG8i4uJADeb
MIxE9U0Lp5B6bGJq55VEhzdoNUrLbq+DpbquZvOPTKG1H4bT41iTkcU1K6g4nNoMKPb8QCb1ObfK
e1dQzrPHxtjUVUaLS9Nf4fXKHSkwO6soEWb3Hi7KVPEtypLYpJhiRVoBTEXDgop9WSnLfhcPyott
W7Ac4wl9gfHUztW3sOrpabbWSzNR3oSq/5CiDEVnir83pBUfYprJqeTbrXIj5v4I0y3xh8658L7Y
yR3vQMTpsStceHSxfDBSYkGQZblqkdCIk9fNlPa+yy/k5PxU9BZkTqISQYSlsH4iVq/21HZ2Zd30
G632li4dnztM40vMxBoNeUc5isDdzEtrgNQ6r4X7PYY6o9M8+vxWi1c8Q5mFk81MMGeFBmKpiMkX
MqVxLDiSee1Wt6d3pmakkNMwArCcL7NTbWdqId77FPSpFru+i6Wkj+zhFopnshtmZGpZ2vgiNarj
iDmQo4FDIqlJpM5xOe5kajAFNAr6HBkl7ijTT01poe1aBmcDRYSbx13gmjW6Ba14nWg0paOIn+co
f0jh2CSYnVM71glWnSJy2uIDivoD5mufUuZOOtY+NjkYJixuqoMqI6X5w2F3ECo+zNCt6DtO3sWL
bOqVyvAQtUC7a615KjhdCWE1LrF0FDyF2Ulr9fmdqHA7YzMMJfYevcmzJawbWxWwH7UYVB4Ms1Jl
dBGj4CoIA2OvxnLrWhPtWkQjZC6mGggBWamEReb1E6Fhjj97OVmNI8qsotf2TqE3BxOAzCYGgYUh
yhl39ALgXSbM5WmdySmOt8Ps3FZJfZpj45ak+oBy5zvpRRcmrTTpM2eTGPqiIqR5p4XDt0Ev7yOV
/V80qnqymvGqdbAqDsxQLWYrlVUXu7JXHoyQK/Nccok1o/LQYvDP0+SSumSFti6hQcrQb4E+QLpX
9PPctPgdNM7qTksPU5aQZ7EZvxmcNghaCvQ4CNgUSf5NmnKJLvYYNr81BnKMNkEZbRcTPcWQoNEx
N9697iqM+z8EV5tjIzmPvbHdt1Z4kwvxUJLoc9lJL75G76lvXKW8VkcYvSlyPyd+zorhA0pYgroE
Yq5W37ToEW3xrRP9o9fqbxnpumK+EpMOtNGD65dNDslzTZluZ0e+5EDp+i5k0t3trYyu+0hxby5h
CaUDXasJgE8dF09NPiDxyb33zKVjZ2XjQ+7NNBwpSdpGYaOJGAZYXN6uVEhD6pp89idQY0GUIU/P
Rm2PGh/q1BJkn+fnoQwfcb5v5Ui5d2gjQFN6/i0t+XVi87lWEYQVDd5XABRES0r5Qvwbgv5UzS61
4pV0dBchjEanGcrErmJ1gNXzoIxdAdVsG7JuBCsy0YrRaYrlJkl7bPPJlQhyyBC4FygGUpOTua6I
XBFm9+R45UXp6tvM6BC4QHSl1UBDADyQaBHWtbPzRIZ7eZzLwtzUY8I1cm7rTUGW0r6lpOx2cR7A
ki43Xpy+h8lj04KLkxMXTdLGSuADC6QFOda+G1FrajGaA8GVNG3oVXmdzUUhhHsLZB6jLmXYQVS+
5ZgIUXqc7ImLcljKp9qbrA2JlXStZ9B/2jGRFcMt+qxkZF9l3vRdSd44y0lPTWXqW5733LfeZdQY
qyMve2rrZm+OGrufbs7mosIYPtotCjiROFCkpgqwmGi2NZm/aqGeVdAPW+aRxPX2LVYU47X2zG+u
udHromeCx7iZDGgN7fKqNqIfhu4PefSjMA069oK4WmZTT10NBaKDDoG8X17pYfuiKt6PsEgOdi1Z
RoTKc2YTGgAe02etP4gAAC5hsebrQIRgweUFOZh7mzq0GjsnhzTp+ZlkGUmORO85P9OUVo/lNnxQ
QnakB3+DQKNAlvFNZcSvYfRKNFcO0X+jkkeIX9Dba/WIYiDWD+trJXRVH435rp29YBpza2N4TA2k
Zk3b2NrOIhu3TiRfYptg2kYhYXaAzLttSJrDHwWXuc93iRziA+SH3B/5/1LlmtuByxxsnOx5RgNt
0l4qKLe+UK1AF4BIVbO9wmleUIsAxJC47mlsvJ/j8mazW3GqQb6LazzMoo42ZGE8xTrLNSPd0vH6
1imVytD5iofbelWaS5qo94Ukh0nBDrHRlXkReXKJL5ui+JZVyl5jzJVTmqKmdIFP16hVFU/7iFPa
Lv30Xnb2nZRQix2qCEelHl87Jzp3MPmGcgAfpcTIvJSnadLM47jkjct6gPO9AAtN1NwMA7mPWeMu
q096Vx7NhQKnsHJtzV1IMN+emNN2WQA2nzfWjMbIrACgdXgImK7OCHNRfrtLS62fFeo6I9Jc/Hni
+NXgW+993URL+69Ika6BaIQ6Thj51eAiG8bxASGSppGxtBzthbvY0dNbPQjxSugqkhQxJmbOdWtu
p5O2A0JUWKir6CxFboEIIO9uVvBQBsCvcSE+rsQwgNSMHJK0k9gB1ZCl6JAN/bq2wP6Whl9KHaVb
p1+neswRWjxxiDPsmplBiwidZo/S1LaQaQkFv4uqd6cZIbhoNaKylewDd/mdnAvIE275YWn5tRMT
+8PaY56iuzAcr5kmgfBz4jtZtU9lC6MgS074YD8aOZLtbvqaq7+7vf1mIlBk+TkgpemL6kPPozsd
raemy8UCiAk/1ZINs4zrobcZ1/sn0PMfzKFOg1imKciAU3Vm6KMY5qpAPCfkTABtuJh2vMsMnzSo
veKNdd90tbKGpNGXwUBLAuIaJPSNZXG66qV5HBRAqnW9X30Ta3va1scwsPrqeXWAdCt/nh2dtdYp
KjhFlQReYTu54dV6U0pYhiBzbph3h7uVAzX3XMZyae0p0oirRs28eZsUDTSIpnpMs+5H2zFXWffu
em89VpIZLFUyhcyzjajHWb84K9a+/HrPNXukggJcW7wI0hvv0dYbdBLF/B1WHxFmADmTRv0WpVR/
CEp6JktvXy4FDRXhd4ohhgXTwQSEgaLWOutd9ARFLdlPtgfITSWLemR0K8lOBSVIe32ivhORuLRN
hq6HW5Ud04JJXFKhJhRM3bamgXJbLa3A0uc/zEke1xpml8JsBUnqRa2ydStkOHVi7RCpv7JqY3qk
KoT+ziBeKuaD1s7guhnIJUYw5OdpuvTnYFKQsyzlYxxSb9M0fIEOu4BVj9oGyjCTG6aYVw7Ly8YJ
l/YsNnZh/8yWYX0p/a2LxLBGGmqTSm+iFafjq23WJfdMY3KjJfZE9E13rPWCNPHl7ZLQeNJwVXgu
2YBLCW8tcymF9yjU/A3YPvPaDHSHmqfEQWc/zXEOAOYc7ZHvlzY3saoYWxnl40aHkhgknXqf6thA
yEgCpzzdKgNICa9idMX9D7eC62GAUUSp6ZUiAJhBvNXboUPepNlogG39LuyGhOGZKRzgEQgU4YPV
lId0As3WGBkK6/69sFGTJogjckrkZz05533u+kWIpBhA9jaGXnRwqKd2BKyyglqOmHGObV8sdUx7
1oMi3g0a1YOmK1D8WKNvNuhLItUFjLyUo4mJG0BZq/lxtDjH+6WsCH4QfbkcL53T/BHaVASIYD7V
WsR8faBQYaftS+jW8NeocFhq9az1c4tmKqSGAf2vgWzn5x2jNs6coDKYNFFzL/2icfRtpvChbKUD
Q36s2lOvcXKvuyfmSpPESbe1w/StY0cEw1w+6ypDWUplUFrVbeohrcrUmaj2UN7P5ojGfK45PTLj
RjFQ8lgUThLBbJq8nnsFjsxmxAi17fhVnJQqRm4n35I+uSghtd71qMvGOCg0delcMzuRo4ocVv25
xEuZSKXWQkjWcPDMBiT7kIoj/QcVILL7mKcmQPzl/1i1CQ6oowtkfdkBRrwsqZdKjFNYl6Yxf+Q1
tSEvrBGsqR8JETel+RAP8Bin2NutP2kCnDSA+rAUKmmQMM8pE+SPbK3K3pnbVkx8hvjsFEsdd0lB
slsVEdXQBbLLHojQvkkrqvNDxVquIHB+06u57hOEROJbAcqpzg4lxYaNxUARzBzwm7Fjv67F7ZJi
HJVtiTMXwXRGhUexizKosl5HIgvFV6Cg1kcKw1Vt4ojq8o6iE8rZqLCOfScFJOv0LTKpwmjKedAo
SjQpygOogaErsh0kT4bj2DkJqcVBqRC1mA4uqMEEgLpZdgcvfIjpmO7jcOakTSjWNHArCVmwwGfu
cslKYfaQ8sFibIi1img9sCpA7laGCCCy7zLKhmPWY0jJ3flnoT51ywFsxRTWFC8D3QW1qwlZHi8s
7oy6mdaoF1k7+8KgOqemlJVIhk6pC1Gy4MCjfgFxKzutPRlwYD8pr7CbpftIzsZNPmM5hH4eMIFq
86ILnLpnuoNkdD3GZrOU/pgaEDIFvJeh0QO1F5e2RRkBq/CnOnOl7Ztr4JvINZMCUcNkUQ3T9JOu
mzBK95paiL2uJ952BJleqC11NQVXVkY4lBqz6zxwOGEYXi9V3DA7d2K6J3bkRS04qUcb/0ru1Vs4
eUsdjVlwNLhHO7Rif+J85hu2H6LOcBIk8cnSSLCo6fEdUpMCqZfKg8I1hRzgWaP+QKutiIZ2A+g8
DGRyn9njewOilSHWD83pyIL/7ElyelUqhmh3mCWOLHNaE2y83im3kXcoquRYiUOj6sKn652Zch/V
dXWkU/CSmN1FbeWhWmJf9BQNppug+2bZAa0HUwGDMzjxbR9FGHTsb40GcRd2/pM9OwetcN4HV/mB
CCbZNppibnVmcMI42hrTwiRNKEVZxrZhfUOOPUHJEFWTaXxzLIktbciOg5Gfs0JjXVPiSPZytHmD
3d6Enn4Ah/kolgiDOSGMKr8xpuTSVwCg8iI5zx7OrzBvDl6jRidR2d+1Pn/tIhaLiZsH3kAoeQpj
N3Pwg4QqRlctsV61cI6AH4gbxTPFnpJteipmfHoKERRm1+OG9bLqNE5MU+zukpjUMzdJf5hmkLLE
GX6Esy7QMYVg5akzYwMyqvlqvYlU0Re//N14lDUFfBClrdxTI7RmbyjRfcMnIEYDXrpjcg0ZRoU8
4tnacC0RvsF1aTPOKmza2JgKAJ6NerX+7cXhrWbAJ856t6C6aJTnkIbsTEAjvTonUCkWbMi3h1Yt
1b0NMBSjjqFddVm20KaXu7UV6VfrvfWGwD46pozdQd5N+tV6E/Z5zBoXRFEXZ8bnY+t/zHFypuY/
BlFKnbCp3F0aGQ9RbyRn5J6CbA7OvKxCHU5ZBGgd/UlKpiyN22PPcGSdVI83qhi1UVmnWIb/fmN5
NZw3E5xeTBj1SQFEuRaC/w+I8p+AKLS/aAn9a1HCy0fb/c9z0kRJmbz/gzTh85V/kyY4SAkQJLio
3+iswR/5uzTB1UntollPV8S0CQZa/utv0gT1L4uWgfaTg6jBtR26T3+L5nL+gjABwDKNOpWequ39
N9oEQsP/qQdnUMZdNBCOpgFJ0X4jo0STCZgLA/8RGjbkL736KAbRbnWZ3LZO15ykYeRwwioVImn/
3nECHSflnEmtvyEeITZtBIYDC3USa0hz3JZlFvqWWXB5ktGutp33JIXMOaoMxTb4zTaKvG0mauIw
0ngC3RleJ/apnmYbk/TVkp2zbSKsE73eZLR45xf5bpsw1+aeAmc/H9yeFokT1Qep4pEBbiaohCG/
7wx/FuLYuGN1NE1IkMOkEF8Mu9KJ4uJsunKX2nC8NKIdhyifz5JRenbIf4licUv7StloHk0HjfY5
HUeZ69jP4zbelyGkxEoTvkk0X6DpD31MOR0A+LCj0XOdq8Z8N9oVvtHJNjn9mT63XYoPcKJ1VHe1
F4yG12Dhi4u96WJ9IE8DQ0mS0T3S8Xr0lruDd9QM2ICmUiRbvX9vCLahgt5NTBbR9ua6E/k18ywg
pYE91dcsUTFlJo7i24ISraaMeB3zTnAxQb4oesrhSZ9SL6NUpBPzEc/TSPOJCAO3pQiVU0K3qO/p
VnsNzmAD5avWH+sO3yLg9EdN14Kpa5/tWF4ggiKItXfCRl2Mc56oEfx1L/NaAMXbrSonWXu3Nulf
Q+89MXi+m3Tzh3rqyXtpdl02IZkHbrX8rwF1kmsjWvyyfZOpV22tEsdUV5CRq2rmDeADuVHtjoyy
vDoZ0HSBBxIzqcAhy/CayAga20TiQQS14eSqw7U+qK9J1WZnEMguGmmt2sVIx0vBXDjRFSbwFQHR
XmZqezDitW8gKfNDzSYHjHCHaqA2X7T6EFBCp8dtkbegCgeXT5KL15lxtytPHfQyDriIkpqrUibW
ZrkV6EOqSY/2eREhcx9/dEX0qOoFaUtkiPjM5K51kmNIlzHuaRCds9C6UPC9JQ+GXo58M6PcwZae
voo6btDxM2zBsz4oBmuPDIWQtSAW+6LB0dp6u6TRbHwCWXxu8W/RFopRc2v7TIVaGpXiqh1q7JTS
2xsT4g7B6jqIDAJVIYYSSN+/6Dkd0iikXN3HDW0wh9MMALIK4GEDs/cc0nYddEsAjm9uY0NehyRO
aS2KmIpG9aYqiK0vHDfQ4Llmrani3vRQLrQaBTXnpjMLce0kw27oOvkUP5p6fZ80926hk1lhlhbZ
D/MfaVdgJ6n0PyxX3NBhoxCmci6a1Ev7HB8DAGcS6OZGBhXl31cJszy3mVKPieIPc2sEXegcYmx/
SfYKsJ4iWQLvtfYHOnsBAYg3TpPS0QM+0EwvpTZ+TMoAaJwcW2GPx15r9J2Dd7+y3Gk3Z5RH43G4
m6aYWltllSAEdNxoPS02yPpa7om9HUaXhhQPTw0v7XAb6u0ckB7KFnJSbiqLC4BtbPWaGhWlZUEb
hUVpVBkFsTxUu+NEPag4YKeZvCuMdmMPSVh1/ClS39V52UHRjP9SJz8u7PcO1f1tk7bY+tyStWjU
/Oh1lUlzAe02b+ajIFT+nEvWLgA77kfhhU9xkcOyeChiUQUd8NKpj02fKm1E3ojNl6nijxrOn+ZJ
4zZZary54dwaUThcjbF8djyjuKI9QLADXlUKFAROHZMsdi8DU+2sHtD3L/BM12siaORVHeRxbAWy
7s5Mzz/s9CcBFiTUgt0sJg93TqZ/yB4SQkGy2WRPE31a9dEpijaQ7Y8oMeSNYdEarHKmaAtVnwgV
zfec7zSEom1BScz3DC5YnbFFxkXIcs2VSVTzHq18tEFwFV3sPXGozXWnUNis4W1gtk2KfUhHzMYL
sRkUj6ajUM+ZA4M3M05jTcsemM+2ic2nosbLalCQ99v0OM15whyKLliV64FBr+Iq0hSWbKTKxXrE
b+z016KInoR6aF1xK4GKjHXtbpW0XPzv6S6E5ngpMBhmJisPcmjlVWsB19GoMNEDahWPyobOfE8O
y7oed6zICsCqmu1Dl36AkYqh3ovS/Zx5b7bnDIfiJ6HBr6lrZjRnWWdNNSvFwziH5YZS7m2u3pi5
jYxo5PLSEYcFahbNVGe4fqLS0FAj5sc2ebihByoHDjNI1FC9oxUNN8Pg2EmogKdiG2YqoGklWkw8
CNgahjVZiDsDTcldpQEGQHdmYzN4HYmiO9kx3efZSVgel3DAWaScSY26blmE28qtiT8zje3hxjF7
RshBPZmq95C0ioHqScnulF7lJpfFUUkh4dTtwUqdQOv6h9kRTxYL7SzkQIky0PQ4skeX1hThLlfa
KHYSmdqxInOczrexLyIFNx29ZEEj/jC0R66rYjcp7VUyi1tXxsMlc0/14gEUTnPjSdqFFbjajevw
vGb2dhNyhdlQpkuIm+HKnOY/epLXEGYId8ep9lY38r7vJuXYRhz/nhi2Rc2ByZxDHqhTd9t5MgBL
ogXsu4Dj95ZwEhreWe33JVWwStak7NQfFYk3OzFWH4LQua0tJtfXaD03g9nA75QaViSoLdm0cG7i
bwVxAU3vZrvBJJ+LCUiS0/3uPa8PyKraeH3FWqlQj+HUnVvaD1uD4SgBhu4PasZq0R6uneE1wWUU
ziPlNBbqdhEdrLEobtXGDZYFzZtwCPdONAUL3iBifpb4aahCcj0KslfCZC9pcAySIr7Xji92k9X0
VApCgp0Xgmt2bBgjeyVphxo1ZQ/RlfqB9KYehzE7tNIwbo7Ju6XM8pWF5I9qYbM2LuZv3TjZQrac
QPxiy5JpY+geRrfedxLXPqO60neQ/TVEBhAeIkt/LnLmXbadv6eEKVAcxxwu6PNZLE63ijLcF1P3
nPfD7FeC7k/VhagOBEhsrztHI66h2RmeSNtg/U2Wx7aVSnZdpQuvz5nr62qkzkWfTa+/s/w0bgzS
cSwHn/qYjOnVPHXHIokJeKkJSKut93pImkBr5kuisIK1InICoteJMv3WFW92o6CA6kzfiKF/I/mh
ejoq7WFy4uvWpKIU5/MlT6x+I4yUpoyr/SxA4oM2H5CLQFJumD7RinXSY93GQe6miCfCl2w5UBsd
YgD7+chsJT+72sgUiWsdxZ9mV7Sg8btW1gGyvGqbZMO0ExPUjqa5Jm8nhxzxPc2Ish5lXsNkBnOo
f1eIpdkOOl419Kjf20h/M/WKwBQluc0ZRU9a4Zl+Mddio9yinsq2pZxrAkfL+1CIW81pqdn16X06
34gqvoRmVgSdnTClzDHvlFSht9pMSEJdFY+OxAvYmpepbHQ6SdRmhGrsmla9r0Zs+h1zHxo9x8ZD
n6JKqpCWvlzcU0oJ87Jq6O8tVWrbEUqLY1hnt+iuw2wm2GsY+0Ou4NqVIdUxU4H45NFB9cdxwHBl
1yRutXPzrTDFC1Ne5nYt6gK0ViTA1e1dX1ILkJqCkKuKj7VpiMes61wse2lPQPyAl9RQXM5ufm/H
gYrBa6L/Ze88muQ22i39VyZmjxtAJuxE3E15X9WWzd4g2pDwNuF//TxoKUaidK8UM+tZfPxoRFZ1
F4DMPO85z/GGYUu3ytPgIKvwBdGQ6g7+ZgJ1f+y0mVzOLDkZZICvZ8CzFYuWkNJPnjFzxVibvVrd
3pnbfWT7XNOoAa2ZTaopLl3g0rHK17zopwKPblnvx07StOg5w0JZNUFfnquO4bE30yZ3w9yGgZfm
JNcYGYaNdVu9VuVgEeMr2x29WKxrFGCt7awit+j3z2bkbCcnP+NMQHtCv35BpfjoEKD9OBmuKux+
kAWTy9ikYYXaoZvOYeNktTxRong1ZAEzHd829siiN53rr/BNtbf76F3J7qi7XKMJN8AqTMV7mJ60
zOKltCLCWlJ9G63xh6iSexUz6GLHmi/aQZzU2dQogq/yc26Q8C8QEdFEayrvcQM7evgekGlDjieU
rOq9a4+seyBoooNqyzdOUXd2Nz73VCnrWj6thDhmafXaaH2zDXKDZPnk3VPNCP8cJy+z6VCPGasF
abec7induLeG4M11ydV79bqGnJ7iy17VwZuvtXuvNvBeExbneOOY/VkkKfAro115HSTm1D1A5t5H
WRgtRGdvLWZ5trJ3VHK8U+0zTNN64vTWDeX3kp5ABiJPpjMAAcCE4z36o/fB7vO70/EMMX1wUOV3
YZw9M1nVNiVfLC2kSzkb5Lep4fHn+LcpEMc8LJ8jrVuXYA0mV90YPgP9T517K55WaTgxJDPgj4Rx
gkcmXrq4qBV0qPmfitPsrjSbVWdLRLJknCcss7Q0XC0bRktf32hPfsnrYhfju2N2esh9ntCaD3Go
OKJ+XgqLMY6BmQjSh0d0GJyEC1F8CMRdoRvPsqqpyUZtDhLrPaEYtSjOk+YylaqSR8+U57isr6Oj
3TAPrpX9vS0LOkOKE/UMlG9o8OzM9VSW0emljkgKG1J/DHN918Y8lanuLITNw9u8DrX5WhXlo67E
Oaj8C2kFoQFuL53ZAPtqzZNCRuDvbead2P8yjgkHfOVm+zFU9mZki5P4ICMMnFPgyJeYS1wM1hVb
OzvOL5Ds1pkKPzxruEv9AUUg5tgnnJvl2itZdo9RhAssQzSYPxp6j4mmZpsMqZQpNdVBwDCrh7gI
kpUB58YZHCp/qSwvtYxkpzg0ntyFssSrJb658O6XMc92JtHL+Xuuob7Xhbn1gvDRL89dX745Og0b
goK3Dvh5YeHiGr0bnYbPQUcjnurWHvXLPIKWyCBPbCueUS/wxzScnrXQvyVzAjemR87sTOvhvqQv
5UjgsV0PTYIenyW3ZNCivezZT6G4nLVE108RXXl6Mak9XPQlDvQ588o5qsiwRPExpTo5ZNx1sa1K
DsoUVkg4Zaz9NFlJIGCBfh3oq6TCAN1Blfh9e+0hohBUC6N6p/nmLW+A3nACxGCZNgM2Kf+YBwOk
KyZWuZet66L6Udi8AX/slpJ7aCK5d1WV882jhWpHoyvUPyhZQ6tA9MQeTRradEljeqk0fyfakuMr
3Dgqg+4iHAtUCGaziHuSQblFuWIbF8iLFWI1dS62e4bCOO9VBYf58Mze8d3p5DsdtapmGxf3rBZ2
gzGRq+cyjrJFRMZgMKTRbiqLd3og3H1mlt0SgY/IN+VRoaduZQC2HvcINk4YaU7pQorS3wH8jo96
dK1cvFqenxObbCx8vS7+g+rWyVhb2LrDzFF7tDviALJ/FgoJplCoVXrpbbRIgOhNWReL6RV4boWp
MTQ3jTtyt7U7rksUZL3Cgowppc8p8gPLfIkC45jMhHm3DNc1fToHLUk3nY9ZtKA4Y51y3eHPa7dh
KV5lUbCJLj/MrvGXQ22vYoKte0ltQSxIphRJ8YabDpcUpeaTQ8ODKC46FeePVJPufS9mql83xxTF
c2XplBNNW72HfRPRErVw1Gyznit/ZHnMDd/bDgF26NToP7OYRpvU0bAKT/UOZCTzbaTOdZb0J9l3
EKgchkcWR45ieAAgvGK7BXcmb15xYmCzYmPTp/WqN7Vxz8QHmIbVHMcQga1p/ZeAwVRVa0yiE31D
K6BaAeU0dkbdXyhIp0bbQpyMJkpVmMBnHTdo6wAkLK3uxabPgYD+Q5piowtq3K9REfMUJx3FKzry
6NWTvRGldtemNDbxXyfrUHDwIwiwHWST7MRcgmZPeBbsAAOwKxAEOsUpgc2ZF7PYUneR7hPL2o2D
fahDoBdV5qxN0wfLRMSf4e3Y3Q/tZyH7YdWrYiY69qhV8ly1pkt3p05vkKnWhcA8hvv81JQIlWmp
wELVN2dg1IQUuyDXM6wrbZMY1YflIwXGdvw5DXTKJRzoYAcaH45v/cgcAwxFijeydZ342JX6Q+2p
na6VakVl563RgzsZaRffBQPmew6RDCAeJacc9oID5StgwBdUOd2YvX9ECqewG5N8KYIzHudNIur5
FpXZqqZwlTbqAggVLSa5ePSnnHJUh394Nh6P6SXVkS/zuLlLC/nYYsVaINu+5pqQq8zRD03nAF2r
KC8KdO3sw+PytXIT6ZAB7Ih9my6TrZV18HG2td88FypAjw1s/DRxBowRsI4g9p5nKKM54xvaOcK+
9j41HbrOhCJlx9TVZVY3bRFUd36X0RPDuUOLaMp16iGn7CsCfwl+Cid0tc4dNr9D6y7DzltOYl/5
5BrwfNTVR60RA/O5lOcj0x3tvuIAu1QcAhrCccak1sY21E0OjbGLYmOpJTA8ySrQcBoC8vz6GXAE
AIE9YEPP17QDNwonQs46K8tF+/z6gQ4/e+7dhS02VlyAX7/Z0O63FJJbXfHMxDQ9d1UhWO2/+AdB
a1wQZCwi7wB/y1wPV0gzYvFlGKKIhKaKIJhj97N3aMwHfioDD8+nW3PYAJ9jjhQTIydXh3Lqdn2W
jdsvDqzsKFX7+lnfsKlxx/0M7ChSvD1tcZcZVRSvVVIf/a9eh69X/zKBlSZ90XkBwQ9N3iUAxev+
4V5CEgcH8OvvsQtlFF0KulT5ELuMYoR+Lp/s68ldihDdBxkaeJUtfv+Bnjx8hp79Tc6+pGFOP4cZ
ftDl108dNyJMXX1FhWeySNSw/uTCOlWRzh8o0zp2RRRvufPAbET40MMZb21EkDi/qMlfP7TcNete
6G9//BZY+gO73HJbiZkY+8cf4DVWhz9+GY/AyuhN5pb6P3/QEyGEJcdmrqBADQUQz/LMtv7jB6+e
a0e+fh1FzbqqBQ5Mj7vAxR4LrajVaBDTDrkKGhpCSaq4WfXgpH52LgL2wx3VwEOPgF1l/jFzcn3v
0g2U6t3EBNQwVnpH72Dd1Mu0xWoUJvsCa2ubtRTWUcm2iD1N48GTaFtWgrssZ+HHkavfp359ichp
LWPWUnyMk2A97aOTE0MgozuEk7NI/HXY2T8moWHLpT+TM4EFRSna1o1LZzeqlDY8iIAe+4zdLSok
+FvTxdQcpStDQ1Uco+xpjFW/xboFUC02jrFJUY6YczYWCkQyxo+Gn5YnrYR8bTjh3NBzGAPK/CYG
eJwze2I5fnszU08d9SlcG8UITCjPN5NLAqjADLprkIaWpRMcJoLGSx5zUN464rNeC8UrS/Rdro/t
ocADj+HwSR8USFr0IMgPbQ9XyTEkFtfS2ad+y3GpdpY8JCXzoK0Wt/xQsIkTwTtn3/RWaka0sf3U
Y2izbHOTsF1eflaiuCpIr6bYVZKjCv3yqYPumVnPidEAIqzlj0yzH2oO1WlVHtN0TPdyJESpmT55
0pgcjngiMDTiSVtQtLrH1lkzPIkszBPDIzXzVNM94uBHb5H91W/Ne68u970XX/RoXJVV8YwYz3k/
HweOkvnTaPLEnWCidW33GmbebX7ZEur0oskg39owYcIo/swLDPMo+Azixhe/0teZT5xS07MHy3S+
mRoTnA5RNg31l7zlyVpM9WdfyxcqJLdWjDBCRehCtkJ9D0c07EI8wEgt2gjMawBW0RzVt/mrW5rI
DefEtqctnVNvThfcPI3NeWHxLsPygKOJbxMENZeTG7Qx3Xos6eShQR41qUzzLb66p6oZtp3ATxRG
7afqG7ZXnHNRwFkrBSBgE15k8yji2VY5+ws5A+6hu2wjUa95NrLKAzNZ9FH2IzFhSDsVLWI5WdMI
O1AYkHPiVIERu54Wkoa5UngfdmBNR1WiQRmERZcJgOyrNtrEv+a5f9HAvtTCGsVha7XI9K6GX5Fg
c7erwsi+5aiYhUUQRGeWkRZ5vs5qnDf5bInKmezN3zoGRfKN2Mq6k9rrJSs4pQqfIYTT4mi2+1XQ
2A9GG2+ZUpoQNHPSCM3cYIvm7RsIvn51rm1s/vPnURcRLJCQrlqtUGdjdL91tf7GsxJDbiG/dwUQ
TdPna67qbpF24we+snKhpetA1MGWQBHNlH79aJsJAsJos7GR1yAvSdD0Vb1BrwEeFFsnA7FuZzuF
jksifh+h7hhCkTlRP50EIZT6Xeje9MwGltYvI29KlwmDCJ1PcSUHzNihfMUyx8fjuVBtPOws1b3f
ys8+6/AG+WiuhcIS1NDnYfKT+Y+iyMFknKhPgaOILlQss9ykftRxOxbPtWNcvbEDLp10/bo2tW1a
PXPIgjzM7B6/jmkvzR4urgdQEvPRnFewHpmom1ykiL8ehYSrSWKYd6q1jBPsjqpj6xxFq+q73lLl
ZRHW4jrhI3FrKnaLbxjuLmaUUcM4reNw+qa6ai/M/toYwSZqgL9JQWNrEoGPpQl719nhYxxa1ca1
ifsF9exH1MxtEGCtbKhv5fs67905bXliSyARYUTMhO8davaLFspgAzraHI+JY9BDYr9WbMEIKkvW
0mTll+595dnvLk3jGpdNLtsfopjuyurmiGI9msiAA2ZJVKf2R2wBLM4r/2W+4GsIy23krTUz2EsT
qrTCEEhN412SOCttjN9UF+w8u9jw1qZVa6PFeb1+G32UGDYLYmWNgI+LuTYy0e6zJD2V3bsWUCnm
4nudSHCNVWwSyw/kwjQYHlruWs7ZIgBKa1G65FAdYKhS24Eau6BT3dmOfZNpc0cMaZHn9qpI5fXr
dccGrz7OwJDTHh1wDjWpCiY2FmpofWy5TZzRi8h28BfquAoZXW9aM31ywgEMZhpQNJ6Pcz/jtnAF
CDs0lcVgIbJZolrH7b1yuJc6wmFLt85BK/j3Nh2rcuzrbWa+eei4+NWtj5Ln1oxxV3X1FFfxVtUY
2HLtIj1Kw0OeioN3c1GTZINQFDQhTzBTvinM4dpIRtV1f7rpu17AiGJ29pjjfVA0Ceq5Y5B5ZOoO
pJ2HK8SCGoV10DE51a/IuBwW3ZhjJEU1PGi1vHqLg+weM8W19qxlWprTrun8dNVlzrRmD3IK9eCg
e+ajpZvfSNktMVMSq+NqjEYHMCjvBYfnHChJFyVWipIxDCyDkOlZsmb6eogte8048E1vkYzbtHyK
geN30b1uNR96wB5HJBSYALHkPmGh3aZNd9VZDIyQkQ2uPIJ7I58LuqRbGtmyMpi21zBC45GZWBmL
LQF1JOZCnHFCr0fdfKkmfZ5e+cfCb1Y58Z/WIVsYWHPbKWTdqvwet903BS6NusfoSnlquWhIpfVN
/um6KEiUQ764abVWjXqnlPQ1I6+Qp2wL2uipsrvvpgMwE2TBHXuNfMP50WEBoC8j7ZO3sJEbj+nE
ArkU/3H9bvF5+u4guBmcxVAYazc1kp07wjbWmru4ABc+rIReEWUtB3lNfQN2QYVtlHPbtLS4lQq5
ihw+0bIdBoxpcJcpfgRHGJUvCPrkbCKdgRdVfJqRvDUVjgCfhYKxmNzYTXXWM+bFWMZN7AQxtkAq
R3sRfFcaePCxOuYNOx/TZaXEQnJEeb1Zs43PCffxYL7RVw/mkY7U0XhDNCOi2XdbjUAW62X+Md/f
fhEQ5mqAHg6ELjNB1A1s1qOpY+QOO54+NlO4Xo7gDpi0ubWdzVy/kUdpuwucxrqqNuEAKrSPouJf
sbTnnKemTsx9YWfsW6za/IY1YGfmAJKpnaKSA8n4a7vvNJ/CRp9qAq2mhs2Yl+Zr3kEI7ioemYCH
6KD/ANtVITEb76oOIFnDk/AyLp98bWPkWYoaeIkTGPuEv7fTIKZFT4kguhTMqV7LvelzV3vLpERi
5Kekl4kMeYSsoK0jsl/0kLlAQIxkTPznRu+OtnKJ8FT0sLcUV8Z5CU8055Ehprs8nrYO1doLlSXH
guMQqgKjkIauB4dQAXGfN6kiwmcA7Z0hJgCgIFAmwy7PjLXJhH9p0IxLd7crFkwP+m2hWd+qKer3
lYKvHhvMJ53oWyWma8smcksjDwgRkdyxBcKjMDovGG929VR7S7ZbNaH8ka9IMuNux7Wh59U6bS8j
4mrXgrIedPt1QK5YT3SwznWOJjnE8L6qApCafuEv+nhjF8G1CNWLmOgk7QcJlBZjkvIkSqgTbA2Z
E3Pr2oMXwMljerN0mLgyDDqWilNFoawLWVJnK93hiUsBGmR1E0RSiGUUd5oTP1H1CmBSY6mNchay
ym/oVu8L+nHHasVmDQp2zlfOI2qf4x3yR3QfpeY8PvcKEa+ETR5tyTgRaELpYwq5y2A/TXTiBhwI
dbpDuR0YlxqN2aMT2DdvxBhSWNE5RbfaMnPWt52R3FulfC+DJD7p1t5LLsQZyjuq645DGMg9I7NG
n/hImoydDQtWFmNttgJ32pslKbxStxZTGeOVQs0r24x9ZAiS3RuoL2cgRZC2KXoqh4W9ZIb/3Cis
4tJ68coPu8GZrFEIQ24rus+i6T6XyHQ1M8tRBf29n9y5RXCc0EQcqlDYIBZHe86gp5P2s54mRkpR
b/NYHrxlIbq9ZbU/hZcRz/bHrRnrT6b2mib2Dx1QTp+L/ChznDOywxZsBNPaCwSOWjA2UZ9fxJQ+
w+M4+jlubA2xLZ7UKsMLD9ogtDdtGcD5aS6dMZCwHwGohk2z8UMjWqNHg9MkL0vsAKQ6dd2rkCLf
+VNjbxPvVYuLN0REHVMioPRN2AMxQPIfW3d4Rp5BI7Q1Z+M23XsuGMtkpf/QD86LIYZn5IinNic6
hhem3mqZfRnyFi16/DRqFNm0ZUtTM7UJyEoss9Yn4artp1Jvt4nb9jD6A2vFGsplmqpbbJtk0Io6
J7PXbRoqbisPrT5w47cJmKNos5c+xf7kt6+KpEPe1MzlS79iQ9WfGYifR9pKAQcGNnb8NcDHH3ZO
FW1CqomM8xBTnEB4d4IFS9bajaCdZVNnQGd3jB3hlqsVmGy0kDotuQnx9ne9oOZ+MN77MadqI6Xw
O4h3rH3BtjCeWliFS8bEmE9SakYkGWo3zW6xBZ85l92dl4uHzvlUcbbyPKJm7Nbfy6Z9seOlX9bZ
mV5W9jb8b8KyRK9smm59fzpJfeYWC1K9uTAB/ge7JLLXjTehpSt9x6lPQ/db9xzEKFq1i+wpisDg
ZJK6BLOWK08HAdBA4m3zn1WeFGuvDQxQOfa7OQ4l+b3YXneRcR+aerMfetq11Gi/tO9uIcJdUjFN
QmJsHRIKBHiQexqOXHm5CX2OtEn/5FrVmQRyRFkPaMYpJwdfPUW+qrZeNj2QFkgOEfcvG740Xjei
NFftEKpNnbY0h0oXH3/DZC3fGRICMPOthykgfWQFV6tGWSfT+Wa7Itp3orsq+lyX9dB2Kyg9EOGj
YVxNprX18s651yzaLGz9FGuyX4fIK9gpSUkVdUtHCJXQRrpjmOOvi7Hvdpa2o+m2vUsC3pmIOxx6
HTPcoFxLffj8ch//f6P2vxq1bRf21z8YtSP1URCJyX81aX/9rd9N2q79H4gxeKMtJDrnNyf27/w4
T/yH6xq28JhezlAk608mbToqXSlM1+BPBHw33sbvJm0AclipHd2zsLHoxLTM/xuTtvFreSU5Wegr
ltSFKfnnjL+VVxLbCbEJh/YRJ169c/xmwHx1b9EDt7OqYdy4GFkvFkNh3CVynwflsESsWkcOy1jL
VPtP377bb1Sg/5G32Y2jfqP+838av8KCfns7jqC00zQsXO0GX/efyTAJ3xR8j5l1lBam27EMy00s
PrrRKa96/kbIpgTKgnaideV1Fn9/iyR8DP8r+FH8F6/v8c//wSr6/eVNm++u50mXvcyvL09wZVIw
DMxjPfjfC7drH6zB3+Eazo/4lFIimlibO5yKuGWj7b987bMb/i8vzqXCtWIBn3N08y9fO/CYMGgT
wzwmWW8xJhuTrT3C2xhbkph1JB61mIU54yjmTFTixp82Ps2kiLNjrMxmyz6vXgShHi6zXk27f3lz
EAv/9uYM8tiAtHTDc/5q5e8rHqK6VpvHFAfvOlbVdwvFblNV/lz/FrHbVhywAjNgBJC7NCdl27Sd
KUudeEgLxmpsWKt+cDf//L7MX1laX58Yd4PhCcs2aD6f79c/XzBDkaoMX4R5DDsfxaLyB8q2EA9z
3/vJeZwOEz3GMZbiv50QQ1XaWfRFZ9DTauYvyU7FaKJSdRs7rcbjSABso+lUlPVOEF914+B53coc
2vpBFpWg+dxEpgsi49jbwyfzcJvY03e7Us4OI/gumthDhlFQvDLzfdJiYd5rSXnjJqMAxMhXOvry
na3HGwDiJViE8Q4f9U+VmzVHHuDokXIlbG3nu2aLb7rIvdM/f7eMX8FL83fL1rmtYBsaju2Azvj1
uxUbIUGiwDePUVHoUApxy9iWQaMK30aqyFCRpoG5Gig01MK8/ih8Tgj/r2/EMHjyEFExuKH+cqMF
sdTTcBzNI2Mm5kp6eM50X95P7bAtRfMwTgzfylEdKbTdNw2EI1cbHv/5m/H3K8fG+D9zOB3dcnXr
LxS2qClrzS5akzqe8KcmdlhTOWbiDTU972ZGdAmJ8t8eb39/2vKatoDZyf+zJPzlatW72HRIlZpH
2ol3Q43XW1PiAaDlrfAzbUMiYzpmVnwRDUaYZHLOOrwuEmryua6tf7l15hLmv9zSti6FYwhbmnwQ
7l8uBteXBtEUQx6Rz05F0suT9JqzSzWbHqfeve6OH5ajRSvAUzDUYGdspi4/g5Jm3zbl5FTC0ji3
DeN5NVrWoWf8sPbs9F6Sht8TeMWjWCc+zJUCSowaNwkDckYqeE3x0P0L2078/clt6ybrmD4/PE1I
dr9e2SjOwvftxDz25lgc86n0r/Ws61kD2ZghJmHke+6p1Ijj4/A396myYEiNNo6FsrpX9PL1sGc4
SyX5xp3A5ci+TlZFGTJT6uWxs4R2SVVAJVforezMwBPSIotrY+BsmOMzaLBRLq2SPTbox3r3z9fq
r0Gq3+5b05QecS4uV+eLsfcnYFqSevaQJSXXTWJVu0HDja3rvN2eEPARDbYNhuI3ZPB/uxQa8/X/
63JksxqRWjEoyZbir/fHULp1wZQdFqvlDfcZYvCtjOqbUVZUv1i1RzyZoscwle7x6weXjKH9CYcj
+5dF2fh17WGhhxoIL9Ez2aE4f79Ty7ApACyV2qHxEw3Dsf7AsC3dOjYT9hCTLbacWN+U8/YdO7c8
c9JgJVS13LkCX4qXBqsgqIMHYqz1vyza1q9P1Pm9OS67MWnb3NJEVuab7E+fTImJVNiG4x0qDLy2
RvbGsKjbSrrMYqEArtm1oEJ5b2fdEQqofrsqM9+Fu9mtApJgWKIdoD+MV469xancHqKd1QWEo70K
243lMTbhMs5zy9kNtL547MoWUaCIfgn+YjxaYH6wQA1GS9tTlQY0TVXGhcNRtRsb14Ps4N/pAQyl
wPXWubIOTc1sR8EModyExIQ77/sScmfbLBk2kDmyNdujZDVOEfPWuFgbGrxs0rb6Db+6URTHf760
+Qh/vdIY1OHDlg43rqdLRh72XxaD3B3IVmeSjtIAoVJZ9hNzVGAzEdAoO8+ucvB7Fu1WXyFvgprl
vS8LrFFLdmghyd466Q9xzDpS6UO+jlwLpbioxkMmR3AdGnDHOUcbwWDcsO16Bcq7n8AwcO1AHw1R
SA9jjK3Rc+w7xtjRNk3AmJnEDlbGwCE5Ec4hRzbf9nZ/qYKYUElAPhABQZFzCcZljY0O0NTcUmEM
VGnENCzA5J9LJ75+PcQp9VueQwr8q8y3dFwXLwd9pRPtloBXOtIvsjgi0WN8i2rv0A87GJLjBcP0
BlZidhR9kC8bYTcbtgdcQn1ybCrYy9PI4EV6TCYaqW3xhMOty78BM+j2U0grh2vd81wLd/O2CDbY
6xgN6zEN1UMoaAjtQkL6XqXR5mrb/jXBtb7QM/PW8Ay99lpTrLqKibatl+hnxrSt4lBRCOriyaYE
fJ3AnVw4o/JOVCIwS/SgIyhLDAczb/1lNaU0WA4l2x6iHwcJ3CSuxIujwweJgjZFFBreIF1pmKNe
4zx+kdYO2k+EZ4BWRTpfh5Myeyblvf6NpE5A1Mp6axlKrjHEUiWmMZ4uUA23ymF0Nzi6xui4kwfa
NCvmOcB3qSS7RK20z9iIthNxn2MOTDptPOeBllNvUdj+pnKbhpmvj/dlGp/iPOpPoAl2AvfZXs/s
H/kA+QdpBiFz9qvLIoo2JhPPlRM2wa2DMrvQKQCRqQpfk3y8mm6+YxrX3Tv4jFQv2cg37b0NmeDk
pxDqGBnk6ypOHbbxBNqSyoGA6Nf02bDxyLIat5Dd7CMXNF+Upz+VrYJ7rfN/glMAMGAx7+jCFOcb
gbiVstLpnAfPSenVBzwoq6gFp9X42bgQk+u+9GU9i9LnKu6dox+aqI/KAWrqO/0ac7pcBeNYP7aQ
+ZjVb1sas6SrRuJ14dYqwuGiQWaUWWThq9WpW+Oy3hseXITG0Rg5lBdR4bmCeDztuNbkCqGC/YzB
ZyM9hKhQ5BQhJSCfiVqUv13hdQ40LfO5UgnpIWn7P72oVsdiKj69gDXY86bi1rvFhSeZWJXhROE0
E8+lpfTx4LXkupR617g1nnz5Pc6hbSYRjL+enYXkJL0tQzM+9nl3nmlfqLDVg5LBNjB7/9YQyIhH
xQA4xiLj2T+i3G3WVlbXG0UIdOklXbHPAubpKYYCM47DjT3Fwd0YV2/k69UOVFy5U0H6hoS+4IHh
XcjWVDe+wIKgQe3swZq+mZ4/Hpus+IlG3Z8xSOlYK6EJ6HyqC/Kb0WNgcYXlGNCBdTyb/kMtMCME
bet8Qm+GYHJfzEPkEkbl0nRkfVV5Aq06yw4p5CpyPz898gYobYq5XVNdTYfYZju9B3reH/J2pCY5
kcU2ieqXiAasFNsrlr/XCACmKqyQNC1418DHtjO6XnKmOnzZ9448YM6uiEfgx2sqHoFThQAAjfzS
QsPZYo7X13rmIXWC11jm6N+notKea47DW6sno1gz8eVBUHxkbCnoDESHNIzyViaB2nducgJy4Z9F
SGGEmPIHfQgpyvNIiWnTa2iNch1X45w1dtJ91ZnzmOq1hvnTZgppTDlLzkZ10CxilFMYtyfayXdg
TM8x/MU7iWzKWIK5FF5b06pjbjv6WmvVcAyFS/KYO7sAUNpja1C5aaVAEmEnnRhs+c+Vaf4IZtSs
O40Jx2jeCTEieZeWeG4zu4fLB3XiQqsRjV5OShN4iPLOYp3vIsdcDPATQVdW3ygs8jCJBzWouZbq
w857DIGecr91WzkY5hVmCBAf3E/VoOjLza3xMTgNesfu2kTAdgL9EhWQWDoGX70RB4R9OVNng7VX
qoLt2Ri3yq/462Z78pVyz9p0rjuC51+Hs5yT8QYZkm9ZXYdAdFx4q3WbO8sejZ394sOkSBINg1nt
Mb5Gd4m/aIp8WBskLo9jMmGqJhBcCzByWUY8SY/Vo227DqQvF0oySUI/s4v7bPJwYzUxA5m+Jwop
BvmtM3FJlfGwJpNB99KUsEII9WNimgBnTXb73KeRV+M0tOitimbjYttzZliFoTkS208GLhJxF2gK
8dPiLOEJnwxylVhrIlTmuszTR0cb0pNUp7GrtZ1XVO0KZ3gwHtup5LRYDjflElg0qWkOlW+dSqE9
Eb6goUXrAAgGATVubckxPoE+GNYO5ZMtzxQbqX3QZme97sir6AnNJ+TZRNV7L5UaX7oUwzkjqnYL
4O67Rvr9BaDBtARDZq/1ACYgUXB/l0zU2pXz4cI1e/U5xnRwNk6kHxMqsRbtgGpUmfnPTMlw5WqW
PFWhc9dg9bm6CpeM15TDJmvdU9c19R378ImX8wKc+dYmLZnfp8oke8/o4aBZmxK84kEjH4U5CxPR
xDS2CKGF5BJB2pW4BsMEaMI4cLqUzcr0tG4bTWRPByyc2kBCRjTDcOrqGCU7jms+R7DA4QBOSZnz
gLxy61NFgbc1DOURqla6rKeuP/Ac1nOOxJ4zOpzHiW/bBQ5uw7Ov2O1xJM+m5tgM59JuQz+KLr14
bY3tTI6vUTBvwJiph6N2HpTJUCxuL8q3I9LyibfGaH+JK4nQhyN+O+SyIaaE5CWgWrD4E1prhrxe
YW6a98mJu/MLENkEJfu1qwQEAM8EEyozf5PJKKa1FMFhUVXU0X29YlyF7ba0IZol1vc0MPpT7Hv6
EiUP56LALwQEiaRxVouTmR7oEjCXTT5a+zDM3bXf2sl5YAUnAas87neM5XWqbVgZGU5O3g8mrT/D
GcSvXPO1yymjLmOOu6a+zv3/zd6ZLDmKbdv2V469PmnUReN1BAiE5HUZ3sEiwj2o65qvfwM8Tnpm
3nPt2uvfRpIIyRUq0GbvteYcE/CrZIk/cBUkLEmK2JmE8XYseu1otTPnPxTWukWNh6LrIirjdakP
LFTU/pssWKd+PgsL53ch1R+qJr0plsyvSwbrHM6pJ80J1w71ZwW40FXH4nXA/u+PGUA1QuEOnaTf
zyCv6CJpkM7K+E3Xz1sxbI4VaPPVTG+WFPNyReAnFyhzhhety06GqB/1hPxfHHdk7pUA66YEMNra
Pcz8ZN3OKNHA12+dWWdeMRNKvxR0qpu5P+E4DpFWlE67DDiFY+lKbUgJHtPuSpDN2RdL0L1SfzQf
RxBXh3ZWnk3+v0h8bVO/vEE81o9JPIMIg1uba/3Cd119F4vl+wC3d1ikn5o7Sg2JuGL+MC5wuWsT
7Y5aq37RPpPBJiOkRFKF/QS2gvYuw9NGTNXmbirRJhxy4hD5MiqA8LDPMCFVtYzWY9aulzGu7Knp
aybGGfq4GgFWSVZ72MI5nRYa83FU3o1iY2+KCZcuD+xpgf4TOGiSCPl4ECW1Cbp9o7k0szk7GdL4
DVHSOmXeMPtFJ9QNFdYXtXOmpLquUrV3iSY2ZIT27dw/DDWitLyhnUpfLQkdUbUku5MQ1gBQuY36
Eb/FOvvSJntYx5q1R6S5sVaz2Ok7f5EzLrJbw3HUMrdGlMkyeAppEHfqQUrR3TZziFlYElwWfVWf
TMxl83hT+PY4C26aDDZc9m3IxDecSeZR1Wfd7gcB80x5IxitN4RiD5SdAZ2VmsMcETRZRwCrqUoE
iyYfrHiRUoDAbtWwdMZWfebCgDcyfldXIPsTxrk0MmqHeefkqIJxZwpJ4slgR5UW0Vm5Nvd5KZUu
iu/Gzcz4yAz9gMfoVAA9YAhllDNoEwrNx6KxxFAqOFx9/dKGk3qwKCVpSsG0MhIk+CfygxgzWhQF
IsXVqM5qCnijUDJUiiQTYn8ARkbnkxfqlZGCwb/SfWuoEwcrBWrgjjCafDAw/2fvZqx9TLPGNQP/
yrFbUm+ZjccEaJmbNTEXghQGRhErjh5FF1HCDq70qCNGc9wsNOFdUWfXiTnd10yCGT96sCsgdTeH
52FsKdPT9omOOOF0IF3Ygxxl1B6USV0xsIZP6KzelboAVTJQOC+QRbVNMjqNfJxBwIMZkehrAw2P
Ki4/SGUgrQw/FOx+eUxgqCVoToajTdDtaS2p72okZhejRj+/+pELYAz7Mur8TH5HkoilsBq1Q44S
0hAQYixld6lMRF299G2UNfI9+/wSMRGkKzz6pQE+C2qOwUg7xy+r1zfdtRlqBDJMVmTnancnyzyn
EKIR44WctJB30YlbMC5Sd4GnI8QSuEF7TR4Mq3XjrhzjztEV0rtFKQ80/ZvWbr1atZrBhvv4XzF4
pxoutzEWDpPBZ8ypa/L5Z9e4fHF8SSzHVYpVKFogqrKaYKj4kbxVM05XdZ6/gzXhUo+ao9hgHOag
wL6zaVAxz9dowxIig30bxVVSRveqjkCoznBqhQtg7C7SL2nL1bWQNC/LDXT/LWYub4xayZdLLOD6
+L3VXnO5f4dQxvQE5yOXMHleBifq1HOnJLnNKkfxqlW6JKCI7VgkdBYcXqBOsW8U0XMp1r9gR0J3
pZ2dThbLYQ37gplfR1zlMFrGdmbpt0K/1Eclz+yV8rRv0Ei3ZdG6R73l5F05XiiBTg+RhR6MtcXq
yhZVImVtWlczy4qrT5YiySGUVcL7ZW80JOIg3qh4ikEbEuNJuyB04nHIfSkysfWMs0hwaolnbwkz
u2mM5WhMiQw3o/kgcEW60vXqMjIMB1LCRBvkxlEcWwJCxUqHhj+n1zxPer3v5XOZXsdRcass8Yrn
6N/HO1QyENYWEP16lbCiEjFbyvwu9pv7hkVJLfIxc8WtFcSLg4rAYO7G3hvzJr6uFSUj2Lkal4Do
1FO/HWv3Y0sfvxOKFPvV3EbXkyz4kdiJgYHF/3rfaH/u6Qoe2jkiPHaOzCdl0l/VXBn9QZ8pOuXd
ZJ3iSLjQ8+GmMTUXfPycQpldWxJ9AhI63TrJ67f8WNVDjTAsL/xyMw8u6YIp0UCxMQhZCB1OfGNV
PDsGpJ+jVSPZRi0mSpGbFPV7V6ZECeD+t7twvDMn3ypZ/xgVQPYah0RlYTUjoEg6L92mrcLgw1sa
y+44IJrFI9pdtRr+wRE0OmIccu+YvDqGLrxrWos/HOlYFlEfwxmPXWwg/yG6gSoneljXjzztDUUZ
RFErqzlLsvLDgS5tdkxS0OvtuDx2jfJ9SQjNYHnya0B4hByy4Qe01Rhjhdk/bqICU1pGGDTfad0a
7alT1/iekLJLJyvxLSKaDM7P1aSW3gxK+0rp9PGyjZQTzkiu3BHT2jJVzmAVwa4iDTmhmEa1vxIJ
S9ED9nY99Beza6CNDuVNtybrdR3llcdFavYSwEP40BPhXhuwFuHL2IIe5FMnzto5L9b3RaniB7oX
V4bcxxfTbAS/rRGNz0sIZYqcXa1r7zCNWX7L1OKwFpLxIGlcTMJIGh0BCvi504obokS5WEf55KfF
UvhZtliM2Gj/DXAdhwU9uhI36FsTKT3NVQpfwiSNuSdKfezixGvlsboVKZXBwq7gn1rdJUzh6MrT
SxELkUN7Q7t0Zfmgw0hAXZldqs3O3hj61VSDZzLRo0BEk02P6+bk6c1tKXYGVA9TutPi+yw3G3cK
k+hl7MhuBqzxo6rR5oJST/TEwImhKY4g92QIh9O3Sshzn4CT9ZDPjYCUDmpjZTylRs/wPs0rll5I
D5Cv2pnrQDQk7UOennJZrc5aXP1sm7a7gaWMmXU0oRURx2bI2vxmjcbzKsv4olupOPPWY68uQGHN
cwTwQwmYqGZea6o6KxRVP8+YZQwWtxl+dAK+b+VVMfg1ThH00NA6WLWOAqYj4oSO4LSBDJb7mul9
Hw3NuYqqF7kqRCQyueYbRiZczKZ8sJbsaAnVpmjn+t/3eXGpCuon0cjCZ7ail7YOv8NKTgK9Mu+X
SW0vCC6epFyTznjUQQZQo8OVJjwhaKzuJUU5sdw24YNAstkXn3JFFk0/6ldUiqJb7BUxwbpYwzMl
IsCb+uEV6UYEzaupdNWJxLPSj7WOBOQhaN4P7o+ZSm28Mh/KdVM16t0dEqb4YZoyuCr0gClYMQWw
p5iZCU7Du9FS+xOXQgJ65rxqAEyp2qUKZ0yeugLVpVDL8YAmUrsow0R1BHCeYT5KtQCXJqWMsVZk
2JcVbDWWP/406Y9WqFh+0xbErKBS1ymLevXUWMBM6IHz0ulryRNJJynL5zwEe6phquQ8vgd/+irO
r+kUDo6SJ8CNlezSieLIdxBX/AxmwUZqHztKydSTAUtkHeq2LQmF/Bp5tQxyckEgebgJwBJ/SnXs
klX8nmAV50xyZLXcDPpIiBOtPBZk/gwtoUqDjhN1yUkvyeKfih5L7ioIS5Am+Kpi3fLxmMuBKiOu
FaNnBFJLsG/4Hd2vavpTFUxGUnNuGHYptYBTpQ8/UbPf9yC5UMNHAN65JXUDAmQi2AUs+iFIhchX
DX1hXq7xqeQmJc14BSI65ojXdClYpS45j+PWlGPdP/XYWSsAY6Z00KYRwF00Yw0ZSfNQauonpnLR
S34bIkOzGAnz0YqlU6HExqEnngDzOIsQedEflkn/2UXYdlJ9H1+lx6mZNY94obupxd8+M1y7szbf
JClZKDj24pDUslaBmojLqWQ5yfjVKROr/yENYgVSrqH0eFWHD6Ae88lQuzOAHXpVTNUdHVxxllGN
bqLql9ZmwpnR36cKV+OhUhc/M72kZsm36CiFy6HNA7O2nmowTncJ1gZTiz4GtQHqs/CKZ01I3bFn
dGRJBjO8ja4kvURHW6D2TAUwhnWJ+xXVs+Kzio1yIzk0jJyQ0sMliJtZZVmVX1FoylwRyi3NkxWW
X2Y9K6Mgn8HNP8ybX03HQStgzLUMivtm1Ef0yawbMaNAZeXt28ha8pQmFNYlBJegc1E1L6COB9Ud
ZrDUaydmxyEv+LzRPS4T0EdKPcdikZeAZScq93S9VWD9TmS9UOX3oNTf17S0bG0dGlcYEJYQvqL1
GFWGFEU88JPYKwT6GBpSwZQ5ibgQsiEZRDCEgvItkWTRE3JwY2pbnPJZcmjehrjnc4+WAgZg8FCu
PP+kNAfljqVTqzMNpb5IuoVKobJ5FykSFblBCbfZSj4zhOUY2EMmx9fxfLfidPPXTLyVIng1KGfA
zZfY+Mn7OCGIhIUjDDiwpsGuKtLSRSl1awxWLsWQ8VAmhROvYnUe9YH3trHTjJLrTa1/NGoB8sDK
7hTW2Sx8UjvfCAVcGI4RLjxTUv1QC7+BLpvcRrImMFAgeIoMhC6sPogpQGfx4TvzwrqaJ6OZkoE8
1urqbszC8CjVqOkBTukWvOPYIqRKv8ffnzu9HL63uvChRdBCR/zdByZ+bwl6noNgMblWc1ppjcE6
KIkNFNi1emSAeIql4kGUzciN9PDbVOirk45meSS/g9gNGEVUlCbVa0v6NH1h+MA2iQ9XnsMo+oYf
FuiGstR2ScaasyyJ5FRWwqjAajVOwAdnIc1UJXRwR+GSLWck7azbu06Rr40lfe6hdLhT1t6n7fBz
nXtOxV9Twmyhoe1ErmSN5rk2GCmOZkpRJIEyJL6uLYGTZYJ3N8+w49bIxoEhJq5A+JURoe9nAa/P
00+r3kocdKThFWR22jYFFtCIaXpi66no0RHmipfPiLOk5SJRojgiI3vS5jLH/p8/a3qLwYOZ1QF3
Ol2VuiFwqNAbJ8v1u1VQ32DW64wHphyg4nMXXUVwKyto+7tuIkVLZbBQttNbIOVyEZ22bXJXX1Cx
Upym5CGdGzUErKYsjPFL845EjJ+H2b2LYSc7cw+Tvk/jmth44r4kikAT63E810TvjBQyRPPYTMS1
FNWdtZqeJYi93/WTGDQ1oTM1it9bcHDpNpGk+AXsIEnokVLVphEH3MWLpPRhZgl/RtOvoJ1zFqbe
gQK4+1DrFr4gKU8dhlXNJnZeDbQERKTarN+IRO2fyObSbvR4vBlGK7qTu9C3tCl7zG2TxmpLNsNl
yhkTIAWknkxq1HESmcQX6jKeJ+Z2sFSJrUaNL+n1Bf0wuRNPpWl+10GFYs8x/CbrjZsairpFnf64
Jm16FHMWFgVxo5bU5TfJOhIUoswPBS3DQ172j2skhOdYLc2LSkasy68eWl3orYNqebXBRKkuupSS
k8I6WGZ1BG6Vc5F4nk6nnb+AIqRvwPk3SE85iQUuLm+nzOpAGNXoQVuTj0FQKOVUa3lFNte1NpiT
t8hK44p18bPE2+1TxOt8MFbfkWxhSagV8VmOiJ/rEzwZZdb5NRmLQ2Y2NNzn25IJVxCXVF5U66Xa
mh0hqDhlrl6KqZUONNcin1npT7ni3VS4f22zKGgZEdTk9akByrfvyR3TpVsxqkUPLsLsMAPs/aQW
jhK5f3FGyMsW4WRGeGbK2rItSk24LSuRVjBdopF/6JHc+ffKGH6qDciePpSutEqH4ZKMfoaa5NSa
YF6IbbTzuFI8ElTJFtC4QtNDMp0urg1mE9gPsKdvGbJk55ZDBGpDNDtqVoPkoYv5QT+6t2kP3pmM
xRhO8pRg3wZ6TNeiPyzBvKfYBoscOlgGDMBtqV4mWk2Ha1bvyB/zdIWVaNFkiBdaR0sY3QbidrD4
ErlDaxFhv4VxvV4Ir0ms+6HVwHNH2J8jPAEuwlS7a4qrUptI01myAK1O5I6CgT+1HGhL0g+HC4zJ
POKiG8aLcVQS+Vs48s3FiCNyecbXPGcnkZHTJhtVcijoZhowkXWLHAmJ+JpbqpDMoakIArfs/LAR
4kCBaMvlnH4mCSTxcz1sXhWmIhWdG1tEl+qOa0a9wBgXLjW6cgLEKx1lERk7uNWEZrten3F74Rbt
T+XYvrZGUXrj1htURagNWpj+ggsBwWBSfswa7vjBXAM1X1ihN1Hk9N3iYRjKL20GlMucVQNccRyd
BCETHsLGMzPNaROifSlHFzc6iF27/MA/aUdzrV6qftYdJCrqoRS2qANN9uvqWPIt3RCe6EhKy8Ub
9YytxuCGBiOhe4a7LSa2Fx7MAaJKY8d6zRka4zmlDIqvDPZAOMPJR5pTup0Oz7AiawzPKfU0lkWR
TEtcQKdkUxtngUDa6zEpWHxGhuqCorYCk4LxLSIqqFSQ/aqECAVQNNhTmMGlchN6UiO5+qs8Y9qi
PrMhp4m1nNNvrLJNrq6WCDZU+0V6pOTC+USGkvhFUkR0QJLtstGhpLamgAvo9Uh+nMqy9Ebr4IcK
UneR2xYygx4hoR3qy6i3VyOmqKNSLWd1rHLSIIk96lbJoHIg0DdES07Q0Dw6+jjjMovADK7iIjnh
2DwZCz8VU8ifsMNsBouJernYndeOWKwKXYajjdp6PfDJoafpA9Xgn647fNWrZa7EPEQ01bCBoovx
I7n3FauRWeEKREAxlaP1wNoVuBsJCJibObGRXW2qeYBldFAWrHipBFB4IVPudtJEJp1hZ7rm0FxQ
LfRuqa63kP46V2EVZstyjbDB6Alp69Tiuq2lxRsXcuha2cBtkvYsQRXCjbLxObX1TgSdVAHgm0OI
e4C5HiCDGodhaBTSOSm7LzOdnHqkZ2IW432EVPChsORz1vK5NVIaBqEIsnseXOIJX4hZGG0R8z4+
qtZJI+s8zdYTFCGSEmKfeSEwiCT962Y/Nv79jv2YkItwVhVlPphiJrhqTTO666sgieQqSA0N5sq+
ux/cN41hpnbX6RMZG2XrVUg0w6Zrg1RO20BYJTjY++2vg4YgtkHDtYvg2213f2QXcp7FwA6dwjBY
f0+MFocQyz7de56tKNdzWHGZzMSK17D/y/H+cvZdsSiLE94DLiBlHXxtmnEz/X7dJh1wcBM9/Smk
wFIa3l6Ab/u+xeV8VMEzkFe4UTC47+sBYhPi45GB6na0ZD5fLd6zDi7e9hb3TbztGcN4GWHJMK3X
+6CQZzbbxz7x889h3PmE+1YBbVXyu5TiqG23rAztnq5TCt1u7YcmU6mOXaQ+qAVooEyLSAnLsgoz
s0UneHNneRUBGf4Y0maF/ftdX7X3/c+z7UuqVRMkdvnYqQrVk5nJsWAhedhVdv9r4Xlc6o//+3++
v2+hN0nXt8nP/u9mHOwa+0f1KXx1vvff//VR9vDtr78X/OXLUvGn0X/4m98GHklU/8DLusUYiDzX
bsX5beCRJIm7DMtUEDSRLoVu9d8hC9ofNHxUNKGbKpSQbySP//bviH9gLsFsJnLiiEhr5f8f/87f
ReyaiBoWEbtiafC8+XeUTTr7F/mpRFJu1loNCOzmlUQyYwPDCsdypntyS/zRXz6Z2//qzlH+rhj/
r//aP8SuTaSI9Tzxr4VXy695POjPFXhZxos7YuTgmGovVXaOrmh1PCZwKV8JG/kgu+GkonAAG26z
uL1Mz9KFAvgJLv1W2ULH5/ZMBP8HValEMfpv+mVeLIp2vjeZ0HFL48v7h6p0kTqqeYgBroyOEM26
WTsISmygls+gOzb15hjFzJ97EkaV8tHo1vkkFMsI9aTR2qCXpjbY9xigCYliceHEMuF0yDlWnJtc
WffNKK1Qu1XxDWrWTJ7iNAfKBvIvUjhy+7EyxDFL87YmYtgiFjPpEsJPKTKsJmUHlpBlsG/MLga9
wJw7dVXERAclN8sg2cdP1mvQtLbb4z66bzepL96WZjMd92FE14i2raSa/uiW6/i1GaKqDSC26seI
fEU0XU2wb4o2lDx0nJvM6/ehVkpg860GF3w+JAv5K5UxcctnHIyacXkYauKnZ8LS9muKZkyyXzLj
3QczAmYonun7dj8gbkP7qpLgFufSYk9mG2JSHI/VNoqDlGQNsg3c+5715xDetczRJPmksXZkQREz
bO/D+L5BO9OgqRVqB50uDtPtasSFlaG8VKHVfN2uUIi7+Ry+NHnjo2iTKZllDO8tpnEuIFdi0ofH
/VC/B1masqK7oZl8M8WmA82W/TLHtEH5yq390L75uik16as20YgSNq7W17WAiuGMf2J75/u3YrbR
xegQV3+9y30vHJWNH7N9CKKZ1Ueijh6+3qGcCc3vt23008ZgV4b3OhbIi92ureZcc5J+vdl9T1Ip
5fNzAJAxdIEgggXb95KmGr1RXU8UPWk3G9rzfl+ehNGpYx470ofnW8MXMeN8ZuWW809b5CIeTbIf
P28qplIGiydvZ4KmmVywt7397KDQLfsTFYf9+H6Ib5zmpcU5T5YtH1GzcdcaZMxkWMUEn5rduJX3
BQOeaaPRgu0zuisNMzqFEJIAOSK7Ubk0brJCrJutZA4SqZ2Didi/rCpX39hew37ajttr/txbh7tC
Y+L6l/O1RrP3W5PdVUQjdWF7tb+aan9Jf260jVXHIpOXuR0LN9BkUq2aPy6cNKHJUFGwLA32m/tm
3u74uvmPh8CvJuGtWwRHrfi+xIUzlAIO8yfaSYanWzAVLU7d/d512/vHzXJLpQabDgs6HYH+52gT
CKcjPGX/Ex3GkVvnw+vX0+97PVZVf8jHz0fRteZXNy+p3ap8XtR+mmDZNvvefowyPcN32SbAgMZ4
E9HxwJXgS9YyVu5+3v2XR/bihzAKBaJ6xqxsgYax7yEsq9vXfXeBmwxzaLt/3zSm9j3mkkEjXWDR
8nXH/tfN18GvZ9sfI5gFxYLSTJ39k8/+/Ph1lUIunNz7IW6gVHCdXW1+I+QsaNsQBUvR8idKg9P+
1gx6RJ/vd3/TsjKiHYlEgmW2N67qkNAP8bKNep/3x7Lp0qt/qRaWcnqqXMKFdc/2JJ+P3R+1364k
+fcz7zf3O/Zjn0/3l78phaHwlik/SywtPEUUjhgC+JH9p6f5OiZPirnactu/ozsnXYac6ng7Tc1J
29Tbxvf9FrGYVSBu5yv4Zh3vITcnLFrBvve1+eexYoMx6pqSeAKfRiEIFBz3x5Rr/GvZ3vx//Nv9
z77uqfa/+7q97/3zn/r7S0JHEosWH8MijzaZd79oxpDKuF1wFZo5xlznPmrjVzVEdw4NikXMtoED
wY9zBdGXCxQuvBERCEqxnroR5lKbShqtgX5BX7WtkfaNyTpBSeFnfCIltyF53xPByX3ufd1B1fWj
S2okYNu/I9a0bcsune10m6CXU7/piyZ52BJpW4oanNz7Rt4uyF83/3Jsu+q1EKIZr/LttKe8yfqT
D7mcOskZlkamj7TCym6Ko2ypJzMfiP5r+zc+jvEkSFAA9Dj3IEbNZNsEmliMjOnjg3qjZln2+W+O
/NoDY/8FNWqVOXNWGNRDrMpNND6elpCrRWsMlAgwHeWezsqeyjsW3cSUbbt07tDMfUMejXaI9YiF
+VId52kJ/Xr8uX9AGmrnCnZGje2PwsT2ieyfkr4tgFDMkiO1pl7UdZqLb/nXkCrNFnJ0gFzxveli
Qv0MKF1Zt6BncAZwM4EaPcWkeZ66bYY1b9MTyxhYQo51eJ9U48YE59h2OmCRz/12TnnBHXHZp0m+
TBKXENrhncNk6U6XrOeeue6yRFAapnPVShlTpAKgOrFjREXLgSQQsbdvVnW4ocub+XSlfAiY5nVt
IiiU10fAleMRdmYwTiQMSUxwKsmgJgcnvQ1L4y5V29qWe3o1+A+LYN9sg21gFfPvm593JBTCsrzE
l5aC/9w3n2fAvpvoGZPgbEsTRhPHakO4NmIiX0UiBhyyZC4TGirbkCn99usmnJ+im37WthYiGpdZ
Zt6qD8aNvhKDDQIGlpNUSL+6WSxoGDEE7htpv0pv5qP9JtwOyVt15AKV+g7547ZE2RJkJhitfa9J
i5lCIelNMQgoFsDbBDiD7BX85bYlMtgh39gOZ0SXfd5nMnSMWpt7X4f2R3w+R4GxhK9N7y0g8pVm
d9u1pdk2eW4qWwuIXcQ8FCeTsXcMdWBGJE4W/oT9oXXGHGN/0L43b1eufe/rjv1xn3+yzsl7vjVu
92NG01ie2apHvQYsbm4bcS0pWOy3Odkl8F8l8alr2Af7MUNQubtuL+Miaaf90H5nHE3Dtszvg0rI
IiBQvLx8wFdjmKLbTqF5Kgftdg519ciZwiVdjk85ykRvwp0o2p/H+vYjMqPWhfNMDvb2MK2QBEek
K3Hot5tfd3zdnG5qZrgoOGl6zTCFXFNwOAEkLFeeZI7XuRchjVbOkuXCrZteyg9TKq7Ii6i4OnoI
6h7za5Yd9yhZLWg20NfuF/jYM1V2dLsHOTzTqaUnubT33XRpCfJklZRSjQqW8XmQv4+kzcWZB50m
k904e1bTGyn1NjWlcKZ+aKReL/Ob8QzpbJKACjvdKi+ovJr5ggUCUWxoERJw7oWTaSHtv4tIDyYR
LzllBbGold0iT+Z9HfWgvJg2skea1P3PleAIt/gFuqftvQGRpPC2YUN5/w+9cQKJZ4vLDTqtInuR
EROkh8iJn3CrNz8Q06spcSSPQ+ziClQBOR1AySoyJPXjVlxWPEM86sWJzn2UHKkiNuoNVrb0qU1v
O/FHfoWH9HDRAoKmD+n1fKj5idqJvQa4Y+z0bbl0DpXpI8A8ZNNu5QhQzQ4QING7eLMNy/Nduivd
6ZS9ik793Dikavvkz8Q3ij/6IDUPya3h6kDab1l0tgcouU5xJfn1j4SFZY9YDg65CxotT4hPP6F0
0S+Ed9TDUWKG3TsVSE3nR3dQbsoTyuxHHYuhm90J19HH8k4d/ld1aS7IfDS7dYtXwtEo2htPfelo
1/Jj96o6H72/nk/DW3jiVWHx8chXueM3BwvhNlBm3/Dq5bCoeBvcilhymJPaQfHKwtWb1z71k/ge
RQ4dWxxTmEvDo4V6OS8QggNKM2z9YQW73Nviu1rdxZCXvtELE0g5JzxxcWbKtRRwB39mWQsN3zik
FAfmgDwSEhJQhtQSjPr2rT1fjDuLt1WedBsN1ByYpBS4yUkiczl8UVa/irwVAS5ZxZwcT4QFhZfY
t+5kB7nIcX7rLRsM5yVKCd9zMsuPEgcW3vKQZ45u4STwewt51CntaDHdY/8svwOTF9fjN8AeqXxX
ZrQDrqej+LMW3Hp1gbETZs1/pCAsP4x3PJzjBCuP5sXBEM8hU+HJVm4k65A9N4t91h5H4SCcpWPt
VC/ae8x1EMkiQQPWJbwnpNf4Npb2Etr5G8lmgrLdqdIp83FmPlr1RVZ98cLc6y5/kz4QXVOZEH/g
ucmD8TvKyLS5SJXN7MfDFEaAcYR8AGUIBg4bnWEisVI+yC+l1+MtRuvwrP8Y74pb87U5zfAVaKgg
ubjw8xfGE1LP6YE+bxEehvfIbj9AXRPXXOo2BNZZOubVkYA4XiFPT3OsJ8viSgmUuxLSNRjQAsHO
IfkQr6bvws/8lhBzm0Xao/wavWePNJThaA8kHxx6O7zOXpoXZDR3VAfI9nGHswat8rryydlbX/OT
ev283GsPgq/cph+wm4wI8uABhtYvSn56MB8xINFrWrz2CcnnHaCGs3jCoNs+y7GD9par1alz5oPq
Cq8iirojXfnD4AyPCeEN1UGyWRWkC5oBp5E2ihTwYk564W58K07okZA3ElcMr1q8kCzgRS+qFFDA
fahCh7deuQWy5YPM6nc6yAf5aPrlnfUtc6xnSFXO6mdvOOBcobYT80ahBY2Y2mbQdCJo2TY2Gcj4
h+rCz41e8bXiUxvWXjgPL6TbSQdKXwGhH/zyZQyq12lM3uMRt9Ldz9CPLqw8/dJf+aEi+TVve188
YTUc26OKtJ0RULFFxARO88BneurPZOuRaF/ZJWdq5IMbjaBMYZnmZ32Lowlty4w+3qZhQXlc4czH
JXNtoNmwSQHqvJDyjhe5NO689Nt0VbVPrL1S8Po8o3XUXshnrzj3oDdcTCc6NRf8NoH+rPKaPTqN
/pzZN7gHjTNUmNpXuKbYxMUYdkQ5ElZZ6n4sN9nF+q7eZk/RVeTFP0ryca7nvJjsr8ufWTYUfPZL
pMKwUdCu8ikeBSKtIi9WwmusbZDTtxVOuPGxgceSkzZNhFR3W6dANoGRUfjf4hImjKhA+xyFClgA
RI4C2rYXbQuSfW/SSMPyP3fJQhW3VOpzpuL0TrbH5Pvq5r//awX+nN10MouSXkudatBtesvd2TSw
BJUGC6rYGoLhz03aikMgKARY73v7HV1XvxFNAI66AdloTS0m+HU9xpjOTx2VK3Oi+bWuKiPlvkvW
7YoCkrBBQ1fxUnUxE84JhQVIORioNK6RxhVEgzPuUoNI99uhwV2GkjsLYlVfb+EmkUdOm94yKRXt
e328LQq+bpPxyOojFs/6CIq6JlTwIG/Ae3HbGBvaft/7OiZZ4+QV7XAbiqNDsmpn6wtfMMsTVrpN
KdXOkkqCF0Y3EYiawCTBAGhnKZ3SuO28YZtL75s+066bRZCO01Zd+NpE+yrwz2PyBCAgHsWbvcq2
t5T2vRYtIQPCtkjZD6KpTGgPt7G795R0ebAhE6r+Xg7ut5Lgvrd7+ZNMFv0itjY53wNyoPBoWpSm
6nnM4KhymQiHujm3gF2OqsJ4PDzPzTKdpmTCDzZb3lcBSTTLwV4yffsxJmSPJ02/BsVKJUbpW0Z1
jLRIKZh5DhhAZ21QPm+KU4IagqmSNYaPNFZFogXmacs0kR7r1mzoNHIi0AeYA0uaFU9JTD9at2+8
VbWXYqlNd8wRONvpVq9TM+yuBmBlxB0jK5Xtm/vafB1Ds7ic5PBSThIBiWNLToE6VIuzqA396O7a
YNWjGKHuj1shbi/RbV0QMp4IEUq22rHabcWUz+LxVzFZlsc3TUPUJwoVSi1A+EG59GfWvjEja/Nj
6TNU5hMAmWPV4SPtTImVGxuxIPJZpHXctWj+9xbb/l3um6+bcGUS3iQLQ5E5+f71StvSHpSxxMKo
AT1cL5N5WBaT8s7eOvzcbDVkrW45CG/CKSx8j6BuQ/svvc+9R/h52xTn4hOt8r/NuP+hGUfEJk2Y
/x6n9+8G3r+qX/8irnUofvw9/vzz7/+dfq7/YYn010zV1BWZNhqtr999OcP4Q5IM0zI2nMjvYPTf
jTnFpPsGwMkkjRxYGK6RPxtz/4+5c+1tW8nB8F8p9nsEaXQHDgpsbk3bk9P0st2e8yVQHdVWfJFt
2XGcX78PNXIqye51AuwIBZrEEjVDz5Ac8iXJR4mb+mTXssVipfjo+R+dcjlV7/d2JTt5fat8Tgjm
gtBcQH9gwv9+5MvM25G5rTcbe6MtRbKlYeucmu7DLxTrXw+H525FshZq3w1QsGDKr72c7Pvj6u49
dbCO3YcbRbHvyr3GPqai2vQWoPbVZn5B56fV4pNHw4xVcdVi84HAnkoOjRbEIDh22KOw3LujLcMo
okbNkNHeu6+8UUI+8HR+RckaKTr9aYtpWt2NJZRNZ8uLo6n7LsarNX/4a5vQTOBo9VnRtOEuUBcP
eMqGAHYBi18WeNw3fvRySyH7DWKsKEdUrx4dp29iP684a4w5FYyu30BGyhmDAT2hnP+VkNtGJJHK
37iDrO3zYFEO5B7Sfzkk0Xic15Uhjt4UyNGD9LJJzkkHOJ5jnFAFQP4ktwjJxdx7ISNI5gTKILUJ
569oHAq8bUDRmcdBEdQ7lTHJAOsBE1cr3fAswqaRgReQG1LWl1AeFe25V45jKeYjiafyM7ViSfm8
piUX9XimY/AAY3Lb3Ddyz4iE8SXwyBGP8jGwJFB0PCK3DvnbrTqhoPNpssK5d/+SmrAnC6pkLZYU
qOLpoEgv3On1P1EFzlJoFOXsdDGav7qmYvmCZxcgModgohjVZppeCjl1+3p9V12gps7ljnGxebvg
7nK1xb7jtZuV+0UlFEka08wyAAv0OgDCwBPjGQR4Rz0uXr7wyHxspirvq47uj+PUe7GioNbs7kI+
CvxR/f/9Reh+rm7XVBpfn9UTgE5A7+1rgFbCHpm7vFzmEIANp5TrufwsLLyWn/mMQsXHaXlKLxGX
oW392cfAvT+m4TnlricgvdTQBVlKBzPCo0MSTCJ+Jp/mlv5P0fTULVgOq1cF4OEopDUsv8rNlYfl
WyUXW5dTN9nyiwldp27vztdUZlqvZ6/l75TjkfxEwNwkrLtA83iMir3FeErq3XVNQvFzuqKn1Lo4
kVFFikK7zaPkFZ7QS+B4vLk9KwpKD/CzfLYQsqBWmRnUxgEZt4W3eu9OQJjzuIxAHttMKIfxt+cf
nY2Bj90ttud36QwoOSnQU4p2p/QDp2rlCbENlv+fisb2LuUEsjs6EC7X43f3R1QOHx7Ri8Sf/zOu
pmcTurqnW//qejr5uJlHt+B9qSGVhLhp49c0a7kkMefkYbg+WVEIIR6pyzXBv9NZsvaocE19BiJV
Kkk+jGefVEVjgyOSXk9oK4V7wN0M8GOfTkeUBI2GbJgjb3Q18fwzejFIQ4kzf7N6iweSikLVGX3m
4CBdOqYUTapF1lPr0Bd5KTiP6g8hPKC3wJJG7atajn/97bIYLMuq/LLq39V5COnfjE5AJJ1fyAYB
UPJ2nZN5lFfrCS9o3br36aMeEUJ1KdQP5e/dtFNIhwk1QJcfaGUvoNBpS1880qrn8z0ak4xpr29A
0fipQ05gGqORm+tfz+gYQ+O++uOjJHJQ0VQ3TcFhyEXhQ+yAFpO+xYbvz3DH7a/gnn0635tBXn9x
L2+kEq3UoOzYJjWpX2BCFDheQC2GMEX3ywVX20zAFHCUoIWwMv5P0x+Uayq5sEiHKIk25omTw8/N
vkehswSAVGInxJgQcgG7as8+TYFEMXeMC/05lpdtS8DV30tvNf3CEvCVg0kZKNBIeglAsM0E9kES
YJUq2KAv65hAhcmfWwk9zF1rJQSOwo5mw2Noy9VbCQKbg0lhSsXrmkvUVLRrJfiAVkxFYgBsMKbo
twp7ayBWzF4BDEyajaL5bZMsDNKkD5r8VWEYKKYfcJCidmd99biQ+o6ogkjkbn1ZJw5C5LjpTogd
FQaUBgW+U1+s9LY4oAetE5FsgN5stoptO8EDWWrKhMCh7nTichTW4oCzZZsJlMEHwOqFAMQ0k6zb
D77vmQtFzwkopktFfxBJcvWWAurRRy+kcdxoBrhkl1CM6+YARhZS7X1JQvwi6iATPDd0QimoG2lF
bJFMjDHcDDdC4Dn0WvBCH/VSX70lgGKI/aRxZdn13fthEpjKgSB2As/zYzaTnn7fPFauQw1gH1ee
dd9+kvim0+eIBOQ/jpTfiEGUS1sMxiECIonwGCIt5bJODCK5fFOrSCVOmIZkK/i96SdogYTkCiVZ
EXJZtwZIy2+OrUbnA0mcTpKdlO+ZxonvEL7x6YfQ6EL7uODXfWqM1EBt9che2M2yJwixBZyQphC4
tezzEwSxp7+U318FHA38JMV5HjRH4Z5F5HmBE4XS5CfQ+80iPYi3yDVWhK5DuhI2FRlV9dWbf5Li
SCGqEyZfRaVd+pAIsDJWCAkSL0AQxPRzkKu3C9KEVYLLBKeK5pI+ktm0FpBlpk4zP5atTgBPAmZy
9ayCJMRzCIcCkunqyz6JkKKzDE1Dn6TARFIC+86C1OPwRPNNRWjSzuljzkm00EghIBDpP4ZAwMqu
r55ahDOO8qXqaWTh149Hz3T+oUOyKC6x1lZv24ZR6lAyBLsZnWjnKlAu1pshF+R0KLIg7JmGceTE
rodLUQL3cllnFNG0xFgpMnscx6EkBOtZ9vZA4uIq4vSUuo0DwTou0HspMBWEuA3xh/mcAzn+tLdA
jM8YQAW+869eJLtsAiWef8MtgIsgUolKw+YMKD6HHhdCcCuueM/ry75FgE9Tu3KN7OMkDuKUvaBn
2eMCNkFMEA1dYWsoCWUlqfhGShGHAeE0kvpBTdVXzz70vIhTQkjuf6glgjZILbIPFaaBqcMgiFCN
YLiosHCQCylBVwmpEm+q+W3V9PFzmC4CDgER6cxu0Ej9nnksznNqUshZSW8V68IoyiOYZsoFPKNo
2PjxPNizEDgw4pXABlGNX9lCLoBHNOQCDlRRf3RfPRxS81zYAP5A+jlatxdUEhnPH/+5wvsS4ziq
r/5eSB3OUOJZszeQ5ApO1EwthEAImCPO4sPKUQQm7RqlZeKOS5YZSqK7DbkQ+E5E7xKPijd6lhhC
fUOJdUKPGHu5AEbZlAs40jgQpJS5efyuO1zAj4jQpIK8XiqpfXLBp6WRIRd8vAcKseAFjVzorQVK
4Tse1ZZSSgLVr7LJRghYxIbzZy/QrJzYEWB3fXX3AoELAmsEnpsYlk3T93FrmE5fMX0K0HrigOis
/pDDFDGbBJVZX3q7WTX9yDOdvk+sxJf2qUjV3Sw7XMCZnoSBF+NJtlUfRMr44ExwGXwFO7wBVfUs
ROQj4VVBpe1EoX2SgEOj6VZgkgTPODA1IYWeJCTISu9ezgo2c6Fx7/2++0B2ROKzHBrTYC+wQshB
F99rvM3aMLVILiDI96oW/gYAD3EA0PAbsCssZbSCAJbdRnBYtyM40mn/1u+vhcAlfgIAr5F9e0E2
UsUSPyFVjH1RXzqUYdNawIliKhd8LASKiWAlNXZiXy4Il8AcgMzVXLDu/Ex4RJm6FcWhpnzqsrhf
A6ptTVnjkmNibZL6Zxn4jty8xFhHchpAO5KN2Kz1no7Ei0IgFndiaisEx2fsplyQgDMhFlcWfH31
9kJMHIZO74rNoj//hTPDT4iNx9wfqrVNbuqsnyKvWqlDP7xhlxGzT6DJdJF0Fsnn6NwoSUCatM55
kd+fdyD8dTZO68Nddk79nubxZoL7r+68azer3R8vinyZLQejbf3Bthmmrr/770n2OZtm7VwU+M53
8nUke+V9H/0nPyBcjXt0JVBrTHdZPJSzLuE6Z8Kc8Dib0bV7N8Q6K6mGX5tSPqHB4ZdyOetmU2t8
uzHtclIus5uyPWqNFDanPJvlg1UxWK86xGsgrinx03ySbbJl3qasQZ7GlJsq1D9IYq8Tzw5m5v3U
6qb+zrK46a5CDc80HT8Zk8thd6U0yEdTyhdwvCjaHPc0mNCU8MubbNRZgJ4G6RnTnUyKWVl0d6TG
vxmTnt0UWU+K6DxMY8rlprssdDKPKdnX+7JJY+CMCUNgPRhvO+tCA8tMSf9Ji7Nqj80armVK+zIr
Zh3pQRTyKdTLZbbcTrLZTZsdDbjGfMhVlQ1G6ypfrTprugFuGNMvBqNimHXzSjUcwJw0uqAqV52V
3YSXzWlXVcG/+bwjm5q45VNQL9fLPmkJDBuTLmerngxRUvbEnPJf+edl1rOegCBKBM900H/ld1lX
bzVYCXPCm2cX2XRejYquWoe+hJuegv6rfFnl2x2t2s6mWfITEb/M74tBR43h05bgyFOM/G+axO4o
NeMWx7sxaQo9jZ6dZMsSTdndnOA5n+wFpxn1vfvkxWdsOv43NOvbUdHHptoJa0x2PMEi6Z5qOFCK
Z9OYNKVi+6n7dQjJlPBVPptV28ld1jsmKO2FMyX/blTe5M9eVnu6TaPmTMm/p83T4YUo+OQnOPbp
F+wvxAb+bDr+D3A/r6q8Y1JQNErgAua077unyiaf1ZTuf1bZaDc62TyNj86U7Md8OUWzdSjrfHxj
ygUnm97yblxKpqT/m6F3ZsNVd2s2aZPGxPNq9ezjocFr3LEx/aIalDNKLHZ4rj2OxrS/3V/pu0fg
Q56mx4Ix+/6nXSGYQ491nWtyx2CSZ8vn/wMAAP//</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30000"/>
          </a:schemeClr>
        </a:solidFill>
        <a:round/>
      </a:ln>
    </cs:spPr>
  </cs:gridlineMajor>
  <cs:gridlineMinor>
    <cs:lnRef idx="0"/>
    <cs:fillRef idx="0"/>
    <cs:effectRef idx="0"/>
    <cs:fontRef idx="minor">
      <a:schemeClr val="lt1"/>
    </cs:fontRef>
    <cs:spPr>
      <a:ln>
        <a:solidFill>
          <a:schemeClr val="lt1">
            <a:lumMod val="95000"/>
            <a:alpha val="3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1.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28576</xdr:colOff>
      <xdr:row>1</xdr:row>
      <xdr:rowOff>95251</xdr:rowOff>
    </xdr:from>
    <xdr:ext cx="1371600" cy="542924"/>
    <xdr:pic>
      <xdr:nvPicPr>
        <xdr:cNvPr id="2" name="image2.pn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xfrm>
          <a:off x="28576" y="190501"/>
          <a:ext cx="1371600" cy="542924"/>
        </a:xfrm>
        <a:prstGeom prst="rect">
          <a:avLst/>
        </a:prstGeom>
        <a:noFill/>
      </xdr:spPr>
    </xdr:pic>
    <xdr:clientData fLocksWithSheet="0"/>
  </xdr:oneCellAnchor>
  <xdr:twoCellAnchor>
    <xdr:from>
      <xdr:col>5</xdr:col>
      <xdr:colOff>0</xdr:colOff>
      <xdr:row>10</xdr:row>
      <xdr:rowOff>133349</xdr:rowOff>
    </xdr:from>
    <xdr:to>
      <xdr:col>15</xdr:col>
      <xdr:colOff>323850</xdr:colOff>
      <xdr:row>22</xdr:row>
      <xdr:rowOff>123824</xdr:rowOff>
    </xdr:to>
    <xdr:graphicFrame macro="">
      <xdr:nvGraphicFramePr>
        <xdr:cNvPr id="3" name="Chart 2">
          <a:extLst>
            <a:ext uri="{FF2B5EF4-FFF2-40B4-BE49-F238E27FC236}">
              <a16:creationId xmlns:a16="http://schemas.microsoft.com/office/drawing/2014/main" id="{D8586A24-587C-4988-A896-468077F636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409576</xdr:colOff>
      <xdr:row>5</xdr:row>
      <xdr:rowOff>0</xdr:rowOff>
    </xdr:from>
    <xdr:to>
      <xdr:col>15</xdr:col>
      <xdr:colOff>333375</xdr:colOff>
      <xdr:row>10</xdr:row>
      <xdr:rowOff>180976</xdr:rowOff>
    </xdr:to>
    <mc:AlternateContent xmlns:mc="http://schemas.openxmlformats.org/markup-compatibility/2006">
      <mc:Choice xmlns:tsle="http://schemas.microsoft.com/office/drawing/2012/timeslicer" Requires="tsle">
        <xdr:graphicFrame macro="">
          <xdr:nvGraphicFramePr>
            <xdr:cNvPr id="4" name="Sales Period">
              <a:extLst>
                <a:ext uri="{FF2B5EF4-FFF2-40B4-BE49-F238E27FC236}">
                  <a16:creationId xmlns:a16="http://schemas.microsoft.com/office/drawing/2014/main" id="{56BEED2E-4D7A-986D-5DAF-78EC592258EA}"/>
                </a:ext>
              </a:extLst>
            </xdr:cNvPr>
            <xdr:cNvGraphicFramePr/>
          </xdr:nvGraphicFramePr>
          <xdr:xfrm>
            <a:off x="0" y="0"/>
            <a:ext cx="0" cy="0"/>
          </xdr:xfrm>
          <a:graphic>
            <a:graphicData uri="http://schemas.microsoft.com/office/drawing/2012/timeslicer">
              <tsle:timeslicer xmlns:tsle="http://schemas.microsoft.com/office/drawing/2012/timeslicer" name="Sales Period"/>
            </a:graphicData>
          </a:graphic>
        </xdr:graphicFrame>
      </mc:Choice>
      <mc:Fallback>
        <xdr:sp macro="" textlink="">
          <xdr:nvSpPr>
            <xdr:cNvPr id="0" name=""/>
            <xdr:cNvSpPr>
              <a:spLocks noTextEdit="1"/>
            </xdr:cNvSpPr>
          </xdr:nvSpPr>
          <xdr:spPr>
            <a:xfrm>
              <a:off x="2076451" y="1114425"/>
              <a:ext cx="5895974" cy="1133476"/>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0</xdr:col>
      <xdr:colOff>0</xdr:colOff>
      <xdr:row>4</xdr:row>
      <xdr:rowOff>0</xdr:rowOff>
    </xdr:from>
    <xdr:to>
      <xdr:col>4</xdr:col>
      <xdr:colOff>428625</xdr:colOff>
      <xdr:row>8</xdr:row>
      <xdr:rowOff>9524</xdr:rowOff>
    </xdr:to>
    <mc:AlternateContent xmlns:mc="http://schemas.openxmlformats.org/markup-compatibility/2006">
      <mc:Choice xmlns:a14="http://schemas.microsoft.com/office/drawing/2010/main" Requires="a14">
        <xdr:graphicFrame macro="">
          <xdr:nvGraphicFramePr>
            <xdr:cNvPr id="8" name="Retailer">
              <a:extLst>
                <a:ext uri="{FF2B5EF4-FFF2-40B4-BE49-F238E27FC236}">
                  <a16:creationId xmlns:a16="http://schemas.microsoft.com/office/drawing/2014/main" id="{1CBE5305-95E3-C991-E3F7-41E9BA0DE360}"/>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dr:sp macro="" textlink="">
          <xdr:nvSpPr>
            <xdr:cNvPr id="0" name=""/>
            <xdr:cNvSpPr>
              <a:spLocks noTextEdit="1"/>
            </xdr:cNvSpPr>
          </xdr:nvSpPr>
          <xdr:spPr>
            <a:xfrm>
              <a:off x="0" y="1028700"/>
              <a:ext cx="2095500" cy="666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8</xdr:row>
      <xdr:rowOff>0</xdr:rowOff>
    </xdr:from>
    <xdr:to>
      <xdr:col>4</xdr:col>
      <xdr:colOff>438150</xdr:colOff>
      <xdr:row>15</xdr:row>
      <xdr:rowOff>85725</xdr:rowOff>
    </xdr:to>
    <mc:AlternateContent xmlns:mc="http://schemas.openxmlformats.org/markup-compatibility/2006">
      <mc:Choice xmlns:a14="http://schemas.microsoft.com/office/drawing/2010/main" Requires="a14">
        <xdr:graphicFrame macro="">
          <xdr:nvGraphicFramePr>
            <xdr:cNvPr id="9" name="Region">
              <a:extLst>
                <a:ext uri="{FF2B5EF4-FFF2-40B4-BE49-F238E27FC236}">
                  <a16:creationId xmlns:a16="http://schemas.microsoft.com/office/drawing/2014/main" id="{C1108B45-E502-87EA-1823-EFCDA75734D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0" y="1685925"/>
              <a:ext cx="2105025" cy="1419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xdr:colOff>
      <xdr:row>15</xdr:row>
      <xdr:rowOff>1</xdr:rowOff>
    </xdr:from>
    <xdr:to>
      <xdr:col>4</xdr:col>
      <xdr:colOff>428625</xdr:colOff>
      <xdr:row>21</xdr:row>
      <xdr:rowOff>95250</xdr:rowOff>
    </xdr:to>
    <mc:AlternateContent xmlns:mc="http://schemas.openxmlformats.org/markup-compatibility/2006">
      <mc:Choice xmlns:a14="http://schemas.microsoft.com/office/drawing/2010/main" Requires="a14">
        <xdr:graphicFrame macro="">
          <xdr:nvGraphicFramePr>
            <xdr:cNvPr id="10" name="Beverage Brand">
              <a:extLst>
                <a:ext uri="{FF2B5EF4-FFF2-40B4-BE49-F238E27FC236}">
                  <a16:creationId xmlns:a16="http://schemas.microsoft.com/office/drawing/2014/main" id="{F17ACC5C-4D04-5D3B-A65E-EB789444F5D7}"/>
                </a:ext>
              </a:extLst>
            </xdr:cNvPr>
            <xdr:cNvGraphicFramePr/>
          </xdr:nvGraphicFramePr>
          <xdr:xfrm>
            <a:off x="0" y="0"/>
            <a:ext cx="0" cy="0"/>
          </xdr:xfrm>
          <a:graphic>
            <a:graphicData uri="http://schemas.microsoft.com/office/drawing/2010/slicer">
              <sle:slicer xmlns:sle="http://schemas.microsoft.com/office/drawing/2010/slicer" name="Beverage Brand"/>
            </a:graphicData>
          </a:graphic>
        </xdr:graphicFrame>
      </mc:Choice>
      <mc:Fallback>
        <xdr:sp macro="" textlink="">
          <xdr:nvSpPr>
            <xdr:cNvPr id="0" name=""/>
            <xdr:cNvSpPr>
              <a:spLocks noTextEdit="1"/>
            </xdr:cNvSpPr>
          </xdr:nvSpPr>
          <xdr:spPr>
            <a:xfrm>
              <a:off x="1" y="3019426"/>
              <a:ext cx="2095499" cy="12477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323850</xdr:colOff>
      <xdr:row>5</xdr:row>
      <xdr:rowOff>0</xdr:rowOff>
    </xdr:from>
    <xdr:to>
      <xdr:col>23</xdr:col>
      <xdr:colOff>0</xdr:colOff>
      <xdr:row>22</xdr:row>
      <xdr:rowOff>95250</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49C72728-D6C1-44BB-B5A6-38C5313F6CE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7962900" y="1114425"/>
              <a:ext cx="4572000" cy="33528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026.671440162034" createdVersion="3" refreshedVersion="8" minRefreshableVersion="3" recordCount="3888" xr:uid="{00000000-000A-0000-FFFF-FFFF02000000}">
  <cacheSource type="worksheet">
    <worksheetSource name="Table1"/>
  </cacheSource>
  <cacheFields count="14">
    <cacheField name="Retailer" numFmtId="0">
      <sharedItems count="4">
        <s v="Sodapop"/>
        <s v="BevCo"/>
        <s v="FizzySip"/>
        <s v="DreamCo"/>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1-01-02T00:00:00" maxDate="2021-12-26T00:00:00" count="270">
        <d v="2021-01-14T00:00:00"/>
        <d v="2021-02-12T00:00:00"/>
        <d v="2021-03-10T00:00:00"/>
        <d v="2021-04-11T00:00:00"/>
        <d v="2021-05-10T00:00:00"/>
        <d v="2021-06-12T00:00:00"/>
        <d v="2021-07-10T00:00:00"/>
        <d v="2021-08-11T00:00:00"/>
        <d v="2021-09-10T00:00:00"/>
        <d v="2021-10-12T00:00:00"/>
        <d v="2021-11-11T00:00:00"/>
        <d v="2021-12-10T00:00:00"/>
        <d v="2021-01-02T00:00:00"/>
        <d v="2021-02-01T00:00:00"/>
        <d v="2021-03-03T00:00:00"/>
        <d v="2021-04-02T00:00:00"/>
        <d v="2021-05-02T00:00:00"/>
        <d v="2021-06-01T00:00:00"/>
        <d v="2021-07-03T00:00:00"/>
        <d v="2021-08-05T00:00:00"/>
        <d v="2021-09-02T00:00:00"/>
        <d v="2021-10-01T00:00:00"/>
        <d v="2021-11-02T00:00:00"/>
        <d v="2021-12-01T00:00:00"/>
        <d v="2021-01-20T00:00:00"/>
        <d v="2021-02-20T00:00:00"/>
        <d v="2021-03-19T00:00:00"/>
        <d v="2021-04-20T00:00:00"/>
        <d v="2021-05-21T00:00:00"/>
        <d v="2021-06-20T00:00:00"/>
        <d v="2021-07-19T00:00:00"/>
        <d v="2021-08-20T00:00:00"/>
        <d v="2021-09-21T00:00:00"/>
        <d v="2021-10-20T00:00:00"/>
        <d v="2021-11-20T00:00:00"/>
        <d v="2021-12-19T00:00:00"/>
        <d v="2021-01-15T00:00:00"/>
        <d v="2021-02-15T00:00:00"/>
        <d v="2021-03-14T00:00:00"/>
        <d v="2021-04-15T00:00:00"/>
        <d v="2021-05-16T00:00:00"/>
        <d v="2021-06-15T00:00:00"/>
        <d v="2021-07-14T00:00:00"/>
        <d v="2021-08-15T00:00:00"/>
        <d v="2021-09-16T00:00:00"/>
        <d v="2021-10-15T00:00:00"/>
        <d v="2021-11-15T00:00:00"/>
        <d v="2021-12-14T00:00:00"/>
        <d v="2021-01-07T00:00:00"/>
        <d v="2021-02-05T00:00:00"/>
        <d v="2021-04-04T00:00:00"/>
        <d v="2021-05-03T00:00:00"/>
        <d v="2021-06-05T00:00:00"/>
        <d v="2021-08-04T00:00:00"/>
        <d v="2021-09-03T00:00:00"/>
        <d v="2021-10-05T00:00:00"/>
        <d v="2021-11-04T00:00:00"/>
        <d v="2021-12-03T00:00:00"/>
        <d v="2021-01-05T00:00:00"/>
        <d v="2021-03-04T00:00:00"/>
        <d v="2021-04-05T00:00:00"/>
        <d v="2021-05-06T00:00:00"/>
        <d v="2021-07-04T00:00:00"/>
        <d v="2021-09-06T00:00:00"/>
        <d v="2021-11-05T00:00:00"/>
        <d v="2021-12-04T00:00:00"/>
        <d v="2021-01-03T00:00:00"/>
        <d v="2021-02-03T00:00:00"/>
        <d v="2021-03-02T00:00:00"/>
        <d v="2021-04-03T00:00:00"/>
        <d v="2021-05-04T00:00:00"/>
        <d v="2021-06-03T00:00:00"/>
        <d v="2021-07-02T00:00:00"/>
        <d v="2021-08-03T00:00:00"/>
        <d v="2021-09-04T00:00:00"/>
        <d v="2021-10-03T00:00:00"/>
        <d v="2021-11-03T00:00:00"/>
        <d v="2021-12-02T00:00:00"/>
        <d v="2021-01-12T00:00:00"/>
        <d v="2021-02-10T00:00:00"/>
        <d v="2021-03-08T00:00:00"/>
        <d v="2021-04-09T00:00:00"/>
        <d v="2021-05-08T00:00:00"/>
        <d v="2021-06-10T00:00:00"/>
        <d v="2021-07-08T00:00:00"/>
        <d v="2021-08-09T00:00:00"/>
        <d v="2021-09-08T00:00:00"/>
        <d v="2021-10-10T00:00:00"/>
        <d v="2021-11-09T00:00:00"/>
        <d v="2021-12-08T00:00:00"/>
        <d v="2021-01-13T00:00:00"/>
        <d v="2021-02-13T00:00:00"/>
        <d v="2021-03-12T00:00:00"/>
        <d v="2021-04-13T00:00:00"/>
        <d v="2021-05-14T00:00:00"/>
        <d v="2021-06-13T00:00:00"/>
        <d v="2021-07-12T00:00:00"/>
        <d v="2021-08-13T00:00:00"/>
        <d v="2021-09-14T00:00:00"/>
        <d v="2021-10-13T00:00:00"/>
        <d v="2021-11-13T00:00:00"/>
        <d v="2021-12-12T00:00:00"/>
        <d v="2021-01-17T00:00:00"/>
        <d v="2021-02-17T00:00:00"/>
        <d v="2021-03-16T00:00:00"/>
        <d v="2021-04-17T00:00:00"/>
        <d v="2021-05-18T00:00:00"/>
        <d v="2021-06-17T00:00:00"/>
        <d v="2021-07-16T00:00:00"/>
        <d v="2021-08-17T00:00:00"/>
        <d v="2021-09-18T00:00:00"/>
        <d v="2021-10-17T00:00:00"/>
        <d v="2021-11-17T00:00:00"/>
        <d v="2021-12-16T00:00:00"/>
        <d v="2021-01-04T00:00:00"/>
        <d v="2021-03-05T00:00:00"/>
        <d v="2021-07-05T00:00:00"/>
        <d v="2021-08-07T00:00:00"/>
        <d v="2021-01-11T00:00:00"/>
        <d v="2021-02-11T00:00:00"/>
        <d v="2021-05-12T00:00:00"/>
        <d v="2021-06-11T00:00:00"/>
        <d v="2021-09-12T00:00:00"/>
        <d v="2021-10-11T00:00:00"/>
        <d v="2021-01-21T00:00:00"/>
        <d v="2021-02-19T00:00:00"/>
        <d v="2021-03-17T00:00:00"/>
        <d v="2021-04-18T00:00:00"/>
        <d v="2021-05-17T00:00:00"/>
        <d v="2021-06-19T00:00:00"/>
        <d v="2021-07-17T00:00:00"/>
        <d v="2021-08-18T00:00:00"/>
        <d v="2021-09-17T00:00:00"/>
        <d v="2021-10-19T00:00:00"/>
        <d v="2021-11-18T00:00:00"/>
        <d v="2021-12-17T00:00:00"/>
        <d v="2021-01-10T00:00:00"/>
        <d v="2021-03-09T00:00:00"/>
        <d v="2021-04-10T00:00:00"/>
        <d v="2021-05-11T00:00:00"/>
        <d v="2021-07-09T00:00:00"/>
        <d v="2021-08-10T00:00:00"/>
        <d v="2021-09-11T00:00:00"/>
        <d v="2021-11-10T00:00:00"/>
        <d v="2021-12-09T00:00:00"/>
        <d v="2021-01-24T00:00:00"/>
        <d v="2021-02-24T00:00:00"/>
        <d v="2021-03-23T00:00:00"/>
        <d v="2021-04-24T00:00:00"/>
        <d v="2021-05-25T00:00:00"/>
        <d v="2021-06-24T00:00:00"/>
        <d v="2021-07-23T00:00:00"/>
        <d v="2021-08-24T00:00:00"/>
        <d v="2021-09-25T00:00:00"/>
        <d v="2021-10-24T00:00:00"/>
        <d v="2021-11-24T00:00:00"/>
        <d v="2021-12-23T00:00:00"/>
        <d v="2021-01-19T00:00:00"/>
        <d v="2021-03-15T00:00:00"/>
        <d v="2021-04-16T00:00:00"/>
        <d v="2021-05-15T00:00:00"/>
        <d v="2021-07-15T00:00:00"/>
        <d v="2021-08-16T00:00:00"/>
        <d v="2021-09-15T00:00:00"/>
        <d v="2021-11-16T00:00:00"/>
        <d v="2021-12-15T00:00:00"/>
        <d v="2021-01-18T00:00:00"/>
        <d v="2021-02-18T00:00:00"/>
        <d v="2021-05-19T00:00:00"/>
        <d v="2021-06-18T00:00:00"/>
        <d v="2021-09-19T00:00:00"/>
        <d v="2021-10-18T00:00:00"/>
        <d v="2021-02-04T00:00:00"/>
        <d v="2021-03-06T00:00:00"/>
        <d v="2021-05-05T00:00:00"/>
        <d v="2021-06-04T00:00:00"/>
        <d v="2021-07-06T00:00:00"/>
        <d v="2021-08-08T00:00:00"/>
        <d v="2021-09-05T00:00:00"/>
        <d v="2021-10-04T00:00:00"/>
        <d v="2021-01-23T00:00:00"/>
        <d v="2021-02-23T00:00:00"/>
        <d v="2021-03-22T00:00:00"/>
        <d v="2021-04-23T00:00:00"/>
        <d v="2021-05-24T00:00:00"/>
        <d v="2021-06-23T00:00:00"/>
        <d v="2021-07-22T00:00:00"/>
        <d v="2021-08-23T00:00:00"/>
        <d v="2021-09-24T00:00:00"/>
        <d v="2021-10-23T00:00:00"/>
        <d v="2021-11-23T00:00:00"/>
        <d v="2021-12-22T00:00:00"/>
        <d v="2021-01-26T00:00:00"/>
        <d v="2021-02-26T00:00:00"/>
        <d v="2021-03-25T00:00:00"/>
        <d v="2021-04-26T00:00:00"/>
        <d v="2021-05-27T00:00:00"/>
        <d v="2021-06-26T00:00:00"/>
        <d v="2021-07-25T00:00:00"/>
        <d v="2021-08-26T00:00:00"/>
        <d v="2021-09-27T00:00:00"/>
        <d v="2021-10-26T00:00:00"/>
        <d v="2021-11-26T00:00:00"/>
        <d v="2021-12-25T00:00:00"/>
        <d v="2021-01-09T00:00:00"/>
        <d v="2021-02-07T00:00:00"/>
        <d v="2021-04-06T00:00:00"/>
        <d v="2021-06-07T00:00:00"/>
        <d v="2021-08-06T00:00:00"/>
        <d v="2021-10-07T00:00:00"/>
        <d v="2021-11-06T00:00:00"/>
        <d v="2021-12-05T00:00:00"/>
        <d v="2021-01-06T00:00:00"/>
        <d v="2021-05-09T00:00:00"/>
        <d v="2021-09-09T00:00:00"/>
        <d v="2021-01-22T00:00:00"/>
        <d v="2021-02-22T00:00:00"/>
        <d v="2021-03-21T00:00:00"/>
        <d v="2021-04-22T00:00:00"/>
        <d v="2021-05-23T00:00:00"/>
        <d v="2021-06-22T00:00:00"/>
        <d v="2021-07-21T00:00:00"/>
        <d v="2021-08-22T00:00:00"/>
        <d v="2021-09-23T00:00:00"/>
        <d v="2021-10-22T00:00:00"/>
        <d v="2021-11-22T00:00:00"/>
        <d v="2021-12-21T00:00:00"/>
        <d v="2021-02-21T00:00:00"/>
        <d v="2021-06-21T00:00:00"/>
        <d v="2021-10-21T00:00:00"/>
        <d v="2021-01-16T00:00:00"/>
        <d v="2021-02-14T00:00:00"/>
        <d v="2021-06-14T00:00:00"/>
        <d v="2021-10-14T00:00:00"/>
        <d v="2021-03-11T00:00:00"/>
        <d v="2021-04-12T00:00:00"/>
        <d v="2021-05-13T00:00:00"/>
        <d v="2021-07-11T00:00:00"/>
        <d v="2021-08-12T00:00:00"/>
        <d v="2021-09-13T00:00:00"/>
        <d v="2021-11-12T00:00:00"/>
        <d v="2021-12-11T00:00:00"/>
        <d v="2021-02-09T00:00:00"/>
        <d v="2021-06-09T00:00:00"/>
        <d v="2021-10-09T00:00:00"/>
        <d v="2021-02-06T00:00:00"/>
        <d v="2021-05-07T00:00:00"/>
        <d v="2021-06-06T00:00:00"/>
        <d v="2021-09-07T00:00:00"/>
        <d v="2021-10-06T00:00:00"/>
        <d v="2021-03-20T00:00:00"/>
        <d v="2021-04-21T00:00:00"/>
        <d v="2021-05-20T00:00:00"/>
        <d v="2021-07-20T00:00:00"/>
        <d v="2021-08-21T00:00:00"/>
        <d v="2021-09-20T00:00:00"/>
        <d v="2021-11-21T00:00:00"/>
        <d v="2021-12-20T00:00:00"/>
        <d v="2021-03-13T00:00:00"/>
        <d v="2021-04-14T00:00:00"/>
        <d v="2021-07-13T00:00:00"/>
        <d v="2021-08-14T00:00:00"/>
        <d v="2021-11-14T00:00:00"/>
        <d v="2021-12-13T00:00:00"/>
        <d v="2021-02-08T00:00:00"/>
        <d v="2021-04-07T00:00:00"/>
        <d v="2021-06-08T00:00:00"/>
        <d v="2021-10-08T00:00:00"/>
        <d v="2021-11-07T00:00:00"/>
        <d v="2021-12-06T00:00:00"/>
      </sharedItems>
      <fieldGroup par="13" base="2">
        <rangePr groupBy="days" startDate="2021-01-02T00:00:00" endDate="2021-12-26T00:00:00"/>
        <groupItems count="368">
          <s v="&lt;1/2/2021"/>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2/26/2021"/>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Beverage Brand" numFmtId="0">
      <sharedItems count="6">
        <s v="Coca-Cola"/>
        <s v="Diet Coke"/>
        <s v="Sprite"/>
        <s v="Fanta"/>
        <s v="Powerade"/>
        <s v="Dasani Water"/>
      </sharedItems>
    </cacheField>
    <cacheField name="Price per Unit" numFmtId="8">
      <sharedItems containsSemiMixedTypes="0" containsString="0" containsNumber="1" minValue="9.9999999999999964E-2" maxValue="1.1000000000000001"/>
    </cacheField>
    <cacheField name="Units Sold" numFmtId="3">
      <sharedItems containsSemiMixedTypes="0" containsString="0" containsNumber="1" containsInteger="1" minValue="0" maxValue="12750"/>
    </cacheField>
    <cacheField name="Total Sales" numFmtId="6">
      <sharedItems containsSemiMixedTypes="0" containsString="0" containsNumber="1" minValue="0" maxValue="8250"/>
    </cacheField>
    <cacheField name="Operating Profit" numFmtId="6">
      <sharedItems containsSemiMixedTypes="0" containsString="0" containsNumber="1" minValue="0" maxValue="3900"/>
    </cacheField>
    <cacheField name="Operating Margin" numFmtId="9">
      <sharedItems containsSemiMixedTypes="0" containsString="0" containsNumber="1" minValue="0.1" maxValue="0.65000000000000013"/>
    </cacheField>
    <cacheField name="Total Costs" numFmtId="168">
      <sharedItems containsSemiMixedTypes="0" containsString="0" containsNumber="1" minValue="0" maxValue="5670"/>
    </cacheField>
    <cacheField name="Months" numFmtId="0" databaseField="0">
      <fieldGroup base="2">
        <rangePr groupBy="months" startDate="2021-01-02T00:00:00" endDate="2021-12-26T00:00:00"/>
        <groupItems count="14">
          <s v="&lt;1/2/2021"/>
          <s v="Jan"/>
          <s v="Feb"/>
          <s v="Mar"/>
          <s v="Apr"/>
          <s v="May"/>
          <s v="Jun"/>
          <s v="Jul"/>
          <s v="Aug"/>
          <s v="Sep"/>
          <s v="Oct"/>
          <s v="Nov"/>
          <s v="Dec"/>
          <s v="&gt;12/26/2021"/>
        </groupItems>
      </fieldGroup>
    </cacheField>
  </cacheFields>
  <extLst>
    <ext xmlns:x14="http://schemas.microsoft.com/office/spreadsheetml/2009/9/main" uri="{725AE2AE-9491-48be-B2B4-4EB974FC3084}">
      <x14:pivotCacheDefinition pivotCacheId="180686486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888">
  <r>
    <x v="0"/>
    <n v="1185732"/>
    <x v="0"/>
    <x v="0"/>
    <x v="0"/>
    <s v="New York"/>
    <x v="0"/>
    <n v="0.5"/>
    <n v="12000"/>
    <n v="6000"/>
    <n v="3000"/>
    <n v="0.5"/>
    <n v="3000"/>
  </r>
  <r>
    <x v="0"/>
    <n v="1185732"/>
    <x v="0"/>
    <x v="0"/>
    <x v="0"/>
    <s v="New York"/>
    <x v="1"/>
    <n v="0.5"/>
    <n v="10000"/>
    <n v="5000"/>
    <n v="1500"/>
    <n v="0.3"/>
    <n v="3500"/>
  </r>
  <r>
    <x v="0"/>
    <n v="1185732"/>
    <x v="0"/>
    <x v="0"/>
    <x v="0"/>
    <s v="New York"/>
    <x v="2"/>
    <n v="0.4"/>
    <n v="10000"/>
    <n v="4000"/>
    <n v="1400"/>
    <n v="0.35"/>
    <n v="2600"/>
  </r>
  <r>
    <x v="0"/>
    <n v="1185732"/>
    <x v="0"/>
    <x v="0"/>
    <x v="0"/>
    <s v="New York"/>
    <x v="3"/>
    <n v="0.45"/>
    <n v="8500"/>
    <n v="3825"/>
    <n v="1338.75"/>
    <n v="0.35"/>
    <n v="2486.25"/>
  </r>
  <r>
    <x v="0"/>
    <n v="1185732"/>
    <x v="0"/>
    <x v="0"/>
    <x v="0"/>
    <s v="New York"/>
    <x v="4"/>
    <n v="0.6"/>
    <n v="9000"/>
    <n v="5400"/>
    <n v="1620"/>
    <n v="0.3"/>
    <n v="3780"/>
  </r>
  <r>
    <x v="0"/>
    <n v="1185732"/>
    <x v="0"/>
    <x v="0"/>
    <x v="0"/>
    <s v="New York"/>
    <x v="5"/>
    <n v="0.5"/>
    <n v="10000"/>
    <n v="5000"/>
    <n v="1250"/>
    <n v="0.25"/>
    <n v="3750"/>
  </r>
  <r>
    <x v="0"/>
    <n v="1185732"/>
    <x v="1"/>
    <x v="0"/>
    <x v="0"/>
    <s v="New York"/>
    <x v="0"/>
    <n v="0.5"/>
    <n v="12500"/>
    <n v="6250"/>
    <n v="3125"/>
    <n v="0.5"/>
    <n v="3125"/>
  </r>
  <r>
    <x v="0"/>
    <n v="1185732"/>
    <x v="1"/>
    <x v="0"/>
    <x v="0"/>
    <s v="New York"/>
    <x v="1"/>
    <n v="0.5"/>
    <n v="9000"/>
    <n v="4500"/>
    <n v="1350"/>
    <n v="0.3"/>
    <n v="3150"/>
  </r>
  <r>
    <x v="0"/>
    <n v="1185732"/>
    <x v="1"/>
    <x v="0"/>
    <x v="0"/>
    <s v="New York"/>
    <x v="2"/>
    <n v="0.4"/>
    <n v="9500"/>
    <n v="3800"/>
    <n v="1330"/>
    <n v="0.35"/>
    <n v="2470"/>
  </r>
  <r>
    <x v="0"/>
    <n v="1185732"/>
    <x v="1"/>
    <x v="0"/>
    <x v="0"/>
    <s v="New York"/>
    <x v="3"/>
    <n v="0.45"/>
    <n v="8250"/>
    <n v="3712.5"/>
    <n v="1299.375"/>
    <n v="0.35"/>
    <n v="2413.125"/>
  </r>
  <r>
    <x v="0"/>
    <n v="1185732"/>
    <x v="1"/>
    <x v="0"/>
    <x v="0"/>
    <s v="New York"/>
    <x v="4"/>
    <n v="0.6"/>
    <n v="9000"/>
    <n v="5400"/>
    <n v="1620"/>
    <n v="0.3"/>
    <n v="3780"/>
  </r>
  <r>
    <x v="0"/>
    <n v="1185732"/>
    <x v="1"/>
    <x v="0"/>
    <x v="0"/>
    <s v="New York"/>
    <x v="5"/>
    <n v="0.5"/>
    <n v="10000"/>
    <n v="5000"/>
    <n v="1250"/>
    <n v="0.25"/>
    <n v="3750"/>
  </r>
  <r>
    <x v="0"/>
    <n v="1185732"/>
    <x v="2"/>
    <x v="0"/>
    <x v="0"/>
    <s v="New York"/>
    <x v="0"/>
    <n v="0.5"/>
    <n v="12200"/>
    <n v="6100"/>
    <n v="3050"/>
    <n v="0.5"/>
    <n v="3050"/>
  </r>
  <r>
    <x v="0"/>
    <n v="1185732"/>
    <x v="2"/>
    <x v="0"/>
    <x v="0"/>
    <s v="New York"/>
    <x v="1"/>
    <n v="0.5"/>
    <n v="9250"/>
    <n v="4625"/>
    <n v="1387.5"/>
    <n v="0.3"/>
    <n v="3237.5"/>
  </r>
  <r>
    <x v="0"/>
    <n v="1185732"/>
    <x v="2"/>
    <x v="0"/>
    <x v="0"/>
    <s v="New York"/>
    <x v="2"/>
    <n v="0.4"/>
    <n v="9500"/>
    <n v="3800"/>
    <n v="1330"/>
    <n v="0.35"/>
    <n v="2470"/>
  </r>
  <r>
    <x v="0"/>
    <n v="1185732"/>
    <x v="2"/>
    <x v="0"/>
    <x v="0"/>
    <s v="New York"/>
    <x v="3"/>
    <n v="0.45"/>
    <n v="8000"/>
    <n v="3600"/>
    <n v="1260"/>
    <n v="0.35"/>
    <n v="2340"/>
  </r>
  <r>
    <x v="0"/>
    <n v="1185732"/>
    <x v="2"/>
    <x v="0"/>
    <x v="0"/>
    <s v="New York"/>
    <x v="4"/>
    <n v="0.6"/>
    <n v="8500"/>
    <n v="5100"/>
    <n v="1530"/>
    <n v="0.3"/>
    <n v="3570"/>
  </r>
  <r>
    <x v="0"/>
    <n v="1185732"/>
    <x v="2"/>
    <x v="0"/>
    <x v="0"/>
    <s v="New York"/>
    <x v="5"/>
    <n v="0.5"/>
    <n v="9500"/>
    <n v="4750"/>
    <n v="1187.5"/>
    <n v="0.25"/>
    <n v="3562.5"/>
  </r>
  <r>
    <x v="0"/>
    <n v="1185732"/>
    <x v="3"/>
    <x v="0"/>
    <x v="0"/>
    <s v="New York"/>
    <x v="0"/>
    <n v="0.5"/>
    <n v="12000"/>
    <n v="6000"/>
    <n v="3000"/>
    <n v="0.5"/>
    <n v="3000"/>
  </r>
  <r>
    <x v="0"/>
    <n v="1185732"/>
    <x v="3"/>
    <x v="0"/>
    <x v="0"/>
    <s v="New York"/>
    <x v="1"/>
    <n v="0.5"/>
    <n v="9000"/>
    <n v="4500"/>
    <n v="1350"/>
    <n v="0.3"/>
    <n v="3150"/>
  </r>
  <r>
    <x v="0"/>
    <n v="1185732"/>
    <x v="3"/>
    <x v="0"/>
    <x v="0"/>
    <s v="New York"/>
    <x v="2"/>
    <n v="0.4"/>
    <n v="9000"/>
    <n v="3600"/>
    <n v="1260"/>
    <n v="0.35"/>
    <n v="2340"/>
  </r>
  <r>
    <x v="0"/>
    <n v="1185732"/>
    <x v="3"/>
    <x v="0"/>
    <x v="0"/>
    <s v="New York"/>
    <x v="3"/>
    <n v="0.45"/>
    <n v="8250"/>
    <n v="3712.5"/>
    <n v="1299.375"/>
    <n v="0.35"/>
    <n v="2413.125"/>
  </r>
  <r>
    <x v="0"/>
    <n v="1185732"/>
    <x v="3"/>
    <x v="0"/>
    <x v="0"/>
    <s v="New York"/>
    <x v="4"/>
    <n v="0.6"/>
    <n v="8250"/>
    <n v="4950"/>
    <n v="1485"/>
    <n v="0.3"/>
    <n v="3465"/>
  </r>
  <r>
    <x v="0"/>
    <n v="1185732"/>
    <x v="3"/>
    <x v="0"/>
    <x v="0"/>
    <s v="New York"/>
    <x v="5"/>
    <n v="0.5"/>
    <n v="9500"/>
    <n v="4750"/>
    <n v="1187.5"/>
    <n v="0.25"/>
    <n v="3562.5"/>
  </r>
  <r>
    <x v="0"/>
    <n v="1185732"/>
    <x v="4"/>
    <x v="0"/>
    <x v="0"/>
    <s v="New York"/>
    <x v="0"/>
    <n v="0.6"/>
    <n v="12200"/>
    <n v="7320"/>
    <n v="3660"/>
    <n v="0.5"/>
    <n v="3660"/>
  </r>
  <r>
    <x v="0"/>
    <n v="1185732"/>
    <x v="4"/>
    <x v="0"/>
    <x v="0"/>
    <s v="New York"/>
    <x v="1"/>
    <n v="0.55000000000000004"/>
    <n v="9250"/>
    <n v="5087.5"/>
    <n v="1526.25"/>
    <n v="0.3"/>
    <n v="3561.25"/>
  </r>
  <r>
    <x v="0"/>
    <n v="1185732"/>
    <x v="4"/>
    <x v="0"/>
    <x v="0"/>
    <s v="New York"/>
    <x v="2"/>
    <n v="0.5"/>
    <n v="9000"/>
    <n v="4500"/>
    <n v="1575"/>
    <n v="0.35"/>
    <n v="2925"/>
  </r>
  <r>
    <x v="0"/>
    <n v="1185732"/>
    <x v="4"/>
    <x v="0"/>
    <x v="0"/>
    <s v="New York"/>
    <x v="3"/>
    <n v="0.5"/>
    <n v="8500"/>
    <n v="4250"/>
    <n v="1487.5"/>
    <n v="0.35"/>
    <n v="2762.5"/>
  </r>
  <r>
    <x v="0"/>
    <n v="1185732"/>
    <x v="4"/>
    <x v="0"/>
    <x v="0"/>
    <s v="New York"/>
    <x v="4"/>
    <n v="0.6"/>
    <n v="8750"/>
    <n v="5250"/>
    <n v="1575"/>
    <n v="0.3"/>
    <n v="3675"/>
  </r>
  <r>
    <x v="0"/>
    <n v="1185732"/>
    <x v="4"/>
    <x v="0"/>
    <x v="0"/>
    <s v="New York"/>
    <x v="5"/>
    <n v="0.65"/>
    <n v="10000"/>
    <n v="6500"/>
    <n v="1625"/>
    <n v="0.25"/>
    <n v="4875"/>
  </r>
  <r>
    <x v="0"/>
    <n v="1185732"/>
    <x v="5"/>
    <x v="0"/>
    <x v="0"/>
    <s v="New York"/>
    <x v="0"/>
    <n v="0.6"/>
    <n v="12500"/>
    <n v="7500"/>
    <n v="3750"/>
    <n v="0.5"/>
    <n v="3750"/>
  </r>
  <r>
    <x v="0"/>
    <n v="1185732"/>
    <x v="5"/>
    <x v="0"/>
    <x v="0"/>
    <s v="New York"/>
    <x v="1"/>
    <n v="0.55000000000000004"/>
    <n v="10000"/>
    <n v="5500"/>
    <n v="1650"/>
    <n v="0.3"/>
    <n v="3850"/>
  </r>
  <r>
    <x v="0"/>
    <n v="1185732"/>
    <x v="5"/>
    <x v="0"/>
    <x v="0"/>
    <s v="New York"/>
    <x v="2"/>
    <n v="0.5"/>
    <n v="9250"/>
    <n v="4625"/>
    <n v="1618.75"/>
    <n v="0.35"/>
    <n v="3006.25"/>
  </r>
  <r>
    <x v="0"/>
    <n v="1185732"/>
    <x v="5"/>
    <x v="0"/>
    <x v="0"/>
    <s v="New York"/>
    <x v="3"/>
    <n v="0.5"/>
    <n v="9000"/>
    <n v="4500"/>
    <n v="1575"/>
    <n v="0.35"/>
    <n v="2925"/>
  </r>
  <r>
    <x v="0"/>
    <n v="1185732"/>
    <x v="5"/>
    <x v="0"/>
    <x v="0"/>
    <s v="New York"/>
    <x v="4"/>
    <n v="0.6"/>
    <n v="9000"/>
    <n v="5400"/>
    <n v="1620"/>
    <n v="0.3"/>
    <n v="3780"/>
  </r>
  <r>
    <x v="0"/>
    <n v="1185732"/>
    <x v="5"/>
    <x v="0"/>
    <x v="0"/>
    <s v="New York"/>
    <x v="5"/>
    <n v="0.65"/>
    <n v="10500"/>
    <n v="6825"/>
    <n v="1706.25"/>
    <n v="0.25"/>
    <n v="5118.75"/>
  </r>
  <r>
    <x v="0"/>
    <n v="1185732"/>
    <x v="6"/>
    <x v="0"/>
    <x v="0"/>
    <s v="New York"/>
    <x v="0"/>
    <n v="0.6"/>
    <n v="12750"/>
    <n v="7650"/>
    <n v="3825"/>
    <n v="0.5"/>
    <n v="3825"/>
  </r>
  <r>
    <x v="0"/>
    <n v="1185732"/>
    <x v="6"/>
    <x v="0"/>
    <x v="0"/>
    <s v="New York"/>
    <x v="1"/>
    <n v="0.55000000000000004"/>
    <n v="10250"/>
    <n v="5637.5000000000009"/>
    <n v="1691.2500000000002"/>
    <n v="0.3"/>
    <n v="3946.2500000000009"/>
  </r>
  <r>
    <x v="0"/>
    <n v="1185732"/>
    <x v="6"/>
    <x v="0"/>
    <x v="0"/>
    <s v="New York"/>
    <x v="2"/>
    <n v="0.5"/>
    <n v="9500"/>
    <n v="4750"/>
    <n v="1662.5"/>
    <n v="0.35"/>
    <n v="3087.5"/>
  </r>
  <r>
    <x v="0"/>
    <n v="1185732"/>
    <x v="6"/>
    <x v="0"/>
    <x v="0"/>
    <s v="New York"/>
    <x v="3"/>
    <n v="0.5"/>
    <n v="9000"/>
    <n v="4500"/>
    <n v="1575"/>
    <n v="0.35"/>
    <n v="2925"/>
  </r>
  <r>
    <x v="0"/>
    <n v="1185732"/>
    <x v="6"/>
    <x v="0"/>
    <x v="0"/>
    <s v="New York"/>
    <x v="4"/>
    <n v="0.6"/>
    <n v="9250"/>
    <n v="5550"/>
    <n v="1665"/>
    <n v="0.3"/>
    <n v="3885"/>
  </r>
  <r>
    <x v="0"/>
    <n v="1185732"/>
    <x v="6"/>
    <x v="0"/>
    <x v="0"/>
    <s v="New York"/>
    <x v="5"/>
    <n v="0.65"/>
    <n v="11000"/>
    <n v="7150"/>
    <n v="1787.5"/>
    <n v="0.25"/>
    <n v="5362.5"/>
  </r>
  <r>
    <x v="0"/>
    <n v="1185732"/>
    <x v="7"/>
    <x v="0"/>
    <x v="0"/>
    <s v="New York"/>
    <x v="0"/>
    <n v="0.6"/>
    <n v="12500"/>
    <n v="7500"/>
    <n v="3750"/>
    <n v="0.5"/>
    <n v="3750"/>
  </r>
  <r>
    <x v="0"/>
    <n v="1185732"/>
    <x v="7"/>
    <x v="0"/>
    <x v="0"/>
    <s v="New York"/>
    <x v="1"/>
    <n v="0.55000000000000004"/>
    <n v="10250"/>
    <n v="5637.5000000000009"/>
    <n v="1691.2500000000002"/>
    <n v="0.3"/>
    <n v="3946.2500000000009"/>
  </r>
  <r>
    <x v="0"/>
    <n v="1185732"/>
    <x v="7"/>
    <x v="0"/>
    <x v="0"/>
    <s v="New York"/>
    <x v="2"/>
    <n v="0.5"/>
    <n v="9500"/>
    <n v="4750"/>
    <n v="1662.5"/>
    <n v="0.35"/>
    <n v="3087.5"/>
  </r>
  <r>
    <x v="0"/>
    <n v="1185732"/>
    <x v="7"/>
    <x v="0"/>
    <x v="0"/>
    <s v="New York"/>
    <x v="3"/>
    <n v="0.5"/>
    <n v="9250"/>
    <n v="4625"/>
    <n v="1618.75"/>
    <n v="0.35"/>
    <n v="3006.25"/>
  </r>
  <r>
    <x v="0"/>
    <n v="1185732"/>
    <x v="7"/>
    <x v="0"/>
    <x v="0"/>
    <s v="New York"/>
    <x v="4"/>
    <n v="0.6"/>
    <n v="9000"/>
    <n v="5400"/>
    <n v="1620"/>
    <n v="0.3"/>
    <n v="3780"/>
  </r>
  <r>
    <x v="0"/>
    <n v="1185732"/>
    <x v="7"/>
    <x v="0"/>
    <x v="0"/>
    <s v="New York"/>
    <x v="5"/>
    <n v="0.65"/>
    <n v="10750"/>
    <n v="6987.5"/>
    <n v="1746.875"/>
    <n v="0.25"/>
    <n v="5240.625"/>
  </r>
  <r>
    <x v="0"/>
    <n v="1185732"/>
    <x v="8"/>
    <x v="0"/>
    <x v="0"/>
    <s v="New York"/>
    <x v="0"/>
    <n v="0.6"/>
    <n v="12000"/>
    <n v="7200"/>
    <n v="3600"/>
    <n v="0.5"/>
    <n v="3600"/>
  </r>
  <r>
    <x v="0"/>
    <n v="1185732"/>
    <x v="8"/>
    <x v="0"/>
    <x v="0"/>
    <s v="New York"/>
    <x v="1"/>
    <n v="0.55000000000000004"/>
    <n v="10000"/>
    <n v="5500"/>
    <n v="1650"/>
    <n v="0.3"/>
    <n v="3850"/>
  </r>
  <r>
    <x v="0"/>
    <n v="1185732"/>
    <x v="8"/>
    <x v="0"/>
    <x v="0"/>
    <s v="New York"/>
    <x v="2"/>
    <n v="0.5"/>
    <n v="9250"/>
    <n v="4625"/>
    <n v="1618.75"/>
    <n v="0.35"/>
    <n v="3006.25"/>
  </r>
  <r>
    <x v="0"/>
    <n v="1185732"/>
    <x v="8"/>
    <x v="0"/>
    <x v="0"/>
    <s v="New York"/>
    <x v="3"/>
    <n v="0.5"/>
    <n v="9000"/>
    <n v="4500"/>
    <n v="1575"/>
    <n v="0.35"/>
    <n v="2925"/>
  </r>
  <r>
    <x v="0"/>
    <n v="1185732"/>
    <x v="8"/>
    <x v="0"/>
    <x v="0"/>
    <s v="New York"/>
    <x v="4"/>
    <n v="0.6"/>
    <n v="9000"/>
    <n v="5400"/>
    <n v="1620"/>
    <n v="0.3"/>
    <n v="3780"/>
  </r>
  <r>
    <x v="0"/>
    <n v="1185732"/>
    <x v="8"/>
    <x v="0"/>
    <x v="0"/>
    <s v="New York"/>
    <x v="5"/>
    <n v="0.65"/>
    <n v="10000"/>
    <n v="6500"/>
    <n v="1625"/>
    <n v="0.25"/>
    <n v="4875"/>
  </r>
  <r>
    <x v="0"/>
    <n v="1185732"/>
    <x v="9"/>
    <x v="0"/>
    <x v="0"/>
    <s v="New York"/>
    <x v="0"/>
    <n v="0.65"/>
    <n v="11750"/>
    <n v="7637.5"/>
    <n v="3818.75"/>
    <n v="0.5"/>
    <n v="3818.75"/>
  </r>
  <r>
    <x v="0"/>
    <n v="1185732"/>
    <x v="9"/>
    <x v="0"/>
    <x v="0"/>
    <s v="New York"/>
    <x v="1"/>
    <n v="0.55000000000000004"/>
    <n v="10000"/>
    <n v="5500"/>
    <n v="1650"/>
    <n v="0.3"/>
    <n v="3850"/>
  </r>
  <r>
    <x v="0"/>
    <n v="1185732"/>
    <x v="9"/>
    <x v="0"/>
    <x v="0"/>
    <s v="New York"/>
    <x v="2"/>
    <n v="0.55000000000000004"/>
    <n v="9000"/>
    <n v="4950"/>
    <n v="1732.5"/>
    <n v="0.35"/>
    <n v="3217.5"/>
  </r>
  <r>
    <x v="0"/>
    <n v="1185732"/>
    <x v="9"/>
    <x v="0"/>
    <x v="0"/>
    <s v="New York"/>
    <x v="3"/>
    <n v="0.55000000000000004"/>
    <n v="8750"/>
    <n v="4812.5"/>
    <n v="1684.375"/>
    <n v="0.35"/>
    <n v="3128.125"/>
  </r>
  <r>
    <x v="0"/>
    <n v="1185732"/>
    <x v="9"/>
    <x v="0"/>
    <x v="0"/>
    <s v="New York"/>
    <x v="4"/>
    <n v="0.65"/>
    <n v="8750"/>
    <n v="5687.5"/>
    <n v="1706.25"/>
    <n v="0.3"/>
    <n v="3981.25"/>
  </r>
  <r>
    <x v="0"/>
    <n v="1185732"/>
    <x v="9"/>
    <x v="0"/>
    <x v="0"/>
    <s v="New York"/>
    <x v="5"/>
    <n v="0.7"/>
    <n v="10000"/>
    <n v="7000"/>
    <n v="1750"/>
    <n v="0.25"/>
    <n v="5250"/>
  </r>
  <r>
    <x v="0"/>
    <n v="1185732"/>
    <x v="10"/>
    <x v="0"/>
    <x v="0"/>
    <s v="New York"/>
    <x v="0"/>
    <n v="0.65"/>
    <n v="11500"/>
    <n v="7475"/>
    <n v="3737.5"/>
    <n v="0.5"/>
    <n v="3737.5"/>
  </r>
  <r>
    <x v="0"/>
    <n v="1185732"/>
    <x v="10"/>
    <x v="0"/>
    <x v="0"/>
    <s v="New York"/>
    <x v="1"/>
    <n v="0.55000000000000004"/>
    <n v="9750"/>
    <n v="5362.5"/>
    <n v="1608.75"/>
    <n v="0.3"/>
    <n v="3753.75"/>
  </r>
  <r>
    <x v="0"/>
    <n v="1185732"/>
    <x v="10"/>
    <x v="0"/>
    <x v="0"/>
    <s v="New York"/>
    <x v="2"/>
    <n v="0.55000000000000004"/>
    <n v="9200"/>
    <n v="5060"/>
    <n v="1771"/>
    <n v="0.35"/>
    <n v="3289"/>
  </r>
  <r>
    <x v="0"/>
    <n v="1185732"/>
    <x v="10"/>
    <x v="0"/>
    <x v="0"/>
    <s v="New York"/>
    <x v="3"/>
    <n v="0.55000000000000004"/>
    <n v="9000"/>
    <n v="4950"/>
    <n v="1732.5"/>
    <n v="0.35"/>
    <n v="3217.5"/>
  </r>
  <r>
    <x v="0"/>
    <n v="1185732"/>
    <x v="10"/>
    <x v="0"/>
    <x v="0"/>
    <s v="New York"/>
    <x v="4"/>
    <n v="0.65"/>
    <n v="8750"/>
    <n v="5687.5"/>
    <n v="1706.25"/>
    <n v="0.3"/>
    <n v="3981.25"/>
  </r>
  <r>
    <x v="0"/>
    <n v="1185732"/>
    <x v="10"/>
    <x v="0"/>
    <x v="0"/>
    <s v="New York"/>
    <x v="5"/>
    <n v="0.7"/>
    <n v="9750"/>
    <n v="6825"/>
    <n v="1706.25"/>
    <n v="0.25"/>
    <n v="5118.75"/>
  </r>
  <r>
    <x v="0"/>
    <n v="1185732"/>
    <x v="11"/>
    <x v="0"/>
    <x v="0"/>
    <s v="New York"/>
    <x v="0"/>
    <n v="0.65"/>
    <n v="12000"/>
    <n v="7800"/>
    <n v="3900"/>
    <n v="0.5"/>
    <n v="3900"/>
  </r>
  <r>
    <x v="0"/>
    <n v="1185732"/>
    <x v="11"/>
    <x v="0"/>
    <x v="0"/>
    <s v="New York"/>
    <x v="1"/>
    <n v="0.55000000000000004"/>
    <n v="10000"/>
    <n v="5500"/>
    <n v="1650"/>
    <n v="0.3"/>
    <n v="3850"/>
  </r>
  <r>
    <x v="0"/>
    <n v="1185732"/>
    <x v="11"/>
    <x v="0"/>
    <x v="0"/>
    <s v="New York"/>
    <x v="2"/>
    <n v="0.55000000000000004"/>
    <n v="9500"/>
    <n v="5225"/>
    <n v="1828.7499999999998"/>
    <n v="0.35"/>
    <n v="3396.25"/>
  </r>
  <r>
    <x v="0"/>
    <n v="1185732"/>
    <x v="11"/>
    <x v="0"/>
    <x v="0"/>
    <s v="New York"/>
    <x v="3"/>
    <n v="0.55000000000000004"/>
    <n v="9000"/>
    <n v="4950"/>
    <n v="1732.5"/>
    <n v="0.35"/>
    <n v="3217.5"/>
  </r>
  <r>
    <x v="0"/>
    <n v="1185732"/>
    <x v="11"/>
    <x v="0"/>
    <x v="0"/>
    <s v="New York"/>
    <x v="4"/>
    <n v="0.65"/>
    <n v="9000"/>
    <n v="5850"/>
    <n v="1755"/>
    <n v="0.3"/>
    <n v="4095"/>
  </r>
  <r>
    <x v="0"/>
    <n v="1185732"/>
    <x v="11"/>
    <x v="0"/>
    <x v="0"/>
    <s v="New York"/>
    <x v="5"/>
    <n v="0.7"/>
    <n v="10000"/>
    <n v="7000"/>
    <n v="1750"/>
    <n v="0.25"/>
    <n v="5250"/>
  </r>
  <r>
    <x v="1"/>
    <n v="1197831"/>
    <x v="12"/>
    <x v="1"/>
    <x v="1"/>
    <s v="Houston"/>
    <x v="0"/>
    <n v="0.25"/>
    <n v="9000"/>
    <n v="2250"/>
    <n v="787.5"/>
    <n v="0.35"/>
    <n v="1462.5"/>
  </r>
  <r>
    <x v="1"/>
    <n v="1197831"/>
    <x v="12"/>
    <x v="1"/>
    <x v="1"/>
    <s v="Houston"/>
    <x v="1"/>
    <n v="0.35"/>
    <n v="9000"/>
    <n v="3150"/>
    <n v="1102.5"/>
    <n v="0.35"/>
    <n v="2047.5"/>
  </r>
  <r>
    <x v="1"/>
    <n v="1197831"/>
    <x v="12"/>
    <x v="1"/>
    <x v="1"/>
    <s v="Houston"/>
    <x v="2"/>
    <n v="0.35"/>
    <n v="7000"/>
    <n v="2450"/>
    <n v="857.5"/>
    <n v="0.35"/>
    <n v="1592.5"/>
  </r>
  <r>
    <x v="1"/>
    <n v="1197831"/>
    <x v="12"/>
    <x v="1"/>
    <x v="1"/>
    <s v="Houston"/>
    <x v="3"/>
    <n v="0.35"/>
    <n v="7000"/>
    <n v="2450"/>
    <n v="1102.5"/>
    <n v="0.45"/>
    <n v="1347.5"/>
  </r>
  <r>
    <x v="1"/>
    <n v="1197831"/>
    <x v="12"/>
    <x v="1"/>
    <x v="1"/>
    <s v="Houston"/>
    <x v="4"/>
    <n v="0.4"/>
    <n v="5500"/>
    <n v="2200"/>
    <n v="660"/>
    <n v="0.3"/>
    <n v="1540"/>
  </r>
  <r>
    <x v="1"/>
    <n v="1197831"/>
    <x v="12"/>
    <x v="1"/>
    <x v="1"/>
    <s v="Houston"/>
    <x v="5"/>
    <n v="0.35"/>
    <n v="7000"/>
    <n v="2450"/>
    <n v="1225"/>
    <n v="0.5"/>
    <n v="1225"/>
  </r>
  <r>
    <x v="1"/>
    <n v="1197831"/>
    <x v="13"/>
    <x v="1"/>
    <x v="1"/>
    <s v="Houston"/>
    <x v="0"/>
    <n v="0.25"/>
    <n v="8500"/>
    <n v="2125"/>
    <n v="743.75"/>
    <n v="0.35"/>
    <n v="1381.25"/>
  </r>
  <r>
    <x v="1"/>
    <n v="1197831"/>
    <x v="13"/>
    <x v="1"/>
    <x v="1"/>
    <s v="Houston"/>
    <x v="1"/>
    <n v="0.35"/>
    <n v="8500"/>
    <n v="2975"/>
    <n v="1041.25"/>
    <n v="0.35"/>
    <n v="1933.75"/>
  </r>
  <r>
    <x v="1"/>
    <n v="1197831"/>
    <x v="13"/>
    <x v="1"/>
    <x v="1"/>
    <s v="Houston"/>
    <x v="2"/>
    <n v="0.35"/>
    <n v="6750"/>
    <n v="2362.5"/>
    <n v="826.875"/>
    <n v="0.35"/>
    <n v="1535.625"/>
  </r>
  <r>
    <x v="1"/>
    <n v="1197831"/>
    <x v="13"/>
    <x v="1"/>
    <x v="1"/>
    <s v="Houston"/>
    <x v="3"/>
    <n v="0.35"/>
    <n v="6250"/>
    <n v="2187.5"/>
    <n v="984.375"/>
    <n v="0.45"/>
    <n v="1203.125"/>
  </r>
  <r>
    <x v="1"/>
    <n v="1197831"/>
    <x v="13"/>
    <x v="1"/>
    <x v="1"/>
    <s v="Houston"/>
    <x v="4"/>
    <n v="0.4"/>
    <n v="5000"/>
    <n v="2000"/>
    <n v="600"/>
    <n v="0.3"/>
    <n v="1400"/>
  </r>
  <r>
    <x v="1"/>
    <n v="1197831"/>
    <x v="13"/>
    <x v="1"/>
    <x v="1"/>
    <s v="Houston"/>
    <x v="5"/>
    <n v="0.35"/>
    <n v="7000"/>
    <n v="2450"/>
    <n v="1225"/>
    <n v="0.5"/>
    <n v="1225"/>
  </r>
  <r>
    <x v="1"/>
    <n v="1197831"/>
    <x v="14"/>
    <x v="1"/>
    <x v="1"/>
    <s v="Houston"/>
    <x v="0"/>
    <n v="0.3"/>
    <n v="8750"/>
    <n v="2625"/>
    <n v="918.74999999999989"/>
    <n v="0.35"/>
    <n v="1706.25"/>
  </r>
  <r>
    <x v="1"/>
    <n v="1197831"/>
    <x v="14"/>
    <x v="1"/>
    <x v="1"/>
    <s v="Houston"/>
    <x v="1"/>
    <n v="0.4"/>
    <n v="8750"/>
    <n v="3500"/>
    <n v="1225"/>
    <n v="0.35"/>
    <n v="2275"/>
  </r>
  <r>
    <x v="1"/>
    <n v="1197831"/>
    <x v="14"/>
    <x v="1"/>
    <x v="1"/>
    <s v="Houston"/>
    <x v="2"/>
    <n v="0.35"/>
    <n v="7000"/>
    <n v="2450"/>
    <n v="857.5"/>
    <n v="0.35"/>
    <n v="1592.5"/>
  </r>
  <r>
    <x v="1"/>
    <n v="1197831"/>
    <x v="14"/>
    <x v="1"/>
    <x v="1"/>
    <s v="Houston"/>
    <x v="3"/>
    <n v="0.4"/>
    <n v="6000"/>
    <n v="2400"/>
    <n v="1080"/>
    <n v="0.45"/>
    <n v="1320"/>
  </r>
  <r>
    <x v="1"/>
    <n v="1197831"/>
    <x v="14"/>
    <x v="1"/>
    <x v="1"/>
    <s v="Houston"/>
    <x v="4"/>
    <n v="0.45"/>
    <n v="5000"/>
    <n v="2250"/>
    <n v="675"/>
    <n v="0.3"/>
    <n v="1575"/>
  </r>
  <r>
    <x v="1"/>
    <n v="1197831"/>
    <x v="14"/>
    <x v="1"/>
    <x v="1"/>
    <s v="Houston"/>
    <x v="5"/>
    <n v="0.4"/>
    <n v="6500"/>
    <n v="2600"/>
    <n v="1300"/>
    <n v="0.5"/>
    <n v="1300"/>
  </r>
  <r>
    <x v="1"/>
    <n v="1197831"/>
    <x v="15"/>
    <x v="1"/>
    <x v="1"/>
    <s v="Houston"/>
    <x v="0"/>
    <n v="0.3"/>
    <n v="9000"/>
    <n v="2700"/>
    <n v="944.99999999999989"/>
    <n v="0.35"/>
    <n v="1755"/>
  </r>
  <r>
    <x v="1"/>
    <n v="1197831"/>
    <x v="15"/>
    <x v="1"/>
    <x v="1"/>
    <s v="Houston"/>
    <x v="1"/>
    <n v="0.4"/>
    <n v="9000"/>
    <n v="3600"/>
    <n v="1260"/>
    <n v="0.35"/>
    <n v="2340"/>
  </r>
  <r>
    <x v="1"/>
    <n v="1197831"/>
    <x v="15"/>
    <x v="1"/>
    <x v="1"/>
    <s v="Houston"/>
    <x v="2"/>
    <n v="0.35"/>
    <n v="7250"/>
    <n v="2537.5"/>
    <n v="888.125"/>
    <n v="0.35"/>
    <n v="1649.375"/>
  </r>
  <r>
    <x v="1"/>
    <n v="1197831"/>
    <x v="15"/>
    <x v="1"/>
    <x v="1"/>
    <s v="Houston"/>
    <x v="3"/>
    <n v="0.4"/>
    <n v="6250"/>
    <n v="2500"/>
    <n v="1125"/>
    <n v="0.45"/>
    <n v="1375"/>
  </r>
  <r>
    <x v="1"/>
    <n v="1197831"/>
    <x v="15"/>
    <x v="1"/>
    <x v="1"/>
    <s v="Houston"/>
    <x v="4"/>
    <n v="0.45"/>
    <n v="5250"/>
    <n v="2362.5"/>
    <n v="708.75"/>
    <n v="0.3"/>
    <n v="1653.75"/>
  </r>
  <r>
    <x v="1"/>
    <n v="1197831"/>
    <x v="15"/>
    <x v="1"/>
    <x v="1"/>
    <s v="Houston"/>
    <x v="5"/>
    <n v="0.4"/>
    <n v="8000"/>
    <n v="3200"/>
    <n v="1600"/>
    <n v="0.5"/>
    <n v="1600"/>
  </r>
  <r>
    <x v="1"/>
    <n v="1197831"/>
    <x v="16"/>
    <x v="1"/>
    <x v="1"/>
    <s v="Houston"/>
    <x v="0"/>
    <n v="0.3"/>
    <n v="9250"/>
    <n v="2775"/>
    <n v="971.24999999999989"/>
    <n v="0.35"/>
    <n v="1803.75"/>
  </r>
  <r>
    <x v="1"/>
    <n v="1197831"/>
    <x v="16"/>
    <x v="1"/>
    <x v="1"/>
    <s v="Houston"/>
    <x v="1"/>
    <n v="0.4"/>
    <n v="9250"/>
    <n v="3700"/>
    <n v="1295"/>
    <n v="0.35"/>
    <n v="2405"/>
  </r>
  <r>
    <x v="1"/>
    <n v="1197831"/>
    <x v="16"/>
    <x v="1"/>
    <x v="1"/>
    <s v="Houston"/>
    <x v="2"/>
    <n v="0.35"/>
    <n v="7750"/>
    <n v="2712.5"/>
    <n v="949.37499999999989"/>
    <n v="0.35"/>
    <n v="1763.125"/>
  </r>
  <r>
    <x v="1"/>
    <n v="1197831"/>
    <x v="16"/>
    <x v="1"/>
    <x v="1"/>
    <s v="Houston"/>
    <x v="3"/>
    <n v="0.4"/>
    <n v="7000"/>
    <n v="2800"/>
    <n v="1260"/>
    <n v="0.45"/>
    <n v="1540"/>
  </r>
  <r>
    <x v="1"/>
    <n v="1197831"/>
    <x v="16"/>
    <x v="1"/>
    <x v="1"/>
    <s v="Houston"/>
    <x v="4"/>
    <n v="0.45"/>
    <n v="6000"/>
    <n v="2700"/>
    <n v="810"/>
    <n v="0.3"/>
    <n v="1890"/>
  </r>
  <r>
    <x v="1"/>
    <n v="1197831"/>
    <x v="16"/>
    <x v="1"/>
    <x v="1"/>
    <s v="Houston"/>
    <x v="5"/>
    <n v="0.4"/>
    <n v="9500"/>
    <n v="3800"/>
    <n v="1900"/>
    <n v="0.5"/>
    <n v="1900"/>
  </r>
  <r>
    <x v="1"/>
    <n v="1197831"/>
    <x v="17"/>
    <x v="1"/>
    <x v="1"/>
    <s v="Houston"/>
    <x v="0"/>
    <n v="0.4"/>
    <n v="9500"/>
    <n v="3800"/>
    <n v="1330"/>
    <n v="0.35"/>
    <n v="2470"/>
  </r>
  <r>
    <x v="1"/>
    <n v="1197831"/>
    <x v="17"/>
    <x v="1"/>
    <x v="1"/>
    <s v="Houston"/>
    <x v="1"/>
    <n v="0.45"/>
    <n v="9500"/>
    <n v="4275"/>
    <n v="1496.25"/>
    <n v="0.35"/>
    <n v="2778.75"/>
  </r>
  <r>
    <x v="1"/>
    <n v="1197831"/>
    <x v="17"/>
    <x v="1"/>
    <x v="1"/>
    <s v="Houston"/>
    <x v="2"/>
    <n v="0.4"/>
    <n v="8000"/>
    <n v="3200"/>
    <n v="1120"/>
    <n v="0.35"/>
    <n v="2080"/>
  </r>
  <r>
    <x v="1"/>
    <n v="1197831"/>
    <x v="17"/>
    <x v="1"/>
    <x v="1"/>
    <s v="Houston"/>
    <x v="3"/>
    <n v="0.4"/>
    <n v="7500"/>
    <n v="3000"/>
    <n v="1350"/>
    <n v="0.45"/>
    <n v="1650"/>
  </r>
  <r>
    <x v="1"/>
    <n v="1197831"/>
    <x v="17"/>
    <x v="1"/>
    <x v="1"/>
    <s v="Houston"/>
    <x v="4"/>
    <n v="0.45"/>
    <n v="6500"/>
    <n v="2925"/>
    <n v="877.5"/>
    <n v="0.3"/>
    <n v="2047.5"/>
  </r>
  <r>
    <x v="1"/>
    <n v="1197831"/>
    <x v="17"/>
    <x v="1"/>
    <x v="1"/>
    <s v="Houston"/>
    <x v="5"/>
    <n v="0.5"/>
    <n v="10000"/>
    <n v="5000"/>
    <n v="2500"/>
    <n v="0.5"/>
    <n v="2500"/>
  </r>
  <r>
    <x v="1"/>
    <n v="1197831"/>
    <x v="18"/>
    <x v="1"/>
    <x v="1"/>
    <s v="Houston"/>
    <x v="0"/>
    <n v="0.4"/>
    <n v="9500"/>
    <n v="3800"/>
    <n v="1330"/>
    <n v="0.35"/>
    <n v="2470"/>
  </r>
  <r>
    <x v="1"/>
    <n v="1197831"/>
    <x v="18"/>
    <x v="1"/>
    <x v="1"/>
    <s v="Houston"/>
    <x v="1"/>
    <n v="0.45"/>
    <n v="9500"/>
    <n v="4275"/>
    <n v="1496.25"/>
    <n v="0.35"/>
    <n v="2778.75"/>
  </r>
  <r>
    <x v="1"/>
    <n v="1197831"/>
    <x v="18"/>
    <x v="1"/>
    <x v="1"/>
    <s v="Houston"/>
    <x v="2"/>
    <n v="0.4"/>
    <n v="11000"/>
    <n v="4400"/>
    <n v="1540"/>
    <n v="0.35"/>
    <n v="2860"/>
  </r>
  <r>
    <x v="1"/>
    <n v="1197831"/>
    <x v="18"/>
    <x v="1"/>
    <x v="1"/>
    <s v="Houston"/>
    <x v="3"/>
    <n v="0.4"/>
    <n v="7000"/>
    <n v="2800"/>
    <n v="1260"/>
    <n v="0.45"/>
    <n v="1540"/>
  </r>
  <r>
    <x v="1"/>
    <n v="1197831"/>
    <x v="18"/>
    <x v="1"/>
    <x v="1"/>
    <s v="Houston"/>
    <x v="4"/>
    <n v="0.45"/>
    <n v="7000"/>
    <n v="3150"/>
    <n v="945"/>
    <n v="0.3"/>
    <n v="2205"/>
  </r>
  <r>
    <x v="1"/>
    <n v="1197831"/>
    <x v="18"/>
    <x v="1"/>
    <x v="1"/>
    <s v="Houston"/>
    <x v="5"/>
    <n v="0.5"/>
    <n v="9750"/>
    <n v="4875"/>
    <n v="2437.5"/>
    <n v="0.5"/>
    <n v="2437.5"/>
  </r>
  <r>
    <x v="1"/>
    <n v="1197831"/>
    <x v="19"/>
    <x v="1"/>
    <x v="1"/>
    <s v="Houston"/>
    <x v="0"/>
    <n v="0.4"/>
    <n v="9250"/>
    <n v="3700"/>
    <n v="1295"/>
    <n v="0.35"/>
    <n v="2405"/>
  </r>
  <r>
    <x v="1"/>
    <n v="1197831"/>
    <x v="19"/>
    <x v="1"/>
    <x v="1"/>
    <s v="Houston"/>
    <x v="1"/>
    <n v="0.45"/>
    <n v="9250"/>
    <n v="4162.5"/>
    <n v="1456.875"/>
    <n v="0.35"/>
    <n v="2705.625"/>
  </r>
  <r>
    <x v="1"/>
    <n v="1197831"/>
    <x v="19"/>
    <x v="1"/>
    <x v="1"/>
    <s v="Houston"/>
    <x v="2"/>
    <n v="0.4"/>
    <n v="11000"/>
    <n v="4400"/>
    <n v="1540"/>
    <n v="0.35"/>
    <n v="2860"/>
  </r>
  <r>
    <x v="1"/>
    <n v="1197831"/>
    <x v="19"/>
    <x v="1"/>
    <x v="1"/>
    <s v="Houston"/>
    <x v="3"/>
    <n v="0.4"/>
    <n v="6500"/>
    <n v="2600"/>
    <n v="1170"/>
    <n v="0.45"/>
    <n v="1430"/>
  </r>
  <r>
    <x v="1"/>
    <n v="1197831"/>
    <x v="19"/>
    <x v="1"/>
    <x v="1"/>
    <s v="Houston"/>
    <x v="4"/>
    <n v="0.45"/>
    <n v="6500"/>
    <n v="2925"/>
    <n v="877.5"/>
    <n v="0.3"/>
    <n v="2047.5"/>
  </r>
  <r>
    <x v="1"/>
    <n v="1197831"/>
    <x v="19"/>
    <x v="1"/>
    <x v="1"/>
    <s v="Houston"/>
    <x v="5"/>
    <n v="0.5"/>
    <n v="9000"/>
    <n v="4500"/>
    <n v="2250"/>
    <n v="0.5"/>
    <n v="2250"/>
  </r>
  <r>
    <x v="1"/>
    <n v="1197831"/>
    <x v="20"/>
    <x v="1"/>
    <x v="1"/>
    <s v="Houston"/>
    <x v="0"/>
    <n v="0.45"/>
    <n v="8500"/>
    <n v="3825"/>
    <n v="1338.75"/>
    <n v="0.35"/>
    <n v="2486.25"/>
  </r>
  <r>
    <x v="1"/>
    <n v="1197831"/>
    <x v="20"/>
    <x v="1"/>
    <x v="1"/>
    <s v="Houston"/>
    <x v="1"/>
    <n v="0.45"/>
    <n v="8500"/>
    <n v="3825"/>
    <n v="1338.75"/>
    <n v="0.35"/>
    <n v="2486.25"/>
  </r>
  <r>
    <x v="1"/>
    <n v="1197831"/>
    <x v="20"/>
    <x v="1"/>
    <x v="1"/>
    <s v="Houston"/>
    <x v="2"/>
    <n v="0.5"/>
    <n v="9000"/>
    <n v="4500"/>
    <n v="1575"/>
    <n v="0.35"/>
    <n v="2925"/>
  </r>
  <r>
    <x v="1"/>
    <n v="1197831"/>
    <x v="20"/>
    <x v="1"/>
    <x v="1"/>
    <s v="Houston"/>
    <x v="3"/>
    <n v="0.5"/>
    <n v="6250"/>
    <n v="3125"/>
    <n v="1406.25"/>
    <n v="0.45"/>
    <n v="1718.75"/>
  </r>
  <r>
    <x v="1"/>
    <n v="1197831"/>
    <x v="20"/>
    <x v="1"/>
    <x v="1"/>
    <s v="Houston"/>
    <x v="4"/>
    <n v="0.45"/>
    <n v="6250"/>
    <n v="2812.5"/>
    <n v="843.75"/>
    <n v="0.3"/>
    <n v="1968.75"/>
  </r>
  <r>
    <x v="1"/>
    <n v="1197831"/>
    <x v="20"/>
    <x v="1"/>
    <x v="1"/>
    <s v="Houston"/>
    <x v="5"/>
    <n v="0.55000000000000004"/>
    <n v="8500"/>
    <n v="4675"/>
    <n v="2337.5"/>
    <n v="0.5"/>
    <n v="2337.5"/>
  </r>
  <r>
    <x v="1"/>
    <n v="1197831"/>
    <x v="21"/>
    <x v="1"/>
    <x v="1"/>
    <s v="Houston"/>
    <x v="0"/>
    <n v="0.45"/>
    <n v="8000"/>
    <n v="3600"/>
    <n v="1260"/>
    <n v="0.35"/>
    <n v="2340"/>
  </r>
  <r>
    <x v="1"/>
    <n v="1197831"/>
    <x v="21"/>
    <x v="1"/>
    <x v="1"/>
    <s v="Houston"/>
    <x v="1"/>
    <n v="0.45"/>
    <n v="8000"/>
    <n v="3600"/>
    <n v="1260"/>
    <n v="0.35"/>
    <n v="2340"/>
  </r>
  <r>
    <x v="1"/>
    <n v="1197831"/>
    <x v="21"/>
    <x v="1"/>
    <x v="1"/>
    <s v="Houston"/>
    <x v="2"/>
    <n v="0.5"/>
    <n v="7500"/>
    <n v="3750"/>
    <n v="1312.5"/>
    <n v="0.35"/>
    <n v="2437.5"/>
  </r>
  <r>
    <x v="1"/>
    <n v="1197831"/>
    <x v="21"/>
    <x v="1"/>
    <x v="1"/>
    <s v="Houston"/>
    <x v="3"/>
    <n v="0.5"/>
    <n v="6000"/>
    <n v="3000"/>
    <n v="1350"/>
    <n v="0.45"/>
    <n v="1650"/>
  </r>
  <r>
    <x v="1"/>
    <n v="1197831"/>
    <x v="21"/>
    <x v="1"/>
    <x v="1"/>
    <s v="Houston"/>
    <x v="4"/>
    <n v="0.45"/>
    <n v="5750"/>
    <n v="2587.5"/>
    <n v="776.25"/>
    <n v="0.3"/>
    <n v="1811.25"/>
  </r>
  <r>
    <x v="1"/>
    <n v="1197831"/>
    <x v="21"/>
    <x v="1"/>
    <x v="1"/>
    <s v="Houston"/>
    <x v="5"/>
    <n v="0.55000000000000004"/>
    <n v="7500"/>
    <n v="4125"/>
    <n v="2062.5"/>
    <n v="0.5"/>
    <n v="2062.5"/>
  </r>
  <r>
    <x v="1"/>
    <n v="1197831"/>
    <x v="22"/>
    <x v="1"/>
    <x v="1"/>
    <s v="Houston"/>
    <x v="0"/>
    <n v="0.45"/>
    <n v="9000"/>
    <n v="4050"/>
    <n v="1417.5"/>
    <n v="0.35"/>
    <n v="2632.5"/>
  </r>
  <r>
    <x v="1"/>
    <n v="1197831"/>
    <x v="22"/>
    <x v="1"/>
    <x v="1"/>
    <s v="Houston"/>
    <x v="1"/>
    <n v="0.45"/>
    <n v="9000"/>
    <n v="4050"/>
    <n v="1417.5"/>
    <n v="0.35"/>
    <n v="2632.5"/>
  </r>
  <r>
    <x v="1"/>
    <n v="1197831"/>
    <x v="22"/>
    <x v="1"/>
    <x v="1"/>
    <s v="Houston"/>
    <x v="2"/>
    <n v="0.5"/>
    <n v="8250"/>
    <n v="4125"/>
    <n v="1443.75"/>
    <n v="0.35"/>
    <n v="2681.25"/>
  </r>
  <r>
    <x v="1"/>
    <n v="1197831"/>
    <x v="22"/>
    <x v="1"/>
    <x v="1"/>
    <s v="Houston"/>
    <x v="3"/>
    <n v="0.5"/>
    <n v="6750"/>
    <n v="3375"/>
    <n v="1518.75"/>
    <n v="0.45"/>
    <n v="1856.25"/>
  </r>
  <r>
    <x v="1"/>
    <n v="1197831"/>
    <x v="22"/>
    <x v="1"/>
    <x v="1"/>
    <s v="Houston"/>
    <x v="4"/>
    <n v="0.45"/>
    <n v="6500"/>
    <n v="2925"/>
    <n v="877.5"/>
    <n v="0.3"/>
    <n v="2047.5"/>
  </r>
  <r>
    <x v="1"/>
    <n v="1197831"/>
    <x v="22"/>
    <x v="1"/>
    <x v="1"/>
    <s v="Houston"/>
    <x v="5"/>
    <n v="0.55000000000000004"/>
    <n v="8500"/>
    <n v="4675"/>
    <n v="2337.5"/>
    <n v="0.5"/>
    <n v="2337.5"/>
  </r>
  <r>
    <x v="1"/>
    <n v="1197831"/>
    <x v="23"/>
    <x v="1"/>
    <x v="1"/>
    <s v="Houston"/>
    <x v="0"/>
    <n v="0.45"/>
    <n v="9500"/>
    <n v="4275"/>
    <n v="1496.25"/>
    <n v="0.35"/>
    <n v="2778.75"/>
  </r>
  <r>
    <x v="1"/>
    <n v="1197831"/>
    <x v="23"/>
    <x v="1"/>
    <x v="1"/>
    <s v="Houston"/>
    <x v="1"/>
    <n v="0.45"/>
    <n v="9500"/>
    <n v="4275"/>
    <n v="1496.25"/>
    <n v="0.35"/>
    <n v="2778.75"/>
  </r>
  <r>
    <x v="1"/>
    <n v="1197831"/>
    <x v="23"/>
    <x v="1"/>
    <x v="1"/>
    <s v="Houston"/>
    <x v="2"/>
    <n v="0.5"/>
    <n v="8500"/>
    <n v="4250"/>
    <n v="1487.5"/>
    <n v="0.35"/>
    <n v="2762.5"/>
  </r>
  <r>
    <x v="1"/>
    <n v="1197831"/>
    <x v="23"/>
    <x v="1"/>
    <x v="1"/>
    <s v="Houston"/>
    <x v="3"/>
    <n v="0.5"/>
    <n v="7000"/>
    <n v="3500"/>
    <n v="1575"/>
    <n v="0.45"/>
    <n v="1925"/>
  </r>
  <r>
    <x v="1"/>
    <n v="1197831"/>
    <x v="23"/>
    <x v="1"/>
    <x v="1"/>
    <s v="Houston"/>
    <x v="4"/>
    <n v="0.45"/>
    <n v="6500"/>
    <n v="2925"/>
    <n v="877.5"/>
    <n v="0.3"/>
    <n v="2047.5"/>
  </r>
  <r>
    <x v="1"/>
    <n v="1197831"/>
    <x v="23"/>
    <x v="1"/>
    <x v="1"/>
    <s v="Houston"/>
    <x v="5"/>
    <n v="0.55000000000000004"/>
    <n v="9000"/>
    <n v="4950"/>
    <n v="2475"/>
    <n v="0.5"/>
    <n v="2475"/>
  </r>
  <r>
    <x v="2"/>
    <n v="1128299"/>
    <x v="24"/>
    <x v="2"/>
    <x v="2"/>
    <s v="San Francisco"/>
    <x v="0"/>
    <n v="0.39999999999999997"/>
    <n v="7750"/>
    <n v="3099.9999999999995"/>
    <n v="1085"/>
    <n v="0.35000000000000003"/>
    <n v="2014.9999999999995"/>
  </r>
  <r>
    <x v="2"/>
    <n v="1128299"/>
    <x v="24"/>
    <x v="2"/>
    <x v="2"/>
    <s v="San Francisco"/>
    <x v="1"/>
    <n v="0.5"/>
    <n v="7750"/>
    <n v="3875"/>
    <n v="775"/>
    <n v="0.2"/>
    <n v="3100"/>
  </r>
  <r>
    <x v="2"/>
    <n v="1128299"/>
    <x v="24"/>
    <x v="2"/>
    <x v="2"/>
    <s v="San Francisco"/>
    <x v="2"/>
    <n v="0.5"/>
    <n v="7750"/>
    <n v="3875"/>
    <n v="1356.2500000000002"/>
    <n v="0.35000000000000003"/>
    <n v="2518.75"/>
  </r>
  <r>
    <x v="2"/>
    <n v="1128299"/>
    <x v="24"/>
    <x v="2"/>
    <x v="2"/>
    <s v="San Francisco"/>
    <x v="3"/>
    <n v="0.5"/>
    <n v="6250"/>
    <n v="3125"/>
    <n v="937.5"/>
    <n v="0.3"/>
    <n v="2187.5"/>
  </r>
  <r>
    <x v="2"/>
    <n v="1128299"/>
    <x v="24"/>
    <x v="2"/>
    <x v="2"/>
    <s v="San Francisco"/>
    <x v="4"/>
    <n v="0.55000000000000004"/>
    <n v="5750"/>
    <n v="3162.5000000000005"/>
    <n v="1581.2500000000002"/>
    <n v="0.5"/>
    <n v="1581.2500000000002"/>
  </r>
  <r>
    <x v="2"/>
    <n v="1128299"/>
    <x v="24"/>
    <x v="2"/>
    <x v="2"/>
    <s v="San Francisco"/>
    <x v="5"/>
    <n v="0.5"/>
    <n v="7750"/>
    <n v="3875"/>
    <n v="581.25000000000011"/>
    <n v="0.15000000000000002"/>
    <n v="3293.75"/>
  </r>
  <r>
    <x v="2"/>
    <n v="1128299"/>
    <x v="25"/>
    <x v="2"/>
    <x v="2"/>
    <s v="San Francisco"/>
    <x v="0"/>
    <n v="0.39999999999999997"/>
    <n v="8250"/>
    <n v="3299.9999999999995"/>
    <n v="1155"/>
    <n v="0.35000000000000003"/>
    <n v="2144.9999999999995"/>
  </r>
  <r>
    <x v="2"/>
    <n v="1128299"/>
    <x v="25"/>
    <x v="2"/>
    <x v="2"/>
    <s v="San Francisco"/>
    <x v="1"/>
    <n v="0.5"/>
    <n v="7250"/>
    <n v="3625"/>
    <n v="725"/>
    <n v="0.2"/>
    <n v="2900"/>
  </r>
  <r>
    <x v="2"/>
    <n v="1128299"/>
    <x v="25"/>
    <x v="2"/>
    <x v="2"/>
    <s v="San Francisco"/>
    <x v="2"/>
    <n v="0.5"/>
    <n v="7250"/>
    <n v="3625"/>
    <n v="1268.7500000000002"/>
    <n v="0.35000000000000003"/>
    <n v="2356.25"/>
  </r>
  <r>
    <x v="2"/>
    <n v="1128299"/>
    <x v="25"/>
    <x v="2"/>
    <x v="2"/>
    <s v="San Francisco"/>
    <x v="3"/>
    <n v="0.5"/>
    <n v="5750"/>
    <n v="2875"/>
    <n v="862.5"/>
    <n v="0.3"/>
    <n v="2012.5"/>
  </r>
  <r>
    <x v="2"/>
    <n v="1128299"/>
    <x v="25"/>
    <x v="2"/>
    <x v="2"/>
    <s v="San Francisco"/>
    <x v="4"/>
    <n v="0.55000000000000004"/>
    <n v="5000"/>
    <n v="2750"/>
    <n v="1375"/>
    <n v="0.5"/>
    <n v="1375"/>
  </r>
  <r>
    <x v="2"/>
    <n v="1128299"/>
    <x v="25"/>
    <x v="2"/>
    <x v="2"/>
    <s v="San Francisco"/>
    <x v="5"/>
    <n v="0.5"/>
    <n v="7000"/>
    <n v="3500"/>
    <n v="525.00000000000011"/>
    <n v="0.15000000000000002"/>
    <n v="2975"/>
  </r>
  <r>
    <x v="2"/>
    <n v="1128299"/>
    <x v="26"/>
    <x v="2"/>
    <x v="2"/>
    <s v="San Francisco"/>
    <x v="0"/>
    <n v="0.5"/>
    <n v="8500"/>
    <n v="4250"/>
    <n v="1487.5000000000002"/>
    <n v="0.35000000000000003"/>
    <n v="2762.5"/>
  </r>
  <r>
    <x v="2"/>
    <n v="1128299"/>
    <x v="26"/>
    <x v="2"/>
    <x v="2"/>
    <s v="San Francisco"/>
    <x v="1"/>
    <n v="0.6"/>
    <n v="7000"/>
    <n v="4200"/>
    <n v="840"/>
    <n v="0.2"/>
    <n v="3360"/>
  </r>
  <r>
    <x v="2"/>
    <n v="1128299"/>
    <x v="26"/>
    <x v="2"/>
    <x v="2"/>
    <s v="San Francisco"/>
    <x v="2"/>
    <n v="0.6"/>
    <n v="7000"/>
    <n v="4200"/>
    <n v="1470.0000000000002"/>
    <n v="0.35000000000000003"/>
    <n v="2730"/>
  </r>
  <r>
    <x v="2"/>
    <n v="1128299"/>
    <x v="26"/>
    <x v="2"/>
    <x v="2"/>
    <s v="San Francisco"/>
    <x v="3"/>
    <n v="0.6"/>
    <n v="6000"/>
    <n v="3600"/>
    <n v="1080"/>
    <n v="0.3"/>
    <n v="2520"/>
  </r>
  <r>
    <x v="2"/>
    <n v="1128299"/>
    <x v="26"/>
    <x v="2"/>
    <x v="2"/>
    <s v="San Francisco"/>
    <x v="4"/>
    <n v="0.65"/>
    <n v="5000"/>
    <n v="3250"/>
    <n v="1625"/>
    <n v="0.5"/>
    <n v="1625"/>
  </r>
  <r>
    <x v="2"/>
    <n v="1128299"/>
    <x v="26"/>
    <x v="2"/>
    <x v="2"/>
    <s v="San Francisco"/>
    <x v="5"/>
    <n v="0.6"/>
    <n v="7000"/>
    <n v="4200"/>
    <n v="630.00000000000011"/>
    <n v="0.15000000000000002"/>
    <n v="3570"/>
  </r>
  <r>
    <x v="2"/>
    <n v="1128299"/>
    <x v="27"/>
    <x v="2"/>
    <x v="2"/>
    <s v="San Francisco"/>
    <x v="0"/>
    <n v="0.6"/>
    <n v="8750"/>
    <n v="5250"/>
    <n v="1837.5000000000002"/>
    <n v="0.35000000000000003"/>
    <n v="3412.5"/>
  </r>
  <r>
    <x v="2"/>
    <n v="1128299"/>
    <x v="27"/>
    <x v="2"/>
    <x v="2"/>
    <s v="San Francisco"/>
    <x v="1"/>
    <n v="0.65"/>
    <n v="6750"/>
    <n v="4387.5"/>
    <n v="877.5"/>
    <n v="0.2"/>
    <n v="3510"/>
  </r>
  <r>
    <x v="2"/>
    <n v="1128299"/>
    <x v="27"/>
    <x v="2"/>
    <x v="2"/>
    <s v="San Francisco"/>
    <x v="2"/>
    <n v="0.65"/>
    <n v="7250"/>
    <n v="4712.5"/>
    <n v="1649.3750000000002"/>
    <n v="0.35000000000000003"/>
    <n v="3063.125"/>
  </r>
  <r>
    <x v="2"/>
    <n v="1128299"/>
    <x v="27"/>
    <x v="2"/>
    <x v="2"/>
    <s v="San Francisco"/>
    <x v="3"/>
    <n v="0.6"/>
    <n v="6250"/>
    <n v="3750"/>
    <n v="1125"/>
    <n v="0.3"/>
    <n v="2625"/>
  </r>
  <r>
    <x v="2"/>
    <n v="1128299"/>
    <x v="27"/>
    <x v="2"/>
    <x v="2"/>
    <s v="San Francisco"/>
    <x v="4"/>
    <n v="0.65"/>
    <n v="5250"/>
    <n v="3412.5"/>
    <n v="1706.25"/>
    <n v="0.5"/>
    <n v="1706.25"/>
  </r>
  <r>
    <x v="2"/>
    <n v="1128299"/>
    <x v="27"/>
    <x v="2"/>
    <x v="2"/>
    <s v="San Francisco"/>
    <x v="5"/>
    <n v="0.8"/>
    <n v="7000"/>
    <n v="5600"/>
    <n v="840.00000000000011"/>
    <n v="0.15000000000000002"/>
    <n v="4760"/>
  </r>
  <r>
    <x v="2"/>
    <n v="1128299"/>
    <x v="28"/>
    <x v="2"/>
    <x v="2"/>
    <s v="San Francisco"/>
    <x v="0"/>
    <n v="0.6"/>
    <n v="9000"/>
    <n v="5400"/>
    <n v="2160"/>
    <n v="0.4"/>
    <n v="3240"/>
  </r>
  <r>
    <x v="2"/>
    <n v="1128299"/>
    <x v="28"/>
    <x v="2"/>
    <x v="2"/>
    <s v="San Francisco"/>
    <x v="1"/>
    <n v="0.65"/>
    <n v="7500"/>
    <n v="4875"/>
    <n v="1218.75"/>
    <n v="0.25"/>
    <n v="3656.25"/>
  </r>
  <r>
    <x v="2"/>
    <n v="1128299"/>
    <x v="28"/>
    <x v="2"/>
    <x v="2"/>
    <s v="San Francisco"/>
    <x v="2"/>
    <n v="0.65"/>
    <n v="7500"/>
    <n v="4875"/>
    <n v="1950"/>
    <n v="0.4"/>
    <n v="2925"/>
  </r>
  <r>
    <x v="2"/>
    <n v="1128299"/>
    <x v="28"/>
    <x v="2"/>
    <x v="2"/>
    <s v="San Francisco"/>
    <x v="3"/>
    <n v="0.6"/>
    <n v="6500"/>
    <n v="3900"/>
    <n v="1365"/>
    <n v="0.35"/>
    <n v="2535"/>
  </r>
  <r>
    <x v="2"/>
    <n v="1128299"/>
    <x v="28"/>
    <x v="2"/>
    <x v="2"/>
    <s v="San Francisco"/>
    <x v="4"/>
    <n v="0.65"/>
    <n v="5500"/>
    <n v="3575"/>
    <n v="1966.2500000000002"/>
    <n v="0.55000000000000004"/>
    <n v="1608.7499999999998"/>
  </r>
  <r>
    <x v="2"/>
    <n v="1128299"/>
    <x v="28"/>
    <x v="2"/>
    <x v="2"/>
    <s v="San Francisco"/>
    <x v="5"/>
    <n v="0.8"/>
    <n v="7250"/>
    <n v="5800"/>
    <n v="1160"/>
    <n v="0.2"/>
    <n v="4640"/>
  </r>
  <r>
    <x v="2"/>
    <n v="1128299"/>
    <x v="29"/>
    <x v="2"/>
    <x v="2"/>
    <s v="San Francisco"/>
    <x v="0"/>
    <n v="0.6"/>
    <n v="9750"/>
    <n v="5850"/>
    <n v="2340"/>
    <n v="0.4"/>
    <n v="3510"/>
  </r>
  <r>
    <x v="2"/>
    <n v="1128299"/>
    <x v="29"/>
    <x v="2"/>
    <x v="2"/>
    <s v="San Francisco"/>
    <x v="1"/>
    <n v="0.65"/>
    <n v="8250"/>
    <n v="5362.5"/>
    <n v="1340.625"/>
    <n v="0.25"/>
    <n v="4021.875"/>
  </r>
  <r>
    <x v="2"/>
    <n v="1128299"/>
    <x v="29"/>
    <x v="2"/>
    <x v="2"/>
    <s v="San Francisco"/>
    <x v="2"/>
    <n v="0.65"/>
    <n v="8250"/>
    <n v="5362.5"/>
    <n v="2145"/>
    <n v="0.4"/>
    <n v="3217.5"/>
  </r>
  <r>
    <x v="2"/>
    <n v="1128299"/>
    <x v="29"/>
    <x v="2"/>
    <x v="2"/>
    <s v="San Francisco"/>
    <x v="3"/>
    <n v="0.6"/>
    <n v="7000"/>
    <n v="4200"/>
    <n v="1470"/>
    <n v="0.35"/>
    <n v="2730"/>
  </r>
  <r>
    <x v="2"/>
    <n v="1128299"/>
    <x v="29"/>
    <x v="2"/>
    <x v="2"/>
    <s v="San Francisco"/>
    <x v="4"/>
    <n v="0.65"/>
    <n v="5750"/>
    <n v="3737.5"/>
    <n v="2055.625"/>
    <n v="0.55000000000000004"/>
    <n v="1681.875"/>
  </r>
  <r>
    <x v="2"/>
    <n v="1128299"/>
    <x v="29"/>
    <x v="2"/>
    <x v="2"/>
    <s v="San Francisco"/>
    <x v="5"/>
    <n v="0.8"/>
    <n v="8750"/>
    <n v="7000"/>
    <n v="1400"/>
    <n v="0.2"/>
    <n v="5600"/>
  </r>
  <r>
    <x v="2"/>
    <n v="1128299"/>
    <x v="30"/>
    <x v="2"/>
    <x v="2"/>
    <s v="San Francisco"/>
    <x v="0"/>
    <n v="0.6"/>
    <n v="10250"/>
    <n v="6150"/>
    <n v="2152.5"/>
    <n v="0.35000000000000003"/>
    <n v="3997.5"/>
  </r>
  <r>
    <x v="2"/>
    <n v="1128299"/>
    <x v="30"/>
    <x v="2"/>
    <x v="2"/>
    <s v="San Francisco"/>
    <x v="1"/>
    <n v="0.65"/>
    <n v="8750"/>
    <n v="5687.5"/>
    <n v="1137.5"/>
    <n v="0.2"/>
    <n v="4550"/>
  </r>
  <r>
    <x v="2"/>
    <n v="1128299"/>
    <x v="30"/>
    <x v="2"/>
    <x v="2"/>
    <s v="San Francisco"/>
    <x v="2"/>
    <n v="0.65"/>
    <n v="8250"/>
    <n v="5362.5"/>
    <n v="1876.8750000000002"/>
    <n v="0.35000000000000003"/>
    <n v="3485.625"/>
  </r>
  <r>
    <x v="2"/>
    <n v="1128299"/>
    <x v="30"/>
    <x v="2"/>
    <x v="2"/>
    <s v="San Francisco"/>
    <x v="3"/>
    <n v="0.6"/>
    <n v="7250"/>
    <n v="4350"/>
    <n v="1305"/>
    <n v="0.3"/>
    <n v="3045"/>
  </r>
  <r>
    <x v="2"/>
    <n v="1128299"/>
    <x v="30"/>
    <x v="2"/>
    <x v="2"/>
    <s v="San Francisco"/>
    <x v="4"/>
    <n v="0.65"/>
    <n v="7750"/>
    <n v="5037.5"/>
    <n v="2518.75"/>
    <n v="0.5"/>
    <n v="2518.75"/>
  </r>
  <r>
    <x v="2"/>
    <n v="1128299"/>
    <x v="30"/>
    <x v="2"/>
    <x v="2"/>
    <s v="San Francisco"/>
    <x v="5"/>
    <n v="0.8"/>
    <n v="7750"/>
    <n v="6200"/>
    <n v="930.00000000000011"/>
    <n v="0.15000000000000002"/>
    <n v="5270"/>
  </r>
  <r>
    <x v="2"/>
    <n v="1128299"/>
    <x v="31"/>
    <x v="2"/>
    <x v="2"/>
    <s v="San Francisco"/>
    <x v="0"/>
    <n v="0.65"/>
    <n v="9750"/>
    <n v="6337.5"/>
    <n v="2218.125"/>
    <n v="0.35000000000000003"/>
    <n v="4119.375"/>
  </r>
  <r>
    <x v="2"/>
    <n v="1128299"/>
    <x v="31"/>
    <x v="2"/>
    <x v="2"/>
    <s v="San Francisco"/>
    <x v="1"/>
    <n v="0.70000000000000007"/>
    <n v="9250"/>
    <n v="6475.0000000000009"/>
    <n v="1295.0000000000002"/>
    <n v="0.2"/>
    <n v="5180.0000000000009"/>
  </r>
  <r>
    <x v="2"/>
    <n v="1128299"/>
    <x v="31"/>
    <x v="2"/>
    <x v="2"/>
    <s v="San Francisco"/>
    <x v="2"/>
    <n v="0.65"/>
    <n v="8000"/>
    <n v="5200"/>
    <n v="1820.0000000000002"/>
    <n v="0.35000000000000003"/>
    <n v="3380"/>
  </r>
  <r>
    <x v="2"/>
    <n v="1128299"/>
    <x v="31"/>
    <x v="2"/>
    <x v="2"/>
    <s v="San Francisco"/>
    <x v="3"/>
    <n v="0.65"/>
    <n v="7500"/>
    <n v="4875"/>
    <n v="1462.5"/>
    <n v="0.3"/>
    <n v="3412.5"/>
  </r>
  <r>
    <x v="2"/>
    <n v="1128299"/>
    <x v="31"/>
    <x v="2"/>
    <x v="2"/>
    <s v="San Francisco"/>
    <x v="4"/>
    <n v="0.75"/>
    <n v="7500"/>
    <n v="5625"/>
    <n v="2812.5"/>
    <n v="0.5"/>
    <n v="2812.5"/>
  </r>
  <r>
    <x v="2"/>
    <n v="1128299"/>
    <x v="31"/>
    <x v="2"/>
    <x v="2"/>
    <s v="San Francisco"/>
    <x v="5"/>
    <n v="0.8"/>
    <n v="7250"/>
    <n v="5800"/>
    <n v="870.00000000000011"/>
    <n v="0.15000000000000002"/>
    <n v="4930"/>
  </r>
  <r>
    <x v="2"/>
    <n v="1128299"/>
    <x v="32"/>
    <x v="2"/>
    <x v="2"/>
    <s v="San Francisco"/>
    <x v="0"/>
    <n v="0.55000000000000004"/>
    <n v="9250"/>
    <n v="5087.5"/>
    <n v="1526.2500000000002"/>
    <n v="0.30000000000000004"/>
    <n v="3561.25"/>
  </r>
  <r>
    <x v="2"/>
    <n v="1128299"/>
    <x v="32"/>
    <x v="2"/>
    <x v="2"/>
    <s v="San Francisco"/>
    <x v="1"/>
    <n v="0.60000000000000009"/>
    <n v="9250"/>
    <n v="5550.0000000000009"/>
    <n v="832.50000000000011"/>
    <n v="0.15"/>
    <n v="4717.5000000000009"/>
  </r>
  <r>
    <x v="2"/>
    <n v="1128299"/>
    <x v="32"/>
    <x v="2"/>
    <x v="2"/>
    <s v="San Francisco"/>
    <x v="2"/>
    <n v="0.55000000000000004"/>
    <n v="7750"/>
    <n v="4262.5"/>
    <n v="1278.7500000000002"/>
    <n v="0.30000000000000004"/>
    <n v="2983.75"/>
  </r>
  <r>
    <x v="2"/>
    <n v="1128299"/>
    <x v="32"/>
    <x v="2"/>
    <x v="2"/>
    <s v="San Francisco"/>
    <x v="3"/>
    <n v="0.55000000000000004"/>
    <n v="7250"/>
    <n v="3987.5000000000005"/>
    <n v="996.875"/>
    <n v="0.24999999999999997"/>
    <n v="2990.6250000000005"/>
  </r>
  <r>
    <x v="2"/>
    <n v="1128299"/>
    <x v="32"/>
    <x v="2"/>
    <x v="2"/>
    <s v="San Francisco"/>
    <x v="4"/>
    <n v="0.65"/>
    <n v="7250"/>
    <n v="4712.5"/>
    <n v="2120.6250000000005"/>
    <n v="0.45000000000000007"/>
    <n v="2591.8749999999995"/>
  </r>
  <r>
    <x v="2"/>
    <n v="1128299"/>
    <x v="32"/>
    <x v="2"/>
    <x v="2"/>
    <s v="San Francisco"/>
    <x v="5"/>
    <n v="0.70000000000000007"/>
    <n v="7750"/>
    <n v="5425.0000000000009"/>
    <n v="542.50000000000011"/>
    <n v="0.1"/>
    <n v="4882.5000000000009"/>
  </r>
  <r>
    <x v="2"/>
    <n v="1128299"/>
    <x v="33"/>
    <x v="2"/>
    <x v="2"/>
    <s v="San Francisco"/>
    <x v="0"/>
    <n v="0.55000000000000004"/>
    <n v="8750"/>
    <n v="4812.5"/>
    <n v="1443.7500000000002"/>
    <n v="0.30000000000000004"/>
    <n v="3368.75"/>
  </r>
  <r>
    <x v="2"/>
    <n v="1128299"/>
    <x v="33"/>
    <x v="2"/>
    <x v="2"/>
    <s v="San Francisco"/>
    <x v="1"/>
    <n v="0.60000000000000009"/>
    <n v="8750"/>
    <n v="5250.0000000000009"/>
    <n v="787.50000000000011"/>
    <n v="0.15"/>
    <n v="4462.5000000000009"/>
  </r>
  <r>
    <x v="2"/>
    <n v="1128299"/>
    <x v="33"/>
    <x v="2"/>
    <x v="2"/>
    <s v="San Francisco"/>
    <x v="2"/>
    <n v="0.55000000000000004"/>
    <n v="7000"/>
    <n v="3850.0000000000005"/>
    <n v="1155.0000000000002"/>
    <n v="0.30000000000000004"/>
    <n v="2695"/>
  </r>
  <r>
    <x v="2"/>
    <n v="1128299"/>
    <x v="33"/>
    <x v="2"/>
    <x v="2"/>
    <s v="San Francisco"/>
    <x v="3"/>
    <n v="0.55000000000000004"/>
    <n v="6750"/>
    <n v="3712.5000000000005"/>
    <n v="928.125"/>
    <n v="0.24999999999999997"/>
    <n v="2784.3750000000005"/>
  </r>
  <r>
    <x v="2"/>
    <n v="1128299"/>
    <x v="33"/>
    <x v="2"/>
    <x v="2"/>
    <s v="San Francisco"/>
    <x v="4"/>
    <n v="0.65"/>
    <n v="6500"/>
    <n v="4225"/>
    <n v="1901.2500000000002"/>
    <n v="0.45000000000000007"/>
    <n v="2323.75"/>
  </r>
  <r>
    <x v="2"/>
    <n v="1128299"/>
    <x v="33"/>
    <x v="2"/>
    <x v="2"/>
    <s v="San Francisco"/>
    <x v="5"/>
    <n v="0.70000000000000007"/>
    <n v="7000"/>
    <n v="4900.0000000000009"/>
    <n v="490.00000000000011"/>
    <n v="0.1"/>
    <n v="4410.0000000000009"/>
  </r>
  <r>
    <x v="2"/>
    <n v="1128299"/>
    <x v="34"/>
    <x v="2"/>
    <x v="2"/>
    <s v="San Francisco"/>
    <x v="0"/>
    <n v="0.55000000000000004"/>
    <n v="8750"/>
    <n v="4812.5"/>
    <n v="1443.7500000000002"/>
    <n v="0.30000000000000004"/>
    <n v="3368.75"/>
  </r>
  <r>
    <x v="2"/>
    <n v="1128299"/>
    <x v="34"/>
    <x v="2"/>
    <x v="2"/>
    <s v="San Francisco"/>
    <x v="1"/>
    <n v="0.60000000000000009"/>
    <n v="8750"/>
    <n v="5250.0000000000009"/>
    <n v="787.50000000000011"/>
    <n v="0.15"/>
    <n v="4462.5000000000009"/>
  </r>
  <r>
    <x v="2"/>
    <n v="1128299"/>
    <x v="34"/>
    <x v="2"/>
    <x v="2"/>
    <s v="San Francisco"/>
    <x v="2"/>
    <n v="0.55000000000000004"/>
    <n v="7250"/>
    <n v="3987.5000000000005"/>
    <n v="1196.2500000000002"/>
    <n v="0.30000000000000004"/>
    <n v="2791.25"/>
  </r>
  <r>
    <x v="2"/>
    <n v="1128299"/>
    <x v="34"/>
    <x v="2"/>
    <x v="2"/>
    <s v="San Francisco"/>
    <x v="3"/>
    <n v="0.55000000000000004"/>
    <n v="7000"/>
    <n v="3850.0000000000005"/>
    <n v="962.5"/>
    <n v="0.24999999999999997"/>
    <n v="2887.5000000000005"/>
  </r>
  <r>
    <x v="2"/>
    <n v="1128299"/>
    <x v="34"/>
    <x v="2"/>
    <x v="2"/>
    <s v="San Francisco"/>
    <x v="4"/>
    <n v="0.65"/>
    <n v="6500"/>
    <n v="4225"/>
    <n v="1901.2500000000002"/>
    <n v="0.45000000000000007"/>
    <n v="2323.75"/>
  </r>
  <r>
    <x v="2"/>
    <n v="1128299"/>
    <x v="34"/>
    <x v="2"/>
    <x v="2"/>
    <s v="San Francisco"/>
    <x v="5"/>
    <n v="0.70000000000000007"/>
    <n v="7750"/>
    <n v="5425.0000000000009"/>
    <n v="542.50000000000011"/>
    <n v="0.1"/>
    <n v="4882.5000000000009"/>
  </r>
  <r>
    <x v="2"/>
    <n v="1128299"/>
    <x v="35"/>
    <x v="2"/>
    <x v="2"/>
    <s v="San Francisco"/>
    <x v="0"/>
    <n v="0.55000000000000004"/>
    <n v="9750"/>
    <n v="5362.5"/>
    <n v="1608.7500000000002"/>
    <n v="0.30000000000000004"/>
    <n v="3753.75"/>
  </r>
  <r>
    <x v="2"/>
    <n v="1128299"/>
    <x v="35"/>
    <x v="2"/>
    <x v="2"/>
    <s v="San Francisco"/>
    <x v="1"/>
    <n v="0.60000000000000009"/>
    <n v="9750"/>
    <n v="5850.0000000000009"/>
    <n v="877.50000000000011"/>
    <n v="0.15"/>
    <n v="4972.5000000000009"/>
  </r>
  <r>
    <x v="2"/>
    <n v="1128299"/>
    <x v="35"/>
    <x v="2"/>
    <x v="2"/>
    <s v="San Francisco"/>
    <x v="2"/>
    <n v="0.55000000000000004"/>
    <n v="7750"/>
    <n v="4262.5"/>
    <n v="1278.7500000000002"/>
    <n v="0.30000000000000004"/>
    <n v="2983.75"/>
  </r>
  <r>
    <x v="2"/>
    <n v="1128299"/>
    <x v="35"/>
    <x v="2"/>
    <x v="2"/>
    <s v="San Francisco"/>
    <x v="3"/>
    <n v="0.55000000000000004"/>
    <n v="7750"/>
    <n v="4262.5"/>
    <n v="1065.6249999999998"/>
    <n v="0.24999999999999997"/>
    <n v="3196.875"/>
  </r>
  <r>
    <x v="2"/>
    <n v="1128299"/>
    <x v="35"/>
    <x v="2"/>
    <x v="2"/>
    <s v="San Francisco"/>
    <x v="4"/>
    <n v="0.65"/>
    <n v="7000"/>
    <n v="4550"/>
    <n v="2047.5000000000002"/>
    <n v="0.45000000000000007"/>
    <n v="2502.5"/>
  </r>
  <r>
    <x v="2"/>
    <n v="1128299"/>
    <x v="35"/>
    <x v="2"/>
    <x v="2"/>
    <s v="San Francisco"/>
    <x v="5"/>
    <n v="0.70000000000000007"/>
    <n v="8000"/>
    <n v="5600.0000000000009"/>
    <n v="560.00000000000011"/>
    <n v="0.1"/>
    <n v="5040.0000000000009"/>
  </r>
  <r>
    <x v="3"/>
    <n v="1189833"/>
    <x v="36"/>
    <x v="2"/>
    <x v="2"/>
    <s v="Los Angeles"/>
    <x v="0"/>
    <n v="0.35"/>
    <n v="7000"/>
    <n v="2450"/>
    <n v="980"/>
    <n v="0.4"/>
    <n v="1470"/>
  </r>
  <r>
    <x v="3"/>
    <n v="1189833"/>
    <x v="36"/>
    <x v="2"/>
    <x v="2"/>
    <s v="Los Angeles"/>
    <x v="1"/>
    <n v="0.45"/>
    <n v="7000"/>
    <n v="3150"/>
    <n v="787.5"/>
    <n v="0.25"/>
    <n v="2362.5"/>
  </r>
  <r>
    <x v="3"/>
    <n v="1189833"/>
    <x v="36"/>
    <x v="2"/>
    <x v="2"/>
    <s v="Los Angeles"/>
    <x v="2"/>
    <n v="0.45"/>
    <n v="7000"/>
    <n v="3150"/>
    <n v="1260"/>
    <n v="0.4"/>
    <n v="1890"/>
  </r>
  <r>
    <x v="3"/>
    <n v="1189833"/>
    <x v="36"/>
    <x v="2"/>
    <x v="2"/>
    <s v="Los Angeles"/>
    <x v="3"/>
    <n v="0.45"/>
    <n v="5500"/>
    <n v="2475"/>
    <n v="866.25"/>
    <n v="0.35"/>
    <n v="1608.75"/>
  </r>
  <r>
    <x v="3"/>
    <n v="1189833"/>
    <x v="36"/>
    <x v="2"/>
    <x v="2"/>
    <s v="Los Angeles"/>
    <x v="4"/>
    <n v="0.5"/>
    <n v="5000"/>
    <n v="2500"/>
    <n v="1375"/>
    <n v="0.55000000000000004"/>
    <n v="1125"/>
  </r>
  <r>
    <x v="3"/>
    <n v="1189833"/>
    <x v="36"/>
    <x v="2"/>
    <x v="2"/>
    <s v="Los Angeles"/>
    <x v="5"/>
    <n v="0.45"/>
    <n v="7000"/>
    <n v="3150"/>
    <n v="630"/>
    <n v="0.2"/>
    <n v="2520"/>
  </r>
  <r>
    <x v="3"/>
    <n v="1189833"/>
    <x v="37"/>
    <x v="2"/>
    <x v="2"/>
    <s v="Los Angeles"/>
    <x v="0"/>
    <n v="0.35"/>
    <n v="7500"/>
    <n v="2625"/>
    <n v="1050"/>
    <n v="0.4"/>
    <n v="1575"/>
  </r>
  <r>
    <x v="3"/>
    <n v="1189833"/>
    <x v="37"/>
    <x v="2"/>
    <x v="2"/>
    <s v="Los Angeles"/>
    <x v="1"/>
    <n v="0.45"/>
    <n v="6500"/>
    <n v="2925"/>
    <n v="731.25"/>
    <n v="0.25"/>
    <n v="2193.75"/>
  </r>
  <r>
    <x v="3"/>
    <n v="1189833"/>
    <x v="37"/>
    <x v="2"/>
    <x v="2"/>
    <s v="Los Angeles"/>
    <x v="2"/>
    <n v="0.45"/>
    <n v="6750"/>
    <n v="3037.5"/>
    <n v="1215"/>
    <n v="0.4"/>
    <n v="1822.5"/>
  </r>
  <r>
    <x v="3"/>
    <n v="1189833"/>
    <x v="37"/>
    <x v="2"/>
    <x v="2"/>
    <s v="Los Angeles"/>
    <x v="3"/>
    <n v="0.45"/>
    <n v="5250"/>
    <n v="2362.5"/>
    <n v="826.875"/>
    <n v="0.35"/>
    <n v="1535.625"/>
  </r>
  <r>
    <x v="3"/>
    <n v="1189833"/>
    <x v="37"/>
    <x v="2"/>
    <x v="2"/>
    <s v="Los Angeles"/>
    <x v="4"/>
    <n v="0.5"/>
    <n v="4500"/>
    <n v="2250"/>
    <n v="1237.5"/>
    <n v="0.55000000000000004"/>
    <n v="1012.5"/>
  </r>
  <r>
    <x v="3"/>
    <n v="1189833"/>
    <x v="37"/>
    <x v="2"/>
    <x v="2"/>
    <s v="Los Angeles"/>
    <x v="5"/>
    <n v="0.45"/>
    <n v="6500"/>
    <n v="2925"/>
    <n v="585"/>
    <n v="0.2"/>
    <n v="2340"/>
  </r>
  <r>
    <x v="3"/>
    <n v="1189833"/>
    <x v="38"/>
    <x v="2"/>
    <x v="2"/>
    <s v="Los Angeles"/>
    <x v="0"/>
    <n v="0.35"/>
    <n v="8000"/>
    <n v="2800"/>
    <n v="1120"/>
    <n v="0.4"/>
    <n v="1680"/>
  </r>
  <r>
    <x v="3"/>
    <n v="1189833"/>
    <x v="38"/>
    <x v="2"/>
    <x v="2"/>
    <s v="Los Angeles"/>
    <x v="1"/>
    <n v="0.45"/>
    <n v="6500"/>
    <n v="2925"/>
    <n v="731.25"/>
    <n v="0.25"/>
    <n v="2193.75"/>
  </r>
  <r>
    <x v="3"/>
    <n v="1189833"/>
    <x v="38"/>
    <x v="2"/>
    <x v="2"/>
    <s v="Los Angeles"/>
    <x v="2"/>
    <n v="0.45"/>
    <n v="6500"/>
    <n v="2925"/>
    <n v="1170"/>
    <n v="0.4"/>
    <n v="1755"/>
  </r>
  <r>
    <x v="3"/>
    <n v="1189833"/>
    <x v="38"/>
    <x v="2"/>
    <x v="2"/>
    <s v="Los Angeles"/>
    <x v="3"/>
    <n v="0.45"/>
    <n v="5500"/>
    <n v="2475"/>
    <n v="866.25"/>
    <n v="0.35"/>
    <n v="1608.75"/>
  </r>
  <r>
    <x v="3"/>
    <n v="1189833"/>
    <x v="38"/>
    <x v="2"/>
    <x v="2"/>
    <s v="Los Angeles"/>
    <x v="4"/>
    <n v="0.5"/>
    <n v="4250"/>
    <n v="2125"/>
    <n v="1168.75"/>
    <n v="0.55000000000000004"/>
    <n v="956.25"/>
  </r>
  <r>
    <x v="3"/>
    <n v="1189833"/>
    <x v="38"/>
    <x v="2"/>
    <x v="2"/>
    <s v="Los Angeles"/>
    <x v="5"/>
    <n v="0.45"/>
    <n v="6250"/>
    <n v="2812.5"/>
    <n v="562.5"/>
    <n v="0.2"/>
    <n v="2250"/>
  </r>
  <r>
    <x v="3"/>
    <n v="1189833"/>
    <x v="39"/>
    <x v="2"/>
    <x v="2"/>
    <s v="Los Angeles"/>
    <x v="0"/>
    <n v="0.45"/>
    <n v="8000"/>
    <n v="3600"/>
    <n v="1440"/>
    <n v="0.4"/>
    <n v="2160"/>
  </r>
  <r>
    <x v="3"/>
    <n v="1189833"/>
    <x v="39"/>
    <x v="2"/>
    <x v="2"/>
    <s v="Los Angeles"/>
    <x v="1"/>
    <n v="0.5"/>
    <n v="6000"/>
    <n v="3000"/>
    <n v="750"/>
    <n v="0.25"/>
    <n v="2250"/>
  </r>
  <r>
    <x v="3"/>
    <n v="1189833"/>
    <x v="39"/>
    <x v="2"/>
    <x v="2"/>
    <s v="Los Angeles"/>
    <x v="2"/>
    <n v="0.5"/>
    <n v="6250"/>
    <n v="3125"/>
    <n v="1250"/>
    <n v="0.4"/>
    <n v="1875"/>
  </r>
  <r>
    <x v="3"/>
    <n v="1189833"/>
    <x v="39"/>
    <x v="2"/>
    <x v="2"/>
    <s v="Los Angeles"/>
    <x v="3"/>
    <n v="0.45"/>
    <n v="5250"/>
    <n v="2362.5"/>
    <n v="826.875"/>
    <n v="0.35"/>
    <n v="1535.625"/>
  </r>
  <r>
    <x v="3"/>
    <n v="1189833"/>
    <x v="39"/>
    <x v="2"/>
    <x v="2"/>
    <s v="Los Angeles"/>
    <x v="4"/>
    <n v="0.5"/>
    <n v="4250"/>
    <n v="2125"/>
    <n v="1168.75"/>
    <n v="0.55000000000000004"/>
    <n v="956.25"/>
  </r>
  <r>
    <x v="3"/>
    <n v="1189833"/>
    <x v="39"/>
    <x v="2"/>
    <x v="2"/>
    <s v="Los Angeles"/>
    <x v="5"/>
    <n v="0.65"/>
    <n v="6000"/>
    <n v="3900"/>
    <n v="780"/>
    <n v="0.2"/>
    <n v="3120"/>
  </r>
  <r>
    <x v="3"/>
    <n v="1189833"/>
    <x v="40"/>
    <x v="2"/>
    <x v="2"/>
    <s v="Los Angeles"/>
    <x v="0"/>
    <n v="0.45"/>
    <n v="8000"/>
    <n v="3600"/>
    <n v="1440"/>
    <n v="0.4"/>
    <n v="2160"/>
  </r>
  <r>
    <x v="3"/>
    <n v="1189833"/>
    <x v="40"/>
    <x v="2"/>
    <x v="2"/>
    <s v="Los Angeles"/>
    <x v="1"/>
    <n v="0.5"/>
    <n v="6500"/>
    <n v="3250"/>
    <n v="812.5"/>
    <n v="0.25"/>
    <n v="2437.5"/>
  </r>
  <r>
    <x v="3"/>
    <n v="1189833"/>
    <x v="40"/>
    <x v="2"/>
    <x v="2"/>
    <s v="Los Angeles"/>
    <x v="2"/>
    <n v="0.5"/>
    <n v="6500"/>
    <n v="3250"/>
    <n v="1300"/>
    <n v="0.4"/>
    <n v="1950"/>
  </r>
  <r>
    <x v="3"/>
    <n v="1189833"/>
    <x v="40"/>
    <x v="2"/>
    <x v="2"/>
    <s v="Los Angeles"/>
    <x v="3"/>
    <n v="0.45"/>
    <n v="5500"/>
    <n v="2475"/>
    <n v="866.25"/>
    <n v="0.35"/>
    <n v="1608.75"/>
  </r>
  <r>
    <x v="3"/>
    <n v="1189833"/>
    <x v="40"/>
    <x v="2"/>
    <x v="2"/>
    <s v="Los Angeles"/>
    <x v="4"/>
    <n v="0.5"/>
    <n v="4500"/>
    <n v="2250"/>
    <n v="1237.5"/>
    <n v="0.55000000000000004"/>
    <n v="1012.5"/>
  </r>
  <r>
    <x v="3"/>
    <n v="1189833"/>
    <x v="40"/>
    <x v="2"/>
    <x v="2"/>
    <s v="Los Angeles"/>
    <x v="5"/>
    <n v="0.65"/>
    <n v="6250"/>
    <n v="4062.5"/>
    <n v="812.5"/>
    <n v="0.2"/>
    <n v="3250"/>
  </r>
  <r>
    <x v="3"/>
    <n v="1189833"/>
    <x v="41"/>
    <x v="2"/>
    <x v="2"/>
    <s v="Los Angeles"/>
    <x v="0"/>
    <n v="0.45"/>
    <n v="9000"/>
    <n v="4050"/>
    <n v="1620"/>
    <n v="0.4"/>
    <n v="2430"/>
  </r>
  <r>
    <x v="3"/>
    <n v="1189833"/>
    <x v="41"/>
    <x v="2"/>
    <x v="2"/>
    <s v="Los Angeles"/>
    <x v="1"/>
    <n v="0.5"/>
    <n v="7500"/>
    <n v="3750"/>
    <n v="937.5"/>
    <n v="0.25"/>
    <n v="2812.5"/>
  </r>
  <r>
    <x v="3"/>
    <n v="1189833"/>
    <x v="41"/>
    <x v="2"/>
    <x v="2"/>
    <s v="Los Angeles"/>
    <x v="2"/>
    <n v="0.5"/>
    <n v="7500"/>
    <n v="3750"/>
    <n v="1500"/>
    <n v="0.4"/>
    <n v="2250"/>
  </r>
  <r>
    <x v="3"/>
    <n v="1189833"/>
    <x v="41"/>
    <x v="2"/>
    <x v="2"/>
    <s v="Los Angeles"/>
    <x v="3"/>
    <n v="0.45"/>
    <n v="6250"/>
    <n v="2812.5"/>
    <n v="984.37499999999989"/>
    <n v="0.35"/>
    <n v="1828.125"/>
  </r>
  <r>
    <x v="3"/>
    <n v="1189833"/>
    <x v="41"/>
    <x v="2"/>
    <x v="2"/>
    <s v="Los Angeles"/>
    <x v="4"/>
    <n v="0.5"/>
    <n v="5000"/>
    <n v="2500"/>
    <n v="1375"/>
    <n v="0.55000000000000004"/>
    <n v="1125"/>
  </r>
  <r>
    <x v="3"/>
    <n v="1189833"/>
    <x v="41"/>
    <x v="2"/>
    <x v="2"/>
    <s v="Los Angeles"/>
    <x v="5"/>
    <n v="0.65"/>
    <n v="8000"/>
    <n v="5200"/>
    <n v="1040"/>
    <n v="0.2"/>
    <n v="4160"/>
  </r>
  <r>
    <x v="3"/>
    <n v="1189833"/>
    <x v="42"/>
    <x v="2"/>
    <x v="2"/>
    <s v="Los Angeles"/>
    <x v="0"/>
    <n v="0.45"/>
    <n v="9500"/>
    <n v="4275"/>
    <n v="1710"/>
    <n v="0.4"/>
    <n v="2565"/>
  </r>
  <r>
    <x v="3"/>
    <n v="1189833"/>
    <x v="42"/>
    <x v="2"/>
    <x v="2"/>
    <s v="Los Angeles"/>
    <x v="1"/>
    <n v="0.5"/>
    <n v="8000"/>
    <n v="4000"/>
    <n v="1000"/>
    <n v="0.25"/>
    <n v="3000"/>
  </r>
  <r>
    <x v="3"/>
    <n v="1189833"/>
    <x v="42"/>
    <x v="2"/>
    <x v="2"/>
    <s v="Los Angeles"/>
    <x v="2"/>
    <n v="0.5"/>
    <n v="7500"/>
    <n v="3750"/>
    <n v="1500"/>
    <n v="0.4"/>
    <n v="2250"/>
  </r>
  <r>
    <x v="3"/>
    <n v="1189833"/>
    <x v="42"/>
    <x v="2"/>
    <x v="2"/>
    <s v="Los Angeles"/>
    <x v="3"/>
    <n v="0.45"/>
    <n v="6500"/>
    <n v="2925"/>
    <n v="1023.7499999999999"/>
    <n v="0.35"/>
    <n v="1901.25"/>
  </r>
  <r>
    <x v="3"/>
    <n v="1189833"/>
    <x v="42"/>
    <x v="2"/>
    <x v="2"/>
    <s v="Los Angeles"/>
    <x v="4"/>
    <n v="0.5"/>
    <n v="7000"/>
    <n v="3500"/>
    <n v="1925.0000000000002"/>
    <n v="0.55000000000000004"/>
    <n v="1574.9999999999998"/>
  </r>
  <r>
    <x v="3"/>
    <n v="1189833"/>
    <x v="42"/>
    <x v="2"/>
    <x v="2"/>
    <s v="Los Angeles"/>
    <x v="5"/>
    <n v="0.65"/>
    <n v="7000"/>
    <n v="4550"/>
    <n v="910"/>
    <n v="0.2"/>
    <n v="3640"/>
  </r>
  <r>
    <x v="3"/>
    <n v="1189833"/>
    <x v="43"/>
    <x v="2"/>
    <x v="2"/>
    <s v="Los Angeles"/>
    <x v="0"/>
    <n v="0.5"/>
    <n v="9000"/>
    <n v="4500"/>
    <n v="1800"/>
    <n v="0.4"/>
    <n v="2700"/>
  </r>
  <r>
    <x v="3"/>
    <n v="1189833"/>
    <x v="43"/>
    <x v="2"/>
    <x v="2"/>
    <s v="Los Angeles"/>
    <x v="1"/>
    <n v="0.55000000000000004"/>
    <n v="8500"/>
    <n v="4675"/>
    <n v="1168.75"/>
    <n v="0.25"/>
    <n v="3506.25"/>
  </r>
  <r>
    <x v="3"/>
    <n v="1189833"/>
    <x v="43"/>
    <x v="2"/>
    <x v="2"/>
    <s v="Los Angeles"/>
    <x v="2"/>
    <n v="0.5"/>
    <n v="7250"/>
    <n v="3625"/>
    <n v="1450"/>
    <n v="0.4"/>
    <n v="2175"/>
  </r>
  <r>
    <x v="3"/>
    <n v="1189833"/>
    <x v="43"/>
    <x v="2"/>
    <x v="2"/>
    <s v="Los Angeles"/>
    <x v="3"/>
    <n v="0.5"/>
    <n v="6750"/>
    <n v="3375"/>
    <n v="1181.25"/>
    <n v="0.35"/>
    <n v="2193.75"/>
  </r>
  <r>
    <x v="3"/>
    <n v="1189833"/>
    <x v="43"/>
    <x v="2"/>
    <x v="2"/>
    <s v="Los Angeles"/>
    <x v="4"/>
    <n v="0.6"/>
    <n v="6750"/>
    <n v="4050"/>
    <n v="2227.5"/>
    <n v="0.55000000000000004"/>
    <n v="1822.5"/>
  </r>
  <r>
    <x v="3"/>
    <n v="1189833"/>
    <x v="43"/>
    <x v="2"/>
    <x v="2"/>
    <s v="Los Angeles"/>
    <x v="5"/>
    <n v="0.65"/>
    <n v="6500"/>
    <n v="4225"/>
    <n v="845"/>
    <n v="0.2"/>
    <n v="3380"/>
  </r>
  <r>
    <x v="3"/>
    <n v="1189833"/>
    <x v="44"/>
    <x v="2"/>
    <x v="2"/>
    <s v="Los Angeles"/>
    <x v="0"/>
    <n v="0.5"/>
    <n v="8500"/>
    <n v="4250"/>
    <n v="1700"/>
    <n v="0.4"/>
    <n v="2550"/>
  </r>
  <r>
    <x v="3"/>
    <n v="1189833"/>
    <x v="44"/>
    <x v="2"/>
    <x v="2"/>
    <s v="Los Angeles"/>
    <x v="1"/>
    <n v="0.55000000000000004"/>
    <n v="8500"/>
    <n v="4675"/>
    <n v="1168.75"/>
    <n v="0.25"/>
    <n v="3506.25"/>
  </r>
  <r>
    <x v="3"/>
    <n v="1189833"/>
    <x v="44"/>
    <x v="2"/>
    <x v="2"/>
    <s v="Los Angeles"/>
    <x v="2"/>
    <n v="0.5"/>
    <n v="7000"/>
    <n v="3500"/>
    <n v="1400"/>
    <n v="0.4"/>
    <n v="2100"/>
  </r>
  <r>
    <x v="3"/>
    <n v="1189833"/>
    <x v="44"/>
    <x v="2"/>
    <x v="2"/>
    <s v="Los Angeles"/>
    <x v="3"/>
    <n v="0.5"/>
    <n v="6500"/>
    <n v="3250"/>
    <n v="1137.5"/>
    <n v="0.35"/>
    <n v="2112.5"/>
  </r>
  <r>
    <x v="3"/>
    <n v="1189833"/>
    <x v="44"/>
    <x v="2"/>
    <x v="2"/>
    <s v="Los Angeles"/>
    <x v="4"/>
    <n v="0.6"/>
    <n v="6500"/>
    <n v="3900"/>
    <n v="2145"/>
    <n v="0.55000000000000004"/>
    <n v="1755"/>
  </r>
  <r>
    <x v="3"/>
    <n v="1189833"/>
    <x v="44"/>
    <x v="2"/>
    <x v="2"/>
    <s v="Los Angeles"/>
    <x v="5"/>
    <n v="0.65"/>
    <n v="7000"/>
    <n v="4550"/>
    <n v="910"/>
    <n v="0.2"/>
    <n v="3640"/>
  </r>
  <r>
    <x v="3"/>
    <n v="1189833"/>
    <x v="45"/>
    <x v="2"/>
    <x v="2"/>
    <s v="Los Angeles"/>
    <x v="0"/>
    <n v="0.5"/>
    <n v="8000"/>
    <n v="4000"/>
    <n v="1600"/>
    <n v="0.4"/>
    <n v="2400"/>
  </r>
  <r>
    <x v="3"/>
    <n v="1189833"/>
    <x v="45"/>
    <x v="2"/>
    <x v="2"/>
    <s v="Los Angeles"/>
    <x v="1"/>
    <n v="0.55000000000000004"/>
    <n v="8000"/>
    <n v="4400"/>
    <n v="1100"/>
    <n v="0.25"/>
    <n v="3300"/>
  </r>
  <r>
    <x v="3"/>
    <n v="1189833"/>
    <x v="45"/>
    <x v="2"/>
    <x v="2"/>
    <s v="Los Angeles"/>
    <x v="2"/>
    <n v="0.5"/>
    <n v="6500"/>
    <n v="3250"/>
    <n v="1300"/>
    <n v="0.4"/>
    <n v="1950"/>
  </r>
  <r>
    <x v="3"/>
    <n v="1189833"/>
    <x v="45"/>
    <x v="2"/>
    <x v="2"/>
    <s v="Los Angeles"/>
    <x v="3"/>
    <n v="0.5"/>
    <n v="6250"/>
    <n v="3125"/>
    <n v="1093.75"/>
    <n v="0.35"/>
    <n v="2031.25"/>
  </r>
  <r>
    <x v="3"/>
    <n v="1189833"/>
    <x v="45"/>
    <x v="2"/>
    <x v="2"/>
    <s v="Los Angeles"/>
    <x v="4"/>
    <n v="0.6"/>
    <n v="6000"/>
    <n v="3600"/>
    <n v="1980.0000000000002"/>
    <n v="0.55000000000000004"/>
    <n v="1619.9999999999998"/>
  </r>
  <r>
    <x v="3"/>
    <n v="1189833"/>
    <x v="45"/>
    <x v="2"/>
    <x v="2"/>
    <s v="Los Angeles"/>
    <x v="5"/>
    <n v="0.65"/>
    <n v="6500"/>
    <n v="4225"/>
    <n v="845"/>
    <n v="0.2"/>
    <n v="3380"/>
  </r>
  <r>
    <x v="3"/>
    <n v="1189833"/>
    <x v="46"/>
    <x v="2"/>
    <x v="2"/>
    <s v="Los Angeles"/>
    <x v="0"/>
    <n v="0.5"/>
    <n v="8250"/>
    <n v="4125"/>
    <n v="1650"/>
    <n v="0.4"/>
    <n v="2475"/>
  </r>
  <r>
    <x v="3"/>
    <n v="1189833"/>
    <x v="46"/>
    <x v="2"/>
    <x v="2"/>
    <s v="Los Angeles"/>
    <x v="1"/>
    <n v="0.55000000000000004"/>
    <n v="8250"/>
    <n v="4537.5"/>
    <n v="1134.375"/>
    <n v="0.25"/>
    <n v="3403.125"/>
  </r>
  <r>
    <x v="3"/>
    <n v="1189833"/>
    <x v="46"/>
    <x v="2"/>
    <x v="2"/>
    <s v="Los Angeles"/>
    <x v="2"/>
    <n v="0.5"/>
    <n v="6750"/>
    <n v="3375"/>
    <n v="1350"/>
    <n v="0.4"/>
    <n v="2025"/>
  </r>
  <r>
    <x v="3"/>
    <n v="1189833"/>
    <x v="46"/>
    <x v="2"/>
    <x v="2"/>
    <s v="Los Angeles"/>
    <x v="3"/>
    <n v="0.5"/>
    <n v="6500"/>
    <n v="3250"/>
    <n v="1137.5"/>
    <n v="0.35"/>
    <n v="2112.5"/>
  </r>
  <r>
    <x v="3"/>
    <n v="1189833"/>
    <x v="46"/>
    <x v="2"/>
    <x v="2"/>
    <s v="Los Angeles"/>
    <x v="4"/>
    <n v="0.6"/>
    <n v="6000"/>
    <n v="3600"/>
    <n v="1980.0000000000002"/>
    <n v="0.55000000000000004"/>
    <n v="1619.9999999999998"/>
  </r>
  <r>
    <x v="3"/>
    <n v="1189833"/>
    <x v="46"/>
    <x v="2"/>
    <x v="2"/>
    <s v="Los Angeles"/>
    <x v="5"/>
    <n v="0.65"/>
    <n v="7000"/>
    <n v="4550"/>
    <n v="910"/>
    <n v="0.2"/>
    <n v="3640"/>
  </r>
  <r>
    <x v="3"/>
    <n v="1189833"/>
    <x v="47"/>
    <x v="2"/>
    <x v="2"/>
    <s v="Los Angeles"/>
    <x v="0"/>
    <n v="0.5"/>
    <n v="9000"/>
    <n v="4500"/>
    <n v="1800"/>
    <n v="0.4"/>
    <n v="2700"/>
  </r>
  <r>
    <x v="3"/>
    <n v="1189833"/>
    <x v="47"/>
    <x v="2"/>
    <x v="2"/>
    <s v="Los Angeles"/>
    <x v="1"/>
    <n v="0.55000000000000004"/>
    <n v="9000"/>
    <n v="4950"/>
    <n v="1237.5"/>
    <n v="0.25"/>
    <n v="3712.5"/>
  </r>
  <r>
    <x v="3"/>
    <n v="1189833"/>
    <x v="47"/>
    <x v="2"/>
    <x v="2"/>
    <s v="Los Angeles"/>
    <x v="2"/>
    <n v="0.5"/>
    <n v="7000"/>
    <n v="3500"/>
    <n v="1400"/>
    <n v="0.4"/>
    <n v="2100"/>
  </r>
  <r>
    <x v="3"/>
    <n v="1189833"/>
    <x v="47"/>
    <x v="2"/>
    <x v="2"/>
    <s v="Los Angeles"/>
    <x v="3"/>
    <n v="0.5"/>
    <n v="7000"/>
    <n v="3500"/>
    <n v="1225"/>
    <n v="0.35"/>
    <n v="2275"/>
  </r>
  <r>
    <x v="3"/>
    <n v="1189833"/>
    <x v="47"/>
    <x v="2"/>
    <x v="2"/>
    <s v="Los Angeles"/>
    <x v="4"/>
    <n v="0.6"/>
    <n v="6250"/>
    <n v="3750"/>
    <n v="2062.5"/>
    <n v="0.55000000000000004"/>
    <n v="1687.5"/>
  </r>
  <r>
    <x v="3"/>
    <n v="1189833"/>
    <x v="47"/>
    <x v="2"/>
    <x v="2"/>
    <s v="Los Angeles"/>
    <x v="5"/>
    <n v="0.65"/>
    <n v="7250"/>
    <n v="4712.5"/>
    <n v="942.5"/>
    <n v="0.2"/>
    <n v="3770"/>
  </r>
  <r>
    <x v="0"/>
    <n v="1185732"/>
    <x v="36"/>
    <x v="3"/>
    <x v="3"/>
    <s v="Chicago"/>
    <x v="0"/>
    <n v="0.45"/>
    <n v="4750"/>
    <n v="2137.5"/>
    <n v="855"/>
    <n v="0.4"/>
    <n v="1282.5"/>
  </r>
  <r>
    <x v="0"/>
    <n v="1185732"/>
    <x v="36"/>
    <x v="3"/>
    <x v="3"/>
    <s v="Chicago"/>
    <x v="1"/>
    <n v="0.45"/>
    <n v="2750"/>
    <n v="1237.5"/>
    <n v="433.125"/>
    <n v="0.35"/>
    <n v="804.375"/>
  </r>
  <r>
    <x v="0"/>
    <n v="1185732"/>
    <x v="36"/>
    <x v="3"/>
    <x v="3"/>
    <s v="Chicago"/>
    <x v="2"/>
    <n v="0.35000000000000003"/>
    <n v="2750"/>
    <n v="962.50000000000011"/>
    <n v="336.875"/>
    <n v="0.35"/>
    <n v="625.62500000000011"/>
  </r>
  <r>
    <x v="0"/>
    <n v="1185732"/>
    <x v="36"/>
    <x v="3"/>
    <x v="3"/>
    <s v="Chicago"/>
    <x v="3"/>
    <n v="0.4"/>
    <n v="1250"/>
    <n v="500"/>
    <n v="200"/>
    <n v="0.4"/>
    <n v="300"/>
  </r>
  <r>
    <x v="0"/>
    <n v="1185732"/>
    <x v="36"/>
    <x v="3"/>
    <x v="3"/>
    <s v="Chicago"/>
    <x v="4"/>
    <n v="0.54999999999999993"/>
    <n v="1750"/>
    <n v="962.49999999999989"/>
    <n v="336.87499999999994"/>
    <n v="0.35"/>
    <n v="625.625"/>
  </r>
  <r>
    <x v="0"/>
    <n v="1185732"/>
    <x v="36"/>
    <x v="3"/>
    <x v="3"/>
    <s v="Chicago"/>
    <x v="5"/>
    <n v="0.45"/>
    <n v="2750"/>
    <n v="1237.5"/>
    <n v="618.75"/>
    <n v="0.5"/>
    <n v="618.75"/>
  </r>
  <r>
    <x v="0"/>
    <n v="1185732"/>
    <x v="37"/>
    <x v="3"/>
    <x v="3"/>
    <s v="Chicago"/>
    <x v="0"/>
    <n v="0.45"/>
    <n v="5250"/>
    <n v="2362.5"/>
    <n v="945"/>
    <n v="0.4"/>
    <n v="1417.5"/>
  </r>
  <r>
    <x v="0"/>
    <n v="1185732"/>
    <x v="37"/>
    <x v="3"/>
    <x v="3"/>
    <s v="Chicago"/>
    <x v="1"/>
    <n v="0.45"/>
    <n v="1750"/>
    <n v="787.5"/>
    <n v="275.625"/>
    <n v="0.35"/>
    <n v="511.875"/>
  </r>
  <r>
    <x v="0"/>
    <n v="1185732"/>
    <x v="37"/>
    <x v="3"/>
    <x v="3"/>
    <s v="Chicago"/>
    <x v="2"/>
    <n v="0.35000000000000003"/>
    <n v="2250"/>
    <n v="787.50000000000011"/>
    <n v="275.625"/>
    <n v="0.35"/>
    <n v="511.87500000000011"/>
  </r>
  <r>
    <x v="0"/>
    <n v="1185732"/>
    <x v="37"/>
    <x v="3"/>
    <x v="3"/>
    <s v="Chicago"/>
    <x v="3"/>
    <n v="0.4"/>
    <n v="1000"/>
    <n v="400"/>
    <n v="160"/>
    <n v="0.4"/>
    <n v="240"/>
  </r>
  <r>
    <x v="0"/>
    <n v="1185732"/>
    <x v="37"/>
    <x v="3"/>
    <x v="3"/>
    <s v="Chicago"/>
    <x v="4"/>
    <n v="0.54999999999999993"/>
    <n v="1750"/>
    <n v="962.49999999999989"/>
    <n v="336.87499999999994"/>
    <n v="0.35"/>
    <n v="625.625"/>
  </r>
  <r>
    <x v="0"/>
    <n v="1185732"/>
    <x v="37"/>
    <x v="3"/>
    <x v="3"/>
    <s v="Chicago"/>
    <x v="5"/>
    <n v="0.45"/>
    <n v="2750"/>
    <n v="1237.5"/>
    <n v="618.75"/>
    <n v="0.5"/>
    <n v="618.75"/>
  </r>
  <r>
    <x v="0"/>
    <n v="1185732"/>
    <x v="38"/>
    <x v="3"/>
    <x v="3"/>
    <s v="Chicago"/>
    <x v="0"/>
    <n v="0.5"/>
    <n v="4950"/>
    <n v="2475"/>
    <n v="990"/>
    <n v="0.4"/>
    <n v="1485"/>
  </r>
  <r>
    <x v="0"/>
    <n v="1185732"/>
    <x v="38"/>
    <x v="3"/>
    <x v="3"/>
    <s v="Chicago"/>
    <x v="1"/>
    <n v="0.5"/>
    <n v="2000"/>
    <n v="1000"/>
    <n v="350"/>
    <n v="0.35"/>
    <n v="650"/>
  </r>
  <r>
    <x v="0"/>
    <n v="1185732"/>
    <x v="38"/>
    <x v="3"/>
    <x v="3"/>
    <s v="Chicago"/>
    <x v="2"/>
    <n v="0.4"/>
    <n v="2250"/>
    <n v="900"/>
    <n v="315"/>
    <n v="0.35"/>
    <n v="585"/>
  </r>
  <r>
    <x v="0"/>
    <n v="1185732"/>
    <x v="38"/>
    <x v="3"/>
    <x v="3"/>
    <s v="Chicago"/>
    <x v="3"/>
    <n v="0.45"/>
    <n v="750"/>
    <n v="337.5"/>
    <n v="135"/>
    <n v="0.4"/>
    <n v="202.5"/>
  </r>
  <r>
    <x v="0"/>
    <n v="1185732"/>
    <x v="38"/>
    <x v="3"/>
    <x v="3"/>
    <s v="Chicago"/>
    <x v="4"/>
    <n v="0.6"/>
    <n v="1250"/>
    <n v="750"/>
    <n v="262.5"/>
    <n v="0.35"/>
    <n v="487.5"/>
  </r>
  <r>
    <x v="0"/>
    <n v="1185732"/>
    <x v="38"/>
    <x v="3"/>
    <x v="3"/>
    <s v="Chicago"/>
    <x v="5"/>
    <n v="0.5"/>
    <n v="2250"/>
    <n v="1125"/>
    <n v="562.5"/>
    <n v="0.5"/>
    <n v="562.5"/>
  </r>
  <r>
    <x v="0"/>
    <n v="1185732"/>
    <x v="39"/>
    <x v="3"/>
    <x v="3"/>
    <s v="Chicago"/>
    <x v="0"/>
    <n v="0.5"/>
    <n v="4500"/>
    <n v="2250"/>
    <n v="900"/>
    <n v="0.4"/>
    <n v="1350"/>
  </r>
  <r>
    <x v="0"/>
    <n v="1185732"/>
    <x v="39"/>
    <x v="3"/>
    <x v="3"/>
    <s v="Chicago"/>
    <x v="1"/>
    <n v="0.5"/>
    <n v="1500"/>
    <n v="750"/>
    <n v="262.5"/>
    <n v="0.35"/>
    <n v="487.5"/>
  </r>
  <r>
    <x v="0"/>
    <n v="1185732"/>
    <x v="39"/>
    <x v="3"/>
    <x v="3"/>
    <s v="Chicago"/>
    <x v="2"/>
    <n v="0.4"/>
    <n v="1500"/>
    <n v="600"/>
    <n v="210"/>
    <n v="0.35"/>
    <n v="390"/>
  </r>
  <r>
    <x v="0"/>
    <n v="1185732"/>
    <x v="39"/>
    <x v="3"/>
    <x v="3"/>
    <s v="Chicago"/>
    <x v="3"/>
    <n v="0.45"/>
    <n v="750"/>
    <n v="337.5"/>
    <n v="135"/>
    <n v="0.4"/>
    <n v="202.5"/>
  </r>
  <r>
    <x v="0"/>
    <n v="1185732"/>
    <x v="39"/>
    <x v="3"/>
    <x v="3"/>
    <s v="Chicago"/>
    <x v="4"/>
    <n v="0.6"/>
    <n v="1000"/>
    <n v="600"/>
    <n v="210"/>
    <n v="0.35"/>
    <n v="390"/>
  </r>
  <r>
    <x v="0"/>
    <n v="1185732"/>
    <x v="39"/>
    <x v="3"/>
    <x v="3"/>
    <s v="Chicago"/>
    <x v="5"/>
    <n v="0.5"/>
    <n v="2250"/>
    <n v="1125"/>
    <n v="562.5"/>
    <n v="0.5"/>
    <n v="562.5"/>
  </r>
  <r>
    <x v="0"/>
    <n v="1185732"/>
    <x v="40"/>
    <x v="3"/>
    <x v="3"/>
    <s v="Chicago"/>
    <x v="0"/>
    <n v="0.6"/>
    <n v="4950"/>
    <n v="2970"/>
    <n v="1188"/>
    <n v="0.4"/>
    <n v="1782"/>
  </r>
  <r>
    <x v="0"/>
    <n v="1185732"/>
    <x v="40"/>
    <x v="3"/>
    <x v="3"/>
    <s v="Chicago"/>
    <x v="1"/>
    <n v="0.55000000000000004"/>
    <n v="2000"/>
    <n v="1100"/>
    <n v="385"/>
    <n v="0.35"/>
    <n v="715"/>
  </r>
  <r>
    <x v="0"/>
    <n v="1185732"/>
    <x v="40"/>
    <x v="3"/>
    <x v="3"/>
    <s v="Chicago"/>
    <x v="2"/>
    <n v="0.5"/>
    <n v="1750"/>
    <n v="875"/>
    <n v="306.25"/>
    <n v="0.35"/>
    <n v="568.75"/>
  </r>
  <r>
    <x v="0"/>
    <n v="1185732"/>
    <x v="40"/>
    <x v="3"/>
    <x v="3"/>
    <s v="Chicago"/>
    <x v="3"/>
    <n v="0.5"/>
    <n v="1000"/>
    <n v="500"/>
    <n v="200"/>
    <n v="0.4"/>
    <n v="300"/>
  </r>
  <r>
    <x v="0"/>
    <n v="1185732"/>
    <x v="40"/>
    <x v="3"/>
    <x v="3"/>
    <s v="Chicago"/>
    <x v="4"/>
    <n v="0.6"/>
    <n v="1250"/>
    <n v="750"/>
    <n v="262.5"/>
    <n v="0.35"/>
    <n v="487.5"/>
  </r>
  <r>
    <x v="0"/>
    <n v="1185732"/>
    <x v="40"/>
    <x v="3"/>
    <x v="3"/>
    <s v="Chicago"/>
    <x v="5"/>
    <n v="0.65"/>
    <n v="2500"/>
    <n v="1625"/>
    <n v="812.5"/>
    <n v="0.5"/>
    <n v="812.5"/>
  </r>
  <r>
    <x v="0"/>
    <n v="1185732"/>
    <x v="41"/>
    <x v="3"/>
    <x v="3"/>
    <s v="Chicago"/>
    <x v="0"/>
    <n v="0.5"/>
    <n v="5000"/>
    <n v="2500"/>
    <n v="1000"/>
    <n v="0.4"/>
    <n v="1500"/>
  </r>
  <r>
    <x v="0"/>
    <n v="1185732"/>
    <x v="41"/>
    <x v="3"/>
    <x v="3"/>
    <s v="Chicago"/>
    <x v="1"/>
    <n v="0.45000000000000007"/>
    <n v="2500"/>
    <n v="1125.0000000000002"/>
    <n v="393.75000000000006"/>
    <n v="0.35"/>
    <n v="731.25000000000023"/>
  </r>
  <r>
    <x v="0"/>
    <n v="1185732"/>
    <x v="41"/>
    <x v="3"/>
    <x v="3"/>
    <s v="Chicago"/>
    <x v="2"/>
    <n v="0.4"/>
    <n v="2000"/>
    <n v="800"/>
    <n v="280"/>
    <n v="0.35"/>
    <n v="520"/>
  </r>
  <r>
    <x v="0"/>
    <n v="1185732"/>
    <x v="41"/>
    <x v="3"/>
    <x v="3"/>
    <s v="Chicago"/>
    <x v="3"/>
    <n v="0.4"/>
    <n v="1750"/>
    <n v="700"/>
    <n v="280"/>
    <n v="0.4"/>
    <n v="420"/>
  </r>
  <r>
    <x v="0"/>
    <n v="1185732"/>
    <x v="41"/>
    <x v="3"/>
    <x v="3"/>
    <s v="Chicago"/>
    <x v="4"/>
    <n v="0.5"/>
    <n v="1750"/>
    <n v="875"/>
    <n v="306.25"/>
    <n v="0.35"/>
    <n v="568.75"/>
  </r>
  <r>
    <x v="0"/>
    <n v="1185732"/>
    <x v="41"/>
    <x v="3"/>
    <x v="3"/>
    <s v="Chicago"/>
    <x v="5"/>
    <n v="0.55000000000000004"/>
    <n v="3500"/>
    <n v="1925.0000000000002"/>
    <n v="962.50000000000011"/>
    <n v="0.5"/>
    <n v="962.50000000000011"/>
  </r>
  <r>
    <x v="0"/>
    <n v="1185732"/>
    <x v="42"/>
    <x v="3"/>
    <x v="3"/>
    <s v="Chicago"/>
    <x v="0"/>
    <n v="0.5"/>
    <n v="5750"/>
    <n v="2875"/>
    <n v="1150"/>
    <n v="0.4"/>
    <n v="1725"/>
  </r>
  <r>
    <x v="0"/>
    <n v="1185732"/>
    <x v="42"/>
    <x v="3"/>
    <x v="3"/>
    <s v="Chicago"/>
    <x v="1"/>
    <n v="0.45000000000000007"/>
    <n v="3250"/>
    <n v="1462.5000000000002"/>
    <n v="511.87500000000006"/>
    <n v="0.35"/>
    <n v="950.62500000000023"/>
  </r>
  <r>
    <x v="0"/>
    <n v="1185732"/>
    <x v="42"/>
    <x v="3"/>
    <x v="3"/>
    <s v="Chicago"/>
    <x v="2"/>
    <n v="0.4"/>
    <n v="2500"/>
    <n v="1000"/>
    <n v="350"/>
    <n v="0.35"/>
    <n v="650"/>
  </r>
  <r>
    <x v="0"/>
    <n v="1185732"/>
    <x v="42"/>
    <x v="3"/>
    <x v="3"/>
    <s v="Chicago"/>
    <x v="3"/>
    <n v="0.4"/>
    <n v="2000"/>
    <n v="800"/>
    <n v="320"/>
    <n v="0.4"/>
    <n v="480"/>
  </r>
  <r>
    <x v="0"/>
    <n v="1185732"/>
    <x v="42"/>
    <x v="3"/>
    <x v="3"/>
    <s v="Chicago"/>
    <x v="4"/>
    <n v="0.5"/>
    <n v="2250"/>
    <n v="1125"/>
    <n v="393.75"/>
    <n v="0.35"/>
    <n v="731.25"/>
  </r>
  <r>
    <x v="0"/>
    <n v="1185732"/>
    <x v="42"/>
    <x v="3"/>
    <x v="3"/>
    <s v="Chicago"/>
    <x v="5"/>
    <n v="0.55000000000000004"/>
    <n v="4000"/>
    <n v="2200"/>
    <n v="1100"/>
    <n v="0.5"/>
    <n v="1100"/>
  </r>
  <r>
    <x v="0"/>
    <n v="1185732"/>
    <x v="43"/>
    <x v="3"/>
    <x v="3"/>
    <s v="Chicago"/>
    <x v="0"/>
    <n v="0.5"/>
    <n v="5500"/>
    <n v="2750"/>
    <n v="1100"/>
    <n v="0.4"/>
    <n v="1650"/>
  </r>
  <r>
    <x v="0"/>
    <n v="1185732"/>
    <x v="43"/>
    <x v="3"/>
    <x v="3"/>
    <s v="Chicago"/>
    <x v="1"/>
    <n v="0.45000000000000007"/>
    <n v="3250"/>
    <n v="1462.5000000000002"/>
    <n v="511.87500000000006"/>
    <n v="0.35"/>
    <n v="950.62500000000023"/>
  </r>
  <r>
    <x v="0"/>
    <n v="1185732"/>
    <x v="43"/>
    <x v="3"/>
    <x v="3"/>
    <s v="Chicago"/>
    <x v="2"/>
    <n v="0.4"/>
    <n v="2500"/>
    <n v="1000"/>
    <n v="350"/>
    <n v="0.35"/>
    <n v="650"/>
  </r>
  <r>
    <x v="0"/>
    <n v="1185732"/>
    <x v="43"/>
    <x v="3"/>
    <x v="3"/>
    <s v="Chicago"/>
    <x v="3"/>
    <n v="0.4"/>
    <n v="2250"/>
    <n v="900"/>
    <n v="360"/>
    <n v="0.4"/>
    <n v="540"/>
  </r>
  <r>
    <x v="0"/>
    <n v="1185732"/>
    <x v="43"/>
    <x v="3"/>
    <x v="3"/>
    <s v="Chicago"/>
    <x v="4"/>
    <n v="0.5"/>
    <n v="2000"/>
    <n v="1000"/>
    <n v="350"/>
    <n v="0.35"/>
    <n v="650"/>
  </r>
  <r>
    <x v="0"/>
    <n v="1185732"/>
    <x v="43"/>
    <x v="3"/>
    <x v="3"/>
    <s v="Chicago"/>
    <x v="5"/>
    <n v="0.55000000000000004"/>
    <n v="3750"/>
    <n v="2062.5"/>
    <n v="1031.25"/>
    <n v="0.5"/>
    <n v="1031.25"/>
  </r>
  <r>
    <x v="0"/>
    <n v="1185732"/>
    <x v="44"/>
    <x v="3"/>
    <x v="3"/>
    <s v="Chicago"/>
    <x v="0"/>
    <n v="0.5"/>
    <n v="5000"/>
    <n v="2500"/>
    <n v="1000"/>
    <n v="0.4"/>
    <n v="1500"/>
  </r>
  <r>
    <x v="0"/>
    <n v="1185732"/>
    <x v="44"/>
    <x v="3"/>
    <x v="3"/>
    <s v="Chicago"/>
    <x v="1"/>
    <n v="0.45000000000000007"/>
    <n v="3000"/>
    <n v="1350.0000000000002"/>
    <n v="472.50000000000006"/>
    <n v="0.35"/>
    <n v="877.50000000000023"/>
  </r>
  <r>
    <x v="0"/>
    <n v="1185732"/>
    <x v="44"/>
    <x v="3"/>
    <x v="3"/>
    <s v="Chicago"/>
    <x v="2"/>
    <n v="0.4"/>
    <n v="2000"/>
    <n v="800"/>
    <n v="280"/>
    <n v="0.35"/>
    <n v="520"/>
  </r>
  <r>
    <x v="0"/>
    <n v="1185732"/>
    <x v="44"/>
    <x v="3"/>
    <x v="3"/>
    <s v="Chicago"/>
    <x v="3"/>
    <n v="0.4"/>
    <n v="1750"/>
    <n v="700"/>
    <n v="280"/>
    <n v="0.4"/>
    <n v="420"/>
  </r>
  <r>
    <x v="0"/>
    <n v="1185732"/>
    <x v="44"/>
    <x v="3"/>
    <x v="3"/>
    <s v="Chicago"/>
    <x v="4"/>
    <n v="0.5"/>
    <n v="1750"/>
    <n v="875"/>
    <n v="306.25"/>
    <n v="0.35"/>
    <n v="568.75"/>
  </r>
  <r>
    <x v="0"/>
    <n v="1185732"/>
    <x v="44"/>
    <x v="3"/>
    <x v="3"/>
    <s v="Chicago"/>
    <x v="5"/>
    <n v="0.55000000000000004"/>
    <n v="2500"/>
    <n v="1375"/>
    <n v="687.5"/>
    <n v="0.5"/>
    <n v="687.5"/>
  </r>
  <r>
    <x v="0"/>
    <n v="1185732"/>
    <x v="45"/>
    <x v="3"/>
    <x v="3"/>
    <s v="Chicago"/>
    <x v="0"/>
    <n v="0.6"/>
    <n v="4250"/>
    <n v="2550"/>
    <n v="1020"/>
    <n v="0.4"/>
    <n v="1530"/>
  </r>
  <r>
    <x v="0"/>
    <n v="1185732"/>
    <x v="45"/>
    <x v="3"/>
    <x v="3"/>
    <s v="Chicago"/>
    <x v="1"/>
    <n v="0.5"/>
    <n v="2500"/>
    <n v="1250"/>
    <n v="437.5"/>
    <n v="0.35"/>
    <n v="812.5"/>
  </r>
  <r>
    <x v="0"/>
    <n v="1185732"/>
    <x v="45"/>
    <x v="3"/>
    <x v="3"/>
    <s v="Chicago"/>
    <x v="2"/>
    <n v="0.5"/>
    <n v="1500"/>
    <n v="750"/>
    <n v="262.5"/>
    <n v="0.35"/>
    <n v="487.5"/>
  </r>
  <r>
    <x v="0"/>
    <n v="1185732"/>
    <x v="45"/>
    <x v="3"/>
    <x v="3"/>
    <s v="Chicago"/>
    <x v="3"/>
    <n v="0.5"/>
    <n v="1250"/>
    <n v="625"/>
    <n v="250"/>
    <n v="0.4"/>
    <n v="375"/>
  </r>
  <r>
    <x v="0"/>
    <n v="1185732"/>
    <x v="45"/>
    <x v="3"/>
    <x v="3"/>
    <s v="Chicago"/>
    <x v="4"/>
    <n v="0.6"/>
    <n v="1250"/>
    <n v="750"/>
    <n v="262.5"/>
    <n v="0.35"/>
    <n v="487.5"/>
  </r>
  <r>
    <x v="0"/>
    <n v="1185732"/>
    <x v="45"/>
    <x v="3"/>
    <x v="3"/>
    <s v="Chicago"/>
    <x v="5"/>
    <n v="0.64999999999999991"/>
    <n v="2500"/>
    <n v="1624.9999999999998"/>
    <n v="812.49999999999989"/>
    <n v="0.5"/>
    <n v="812.49999999999989"/>
  </r>
  <r>
    <x v="0"/>
    <n v="1185732"/>
    <x v="46"/>
    <x v="3"/>
    <x v="3"/>
    <s v="Chicago"/>
    <x v="0"/>
    <n v="0.6"/>
    <n v="4000"/>
    <n v="2400"/>
    <n v="960"/>
    <n v="0.4"/>
    <n v="1440"/>
  </r>
  <r>
    <x v="0"/>
    <n v="1185732"/>
    <x v="46"/>
    <x v="3"/>
    <x v="3"/>
    <s v="Chicago"/>
    <x v="1"/>
    <n v="0.5"/>
    <n v="2500"/>
    <n v="1250"/>
    <n v="437.5"/>
    <n v="0.35"/>
    <n v="812.5"/>
  </r>
  <r>
    <x v="0"/>
    <n v="1185732"/>
    <x v="46"/>
    <x v="3"/>
    <x v="3"/>
    <s v="Chicago"/>
    <x v="2"/>
    <n v="0.5"/>
    <n v="1950"/>
    <n v="975"/>
    <n v="341.25"/>
    <n v="0.35"/>
    <n v="633.75"/>
  </r>
  <r>
    <x v="0"/>
    <n v="1185732"/>
    <x v="46"/>
    <x v="3"/>
    <x v="3"/>
    <s v="Chicago"/>
    <x v="3"/>
    <n v="0.5"/>
    <n v="1750"/>
    <n v="875"/>
    <n v="350"/>
    <n v="0.4"/>
    <n v="525"/>
  </r>
  <r>
    <x v="0"/>
    <n v="1185732"/>
    <x v="46"/>
    <x v="3"/>
    <x v="3"/>
    <s v="Chicago"/>
    <x v="4"/>
    <n v="0.6"/>
    <n v="1500"/>
    <n v="900"/>
    <n v="315"/>
    <n v="0.35"/>
    <n v="585"/>
  </r>
  <r>
    <x v="0"/>
    <n v="1185732"/>
    <x v="46"/>
    <x v="3"/>
    <x v="3"/>
    <s v="Chicago"/>
    <x v="5"/>
    <n v="0.64999999999999991"/>
    <n v="2500"/>
    <n v="1624.9999999999998"/>
    <n v="812.49999999999989"/>
    <n v="0.5"/>
    <n v="812.49999999999989"/>
  </r>
  <r>
    <x v="0"/>
    <n v="1185732"/>
    <x v="47"/>
    <x v="3"/>
    <x v="3"/>
    <s v="Chicago"/>
    <x v="0"/>
    <n v="0.6"/>
    <n v="5000"/>
    <n v="3000"/>
    <n v="1200"/>
    <n v="0.4"/>
    <n v="1800"/>
  </r>
  <r>
    <x v="0"/>
    <n v="1185732"/>
    <x v="47"/>
    <x v="3"/>
    <x v="3"/>
    <s v="Chicago"/>
    <x v="1"/>
    <n v="0.5"/>
    <n v="3000"/>
    <n v="1500"/>
    <n v="525"/>
    <n v="0.35"/>
    <n v="975"/>
  </r>
  <r>
    <x v="0"/>
    <n v="1185732"/>
    <x v="47"/>
    <x v="3"/>
    <x v="3"/>
    <s v="Chicago"/>
    <x v="2"/>
    <n v="0.5"/>
    <n v="2500"/>
    <n v="1250"/>
    <n v="437.5"/>
    <n v="0.35"/>
    <n v="812.5"/>
  </r>
  <r>
    <x v="0"/>
    <n v="1185732"/>
    <x v="47"/>
    <x v="3"/>
    <x v="3"/>
    <s v="Chicago"/>
    <x v="3"/>
    <n v="0.5"/>
    <n v="2000"/>
    <n v="1000"/>
    <n v="400"/>
    <n v="0.4"/>
    <n v="600"/>
  </r>
  <r>
    <x v="0"/>
    <n v="1185732"/>
    <x v="47"/>
    <x v="3"/>
    <x v="3"/>
    <s v="Chicago"/>
    <x v="4"/>
    <n v="0.6"/>
    <n v="2000"/>
    <n v="1200"/>
    <n v="420"/>
    <n v="0.35"/>
    <n v="780"/>
  </r>
  <r>
    <x v="0"/>
    <n v="1185732"/>
    <x v="47"/>
    <x v="3"/>
    <x v="3"/>
    <s v="Chicago"/>
    <x v="5"/>
    <n v="0.64999999999999991"/>
    <n v="3000"/>
    <n v="1949.9999999999998"/>
    <n v="974.99999999999989"/>
    <n v="0.5"/>
    <n v="974.99999999999989"/>
  </r>
  <r>
    <x v="1"/>
    <n v="1197831"/>
    <x v="12"/>
    <x v="1"/>
    <x v="1"/>
    <s v="Dallas"/>
    <x v="0"/>
    <n v="0.2"/>
    <n v="7250"/>
    <n v="1450"/>
    <n v="435"/>
    <n v="0.3"/>
    <n v="1015"/>
  </r>
  <r>
    <x v="1"/>
    <n v="1197831"/>
    <x v="12"/>
    <x v="1"/>
    <x v="1"/>
    <s v="Dallas"/>
    <x v="1"/>
    <n v="0.3"/>
    <n v="7250"/>
    <n v="2175"/>
    <n v="652.5"/>
    <n v="0.3"/>
    <n v="1522.5"/>
  </r>
  <r>
    <x v="1"/>
    <n v="1197831"/>
    <x v="12"/>
    <x v="1"/>
    <x v="1"/>
    <s v="Dallas"/>
    <x v="2"/>
    <n v="0.3"/>
    <n v="5250"/>
    <n v="1575"/>
    <n v="472.5"/>
    <n v="0.3"/>
    <n v="1102.5"/>
  </r>
  <r>
    <x v="1"/>
    <n v="1197831"/>
    <x v="12"/>
    <x v="1"/>
    <x v="1"/>
    <s v="Dallas"/>
    <x v="3"/>
    <n v="0.35"/>
    <n v="5250"/>
    <n v="1837.4999999999998"/>
    <n v="735"/>
    <n v="0.4"/>
    <n v="1102.4999999999998"/>
  </r>
  <r>
    <x v="1"/>
    <n v="1197831"/>
    <x v="12"/>
    <x v="1"/>
    <x v="1"/>
    <s v="Dallas"/>
    <x v="4"/>
    <n v="0.4"/>
    <n v="3750"/>
    <n v="1500"/>
    <n v="375"/>
    <n v="0.25"/>
    <n v="1125"/>
  </r>
  <r>
    <x v="1"/>
    <n v="1197831"/>
    <x v="12"/>
    <x v="1"/>
    <x v="1"/>
    <s v="Dallas"/>
    <x v="5"/>
    <n v="0.35"/>
    <n v="5250"/>
    <n v="1837.4999999999998"/>
    <n v="826.87499999999989"/>
    <n v="0.45"/>
    <n v="1010.6249999999999"/>
  </r>
  <r>
    <x v="1"/>
    <n v="1197831"/>
    <x v="13"/>
    <x v="1"/>
    <x v="1"/>
    <s v="Dallas"/>
    <x v="0"/>
    <n v="0.25"/>
    <n v="6750"/>
    <n v="1687.5"/>
    <n v="506.25"/>
    <n v="0.3"/>
    <n v="1181.25"/>
  </r>
  <r>
    <x v="1"/>
    <n v="1197831"/>
    <x v="13"/>
    <x v="1"/>
    <x v="1"/>
    <s v="Dallas"/>
    <x v="1"/>
    <n v="0.35"/>
    <n v="6500"/>
    <n v="2275"/>
    <n v="682.5"/>
    <n v="0.3"/>
    <n v="1592.5"/>
  </r>
  <r>
    <x v="1"/>
    <n v="1197831"/>
    <x v="13"/>
    <x v="1"/>
    <x v="1"/>
    <s v="Dallas"/>
    <x v="2"/>
    <n v="0.35"/>
    <n v="4750"/>
    <n v="1662.5"/>
    <n v="498.75"/>
    <n v="0.3"/>
    <n v="1163.75"/>
  </r>
  <r>
    <x v="1"/>
    <n v="1197831"/>
    <x v="13"/>
    <x v="1"/>
    <x v="1"/>
    <s v="Dallas"/>
    <x v="3"/>
    <n v="0.35"/>
    <n v="4250"/>
    <n v="1487.5"/>
    <n v="595"/>
    <n v="0.4"/>
    <n v="892.5"/>
  </r>
  <r>
    <x v="1"/>
    <n v="1197831"/>
    <x v="13"/>
    <x v="1"/>
    <x v="1"/>
    <s v="Dallas"/>
    <x v="4"/>
    <n v="0.4"/>
    <n v="3000"/>
    <n v="1200"/>
    <n v="300"/>
    <n v="0.25"/>
    <n v="900"/>
  </r>
  <r>
    <x v="1"/>
    <n v="1197831"/>
    <x v="13"/>
    <x v="1"/>
    <x v="1"/>
    <s v="Dallas"/>
    <x v="5"/>
    <n v="0.35"/>
    <n v="5000"/>
    <n v="1750"/>
    <n v="787.5"/>
    <n v="0.45"/>
    <n v="962.5"/>
  </r>
  <r>
    <x v="1"/>
    <n v="1197831"/>
    <x v="14"/>
    <x v="1"/>
    <x v="1"/>
    <s v="Dallas"/>
    <x v="0"/>
    <n v="0.3"/>
    <n v="6750"/>
    <n v="2025"/>
    <n v="708.75"/>
    <n v="0.35"/>
    <n v="1316.25"/>
  </r>
  <r>
    <x v="1"/>
    <n v="1197831"/>
    <x v="14"/>
    <x v="1"/>
    <x v="1"/>
    <s v="Dallas"/>
    <x v="1"/>
    <n v="0.4"/>
    <n v="6750"/>
    <n v="2700"/>
    <n v="944.99999999999989"/>
    <n v="0.35"/>
    <n v="1755"/>
  </r>
  <r>
    <x v="1"/>
    <n v="1197831"/>
    <x v="14"/>
    <x v="1"/>
    <x v="1"/>
    <s v="Dallas"/>
    <x v="2"/>
    <n v="0.3"/>
    <n v="5000"/>
    <n v="1500"/>
    <n v="525"/>
    <n v="0.35"/>
    <n v="975"/>
  </r>
  <r>
    <x v="1"/>
    <n v="1197831"/>
    <x v="14"/>
    <x v="1"/>
    <x v="1"/>
    <s v="Dallas"/>
    <x v="3"/>
    <n v="0.35000000000000003"/>
    <n v="4000"/>
    <n v="1400.0000000000002"/>
    <n v="630.00000000000011"/>
    <n v="0.45"/>
    <n v="770.00000000000011"/>
  </r>
  <r>
    <x v="1"/>
    <n v="1197831"/>
    <x v="14"/>
    <x v="1"/>
    <x v="1"/>
    <s v="Dallas"/>
    <x v="4"/>
    <n v="0.4"/>
    <n v="3000"/>
    <n v="1200"/>
    <n v="360"/>
    <n v="0.3"/>
    <n v="840"/>
  </r>
  <r>
    <x v="1"/>
    <n v="1197831"/>
    <x v="14"/>
    <x v="1"/>
    <x v="1"/>
    <s v="Dallas"/>
    <x v="5"/>
    <n v="0.35000000000000003"/>
    <n v="4500"/>
    <n v="1575.0000000000002"/>
    <n v="787.50000000000011"/>
    <n v="0.5"/>
    <n v="787.50000000000011"/>
  </r>
  <r>
    <x v="1"/>
    <n v="1197831"/>
    <x v="15"/>
    <x v="1"/>
    <x v="1"/>
    <s v="Dallas"/>
    <x v="0"/>
    <n v="0.19999999999999998"/>
    <n v="7000"/>
    <n v="1399.9999999999998"/>
    <n v="489.99999999999989"/>
    <n v="0.35"/>
    <n v="909.99999999999989"/>
  </r>
  <r>
    <x v="1"/>
    <n v="1197831"/>
    <x v="15"/>
    <x v="1"/>
    <x v="1"/>
    <s v="Dallas"/>
    <x v="1"/>
    <n v="0.30000000000000004"/>
    <n v="7000"/>
    <n v="2100.0000000000005"/>
    <n v="735.00000000000011"/>
    <n v="0.35"/>
    <n v="1365.0000000000005"/>
  </r>
  <r>
    <x v="1"/>
    <n v="1197831"/>
    <x v="15"/>
    <x v="1"/>
    <x v="1"/>
    <s v="Dallas"/>
    <x v="2"/>
    <n v="0.24999999999999997"/>
    <n v="5250"/>
    <n v="1312.4999999999998"/>
    <n v="459.37499999999989"/>
    <n v="0.35"/>
    <n v="853.12499999999989"/>
  </r>
  <r>
    <x v="1"/>
    <n v="1197831"/>
    <x v="15"/>
    <x v="1"/>
    <x v="1"/>
    <s v="Dallas"/>
    <x v="3"/>
    <n v="0.30000000000000004"/>
    <n v="4250"/>
    <n v="1275.0000000000002"/>
    <n v="573.75000000000011"/>
    <n v="0.45"/>
    <n v="701.25000000000011"/>
  </r>
  <r>
    <x v="1"/>
    <n v="1197831"/>
    <x v="15"/>
    <x v="1"/>
    <x v="1"/>
    <s v="Dallas"/>
    <x v="4"/>
    <n v="0.35"/>
    <n v="3250"/>
    <n v="1137.5"/>
    <n v="341.25"/>
    <n v="0.3"/>
    <n v="796.25"/>
  </r>
  <r>
    <x v="1"/>
    <n v="1197831"/>
    <x v="15"/>
    <x v="1"/>
    <x v="1"/>
    <s v="Dallas"/>
    <x v="5"/>
    <n v="0.30000000000000004"/>
    <n v="6000"/>
    <n v="1800.0000000000002"/>
    <n v="900.00000000000011"/>
    <n v="0.5"/>
    <n v="900.00000000000011"/>
  </r>
  <r>
    <x v="1"/>
    <n v="1197831"/>
    <x v="16"/>
    <x v="1"/>
    <x v="1"/>
    <s v="Dallas"/>
    <x v="0"/>
    <n v="0.19999999999999998"/>
    <n v="7500"/>
    <n v="1499.9999999999998"/>
    <n v="524.99999999999989"/>
    <n v="0.35"/>
    <n v="974.99999999999989"/>
  </r>
  <r>
    <x v="1"/>
    <n v="1197831"/>
    <x v="16"/>
    <x v="1"/>
    <x v="1"/>
    <s v="Dallas"/>
    <x v="1"/>
    <n v="0.30000000000000004"/>
    <n v="7750"/>
    <n v="2325.0000000000005"/>
    <n v="813.75000000000011"/>
    <n v="0.35"/>
    <n v="1511.2500000000005"/>
  </r>
  <r>
    <x v="1"/>
    <n v="1197831"/>
    <x v="16"/>
    <x v="1"/>
    <x v="1"/>
    <s v="Dallas"/>
    <x v="2"/>
    <n v="0.24999999999999997"/>
    <n v="6250"/>
    <n v="1562.4999999999998"/>
    <n v="546.87499999999989"/>
    <n v="0.35"/>
    <n v="1015.6249999999999"/>
  </r>
  <r>
    <x v="1"/>
    <n v="1197831"/>
    <x v="16"/>
    <x v="1"/>
    <x v="1"/>
    <s v="Dallas"/>
    <x v="3"/>
    <n v="0.35000000000000003"/>
    <n v="5500"/>
    <n v="1925.0000000000002"/>
    <n v="866.25000000000011"/>
    <n v="0.45"/>
    <n v="1058.75"/>
  </r>
  <r>
    <x v="1"/>
    <n v="1197831"/>
    <x v="16"/>
    <x v="1"/>
    <x v="1"/>
    <s v="Dallas"/>
    <x v="4"/>
    <n v="0.5"/>
    <n v="4500"/>
    <n v="2250"/>
    <n v="675"/>
    <n v="0.3"/>
    <n v="1575"/>
  </r>
  <r>
    <x v="1"/>
    <n v="1197831"/>
    <x v="16"/>
    <x v="1"/>
    <x v="1"/>
    <s v="Dallas"/>
    <x v="5"/>
    <n v="0.45"/>
    <n v="8000"/>
    <n v="3600"/>
    <n v="1800"/>
    <n v="0.5"/>
    <n v="1800"/>
  </r>
  <r>
    <x v="1"/>
    <n v="1197831"/>
    <x v="17"/>
    <x v="1"/>
    <x v="1"/>
    <s v="Dallas"/>
    <x v="0"/>
    <n v="0.45"/>
    <n v="8000"/>
    <n v="3600"/>
    <n v="1260"/>
    <n v="0.35"/>
    <n v="2340"/>
  </r>
  <r>
    <x v="1"/>
    <n v="1197831"/>
    <x v="17"/>
    <x v="1"/>
    <x v="1"/>
    <s v="Dallas"/>
    <x v="1"/>
    <n v="0.5"/>
    <n v="8000"/>
    <n v="4000"/>
    <n v="1400"/>
    <n v="0.35"/>
    <n v="2600"/>
  </r>
  <r>
    <x v="1"/>
    <n v="1197831"/>
    <x v="17"/>
    <x v="1"/>
    <x v="1"/>
    <s v="Dallas"/>
    <x v="2"/>
    <n v="0.45"/>
    <n v="6500"/>
    <n v="2925"/>
    <n v="1023.7499999999999"/>
    <n v="0.35"/>
    <n v="1901.25"/>
  </r>
  <r>
    <x v="1"/>
    <n v="1197831"/>
    <x v="17"/>
    <x v="1"/>
    <x v="1"/>
    <s v="Dallas"/>
    <x v="3"/>
    <n v="0.45"/>
    <n v="6000"/>
    <n v="2700"/>
    <n v="1215"/>
    <n v="0.45"/>
    <n v="1485"/>
  </r>
  <r>
    <x v="1"/>
    <n v="1197831"/>
    <x v="17"/>
    <x v="1"/>
    <x v="1"/>
    <s v="Dallas"/>
    <x v="4"/>
    <n v="0.5"/>
    <n v="5000"/>
    <n v="2500"/>
    <n v="750"/>
    <n v="0.3"/>
    <n v="1750"/>
  </r>
  <r>
    <x v="1"/>
    <n v="1197831"/>
    <x v="17"/>
    <x v="1"/>
    <x v="1"/>
    <s v="Dallas"/>
    <x v="5"/>
    <n v="0.55000000000000004"/>
    <n v="8750"/>
    <n v="4812.5"/>
    <n v="2406.25"/>
    <n v="0.5"/>
    <n v="2406.25"/>
  </r>
  <r>
    <x v="1"/>
    <n v="1197831"/>
    <x v="18"/>
    <x v="1"/>
    <x v="1"/>
    <s v="Dallas"/>
    <x v="0"/>
    <n v="0.45"/>
    <n v="8250"/>
    <n v="3712.5"/>
    <n v="1484.9999999999998"/>
    <n v="0.39999999999999997"/>
    <n v="2227.5"/>
  </r>
  <r>
    <x v="1"/>
    <n v="1197831"/>
    <x v="18"/>
    <x v="1"/>
    <x v="1"/>
    <s v="Dallas"/>
    <x v="1"/>
    <n v="0.5"/>
    <n v="8250"/>
    <n v="4125"/>
    <n v="1649.9999999999998"/>
    <n v="0.39999999999999997"/>
    <n v="2475"/>
  </r>
  <r>
    <x v="1"/>
    <n v="1197831"/>
    <x v="18"/>
    <x v="1"/>
    <x v="1"/>
    <s v="Dallas"/>
    <x v="2"/>
    <n v="0.45"/>
    <n v="9750"/>
    <n v="4387.5"/>
    <n v="1754.9999999999998"/>
    <n v="0.39999999999999997"/>
    <n v="2632.5"/>
  </r>
  <r>
    <x v="1"/>
    <n v="1197831"/>
    <x v="18"/>
    <x v="1"/>
    <x v="1"/>
    <s v="Dallas"/>
    <x v="3"/>
    <n v="0.45"/>
    <n v="5750"/>
    <n v="2587.5"/>
    <n v="1293.75"/>
    <n v="0.5"/>
    <n v="1293.75"/>
  </r>
  <r>
    <x v="1"/>
    <n v="1197831"/>
    <x v="18"/>
    <x v="1"/>
    <x v="1"/>
    <s v="Dallas"/>
    <x v="4"/>
    <n v="0.5"/>
    <n v="5750"/>
    <n v="2875"/>
    <n v="1006.2499999999999"/>
    <n v="0.35"/>
    <n v="1868.75"/>
  </r>
  <r>
    <x v="1"/>
    <n v="1197831"/>
    <x v="18"/>
    <x v="1"/>
    <x v="1"/>
    <s v="Dallas"/>
    <x v="5"/>
    <n v="0.6"/>
    <n v="8500"/>
    <n v="5100"/>
    <n v="2805"/>
    <n v="0.55000000000000004"/>
    <n v="2295"/>
  </r>
  <r>
    <x v="1"/>
    <n v="1197831"/>
    <x v="19"/>
    <x v="1"/>
    <x v="1"/>
    <s v="Dallas"/>
    <x v="0"/>
    <n v="0.5"/>
    <n v="8000"/>
    <n v="4000"/>
    <n v="1599.9999999999998"/>
    <n v="0.39999999999999997"/>
    <n v="2400"/>
  </r>
  <r>
    <x v="1"/>
    <n v="1197831"/>
    <x v="19"/>
    <x v="1"/>
    <x v="1"/>
    <s v="Dallas"/>
    <x v="1"/>
    <n v="0.55000000000000004"/>
    <n v="8000"/>
    <n v="4400"/>
    <n v="1759.9999999999998"/>
    <n v="0.39999999999999997"/>
    <n v="2640"/>
  </r>
  <r>
    <x v="1"/>
    <n v="1197831"/>
    <x v="19"/>
    <x v="1"/>
    <x v="1"/>
    <s v="Dallas"/>
    <x v="2"/>
    <n v="0.5"/>
    <n v="9750"/>
    <n v="4875"/>
    <n v="1949.9999999999998"/>
    <n v="0.39999999999999997"/>
    <n v="2925"/>
  </r>
  <r>
    <x v="1"/>
    <n v="1197831"/>
    <x v="19"/>
    <x v="1"/>
    <x v="1"/>
    <s v="Dallas"/>
    <x v="3"/>
    <n v="0.5"/>
    <n v="5250"/>
    <n v="2625"/>
    <n v="1312.5"/>
    <n v="0.5"/>
    <n v="1312.5"/>
  </r>
  <r>
    <x v="1"/>
    <n v="1197831"/>
    <x v="19"/>
    <x v="1"/>
    <x v="1"/>
    <s v="Dallas"/>
    <x v="4"/>
    <n v="0.55000000000000004"/>
    <n v="5250"/>
    <n v="2887.5000000000005"/>
    <n v="1010.6250000000001"/>
    <n v="0.35"/>
    <n v="1876.8750000000005"/>
  </r>
  <r>
    <x v="1"/>
    <n v="1197831"/>
    <x v="19"/>
    <x v="1"/>
    <x v="1"/>
    <s v="Dallas"/>
    <x v="5"/>
    <n v="0.6"/>
    <n v="7750"/>
    <n v="4650"/>
    <n v="2557.5"/>
    <n v="0.55000000000000004"/>
    <n v="2092.5"/>
  </r>
  <r>
    <x v="1"/>
    <n v="1197831"/>
    <x v="20"/>
    <x v="1"/>
    <x v="1"/>
    <s v="Dallas"/>
    <x v="0"/>
    <n v="0.55000000000000004"/>
    <n v="7250"/>
    <n v="3987.5000000000005"/>
    <n v="1595"/>
    <n v="0.39999999999999997"/>
    <n v="2392.5000000000005"/>
  </r>
  <r>
    <x v="1"/>
    <n v="1197831"/>
    <x v="20"/>
    <x v="1"/>
    <x v="1"/>
    <s v="Dallas"/>
    <x v="1"/>
    <n v="0.55000000000000004"/>
    <n v="6750"/>
    <n v="3712.5000000000005"/>
    <n v="1485"/>
    <n v="0.39999999999999997"/>
    <n v="2227.5000000000005"/>
  </r>
  <r>
    <x v="1"/>
    <n v="1197831"/>
    <x v="20"/>
    <x v="1"/>
    <x v="1"/>
    <s v="Dallas"/>
    <x v="2"/>
    <n v="0.6"/>
    <n v="7250"/>
    <n v="4350"/>
    <n v="1739.9999999999998"/>
    <n v="0.39999999999999997"/>
    <n v="2610"/>
  </r>
  <r>
    <x v="1"/>
    <n v="1197831"/>
    <x v="20"/>
    <x v="1"/>
    <x v="1"/>
    <s v="Dallas"/>
    <x v="3"/>
    <n v="0.6"/>
    <n v="4500"/>
    <n v="2700"/>
    <n v="1350"/>
    <n v="0.5"/>
    <n v="1350"/>
  </r>
  <r>
    <x v="1"/>
    <n v="1197831"/>
    <x v="20"/>
    <x v="1"/>
    <x v="1"/>
    <s v="Dallas"/>
    <x v="4"/>
    <n v="0.55000000000000004"/>
    <n v="4500"/>
    <n v="2475"/>
    <n v="866.25"/>
    <n v="0.35"/>
    <n v="1608.75"/>
  </r>
  <r>
    <x v="1"/>
    <n v="1197831"/>
    <x v="20"/>
    <x v="1"/>
    <x v="1"/>
    <s v="Dallas"/>
    <x v="5"/>
    <n v="0.5"/>
    <n v="6750"/>
    <n v="3375"/>
    <n v="1856.2500000000002"/>
    <n v="0.55000000000000004"/>
    <n v="1518.7499999999998"/>
  </r>
  <r>
    <x v="1"/>
    <n v="1197831"/>
    <x v="21"/>
    <x v="1"/>
    <x v="1"/>
    <s v="Dallas"/>
    <x v="0"/>
    <n v="0.4"/>
    <n v="6250"/>
    <n v="2500"/>
    <n v="999.99999999999989"/>
    <n v="0.39999999999999997"/>
    <n v="1500"/>
  </r>
  <r>
    <x v="1"/>
    <n v="1197831"/>
    <x v="21"/>
    <x v="1"/>
    <x v="1"/>
    <s v="Dallas"/>
    <x v="1"/>
    <n v="0.4"/>
    <n v="6250"/>
    <n v="2500"/>
    <n v="999.99999999999989"/>
    <n v="0.39999999999999997"/>
    <n v="1500"/>
  </r>
  <r>
    <x v="1"/>
    <n v="1197831"/>
    <x v="21"/>
    <x v="1"/>
    <x v="1"/>
    <s v="Dallas"/>
    <x v="2"/>
    <n v="0.45"/>
    <n v="5750"/>
    <n v="2587.5"/>
    <n v="1035"/>
    <n v="0.39999999999999997"/>
    <n v="1552.5"/>
  </r>
  <r>
    <x v="1"/>
    <n v="1197831"/>
    <x v="21"/>
    <x v="1"/>
    <x v="1"/>
    <s v="Dallas"/>
    <x v="3"/>
    <n v="0.45"/>
    <n v="4250"/>
    <n v="1912.5"/>
    <n v="956.25"/>
    <n v="0.5"/>
    <n v="956.25"/>
  </r>
  <r>
    <x v="1"/>
    <n v="1197831"/>
    <x v="21"/>
    <x v="1"/>
    <x v="1"/>
    <s v="Dallas"/>
    <x v="4"/>
    <n v="0.4"/>
    <n v="4000"/>
    <n v="1600"/>
    <n v="560"/>
    <n v="0.35"/>
    <n v="1040"/>
  </r>
  <r>
    <x v="1"/>
    <n v="1197831"/>
    <x v="21"/>
    <x v="1"/>
    <x v="1"/>
    <s v="Dallas"/>
    <x v="5"/>
    <n v="0.5"/>
    <n v="5750"/>
    <n v="2875"/>
    <n v="1581.2500000000002"/>
    <n v="0.55000000000000004"/>
    <n v="1293.7499999999998"/>
  </r>
  <r>
    <x v="1"/>
    <n v="1197831"/>
    <x v="22"/>
    <x v="1"/>
    <x v="1"/>
    <s v="Dallas"/>
    <x v="0"/>
    <n v="0.4"/>
    <n v="7250"/>
    <n v="2900"/>
    <n v="1160"/>
    <n v="0.39999999999999997"/>
    <n v="1740"/>
  </r>
  <r>
    <x v="1"/>
    <n v="1197831"/>
    <x v="22"/>
    <x v="1"/>
    <x v="1"/>
    <s v="Dallas"/>
    <x v="1"/>
    <n v="0.4"/>
    <n v="7250"/>
    <n v="2900"/>
    <n v="1160"/>
    <n v="0.39999999999999997"/>
    <n v="1740"/>
  </r>
  <r>
    <x v="1"/>
    <n v="1197831"/>
    <x v="22"/>
    <x v="1"/>
    <x v="1"/>
    <s v="Dallas"/>
    <x v="2"/>
    <n v="0.65"/>
    <n v="6500"/>
    <n v="4225"/>
    <n v="1689.9999999999998"/>
    <n v="0.39999999999999997"/>
    <n v="2535"/>
  </r>
  <r>
    <x v="1"/>
    <n v="1197831"/>
    <x v="22"/>
    <x v="1"/>
    <x v="1"/>
    <s v="Dallas"/>
    <x v="3"/>
    <n v="0.65"/>
    <n v="5000"/>
    <n v="3250"/>
    <n v="1625"/>
    <n v="0.5"/>
    <n v="1625"/>
  </r>
  <r>
    <x v="1"/>
    <n v="1197831"/>
    <x v="22"/>
    <x v="1"/>
    <x v="1"/>
    <s v="Dallas"/>
    <x v="4"/>
    <n v="0.6"/>
    <n v="4750"/>
    <n v="2850"/>
    <n v="997.49999999999989"/>
    <n v="0.35"/>
    <n v="1852.5"/>
  </r>
  <r>
    <x v="1"/>
    <n v="1197831"/>
    <x v="22"/>
    <x v="1"/>
    <x v="1"/>
    <s v="Dallas"/>
    <x v="5"/>
    <n v="0.70000000000000007"/>
    <n v="6750"/>
    <n v="4725"/>
    <n v="2598.75"/>
    <n v="0.55000000000000004"/>
    <n v="2126.25"/>
  </r>
  <r>
    <x v="1"/>
    <n v="1197831"/>
    <x v="23"/>
    <x v="1"/>
    <x v="1"/>
    <s v="Dallas"/>
    <x v="0"/>
    <n v="0.6"/>
    <n v="8250"/>
    <n v="4950"/>
    <n v="1979.9999999999998"/>
    <n v="0.39999999999999997"/>
    <n v="2970"/>
  </r>
  <r>
    <x v="1"/>
    <n v="1197831"/>
    <x v="23"/>
    <x v="1"/>
    <x v="1"/>
    <s v="Dallas"/>
    <x v="1"/>
    <n v="0.6"/>
    <n v="8250"/>
    <n v="4950"/>
    <n v="1979.9999999999998"/>
    <n v="0.39999999999999997"/>
    <n v="2970"/>
  </r>
  <r>
    <x v="1"/>
    <n v="1197831"/>
    <x v="23"/>
    <x v="1"/>
    <x v="1"/>
    <s v="Dallas"/>
    <x v="2"/>
    <n v="0.65"/>
    <n v="7250"/>
    <n v="4712.5"/>
    <n v="1884.9999999999998"/>
    <n v="0.39999999999999997"/>
    <n v="2827.5"/>
  </r>
  <r>
    <x v="1"/>
    <n v="1197831"/>
    <x v="23"/>
    <x v="1"/>
    <x v="1"/>
    <s v="Dallas"/>
    <x v="3"/>
    <n v="0.65"/>
    <n v="5750"/>
    <n v="3737.5"/>
    <n v="1868.75"/>
    <n v="0.5"/>
    <n v="1868.75"/>
  </r>
  <r>
    <x v="1"/>
    <n v="1197831"/>
    <x v="23"/>
    <x v="1"/>
    <x v="1"/>
    <s v="Dallas"/>
    <x v="4"/>
    <n v="0.6"/>
    <n v="5250"/>
    <n v="3150"/>
    <n v="1102.5"/>
    <n v="0.35"/>
    <n v="2047.5"/>
  </r>
  <r>
    <x v="1"/>
    <n v="1197831"/>
    <x v="23"/>
    <x v="1"/>
    <x v="1"/>
    <s v="Dallas"/>
    <x v="5"/>
    <n v="0.70000000000000007"/>
    <n v="7750"/>
    <n v="5425.0000000000009"/>
    <n v="2983.7500000000009"/>
    <n v="0.55000000000000004"/>
    <n v="2441.25"/>
  </r>
  <r>
    <x v="0"/>
    <n v="1185732"/>
    <x v="48"/>
    <x v="0"/>
    <x v="4"/>
    <s v="Philadelphia"/>
    <x v="0"/>
    <n v="0.45"/>
    <n v="4250"/>
    <n v="1912.5"/>
    <n v="1051.875"/>
    <n v="0.55000000000000004"/>
    <n v="860.625"/>
  </r>
  <r>
    <x v="0"/>
    <n v="1185732"/>
    <x v="48"/>
    <x v="0"/>
    <x v="4"/>
    <s v="Philadelphia"/>
    <x v="1"/>
    <n v="0.45"/>
    <n v="2250"/>
    <n v="1012.5"/>
    <n v="354.375"/>
    <n v="0.35"/>
    <n v="658.125"/>
  </r>
  <r>
    <x v="0"/>
    <n v="1185732"/>
    <x v="48"/>
    <x v="0"/>
    <x v="4"/>
    <s v="Philadelphia"/>
    <x v="2"/>
    <n v="0.35000000000000003"/>
    <n v="2250"/>
    <n v="787.50000000000011"/>
    <n v="315"/>
    <n v="0.39999999999999997"/>
    <n v="472.50000000000011"/>
  </r>
  <r>
    <x v="0"/>
    <n v="1185732"/>
    <x v="48"/>
    <x v="0"/>
    <x v="4"/>
    <s v="Philadelphia"/>
    <x v="3"/>
    <n v="0.4"/>
    <n v="750"/>
    <n v="300"/>
    <n v="119.99999999999999"/>
    <n v="0.39999999999999997"/>
    <n v="180"/>
  </r>
  <r>
    <x v="0"/>
    <n v="1185732"/>
    <x v="48"/>
    <x v="0"/>
    <x v="4"/>
    <s v="Philadelphia"/>
    <x v="4"/>
    <n v="0.54999999999999993"/>
    <n v="1250"/>
    <n v="687.49999999999989"/>
    <n v="240.62499999999994"/>
    <n v="0.35"/>
    <n v="446.87499999999994"/>
  </r>
  <r>
    <x v="0"/>
    <n v="1185732"/>
    <x v="48"/>
    <x v="0"/>
    <x v="4"/>
    <s v="Philadelphia"/>
    <x v="5"/>
    <n v="0.45"/>
    <n v="2250"/>
    <n v="1012.5"/>
    <n v="303.75"/>
    <n v="0.3"/>
    <n v="708.75"/>
  </r>
  <r>
    <x v="0"/>
    <n v="1185732"/>
    <x v="49"/>
    <x v="0"/>
    <x v="4"/>
    <s v="Philadelphia"/>
    <x v="0"/>
    <n v="0.45"/>
    <n v="4750"/>
    <n v="2137.5"/>
    <n v="1175.625"/>
    <n v="0.55000000000000004"/>
    <n v="961.875"/>
  </r>
  <r>
    <x v="0"/>
    <n v="1185732"/>
    <x v="49"/>
    <x v="0"/>
    <x v="4"/>
    <s v="Philadelphia"/>
    <x v="1"/>
    <n v="0.45"/>
    <n v="1250"/>
    <n v="562.5"/>
    <n v="196.875"/>
    <n v="0.35"/>
    <n v="365.625"/>
  </r>
  <r>
    <x v="0"/>
    <n v="1185732"/>
    <x v="49"/>
    <x v="0"/>
    <x v="4"/>
    <s v="Philadelphia"/>
    <x v="2"/>
    <n v="0.35000000000000003"/>
    <n v="1750"/>
    <n v="612.50000000000011"/>
    <n v="245.00000000000003"/>
    <n v="0.39999999999999997"/>
    <n v="367.50000000000011"/>
  </r>
  <r>
    <x v="0"/>
    <n v="1185732"/>
    <x v="49"/>
    <x v="0"/>
    <x v="4"/>
    <s v="Philadelphia"/>
    <x v="3"/>
    <n v="0.4"/>
    <n v="500"/>
    <n v="200"/>
    <n v="80"/>
    <n v="0.39999999999999997"/>
    <n v="120"/>
  </r>
  <r>
    <x v="0"/>
    <n v="1185732"/>
    <x v="49"/>
    <x v="0"/>
    <x v="4"/>
    <s v="Philadelphia"/>
    <x v="4"/>
    <n v="0.54999999999999993"/>
    <n v="1250"/>
    <n v="687.49999999999989"/>
    <n v="240.62499999999994"/>
    <n v="0.35"/>
    <n v="446.87499999999994"/>
  </r>
  <r>
    <x v="0"/>
    <n v="1185732"/>
    <x v="49"/>
    <x v="0"/>
    <x v="4"/>
    <s v="Philadelphia"/>
    <x v="5"/>
    <n v="0.45"/>
    <n v="2250"/>
    <n v="1012.5"/>
    <n v="303.75"/>
    <n v="0.3"/>
    <n v="708.75"/>
  </r>
  <r>
    <x v="0"/>
    <n v="1185732"/>
    <x v="14"/>
    <x v="0"/>
    <x v="4"/>
    <s v="Philadelphia"/>
    <x v="0"/>
    <n v="0.5"/>
    <n v="4450"/>
    <n v="2225"/>
    <n v="1223.75"/>
    <n v="0.55000000000000004"/>
    <n v="1001.25"/>
  </r>
  <r>
    <x v="0"/>
    <n v="1185732"/>
    <x v="14"/>
    <x v="0"/>
    <x v="4"/>
    <s v="Philadelphia"/>
    <x v="1"/>
    <n v="0.5"/>
    <n v="1500"/>
    <n v="750"/>
    <n v="262.5"/>
    <n v="0.35"/>
    <n v="487.5"/>
  </r>
  <r>
    <x v="0"/>
    <n v="1185732"/>
    <x v="14"/>
    <x v="0"/>
    <x v="4"/>
    <s v="Philadelphia"/>
    <x v="2"/>
    <n v="0.4"/>
    <n v="1750"/>
    <n v="700"/>
    <n v="280"/>
    <n v="0.39999999999999997"/>
    <n v="420"/>
  </r>
  <r>
    <x v="0"/>
    <n v="1185732"/>
    <x v="14"/>
    <x v="0"/>
    <x v="4"/>
    <s v="Philadelphia"/>
    <x v="3"/>
    <n v="0.45"/>
    <n v="250"/>
    <n v="112.5"/>
    <n v="44.999999999999993"/>
    <n v="0.39999999999999997"/>
    <n v="67.5"/>
  </r>
  <r>
    <x v="0"/>
    <n v="1185732"/>
    <x v="14"/>
    <x v="0"/>
    <x v="4"/>
    <s v="Philadelphia"/>
    <x v="4"/>
    <n v="0.6"/>
    <n v="750"/>
    <n v="450"/>
    <n v="135"/>
    <n v="0.3"/>
    <n v="315"/>
  </r>
  <r>
    <x v="0"/>
    <n v="1185732"/>
    <x v="14"/>
    <x v="0"/>
    <x v="4"/>
    <s v="Philadelphia"/>
    <x v="5"/>
    <n v="0.5"/>
    <n v="1750"/>
    <n v="875"/>
    <n v="218.75"/>
    <n v="0.25"/>
    <n v="656.25"/>
  </r>
  <r>
    <x v="0"/>
    <n v="1185732"/>
    <x v="50"/>
    <x v="0"/>
    <x v="4"/>
    <s v="Philadelphia"/>
    <x v="0"/>
    <n v="0.5"/>
    <n v="4500"/>
    <n v="2250"/>
    <n v="1125"/>
    <n v="0.5"/>
    <n v="1125"/>
  </r>
  <r>
    <x v="0"/>
    <n v="1185732"/>
    <x v="50"/>
    <x v="0"/>
    <x v="4"/>
    <s v="Philadelphia"/>
    <x v="1"/>
    <n v="0.5"/>
    <n v="1500"/>
    <n v="750"/>
    <n v="225"/>
    <n v="0.3"/>
    <n v="525"/>
  </r>
  <r>
    <x v="0"/>
    <n v="1185732"/>
    <x v="50"/>
    <x v="0"/>
    <x v="4"/>
    <s v="Philadelphia"/>
    <x v="2"/>
    <n v="0.4"/>
    <n v="1500"/>
    <n v="600"/>
    <n v="210"/>
    <n v="0.35"/>
    <n v="390"/>
  </r>
  <r>
    <x v="0"/>
    <n v="1185732"/>
    <x v="50"/>
    <x v="0"/>
    <x v="4"/>
    <s v="Philadelphia"/>
    <x v="3"/>
    <n v="0.45"/>
    <n v="750"/>
    <n v="337.5"/>
    <n v="118.12499999999999"/>
    <n v="0.35"/>
    <n v="219.375"/>
  </r>
  <r>
    <x v="0"/>
    <n v="1185732"/>
    <x v="50"/>
    <x v="0"/>
    <x v="4"/>
    <s v="Philadelphia"/>
    <x v="4"/>
    <n v="0.6"/>
    <n v="750"/>
    <n v="450"/>
    <n v="135"/>
    <n v="0.3"/>
    <n v="315"/>
  </r>
  <r>
    <x v="0"/>
    <n v="1185732"/>
    <x v="50"/>
    <x v="0"/>
    <x v="4"/>
    <s v="Philadelphia"/>
    <x v="5"/>
    <n v="0.5"/>
    <n v="2000"/>
    <n v="1000"/>
    <n v="250"/>
    <n v="0.25"/>
    <n v="750"/>
  </r>
  <r>
    <x v="0"/>
    <n v="1185732"/>
    <x v="51"/>
    <x v="0"/>
    <x v="4"/>
    <s v="Philadelphia"/>
    <x v="0"/>
    <n v="0.6"/>
    <n v="4700"/>
    <n v="2820"/>
    <n v="1410"/>
    <n v="0.5"/>
    <n v="1410"/>
  </r>
  <r>
    <x v="0"/>
    <n v="1185732"/>
    <x v="51"/>
    <x v="0"/>
    <x v="4"/>
    <s v="Philadelphia"/>
    <x v="1"/>
    <n v="0.60000000000000009"/>
    <n v="1750"/>
    <n v="1050.0000000000002"/>
    <n v="315.00000000000006"/>
    <n v="0.3"/>
    <n v="735.00000000000023"/>
  </r>
  <r>
    <x v="0"/>
    <n v="1185732"/>
    <x v="51"/>
    <x v="0"/>
    <x v="4"/>
    <s v="Philadelphia"/>
    <x v="2"/>
    <n v="0.55000000000000004"/>
    <n v="1500"/>
    <n v="825.00000000000011"/>
    <n v="288.75"/>
    <n v="0.35"/>
    <n v="536.25000000000011"/>
  </r>
  <r>
    <x v="0"/>
    <n v="1185732"/>
    <x v="51"/>
    <x v="0"/>
    <x v="4"/>
    <s v="Philadelphia"/>
    <x v="3"/>
    <n v="0.55000000000000004"/>
    <n v="1000"/>
    <n v="550"/>
    <n v="192.5"/>
    <n v="0.35"/>
    <n v="357.5"/>
  </r>
  <r>
    <x v="0"/>
    <n v="1185732"/>
    <x v="51"/>
    <x v="0"/>
    <x v="4"/>
    <s v="Philadelphia"/>
    <x v="4"/>
    <n v="0.65"/>
    <n v="1250"/>
    <n v="812.5"/>
    <n v="243.75"/>
    <n v="0.3"/>
    <n v="568.75"/>
  </r>
  <r>
    <x v="0"/>
    <n v="1185732"/>
    <x v="51"/>
    <x v="0"/>
    <x v="4"/>
    <s v="Philadelphia"/>
    <x v="5"/>
    <n v="0.70000000000000007"/>
    <n v="2500"/>
    <n v="1750.0000000000002"/>
    <n v="525"/>
    <n v="0.3"/>
    <n v="1225.0000000000002"/>
  </r>
  <r>
    <x v="0"/>
    <n v="1185732"/>
    <x v="52"/>
    <x v="0"/>
    <x v="4"/>
    <s v="Philadelphia"/>
    <x v="0"/>
    <n v="0.65"/>
    <n v="5000"/>
    <n v="3250"/>
    <n v="1787.5000000000002"/>
    <n v="0.55000000000000004"/>
    <n v="1462.4999999999998"/>
  </r>
  <r>
    <x v="0"/>
    <n v="1185732"/>
    <x v="52"/>
    <x v="0"/>
    <x v="4"/>
    <s v="Philadelphia"/>
    <x v="1"/>
    <n v="0.60000000000000009"/>
    <n v="2500"/>
    <n v="1500.0000000000002"/>
    <n v="525"/>
    <n v="0.35"/>
    <n v="975.00000000000023"/>
  </r>
  <r>
    <x v="0"/>
    <n v="1185732"/>
    <x v="52"/>
    <x v="0"/>
    <x v="4"/>
    <s v="Philadelphia"/>
    <x v="2"/>
    <n v="0.55000000000000004"/>
    <n v="1750"/>
    <n v="962.50000000000011"/>
    <n v="385"/>
    <n v="0.39999999999999997"/>
    <n v="577.50000000000011"/>
  </r>
  <r>
    <x v="0"/>
    <n v="1185732"/>
    <x v="52"/>
    <x v="0"/>
    <x v="4"/>
    <s v="Philadelphia"/>
    <x v="3"/>
    <n v="0.55000000000000004"/>
    <n v="1500"/>
    <n v="825.00000000000011"/>
    <n v="330"/>
    <n v="0.39999999999999997"/>
    <n v="495.00000000000011"/>
  </r>
  <r>
    <x v="0"/>
    <n v="1185732"/>
    <x v="52"/>
    <x v="0"/>
    <x v="4"/>
    <s v="Philadelphia"/>
    <x v="4"/>
    <n v="0.65"/>
    <n v="1500"/>
    <n v="975"/>
    <n v="341.25"/>
    <n v="0.35"/>
    <n v="633.75"/>
  </r>
  <r>
    <x v="0"/>
    <n v="1185732"/>
    <x v="52"/>
    <x v="0"/>
    <x v="4"/>
    <s v="Philadelphia"/>
    <x v="5"/>
    <n v="0.70000000000000007"/>
    <n v="3000"/>
    <n v="2100"/>
    <n v="630"/>
    <n v="0.3"/>
    <n v="1470"/>
  </r>
  <r>
    <x v="0"/>
    <n v="1185732"/>
    <x v="18"/>
    <x v="0"/>
    <x v="4"/>
    <s v="Philadelphia"/>
    <x v="0"/>
    <n v="0.65"/>
    <n v="5000"/>
    <n v="3250"/>
    <n v="1787.5000000000002"/>
    <n v="0.55000000000000004"/>
    <n v="1462.4999999999998"/>
  </r>
  <r>
    <x v="0"/>
    <n v="1185732"/>
    <x v="18"/>
    <x v="0"/>
    <x v="4"/>
    <s v="Philadelphia"/>
    <x v="1"/>
    <n v="0.60000000000000009"/>
    <n v="3000"/>
    <n v="1800.0000000000002"/>
    <n v="630"/>
    <n v="0.35"/>
    <n v="1170.0000000000002"/>
  </r>
  <r>
    <x v="0"/>
    <n v="1185732"/>
    <x v="18"/>
    <x v="0"/>
    <x v="4"/>
    <s v="Philadelphia"/>
    <x v="2"/>
    <n v="0.55000000000000004"/>
    <n v="2250"/>
    <n v="1237.5"/>
    <n v="494.99999999999994"/>
    <n v="0.39999999999999997"/>
    <n v="742.5"/>
  </r>
  <r>
    <x v="0"/>
    <n v="1185732"/>
    <x v="18"/>
    <x v="0"/>
    <x v="4"/>
    <s v="Philadelphia"/>
    <x v="3"/>
    <n v="0.55000000000000004"/>
    <n v="1750"/>
    <n v="962.50000000000011"/>
    <n v="385"/>
    <n v="0.39999999999999997"/>
    <n v="577.50000000000011"/>
  </r>
  <r>
    <x v="0"/>
    <n v="1185732"/>
    <x v="18"/>
    <x v="0"/>
    <x v="4"/>
    <s v="Philadelphia"/>
    <x v="4"/>
    <n v="0.65"/>
    <n v="2000"/>
    <n v="1300"/>
    <n v="454.99999999999994"/>
    <n v="0.35"/>
    <n v="845"/>
  </r>
  <r>
    <x v="0"/>
    <n v="1185732"/>
    <x v="18"/>
    <x v="0"/>
    <x v="4"/>
    <s v="Philadelphia"/>
    <x v="5"/>
    <n v="0.70000000000000007"/>
    <n v="3750"/>
    <n v="2625.0000000000005"/>
    <n v="787.50000000000011"/>
    <n v="0.3"/>
    <n v="1837.5000000000005"/>
  </r>
  <r>
    <x v="0"/>
    <n v="1185732"/>
    <x v="53"/>
    <x v="0"/>
    <x v="4"/>
    <s v="Philadelphia"/>
    <x v="0"/>
    <n v="0.65"/>
    <n v="5250"/>
    <n v="3412.5"/>
    <n v="1876.8750000000002"/>
    <n v="0.55000000000000004"/>
    <n v="1535.6249999999998"/>
  </r>
  <r>
    <x v="0"/>
    <n v="1185732"/>
    <x v="53"/>
    <x v="0"/>
    <x v="4"/>
    <s v="Philadelphia"/>
    <x v="1"/>
    <n v="0.60000000000000009"/>
    <n v="3000"/>
    <n v="1800.0000000000002"/>
    <n v="630"/>
    <n v="0.35"/>
    <n v="1170.0000000000002"/>
  </r>
  <r>
    <x v="0"/>
    <n v="1185732"/>
    <x v="53"/>
    <x v="0"/>
    <x v="4"/>
    <s v="Philadelphia"/>
    <x v="2"/>
    <n v="0.55000000000000004"/>
    <n v="2250"/>
    <n v="1237.5"/>
    <n v="494.99999999999994"/>
    <n v="0.39999999999999997"/>
    <n v="742.5"/>
  </r>
  <r>
    <x v="0"/>
    <n v="1185732"/>
    <x v="53"/>
    <x v="0"/>
    <x v="4"/>
    <s v="Philadelphia"/>
    <x v="3"/>
    <n v="0.55000000000000004"/>
    <n v="2000"/>
    <n v="1100"/>
    <n v="439.99999999999994"/>
    <n v="0.39999999999999997"/>
    <n v="660"/>
  </r>
  <r>
    <x v="0"/>
    <n v="1185732"/>
    <x v="53"/>
    <x v="0"/>
    <x v="4"/>
    <s v="Philadelphia"/>
    <x v="4"/>
    <n v="0.65"/>
    <n v="1750"/>
    <n v="1137.5"/>
    <n v="398.125"/>
    <n v="0.35"/>
    <n v="739.375"/>
  </r>
  <r>
    <x v="0"/>
    <n v="1185732"/>
    <x v="53"/>
    <x v="0"/>
    <x v="4"/>
    <s v="Philadelphia"/>
    <x v="5"/>
    <n v="0.70000000000000007"/>
    <n v="3500"/>
    <n v="2450.0000000000005"/>
    <n v="735.00000000000011"/>
    <n v="0.3"/>
    <n v="1715.0000000000005"/>
  </r>
  <r>
    <x v="0"/>
    <n v="1185732"/>
    <x v="54"/>
    <x v="0"/>
    <x v="4"/>
    <s v="Philadelphia"/>
    <x v="0"/>
    <n v="0.65"/>
    <n v="4750"/>
    <n v="3087.5"/>
    <n v="1543.75"/>
    <n v="0.5"/>
    <n v="1543.75"/>
  </r>
  <r>
    <x v="0"/>
    <n v="1185732"/>
    <x v="54"/>
    <x v="0"/>
    <x v="4"/>
    <s v="Philadelphia"/>
    <x v="1"/>
    <n v="0.5"/>
    <n v="2750"/>
    <n v="1375"/>
    <n v="412.5"/>
    <n v="0.3"/>
    <n v="962.5"/>
  </r>
  <r>
    <x v="0"/>
    <n v="1185732"/>
    <x v="54"/>
    <x v="0"/>
    <x v="4"/>
    <s v="Philadelphia"/>
    <x v="2"/>
    <n v="0.45"/>
    <n v="2000"/>
    <n v="900"/>
    <n v="315"/>
    <n v="0.35"/>
    <n v="585"/>
  </r>
  <r>
    <x v="0"/>
    <n v="1185732"/>
    <x v="54"/>
    <x v="0"/>
    <x v="4"/>
    <s v="Philadelphia"/>
    <x v="3"/>
    <n v="0.45"/>
    <n v="1750"/>
    <n v="787.5"/>
    <n v="275.625"/>
    <n v="0.35"/>
    <n v="511.875"/>
  </r>
  <r>
    <x v="0"/>
    <n v="1185732"/>
    <x v="54"/>
    <x v="0"/>
    <x v="4"/>
    <s v="Philadelphia"/>
    <x v="4"/>
    <n v="0.54999999999999993"/>
    <n v="1250"/>
    <n v="687.49999999999989"/>
    <n v="206.24999999999997"/>
    <n v="0.3"/>
    <n v="481.24999999999989"/>
  </r>
  <r>
    <x v="0"/>
    <n v="1185732"/>
    <x v="54"/>
    <x v="0"/>
    <x v="4"/>
    <s v="Philadelphia"/>
    <x v="5"/>
    <n v="0.6"/>
    <n v="2250"/>
    <n v="1350"/>
    <n v="337.5"/>
    <n v="0.25"/>
    <n v="1012.5"/>
  </r>
  <r>
    <x v="0"/>
    <n v="1185732"/>
    <x v="55"/>
    <x v="0"/>
    <x v="4"/>
    <s v="Philadelphia"/>
    <x v="0"/>
    <n v="0.6"/>
    <n v="4000"/>
    <n v="2400"/>
    <n v="1200"/>
    <n v="0.5"/>
    <n v="1200"/>
  </r>
  <r>
    <x v="0"/>
    <n v="1185732"/>
    <x v="55"/>
    <x v="0"/>
    <x v="4"/>
    <s v="Philadelphia"/>
    <x v="1"/>
    <n v="0.5"/>
    <n v="2250"/>
    <n v="1125"/>
    <n v="337.5"/>
    <n v="0.3"/>
    <n v="787.5"/>
  </r>
  <r>
    <x v="0"/>
    <n v="1185732"/>
    <x v="55"/>
    <x v="0"/>
    <x v="4"/>
    <s v="Philadelphia"/>
    <x v="2"/>
    <n v="0.5"/>
    <n v="1250"/>
    <n v="625"/>
    <n v="218.75"/>
    <n v="0.35"/>
    <n v="406.25"/>
  </r>
  <r>
    <x v="0"/>
    <n v="1185732"/>
    <x v="55"/>
    <x v="0"/>
    <x v="4"/>
    <s v="Philadelphia"/>
    <x v="3"/>
    <n v="0.5"/>
    <n v="1000"/>
    <n v="500"/>
    <n v="175"/>
    <n v="0.35"/>
    <n v="325"/>
  </r>
  <r>
    <x v="0"/>
    <n v="1185732"/>
    <x v="55"/>
    <x v="0"/>
    <x v="4"/>
    <s v="Philadelphia"/>
    <x v="4"/>
    <n v="0.6"/>
    <n v="1000"/>
    <n v="600"/>
    <n v="180"/>
    <n v="0.3"/>
    <n v="420"/>
  </r>
  <r>
    <x v="0"/>
    <n v="1185732"/>
    <x v="55"/>
    <x v="0"/>
    <x v="4"/>
    <s v="Philadelphia"/>
    <x v="5"/>
    <n v="0.64999999999999991"/>
    <n v="2250"/>
    <n v="1462.4999999999998"/>
    <n v="365.62499999999994"/>
    <n v="0.25"/>
    <n v="1096.8749999999998"/>
  </r>
  <r>
    <x v="0"/>
    <n v="1185732"/>
    <x v="56"/>
    <x v="0"/>
    <x v="4"/>
    <s v="Philadelphia"/>
    <x v="0"/>
    <n v="0.70000000000000007"/>
    <n v="3750"/>
    <n v="2625.0000000000005"/>
    <n v="1443.7500000000005"/>
    <n v="0.55000000000000004"/>
    <n v="1181.25"/>
  </r>
  <r>
    <x v="0"/>
    <n v="1185732"/>
    <x v="56"/>
    <x v="0"/>
    <x v="4"/>
    <s v="Philadelphia"/>
    <x v="1"/>
    <n v="0.60000000000000009"/>
    <n v="2000"/>
    <n v="1200.0000000000002"/>
    <n v="420.00000000000006"/>
    <n v="0.35"/>
    <n v="780.00000000000023"/>
  </r>
  <r>
    <x v="0"/>
    <n v="1185732"/>
    <x v="56"/>
    <x v="0"/>
    <x v="4"/>
    <s v="Philadelphia"/>
    <x v="2"/>
    <n v="0.60000000000000009"/>
    <n v="1950"/>
    <n v="1170.0000000000002"/>
    <n v="468.00000000000006"/>
    <n v="0.39999999999999997"/>
    <n v="702.00000000000023"/>
  </r>
  <r>
    <x v="0"/>
    <n v="1185732"/>
    <x v="56"/>
    <x v="0"/>
    <x v="4"/>
    <s v="Philadelphia"/>
    <x v="3"/>
    <n v="0.60000000000000009"/>
    <n v="1750"/>
    <n v="1050.0000000000002"/>
    <n v="420.00000000000006"/>
    <n v="0.39999999999999997"/>
    <n v="630.00000000000023"/>
  </r>
  <r>
    <x v="0"/>
    <n v="1185732"/>
    <x v="56"/>
    <x v="0"/>
    <x v="4"/>
    <s v="Philadelphia"/>
    <x v="4"/>
    <n v="0.70000000000000007"/>
    <n v="1500"/>
    <n v="1050"/>
    <n v="367.5"/>
    <n v="0.35"/>
    <n v="682.5"/>
  </r>
  <r>
    <x v="0"/>
    <n v="1185732"/>
    <x v="56"/>
    <x v="0"/>
    <x v="4"/>
    <s v="Philadelphia"/>
    <x v="5"/>
    <n v="0.75"/>
    <n v="2500"/>
    <n v="1875"/>
    <n v="562.5"/>
    <n v="0.3"/>
    <n v="1312.5"/>
  </r>
  <r>
    <x v="0"/>
    <n v="1185732"/>
    <x v="57"/>
    <x v="0"/>
    <x v="4"/>
    <s v="Philadelphia"/>
    <x v="0"/>
    <n v="0.70000000000000007"/>
    <n v="4750"/>
    <n v="3325.0000000000005"/>
    <n v="1828.7500000000005"/>
    <n v="0.55000000000000004"/>
    <n v="1496.25"/>
  </r>
  <r>
    <x v="0"/>
    <n v="1185732"/>
    <x v="57"/>
    <x v="0"/>
    <x v="4"/>
    <s v="Philadelphia"/>
    <x v="1"/>
    <n v="0.60000000000000009"/>
    <n v="2750"/>
    <n v="1650.0000000000002"/>
    <n v="577.5"/>
    <n v="0.35"/>
    <n v="1072.5000000000002"/>
  </r>
  <r>
    <x v="0"/>
    <n v="1185732"/>
    <x v="57"/>
    <x v="0"/>
    <x v="4"/>
    <s v="Philadelphia"/>
    <x v="2"/>
    <n v="0.60000000000000009"/>
    <n v="2250"/>
    <n v="1350.0000000000002"/>
    <n v="540"/>
    <n v="0.39999999999999997"/>
    <n v="810.00000000000023"/>
  </r>
  <r>
    <x v="0"/>
    <n v="1185732"/>
    <x v="57"/>
    <x v="0"/>
    <x v="4"/>
    <s v="Philadelphia"/>
    <x v="3"/>
    <n v="0.60000000000000009"/>
    <n v="1750"/>
    <n v="1050.0000000000002"/>
    <n v="420.00000000000006"/>
    <n v="0.39999999999999997"/>
    <n v="630.00000000000023"/>
  </r>
  <r>
    <x v="0"/>
    <n v="1185732"/>
    <x v="57"/>
    <x v="0"/>
    <x v="4"/>
    <s v="Philadelphia"/>
    <x v="4"/>
    <n v="0.70000000000000007"/>
    <n v="1750"/>
    <n v="1225.0000000000002"/>
    <n v="428.75000000000006"/>
    <n v="0.35"/>
    <n v="796.25000000000023"/>
  </r>
  <r>
    <x v="0"/>
    <n v="1185732"/>
    <x v="57"/>
    <x v="0"/>
    <x v="4"/>
    <s v="Philadelphia"/>
    <x v="5"/>
    <n v="0.75"/>
    <n v="2750"/>
    <n v="2062.5"/>
    <n v="618.75"/>
    <n v="0.3"/>
    <n v="1443.75"/>
  </r>
  <r>
    <x v="2"/>
    <n v="1128299"/>
    <x v="36"/>
    <x v="2"/>
    <x v="5"/>
    <s v="Las Vegas"/>
    <x v="0"/>
    <n v="0.35"/>
    <n v="4500"/>
    <n v="1575"/>
    <n v="630"/>
    <n v="0.4"/>
    <n v="945"/>
  </r>
  <r>
    <x v="2"/>
    <n v="1128299"/>
    <x v="36"/>
    <x v="2"/>
    <x v="5"/>
    <s v="Las Vegas"/>
    <x v="1"/>
    <n v="0.45"/>
    <n v="4500"/>
    <n v="2025"/>
    <n v="506.25"/>
    <n v="0.25"/>
    <n v="1518.75"/>
  </r>
  <r>
    <x v="2"/>
    <n v="1128299"/>
    <x v="36"/>
    <x v="2"/>
    <x v="5"/>
    <s v="Las Vegas"/>
    <x v="2"/>
    <n v="0.45"/>
    <n v="4500"/>
    <n v="2025"/>
    <n v="810"/>
    <n v="0.4"/>
    <n v="1215"/>
  </r>
  <r>
    <x v="2"/>
    <n v="1128299"/>
    <x v="36"/>
    <x v="2"/>
    <x v="5"/>
    <s v="Las Vegas"/>
    <x v="3"/>
    <n v="0.45"/>
    <n v="3000"/>
    <n v="1350"/>
    <n v="472.49999999999994"/>
    <n v="0.35"/>
    <n v="877.5"/>
  </r>
  <r>
    <x v="2"/>
    <n v="1128299"/>
    <x v="36"/>
    <x v="2"/>
    <x v="5"/>
    <s v="Las Vegas"/>
    <x v="4"/>
    <n v="0.5"/>
    <n v="2500"/>
    <n v="1250"/>
    <n v="687.5"/>
    <n v="0.55000000000000004"/>
    <n v="562.5"/>
  </r>
  <r>
    <x v="2"/>
    <n v="1128299"/>
    <x v="36"/>
    <x v="2"/>
    <x v="5"/>
    <s v="Las Vegas"/>
    <x v="5"/>
    <n v="0.45"/>
    <n v="4750"/>
    <n v="2137.5"/>
    <n v="427.5"/>
    <n v="0.2"/>
    <n v="1710"/>
  </r>
  <r>
    <x v="2"/>
    <n v="1128299"/>
    <x v="37"/>
    <x v="2"/>
    <x v="5"/>
    <s v="Las Vegas"/>
    <x v="0"/>
    <n v="0.35"/>
    <n v="5250"/>
    <n v="1837.4999999999998"/>
    <n v="735"/>
    <n v="0.4"/>
    <n v="1102.4999999999998"/>
  </r>
  <r>
    <x v="2"/>
    <n v="1128299"/>
    <x v="37"/>
    <x v="2"/>
    <x v="5"/>
    <s v="Las Vegas"/>
    <x v="1"/>
    <n v="0.45"/>
    <n v="4250"/>
    <n v="1912.5"/>
    <n v="478.125"/>
    <n v="0.25"/>
    <n v="1434.375"/>
  </r>
  <r>
    <x v="2"/>
    <n v="1128299"/>
    <x v="37"/>
    <x v="2"/>
    <x v="5"/>
    <s v="Las Vegas"/>
    <x v="2"/>
    <n v="0.45"/>
    <n v="4250"/>
    <n v="1912.5"/>
    <n v="765"/>
    <n v="0.4"/>
    <n v="1147.5"/>
  </r>
  <r>
    <x v="2"/>
    <n v="1128299"/>
    <x v="37"/>
    <x v="2"/>
    <x v="5"/>
    <s v="Las Vegas"/>
    <x v="3"/>
    <n v="0.45"/>
    <n v="2750"/>
    <n v="1237.5"/>
    <n v="433.125"/>
    <n v="0.35"/>
    <n v="804.375"/>
  </r>
  <r>
    <x v="2"/>
    <n v="1128299"/>
    <x v="37"/>
    <x v="2"/>
    <x v="5"/>
    <s v="Las Vegas"/>
    <x v="4"/>
    <n v="0.5"/>
    <n v="2000"/>
    <n v="1000"/>
    <n v="550"/>
    <n v="0.55000000000000004"/>
    <n v="450"/>
  </r>
  <r>
    <x v="2"/>
    <n v="1128299"/>
    <x v="37"/>
    <x v="2"/>
    <x v="5"/>
    <s v="Las Vegas"/>
    <x v="5"/>
    <n v="0.45"/>
    <n v="4000"/>
    <n v="1800"/>
    <n v="360"/>
    <n v="0.2"/>
    <n v="1440"/>
  </r>
  <r>
    <x v="2"/>
    <n v="1128299"/>
    <x v="38"/>
    <x v="2"/>
    <x v="5"/>
    <s v="Las Vegas"/>
    <x v="0"/>
    <n v="0.45"/>
    <n v="5500"/>
    <n v="2475"/>
    <n v="990"/>
    <n v="0.4"/>
    <n v="1485"/>
  </r>
  <r>
    <x v="2"/>
    <n v="1128299"/>
    <x v="38"/>
    <x v="2"/>
    <x v="5"/>
    <s v="Las Vegas"/>
    <x v="1"/>
    <n v="0.54999999999999993"/>
    <n v="4000"/>
    <n v="2199.9999999999995"/>
    <n v="549.99999999999989"/>
    <n v="0.25"/>
    <n v="1649.9999999999995"/>
  </r>
  <r>
    <x v="2"/>
    <n v="1128299"/>
    <x v="38"/>
    <x v="2"/>
    <x v="5"/>
    <s v="Las Vegas"/>
    <x v="2"/>
    <n v="0.54999999999999993"/>
    <n v="4000"/>
    <n v="2199.9999999999995"/>
    <n v="879.99999999999989"/>
    <n v="0.4"/>
    <n v="1319.9999999999995"/>
  </r>
  <r>
    <x v="2"/>
    <n v="1128299"/>
    <x v="38"/>
    <x v="2"/>
    <x v="5"/>
    <s v="Las Vegas"/>
    <x v="3"/>
    <n v="0.54999999999999993"/>
    <n v="3000"/>
    <n v="1649.9999999999998"/>
    <n v="577.49999999999989"/>
    <n v="0.35"/>
    <n v="1072.5"/>
  </r>
  <r>
    <x v="2"/>
    <n v="1128299"/>
    <x v="38"/>
    <x v="2"/>
    <x v="5"/>
    <s v="Las Vegas"/>
    <x v="4"/>
    <n v="0.6"/>
    <n v="1750"/>
    <n v="1050"/>
    <n v="577.5"/>
    <n v="0.55000000000000004"/>
    <n v="472.5"/>
  </r>
  <r>
    <x v="2"/>
    <n v="1128299"/>
    <x v="38"/>
    <x v="2"/>
    <x v="5"/>
    <s v="Las Vegas"/>
    <x v="5"/>
    <n v="0.54999999999999993"/>
    <n v="3750"/>
    <n v="2062.4999999999995"/>
    <n v="412.49999999999994"/>
    <n v="0.2"/>
    <n v="1649.9999999999995"/>
  </r>
  <r>
    <x v="2"/>
    <n v="1128299"/>
    <x v="39"/>
    <x v="2"/>
    <x v="5"/>
    <s v="Las Vegas"/>
    <x v="0"/>
    <n v="0.6"/>
    <n v="5500"/>
    <n v="3300"/>
    <n v="1320"/>
    <n v="0.4"/>
    <n v="1980"/>
  </r>
  <r>
    <x v="2"/>
    <n v="1128299"/>
    <x v="39"/>
    <x v="2"/>
    <x v="5"/>
    <s v="Las Vegas"/>
    <x v="1"/>
    <n v="0.65"/>
    <n v="3500"/>
    <n v="2275"/>
    <n v="568.75"/>
    <n v="0.25"/>
    <n v="1706.25"/>
  </r>
  <r>
    <x v="2"/>
    <n v="1128299"/>
    <x v="39"/>
    <x v="2"/>
    <x v="5"/>
    <s v="Las Vegas"/>
    <x v="2"/>
    <n v="0.65"/>
    <n v="4000"/>
    <n v="2600"/>
    <n v="1040"/>
    <n v="0.4"/>
    <n v="1560"/>
  </r>
  <r>
    <x v="2"/>
    <n v="1128299"/>
    <x v="39"/>
    <x v="2"/>
    <x v="5"/>
    <s v="Las Vegas"/>
    <x v="3"/>
    <n v="0.6"/>
    <n v="3000"/>
    <n v="1800"/>
    <n v="630"/>
    <n v="0.35"/>
    <n v="1170"/>
  </r>
  <r>
    <x v="2"/>
    <n v="1128299"/>
    <x v="39"/>
    <x v="2"/>
    <x v="5"/>
    <s v="Las Vegas"/>
    <x v="4"/>
    <n v="0.65"/>
    <n v="2000"/>
    <n v="1300"/>
    <n v="715.00000000000011"/>
    <n v="0.55000000000000004"/>
    <n v="584.99999999999989"/>
  </r>
  <r>
    <x v="2"/>
    <n v="1128299"/>
    <x v="39"/>
    <x v="2"/>
    <x v="5"/>
    <s v="Las Vegas"/>
    <x v="5"/>
    <n v="0.8"/>
    <n v="3500"/>
    <n v="2800"/>
    <n v="560"/>
    <n v="0.2"/>
    <n v="2240"/>
  </r>
  <r>
    <x v="2"/>
    <n v="1128299"/>
    <x v="40"/>
    <x v="2"/>
    <x v="5"/>
    <s v="Las Vegas"/>
    <x v="0"/>
    <n v="0.6"/>
    <n v="5500"/>
    <n v="3300"/>
    <n v="1485"/>
    <n v="0.45"/>
    <n v="1815"/>
  </r>
  <r>
    <x v="2"/>
    <n v="1128299"/>
    <x v="40"/>
    <x v="2"/>
    <x v="5"/>
    <s v="Las Vegas"/>
    <x v="1"/>
    <n v="0.65"/>
    <n v="4000"/>
    <n v="2600"/>
    <n v="780"/>
    <n v="0.3"/>
    <n v="1820"/>
  </r>
  <r>
    <x v="2"/>
    <n v="1128299"/>
    <x v="40"/>
    <x v="2"/>
    <x v="5"/>
    <s v="Las Vegas"/>
    <x v="2"/>
    <n v="0.65"/>
    <n v="4000"/>
    <n v="2600"/>
    <n v="1170"/>
    <n v="0.45"/>
    <n v="1430"/>
  </r>
  <r>
    <x v="2"/>
    <n v="1128299"/>
    <x v="40"/>
    <x v="2"/>
    <x v="5"/>
    <s v="Las Vegas"/>
    <x v="3"/>
    <n v="0.6"/>
    <n v="3000"/>
    <n v="1800"/>
    <n v="719.99999999999989"/>
    <n v="0.39999999999999997"/>
    <n v="1080"/>
  </r>
  <r>
    <x v="2"/>
    <n v="1128299"/>
    <x v="40"/>
    <x v="2"/>
    <x v="5"/>
    <s v="Las Vegas"/>
    <x v="4"/>
    <n v="0.65"/>
    <n v="2000"/>
    <n v="1300"/>
    <n v="780.00000000000011"/>
    <n v="0.60000000000000009"/>
    <n v="519.99999999999989"/>
  </r>
  <r>
    <x v="2"/>
    <n v="1128299"/>
    <x v="40"/>
    <x v="2"/>
    <x v="5"/>
    <s v="Las Vegas"/>
    <x v="5"/>
    <n v="0.8"/>
    <n v="4500"/>
    <n v="3600"/>
    <n v="900"/>
    <n v="0.25"/>
    <n v="2700"/>
  </r>
  <r>
    <x v="2"/>
    <n v="1128299"/>
    <x v="41"/>
    <x v="2"/>
    <x v="5"/>
    <s v="Las Vegas"/>
    <x v="0"/>
    <n v="0.6"/>
    <n v="7000"/>
    <n v="4200"/>
    <n v="1890"/>
    <n v="0.45"/>
    <n v="2310"/>
  </r>
  <r>
    <x v="2"/>
    <n v="1128299"/>
    <x v="41"/>
    <x v="2"/>
    <x v="5"/>
    <s v="Las Vegas"/>
    <x v="1"/>
    <n v="0.65"/>
    <n v="5500"/>
    <n v="3575"/>
    <n v="1072.5"/>
    <n v="0.3"/>
    <n v="2502.5"/>
  </r>
  <r>
    <x v="2"/>
    <n v="1128299"/>
    <x v="41"/>
    <x v="2"/>
    <x v="5"/>
    <s v="Las Vegas"/>
    <x v="2"/>
    <n v="0.65"/>
    <n v="5500"/>
    <n v="3575"/>
    <n v="1608.75"/>
    <n v="0.45"/>
    <n v="1966.25"/>
  </r>
  <r>
    <x v="2"/>
    <n v="1128299"/>
    <x v="41"/>
    <x v="2"/>
    <x v="5"/>
    <s v="Las Vegas"/>
    <x v="3"/>
    <n v="0.6"/>
    <n v="4250"/>
    <n v="2550"/>
    <n v="1019.9999999999999"/>
    <n v="0.39999999999999997"/>
    <n v="1530"/>
  </r>
  <r>
    <x v="2"/>
    <n v="1128299"/>
    <x v="41"/>
    <x v="2"/>
    <x v="5"/>
    <s v="Las Vegas"/>
    <x v="4"/>
    <n v="0.65"/>
    <n v="3000"/>
    <n v="1950"/>
    <n v="1170.0000000000002"/>
    <n v="0.60000000000000009"/>
    <n v="779.99999999999977"/>
  </r>
  <r>
    <x v="2"/>
    <n v="1128299"/>
    <x v="41"/>
    <x v="2"/>
    <x v="5"/>
    <s v="Las Vegas"/>
    <x v="5"/>
    <n v="0.8"/>
    <n v="6000"/>
    <n v="4800"/>
    <n v="1200"/>
    <n v="0.25"/>
    <n v="3600"/>
  </r>
  <r>
    <x v="2"/>
    <n v="1128299"/>
    <x v="42"/>
    <x v="2"/>
    <x v="5"/>
    <s v="Las Vegas"/>
    <x v="0"/>
    <n v="0.6"/>
    <n v="7500"/>
    <n v="4500"/>
    <n v="1800"/>
    <n v="0.4"/>
    <n v="2700"/>
  </r>
  <r>
    <x v="2"/>
    <n v="1128299"/>
    <x v="42"/>
    <x v="2"/>
    <x v="5"/>
    <s v="Las Vegas"/>
    <x v="1"/>
    <n v="0.65"/>
    <n v="6000"/>
    <n v="3900"/>
    <n v="975"/>
    <n v="0.25"/>
    <n v="2925"/>
  </r>
  <r>
    <x v="2"/>
    <n v="1128299"/>
    <x v="42"/>
    <x v="2"/>
    <x v="5"/>
    <s v="Las Vegas"/>
    <x v="2"/>
    <n v="0.65"/>
    <n v="5500"/>
    <n v="3575"/>
    <n v="1430"/>
    <n v="0.4"/>
    <n v="2145"/>
  </r>
  <r>
    <x v="2"/>
    <n v="1128299"/>
    <x v="42"/>
    <x v="2"/>
    <x v="5"/>
    <s v="Las Vegas"/>
    <x v="3"/>
    <n v="0.6"/>
    <n v="4500"/>
    <n v="2700"/>
    <n v="944.99999999999989"/>
    <n v="0.35"/>
    <n v="1755"/>
  </r>
  <r>
    <x v="2"/>
    <n v="1128299"/>
    <x v="42"/>
    <x v="2"/>
    <x v="5"/>
    <s v="Las Vegas"/>
    <x v="4"/>
    <n v="0.65"/>
    <n v="5000"/>
    <n v="3250"/>
    <n v="1787.5000000000002"/>
    <n v="0.55000000000000004"/>
    <n v="1462.4999999999998"/>
  </r>
  <r>
    <x v="2"/>
    <n v="1128299"/>
    <x v="42"/>
    <x v="2"/>
    <x v="5"/>
    <s v="Las Vegas"/>
    <x v="5"/>
    <n v="0.8"/>
    <n v="5000"/>
    <n v="4000"/>
    <n v="800"/>
    <n v="0.2"/>
    <n v="3200"/>
  </r>
  <r>
    <x v="2"/>
    <n v="1128299"/>
    <x v="43"/>
    <x v="2"/>
    <x v="5"/>
    <s v="Las Vegas"/>
    <x v="0"/>
    <n v="0.65"/>
    <n v="7000"/>
    <n v="4550"/>
    <n v="1820"/>
    <n v="0.4"/>
    <n v="2730"/>
  </r>
  <r>
    <x v="2"/>
    <n v="1128299"/>
    <x v="43"/>
    <x v="2"/>
    <x v="5"/>
    <s v="Las Vegas"/>
    <x v="1"/>
    <n v="0.70000000000000007"/>
    <n v="6500"/>
    <n v="4550"/>
    <n v="1137.5"/>
    <n v="0.25"/>
    <n v="3412.5"/>
  </r>
  <r>
    <x v="2"/>
    <n v="1128299"/>
    <x v="43"/>
    <x v="2"/>
    <x v="5"/>
    <s v="Las Vegas"/>
    <x v="2"/>
    <n v="0.65"/>
    <n v="5250"/>
    <n v="3412.5"/>
    <n v="1365"/>
    <n v="0.4"/>
    <n v="2047.5"/>
  </r>
  <r>
    <x v="2"/>
    <n v="1128299"/>
    <x v="43"/>
    <x v="2"/>
    <x v="5"/>
    <s v="Las Vegas"/>
    <x v="3"/>
    <n v="0.65"/>
    <n v="4750"/>
    <n v="3087.5"/>
    <n v="1080.625"/>
    <n v="0.35"/>
    <n v="2006.875"/>
  </r>
  <r>
    <x v="2"/>
    <n v="1128299"/>
    <x v="43"/>
    <x v="2"/>
    <x v="5"/>
    <s v="Las Vegas"/>
    <x v="4"/>
    <n v="0.75"/>
    <n v="4750"/>
    <n v="3562.5"/>
    <n v="1959.3750000000002"/>
    <n v="0.55000000000000004"/>
    <n v="1603.1249999999998"/>
  </r>
  <r>
    <x v="2"/>
    <n v="1128299"/>
    <x v="43"/>
    <x v="2"/>
    <x v="5"/>
    <s v="Las Vegas"/>
    <x v="5"/>
    <n v="0.8"/>
    <n v="4000"/>
    <n v="3200"/>
    <n v="640"/>
    <n v="0.2"/>
    <n v="2560"/>
  </r>
  <r>
    <x v="2"/>
    <n v="1128299"/>
    <x v="44"/>
    <x v="2"/>
    <x v="5"/>
    <s v="Las Vegas"/>
    <x v="0"/>
    <n v="0.60000000000000009"/>
    <n v="6000"/>
    <n v="3600.0000000000005"/>
    <n v="1260.0000000000002"/>
    <n v="0.35000000000000003"/>
    <n v="2340"/>
  </r>
  <r>
    <x v="2"/>
    <n v="1128299"/>
    <x v="44"/>
    <x v="2"/>
    <x v="5"/>
    <s v="Las Vegas"/>
    <x v="1"/>
    <n v="0.65000000000000013"/>
    <n v="6000"/>
    <n v="3900.0000000000009"/>
    <n v="780.00000000000023"/>
    <n v="0.2"/>
    <n v="3120.0000000000009"/>
  </r>
  <r>
    <x v="2"/>
    <n v="1128299"/>
    <x v="44"/>
    <x v="2"/>
    <x v="5"/>
    <s v="Las Vegas"/>
    <x v="2"/>
    <n v="0.60000000000000009"/>
    <n v="4500"/>
    <n v="2700.0000000000005"/>
    <n v="945.00000000000023"/>
    <n v="0.35000000000000003"/>
    <n v="1755.0000000000002"/>
  </r>
  <r>
    <x v="2"/>
    <n v="1128299"/>
    <x v="44"/>
    <x v="2"/>
    <x v="5"/>
    <s v="Las Vegas"/>
    <x v="3"/>
    <n v="0.60000000000000009"/>
    <n v="4000"/>
    <n v="2400.0000000000005"/>
    <n v="720.00000000000011"/>
    <n v="0.3"/>
    <n v="1680.0000000000005"/>
  </r>
  <r>
    <x v="2"/>
    <n v="1128299"/>
    <x v="44"/>
    <x v="2"/>
    <x v="5"/>
    <s v="Las Vegas"/>
    <x v="4"/>
    <n v="0.70000000000000007"/>
    <n v="4000"/>
    <n v="2800.0000000000005"/>
    <n v="1400.0000000000005"/>
    <n v="0.50000000000000011"/>
    <n v="1400"/>
  </r>
  <r>
    <x v="2"/>
    <n v="1128299"/>
    <x v="44"/>
    <x v="2"/>
    <x v="5"/>
    <s v="Las Vegas"/>
    <x v="5"/>
    <n v="0.75000000000000011"/>
    <n v="4500"/>
    <n v="3375.0000000000005"/>
    <n v="506.25000000000017"/>
    <n v="0.15000000000000002"/>
    <n v="2868.7500000000005"/>
  </r>
  <r>
    <x v="2"/>
    <n v="1128299"/>
    <x v="45"/>
    <x v="2"/>
    <x v="5"/>
    <s v="Las Vegas"/>
    <x v="0"/>
    <n v="0.60000000000000009"/>
    <n v="5500"/>
    <n v="3300.0000000000005"/>
    <n v="1155.0000000000002"/>
    <n v="0.35000000000000003"/>
    <n v="2145"/>
  </r>
  <r>
    <x v="2"/>
    <n v="1128299"/>
    <x v="45"/>
    <x v="2"/>
    <x v="5"/>
    <s v="Las Vegas"/>
    <x v="1"/>
    <n v="0.65000000000000013"/>
    <n v="5500"/>
    <n v="3575.0000000000009"/>
    <n v="715.00000000000023"/>
    <n v="0.2"/>
    <n v="2860.0000000000009"/>
  </r>
  <r>
    <x v="2"/>
    <n v="1128299"/>
    <x v="45"/>
    <x v="2"/>
    <x v="5"/>
    <s v="Las Vegas"/>
    <x v="2"/>
    <n v="0.60000000000000009"/>
    <n v="3750"/>
    <n v="2250.0000000000005"/>
    <n v="787.50000000000023"/>
    <n v="0.35000000000000003"/>
    <n v="1462.5000000000002"/>
  </r>
  <r>
    <x v="2"/>
    <n v="1128299"/>
    <x v="45"/>
    <x v="2"/>
    <x v="5"/>
    <s v="Las Vegas"/>
    <x v="3"/>
    <n v="0.60000000000000009"/>
    <n v="3500"/>
    <n v="2100.0000000000005"/>
    <n v="630.00000000000011"/>
    <n v="0.3"/>
    <n v="1470.0000000000005"/>
  </r>
  <r>
    <x v="2"/>
    <n v="1128299"/>
    <x v="45"/>
    <x v="2"/>
    <x v="5"/>
    <s v="Las Vegas"/>
    <x v="4"/>
    <n v="0.70000000000000007"/>
    <n v="3250"/>
    <n v="2275"/>
    <n v="1137.5000000000002"/>
    <n v="0.50000000000000011"/>
    <n v="1137.4999999999998"/>
  </r>
  <r>
    <x v="2"/>
    <n v="1128299"/>
    <x v="45"/>
    <x v="2"/>
    <x v="5"/>
    <s v="Las Vegas"/>
    <x v="5"/>
    <n v="0.75000000000000011"/>
    <n v="3750"/>
    <n v="2812.5000000000005"/>
    <n v="421.87500000000011"/>
    <n v="0.15000000000000002"/>
    <n v="2390.6250000000005"/>
  </r>
  <r>
    <x v="2"/>
    <n v="1128299"/>
    <x v="46"/>
    <x v="2"/>
    <x v="5"/>
    <s v="Las Vegas"/>
    <x v="0"/>
    <n v="0.60000000000000009"/>
    <n v="5750"/>
    <n v="3450.0000000000005"/>
    <n v="1207.5000000000002"/>
    <n v="0.35000000000000003"/>
    <n v="2242.5"/>
  </r>
  <r>
    <x v="2"/>
    <n v="1128299"/>
    <x v="46"/>
    <x v="2"/>
    <x v="5"/>
    <s v="Las Vegas"/>
    <x v="1"/>
    <n v="0.65000000000000013"/>
    <n v="5750"/>
    <n v="3737.5000000000009"/>
    <n v="747.50000000000023"/>
    <n v="0.2"/>
    <n v="2990.0000000000009"/>
  </r>
  <r>
    <x v="2"/>
    <n v="1128299"/>
    <x v="46"/>
    <x v="2"/>
    <x v="5"/>
    <s v="Las Vegas"/>
    <x v="2"/>
    <n v="0.60000000000000009"/>
    <n v="4250"/>
    <n v="2550.0000000000005"/>
    <n v="892.50000000000023"/>
    <n v="0.35000000000000003"/>
    <n v="1657.5000000000002"/>
  </r>
  <r>
    <x v="2"/>
    <n v="1128299"/>
    <x v="46"/>
    <x v="2"/>
    <x v="5"/>
    <s v="Las Vegas"/>
    <x v="3"/>
    <n v="0.60000000000000009"/>
    <n v="4000"/>
    <n v="2400.0000000000005"/>
    <n v="720.00000000000011"/>
    <n v="0.3"/>
    <n v="1680.0000000000005"/>
  </r>
  <r>
    <x v="2"/>
    <n v="1128299"/>
    <x v="46"/>
    <x v="2"/>
    <x v="5"/>
    <s v="Las Vegas"/>
    <x v="4"/>
    <n v="0.70000000000000007"/>
    <n v="3500"/>
    <n v="2450.0000000000005"/>
    <n v="1225.0000000000005"/>
    <n v="0.50000000000000011"/>
    <n v="1225"/>
  </r>
  <r>
    <x v="2"/>
    <n v="1128299"/>
    <x v="46"/>
    <x v="2"/>
    <x v="5"/>
    <s v="Las Vegas"/>
    <x v="5"/>
    <n v="0.75000000000000011"/>
    <n v="4750"/>
    <n v="3562.5000000000005"/>
    <n v="534.37500000000011"/>
    <n v="0.15000000000000002"/>
    <n v="3028.1250000000005"/>
  </r>
  <r>
    <x v="2"/>
    <n v="1128299"/>
    <x v="47"/>
    <x v="2"/>
    <x v="5"/>
    <s v="Las Vegas"/>
    <x v="0"/>
    <n v="0.60000000000000009"/>
    <n v="6750"/>
    <n v="4050.0000000000005"/>
    <n v="1417.5000000000002"/>
    <n v="0.35000000000000003"/>
    <n v="2632.5"/>
  </r>
  <r>
    <x v="2"/>
    <n v="1128299"/>
    <x v="47"/>
    <x v="2"/>
    <x v="5"/>
    <s v="Las Vegas"/>
    <x v="1"/>
    <n v="0.65000000000000013"/>
    <n v="6750"/>
    <n v="4387.5000000000009"/>
    <n v="877.50000000000023"/>
    <n v="0.2"/>
    <n v="3510.0000000000009"/>
  </r>
  <r>
    <x v="2"/>
    <n v="1128299"/>
    <x v="47"/>
    <x v="2"/>
    <x v="5"/>
    <s v="Las Vegas"/>
    <x v="2"/>
    <n v="0.60000000000000009"/>
    <n v="4750"/>
    <n v="2850.0000000000005"/>
    <n v="997.50000000000023"/>
    <n v="0.35000000000000003"/>
    <n v="1852.5000000000002"/>
  </r>
  <r>
    <x v="2"/>
    <n v="1128299"/>
    <x v="47"/>
    <x v="2"/>
    <x v="5"/>
    <s v="Las Vegas"/>
    <x v="3"/>
    <n v="0.60000000000000009"/>
    <n v="4750"/>
    <n v="2850.0000000000005"/>
    <n v="855.00000000000011"/>
    <n v="0.3"/>
    <n v="1995.0000000000005"/>
  </r>
  <r>
    <x v="2"/>
    <n v="1128299"/>
    <x v="47"/>
    <x v="2"/>
    <x v="5"/>
    <s v="Las Vegas"/>
    <x v="4"/>
    <n v="0.70000000000000007"/>
    <n v="4000"/>
    <n v="2800.0000000000005"/>
    <n v="1400.0000000000005"/>
    <n v="0.50000000000000011"/>
    <n v="1400"/>
  </r>
  <r>
    <x v="2"/>
    <n v="1128299"/>
    <x v="47"/>
    <x v="2"/>
    <x v="5"/>
    <s v="Las Vegas"/>
    <x v="5"/>
    <n v="0.75000000000000011"/>
    <n v="5000"/>
    <n v="3750.0000000000005"/>
    <n v="562.50000000000011"/>
    <n v="0.15000000000000002"/>
    <n v="3187.5000000000005"/>
  </r>
  <r>
    <x v="2"/>
    <n v="1128299"/>
    <x v="58"/>
    <x v="2"/>
    <x v="6"/>
    <s v="Denver"/>
    <x v="0"/>
    <n v="0.3"/>
    <n v="4250"/>
    <n v="1275"/>
    <n v="446.25000000000006"/>
    <n v="0.35000000000000003"/>
    <n v="828.75"/>
  </r>
  <r>
    <x v="2"/>
    <n v="1128299"/>
    <x v="58"/>
    <x v="2"/>
    <x v="6"/>
    <s v="Denver"/>
    <x v="1"/>
    <n v="0.4"/>
    <n v="4250"/>
    <n v="1700"/>
    <n v="340"/>
    <n v="0.2"/>
    <n v="1360"/>
  </r>
  <r>
    <x v="2"/>
    <n v="1128299"/>
    <x v="58"/>
    <x v="2"/>
    <x v="6"/>
    <s v="Denver"/>
    <x v="2"/>
    <n v="0.4"/>
    <n v="4250"/>
    <n v="1700"/>
    <n v="595"/>
    <n v="0.35000000000000003"/>
    <n v="1105"/>
  </r>
  <r>
    <x v="2"/>
    <n v="1128299"/>
    <x v="58"/>
    <x v="2"/>
    <x v="6"/>
    <s v="Denver"/>
    <x v="3"/>
    <n v="0.4"/>
    <n v="2750"/>
    <n v="1100"/>
    <n v="330"/>
    <n v="0.3"/>
    <n v="770"/>
  </r>
  <r>
    <x v="2"/>
    <n v="1128299"/>
    <x v="58"/>
    <x v="2"/>
    <x v="6"/>
    <s v="Denver"/>
    <x v="4"/>
    <n v="0.45"/>
    <n v="2250"/>
    <n v="1012.5"/>
    <n v="506.25"/>
    <n v="0.5"/>
    <n v="506.25"/>
  </r>
  <r>
    <x v="2"/>
    <n v="1128299"/>
    <x v="58"/>
    <x v="2"/>
    <x v="6"/>
    <s v="Denver"/>
    <x v="5"/>
    <n v="0.4"/>
    <n v="4750"/>
    <n v="1900"/>
    <n v="285.00000000000006"/>
    <n v="0.15000000000000002"/>
    <n v="1615"/>
  </r>
  <r>
    <x v="2"/>
    <n v="1128299"/>
    <x v="49"/>
    <x v="2"/>
    <x v="6"/>
    <s v="Denver"/>
    <x v="0"/>
    <n v="0.3"/>
    <n v="5250"/>
    <n v="1575"/>
    <n v="551.25"/>
    <n v="0.35000000000000003"/>
    <n v="1023.75"/>
  </r>
  <r>
    <x v="2"/>
    <n v="1128299"/>
    <x v="49"/>
    <x v="2"/>
    <x v="6"/>
    <s v="Denver"/>
    <x v="1"/>
    <n v="0.4"/>
    <n v="4250"/>
    <n v="1700"/>
    <n v="340"/>
    <n v="0.2"/>
    <n v="1360"/>
  </r>
  <r>
    <x v="2"/>
    <n v="1128299"/>
    <x v="49"/>
    <x v="2"/>
    <x v="6"/>
    <s v="Denver"/>
    <x v="2"/>
    <n v="0.4"/>
    <n v="4250"/>
    <n v="1700"/>
    <n v="595"/>
    <n v="0.35000000000000003"/>
    <n v="1105"/>
  </r>
  <r>
    <x v="2"/>
    <n v="1128299"/>
    <x v="49"/>
    <x v="2"/>
    <x v="6"/>
    <s v="Denver"/>
    <x v="3"/>
    <n v="0.4"/>
    <n v="2750"/>
    <n v="1100"/>
    <n v="330"/>
    <n v="0.3"/>
    <n v="770"/>
  </r>
  <r>
    <x v="2"/>
    <n v="1128299"/>
    <x v="49"/>
    <x v="2"/>
    <x v="6"/>
    <s v="Denver"/>
    <x v="4"/>
    <n v="0.45"/>
    <n v="2000"/>
    <n v="900"/>
    <n v="450"/>
    <n v="0.5"/>
    <n v="450"/>
  </r>
  <r>
    <x v="2"/>
    <n v="1128299"/>
    <x v="49"/>
    <x v="2"/>
    <x v="6"/>
    <s v="Denver"/>
    <x v="5"/>
    <n v="0.4"/>
    <n v="4000"/>
    <n v="1600"/>
    <n v="240.00000000000003"/>
    <n v="0.15000000000000002"/>
    <n v="1360"/>
  </r>
  <r>
    <x v="2"/>
    <n v="1128299"/>
    <x v="59"/>
    <x v="2"/>
    <x v="6"/>
    <s v="Denver"/>
    <x v="0"/>
    <n v="0.4"/>
    <n v="5500"/>
    <n v="2200"/>
    <n v="770.00000000000011"/>
    <n v="0.35000000000000003"/>
    <n v="1430"/>
  </r>
  <r>
    <x v="2"/>
    <n v="1128299"/>
    <x v="59"/>
    <x v="2"/>
    <x v="6"/>
    <s v="Denver"/>
    <x v="1"/>
    <n v="0.49999999999999994"/>
    <n v="4000"/>
    <n v="1999.9999999999998"/>
    <n v="400"/>
    <n v="0.2"/>
    <n v="1599.9999999999998"/>
  </r>
  <r>
    <x v="2"/>
    <n v="1128299"/>
    <x v="59"/>
    <x v="2"/>
    <x v="6"/>
    <s v="Denver"/>
    <x v="2"/>
    <n v="0.54999999999999993"/>
    <n v="4000"/>
    <n v="2199.9999999999995"/>
    <n v="769.99999999999989"/>
    <n v="0.35000000000000003"/>
    <n v="1429.9999999999995"/>
  </r>
  <r>
    <x v="2"/>
    <n v="1128299"/>
    <x v="59"/>
    <x v="2"/>
    <x v="6"/>
    <s v="Denver"/>
    <x v="3"/>
    <n v="0.54999999999999993"/>
    <n v="3000"/>
    <n v="1649.9999999999998"/>
    <n v="494.99999999999989"/>
    <n v="0.3"/>
    <n v="1155"/>
  </r>
  <r>
    <x v="2"/>
    <n v="1128299"/>
    <x v="59"/>
    <x v="2"/>
    <x v="6"/>
    <s v="Denver"/>
    <x v="4"/>
    <n v="0.6"/>
    <n v="1500"/>
    <n v="900"/>
    <n v="450"/>
    <n v="0.5"/>
    <n v="450"/>
  </r>
  <r>
    <x v="2"/>
    <n v="1128299"/>
    <x v="59"/>
    <x v="2"/>
    <x v="6"/>
    <s v="Denver"/>
    <x v="5"/>
    <n v="0.54999999999999993"/>
    <n v="3500"/>
    <n v="1924.9999999999998"/>
    <n v="288.75"/>
    <n v="0.15000000000000002"/>
    <n v="1636.2499999999998"/>
  </r>
  <r>
    <x v="2"/>
    <n v="1128299"/>
    <x v="60"/>
    <x v="2"/>
    <x v="6"/>
    <s v="Denver"/>
    <x v="0"/>
    <n v="0.6"/>
    <n v="5250"/>
    <n v="3150"/>
    <n v="1102.5"/>
    <n v="0.35000000000000003"/>
    <n v="2047.5"/>
  </r>
  <r>
    <x v="2"/>
    <n v="1128299"/>
    <x v="60"/>
    <x v="2"/>
    <x v="6"/>
    <s v="Denver"/>
    <x v="1"/>
    <n v="0.65"/>
    <n v="3250"/>
    <n v="2112.5"/>
    <n v="422.5"/>
    <n v="0.2"/>
    <n v="1690"/>
  </r>
  <r>
    <x v="2"/>
    <n v="1128299"/>
    <x v="60"/>
    <x v="2"/>
    <x v="6"/>
    <s v="Denver"/>
    <x v="2"/>
    <n v="0.65"/>
    <n v="3750"/>
    <n v="2437.5"/>
    <n v="853.12500000000011"/>
    <n v="0.35000000000000003"/>
    <n v="1584.375"/>
  </r>
  <r>
    <x v="2"/>
    <n v="1128299"/>
    <x v="60"/>
    <x v="2"/>
    <x v="6"/>
    <s v="Denver"/>
    <x v="3"/>
    <n v="0.6"/>
    <n v="2750"/>
    <n v="1650"/>
    <n v="495"/>
    <n v="0.3"/>
    <n v="1155"/>
  </r>
  <r>
    <x v="2"/>
    <n v="1128299"/>
    <x v="60"/>
    <x v="2"/>
    <x v="6"/>
    <s v="Denver"/>
    <x v="4"/>
    <n v="0.65"/>
    <n v="1750"/>
    <n v="1137.5"/>
    <n v="568.75"/>
    <n v="0.5"/>
    <n v="568.75"/>
  </r>
  <r>
    <x v="2"/>
    <n v="1128299"/>
    <x v="60"/>
    <x v="2"/>
    <x v="6"/>
    <s v="Denver"/>
    <x v="5"/>
    <n v="0.8"/>
    <n v="3250"/>
    <n v="2600"/>
    <n v="390.00000000000006"/>
    <n v="0.15000000000000002"/>
    <n v="2210"/>
  </r>
  <r>
    <x v="2"/>
    <n v="1128299"/>
    <x v="61"/>
    <x v="2"/>
    <x v="6"/>
    <s v="Denver"/>
    <x v="0"/>
    <n v="0.6"/>
    <n v="5250"/>
    <n v="3150"/>
    <n v="1575"/>
    <n v="0.5"/>
    <n v="1575"/>
  </r>
  <r>
    <x v="2"/>
    <n v="1128299"/>
    <x v="61"/>
    <x v="2"/>
    <x v="6"/>
    <s v="Denver"/>
    <x v="1"/>
    <n v="0.65"/>
    <n v="3750"/>
    <n v="2437.5"/>
    <n v="853.125"/>
    <n v="0.35"/>
    <n v="1584.375"/>
  </r>
  <r>
    <x v="2"/>
    <n v="1128299"/>
    <x v="61"/>
    <x v="2"/>
    <x v="6"/>
    <s v="Denver"/>
    <x v="2"/>
    <n v="0.65"/>
    <n v="3750"/>
    <n v="2437.5"/>
    <n v="1218.75"/>
    <n v="0.5"/>
    <n v="1218.75"/>
  </r>
  <r>
    <x v="2"/>
    <n v="1128299"/>
    <x v="61"/>
    <x v="2"/>
    <x v="6"/>
    <s v="Denver"/>
    <x v="3"/>
    <n v="0.6"/>
    <n v="2750"/>
    <n v="1650"/>
    <n v="742.49999999999989"/>
    <n v="0.44999999999999996"/>
    <n v="907.50000000000011"/>
  </r>
  <r>
    <x v="2"/>
    <n v="1128299"/>
    <x v="61"/>
    <x v="2"/>
    <x v="6"/>
    <s v="Denver"/>
    <x v="4"/>
    <n v="0.65"/>
    <n v="1750"/>
    <n v="1137.5"/>
    <n v="739.37500000000011"/>
    <n v="0.65000000000000013"/>
    <n v="398.12499999999989"/>
  </r>
  <r>
    <x v="2"/>
    <n v="1128299"/>
    <x v="61"/>
    <x v="2"/>
    <x v="6"/>
    <s v="Denver"/>
    <x v="5"/>
    <n v="0.8"/>
    <n v="4750"/>
    <n v="3800"/>
    <n v="1140"/>
    <n v="0.3"/>
    <n v="2660"/>
  </r>
  <r>
    <x v="2"/>
    <n v="1128299"/>
    <x v="52"/>
    <x v="2"/>
    <x v="6"/>
    <s v="Denver"/>
    <x v="0"/>
    <n v="0.6"/>
    <n v="7250"/>
    <n v="4350"/>
    <n v="2175"/>
    <n v="0.5"/>
    <n v="2175"/>
  </r>
  <r>
    <x v="2"/>
    <n v="1128299"/>
    <x v="52"/>
    <x v="2"/>
    <x v="6"/>
    <s v="Denver"/>
    <x v="1"/>
    <n v="0.65"/>
    <n v="5750"/>
    <n v="3737.5"/>
    <n v="1308.125"/>
    <n v="0.35"/>
    <n v="2429.375"/>
  </r>
  <r>
    <x v="2"/>
    <n v="1128299"/>
    <x v="52"/>
    <x v="2"/>
    <x v="6"/>
    <s v="Denver"/>
    <x v="2"/>
    <n v="0.65"/>
    <n v="5750"/>
    <n v="3737.5"/>
    <n v="1868.75"/>
    <n v="0.5"/>
    <n v="1868.75"/>
  </r>
  <r>
    <x v="2"/>
    <n v="1128299"/>
    <x v="52"/>
    <x v="2"/>
    <x v="6"/>
    <s v="Denver"/>
    <x v="3"/>
    <n v="0.65"/>
    <n v="4500"/>
    <n v="2925"/>
    <n v="1316.2499999999998"/>
    <n v="0.44999999999999996"/>
    <n v="1608.7500000000002"/>
  </r>
  <r>
    <x v="2"/>
    <n v="1128299"/>
    <x v="52"/>
    <x v="2"/>
    <x v="6"/>
    <s v="Denver"/>
    <x v="4"/>
    <n v="0.70000000000000007"/>
    <n v="3250"/>
    <n v="2275"/>
    <n v="1478.7500000000002"/>
    <n v="0.65000000000000013"/>
    <n v="796.24999999999977"/>
  </r>
  <r>
    <x v="2"/>
    <n v="1128299"/>
    <x v="52"/>
    <x v="2"/>
    <x v="6"/>
    <s v="Denver"/>
    <x v="5"/>
    <n v="0.85000000000000009"/>
    <n v="6250"/>
    <n v="5312.5000000000009"/>
    <n v="1593.7500000000002"/>
    <n v="0.3"/>
    <n v="3718.7500000000009"/>
  </r>
  <r>
    <x v="2"/>
    <n v="1128299"/>
    <x v="62"/>
    <x v="2"/>
    <x v="6"/>
    <s v="Denver"/>
    <x v="0"/>
    <n v="0.65"/>
    <n v="7750"/>
    <n v="5037.5"/>
    <n v="2266.875"/>
    <n v="0.45"/>
    <n v="2770.625"/>
  </r>
  <r>
    <x v="2"/>
    <n v="1128299"/>
    <x v="62"/>
    <x v="2"/>
    <x v="6"/>
    <s v="Denver"/>
    <x v="1"/>
    <n v="0.70000000000000007"/>
    <n v="6250"/>
    <n v="4375"/>
    <n v="1312.5"/>
    <n v="0.3"/>
    <n v="3062.5"/>
  </r>
  <r>
    <x v="2"/>
    <n v="1128299"/>
    <x v="62"/>
    <x v="2"/>
    <x v="6"/>
    <s v="Denver"/>
    <x v="2"/>
    <n v="0.70000000000000007"/>
    <n v="5750"/>
    <n v="4025.0000000000005"/>
    <n v="1811.2500000000002"/>
    <n v="0.45"/>
    <n v="2213.75"/>
  </r>
  <r>
    <x v="2"/>
    <n v="1128299"/>
    <x v="62"/>
    <x v="2"/>
    <x v="6"/>
    <s v="Denver"/>
    <x v="3"/>
    <n v="0.65"/>
    <n v="4750"/>
    <n v="3087.5"/>
    <n v="1235"/>
    <n v="0.39999999999999997"/>
    <n v="1852.5"/>
  </r>
  <r>
    <x v="2"/>
    <n v="1128299"/>
    <x v="62"/>
    <x v="2"/>
    <x v="6"/>
    <s v="Denver"/>
    <x v="4"/>
    <n v="0.70000000000000007"/>
    <n v="5250"/>
    <n v="3675.0000000000005"/>
    <n v="2205.0000000000005"/>
    <n v="0.60000000000000009"/>
    <n v="1470"/>
  </r>
  <r>
    <x v="2"/>
    <n v="1128299"/>
    <x v="62"/>
    <x v="2"/>
    <x v="6"/>
    <s v="Denver"/>
    <x v="5"/>
    <n v="0.85000000000000009"/>
    <n v="5250"/>
    <n v="4462.5000000000009"/>
    <n v="1115.6250000000002"/>
    <n v="0.25"/>
    <n v="3346.8750000000009"/>
  </r>
  <r>
    <x v="2"/>
    <n v="1128299"/>
    <x v="19"/>
    <x v="2"/>
    <x v="6"/>
    <s v="Denver"/>
    <x v="0"/>
    <n v="0.70000000000000007"/>
    <n v="7250"/>
    <n v="5075.0000000000009"/>
    <n v="2283.7500000000005"/>
    <n v="0.45"/>
    <n v="2791.2500000000005"/>
  </r>
  <r>
    <x v="2"/>
    <n v="1128299"/>
    <x v="19"/>
    <x v="2"/>
    <x v="6"/>
    <s v="Denver"/>
    <x v="1"/>
    <n v="0.75000000000000011"/>
    <n v="6750"/>
    <n v="5062.5000000000009"/>
    <n v="1518.7500000000002"/>
    <n v="0.3"/>
    <n v="3543.7500000000009"/>
  </r>
  <r>
    <x v="2"/>
    <n v="1128299"/>
    <x v="19"/>
    <x v="2"/>
    <x v="6"/>
    <s v="Denver"/>
    <x v="2"/>
    <n v="0.70000000000000007"/>
    <n v="5500"/>
    <n v="3850.0000000000005"/>
    <n v="1732.5000000000002"/>
    <n v="0.45"/>
    <n v="2117.5"/>
  </r>
  <r>
    <x v="2"/>
    <n v="1128299"/>
    <x v="19"/>
    <x v="2"/>
    <x v="6"/>
    <s v="Denver"/>
    <x v="3"/>
    <n v="0.70000000000000007"/>
    <n v="5000"/>
    <n v="3500.0000000000005"/>
    <n v="1400"/>
    <n v="0.39999999999999997"/>
    <n v="2100.0000000000005"/>
  </r>
  <r>
    <x v="2"/>
    <n v="1128299"/>
    <x v="19"/>
    <x v="2"/>
    <x v="6"/>
    <s v="Denver"/>
    <x v="4"/>
    <n v="0.75"/>
    <n v="5000"/>
    <n v="3750"/>
    <n v="2250.0000000000005"/>
    <n v="0.60000000000000009"/>
    <n v="1499.9999999999995"/>
  </r>
  <r>
    <x v="2"/>
    <n v="1128299"/>
    <x v="19"/>
    <x v="2"/>
    <x v="6"/>
    <s v="Denver"/>
    <x v="5"/>
    <n v="0.8"/>
    <n v="4000"/>
    <n v="3200"/>
    <n v="800"/>
    <n v="0.25"/>
    <n v="2400"/>
  </r>
  <r>
    <x v="2"/>
    <n v="1128299"/>
    <x v="63"/>
    <x v="2"/>
    <x v="6"/>
    <s v="Denver"/>
    <x v="0"/>
    <n v="0.65000000000000013"/>
    <n v="6000"/>
    <n v="3900.0000000000009"/>
    <n v="1560.0000000000005"/>
    <n v="0.4"/>
    <n v="2340.0000000000005"/>
  </r>
  <r>
    <x v="2"/>
    <n v="1128299"/>
    <x v="63"/>
    <x v="2"/>
    <x v="6"/>
    <s v="Denver"/>
    <x v="1"/>
    <n v="0.70000000000000018"/>
    <n v="6000"/>
    <n v="4200.0000000000009"/>
    <n v="1050.0000000000002"/>
    <n v="0.25"/>
    <n v="3150.0000000000009"/>
  </r>
  <r>
    <x v="2"/>
    <n v="1128299"/>
    <x v="63"/>
    <x v="2"/>
    <x v="6"/>
    <s v="Denver"/>
    <x v="2"/>
    <n v="0.65000000000000013"/>
    <n v="4500"/>
    <n v="2925.0000000000005"/>
    <n v="1170.0000000000002"/>
    <n v="0.4"/>
    <n v="1755.0000000000002"/>
  </r>
  <r>
    <x v="2"/>
    <n v="1128299"/>
    <x v="63"/>
    <x v="2"/>
    <x v="6"/>
    <s v="Denver"/>
    <x v="3"/>
    <n v="0.65000000000000013"/>
    <n v="4000"/>
    <n v="2600.0000000000005"/>
    <n v="910.00000000000011"/>
    <n v="0.35"/>
    <n v="1690.0000000000005"/>
  </r>
  <r>
    <x v="2"/>
    <n v="1128299"/>
    <x v="63"/>
    <x v="2"/>
    <x v="6"/>
    <s v="Denver"/>
    <x v="4"/>
    <n v="0.75000000000000011"/>
    <n v="4000"/>
    <n v="3000.0000000000005"/>
    <n v="1650.0000000000007"/>
    <n v="0.55000000000000016"/>
    <n v="1349.9999999999998"/>
  </r>
  <r>
    <x v="2"/>
    <n v="1128299"/>
    <x v="63"/>
    <x v="2"/>
    <x v="6"/>
    <s v="Denver"/>
    <x v="5"/>
    <n v="0.70000000000000007"/>
    <n v="4250"/>
    <n v="2975.0000000000005"/>
    <n v="595.00000000000011"/>
    <n v="0.2"/>
    <n v="2380.0000000000005"/>
  </r>
  <r>
    <x v="2"/>
    <n v="1128299"/>
    <x v="55"/>
    <x v="2"/>
    <x v="6"/>
    <s v="Denver"/>
    <x v="0"/>
    <n v="0.55000000000000004"/>
    <n v="5250"/>
    <n v="2887.5000000000005"/>
    <n v="1155.0000000000002"/>
    <n v="0.4"/>
    <n v="1732.5000000000002"/>
  </r>
  <r>
    <x v="2"/>
    <n v="1128299"/>
    <x v="55"/>
    <x v="2"/>
    <x v="6"/>
    <s v="Denver"/>
    <x v="1"/>
    <n v="0.60000000000000009"/>
    <n v="5250"/>
    <n v="3150.0000000000005"/>
    <n v="787.50000000000011"/>
    <n v="0.25"/>
    <n v="2362.5000000000005"/>
  </r>
  <r>
    <x v="2"/>
    <n v="1128299"/>
    <x v="55"/>
    <x v="2"/>
    <x v="6"/>
    <s v="Denver"/>
    <x v="2"/>
    <n v="0.55000000000000004"/>
    <n v="3500"/>
    <n v="1925.0000000000002"/>
    <n v="770.00000000000011"/>
    <n v="0.4"/>
    <n v="1155"/>
  </r>
  <r>
    <x v="2"/>
    <n v="1128299"/>
    <x v="55"/>
    <x v="2"/>
    <x v="6"/>
    <s v="Denver"/>
    <x v="3"/>
    <n v="0.55000000000000004"/>
    <n v="3250"/>
    <n v="1787.5000000000002"/>
    <n v="625.625"/>
    <n v="0.35"/>
    <n v="1161.8750000000002"/>
  </r>
  <r>
    <x v="2"/>
    <n v="1128299"/>
    <x v="55"/>
    <x v="2"/>
    <x v="6"/>
    <s v="Denver"/>
    <x v="4"/>
    <n v="0.65"/>
    <n v="3000"/>
    <n v="1950"/>
    <n v="1072.5000000000002"/>
    <n v="0.55000000000000016"/>
    <n v="877.49999999999977"/>
  </r>
  <r>
    <x v="2"/>
    <n v="1128299"/>
    <x v="55"/>
    <x v="2"/>
    <x v="6"/>
    <s v="Denver"/>
    <x v="5"/>
    <n v="0.70000000000000007"/>
    <n v="3500"/>
    <n v="2450.0000000000005"/>
    <n v="490.00000000000011"/>
    <n v="0.2"/>
    <n v="1960.0000000000005"/>
  </r>
  <r>
    <x v="2"/>
    <n v="1128299"/>
    <x v="64"/>
    <x v="2"/>
    <x v="6"/>
    <s v="Denver"/>
    <x v="0"/>
    <n v="0.55000000000000004"/>
    <n v="5750"/>
    <n v="3162.5000000000005"/>
    <n v="1265.0000000000002"/>
    <n v="0.4"/>
    <n v="1897.5000000000002"/>
  </r>
  <r>
    <x v="2"/>
    <n v="1128299"/>
    <x v="64"/>
    <x v="2"/>
    <x v="6"/>
    <s v="Denver"/>
    <x v="1"/>
    <n v="0.60000000000000009"/>
    <n v="5750"/>
    <n v="3450.0000000000005"/>
    <n v="862.50000000000011"/>
    <n v="0.25"/>
    <n v="2587.5000000000005"/>
  </r>
  <r>
    <x v="2"/>
    <n v="1128299"/>
    <x v="64"/>
    <x v="2"/>
    <x v="6"/>
    <s v="Denver"/>
    <x v="2"/>
    <n v="0.55000000000000004"/>
    <n v="4250"/>
    <n v="2337.5"/>
    <n v="935"/>
    <n v="0.4"/>
    <n v="1402.5"/>
  </r>
  <r>
    <x v="2"/>
    <n v="1128299"/>
    <x v="64"/>
    <x v="2"/>
    <x v="6"/>
    <s v="Denver"/>
    <x v="3"/>
    <n v="0.65000000000000013"/>
    <n v="4000"/>
    <n v="2600.0000000000005"/>
    <n v="910.00000000000011"/>
    <n v="0.35"/>
    <n v="1690.0000000000005"/>
  </r>
  <r>
    <x v="2"/>
    <n v="1128299"/>
    <x v="64"/>
    <x v="2"/>
    <x v="6"/>
    <s v="Denver"/>
    <x v="4"/>
    <n v="0.75000000000000011"/>
    <n v="3750"/>
    <n v="2812.5000000000005"/>
    <n v="1546.8750000000007"/>
    <n v="0.55000000000000016"/>
    <n v="1265.6249999999998"/>
  </r>
  <r>
    <x v="2"/>
    <n v="1128299"/>
    <x v="64"/>
    <x v="2"/>
    <x v="6"/>
    <s v="Denver"/>
    <x v="5"/>
    <n v="0.80000000000000016"/>
    <n v="5000"/>
    <n v="4000.0000000000009"/>
    <n v="800.00000000000023"/>
    <n v="0.2"/>
    <n v="3200.0000000000009"/>
  </r>
  <r>
    <x v="2"/>
    <n v="1128299"/>
    <x v="65"/>
    <x v="2"/>
    <x v="6"/>
    <s v="Denver"/>
    <x v="0"/>
    <n v="0.65000000000000013"/>
    <n v="7000"/>
    <n v="4550.0000000000009"/>
    <n v="1820.0000000000005"/>
    <n v="0.4"/>
    <n v="2730.0000000000005"/>
  </r>
  <r>
    <x v="2"/>
    <n v="1128299"/>
    <x v="65"/>
    <x v="2"/>
    <x v="6"/>
    <s v="Denver"/>
    <x v="1"/>
    <n v="0.70000000000000018"/>
    <n v="7000"/>
    <n v="4900.0000000000009"/>
    <n v="1225.0000000000002"/>
    <n v="0.25"/>
    <n v="3675.0000000000009"/>
  </r>
  <r>
    <x v="2"/>
    <n v="1128299"/>
    <x v="65"/>
    <x v="2"/>
    <x v="6"/>
    <s v="Denver"/>
    <x v="2"/>
    <n v="0.65000000000000013"/>
    <n v="5000"/>
    <n v="3250.0000000000005"/>
    <n v="1300.0000000000002"/>
    <n v="0.4"/>
    <n v="1950.0000000000002"/>
  </r>
  <r>
    <x v="2"/>
    <n v="1128299"/>
    <x v="65"/>
    <x v="2"/>
    <x v="6"/>
    <s v="Denver"/>
    <x v="3"/>
    <n v="0.65000000000000013"/>
    <n v="5000"/>
    <n v="3250.0000000000005"/>
    <n v="1137.5"/>
    <n v="0.35"/>
    <n v="2112.5000000000005"/>
  </r>
  <r>
    <x v="2"/>
    <n v="1128299"/>
    <x v="65"/>
    <x v="2"/>
    <x v="6"/>
    <s v="Denver"/>
    <x v="4"/>
    <n v="0.75000000000000011"/>
    <n v="4250"/>
    <n v="3187.5000000000005"/>
    <n v="1753.1250000000007"/>
    <n v="0.55000000000000016"/>
    <n v="1434.3749999999998"/>
  </r>
  <r>
    <x v="2"/>
    <n v="1128299"/>
    <x v="65"/>
    <x v="2"/>
    <x v="6"/>
    <s v="Denver"/>
    <x v="5"/>
    <n v="0.80000000000000016"/>
    <n v="5250"/>
    <n v="4200.0000000000009"/>
    <n v="840.00000000000023"/>
    <n v="0.2"/>
    <n v="3360.0000000000009"/>
  </r>
  <r>
    <x v="2"/>
    <n v="1128299"/>
    <x v="66"/>
    <x v="2"/>
    <x v="7"/>
    <s v="Seattle"/>
    <x v="0"/>
    <n v="0.4"/>
    <n v="4500"/>
    <n v="1800"/>
    <n v="540"/>
    <n v="0.3"/>
    <n v="1260"/>
  </r>
  <r>
    <x v="2"/>
    <n v="1128299"/>
    <x v="66"/>
    <x v="2"/>
    <x v="7"/>
    <s v="Seattle"/>
    <x v="1"/>
    <n v="0.5"/>
    <n v="4500"/>
    <n v="2250"/>
    <n v="562.5"/>
    <n v="0.25"/>
    <n v="1687.5"/>
  </r>
  <r>
    <x v="2"/>
    <n v="1128299"/>
    <x v="66"/>
    <x v="2"/>
    <x v="7"/>
    <s v="Seattle"/>
    <x v="2"/>
    <n v="0.5"/>
    <n v="4500"/>
    <n v="2250"/>
    <n v="562.5"/>
    <n v="0.25"/>
    <n v="1687.5"/>
  </r>
  <r>
    <x v="2"/>
    <n v="1128299"/>
    <x v="66"/>
    <x v="2"/>
    <x v="7"/>
    <s v="Seattle"/>
    <x v="3"/>
    <n v="0.5"/>
    <n v="3000"/>
    <n v="1500"/>
    <n v="450"/>
    <n v="0.3"/>
    <n v="1050"/>
  </r>
  <r>
    <x v="2"/>
    <n v="1128299"/>
    <x v="66"/>
    <x v="2"/>
    <x v="7"/>
    <s v="Seattle"/>
    <x v="4"/>
    <n v="0.55000000000000004"/>
    <n v="2500"/>
    <n v="1375"/>
    <n v="343.75"/>
    <n v="0.25"/>
    <n v="1031.25"/>
  </r>
  <r>
    <x v="2"/>
    <n v="1128299"/>
    <x v="66"/>
    <x v="2"/>
    <x v="7"/>
    <s v="Seattle"/>
    <x v="5"/>
    <n v="0.5"/>
    <n v="5000"/>
    <n v="2500"/>
    <n v="500"/>
    <n v="0.2"/>
    <n v="2000"/>
  </r>
  <r>
    <x v="2"/>
    <n v="1128299"/>
    <x v="67"/>
    <x v="2"/>
    <x v="7"/>
    <s v="Seattle"/>
    <x v="0"/>
    <n v="0.4"/>
    <n v="5500"/>
    <n v="2200"/>
    <n v="660"/>
    <n v="0.3"/>
    <n v="1540"/>
  </r>
  <r>
    <x v="2"/>
    <n v="1128299"/>
    <x v="67"/>
    <x v="2"/>
    <x v="7"/>
    <s v="Seattle"/>
    <x v="1"/>
    <n v="0.5"/>
    <n v="4500"/>
    <n v="2250"/>
    <n v="562.5"/>
    <n v="0.25"/>
    <n v="1687.5"/>
  </r>
  <r>
    <x v="2"/>
    <n v="1128299"/>
    <x v="67"/>
    <x v="2"/>
    <x v="7"/>
    <s v="Seattle"/>
    <x v="2"/>
    <n v="0.5"/>
    <n v="4500"/>
    <n v="2250"/>
    <n v="562.5"/>
    <n v="0.25"/>
    <n v="1687.5"/>
  </r>
  <r>
    <x v="2"/>
    <n v="1128299"/>
    <x v="67"/>
    <x v="2"/>
    <x v="7"/>
    <s v="Seattle"/>
    <x v="3"/>
    <n v="0.5"/>
    <n v="3000"/>
    <n v="1500"/>
    <n v="450"/>
    <n v="0.3"/>
    <n v="1050"/>
  </r>
  <r>
    <x v="2"/>
    <n v="1128299"/>
    <x v="67"/>
    <x v="2"/>
    <x v="7"/>
    <s v="Seattle"/>
    <x v="4"/>
    <n v="0.55000000000000004"/>
    <n v="2250"/>
    <n v="1237.5"/>
    <n v="309.375"/>
    <n v="0.25"/>
    <n v="928.125"/>
  </r>
  <r>
    <x v="2"/>
    <n v="1128299"/>
    <x v="67"/>
    <x v="2"/>
    <x v="7"/>
    <s v="Seattle"/>
    <x v="5"/>
    <n v="0.5"/>
    <n v="4250"/>
    <n v="2125"/>
    <n v="425"/>
    <n v="0.2"/>
    <n v="1700"/>
  </r>
  <r>
    <x v="2"/>
    <n v="1128299"/>
    <x v="68"/>
    <x v="2"/>
    <x v="7"/>
    <s v="Seattle"/>
    <x v="0"/>
    <n v="0.5"/>
    <n v="5750"/>
    <n v="2875"/>
    <n v="862.5"/>
    <n v="0.3"/>
    <n v="2012.5"/>
  </r>
  <r>
    <x v="2"/>
    <n v="1128299"/>
    <x v="68"/>
    <x v="2"/>
    <x v="7"/>
    <s v="Seattle"/>
    <x v="1"/>
    <n v="0.6"/>
    <n v="4250"/>
    <n v="2550"/>
    <n v="637.5"/>
    <n v="0.25"/>
    <n v="1912.5"/>
  </r>
  <r>
    <x v="2"/>
    <n v="1128299"/>
    <x v="68"/>
    <x v="2"/>
    <x v="7"/>
    <s v="Seattle"/>
    <x v="2"/>
    <n v="0.64999999999999991"/>
    <n v="4250"/>
    <n v="2762.4999999999995"/>
    <n v="690.62499999999989"/>
    <n v="0.25"/>
    <n v="2071.8749999999995"/>
  </r>
  <r>
    <x v="2"/>
    <n v="1128299"/>
    <x v="68"/>
    <x v="2"/>
    <x v="7"/>
    <s v="Seattle"/>
    <x v="3"/>
    <n v="0.64999999999999991"/>
    <n v="3250"/>
    <n v="2112.4999999999995"/>
    <n v="633.74999999999989"/>
    <n v="0.3"/>
    <n v="1478.7499999999995"/>
  </r>
  <r>
    <x v="2"/>
    <n v="1128299"/>
    <x v="68"/>
    <x v="2"/>
    <x v="7"/>
    <s v="Seattle"/>
    <x v="4"/>
    <n v="0.7"/>
    <n v="1750"/>
    <n v="1225"/>
    <n v="306.25"/>
    <n v="0.25"/>
    <n v="918.75"/>
  </r>
  <r>
    <x v="2"/>
    <n v="1128299"/>
    <x v="68"/>
    <x v="2"/>
    <x v="7"/>
    <s v="Seattle"/>
    <x v="5"/>
    <n v="0.64999999999999991"/>
    <n v="3750"/>
    <n v="2437.4999999999995"/>
    <n v="487.49999999999994"/>
    <n v="0.2"/>
    <n v="1949.9999999999995"/>
  </r>
  <r>
    <x v="2"/>
    <n v="1128299"/>
    <x v="69"/>
    <x v="2"/>
    <x v="7"/>
    <s v="Seattle"/>
    <x v="0"/>
    <n v="0.7"/>
    <n v="5500"/>
    <n v="3849.9999999999995"/>
    <n v="1154.9999999999998"/>
    <n v="0.3"/>
    <n v="2695"/>
  </r>
  <r>
    <x v="2"/>
    <n v="1128299"/>
    <x v="69"/>
    <x v="2"/>
    <x v="7"/>
    <s v="Seattle"/>
    <x v="1"/>
    <n v="0.75"/>
    <n v="3500"/>
    <n v="2625"/>
    <n v="656.25"/>
    <n v="0.25"/>
    <n v="1968.75"/>
  </r>
  <r>
    <x v="2"/>
    <n v="1128299"/>
    <x v="69"/>
    <x v="2"/>
    <x v="7"/>
    <s v="Seattle"/>
    <x v="2"/>
    <n v="0.75"/>
    <n v="4000"/>
    <n v="3000"/>
    <n v="750"/>
    <n v="0.25"/>
    <n v="2250"/>
  </r>
  <r>
    <x v="2"/>
    <n v="1128299"/>
    <x v="69"/>
    <x v="2"/>
    <x v="7"/>
    <s v="Seattle"/>
    <x v="3"/>
    <n v="0.6"/>
    <n v="3000"/>
    <n v="1800"/>
    <n v="540"/>
    <n v="0.3"/>
    <n v="1260"/>
  </r>
  <r>
    <x v="2"/>
    <n v="1128299"/>
    <x v="69"/>
    <x v="2"/>
    <x v="7"/>
    <s v="Seattle"/>
    <x v="4"/>
    <n v="0.65"/>
    <n v="2000"/>
    <n v="1300"/>
    <n v="325"/>
    <n v="0.25"/>
    <n v="975"/>
  </r>
  <r>
    <x v="2"/>
    <n v="1128299"/>
    <x v="69"/>
    <x v="2"/>
    <x v="7"/>
    <s v="Seattle"/>
    <x v="5"/>
    <n v="0.8"/>
    <n v="3500"/>
    <n v="2800"/>
    <n v="560"/>
    <n v="0.2"/>
    <n v="2240"/>
  </r>
  <r>
    <x v="2"/>
    <n v="1128299"/>
    <x v="70"/>
    <x v="2"/>
    <x v="7"/>
    <s v="Seattle"/>
    <x v="0"/>
    <n v="0.6"/>
    <n v="5500"/>
    <n v="3300"/>
    <n v="990"/>
    <n v="0.3"/>
    <n v="2310"/>
  </r>
  <r>
    <x v="2"/>
    <n v="1128299"/>
    <x v="70"/>
    <x v="2"/>
    <x v="7"/>
    <s v="Seattle"/>
    <x v="1"/>
    <n v="0.65"/>
    <n v="4000"/>
    <n v="2600"/>
    <n v="650"/>
    <n v="0.25"/>
    <n v="1950"/>
  </r>
  <r>
    <x v="2"/>
    <n v="1128299"/>
    <x v="70"/>
    <x v="2"/>
    <x v="7"/>
    <s v="Seattle"/>
    <x v="2"/>
    <n v="0.65"/>
    <n v="4000"/>
    <n v="2600"/>
    <n v="650"/>
    <n v="0.25"/>
    <n v="1950"/>
  </r>
  <r>
    <x v="2"/>
    <n v="1128299"/>
    <x v="70"/>
    <x v="2"/>
    <x v="7"/>
    <s v="Seattle"/>
    <x v="3"/>
    <n v="0.6"/>
    <n v="3000"/>
    <n v="1800"/>
    <n v="540"/>
    <n v="0.3"/>
    <n v="1260"/>
  </r>
  <r>
    <x v="2"/>
    <n v="1128299"/>
    <x v="70"/>
    <x v="2"/>
    <x v="7"/>
    <s v="Seattle"/>
    <x v="4"/>
    <n v="0.65"/>
    <n v="2000"/>
    <n v="1300"/>
    <n v="325"/>
    <n v="0.25"/>
    <n v="975"/>
  </r>
  <r>
    <x v="2"/>
    <n v="1128299"/>
    <x v="70"/>
    <x v="2"/>
    <x v="7"/>
    <s v="Seattle"/>
    <x v="5"/>
    <n v="0.8"/>
    <n v="5000"/>
    <n v="4000"/>
    <n v="800"/>
    <n v="0.2"/>
    <n v="3200"/>
  </r>
  <r>
    <x v="2"/>
    <n v="1128299"/>
    <x v="71"/>
    <x v="2"/>
    <x v="7"/>
    <s v="Seattle"/>
    <x v="0"/>
    <n v="0.75"/>
    <n v="7500"/>
    <n v="5625"/>
    <n v="1687.5"/>
    <n v="0.3"/>
    <n v="3937.5"/>
  </r>
  <r>
    <x v="2"/>
    <n v="1128299"/>
    <x v="71"/>
    <x v="2"/>
    <x v="7"/>
    <s v="Seattle"/>
    <x v="1"/>
    <n v="0.8"/>
    <n v="6250"/>
    <n v="5000"/>
    <n v="1250"/>
    <n v="0.25"/>
    <n v="3750"/>
  </r>
  <r>
    <x v="2"/>
    <n v="1128299"/>
    <x v="71"/>
    <x v="2"/>
    <x v="7"/>
    <s v="Seattle"/>
    <x v="2"/>
    <n v="0.8"/>
    <n v="6250"/>
    <n v="5000"/>
    <n v="1250"/>
    <n v="0.25"/>
    <n v="3750"/>
  </r>
  <r>
    <x v="2"/>
    <n v="1128299"/>
    <x v="71"/>
    <x v="2"/>
    <x v="7"/>
    <s v="Seattle"/>
    <x v="3"/>
    <n v="0.8"/>
    <n v="5000"/>
    <n v="4000"/>
    <n v="1200"/>
    <n v="0.3"/>
    <n v="2800"/>
  </r>
  <r>
    <x v="2"/>
    <n v="1128299"/>
    <x v="71"/>
    <x v="2"/>
    <x v="7"/>
    <s v="Seattle"/>
    <x v="4"/>
    <n v="0.85000000000000009"/>
    <n v="3750"/>
    <n v="3187.5000000000005"/>
    <n v="796.87500000000011"/>
    <n v="0.25"/>
    <n v="2390.6250000000005"/>
  </r>
  <r>
    <x v="2"/>
    <n v="1128299"/>
    <x v="71"/>
    <x v="2"/>
    <x v="7"/>
    <s v="Seattle"/>
    <x v="5"/>
    <n v="1"/>
    <n v="6750"/>
    <n v="6750"/>
    <n v="1350"/>
    <n v="0.2"/>
    <n v="5400"/>
  </r>
  <r>
    <x v="2"/>
    <n v="1128299"/>
    <x v="72"/>
    <x v="2"/>
    <x v="7"/>
    <s v="Seattle"/>
    <x v="0"/>
    <n v="0.8"/>
    <n v="8250"/>
    <n v="6600"/>
    <n v="1980"/>
    <n v="0.3"/>
    <n v="4620"/>
  </r>
  <r>
    <x v="2"/>
    <n v="1128299"/>
    <x v="72"/>
    <x v="2"/>
    <x v="7"/>
    <s v="Seattle"/>
    <x v="1"/>
    <n v="0.85000000000000009"/>
    <n v="6750"/>
    <n v="5737.5000000000009"/>
    <n v="1434.3750000000002"/>
    <n v="0.25"/>
    <n v="4303.1250000000009"/>
  </r>
  <r>
    <x v="2"/>
    <n v="1128299"/>
    <x v="72"/>
    <x v="2"/>
    <x v="7"/>
    <s v="Seattle"/>
    <x v="2"/>
    <n v="0.85000000000000009"/>
    <n v="6250"/>
    <n v="5312.5000000000009"/>
    <n v="1328.1250000000002"/>
    <n v="0.25"/>
    <n v="3984.3750000000009"/>
  </r>
  <r>
    <x v="2"/>
    <n v="1128299"/>
    <x v="72"/>
    <x v="2"/>
    <x v="7"/>
    <s v="Seattle"/>
    <x v="3"/>
    <n v="0.8"/>
    <n v="5250"/>
    <n v="4200"/>
    <n v="1260"/>
    <n v="0.3"/>
    <n v="2940"/>
  </r>
  <r>
    <x v="2"/>
    <n v="1128299"/>
    <x v="72"/>
    <x v="2"/>
    <x v="7"/>
    <s v="Seattle"/>
    <x v="4"/>
    <n v="0.85000000000000009"/>
    <n v="5750"/>
    <n v="4887.5000000000009"/>
    <n v="1221.8750000000002"/>
    <n v="0.25"/>
    <n v="3665.6250000000009"/>
  </r>
  <r>
    <x v="2"/>
    <n v="1128299"/>
    <x v="72"/>
    <x v="2"/>
    <x v="7"/>
    <s v="Seattle"/>
    <x v="5"/>
    <n v="1"/>
    <n v="5750"/>
    <n v="5750"/>
    <n v="1150"/>
    <n v="0.2"/>
    <n v="4600"/>
  </r>
  <r>
    <x v="2"/>
    <n v="1128299"/>
    <x v="73"/>
    <x v="2"/>
    <x v="7"/>
    <s v="Seattle"/>
    <x v="0"/>
    <n v="0.85000000000000009"/>
    <n v="7750"/>
    <n v="6587.5000000000009"/>
    <n v="1976.2500000000002"/>
    <n v="0.3"/>
    <n v="4611.2500000000009"/>
  </r>
  <r>
    <x v="2"/>
    <n v="1128299"/>
    <x v="73"/>
    <x v="2"/>
    <x v="7"/>
    <s v="Seattle"/>
    <x v="1"/>
    <n v="0.80000000000000016"/>
    <n v="7500"/>
    <n v="6000.0000000000009"/>
    <n v="1500.0000000000002"/>
    <n v="0.25"/>
    <n v="4500.0000000000009"/>
  </r>
  <r>
    <x v="2"/>
    <n v="1128299"/>
    <x v="73"/>
    <x v="2"/>
    <x v="7"/>
    <s v="Seattle"/>
    <x v="2"/>
    <n v="0.75000000000000011"/>
    <n v="6250"/>
    <n v="4687.5000000000009"/>
    <n v="1171.8750000000002"/>
    <n v="0.25"/>
    <n v="3515.6250000000009"/>
  </r>
  <r>
    <x v="2"/>
    <n v="1128299"/>
    <x v="73"/>
    <x v="2"/>
    <x v="7"/>
    <s v="Seattle"/>
    <x v="3"/>
    <n v="0.75000000000000011"/>
    <n v="5750"/>
    <n v="4312.5000000000009"/>
    <n v="1293.7500000000002"/>
    <n v="0.3"/>
    <n v="3018.7500000000009"/>
  </r>
  <r>
    <x v="2"/>
    <n v="1128299"/>
    <x v="73"/>
    <x v="2"/>
    <x v="7"/>
    <s v="Seattle"/>
    <x v="4"/>
    <n v="0.75"/>
    <n v="5750"/>
    <n v="4312.5"/>
    <n v="1078.125"/>
    <n v="0.25"/>
    <n v="3234.375"/>
  </r>
  <r>
    <x v="2"/>
    <n v="1128299"/>
    <x v="73"/>
    <x v="2"/>
    <x v="7"/>
    <s v="Seattle"/>
    <x v="5"/>
    <n v="0.8"/>
    <n v="4000"/>
    <n v="3200"/>
    <n v="640"/>
    <n v="0.2"/>
    <n v="2560"/>
  </r>
  <r>
    <x v="2"/>
    <n v="1128299"/>
    <x v="74"/>
    <x v="2"/>
    <x v="7"/>
    <s v="Seattle"/>
    <x v="0"/>
    <n v="0.70000000000000018"/>
    <n v="6000"/>
    <n v="4200.0000000000009"/>
    <n v="1260.0000000000002"/>
    <n v="0.3"/>
    <n v="2940.0000000000009"/>
  </r>
  <r>
    <x v="2"/>
    <n v="1128299"/>
    <x v="74"/>
    <x v="2"/>
    <x v="7"/>
    <s v="Seattle"/>
    <x v="1"/>
    <n v="0.75000000000000022"/>
    <n v="6000"/>
    <n v="4500.0000000000009"/>
    <n v="1125.0000000000002"/>
    <n v="0.25"/>
    <n v="3375.0000000000009"/>
  </r>
  <r>
    <x v="2"/>
    <n v="1128299"/>
    <x v="74"/>
    <x v="2"/>
    <x v="7"/>
    <s v="Seattle"/>
    <x v="2"/>
    <n v="0.70000000000000018"/>
    <n v="4500"/>
    <n v="3150.0000000000009"/>
    <n v="787.50000000000023"/>
    <n v="0.25"/>
    <n v="2362.5000000000009"/>
  </r>
  <r>
    <x v="2"/>
    <n v="1128299"/>
    <x v="74"/>
    <x v="2"/>
    <x v="7"/>
    <s v="Seattle"/>
    <x v="3"/>
    <n v="0.70000000000000018"/>
    <n v="4000"/>
    <n v="2800.0000000000009"/>
    <n v="840.00000000000023"/>
    <n v="0.3"/>
    <n v="1960.0000000000007"/>
  </r>
  <r>
    <x v="2"/>
    <n v="1128299"/>
    <x v="74"/>
    <x v="2"/>
    <x v="7"/>
    <s v="Seattle"/>
    <x v="4"/>
    <n v="0.80000000000000016"/>
    <n v="4250"/>
    <n v="3400.0000000000005"/>
    <n v="850.00000000000011"/>
    <n v="0.25"/>
    <n v="2550.0000000000005"/>
  </r>
  <r>
    <x v="2"/>
    <n v="1128299"/>
    <x v="74"/>
    <x v="2"/>
    <x v="7"/>
    <s v="Seattle"/>
    <x v="5"/>
    <n v="0.65"/>
    <n v="4500"/>
    <n v="2925"/>
    <n v="585"/>
    <n v="0.2"/>
    <n v="2340"/>
  </r>
  <r>
    <x v="2"/>
    <n v="1128299"/>
    <x v="75"/>
    <x v="2"/>
    <x v="7"/>
    <s v="Seattle"/>
    <x v="0"/>
    <n v="0.60000000000000009"/>
    <n v="5500"/>
    <n v="3300.0000000000005"/>
    <n v="990.00000000000011"/>
    <n v="0.3"/>
    <n v="2310.0000000000005"/>
  </r>
  <r>
    <x v="2"/>
    <n v="1128299"/>
    <x v="75"/>
    <x v="2"/>
    <x v="7"/>
    <s v="Seattle"/>
    <x v="1"/>
    <n v="0.65000000000000013"/>
    <n v="5500"/>
    <n v="3575.0000000000009"/>
    <n v="893.75000000000023"/>
    <n v="0.25"/>
    <n v="2681.2500000000009"/>
  </r>
  <r>
    <x v="2"/>
    <n v="1128299"/>
    <x v="75"/>
    <x v="2"/>
    <x v="7"/>
    <s v="Seattle"/>
    <x v="2"/>
    <n v="0.60000000000000009"/>
    <n v="3750"/>
    <n v="2250.0000000000005"/>
    <n v="562.50000000000011"/>
    <n v="0.25"/>
    <n v="1687.5000000000005"/>
  </r>
  <r>
    <x v="2"/>
    <n v="1128299"/>
    <x v="75"/>
    <x v="2"/>
    <x v="7"/>
    <s v="Seattle"/>
    <x v="3"/>
    <n v="0.60000000000000009"/>
    <n v="3500"/>
    <n v="2100.0000000000005"/>
    <n v="630.00000000000011"/>
    <n v="0.3"/>
    <n v="1470.0000000000005"/>
  </r>
  <r>
    <x v="2"/>
    <n v="1128299"/>
    <x v="75"/>
    <x v="2"/>
    <x v="7"/>
    <s v="Seattle"/>
    <x v="4"/>
    <n v="0.70000000000000007"/>
    <n v="3250"/>
    <n v="2275"/>
    <n v="568.75"/>
    <n v="0.25"/>
    <n v="1706.25"/>
  </r>
  <r>
    <x v="2"/>
    <n v="1128299"/>
    <x v="75"/>
    <x v="2"/>
    <x v="7"/>
    <s v="Seattle"/>
    <x v="5"/>
    <n v="0.75000000000000011"/>
    <n v="3750"/>
    <n v="2812.5000000000005"/>
    <n v="562.50000000000011"/>
    <n v="0.2"/>
    <n v="2250.0000000000005"/>
  </r>
  <r>
    <x v="2"/>
    <n v="1128299"/>
    <x v="76"/>
    <x v="2"/>
    <x v="7"/>
    <s v="Seattle"/>
    <x v="0"/>
    <n v="0.60000000000000009"/>
    <n v="6000"/>
    <n v="3600.0000000000005"/>
    <n v="1080"/>
    <n v="0.3"/>
    <n v="2520.0000000000005"/>
  </r>
  <r>
    <x v="2"/>
    <n v="1128299"/>
    <x v="76"/>
    <x v="2"/>
    <x v="7"/>
    <s v="Seattle"/>
    <x v="1"/>
    <n v="0.65000000000000013"/>
    <n v="6250"/>
    <n v="4062.5000000000009"/>
    <n v="1015.6250000000002"/>
    <n v="0.25"/>
    <n v="3046.8750000000009"/>
  </r>
  <r>
    <x v="2"/>
    <n v="1128299"/>
    <x v="76"/>
    <x v="2"/>
    <x v="7"/>
    <s v="Seattle"/>
    <x v="2"/>
    <n v="0.60000000000000009"/>
    <n v="4750"/>
    <n v="2850.0000000000005"/>
    <n v="712.50000000000011"/>
    <n v="0.25"/>
    <n v="2137.5000000000005"/>
  </r>
  <r>
    <x v="2"/>
    <n v="1128299"/>
    <x v="76"/>
    <x v="2"/>
    <x v="7"/>
    <s v="Seattle"/>
    <x v="3"/>
    <n v="0.70000000000000018"/>
    <n v="4500"/>
    <n v="3150.0000000000009"/>
    <n v="945.00000000000023"/>
    <n v="0.3"/>
    <n v="2205.0000000000009"/>
  </r>
  <r>
    <x v="2"/>
    <n v="1128299"/>
    <x v="76"/>
    <x v="2"/>
    <x v="7"/>
    <s v="Seattle"/>
    <x v="4"/>
    <n v="0.90000000000000013"/>
    <n v="4250"/>
    <n v="3825.0000000000005"/>
    <n v="956.25000000000011"/>
    <n v="0.25"/>
    <n v="2868.7500000000005"/>
  </r>
  <r>
    <x v="2"/>
    <n v="1128299"/>
    <x v="76"/>
    <x v="2"/>
    <x v="7"/>
    <s v="Seattle"/>
    <x v="5"/>
    <n v="0.95000000000000018"/>
    <n v="5500"/>
    <n v="5225.0000000000009"/>
    <n v="1045.0000000000002"/>
    <n v="0.2"/>
    <n v="4180.0000000000009"/>
  </r>
  <r>
    <x v="2"/>
    <n v="1128299"/>
    <x v="77"/>
    <x v="2"/>
    <x v="7"/>
    <s v="Seattle"/>
    <x v="0"/>
    <n v="0.80000000000000016"/>
    <n v="7500"/>
    <n v="6000.0000000000009"/>
    <n v="1800.0000000000002"/>
    <n v="0.3"/>
    <n v="4200.0000000000009"/>
  </r>
  <r>
    <x v="2"/>
    <n v="1128299"/>
    <x v="77"/>
    <x v="2"/>
    <x v="7"/>
    <s v="Seattle"/>
    <x v="1"/>
    <n v="0.8500000000000002"/>
    <n v="7500"/>
    <n v="6375.0000000000018"/>
    <n v="1593.7500000000005"/>
    <n v="0.25"/>
    <n v="4781.2500000000018"/>
  </r>
  <r>
    <x v="2"/>
    <n v="1128299"/>
    <x v="77"/>
    <x v="2"/>
    <x v="7"/>
    <s v="Seattle"/>
    <x v="2"/>
    <n v="0.80000000000000016"/>
    <n v="5500"/>
    <n v="4400.0000000000009"/>
    <n v="1100.0000000000002"/>
    <n v="0.25"/>
    <n v="3300.0000000000009"/>
  </r>
  <r>
    <x v="2"/>
    <n v="1128299"/>
    <x v="77"/>
    <x v="2"/>
    <x v="7"/>
    <s v="Seattle"/>
    <x v="3"/>
    <n v="0.80000000000000016"/>
    <n v="5500"/>
    <n v="4400.0000000000009"/>
    <n v="1320.0000000000002"/>
    <n v="0.3"/>
    <n v="3080.0000000000009"/>
  </r>
  <r>
    <x v="2"/>
    <n v="1128299"/>
    <x v="77"/>
    <x v="2"/>
    <x v="7"/>
    <s v="Seattle"/>
    <x v="4"/>
    <n v="0.90000000000000013"/>
    <n v="4750"/>
    <n v="4275.0000000000009"/>
    <n v="1068.7500000000002"/>
    <n v="0.25"/>
    <n v="3206.2500000000009"/>
  </r>
  <r>
    <x v="2"/>
    <n v="1128299"/>
    <x v="77"/>
    <x v="2"/>
    <x v="7"/>
    <s v="Seattle"/>
    <x v="5"/>
    <n v="0.95000000000000018"/>
    <n v="5750"/>
    <n v="5462.5000000000009"/>
    <n v="1092.5000000000002"/>
    <n v="0.2"/>
    <n v="4370.0000000000009"/>
  </r>
  <r>
    <x v="0"/>
    <n v="1185732"/>
    <x v="78"/>
    <x v="4"/>
    <x v="8"/>
    <s v="Miami"/>
    <x v="0"/>
    <n v="0.45"/>
    <n v="10500"/>
    <n v="4725"/>
    <n v="2126.25"/>
    <n v="0.45"/>
    <n v="2598.75"/>
  </r>
  <r>
    <x v="0"/>
    <n v="1185732"/>
    <x v="78"/>
    <x v="4"/>
    <x v="8"/>
    <s v="Miami"/>
    <x v="1"/>
    <n v="0.45"/>
    <n v="8500"/>
    <n v="3825"/>
    <n v="1338.75"/>
    <n v="0.35"/>
    <n v="2486.25"/>
  </r>
  <r>
    <x v="0"/>
    <n v="1185732"/>
    <x v="78"/>
    <x v="4"/>
    <x v="8"/>
    <s v="Miami"/>
    <x v="2"/>
    <n v="0.35000000000000003"/>
    <n v="8500"/>
    <n v="2975.0000000000005"/>
    <n v="743.75000000000011"/>
    <n v="0.25"/>
    <n v="2231.2500000000005"/>
  </r>
  <r>
    <x v="0"/>
    <n v="1185732"/>
    <x v="78"/>
    <x v="4"/>
    <x v="8"/>
    <s v="Miami"/>
    <x v="3"/>
    <n v="0.39999999999999997"/>
    <n v="7000"/>
    <n v="2799.9999999999995"/>
    <n v="839.99999999999989"/>
    <n v="0.3"/>
    <n v="1959.9999999999995"/>
  </r>
  <r>
    <x v="0"/>
    <n v="1185732"/>
    <x v="78"/>
    <x v="4"/>
    <x v="8"/>
    <s v="Miami"/>
    <x v="4"/>
    <n v="0.55000000000000004"/>
    <n v="7500"/>
    <n v="4125"/>
    <n v="1443.75"/>
    <n v="0.35"/>
    <n v="2681.25"/>
  </r>
  <r>
    <x v="0"/>
    <n v="1185732"/>
    <x v="78"/>
    <x v="4"/>
    <x v="8"/>
    <s v="Miami"/>
    <x v="5"/>
    <n v="0.45"/>
    <n v="8500"/>
    <n v="3825"/>
    <n v="1912.5"/>
    <n v="0.5"/>
    <n v="1912.5"/>
  </r>
  <r>
    <x v="0"/>
    <n v="1185732"/>
    <x v="79"/>
    <x v="4"/>
    <x v="8"/>
    <s v="Miami"/>
    <x v="0"/>
    <n v="0.45"/>
    <n v="11000"/>
    <n v="4950"/>
    <n v="2227.5"/>
    <n v="0.45"/>
    <n v="2722.5"/>
  </r>
  <r>
    <x v="0"/>
    <n v="1185732"/>
    <x v="79"/>
    <x v="4"/>
    <x v="8"/>
    <s v="Miami"/>
    <x v="1"/>
    <n v="0.45"/>
    <n v="7500"/>
    <n v="3375"/>
    <n v="1181.25"/>
    <n v="0.35"/>
    <n v="2193.75"/>
  </r>
  <r>
    <x v="0"/>
    <n v="1185732"/>
    <x v="79"/>
    <x v="4"/>
    <x v="8"/>
    <s v="Miami"/>
    <x v="2"/>
    <n v="0.35000000000000003"/>
    <n v="8000"/>
    <n v="2800.0000000000005"/>
    <n v="700.00000000000011"/>
    <n v="0.25"/>
    <n v="2100.0000000000005"/>
  </r>
  <r>
    <x v="0"/>
    <n v="1185732"/>
    <x v="79"/>
    <x v="4"/>
    <x v="8"/>
    <s v="Miami"/>
    <x v="3"/>
    <n v="0.39999999999999997"/>
    <n v="6750"/>
    <n v="2700"/>
    <n v="810"/>
    <n v="0.3"/>
    <n v="1890"/>
  </r>
  <r>
    <x v="0"/>
    <n v="1185732"/>
    <x v="79"/>
    <x v="4"/>
    <x v="8"/>
    <s v="Miami"/>
    <x v="4"/>
    <n v="0.55000000000000004"/>
    <n v="7500"/>
    <n v="4125"/>
    <n v="1443.75"/>
    <n v="0.35"/>
    <n v="2681.25"/>
  </r>
  <r>
    <x v="0"/>
    <n v="1185732"/>
    <x v="79"/>
    <x v="4"/>
    <x v="8"/>
    <s v="Miami"/>
    <x v="5"/>
    <n v="0.45"/>
    <n v="8500"/>
    <n v="3825"/>
    <n v="1912.5"/>
    <n v="0.5"/>
    <n v="1912.5"/>
  </r>
  <r>
    <x v="0"/>
    <n v="1185732"/>
    <x v="80"/>
    <x v="4"/>
    <x v="8"/>
    <s v="Miami"/>
    <x v="0"/>
    <n v="0.45"/>
    <n v="10700"/>
    <n v="4815"/>
    <n v="2166.75"/>
    <n v="0.45"/>
    <n v="2648.25"/>
  </r>
  <r>
    <x v="0"/>
    <n v="1185732"/>
    <x v="80"/>
    <x v="4"/>
    <x v="8"/>
    <s v="Miami"/>
    <x v="1"/>
    <n v="0.45"/>
    <n v="7500"/>
    <n v="3375"/>
    <n v="1181.25"/>
    <n v="0.35"/>
    <n v="2193.75"/>
  </r>
  <r>
    <x v="0"/>
    <n v="1185732"/>
    <x v="80"/>
    <x v="4"/>
    <x v="8"/>
    <s v="Miami"/>
    <x v="2"/>
    <n v="0.35000000000000003"/>
    <n v="7750"/>
    <n v="2712.5000000000005"/>
    <n v="678.12500000000011"/>
    <n v="0.25"/>
    <n v="2034.3750000000005"/>
  </r>
  <r>
    <x v="0"/>
    <n v="1185732"/>
    <x v="80"/>
    <x v="4"/>
    <x v="8"/>
    <s v="Miami"/>
    <x v="3"/>
    <n v="0.39999999999999997"/>
    <n v="6250"/>
    <n v="2500"/>
    <n v="750"/>
    <n v="0.3"/>
    <n v="1750"/>
  </r>
  <r>
    <x v="0"/>
    <n v="1185732"/>
    <x v="80"/>
    <x v="4"/>
    <x v="8"/>
    <s v="Miami"/>
    <x v="4"/>
    <n v="0.55000000000000004"/>
    <n v="6750"/>
    <n v="3712.5000000000005"/>
    <n v="1299.375"/>
    <n v="0.35"/>
    <n v="2413.1250000000005"/>
  </r>
  <r>
    <x v="0"/>
    <n v="1185732"/>
    <x v="80"/>
    <x v="4"/>
    <x v="8"/>
    <s v="Miami"/>
    <x v="5"/>
    <n v="0.45"/>
    <n v="7750"/>
    <n v="3487.5"/>
    <n v="1743.75"/>
    <n v="0.5"/>
    <n v="1743.75"/>
  </r>
  <r>
    <x v="0"/>
    <n v="1185732"/>
    <x v="81"/>
    <x v="4"/>
    <x v="8"/>
    <s v="Miami"/>
    <x v="0"/>
    <n v="0.45"/>
    <n v="10250"/>
    <n v="4612.5"/>
    <n v="2075.625"/>
    <n v="0.45"/>
    <n v="2536.875"/>
  </r>
  <r>
    <x v="0"/>
    <n v="1185732"/>
    <x v="81"/>
    <x v="4"/>
    <x v="8"/>
    <s v="Miami"/>
    <x v="1"/>
    <n v="0.45"/>
    <n v="7250"/>
    <n v="3262.5"/>
    <n v="1141.875"/>
    <n v="0.35"/>
    <n v="2120.625"/>
  </r>
  <r>
    <x v="0"/>
    <n v="1185732"/>
    <x v="81"/>
    <x v="4"/>
    <x v="8"/>
    <s v="Miami"/>
    <x v="2"/>
    <n v="0.35000000000000003"/>
    <n v="7250"/>
    <n v="2537.5000000000005"/>
    <n v="634.37500000000011"/>
    <n v="0.25"/>
    <n v="1903.1250000000005"/>
  </r>
  <r>
    <x v="0"/>
    <n v="1185732"/>
    <x v="81"/>
    <x v="4"/>
    <x v="8"/>
    <s v="Miami"/>
    <x v="3"/>
    <n v="0.39999999999999997"/>
    <n v="6500"/>
    <n v="2600"/>
    <n v="780"/>
    <n v="0.3"/>
    <n v="1820"/>
  </r>
  <r>
    <x v="0"/>
    <n v="1185732"/>
    <x v="81"/>
    <x v="4"/>
    <x v="8"/>
    <s v="Miami"/>
    <x v="4"/>
    <n v="0.55000000000000004"/>
    <n v="6750"/>
    <n v="3712.5000000000005"/>
    <n v="1299.375"/>
    <n v="0.35"/>
    <n v="2413.1250000000005"/>
  </r>
  <r>
    <x v="0"/>
    <n v="1185732"/>
    <x v="81"/>
    <x v="4"/>
    <x v="8"/>
    <s v="Miami"/>
    <x v="5"/>
    <n v="0.45"/>
    <n v="8000"/>
    <n v="3600"/>
    <n v="1800"/>
    <n v="0.5"/>
    <n v="1800"/>
  </r>
  <r>
    <x v="0"/>
    <n v="1185732"/>
    <x v="82"/>
    <x v="4"/>
    <x v="8"/>
    <s v="Miami"/>
    <x v="0"/>
    <n v="0.55000000000000004"/>
    <n v="10700"/>
    <n v="5885.0000000000009"/>
    <n v="2648.2500000000005"/>
    <n v="0.45"/>
    <n v="3236.7500000000005"/>
  </r>
  <r>
    <x v="0"/>
    <n v="1185732"/>
    <x v="82"/>
    <x v="4"/>
    <x v="8"/>
    <s v="Miami"/>
    <x v="1"/>
    <n v="0.55000000000000004"/>
    <n v="7750"/>
    <n v="4262.5"/>
    <n v="1491.875"/>
    <n v="0.35"/>
    <n v="2770.625"/>
  </r>
  <r>
    <x v="0"/>
    <n v="1185732"/>
    <x v="82"/>
    <x v="4"/>
    <x v="8"/>
    <s v="Miami"/>
    <x v="2"/>
    <n v="0.5"/>
    <n v="7500"/>
    <n v="3750"/>
    <n v="937.5"/>
    <n v="0.25"/>
    <n v="2812.5"/>
  </r>
  <r>
    <x v="0"/>
    <n v="1185732"/>
    <x v="82"/>
    <x v="4"/>
    <x v="8"/>
    <s v="Miami"/>
    <x v="3"/>
    <n v="0.5"/>
    <n v="7000"/>
    <n v="3500"/>
    <n v="1050"/>
    <n v="0.3"/>
    <n v="2450"/>
  </r>
  <r>
    <x v="0"/>
    <n v="1185732"/>
    <x v="82"/>
    <x v="4"/>
    <x v="8"/>
    <s v="Miami"/>
    <x v="4"/>
    <n v="0.6"/>
    <n v="7250"/>
    <n v="4350"/>
    <n v="1522.5"/>
    <n v="0.35"/>
    <n v="2827.5"/>
  </r>
  <r>
    <x v="0"/>
    <n v="1185732"/>
    <x v="82"/>
    <x v="4"/>
    <x v="8"/>
    <s v="Miami"/>
    <x v="5"/>
    <n v="0.65"/>
    <n v="8250"/>
    <n v="5362.5"/>
    <n v="2681.25"/>
    <n v="0.5"/>
    <n v="2681.25"/>
  </r>
  <r>
    <x v="0"/>
    <n v="1185732"/>
    <x v="83"/>
    <x v="4"/>
    <x v="8"/>
    <s v="Miami"/>
    <x v="0"/>
    <n v="0.6"/>
    <n v="10750"/>
    <n v="6450"/>
    <n v="2902.5"/>
    <n v="0.45"/>
    <n v="3547.5"/>
  </r>
  <r>
    <x v="0"/>
    <n v="1185732"/>
    <x v="83"/>
    <x v="4"/>
    <x v="8"/>
    <s v="Miami"/>
    <x v="1"/>
    <n v="0.55000000000000004"/>
    <n v="8250"/>
    <n v="4537.5"/>
    <n v="1588.125"/>
    <n v="0.35"/>
    <n v="2949.375"/>
  </r>
  <r>
    <x v="0"/>
    <n v="1185732"/>
    <x v="83"/>
    <x v="4"/>
    <x v="8"/>
    <s v="Miami"/>
    <x v="2"/>
    <n v="0.5"/>
    <n v="8000"/>
    <n v="4000"/>
    <n v="1000"/>
    <n v="0.25"/>
    <n v="3000"/>
  </r>
  <r>
    <x v="0"/>
    <n v="1185732"/>
    <x v="83"/>
    <x v="4"/>
    <x v="8"/>
    <s v="Miami"/>
    <x v="3"/>
    <n v="0.5"/>
    <n v="7750"/>
    <n v="3875"/>
    <n v="1162.5"/>
    <n v="0.3"/>
    <n v="2712.5"/>
  </r>
  <r>
    <x v="0"/>
    <n v="1185732"/>
    <x v="83"/>
    <x v="4"/>
    <x v="8"/>
    <s v="Miami"/>
    <x v="4"/>
    <n v="0.65"/>
    <n v="7750"/>
    <n v="5037.5"/>
    <n v="1763.125"/>
    <n v="0.35"/>
    <n v="3274.375"/>
  </r>
  <r>
    <x v="0"/>
    <n v="1185732"/>
    <x v="83"/>
    <x v="4"/>
    <x v="8"/>
    <s v="Miami"/>
    <x v="5"/>
    <n v="0.70000000000000007"/>
    <n v="9250"/>
    <n v="6475.0000000000009"/>
    <n v="3237.5000000000005"/>
    <n v="0.5"/>
    <n v="3237.5000000000005"/>
  </r>
  <r>
    <x v="0"/>
    <n v="1185732"/>
    <x v="84"/>
    <x v="4"/>
    <x v="8"/>
    <s v="Miami"/>
    <x v="0"/>
    <n v="0.65"/>
    <n v="11500"/>
    <n v="7475"/>
    <n v="3363.75"/>
    <n v="0.45"/>
    <n v="4111.25"/>
  </r>
  <r>
    <x v="0"/>
    <n v="1185732"/>
    <x v="84"/>
    <x v="4"/>
    <x v="8"/>
    <s v="Miami"/>
    <x v="1"/>
    <n v="0.60000000000000009"/>
    <n v="9000"/>
    <n v="5400.0000000000009"/>
    <n v="1890.0000000000002"/>
    <n v="0.35"/>
    <n v="3510.0000000000009"/>
  </r>
  <r>
    <x v="0"/>
    <n v="1185732"/>
    <x v="84"/>
    <x v="4"/>
    <x v="8"/>
    <s v="Miami"/>
    <x v="2"/>
    <n v="0.55000000000000004"/>
    <n v="8250"/>
    <n v="4537.5"/>
    <n v="1134.375"/>
    <n v="0.25"/>
    <n v="3403.125"/>
  </r>
  <r>
    <x v="0"/>
    <n v="1185732"/>
    <x v="84"/>
    <x v="4"/>
    <x v="8"/>
    <s v="Miami"/>
    <x v="3"/>
    <n v="0.55000000000000004"/>
    <n v="7750"/>
    <n v="4262.5"/>
    <n v="1278.75"/>
    <n v="0.3"/>
    <n v="2983.75"/>
  </r>
  <r>
    <x v="0"/>
    <n v="1185732"/>
    <x v="84"/>
    <x v="4"/>
    <x v="8"/>
    <s v="Miami"/>
    <x v="4"/>
    <n v="0.65"/>
    <n v="8000"/>
    <n v="5200"/>
    <n v="1819.9999999999998"/>
    <n v="0.35"/>
    <n v="3380"/>
  </r>
  <r>
    <x v="0"/>
    <n v="1185732"/>
    <x v="84"/>
    <x v="4"/>
    <x v="8"/>
    <s v="Miami"/>
    <x v="5"/>
    <n v="0.70000000000000007"/>
    <n v="9750"/>
    <n v="6825.0000000000009"/>
    <n v="3412.5000000000005"/>
    <n v="0.5"/>
    <n v="3412.5000000000005"/>
  </r>
  <r>
    <x v="0"/>
    <n v="1185732"/>
    <x v="85"/>
    <x v="4"/>
    <x v="8"/>
    <s v="Miami"/>
    <x v="0"/>
    <n v="0.65"/>
    <n v="11250"/>
    <n v="7312.5"/>
    <n v="3290.625"/>
    <n v="0.45"/>
    <n v="4021.875"/>
  </r>
  <r>
    <x v="0"/>
    <n v="1185732"/>
    <x v="85"/>
    <x v="4"/>
    <x v="8"/>
    <s v="Miami"/>
    <x v="1"/>
    <n v="0.60000000000000009"/>
    <n v="9000"/>
    <n v="5400.0000000000009"/>
    <n v="1890.0000000000002"/>
    <n v="0.35"/>
    <n v="3510.0000000000009"/>
  </r>
  <r>
    <x v="0"/>
    <n v="1185732"/>
    <x v="85"/>
    <x v="4"/>
    <x v="8"/>
    <s v="Miami"/>
    <x v="2"/>
    <n v="0.55000000000000004"/>
    <n v="8250"/>
    <n v="4537.5"/>
    <n v="1134.375"/>
    <n v="0.25"/>
    <n v="3403.125"/>
  </r>
  <r>
    <x v="0"/>
    <n v="1185732"/>
    <x v="85"/>
    <x v="4"/>
    <x v="8"/>
    <s v="Miami"/>
    <x v="3"/>
    <n v="0.45"/>
    <n v="7750"/>
    <n v="3487.5"/>
    <n v="1046.25"/>
    <n v="0.3"/>
    <n v="2441.25"/>
  </r>
  <r>
    <x v="0"/>
    <n v="1185732"/>
    <x v="85"/>
    <x v="4"/>
    <x v="8"/>
    <s v="Miami"/>
    <x v="4"/>
    <n v="0.55000000000000004"/>
    <n v="7500"/>
    <n v="4125"/>
    <n v="1443.75"/>
    <n v="0.35"/>
    <n v="2681.25"/>
  </r>
  <r>
    <x v="0"/>
    <n v="1185732"/>
    <x v="85"/>
    <x v="4"/>
    <x v="8"/>
    <s v="Miami"/>
    <x v="5"/>
    <n v="0.60000000000000009"/>
    <n v="9250"/>
    <n v="5550.0000000000009"/>
    <n v="2775.0000000000005"/>
    <n v="0.5"/>
    <n v="2775.0000000000005"/>
  </r>
  <r>
    <x v="0"/>
    <n v="1185732"/>
    <x v="86"/>
    <x v="4"/>
    <x v="8"/>
    <s v="Miami"/>
    <x v="0"/>
    <n v="0.55000000000000004"/>
    <n v="10500"/>
    <n v="5775.0000000000009"/>
    <n v="2598.7500000000005"/>
    <n v="0.45"/>
    <n v="3176.2500000000005"/>
  </r>
  <r>
    <x v="0"/>
    <n v="1185732"/>
    <x v="86"/>
    <x v="4"/>
    <x v="8"/>
    <s v="Miami"/>
    <x v="1"/>
    <n v="0.50000000000000011"/>
    <n v="8500"/>
    <n v="4250.0000000000009"/>
    <n v="1487.5000000000002"/>
    <n v="0.35"/>
    <n v="2762.5000000000009"/>
  </r>
  <r>
    <x v="0"/>
    <n v="1185732"/>
    <x v="86"/>
    <x v="4"/>
    <x v="8"/>
    <s v="Miami"/>
    <x v="2"/>
    <n v="0.45"/>
    <n v="7500"/>
    <n v="3375"/>
    <n v="843.75"/>
    <n v="0.25"/>
    <n v="2531.25"/>
  </r>
  <r>
    <x v="0"/>
    <n v="1185732"/>
    <x v="86"/>
    <x v="4"/>
    <x v="8"/>
    <s v="Miami"/>
    <x v="3"/>
    <n v="0.45"/>
    <n v="7250"/>
    <n v="3262.5"/>
    <n v="978.75"/>
    <n v="0.3"/>
    <n v="2283.75"/>
  </r>
  <r>
    <x v="0"/>
    <n v="1185732"/>
    <x v="86"/>
    <x v="4"/>
    <x v="8"/>
    <s v="Miami"/>
    <x v="4"/>
    <n v="0.55000000000000004"/>
    <n v="7250"/>
    <n v="3987.5000000000005"/>
    <n v="1395.625"/>
    <n v="0.35"/>
    <n v="2591.8750000000005"/>
  </r>
  <r>
    <x v="0"/>
    <n v="1185732"/>
    <x v="86"/>
    <x v="4"/>
    <x v="8"/>
    <s v="Miami"/>
    <x v="5"/>
    <n v="0.60000000000000009"/>
    <n v="8250"/>
    <n v="4950.0000000000009"/>
    <n v="2475.0000000000005"/>
    <n v="0.5"/>
    <n v="2475.0000000000005"/>
  </r>
  <r>
    <x v="0"/>
    <n v="1185732"/>
    <x v="87"/>
    <x v="4"/>
    <x v="8"/>
    <s v="Miami"/>
    <x v="0"/>
    <n v="0.60000000000000009"/>
    <n v="10000"/>
    <n v="6000.0000000000009"/>
    <n v="2700.0000000000005"/>
    <n v="0.45"/>
    <n v="3300.0000000000005"/>
  </r>
  <r>
    <x v="0"/>
    <n v="1185732"/>
    <x v="87"/>
    <x v="4"/>
    <x v="8"/>
    <s v="Miami"/>
    <x v="1"/>
    <n v="0.50000000000000011"/>
    <n v="8250"/>
    <n v="4125.0000000000009"/>
    <n v="1443.7500000000002"/>
    <n v="0.35"/>
    <n v="2681.2500000000009"/>
  </r>
  <r>
    <x v="0"/>
    <n v="1185732"/>
    <x v="87"/>
    <x v="4"/>
    <x v="8"/>
    <s v="Miami"/>
    <x v="2"/>
    <n v="0.50000000000000011"/>
    <n v="7250"/>
    <n v="3625.0000000000009"/>
    <n v="906.25000000000023"/>
    <n v="0.25"/>
    <n v="2718.7500000000009"/>
  </r>
  <r>
    <x v="0"/>
    <n v="1185732"/>
    <x v="87"/>
    <x v="4"/>
    <x v="8"/>
    <s v="Miami"/>
    <x v="3"/>
    <n v="0.50000000000000011"/>
    <n v="7000"/>
    <n v="3500.0000000000009"/>
    <n v="1050.0000000000002"/>
    <n v="0.3"/>
    <n v="2450.0000000000009"/>
  </r>
  <r>
    <x v="0"/>
    <n v="1185732"/>
    <x v="87"/>
    <x v="4"/>
    <x v="8"/>
    <s v="Miami"/>
    <x v="4"/>
    <n v="0.60000000000000009"/>
    <n v="7000"/>
    <n v="4200.0000000000009"/>
    <n v="1470.0000000000002"/>
    <n v="0.35"/>
    <n v="2730.0000000000009"/>
  </r>
  <r>
    <x v="0"/>
    <n v="1185732"/>
    <x v="87"/>
    <x v="4"/>
    <x v="8"/>
    <s v="Miami"/>
    <x v="5"/>
    <n v="0.65"/>
    <n v="8250"/>
    <n v="5362.5"/>
    <n v="2681.25"/>
    <n v="0.5"/>
    <n v="2681.25"/>
  </r>
  <r>
    <x v="0"/>
    <n v="1185732"/>
    <x v="88"/>
    <x v="4"/>
    <x v="8"/>
    <s v="Miami"/>
    <x v="0"/>
    <n v="0.60000000000000009"/>
    <n v="9750"/>
    <n v="5850.0000000000009"/>
    <n v="2632.5000000000005"/>
    <n v="0.45"/>
    <n v="3217.5000000000005"/>
  </r>
  <r>
    <x v="0"/>
    <n v="1185732"/>
    <x v="88"/>
    <x v="4"/>
    <x v="8"/>
    <s v="Miami"/>
    <x v="1"/>
    <n v="0.50000000000000011"/>
    <n v="8000"/>
    <n v="4000.0000000000009"/>
    <n v="1400.0000000000002"/>
    <n v="0.35"/>
    <n v="2600.0000000000009"/>
  </r>
  <r>
    <x v="0"/>
    <n v="1185732"/>
    <x v="88"/>
    <x v="4"/>
    <x v="8"/>
    <s v="Miami"/>
    <x v="2"/>
    <n v="0.50000000000000011"/>
    <n v="7450"/>
    <n v="3725.0000000000009"/>
    <n v="931.25000000000023"/>
    <n v="0.25"/>
    <n v="2793.7500000000009"/>
  </r>
  <r>
    <x v="0"/>
    <n v="1185732"/>
    <x v="88"/>
    <x v="4"/>
    <x v="8"/>
    <s v="Miami"/>
    <x v="3"/>
    <n v="0.50000000000000011"/>
    <n v="7750"/>
    <n v="3875.0000000000009"/>
    <n v="1162.5000000000002"/>
    <n v="0.3"/>
    <n v="2712.5000000000009"/>
  </r>
  <r>
    <x v="0"/>
    <n v="1185732"/>
    <x v="88"/>
    <x v="4"/>
    <x v="8"/>
    <s v="Miami"/>
    <x v="4"/>
    <n v="0.65"/>
    <n v="7500"/>
    <n v="4875"/>
    <n v="1706.25"/>
    <n v="0.35"/>
    <n v="3168.75"/>
  </r>
  <r>
    <x v="0"/>
    <n v="1185732"/>
    <x v="88"/>
    <x v="4"/>
    <x v="8"/>
    <s v="Miami"/>
    <x v="5"/>
    <n v="0.7"/>
    <n v="8500"/>
    <n v="5950"/>
    <n v="2975"/>
    <n v="0.5"/>
    <n v="2975"/>
  </r>
  <r>
    <x v="0"/>
    <n v="1185732"/>
    <x v="89"/>
    <x v="4"/>
    <x v="8"/>
    <s v="Miami"/>
    <x v="0"/>
    <n v="0.65"/>
    <n v="10750"/>
    <n v="6987.5"/>
    <n v="3144.375"/>
    <n v="0.45"/>
    <n v="3843.125"/>
  </r>
  <r>
    <x v="0"/>
    <n v="1185732"/>
    <x v="89"/>
    <x v="4"/>
    <x v="8"/>
    <s v="Miami"/>
    <x v="1"/>
    <n v="0.55000000000000004"/>
    <n v="8750"/>
    <n v="4812.5"/>
    <n v="1684.375"/>
    <n v="0.35"/>
    <n v="3128.125"/>
  </r>
  <r>
    <x v="0"/>
    <n v="1185732"/>
    <x v="89"/>
    <x v="4"/>
    <x v="8"/>
    <s v="Miami"/>
    <x v="2"/>
    <n v="0.55000000000000004"/>
    <n v="8250"/>
    <n v="4537.5"/>
    <n v="1134.375"/>
    <n v="0.25"/>
    <n v="3403.125"/>
  </r>
  <r>
    <x v="0"/>
    <n v="1185732"/>
    <x v="89"/>
    <x v="4"/>
    <x v="8"/>
    <s v="Miami"/>
    <x v="3"/>
    <n v="0.55000000000000004"/>
    <n v="7750"/>
    <n v="4262.5"/>
    <n v="1278.75"/>
    <n v="0.3"/>
    <n v="2983.75"/>
  </r>
  <r>
    <x v="0"/>
    <n v="1185732"/>
    <x v="89"/>
    <x v="4"/>
    <x v="8"/>
    <s v="Miami"/>
    <x v="4"/>
    <n v="0.65"/>
    <n v="7750"/>
    <n v="5037.5"/>
    <n v="1763.125"/>
    <n v="0.35"/>
    <n v="3274.375"/>
  </r>
  <r>
    <x v="0"/>
    <n v="1185732"/>
    <x v="89"/>
    <x v="4"/>
    <x v="8"/>
    <s v="Miami"/>
    <x v="5"/>
    <n v="0.7"/>
    <n v="8750"/>
    <n v="6125"/>
    <n v="3062.5"/>
    <n v="0.5"/>
    <n v="3062.5"/>
  </r>
  <r>
    <x v="0"/>
    <n v="1185732"/>
    <x v="90"/>
    <x v="3"/>
    <x v="9"/>
    <s v="Minneapolis"/>
    <x v="0"/>
    <n v="0.35"/>
    <n v="4500"/>
    <n v="1575"/>
    <n v="551.25"/>
    <n v="0.35000000000000003"/>
    <n v="1023.75"/>
  </r>
  <r>
    <x v="0"/>
    <n v="1185732"/>
    <x v="90"/>
    <x v="3"/>
    <x v="9"/>
    <s v="Minneapolis"/>
    <x v="1"/>
    <n v="0.35"/>
    <n v="2500"/>
    <n v="875"/>
    <n v="262.5"/>
    <n v="0.3"/>
    <n v="612.5"/>
  </r>
  <r>
    <x v="0"/>
    <n v="1185732"/>
    <x v="90"/>
    <x v="3"/>
    <x v="9"/>
    <s v="Minneapolis"/>
    <x v="2"/>
    <n v="0.25"/>
    <n v="2500"/>
    <n v="625"/>
    <n v="187.5"/>
    <n v="0.3"/>
    <n v="437.5"/>
  </r>
  <r>
    <x v="0"/>
    <n v="1185732"/>
    <x v="90"/>
    <x v="3"/>
    <x v="9"/>
    <s v="Minneapolis"/>
    <x v="3"/>
    <n v="0.30000000000000004"/>
    <n v="1000"/>
    <n v="300.00000000000006"/>
    <n v="105.00000000000003"/>
    <n v="0.35000000000000003"/>
    <n v="195.00000000000003"/>
  </r>
  <r>
    <x v="0"/>
    <n v="1185732"/>
    <x v="90"/>
    <x v="3"/>
    <x v="9"/>
    <s v="Minneapolis"/>
    <x v="4"/>
    <n v="0.44999999999999996"/>
    <n v="1500"/>
    <n v="674.99999999999989"/>
    <n v="202.49999999999997"/>
    <n v="0.3"/>
    <n v="472.49999999999989"/>
  </r>
  <r>
    <x v="0"/>
    <n v="1185732"/>
    <x v="90"/>
    <x v="3"/>
    <x v="9"/>
    <s v="Minneapolis"/>
    <x v="5"/>
    <n v="0.35"/>
    <n v="2500"/>
    <n v="875"/>
    <n v="393.75"/>
    <n v="0.45"/>
    <n v="481.25"/>
  </r>
  <r>
    <x v="0"/>
    <n v="1185732"/>
    <x v="91"/>
    <x v="3"/>
    <x v="9"/>
    <s v="Minneapolis"/>
    <x v="0"/>
    <n v="0.35"/>
    <n v="5000"/>
    <n v="1750"/>
    <n v="612.50000000000011"/>
    <n v="0.35000000000000003"/>
    <n v="1137.5"/>
  </r>
  <r>
    <x v="0"/>
    <n v="1185732"/>
    <x v="91"/>
    <x v="3"/>
    <x v="9"/>
    <s v="Minneapolis"/>
    <x v="1"/>
    <n v="0.35"/>
    <n v="1500"/>
    <n v="525"/>
    <n v="157.5"/>
    <n v="0.3"/>
    <n v="367.5"/>
  </r>
  <r>
    <x v="0"/>
    <n v="1185732"/>
    <x v="91"/>
    <x v="3"/>
    <x v="9"/>
    <s v="Minneapolis"/>
    <x v="2"/>
    <n v="0.25"/>
    <n v="2000"/>
    <n v="500"/>
    <n v="150"/>
    <n v="0.3"/>
    <n v="350"/>
  </r>
  <r>
    <x v="0"/>
    <n v="1185732"/>
    <x v="91"/>
    <x v="3"/>
    <x v="9"/>
    <s v="Minneapolis"/>
    <x v="3"/>
    <n v="0.30000000000000004"/>
    <n v="750"/>
    <n v="225.00000000000003"/>
    <n v="78.750000000000014"/>
    <n v="0.35000000000000003"/>
    <n v="146.25"/>
  </r>
  <r>
    <x v="0"/>
    <n v="1185732"/>
    <x v="91"/>
    <x v="3"/>
    <x v="9"/>
    <s v="Minneapolis"/>
    <x v="4"/>
    <n v="0.44999999999999996"/>
    <n v="1500"/>
    <n v="674.99999999999989"/>
    <n v="202.49999999999997"/>
    <n v="0.3"/>
    <n v="472.49999999999989"/>
  </r>
  <r>
    <x v="0"/>
    <n v="1185732"/>
    <x v="91"/>
    <x v="3"/>
    <x v="9"/>
    <s v="Minneapolis"/>
    <x v="5"/>
    <n v="0.35"/>
    <n v="2250"/>
    <n v="787.5"/>
    <n v="354.375"/>
    <n v="0.45"/>
    <n v="433.125"/>
  </r>
  <r>
    <x v="0"/>
    <n v="1185732"/>
    <x v="92"/>
    <x v="3"/>
    <x v="9"/>
    <s v="Minneapolis"/>
    <x v="0"/>
    <n v="0.4"/>
    <n v="4450"/>
    <n v="1780"/>
    <n v="623.00000000000011"/>
    <n v="0.35000000000000003"/>
    <n v="1157"/>
  </r>
  <r>
    <x v="0"/>
    <n v="1185732"/>
    <x v="92"/>
    <x v="3"/>
    <x v="9"/>
    <s v="Minneapolis"/>
    <x v="1"/>
    <n v="0.4"/>
    <n v="1250"/>
    <n v="500"/>
    <n v="150"/>
    <n v="0.3"/>
    <n v="350"/>
  </r>
  <r>
    <x v="0"/>
    <n v="1185732"/>
    <x v="92"/>
    <x v="3"/>
    <x v="9"/>
    <s v="Minneapolis"/>
    <x v="2"/>
    <n v="0.30000000000000004"/>
    <n v="1750"/>
    <n v="525.00000000000011"/>
    <n v="157.50000000000003"/>
    <n v="0.3"/>
    <n v="367.50000000000011"/>
  </r>
  <r>
    <x v="0"/>
    <n v="1185732"/>
    <x v="92"/>
    <x v="3"/>
    <x v="9"/>
    <s v="Minneapolis"/>
    <x v="3"/>
    <n v="0.35"/>
    <n v="250"/>
    <n v="87.5"/>
    <n v="30.625000000000004"/>
    <n v="0.35000000000000003"/>
    <n v="56.875"/>
  </r>
  <r>
    <x v="0"/>
    <n v="1185732"/>
    <x v="92"/>
    <x v="3"/>
    <x v="9"/>
    <s v="Minneapolis"/>
    <x v="4"/>
    <n v="0.5"/>
    <n v="750"/>
    <n v="375"/>
    <n v="112.5"/>
    <n v="0.3"/>
    <n v="262.5"/>
  </r>
  <r>
    <x v="0"/>
    <n v="1185732"/>
    <x v="92"/>
    <x v="3"/>
    <x v="9"/>
    <s v="Minneapolis"/>
    <x v="5"/>
    <n v="0.4"/>
    <n v="1750"/>
    <n v="700"/>
    <n v="315"/>
    <n v="0.45"/>
    <n v="385"/>
  </r>
  <r>
    <x v="0"/>
    <n v="1185732"/>
    <x v="93"/>
    <x v="3"/>
    <x v="9"/>
    <s v="Minneapolis"/>
    <x v="0"/>
    <n v="0.4"/>
    <n v="4000"/>
    <n v="1600"/>
    <n v="560"/>
    <n v="0.35000000000000003"/>
    <n v="1040"/>
  </r>
  <r>
    <x v="0"/>
    <n v="1185732"/>
    <x v="93"/>
    <x v="3"/>
    <x v="9"/>
    <s v="Minneapolis"/>
    <x v="1"/>
    <n v="0.4"/>
    <n v="1000"/>
    <n v="400"/>
    <n v="120"/>
    <n v="0.3"/>
    <n v="280"/>
  </r>
  <r>
    <x v="0"/>
    <n v="1185732"/>
    <x v="93"/>
    <x v="3"/>
    <x v="9"/>
    <s v="Minneapolis"/>
    <x v="2"/>
    <n v="0.30000000000000004"/>
    <n v="1000"/>
    <n v="300.00000000000006"/>
    <n v="90.000000000000014"/>
    <n v="0.3"/>
    <n v="210.00000000000006"/>
  </r>
  <r>
    <x v="0"/>
    <n v="1185732"/>
    <x v="93"/>
    <x v="3"/>
    <x v="9"/>
    <s v="Minneapolis"/>
    <x v="3"/>
    <n v="0.35"/>
    <n v="250"/>
    <n v="87.5"/>
    <n v="30.625000000000004"/>
    <n v="0.35000000000000003"/>
    <n v="56.875"/>
  </r>
  <r>
    <x v="0"/>
    <n v="1185732"/>
    <x v="93"/>
    <x v="3"/>
    <x v="9"/>
    <s v="Minneapolis"/>
    <x v="4"/>
    <n v="0.5"/>
    <n v="500"/>
    <n v="250"/>
    <n v="75"/>
    <n v="0.3"/>
    <n v="175"/>
  </r>
  <r>
    <x v="0"/>
    <n v="1185732"/>
    <x v="93"/>
    <x v="3"/>
    <x v="9"/>
    <s v="Minneapolis"/>
    <x v="5"/>
    <n v="0.4"/>
    <n v="1750"/>
    <n v="700"/>
    <n v="315"/>
    <n v="0.45"/>
    <n v="385"/>
  </r>
  <r>
    <x v="0"/>
    <n v="1185732"/>
    <x v="94"/>
    <x v="3"/>
    <x v="9"/>
    <s v="Minneapolis"/>
    <x v="0"/>
    <n v="0.5"/>
    <n v="4450"/>
    <n v="2225"/>
    <n v="778.75000000000011"/>
    <n v="0.35000000000000003"/>
    <n v="1446.25"/>
  </r>
  <r>
    <x v="0"/>
    <n v="1185732"/>
    <x v="94"/>
    <x v="3"/>
    <x v="9"/>
    <s v="Minneapolis"/>
    <x v="1"/>
    <n v="0.45000000000000007"/>
    <n v="1500"/>
    <n v="675.00000000000011"/>
    <n v="202.50000000000003"/>
    <n v="0.3"/>
    <n v="472.50000000000011"/>
  </r>
  <r>
    <x v="0"/>
    <n v="1185732"/>
    <x v="94"/>
    <x v="3"/>
    <x v="9"/>
    <s v="Minneapolis"/>
    <x v="2"/>
    <n v="0.4"/>
    <n v="1250"/>
    <n v="500"/>
    <n v="150"/>
    <n v="0.3"/>
    <n v="350"/>
  </r>
  <r>
    <x v="0"/>
    <n v="1185732"/>
    <x v="94"/>
    <x v="3"/>
    <x v="9"/>
    <s v="Minneapolis"/>
    <x v="3"/>
    <n v="0.4"/>
    <n v="500"/>
    <n v="200"/>
    <n v="70"/>
    <n v="0.35000000000000003"/>
    <n v="130"/>
  </r>
  <r>
    <x v="0"/>
    <n v="1185732"/>
    <x v="94"/>
    <x v="3"/>
    <x v="9"/>
    <s v="Minneapolis"/>
    <x v="4"/>
    <n v="0.54999999999999993"/>
    <n v="750"/>
    <n v="412.49999999999994"/>
    <n v="123.74999999999997"/>
    <n v="0.3"/>
    <n v="288.75"/>
  </r>
  <r>
    <x v="0"/>
    <n v="1185732"/>
    <x v="94"/>
    <x v="3"/>
    <x v="9"/>
    <s v="Minneapolis"/>
    <x v="5"/>
    <n v="0.6"/>
    <n v="1750"/>
    <n v="1050"/>
    <n v="472.5"/>
    <n v="0.45"/>
    <n v="577.5"/>
  </r>
  <r>
    <x v="0"/>
    <n v="1185732"/>
    <x v="95"/>
    <x v="3"/>
    <x v="9"/>
    <s v="Minneapolis"/>
    <x v="0"/>
    <n v="0.45"/>
    <n v="4250"/>
    <n v="1912.5"/>
    <n v="669.37500000000011"/>
    <n v="0.35000000000000003"/>
    <n v="1243.125"/>
  </r>
  <r>
    <x v="0"/>
    <n v="1185732"/>
    <x v="95"/>
    <x v="3"/>
    <x v="9"/>
    <s v="Minneapolis"/>
    <x v="1"/>
    <n v="0.40000000000000008"/>
    <n v="1750"/>
    <n v="700.00000000000011"/>
    <n v="210.00000000000003"/>
    <n v="0.3"/>
    <n v="490.00000000000011"/>
  </r>
  <r>
    <x v="0"/>
    <n v="1185732"/>
    <x v="95"/>
    <x v="3"/>
    <x v="9"/>
    <s v="Minneapolis"/>
    <x v="2"/>
    <n v="0.35000000000000003"/>
    <n v="1750"/>
    <n v="612.50000000000011"/>
    <n v="183.75000000000003"/>
    <n v="0.3"/>
    <n v="428.75000000000011"/>
  </r>
  <r>
    <x v="0"/>
    <n v="1185732"/>
    <x v="95"/>
    <x v="3"/>
    <x v="9"/>
    <s v="Minneapolis"/>
    <x v="3"/>
    <n v="0.35000000000000003"/>
    <n v="1500"/>
    <n v="525"/>
    <n v="183.75000000000003"/>
    <n v="0.35000000000000003"/>
    <n v="341.25"/>
  </r>
  <r>
    <x v="0"/>
    <n v="1185732"/>
    <x v="95"/>
    <x v="3"/>
    <x v="9"/>
    <s v="Minneapolis"/>
    <x v="4"/>
    <n v="0.5"/>
    <n v="1500"/>
    <n v="750"/>
    <n v="225"/>
    <n v="0.3"/>
    <n v="525"/>
  </r>
  <r>
    <x v="0"/>
    <n v="1185732"/>
    <x v="95"/>
    <x v="3"/>
    <x v="9"/>
    <s v="Minneapolis"/>
    <x v="5"/>
    <n v="0.55000000000000004"/>
    <n v="3250"/>
    <n v="1787.5000000000002"/>
    <n v="804.37500000000011"/>
    <n v="0.45"/>
    <n v="983.12500000000011"/>
  </r>
  <r>
    <x v="0"/>
    <n v="1185732"/>
    <x v="96"/>
    <x v="3"/>
    <x v="9"/>
    <s v="Minneapolis"/>
    <x v="0"/>
    <n v="0.5"/>
    <n v="5500"/>
    <n v="2750"/>
    <n v="962.50000000000011"/>
    <n v="0.35000000000000003"/>
    <n v="1787.5"/>
  </r>
  <r>
    <x v="0"/>
    <n v="1185732"/>
    <x v="96"/>
    <x v="3"/>
    <x v="9"/>
    <s v="Minneapolis"/>
    <x v="1"/>
    <n v="0.45000000000000007"/>
    <n v="3000"/>
    <n v="1350.0000000000002"/>
    <n v="405.00000000000006"/>
    <n v="0.3"/>
    <n v="945.00000000000023"/>
  </r>
  <r>
    <x v="0"/>
    <n v="1185732"/>
    <x v="96"/>
    <x v="3"/>
    <x v="9"/>
    <s v="Minneapolis"/>
    <x v="2"/>
    <n v="0.4"/>
    <n v="2250"/>
    <n v="900"/>
    <n v="270"/>
    <n v="0.3"/>
    <n v="630"/>
  </r>
  <r>
    <x v="0"/>
    <n v="1185732"/>
    <x v="96"/>
    <x v="3"/>
    <x v="9"/>
    <s v="Minneapolis"/>
    <x v="3"/>
    <n v="0.4"/>
    <n v="1750"/>
    <n v="700"/>
    <n v="245.00000000000003"/>
    <n v="0.35000000000000003"/>
    <n v="455"/>
  </r>
  <r>
    <x v="0"/>
    <n v="1185732"/>
    <x v="96"/>
    <x v="3"/>
    <x v="9"/>
    <s v="Minneapolis"/>
    <x v="4"/>
    <n v="0.5"/>
    <n v="2000"/>
    <n v="1000"/>
    <n v="300"/>
    <n v="0.3"/>
    <n v="700"/>
  </r>
  <r>
    <x v="0"/>
    <n v="1185732"/>
    <x v="96"/>
    <x v="3"/>
    <x v="9"/>
    <s v="Minneapolis"/>
    <x v="5"/>
    <n v="0.55000000000000004"/>
    <n v="3750"/>
    <n v="2062.5"/>
    <n v="928.125"/>
    <n v="0.45"/>
    <n v="1134.375"/>
  </r>
  <r>
    <x v="0"/>
    <n v="1185732"/>
    <x v="97"/>
    <x v="3"/>
    <x v="9"/>
    <s v="Minneapolis"/>
    <x v="0"/>
    <n v="0.5"/>
    <n v="5250"/>
    <n v="2625"/>
    <n v="918.75000000000011"/>
    <n v="0.35000000000000003"/>
    <n v="1706.25"/>
  </r>
  <r>
    <x v="0"/>
    <n v="1185732"/>
    <x v="97"/>
    <x v="3"/>
    <x v="9"/>
    <s v="Minneapolis"/>
    <x v="1"/>
    <n v="0.45000000000000007"/>
    <n v="3000"/>
    <n v="1350.0000000000002"/>
    <n v="405.00000000000006"/>
    <n v="0.3"/>
    <n v="945.00000000000023"/>
  </r>
  <r>
    <x v="0"/>
    <n v="1185732"/>
    <x v="97"/>
    <x v="3"/>
    <x v="9"/>
    <s v="Minneapolis"/>
    <x v="2"/>
    <n v="0.4"/>
    <n v="2250"/>
    <n v="900"/>
    <n v="270"/>
    <n v="0.3"/>
    <n v="630"/>
  </r>
  <r>
    <x v="0"/>
    <n v="1185732"/>
    <x v="97"/>
    <x v="3"/>
    <x v="9"/>
    <s v="Minneapolis"/>
    <x v="3"/>
    <n v="0.35000000000000003"/>
    <n v="1750"/>
    <n v="612.50000000000011"/>
    <n v="214.37500000000006"/>
    <n v="0.35000000000000003"/>
    <n v="398.12500000000006"/>
  </r>
  <r>
    <x v="0"/>
    <n v="1185732"/>
    <x v="97"/>
    <x v="3"/>
    <x v="9"/>
    <s v="Minneapolis"/>
    <x v="4"/>
    <n v="0.45"/>
    <n v="1500"/>
    <n v="675"/>
    <n v="202.5"/>
    <n v="0.3"/>
    <n v="472.5"/>
  </r>
  <r>
    <x v="0"/>
    <n v="1185732"/>
    <x v="97"/>
    <x v="3"/>
    <x v="9"/>
    <s v="Minneapolis"/>
    <x v="5"/>
    <n v="0.5"/>
    <n v="3250"/>
    <n v="1625"/>
    <n v="731.25"/>
    <n v="0.45"/>
    <n v="893.75"/>
  </r>
  <r>
    <x v="0"/>
    <n v="1185732"/>
    <x v="98"/>
    <x v="3"/>
    <x v="9"/>
    <s v="Minneapolis"/>
    <x v="0"/>
    <n v="0.45"/>
    <n v="4500"/>
    <n v="2025"/>
    <n v="708.75000000000011"/>
    <n v="0.35000000000000003"/>
    <n v="1316.25"/>
  </r>
  <r>
    <x v="0"/>
    <n v="1185732"/>
    <x v="98"/>
    <x v="3"/>
    <x v="9"/>
    <s v="Minneapolis"/>
    <x v="1"/>
    <n v="0.40000000000000008"/>
    <n v="2500"/>
    <n v="1000.0000000000002"/>
    <n v="300.00000000000006"/>
    <n v="0.3"/>
    <n v="700.00000000000023"/>
  </r>
  <r>
    <x v="0"/>
    <n v="1185732"/>
    <x v="98"/>
    <x v="3"/>
    <x v="9"/>
    <s v="Minneapolis"/>
    <x v="2"/>
    <n v="0.25"/>
    <n v="1500"/>
    <n v="375"/>
    <n v="112.5"/>
    <n v="0.3"/>
    <n v="262.5"/>
  </r>
  <r>
    <x v="0"/>
    <n v="1185732"/>
    <x v="98"/>
    <x v="3"/>
    <x v="9"/>
    <s v="Minneapolis"/>
    <x v="3"/>
    <n v="0.25"/>
    <n v="1250"/>
    <n v="312.5"/>
    <n v="109.37500000000001"/>
    <n v="0.35000000000000003"/>
    <n v="203.125"/>
  </r>
  <r>
    <x v="0"/>
    <n v="1185732"/>
    <x v="98"/>
    <x v="3"/>
    <x v="9"/>
    <s v="Minneapolis"/>
    <x v="4"/>
    <n v="0.35"/>
    <n v="1250"/>
    <n v="437.5"/>
    <n v="131.25"/>
    <n v="0.3"/>
    <n v="306.25"/>
  </r>
  <r>
    <x v="0"/>
    <n v="1185732"/>
    <x v="98"/>
    <x v="3"/>
    <x v="9"/>
    <s v="Minneapolis"/>
    <x v="5"/>
    <n v="0.4"/>
    <n v="2000"/>
    <n v="800"/>
    <n v="360"/>
    <n v="0.45"/>
    <n v="440"/>
  </r>
  <r>
    <x v="0"/>
    <n v="1185732"/>
    <x v="99"/>
    <x v="3"/>
    <x v="9"/>
    <s v="Minneapolis"/>
    <x v="0"/>
    <n v="0.44999999999999996"/>
    <n v="3750"/>
    <n v="1687.4999999999998"/>
    <n v="590.625"/>
    <n v="0.35000000000000003"/>
    <n v="1096.8749999999998"/>
  </r>
  <r>
    <x v="0"/>
    <n v="1185732"/>
    <x v="99"/>
    <x v="3"/>
    <x v="9"/>
    <s v="Minneapolis"/>
    <x v="1"/>
    <n v="0.35"/>
    <n v="2000"/>
    <n v="700"/>
    <n v="210"/>
    <n v="0.3"/>
    <n v="490"/>
  </r>
  <r>
    <x v="0"/>
    <n v="1185732"/>
    <x v="99"/>
    <x v="3"/>
    <x v="9"/>
    <s v="Minneapolis"/>
    <x v="2"/>
    <n v="0.35"/>
    <n v="1000"/>
    <n v="350"/>
    <n v="105"/>
    <n v="0.3"/>
    <n v="245"/>
  </r>
  <r>
    <x v="0"/>
    <n v="1185732"/>
    <x v="99"/>
    <x v="3"/>
    <x v="9"/>
    <s v="Minneapolis"/>
    <x v="3"/>
    <n v="0.35"/>
    <n v="750"/>
    <n v="262.5"/>
    <n v="91.875000000000014"/>
    <n v="0.35000000000000003"/>
    <n v="170.625"/>
  </r>
  <r>
    <x v="0"/>
    <n v="1185732"/>
    <x v="99"/>
    <x v="3"/>
    <x v="9"/>
    <s v="Minneapolis"/>
    <x v="4"/>
    <n v="0.44999999999999996"/>
    <n v="750"/>
    <n v="337.49999999999994"/>
    <n v="101.24999999999999"/>
    <n v="0.3"/>
    <n v="236.24999999999994"/>
  </r>
  <r>
    <x v="0"/>
    <n v="1185732"/>
    <x v="99"/>
    <x v="3"/>
    <x v="9"/>
    <s v="Minneapolis"/>
    <x v="5"/>
    <n v="0.49999999999999989"/>
    <n v="2000"/>
    <n v="999.99999999999977"/>
    <n v="449.99999999999989"/>
    <n v="0.45"/>
    <n v="549.99999999999989"/>
  </r>
  <r>
    <x v="0"/>
    <n v="1185732"/>
    <x v="100"/>
    <x v="3"/>
    <x v="9"/>
    <s v="Minneapolis"/>
    <x v="0"/>
    <n v="0.5"/>
    <n v="3500"/>
    <n v="1750"/>
    <n v="612.50000000000011"/>
    <n v="0.35000000000000003"/>
    <n v="1137.5"/>
  </r>
  <r>
    <x v="0"/>
    <n v="1185732"/>
    <x v="100"/>
    <x v="3"/>
    <x v="9"/>
    <s v="Minneapolis"/>
    <x v="1"/>
    <n v="0.4"/>
    <n v="2000"/>
    <n v="800"/>
    <n v="240"/>
    <n v="0.3"/>
    <n v="560"/>
  </r>
  <r>
    <x v="0"/>
    <n v="1185732"/>
    <x v="100"/>
    <x v="3"/>
    <x v="9"/>
    <s v="Minneapolis"/>
    <x v="2"/>
    <n v="0.4"/>
    <n v="1450"/>
    <n v="580"/>
    <n v="174"/>
    <n v="0.3"/>
    <n v="406"/>
  </r>
  <r>
    <x v="0"/>
    <n v="1185732"/>
    <x v="100"/>
    <x v="3"/>
    <x v="9"/>
    <s v="Minneapolis"/>
    <x v="3"/>
    <n v="0.4"/>
    <n v="1500"/>
    <n v="600"/>
    <n v="210.00000000000003"/>
    <n v="0.35000000000000003"/>
    <n v="390"/>
  </r>
  <r>
    <x v="0"/>
    <n v="1185732"/>
    <x v="100"/>
    <x v="3"/>
    <x v="9"/>
    <s v="Minneapolis"/>
    <x v="4"/>
    <n v="0.54999999999999993"/>
    <n v="1250"/>
    <n v="687.49999999999989"/>
    <n v="206.24999999999997"/>
    <n v="0.3"/>
    <n v="481.24999999999989"/>
  </r>
  <r>
    <x v="0"/>
    <n v="1185732"/>
    <x v="100"/>
    <x v="3"/>
    <x v="9"/>
    <s v="Minneapolis"/>
    <x v="5"/>
    <n v="0.59999999999999987"/>
    <n v="2250"/>
    <n v="1349.9999999999998"/>
    <n v="607.49999999999989"/>
    <n v="0.45"/>
    <n v="742.49999999999989"/>
  </r>
  <r>
    <x v="0"/>
    <n v="1185732"/>
    <x v="101"/>
    <x v="3"/>
    <x v="9"/>
    <s v="Minneapolis"/>
    <x v="0"/>
    <n v="0.54999999999999993"/>
    <n v="4750"/>
    <n v="2612.4999999999995"/>
    <n v="914.37499999999989"/>
    <n v="0.35000000000000003"/>
    <n v="1698.1249999999995"/>
  </r>
  <r>
    <x v="0"/>
    <n v="1185732"/>
    <x v="101"/>
    <x v="3"/>
    <x v="9"/>
    <s v="Minneapolis"/>
    <x v="1"/>
    <n v="0.45"/>
    <n v="2750"/>
    <n v="1237.5"/>
    <n v="371.25"/>
    <n v="0.3"/>
    <n v="866.25"/>
  </r>
  <r>
    <x v="0"/>
    <n v="1185732"/>
    <x v="101"/>
    <x v="3"/>
    <x v="9"/>
    <s v="Minneapolis"/>
    <x v="2"/>
    <n v="0.45"/>
    <n v="2250"/>
    <n v="1012.5"/>
    <n v="303.75"/>
    <n v="0.3"/>
    <n v="708.75"/>
  </r>
  <r>
    <x v="0"/>
    <n v="1185732"/>
    <x v="101"/>
    <x v="3"/>
    <x v="9"/>
    <s v="Minneapolis"/>
    <x v="3"/>
    <n v="0.45"/>
    <n v="1750"/>
    <n v="787.5"/>
    <n v="275.625"/>
    <n v="0.35000000000000003"/>
    <n v="511.875"/>
  </r>
  <r>
    <x v="0"/>
    <n v="1185732"/>
    <x v="101"/>
    <x v="3"/>
    <x v="9"/>
    <s v="Minneapolis"/>
    <x v="4"/>
    <n v="0.54999999999999993"/>
    <n v="1750"/>
    <n v="962.49999999999989"/>
    <n v="288.74999999999994"/>
    <n v="0.3"/>
    <n v="673.75"/>
  </r>
  <r>
    <x v="0"/>
    <n v="1185732"/>
    <x v="101"/>
    <x v="3"/>
    <x v="9"/>
    <s v="Minneapolis"/>
    <x v="5"/>
    <n v="0.59999999999999987"/>
    <n v="2750"/>
    <n v="1649.9999999999995"/>
    <n v="742.49999999999977"/>
    <n v="0.45"/>
    <n v="907.49999999999977"/>
  </r>
  <r>
    <x v="3"/>
    <n v="1189833"/>
    <x v="102"/>
    <x v="3"/>
    <x v="10"/>
    <s v="Billings"/>
    <x v="0"/>
    <n v="0.35"/>
    <n v="4750"/>
    <n v="1662.5"/>
    <n v="748.125"/>
    <n v="0.45"/>
    <n v="914.375"/>
  </r>
  <r>
    <x v="3"/>
    <n v="1189833"/>
    <x v="102"/>
    <x v="3"/>
    <x v="10"/>
    <s v="Billings"/>
    <x v="1"/>
    <n v="0.45"/>
    <n v="4750"/>
    <n v="2137.5"/>
    <n v="641.25"/>
    <n v="0.3"/>
    <n v="1496.25"/>
  </r>
  <r>
    <x v="3"/>
    <n v="1189833"/>
    <x v="102"/>
    <x v="3"/>
    <x v="10"/>
    <s v="Billings"/>
    <x v="2"/>
    <n v="0.45"/>
    <n v="4750"/>
    <n v="2137.5"/>
    <n v="961.875"/>
    <n v="0.45"/>
    <n v="1175.625"/>
  </r>
  <r>
    <x v="3"/>
    <n v="1189833"/>
    <x v="102"/>
    <x v="3"/>
    <x v="10"/>
    <s v="Billings"/>
    <x v="3"/>
    <n v="0.45"/>
    <n v="3250"/>
    <n v="1462.5"/>
    <n v="585"/>
    <n v="0.39999999999999997"/>
    <n v="877.5"/>
  </r>
  <r>
    <x v="3"/>
    <n v="1189833"/>
    <x v="102"/>
    <x v="3"/>
    <x v="10"/>
    <s v="Billings"/>
    <x v="4"/>
    <n v="0.5"/>
    <n v="2750"/>
    <n v="1375"/>
    <n v="825.00000000000011"/>
    <n v="0.60000000000000009"/>
    <n v="549.99999999999989"/>
  </r>
  <r>
    <x v="3"/>
    <n v="1189833"/>
    <x v="102"/>
    <x v="3"/>
    <x v="10"/>
    <s v="Billings"/>
    <x v="5"/>
    <n v="0.45"/>
    <n v="4750"/>
    <n v="2137.5"/>
    <n v="534.375"/>
    <n v="0.25"/>
    <n v="1603.125"/>
  </r>
  <r>
    <x v="3"/>
    <n v="1189833"/>
    <x v="103"/>
    <x v="3"/>
    <x v="10"/>
    <s v="Billings"/>
    <x v="0"/>
    <n v="0.35"/>
    <n v="5250"/>
    <n v="1837.4999999999998"/>
    <n v="826.87499999999989"/>
    <n v="0.45"/>
    <n v="1010.6249999999999"/>
  </r>
  <r>
    <x v="3"/>
    <n v="1189833"/>
    <x v="103"/>
    <x v="3"/>
    <x v="10"/>
    <s v="Billings"/>
    <x v="1"/>
    <n v="0.45"/>
    <n v="4250"/>
    <n v="1912.5"/>
    <n v="573.75"/>
    <n v="0.3"/>
    <n v="1338.75"/>
  </r>
  <r>
    <x v="3"/>
    <n v="1189833"/>
    <x v="103"/>
    <x v="3"/>
    <x v="10"/>
    <s v="Billings"/>
    <x v="2"/>
    <n v="0.45"/>
    <n v="4500"/>
    <n v="2025"/>
    <n v="911.25"/>
    <n v="0.45"/>
    <n v="1113.75"/>
  </r>
  <r>
    <x v="3"/>
    <n v="1189833"/>
    <x v="103"/>
    <x v="3"/>
    <x v="10"/>
    <s v="Billings"/>
    <x v="3"/>
    <n v="0.45"/>
    <n v="3000"/>
    <n v="1350"/>
    <n v="540"/>
    <n v="0.39999999999999997"/>
    <n v="810"/>
  </r>
  <r>
    <x v="3"/>
    <n v="1189833"/>
    <x v="103"/>
    <x v="3"/>
    <x v="10"/>
    <s v="Billings"/>
    <x v="4"/>
    <n v="0.5"/>
    <n v="2250"/>
    <n v="1125"/>
    <n v="675.00000000000011"/>
    <n v="0.60000000000000009"/>
    <n v="449.99999999999989"/>
  </r>
  <r>
    <x v="3"/>
    <n v="1189833"/>
    <x v="103"/>
    <x v="3"/>
    <x v="10"/>
    <s v="Billings"/>
    <x v="5"/>
    <n v="0.45"/>
    <n v="4250"/>
    <n v="1912.5"/>
    <n v="478.125"/>
    <n v="0.25"/>
    <n v="1434.375"/>
  </r>
  <r>
    <x v="3"/>
    <n v="1189833"/>
    <x v="104"/>
    <x v="3"/>
    <x v="10"/>
    <s v="Billings"/>
    <x v="0"/>
    <n v="0.35"/>
    <n v="5750"/>
    <n v="2012.4999999999998"/>
    <n v="905.62499999999989"/>
    <n v="0.45"/>
    <n v="1106.875"/>
  </r>
  <r>
    <x v="3"/>
    <n v="1189833"/>
    <x v="104"/>
    <x v="3"/>
    <x v="10"/>
    <s v="Billings"/>
    <x v="1"/>
    <n v="0.45"/>
    <n v="4250"/>
    <n v="1912.5"/>
    <n v="573.75"/>
    <n v="0.3"/>
    <n v="1338.75"/>
  </r>
  <r>
    <x v="3"/>
    <n v="1189833"/>
    <x v="104"/>
    <x v="3"/>
    <x v="10"/>
    <s v="Billings"/>
    <x v="2"/>
    <n v="0.45"/>
    <n v="4250"/>
    <n v="1912.5"/>
    <n v="860.625"/>
    <n v="0.45"/>
    <n v="1051.875"/>
  </r>
  <r>
    <x v="3"/>
    <n v="1189833"/>
    <x v="104"/>
    <x v="3"/>
    <x v="10"/>
    <s v="Billings"/>
    <x v="3"/>
    <n v="0.45"/>
    <n v="3250"/>
    <n v="1462.5"/>
    <n v="585"/>
    <n v="0.39999999999999997"/>
    <n v="877.5"/>
  </r>
  <r>
    <x v="3"/>
    <n v="1189833"/>
    <x v="104"/>
    <x v="3"/>
    <x v="10"/>
    <s v="Billings"/>
    <x v="4"/>
    <n v="0.5"/>
    <n v="2000"/>
    <n v="1000"/>
    <n v="600.00000000000011"/>
    <n v="0.60000000000000009"/>
    <n v="399.99999999999989"/>
  </r>
  <r>
    <x v="3"/>
    <n v="1189833"/>
    <x v="104"/>
    <x v="3"/>
    <x v="10"/>
    <s v="Billings"/>
    <x v="5"/>
    <n v="0.45"/>
    <n v="4000"/>
    <n v="1800"/>
    <n v="450"/>
    <n v="0.25"/>
    <n v="1350"/>
  </r>
  <r>
    <x v="3"/>
    <n v="1189833"/>
    <x v="105"/>
    <x v="3"/>
    <x v="10"/>
    <s v="Billings"/>
    <x v="0"/>
    <n v="0.45"/>
    <n v="5750"/>
    <n v="2587.5"/>
    <n v="1164.375"/>
    <n v="0.45"/>
    <n v="1423.125"/>
  </r>
  <r>
    <x v="3"/>
    <n v="1189833"/>
    <x v="105"/>
    <x v="3"/>
    <x v="10"/>
    <s v="Billings"/>
    <x v="1"/>
    <n v="0.45"/>
    <n v="3750"/>
    <n v="1687.5"/>
    <n v="506.25"/>
    <n v="0.3"/>
    <n v="1181.25"/>
  </r>
  <r>
    <x v="3"/>
    <n v="1189833"/>
    <x v="105"/>
    <x v="3"/>
    <x v="10"/>
    <s v="Billings"/>
    <x v="2"/>
    <n v="0.45"/>
    <n v="4000"/>
    <n v="1800"/>
    <n v="810"/>
    <n v="0.45"/>
    <n v="990"/>
  </r>
  <r>
    <x v="3"/>
    <n v="1189833"/>
    <x v="105"/>
    <x v="3"/>
    <x v="10"/>
    <s v="Billings"/>
    <x v="3"/>
    <n v="0.4"/>
    <n v="3000"/>
    <n v="1200"/>
    <n v="479.99999999999994"/>
    <n v="0.39999999999999997"/>
    <n v="720"/>
  </r>
  <r>
    <x v="3"/>
    <n v="1189833"/>
    <x v="105"/>
    <x v="3"/>
    <x v="10"/>
    <s v="Billings"/>
    <x v="4"/>
    <n v="0.45"/>
    <n v="2000"/>
    <n v="900"/>
    <n v="540.00000000000011"/>
    <n v="0.60000000000000009"/>
    <n v="359.99999999999989"/>
  </r>
  <r>
    <x v="3"/>
    <n v="1189833"/>
    <x v="105"/>
    <x v="3"/>
    <x v="10"/>
    <s v="Billings"/>
    <x v="5"/>
    <n v="0.6"/>
    <n v="3750"/>
    <n v="2250"/>
    <n v="562.5"/>
    <n v="0.25"/>
    <n v="1687.5"/>
  </r>
  <r>
    <x v="3"/>
    <n v="1189833"/>
    <x v="106"/>
    <x v="3"/>
    <x v="10"/>
    <s v="Billings"/>
    <x v="0"/>
    <n v="0.4"/>
    <n v="5750"/>
    <n v="2300"/>
    <n v="1035"/>
    <n v="0.45"/>
    <n v="1265"/>
  </r>
  <r>
    <x v="3"/>
    <n v="1189833"/>
    <x v="106"/>
    <x v="3"/>
    <x v="10"/>
    <s v="Billings"/>
    <x v="1"/>
    <n v="0.45"/>
    <n v="4250"/>
    <n v="1912.5"/>
    <n v="573.75"/>
    <n v="0.3"/>
    <n v="1338.75"/>
  </r>
  <r>
    <x v="3"/>
    <n v="1189833"/>
    <x v="106"/>
    <x v="3"/>
    <x v="10"/>
    <s v="Billings"/>
    <x v="2"/>
    <n v="0.45"/>
    <n v="4250"/>
    <n v="1912.5"/>
    <n v="860.625"/>
    <n v="0.45"/>
    <n v="1051.875"/>
  </r>
  <r>
    <x v="3"/>
    <n v="1189833"/>
    <x v="106"/>
    <x v="3"/>
    <x v="10"/>
    <s v="Billings"/>
    <x v="3"/>
    <n v="0.4"/>
    <n v="3250"/>
    <n v="1300"/>
    <n v="520"/>
    <n v="0.39999999999999997"/>
    <n v="780"/>
  </r>
  <r>
    <x v="3"/>
    <n v="1189833"/>
    <x v="106"/>
    <x v="3"/>
    <x v="10"/>
    <s v="Billings"/>
    <x v="4"/>
    <n v="0.45"/>
    <n v="2250"/>
    <n v="1012.5"/>
    <n v="607.50000000000011"/>
    <n v="0.60000000000000009"/>
    <n v="404.99999999999989"/>
  </r>
  <r>
    <x v="3"/>
    <n v="1189833"/>
    <x v="106"/>
    <x v="3"/>
    <x v="10"/>
    <s v="Billings"/>
    <x v="5"/>
    <n v="0.6"/>
    <n v="4000"/>
    <n v="2400"/>
    <n v="600"/>
    <n v="0.25"/>
    <n v="1800"/>
  </r>
  <r>
    <x v="3"/>
    <n v="1189833"/>
    <x v="107"/>
    <x v="3"/>
    <x v="10"/>
    <s v="Billings"/>
    <x v="0"/>
    <n v="0.4"/>
    <n v="6750"/>
    <n v="2700"/>
    <n v="1215"/>
    <n v="0.45"/>
    <n v="1485"/>
  </r>
  <r>
    <x v="3"/>
    <n v="1189833"/>
    <x v="107"/>
    <x v="3"/>
    <x v="10"/>
    <s v="Billings"/>
    <x v="1"/>
    <n v="0.45"/>
    <n v="5250"/>
    <n v="2362.5"/>
    <n v="708.75"/>
    <n v="0.3"/>
    <n v="1653.75"/>
  </r>
  <r>
    <x v="3"/>
    <n v="1189833"/>
    <x v="107"/>
    <x v="3"/>
    <x v="10"/>
    <s v="Billings"/>
    <x v="2"/>
    <n v="0.45"/>
    <n v="5500"/>
    <n v="2475"/>
    <n v="1113.75"/>
    <n v="0.45"/>
    <n v="1361.25"/>
  </r>
  <r>
    <x v="3"/>
    <n v="1189833"/>
    <x v="107"/>
    <x v="3"/>
    <x v="10"/>
    <s v="Billings"/>
    <x v="3"/>
    <n v="0.4"/>
    <n v="4250"/>
    <n v="1700"/>
    <n v="680"/>
    <n v="0.39999999999999997"/>
    <n v="1020"/>
  </r>
  <r>
    <x v="3"/>
    <n v="1189833"/>
    <x v="107"/>
    <x v="3"/>
    <x v="10"/>
    <s v="Billings"/>
    <x v="4"/>
    <n v="0.45"/>
    <n v="3000"/>
    <n v="1350"/>
    <n v="810.00000000000011"/>
    <n v="0.60000000000000009"/>
    <n v="539.99999999999989"/>
  </r>
  <r>
    <x v="3"/>
    <n v="1189833"/>
    <x v="107"/>
    <x v="3"/>
    <x v="10"/>
    <s v="Billings"/>
    <x v="5"/>
    <n v="0.6"/>
    <n v="6000"/>
    <n v="3600"/>
    <n v="900"/>
    <n v="0.25"/>
    <n v="2700"/>
  </r>
  <r>
    <x v="3"/>
    <n v="1189833"/>
    <x v="108"/>
    <x v="3"/>
    <x v="10"/>
    <s v="Billings"/>
    <x v="0"/>
    <n v="0.4"/>
    <n v="7500"/>
    <n v="3000"/>
    <n v="1350"/>
    <n v="0.45"/>
    <n v="1650"/>
  </r>
  <r>
    <x v="3"/>
    <n v="1189833"/>
    <x v="108"/>
    <x v="3"/>
    <x v="10"/>
    <s v="Billings"/>
    <x v="1"/>
    <n v="0.45"/>
    <n v="6000"/>
    <n v="2700"/>
    <n v="810"/>
    <n v="0.3"/>
    <n v="1890"/>
  </r>
  <r>
    <x v="3"/>
    <n v="1189833"/>
    <x v="108"/>
    <x v="3"/>
    <x v="10"/>
    <s v="Billings"/>
    <x v="2"/>
    <n v="0.45"/>
    <n v="5500"/>
    <n v="2475"/>
    <n v="1113.75"/>
    <n v="0.45"/>
    <n v="1361.25"/>
  </r>
  <r>
    <x v="3"/>
    <n v="1189833"/>
    <x v="108"/>
    <x v="3"/>
    <x v="10"/>
    <s v="Billings"/>
    <x v="3"/>
    <n v="0.4"/>
    <n v="4500"/>
    <n v="1800"/>
    <n v="719.99999999999989"/>
    <n v="0.39999999999999997"/>
    <n v="1080"/>
  </r>
  <r>
    <x v="3"/>
    <n v="1189833"/>
    <x v="108"/>
    <x v="3"/>
    <x v="10"/>
    <s v="Billings"/>
    <x v="4"/>
    <n v="0.45"/>
    <n v="4750"/>
    <n v="2137.5"/>
    <n v="1282.5000000000002"/>
    <n v="0.60000000000000009"/>
    <n v="854.99999999999977"/>
  </r>
  <r>
    <x v="3"/>
    <n v="1189833"/>
    <x v="108"/>
    <x v="3"/>
    <x v="10"/>
    <s v="Billings"/>
    <x v="5"/>
    <n v="0.6"/>
    <n v="4750"/>
    <n v="2850"/>
    <n v="712.5"/>
    <n v="0.25"/>
    <n v="2137.5"/>
  </r>
  <r>
    <x v="3"/>
    <n v="1189833"/>
    <x v="109"/>
    <x v="3"/>
    <x v="10"/>
    <s v="Billings"/>
    <x v="0"/>
    <n v="0.45"/>
    <n v="6750"/>
    <n v="3037.5"/>
    <n v="1366.875"/>
    <n v="0.45"/>
    <n v="1670.625"/>
  </r>
  <r>
    <x v="3"/>
    <n v="1189833"/>
    <x v="109"/>
    <x v="3"/>
    <x v="10"/>
    <s v="Billings"/>
    <x v="1"/>
    <n v="0.55000000000000004"/>
    <n v="6250"/>
    <n v="3437.5000000000005"/>
    <n v="1031.25"/>
    <n v="0.3"/>
    <n v="2406.2500000000005"/>
  </r>
  <r>
    <x v="3"/>
    <n v="1189833"/>
    <x v="109"/>
    <x v="3"/>
    <x v="10"/>
    <s v="Billings"/>
    <x v="2"/>
    <n v="0.5"/>
    <n v="5000"/>
    <n v="2500"/>
    <n v="1125"/>
    <n v="0.45"/>
    <n v="1375"/>
  </r>
  <r>
    <x v="3"/>
    <n v="1189833"/>
    <x v="109"/>
    <x v="3"/>
    <x v="10"/>
    <s v="Billings"/>
    <x v="3"/>
    <n v="0.45"/>
    <n v="4250"/>
    <n v="1912.5"/>
    <n v="764.99999999999989"/>
    <n v="0.39999999999999997"/>
    <n v="1147.5"/>
  </r>
  <r>
    <x v="3"/>
    <n v="1189833"/>
    <x v="109"/>
    <x v="3"/>
    <x v="10"/>
    <s v="Billings"/>
    <x v="4"/>
    <n v="0.54999999999999993"/>
    <n v="4250"/>
    <n v="2337.4999999999995"/>
    <n v="1402.5"/>
    <n v="0.60000000000000009"/>
    <n v="934.99999999999955"/>
  </r>
  <r>
    <x v="3"/>
    <n v="1189833"/>
    <x v="109"/>
    <x v="3"/>
    <x v="10"/>
    <s v="Billings"/>
    <x v="5"/>
    <n v="0.6"/>
    <n v="4000"/>
    <n v="2400"/>
    <n v="600"/>
    <n v="0.25"/>
    <n v="1800"/>
  </r>
  <r>
    <x v="3"/>
    <n v="1189833"/>
    <x v="110"/>
    <x v="3"/>
    <x v="10"/>
    <s v="Billings"/>
    <x v="0"/>
    <n v="0.45"/>
    <n v="6000"/>
    <n v="2700"/>
    <n v="1215"/>
    <n v="0.45"/>
    <n v="1485"/>
  </r>
  <r>
    <x v="3"/>
    <n v="1189833"/>
    <x v="110"/>
    <x v="3"/>
    <x v="10"/>
    <s v="Billings"/>
    <x v="1"/>
    <n v="0.5"/>
    <n v="6000"/>
    <n v="3000"/>
    <n v="900"/>
    <n v="0.3"/>
    <n v="2100"/>
  </r>
  <r>
    <x v="3"/>
    <n v="1189833"/>
    <x v="110"/>
    <x v="3"/>
    <x v="10"/>
    <s v="Billings"/>
    <x v="2"/>
    <n v="0.45"/>
    <n v="4500"/>
    <n v="2025"/>
    <n v="911.25"/>
    <n v="0.45"/>
    <n v="1113.75"/>
  </r>
  <r>
    <x v="3"/>
    <n v="1189833"/>
    <x v="110"/>
    <x v="3"/>
    <x v="10"/>
    <s v="Billings"/>
    <x v="3"/>
    <n v="0.45"/>
    <n v="4000"/>
    <n v="1800"/>
    <n v="719.99999999999989"/>
    <n v="0.39999999999999997"/>
    <n v="1080"/>
  </r>
  <r>
    <x v="3"/>
    <n v="1189833"/>
    <x v="110"/>
    <x v="3"/>
    <x v="10"/>
    <s v="Billings"/>
    <x v="4"/>
    <n v="0.54999999999999993"/>
    <n v="4000"/>
    <n v="2199.9999999999995"/>
    <n v="1320"/>
    <n v="0.60000000000000009"/>
    <n v="879.99999999999955"/>
  </r>
  <r>
    <x v="3"/>
    <n v="1189833"/>
    <x v="110"/>
    <x v="3"/>
    <x v="10"/>
    <s v="Billings"/>
    <x v="5"/>
    <n v="0.6"/>
    <n v="4500"/>
    <n v="2700"/>
    <n v="675"/>
    <n v="0.25"/>
    <n v="2025"/>
  </r>
  <r>
    <x v="3"/>
    <n v="1189833"/>
    <x v="111"/>
    <x v="3"/>
    <x v="10"/>
    <s v="Billings"/>
    <x v="0"/>
    <n v="0.45"/>
    <n v="5500"/>
    <n v="2475"/>
    <n v="1113.75"/>
    <n v="0.45"/>
    <n v="1361.25"/>
  </r>
  <r>
    <x v="3"/>
    <n v="1189833"/>
    <x v="111"/>
    <x v="3"/>
    <x v="10"/>
    <s v="Billings"/>
    <x v="1"/>
    <n v="0.5"/>
    <n v="5500"/>
    <n v="2750"/>
    <n v="825"/>
    <n v="0.3"/>
    <n v="1925"/>
  </r>
  <r>
    <x v="3"/>
    <n v="1189833"/>
    <x v="111"/>
    <x v="3"/>
    <x v="10"/>
    <s v="Billings"/>
    <x v="2"/>
    <n v="0.45"/>
    <n v="4000"/>
    <n v="1800"/>
    <n v="810"/>
    <n v="0.45"/>
    <n v="990"/>
  </r>
  <r>
    <x v="3"/>
    <n v="1189833"/>
    <x v="111"/>
    <x v="3"/>
    <x v="10"/>
    <s v="Billings"/>
    <x v="3"/>
    <n v="0.45"/>
    <n v="3750"/>
    <n v="1687.5"/>
    <n v="675"/>
    <n v="0.39999999999999997"/>
    <n v="1012.5"/>
  </r>
  <r>
    <x v="3"/>
    <n v="1189833"/>
    <x v="111"/>
    <x v="3"/>
    <x v="10"/>
    <s v="Billings"/>
    <x v="4"/>
    <n v="0.54999999999999993"/>
    <n v="3500"/>
    <n v="1924.9999999999998"/>
    <n v="1155"/>
    <n v="0.60000000000000009"/>
    <n v="769.99999999999977"/>
  </r>
  <r>
    <x v="3"/>
    <n v="1189833"/>
    <x v="111"/>
    <x v="3"/>
    <x v="10"/>
    <s v="Billings"/>
    <x v="5"/>
    <n v="0.6"/>
    <n v="4000"/>
    <n v="2400"/>
    <n v="600"/>
    <n v="0.25"/>
    <n v="1800"/>
  </r>
  <r>
    <x v="3"/>
    <n v="1189833"/>
    <x v="112"/>
    <x v="3"/>
    <x v="10"/>
    <s v="Billings"/>
    <x v="0"/>
    <n v="0.4"/>
    <n v="5750"/>
    <n v="2300"/>
    <n v="1035"/>
    <n v="0.45"/>
    <n v="1265"/>
  </r>
  <r>
    <x v="3"/>
    <n v="1189833"/>
    <x v="112"/>
    <x v="3"/>
    <x v="10"/>
    <s v="Billings"/>
    <x v="1"/>
    <n v="0.45000000000000007"/>
    <n v="5750"/>
    <n v="2587.5000000000005"/>
    <n v="776.25000000000011"/>
    <n v="0.3"/>
    <n v="1811.2500000000005"/>
  </r>
  <r>
    <x v="3"/>
    <n v="1189833"/>
    <x v="112"/>
    <x v="3"/>
    <x v="10"/>
    <s v="Billings"/>
    <x v="2"/>
    <n v="0.4"/>
    <n v="4250"/>
    <n v="1700"/>
    <n v="765"/>
    <n v="0.45"/>
    <n v="935"/>
  </r>
  <r>
    <x v="3"/>
    <n v="1189833"/>
    <x v="112"/>
    <x v="3"/>
    <x v="10"/>
    <s v="Billings"/>
    <x v="3"/>
    <n v="0.4"/>
    <n v="4250"/>
    <n v="1700"/>
    <n v="680"/>
    <n v="0.39999999999999997"/>
    <n v="1020"/>
  </r>
  <r>
    <x v="3"/>
    <n v="1189833"/>
    <x v="112"/>
    <x v="3"/>
    <x v="10"/>
    <s v="Billings"/>
    <x v="4"/>
    <n v="0.54999999999999993"/>
    <n v="3750"/>
    <n v="2062.4999999999995"/>
    <n v="1237.5"/>
    <n v="0.60000000000000009"/>
    <n v="824.99999999999955"/>
  </r>
  <r>
    <x v="3"/>
    <n v="1189833"/>
    <x v="112"/>
    <x v="3"/>
    <x v="10"/>
    <s v="Billings"/>
    <x v="5"/>
    <n v="0.6"/>
    <n v="4750"/>
    <n v="2850"/>
    <n v="712.5"/>
    <n v="0.25"/>
    <n v="2137.5"/>
  </r>
  <r>
    <x v="3"/>
    <n v="1189833"/>
    <x v="113"/>
    <x v="3"/>
    <x v="10"/>
    <s v="Billings"/>
    <x v="0"/>
    <n v="0.45"/>
    <n v="6750"/>
    <n v="3037.5"/>
    <n v="1366.875"/>
    <n v="0.45"/>
    <n v="1670.625"/>
  </r>
  <r>
    <x v="3"/>
    <n v="1189833"/>
    <x v="113"/>
    <x v="3"/>
    <x v="10"/>
    <s v="Billings"/>
    <x v="1"/>
    <n v="0.5"/>
    <n v="6750"/>
    <n v="3375"/>
    <n v="1012.5"/>
    <n v="0.3"/>
    <n v="2362.5"/>
  </r>
  <r>
    <x v="3"/>
    <n v="1189833"/>
    <x v="113"/>
    <x v="3"/>
    <x v="10"/>
    <s v="Billings"/>
    <x v="2"/>
    <n v="0.45"/>
    <n v="4750"/>
    <n v="2137.5"/>
    <n v="961.875"/>
    <n v="0.45"/>
    <n v="1175.625"/>
  </r>
  <r>
    <x v="3"/>
    <n v="1189833"/>
    <x v="113"/>
    <x v="3"/>
    <x v="10"/>
    <s v="Billings"/>
    <x v="3"/>
    <n v="0.45"/>
    <n v="4750"/>
    <n v="2137.5"/>
    <n v="854.99999999999989"/>
    <n v="0.39999999999999997"/>
    <n v="1282.5"/>
  </r>
  <r>
    <x v="3"/>
    <n v="1189833"/>
    <x v="113"/>
    <x v="3"/>
    <x v="10"/>
    <s v="Billings"/>
    <x v="4"/>
    <n v="0.54999999999999993"/>
    <n v="4000"/>
    <n v="2199.9999999999995"/>
    <n v="1320"/>
    <n v="0.60000000000000009"/>
    <n v="879.99999999999955"/>
  </r>
  <r>
    <x v="3"/>
    <n v="1189833"/>
    <x v="113"/>
    <x v="3"/>
    <x v="10"/>
    <s v="Billings"/>
    <x v="5"/>
    <n v="0.6"/>
    <n v="5000"/>
    <n v="3000"/>
    <n v="750"/>
    <n v="0.25"/>
    <n v="2250"/>
  </r>
  <r>
    <x v="1"/>
    <n v="1197831"/>
    <x v="114"/>
    <x v="1"/>
    <x v="11"/>
    <s v="Knoxville"/>
    <x v="0"/>
    <n v="0.2"/>
    <n v="7000"/>
    <n v="1400"/>
    <n v="489.99999999999994"/>
    <n v="0.35"/>
    <n v="910"/>
  </r>
  <r>
    <x v="1"/>
    <n v="1197831"/>
    <x v="114"/>
    <x v="1"/>
    <x v="11"/>
    <s v="Knoxville"/>
    <x v="1"/>
    <n v="0.3"/>
    <n v="7000"/>
    <n v="2100"/>
    <n v="735"/>
    <n v="0.35"/>
    <n v="1365"/>
  </r>
  <r>
    <x v="1"/>
    <n v="1197831"/>
    <x v="114"/>
    <x v="1"/>
    <x v="11"/>
    <s v="Knoxville"/>
    <x v="2"/>
    <n v="0.3"/>
    <n v="5000"/>
    <n v="1500"/>
    <n v="525"/>
    <n v="0.35"/>
    <n v="975"/>
  </r>
  <r>
    <x v="1"/>
    <n v="1197831"/>
    <x v="114"/>
    <x v="1"/>
    <x v="11"/>
    <s v="Knoxville"/>
    <x v="3"/>
    <n v="0.35"/>
    <n v="5000"/>
    <n v="1750"/>
    <n v="787.5"/>
    <n v="0.45"/>
    <n v="962.5"/>
  </r>
  <r>
    <x v="1"/>
    <n v="1197831"/>
    <x v="114"/>
    <x v="1"/>
    <x v="11"/>
    <s v="Knoxville"/>
    <x v="4"/>
    <n v="0.4"/>
    <n v="3500"/>
    <n v="1400"/>
    <n v="420"/>
    <n v="0.3"/>
    <n v="980"/>
  </r>
  <r>
    <x v="1"/>
    <n v="1197831"/>
    <x v="114"/>
    <x v="1"/>
    <x v="11"/>
    <s v="Knoxville"/>
    <x v="5"/>
    <n v="0.35"/>
    <n v="5000"/>
    <n v="1750"/>
    <n v="875"/>
    <n v="0.5"/>
    <n v="875"/>
  </r>
  <r>
    <x v="1"/>
    <n v="1197831"/>
    <x v="67"/>
    <x v="1"/>
    <x v="11"/>
    <s v="Knoxville"/>
    <x v="0"/>
    <n v="0.25"/>
    <n v="6500"/>
    <n v="1625"/>
    <n v="568.75"/>
    <n v="0.35"/>
    <n v="1056.25"/>
  </r>
  <r>
    <x v="1"/>
    <n v="1197831"/>
    <x v="67"/>
    <x v="1"/>
    <x v="11"/>
    <s v="Knoxville"/>
    <x v="1"/>
    <n v="0.35"/>
    <n v="6250"/>
    <n v="2187.5"/>
    <n v="765.625"/>
    <n v="0.35"/>
    <n v="1421.875"/>
  </r>
  <r>
    <x v="1"/>
    <n v="1197831"/>
    <x v="67"/>
    <x v="1"/>
    <x v="11"/>
    <s v="Knoxville"/>
    <x v="2"/>
    <n v="0.35"/>
    <n v="4500"/>
    <n v="1575"/>
    <n v="551.25"/>
    <n v="0.35"/>
    <n v="1023.75"/>
  </r>
  <r>
    <x v="1"/>
    <n v="1197831"/>
    <x v="67"/>
    <x v="1"/>
    <x v="11"/>
    <s v="Knoxville"/>
    <x v="3"/>
    <n v="0.35"/>
    <n v="4000"/>
    <n v="1400"/>
    <n v="630"/>
    <n v="0.45"/>
    <n v="770"/>
  </r>
  <r>
    <x v="1"/>
    <n v="1197831"/>
    <x v="67"/>
    <x v="1"/>
    <x v="11"/>
    <s v="Knoxville"/>
    <x v="4"/>
    <n v="0.4"/>
    <n v="2750"/>
    <n v="1100"/>
    <n v="330"/>
    <n v="0.3"/>
    <n v="770"/>
  </r>
  <r>
    <x v="1"/>
    <n v="1197831"/>
    <x v="67"/>
    <x v="1"/>
    <x v="11"/>
    <s v="Knoxville"/>
    <x v="5"/>
    <n v="0.35"/>
    <n v="4750"/>
    <n v="1662.5"/>
    <n v="831.25"/>
    <n v="0.5"/>
    <n v="831.25"/>
  </r>
  <r>
    <x v="1"/>
    <n v="1197831"/>
    <x v="115"/>
    <x v="1"/>
    <x v="11"/>
    <s v="Knoxville"/>
    <x v="0"/>
    <n v="0.3"/>
    <n v="6500"/>
    <n v="1950"/>
    <n v="779.99999999999989"/>
    <n v="0.39999999999999997"/>
    <n v="1170"/>
  </r>
  <r>
    <x v="1"/>
    <n v="1197831"/>
    <x v="115"/>
    <x v="1"/>
    <x v="11"/>
    <s v="Knoxville"/>
    <x v="1"/>
    <n v="0.4"/>
    <n v="6500"/>
    <n v="2600"/>
    <n v="1040"/>
    <n v="0.39999999999999997"/>
    <n v="1560"/>
  </r>
  <r>
    <x v="1"/>
    <n v="1197831"/>
    <x v="115"/>
    <x v="1"/>
    <x v="11"/>
    <s v="Knoxville"/>
    <x v="2"/>
    <n v="0.3"/>
    <n v="4750"/>
    <n v="1425"/>
    <n v="570"/>
    <n v="0.39999999999999997"/>
    <n v="855"/>
  </r>
  <r>
    <x v="1"/>
    <n v="1197831"/>
    <x v="115"/>
    <x v="1"/>
    <x v="11"/>
    <s v="Knoxville"/>
    <x v="3"/>
    <n v="0.35000000000000003"/>
    <n v="3750"/>
    <n v="1312.5000000000002"/>
    <n v="656.25000000000011"/>
    <n v="0.5"/>
    <n v="656.25000000000011"/>
  </r>
  <r>
    <x v="1"/>
    <n v="1197831"/>
    <x v="115"/>
    <x v="1"/>
    <x v="11"/>
    <s v="Knoxville"/>
    <x v="4"/>
    <n v="0.4"/>
    <n v="2750"/>
    <n v="1100"/>
    <n v="385"/>
    <n v="0.35"/>
    <n v="715"/>
  </r>
  <r>
    <x v="1"/>
    <n v="1197831"/>
    <x v="115"/>
    <x v="1"/>
    <x v="11"/>
    <s v="Knoxville"/>
    <x v="5"/>
    <n v="0.35000000000000003"/>
    <n v="4250"/>
    <n v="1487.5000000000002"/>
    <n v="818.12500000000023"/>
    <n v="0.55000000000000004"/>
    <n v="669.375"/>
  </r>
  <r>
    <x v="1"/>
    <n v="1197831"/>
    <x v="50"/>
    <x v="1"/>
    <x v="11"/>
    <s v="Knoxville"/>
    <x v="0"/>
    <n v="0.19999999999999998"/>
    <n v="6750"/>
    <n v="1350"/>
    <n v="540"/>
    <n v="0.39999999999999997"/>
    <n v="810"/>
  </r>
  <r>
    <x v="1"/>
    <n v="1197831"/>
    <x v="50"/>
    <x v="1"/>
    <x v="11"/>
    <s v="Knoxville"/>
    <x v="1"/>
    <n v="0.25000000000000006"/>
    <n v="6750"/>
    <n v="1687.5000000000005"/>
    <n v="675.00000000000011"/>
    <n v="0.39999999999999997"/>
    <n v="1012.5000000000003"/>
  </r>
  <r>
    <x v="1"/>
    <n v="1197831"/>
    <x v="50"/>
    <x v="1"/>
    <x v="11"/>
    <s v="Knoxville"/>
    <x v="2"/>
    <n v="0.19999999999999996"/>
    <n v="5000"/>
    <n v="999.99999999999977"/>
    <n v="399.99999999999989"/>
    <n v="0.39999999999999997"/>
    <n v="599.99999999999989"/>
  </r>
  <r>
    <x v="1"/>
    <n v="1197831"/>
    <x v="50"/>
    <x v="1"/>
    <x v="11"/>
    <s v="Knoxville"/>
    <x v="3"/>
    <n v="0.25000000000000006"/>
    <n v="4000"/>
    <n v="1000.0000000000002"/>
    <n v="500.00000000000011"/>
    <n v="0.5"/>
    <n v="500.00000000000011"/>
  </r>
  <r>
    <x v="1"/>
    <n v="1197831"/>
    <x v="50"/>
    <x v="1"/>
    <x v="11"/>
    <s v="Knoxville"/>
    <x v="4"/>
    <n v="0.3"/>
    <n v="3000"/>
    <n v="900"/>
    <n v="315"/>
    <n v="0.35"/>
    <n v="585"/>
  </r>
  <r>
    <x v="1"/>
    <n v="1197831"/>
    <x v="50"/>
    <x v="1"/>
    <x v="11"/>
    <s v="Knoxville"/>
    <x v="5"/>
    <n v="0.25000000000000006"/>
    <n v="5750"/>
    <n v="1437.5000000000002"/>
    <n v="790.62500000000023"/>
    <n v="0.55000000000000004"/>
    <n v="646.875"/>
  </r>
  <r>
    <x v="1"/>
    <n v="1197831"/>
    <x v="70"/>
    <x v="1"/>
    <x v="11"/>
    <s v="Knoxville"/>
    <x v="0"/>
    <n v="0.14999999999999997"/>
    <n v="7250"/>
    <n v="1087.4999999999998"/>
    <n v="434.99999999999989"/>
    <n v="0.39999999999999997"/>
    <n v="652.49999999999989"/>
  </r>
  <r>
    <x v="1"/>
    <n v="1197831"/>
    <x v="70"/>
    <x v="1"/>
    <x v="11"/>
    <s v="Knoxville"/>
    <x v="1"/>
    <n v="0.25000000000000006"/>
    <n v="7500"/>
    <n v="1875.0000000000005"/>
    <n v="750.00000000000011"/>
    <n v="0.39999999999999997"/>
    <n v="1125.0000000000005"/>
  </r>
  <r>
    <x v="1"/>
    <n v="1197831"/>
    <x v="70"/>
    <x v="1"/>
    <x v="11"/>
    <s v="Knoxville"/>
    <x v="2"/>
    <n v="0.19999999999999996"/>
    <n v="6000"/>
    <n v="1199.9999999999998"/>
    <n v="479.99999999999989"/>
    <n v="0.39999999999999997"/>
    <n v="719.99999999999989"/>
  </r>
  <r>
    <x v="1"/>
    <n v="1197831"/>
    <x v="70"/>
    <x v="1"/>
    <x v="11"/>
    <s v="Knoxville"/>
    <x v="3"/>
    <n v="0.30000000000000004"/>
    <n v="5250"/>
    <n v="1575.0000000000002"/>
    <n v="787.50000000000011"/>
    <n v="0.5"/>
    <n v="787.50000000000011"/>
  </r>
  <r>
    <x v="1"/>
    <n v="1197831"/>
    <x v="70"/>
    <x v="1"/>
    <x v="11"/>
    <s v="Knoxville"/>
    <x v="4"/>
    <n v="0.45"/>
    <n v="4250"/>
    <n v="1912.5"/>
    <n v="669.375"/>
    <n v="0.35"/>
    <n v="1243.125"/>
  </r>
  <r>
    <x v="1"/>
    <n v="1197831"/>
    <x v="70"/>
    <x v="1"/>
    <x v="11"/>
    <s v="Knoxville"/>
    <x v="5"/>
    <n v="0.4"/>
    <n v="7750"/>
    <n v="3100"/>
    <n v="1705.0000000000002"/>
    <n v="0.55000000000000004"/>
    <n v="1394.9999999999998"/>
  </r>
  <r>
    <x v="1"/>
    <n v="1197831"/>
    <x v="71"/>
    <x v="1"/>
    <x v="11"/>
    <s v="Knoxville"/>
    <x v="0"/>
    <n v="0.4"/>
    <n v="7750"/>
    <n v="3100"/>
    <n v="1240"/>
    <n v="0.39999999999999997"/>
    <n v="1860"/>
  </r>
  <r>
    <x v="1"/>
    <n v="1197831"/>
    <x v="71"/>
    <x v="1"/>
    <x v="11"/>
    <s v="Knoxville"/>
    <x v="1"/>
    <n v="0.45"/>
    <n v="7750"/>
    <n v="3487.5"/>
    <n v="1394.9999999999998"/>
    <n v="0.39999999999999997"/>
    <n v="2092.5"/>
  </r>
  <r>
    <x v="1"/>
    <n v="1197831"/>
    <x v="71"/>
    <x v="1"/>
    <x v="11"/>
    <s v="Knoxville"/>
    <x v="2"/>
    <n v="0.4"/>
    <n v="6500"/>
    <n v="2600"/>
    <n v="1040"/>
    <n v="0.39999999999999997"/>
    <n v="1560"/>
  </r>
  <r>
    <x v="1"/>
    <n v="1197831"/>
    <x v="71"/>
    <x v="1"/>
    <x v="11"/>
    <s v="Knoxville"/>
    <x v="3"/>
    <n v="0.4"/>
    <n v="6000"/>
    <n v="2400"/>
    <n v="1200"/>
    <n v="0.5"/>
    <n v="1200"/>
  </r>
  <r>
    <x v="1"/>
    <n v="1197831"/>
    <x v="71"/>
    <x v="1"/>
    <x v="11"/>
    <s v="Knoxville"/>
    <x v="4"/>
    <n v="0.45"/>
    <n v="5000"/>
    <n v="2250"/>
    <n v="787.5"/>
    <n v="0.35"/>
    <n v="1462.5"/>
  </r>
  <r>
    <x v="1"/>
    <n v="1197831"/>
    <x v="71"/>
    <x v="1"/>
    <x v="11"/>
    <s v="Knoxville"/>
    <x v="5"/>
    <n v="0.5"/>
    <n v="8750"/>
    <n v="4375"/>
    <n v="2406.25"/>
    <n v="0.55000000000000004"/>
    <n v="1968.75"/>
  </r>
  <r>
    <x v="1"/>
    <n v="1197831"/>
    <x v="116"/>
    <x v="1"/>
    <x v="11"/>
    <s v="Knoxville"/>
    <x v="0"/>
    <n v="0.4"/>
    <n v="8250"/>
    <n v="3300"/>
    <n v="1484.9999999999998"/>
    <n v="0.44999999999999996"/>
    <n v="1815.0000000000002"/>
  </r>
  <r>
    <x v="1"/>
    <n v="1197831"/>
    <x v="116"/>
    <x v="1"/>
    <x v="11"/>
    <s v="Knoxville"/>
    <x v="1"/>
    <n v="0.45"/>
    <n v="8250"/>
    <n v="3712.5"/>
    <n v="1670.6249999999998"/>
    <n v="0.44999999999999996"/>
    <n v="2041.8750000000002"/>
  </r>
  <r>
    <x v="1"/>
    <n v="1197831"/>
    <x v="116"/>
    <x v="1"/>
    <x v="11"/>
    <s v="Knoxville"/>
    <x v="2"/>
    <n v="0.4"/>
    <n v="9750"/>
    <n v="3900"/>
    <n v="1754.9999999999998"/>
    <n v="0.44999999999999996"/>
    <n v="2145"/>
  </r>
  <r>
    <x v="1"/>
    <n v="1197831"/>
    <x v="116"/>
    <x v="1"/>
    <x v="11"/>
    <s v="Knoxville"/>
    <x v="3"/>
    <n v="0.4"/>
    <n v="5750"/>
    <n v="2300"/>
    <n v="1265"/>
    <n v="0.55000000000000004"/>
    <n v="1035"/>
  </r>
  <r>
    <x v="1"/>
    <n v="1197831"/>
    <x v="116"/>
    <x v="1"/>
    <x v="11"/>
    <s v="Knoxville"/>
    <x v="4"/>
    <n v="0.45"/>
    <n v="5500"/>
    <n v="2475"/>
    <n v="989.99999999999989"/>
    <n v="0.39999999999999997"/>
    <n v="1485"/>
  </r>
  <r>
    <x v="1"/>
    <n v="1197831"/>
    <x v="116"/>
    <x v="1"/>
    <x v="11"/>
    <s v="Knoxville"/>
    <x v="5"/>
    <n v="0.54999999999999993"/>
    <n v="8250"/>
    <n v="4537.4999999999991"/>
    <n v="2722.5"/>
    <n v="0.60000000000000009"/>
    <n v="1814.9999999999991"/>
  </r>
  <r>
    <x v="1"/>
    <n v="1197831"/>
    <x v="117"/>
    <x v="1"/>
    <x v="11"/>
    <s v="Knoxville"/>
    <x v="0"/>
    <n v="0.45"/>
    <n v="7750"/>
    <n v="3487.5"/>
    <n v="1569.3749999999998"/>
    <n v="0.44999999999999996"/>
    <n v="1918.1250000000002"/>
  </r>
  <r>
    <x v="1"/>
    <n v="1197831"/>
    <x v="117"/>
    <x v="1"/>
    <x v="11"/>
    <s v="Knoxville"/>
    <x v="1"/>
    <n v="0.55000000000000004"/>
    <n v="7750"/>
    <n v="4262.5"/>
    <n v="1918.1249999999998"/>
    <n v="0.44999999999999996"/>
    <n v="2344.375"/>
  </r>
  <r>
    <x v="1"/>
    <n v="1197831"/>
    <x v="117"/>
    <x v="1"/>
    <x v="11"/>
    <s v="Knoxville"/>
    <x v="2"/>
    <n v="0.5"/>
    <n v="9500"/>
    <n v="4750"/>
    <n v="2137.5"/>
    <n v="0.44999999999999996"/>
    <n v="2612.5"/>
  </r>
  <r>
    <x v="1"/>
    <n v="1197831"/>
    <x v="117"/>
    <x v="1"/>
    <x v="11"/>
    <s v="Knoxville"/>
    <x v="3"/>
    <n v="0.45"/>
    <n v="4750"/>
    <n v="2137.5"/>
    <n v="1175.625"/>
    <n v="0.55000000000000004"/>
    <n v="961.875"/>
  </r>
  <r>
    <x v="1"/>
    <n v="1197831"/>
    <x v="117"/>
    <x v="1"/>
    <x v="11"/>
    <s v="Knoxville"/>
    <x v="4"/>
    <n v="0.5"/>
    <n v="4750"/>
    <n v="2375"/>
    <n v="949.99999999999989"/>
    <n v="0.39999999999999997"/>
    <n v="1425"/>
  </r>
  <r>
    <x v="1"/>
    <n v="1197831"/>
    <x v="117"/>
    <x v="1"/>
    <x v="11"/>
    <s v="Knoxville"/>
    <x v="5"/>
    <n v="0.54999999999999993"/>
    <n v="7250"/>
    <n v="3987.4999999999995"/>
    <n v="2392.5"/>
    <n v="0.60000000000000009"/>
    <n v="1594.9999999999995"/>
  </r>
  <r>
    <x v="1"/>
    <n v="1197831"/>
    <x v="74"/>
    <x v="1"/>
    <x v="11"/>
    <s v="Knoxville"/>
    <x v="0"/>
    <n v="0.5"/>
    <n v="6750"/>
    <n v="3375"/>
    <n v="1518.7499999999998"/>
    <n v="0.44999999999999996"/>
    <n v="1856.2500000000002"/>
  </r>
  <r>
    <x v="1"/>
    <n v="1197831"/>
    <x v="74"/>
    <x v="1"/>
    <x v="11"/>
    <s v="Knoxville"/>
    <x v="1"/>
    <n v="0.5"/>
    <n v="6250"/>
    <n v="3125"/>
    <n v="1406.2499999999998"/>
    <n v="0.44999999999999996"/>
    <n v="1718.7500000000002"/>
  </r>
  <r>
    <x v="1"/>
    <n v="1197831"/>
    <x v="74"/>
    <x v="1"/>
    <x v="11"/>
    <s v="Knoxville"/>
    <x v="2"/>
    <n v="0.54999999999999993"/>
    <n v="6750"/>
    <n v="3712.4999999999995"/>
    <n v="1670.6249999999995"/>
    <n v="0.44999999999999996"/>
    <n v="2041.875"/>
  </r>
  <r>
    <x v="1"/>
    <n v="1197831"/>
    <x v="74"/>
    <x v="1"/>
    <x v="11"/>
    <s v="Knoxville"/>
    <x v="3"/>
    <n v="0.54999999999999993"/>
    <n v="4000"/>
    <n v="2199.9999999999995"/>
    <n v="1209.9999999999998"/>
    <n v="0.55000000000000004"/>
    <n v="989.99999999999977"/>
  </r>
  <r>
    <x v="1"/>
    <n v="1197831"/>
    <x v="74"/>
    <x v="1"/>
    <x v="11"/>
    <s v="Knoxville"/>
    <x v="4"/>
    <n v="0.5"/>
    <n v="4000"/>
    <n v="2000"/>
    <n v="799.99999999999989"/>
    <n v="0.39999999999999997"/>
    <n v="1200"/>
  </r>
  <r>
    <x v="1"/>
    <n v="1197831"/>
    <x v="74"/>
    <x v="1"/>
    <x v="11"/>
    <s v="Knoxville"/>
    <x v="5"/>
    <n v="0.45"/>
    <n v="6250"/>
    <n v="2812.5"/>
    <n v="1687.5000000000002"/>
    <n v="0.60000000000000009"/>
    <n v="1124.9999999999998"/>
  </r>
  <r>
    <x v="1"/>
    <n v="1197831"/>
    <x v="75"/>
    <x v="1"/>
    <x v="11"/>
    <s v="Knoxville"/>
    <x v="0"/>
    <n v="0.35000000000000003"/>
    <n v="5750"/>
    <n v="2012.5000000000002"/>
    <n v="905.625"/>
    <n v="0.44999999999999996"/>
    <n v="1106.8750000000002"/>
  </r>
  <r>
    <x v="1"/>
    <n v="1197831"/>
    <x v="75"/>
    <x v="1"/>
    <x v="11"/>
    <s v="Knoxville"/>
    <x v="1"/>
    <n v="0.35000000000000003"/>
    <n v="5750"/>
    <n v="2012.5000000000002"/>
    <n v="905.625"/>
    <n v="0.44999999999999996"/>
    <n v="1106.8750000000002"/>
  </r>
  <r>
    <x v="1"/>
    <n v="1197831"/>
    <x v="75"/>
    <x v="1"/>
    <x v="11"/>
    <s v="Knoxville"/>
    <x v="2"/>
    <n v="0.4"/>
    <n v="5250"/>
    <n v="2100"/>
    <n v="944.99999999999989"/>
    <n v="0.44999999999999996"/>
    <n v="1155"/>
  </r>
  <r>
    <x v="1"/>
    <n v="1197831"/>
    <x v="75"/>
    <x v="1"/>
    <x v="11"/>
    <s v="Knoxville"/>
    <x v="3"/>
    <n v="0.4"/>
    <n v="3750"/>
    <n v="1500"/>
    <n v="825.00000000000011"/>
    <n v="0.55000000000000004"/>
    <n v="674.99999999999989"/>
  </r>
  <r>
    <x v="1"/>
    <n v="1197831"/>
    <x v="75"/>
    <x v="1"/>
    <x v="11"/>
    <s v="Knoxville"/>
    <x v="4"/>
    <n v="0.35000000000000003"/>
    <n v="3500"/>
    <n v="1225.0000000000002"/>
    <n v="490.00000000000006"/>
    <n v="0.39999999999999997"/>
    <n v="735.00000000000023"/>
  </r>
  <r>
    <x v="1"/>
    <n v="1197831"/>
    <x v="75"/>
    <x v="1"/>
    <x v="11"/>
    <s v="Knoxville"/>
    <x v="5"/>
    <n v="0.45"/>
    <n v="5250"/>
    <n v="2362.5"/>
    <n v="1417.5000000000002"/>
    <n v="0.60000000000000009"/>
    <n v="944.99999999999977"/>
  </r>
  <r>
    <x v="1"/>
    <n v="1197831"/>
    <x v="56"/>
    <x v="1"/>
    <x v="11"/>
    <s v="Knoxville"/>
    <x v="0"/>
    <n v="0.30000000000000004"/>
    <n v="6750"/>
    <n v="2025.0000000000002"/>
    <n v="911.25"/>
    <n v="0.44999999999999996"/>
    <n v="1113.7500000000002"/>
  </r>
  <r>
    <x v="1"/>
    <n v="1197831"/>
    <x v="56"/>
    <x v="1"/>
    <x v="11"/>
    <s v="Knoxville"/>
    <x v="1"/>
    <n v="0.30000000000000004"/>
    <n v="6750"/>
    <n v="2025.0000000000002"/>
    <n v="911.25"/>
    <n v="0.44999999999999996"/>
    <n v="1113.7500000000002"/>
  </r>
  <r>
    <x v="1"/>
    <n v="1197831"/>
    <x v="56"/>
    <x v="1"/>
    <x v="11"/>
    <s v="Knoxville"/>
    <x v="2"/>
    <n v="0.55000000000000004"/>
    <n v="6000"/>
    <n v="3300.0000000000005"/>
    <n v="1485"/>
    <n v="0.44999999999999996"/>
    <n v="1815.0000000000005"/>
  </r>
  <r>
    <x v="1"/>
    <n v="1197831"/>
    <x v="56"/>
    <x v="1"/>
    <x v="11"/>
    <s v="Knoxville"/>
    <x v="3"/>
    <n v="0.55000000000000004"/>
    <n v="4750"/>
    <n v="2612.5"/>
    <n v="1436.8750000000002"/>
    <n v="0.55000000000000004"/>
    <n v="1175.6249999999998"/>
  </r>
  <r>
    <x v="1"/>
    <n v="1197831"/>
    <x v="56"/>
    <x v="1"/>
    <x v="11"/>
    <s v="Knoxville"/>
    <x v="4"/>
    <n v="0.54999999999999993"/>
    <n v="4500"/>
    <n v="2474.9999999999995"/>
    <n v="989.99999999999977"/>
    <n v="0.39999999999999997"/>
    <n v="1484.9999999999998"/>
  </r>
  <r>
    <x v="1"/>
    <n v="1197831"/>
    <x v="56"/>
    <x v="1"/>
    <x v="11"/>
    <s v="Knoxville"/>
    <x v="5"/>
    <n v="0.65"/>
    <n v="6500"/>
    <n v="4225"/>
    <n v="2535.0000000000005"/>
    <n v="0.60000000000000009"/>
    <n v="1689.9999999999995"/>
  </r>
  <r>
    <x v="1"/>
    <n v="1197831"/>
    <x v="57"/>
    <x v="1"/>
    <x v="11"/>
    <s v="Knoxville"/>
    <x v="0"/>
    <n v="0.54999999999999993"/>
    <n v="8000"/>
    <n v="4399.9999999999991"/>
    <n v="1979.9999999999993"/>
    <n v="0.44999999999999996"/>
    <n v="2420"/>
  </r>
  <r>
    <x v="1"/>
    <n v="1197831"/>
    <x v="57"/>
    <x v="1"/>
    <x v="11"/>
    <s v="Knoxville"/>
    <x v="1"/>
    <n v="0.54999999999999993"/>
    <n v="8000"/>
    <n v="4399.9999999999991"/>
    <n v="1979.9999999999993"/>
    <n v="0.44999999999999996"/>
    <n v="2420"/>
  </r>
  <r>
    <x v="1"/>
    <n v="1197831"/>
    <x v="57"/>
    <x v="1"/>
    <x v="11"/>
    <s v="Knoxville"/>
    <x v="2"/>
    <n v="0.6"/>
    <n v="7000"/>
    <n v="4200"/>
    <n v="1889.9999999999998"/>
    <n v="0.44999999999999996"/>
    <n v="2310"/>
  </r>
  <r>
    <x v="1"/>
    <n v="1197831"/>
    <x v="57"/>
    <x v="1"/>
    <x v="11"/>
    <s v="Knoxville"/>
    <x v="3"/>
    <n v="0.6"/>
    <n v="5500"/>
    <n v="3300"/>
    <n v="1815.0000000000002"/>
    <n v="0.55000000000000004"/>
    <n v="1484.9999999999998"/>
  </r>
  <r>
    <x v="1"/>
    <n v="1197831"/>
    <x v="57"/>
    <x v="1"/>
    <x v="11"/>
    <s v="Knoxville"/>
    <x v="4"/>
    <n v="0.54999999999999993"/>
    <n v="5000"/>
    <n v="2749.9999999999995"/>
    <n v="1099.9999999999998"/>
    <n v="0.39999999999999997"/>
    <n v="1649.9999999999998"/>
  </r>
  <r>
    <x v="1"/>
    <n v="1197831"/>
    <x v="57"/>
    <x v="1"/>
    <x v="11"/>
    <s v="Knoxville"/>
    <x v="5"/>
    <n v="0.65"/>
    <n v="7500"/>
    <n v="4875"/>
    <n v="2925.0000000000005"/>
    <n v="0.60000000000000009"/>
    <n v="1949.9999999999995"/>
  </r>
  <r>
    <x v="0"/>
    <n v="1185732"/>
    <x v="118"/>
    <x v="3"/>
    <x v="12"/>
    <s v="Omaha"/>
    <x v="0"/>
    <n v="0.35"/>
    <n v="4250"/>
    <n v="1487.5"/>
    <n v="595"/>
    <n v="0.4"/>
    <n v="892.5"/>
  </r>
  <r>
    <x v="0"/>
    <n v="1185732"/>
    <x v="118"/>
    <x v="3"/>
    <x v="12"/>
    <s v="Omaha"/>
    <x v="1"/>
    <n v="0.35"/>
    <n v="2250"/>
    <n v="787.5"/>
    <n v="275.625"/>
    <n v="0.35"/>
    <n v="511.875"/>
  </r>
  <r>
    <x v="0"/>
    <n v="1185732"/>
    <x v="118"/>
    <x v="3"/>
    <x v="12"/>
    <s v="Omaha"/>
    <x v="2"/>
    <n v="0.25"/>
    <n v="2250"/>
    <n v="562.5"/>
    <n v="196.875"/>
    <n v="0.35"/>
    <n v="365.625"/>
  </r>
  <r>
    <x v="0"/>
    <n v="1185732"/>
    <x v="118"/>
    <x v="3"/>
    <x v="12"/>
    <s v="Omaha"/>
    <x v="3"/>
    <n v="0.30000000000000004"/>
    <n v="750"/>
    <n v="225.00000000000003"/>
    <n v="90.000000000000014"/>
    <n v="0.4"/>
    <n v="135"/>
  </r>
  <r>
    <x v="0"/>
    <n v="1185732"/>
    <x v="118"/>
    <x v="3"/>
    <x v="12"/>
    <s v="Omaha"/>
    <x v="4"/>
    <n v="0.44999999999999996"/>
    <n v="1250"/>
    <n v="562.5"/>
    <n v="196.875"/>
    <n v="0.35"/>
    <n v="365.625"/>
  </r>
  <r>
    <x v="0"/>
    <n v="1185732"/>
    <x v="118"/>
    <x v="3"/>
    <x v="12"/>
    <s v="Omaha"/>
    <x v="5"/>
    <n v="0.35"/>
    <n v="2250"/>
    <n v="787.5"/>
    <n v="393.75"/>
    <n v="0.5"/>
    <n v="393.75"/>
  </r>
  <r>
    <x v="0"/>
    <n v="1185732"/>
    <x v="119"/>
    <x v="3"/>
    <x v="12"/>
    <s v="Omaha"/>
    <x v="0"/>
    <n v="0.35"/>
    <n v="4750"/>
    <n v="1662.5"/>
    <n v="665"/>
    <n v="0.4"/>
    <n v="997.5"/>
  </r>
  <r>
    <x v="0"/>
    <n v="1185732"/>
    <x v="119"/>
    <x v="3"/>
    <x v="12"/>
    <s v="Omaha"/>
    <x v="1"/>
    <n v="0.35"/>
    <n v="1250"/>
    <n v="437.5"/>
    <n v="153.125"/>
    <n v="0.35"/>
    <n v="284.375"/>
  </r>
  <r>
    <x v="0"/>
    <n v="1185732"/>
    <x v="119"/>
    <x v="3"/>
    <x v="12"/>
    <s v="Omaha"/>
    <x v="2"/>
    <n v="0.25"/>
    <n v="1750"/>
    <n v="437.5"/>
    <n v="153.125"/>
    <n v="0.35"/>
    <n v="284.375"/>
  </r>
  <r>
    <x v="0"/>
    <n v="1185732"/>
    <x v="119"/>
    <x v="3"/>
    <x v="12"/>
    <s v="Omaha"/>
    <x v="3"/>
    <n v="0.30000000000000004"/>
    <n v="500"/>
    <n v="150.00000000000003"/>
    <n v="60.000000000000014"/>
    <n v="0.4"/>
    <n v="90.000000000000014"/>
  </r>
  <r>
    <x v="0"/>
    <n v="1185732"/>
    <x v="119"/>
    <x v="3"/>
    <x v="12"/>
    <s v="Omaha"/>
    <x v="4"/>
    <n v="0.44999999999999996"/>
    <n v="1250"/>
    <n v="562.5"/>
    <n v="196.875"/>
    <n v="0.35"/>
    <n v="365.625"/>
  </r>
  <r>
    <x v="0"/>
    <n v="1185732"/>
    <x v="119"/>
    <x v="3"/>
    <x v="12"/>
    <s v="Omaha"/>
    <x v="5"/>
    <n v="0.35"/>
    <n v="2000"/>
    <n v="700"/>
    <n v="350"/>
    <n v="0.5"/>
    <n v="350"/>
  </r>
  <r>
    <x v="0"/>
    <n v="1185732"/>
    <x v="2"/>
    <x v="3"/>
    <x v="12"/>
    <s v="Omaha"/>
    <x v="0"/>
    <n v="0.4"/>
    <n v="4200"/>
    <n v="1680"/>
    <n v="672"/>
    <n v="0.4"/>
    <n v="1008"/>
  </r>
  <r>
    <x v="0"/>
    <n v="1185732"/>
    <x v="2"/>
    <x v="3"/>
    <x v="12"/>
    <s v="Omaha"/>
    <x v="1"/>
    <n v="0.4"/>
    <n v="1000"/>
    <n v="400"/>
    <n v="140"/>
    <n v="0.35"/>
    <n v="260"/>
  </r>
  <r>
    <x v="0"/>
    <n v="1185732"/>
    <x v="2"/>
    <x v="3"/>
    <x v="12"/>
    <s v="Omaha"/>
    <x v="2"/>
    <n v="0.30000000000000004"/>
    <n v="1500"/>
    <n v="450.00000000000006"/>
    <n v="157.5"/>
    <n v="0.35"/>
    <n v="292.50000000000006"/>
  </r>
  <r>
    <x v="0"/>
    <n v="1185732"/>
    <x v="2"/>
    <x v="3"/>
    <x v="12"/>
    <s v="Omaha"/>
    <x v="3"/>
    <n v="0.35"/>
    <n v="0"/>
    <n v="0"/>
    <n v="0"/>
    <n v="0.4"/>
    <n v="0"/>
  </r>
  <r>
    <x v="0"/>
    <n v="1185732"/>
    <x v="2"/>
    <x v="3"/>
    <x v="12"/>
    <s v="Omaha"/>
    <x v="4"/>
    <n v="0.5"/>
    <n v="500"/>
    <n v="250"/>
    <n v="87.5"/>
    <n v="0.35"/>
    <n v="162.5"/>
  </r>
  <r>
    <x v="0"/>
    <n v="1185732"/>
    <x v="2"/>
    <x v="3"/>
    <x v="12"/>
    <s v="Omaha"/>
    <x v="5"/>
    <n v="0.4"/>
    <n v="1500"/>
    <n v="600"/>
    <n v="300"/>
    <n v="0.5"/>
    <n v="300"/>
  </r>
  <r>
    <x v="0"/>
    <n v="1185732"/>
    <x v="3"/>
    <x v="3"/>
    <x v="12"/>
    <s v="Omaha"/>
    <x v="0"/>
    <n v="0.4"/>
    <n v="3750"/>
    <n v="1500"/>
    <n v="600"/>
    <n v="0.4"/>
    <n v="900"/>
  </r>
  <r>
    <x v="0"/>
    <n v="1185732"/>
    <x v="3"/>
    <x v="3"/>
    <x v="12"/>
    <s v="Omaha"/>
    <x v="1"/>
    <n v="0.35000000000000003"/>
    <n v="750"/>
    <n v="262.5"/>
    <n v="91.875"/>
    <n v="0.35"/>
    <n v="170.625"/>
  </r>
  <r>
    <x v="0"/>
    <n v="1185732"/>
    <x v="3"/>
    <x v="3"/>
    <x v="12"/>
    <s v="Omaha"/>
    <x v="2"/>
    <n v="0.25000000000000006"/>
    <n v="750"/>
    <n v="187.50000000000003"/>
    <n v="65.625"/>
    <n v="0.35"/>
    <n v="121.87500000000003"/>
  </r>
  <r>
    <x v="0"/>
    <n v="1185732"/>
    <x v="3"/>
    <x v="3"/>
    <x v="12"/>
    <s v="Omaha"/>
    <x v="3"/>
    <n v="0.3"/>
    <n v="0"/>
    <n v="0"/>
    <n v="0"/>
    <n v="0.4"/>
    <n v="0"/>
  </r>
  <r>
    <x v="0"/>
    <n v="1185732"/>
    <x v="3"/>
    <x v="3"/>
    <x v="12"/>
    <s v="Omaha"/>
    <x v="4"/>
    <n v="0.45"/>
    <n v="250"/>
    <n v="112.5"/>
    <n v="39.375"/>
    <n v="0.35"/>
    <n v="73.125"/>
  </r>
  <r>
    <x v="0"/>
    <n v="1185732"/>
    <x v="3"/>
    <x v="3"/>
    <x v="12"/>
    <s v="Omaha"/>
    <x v="5"/>
    <n v="0.35000000000000003"/>
    <n v="1500"/>
    <n v="525"/>
    <n v="262.5"/>
    <n v="0.5"/>
    <n v="262.5"/>
  </r>
  <r>
    <x v="0"/>
    <n v="1185732"/>
    <x v="120"/>
    <x v="3"/>
    <x v="12"/>
    <s v="Omaha"/>
    <x v="0"/>
    <n v="0.45"/>
    <n v="4200"/>
    <n v="1890"/>
    <n v="756"/>
    <n v="0.4"/>
    <n v="1134"/>
  </r>
  <r>
    <x v="0"/>
    <n v="1185732"/>
    <x v="120"/>
    <x v="3"/>
    <x v="12"/>
    <s v="Omaha"/>
    <x v="1"/>
    <n v="0.40000000000000008"/>
    <n v="1250"/>
    <n v="500.00000000000011"/>
    <n v="175.00000000000003"/>
    <n v="0.35"/>
    <n v="325.00000000000011"/>
  </r>
  <r>
    <x v="0"/>
    <n v="1185732"/>
    <x v="120"/>
    <x v="3"/>
    <x v="12"/>
    <s v="Omaha"/>
    <x v="2"/>
    <n v="0.35000000000000003"/>
    <n v="1000"/>
    <n v="350.00000000000006"/>
    <n v="122.50000000000001"/>
    <n v="0.35"/>
    <n v="227.50000000000006"/>
  </r>
  <r>
    <x v="0"/>
    <n v="1185732"/>
    <x v="120"/>
    <x v="3"/>
    <x v="12"/>
    <s v="Omaha"/>
    <x v="3"/>
    <n v="0.35000000000000003"/>
    <n v="250"/>
    <n v="87.500000000000014"/>
    <n v="35.000000000000007"/>
    <n v="0.4"/>
    <n v="52.500000000000007"/>
  </r>
  <r>
    <x v="0"/>
    <n v="1185732"/>
    <x v="120"/>
    <x v="3"/>
    <x v="12"/>
    <s v="Omaha"/>
    <x v="4"/>
    <n v="0.49999999999999994"/>
    <n v="500"/>
    <n v="249.99999999999997"/>
    <n v="87.499999999999986"/>
    <n v="0.35"/>
    <n v="162.5"/>
  </r>
  <r>
    <x v="0"/>
    <n v="1185732"/>
    <x v="120"/>
    <x v="3"/>
    <x v="12"/>
    <s v="Omaha"/>
    <x v="5"/>
    <n v="0.54999999999999993"/>
    <n v="1500"/>
    <n v="824.99999999999989"/>
    <n v="412.49999999999994"/>
    <n v="0.5"/>
    <n v="412.49999999999994"/>
  </r>
  <r>
    <x v="0"/>
    <n v="1185732"/>
    <x v="121"/>
    <x v="3"/>
    <x v="12"/>
    <s v="Omaha"/>
    <x v="0"/>
    <n v="0.4"/>
    <n v="4000"/>
    <n v="1600"/>
    <n v="640"/>
    <n v="0.4"/>
    <n v="960"/>
  </r>
  <r>
    <x v="0"/>
    <n v="1185732"/>
    <x v="121"/>
    <x v="3"/>
    <x v="12"/>
    <s v="Omaha"/>
    <x v="1"/>
    <n v="0.35000000000000009"/>
    <n v="1500"/>
    <n v="525.00000000000011"/>
    <n v="183.75000000000003"/>
    <n v="0.35"/>
    <n v="341.25000000000011"/>
  </r>
  <r>
    <x v="0"/>
    <n v="1185732"/>
    <x v="121"/>
    <x v="3"/>
    <x v="12"/>
    <s v="Omaha"/>
    <x v="2"/>
    <n v="0.30000000000000004"/>
    <n v="1750"/>
    <n v="525.00000000000011"/>
    <n v="183.75000000000003"/>
    <n v="0.35"/>
    <n v="341.25000000000011"/>
  </r>
  <r>
    <x v="0"/>
    <n v="1185732"/>
    <x v="121"/>
    <x v="3"/>
    <x v="12"/>
    <s v="Omaha"/>
    <x v="3"/>
    <n v="0.30000000000000004"/>
    <n v="1500"/>
    <n v="450.00000000000006"/>
    <n v="180.00000000000003"/>
    <n v="0.4"/>
    <n v="270"/>
  </r>
  <r>
    <x v="0"/>
    <n v="1185732"/>
    <x v="121"/>
    <x v="3"/>
    <x v="12"/>
    <s v="Omaha"/>
    <x v="4"/>
    <n v="0.45"/>
    <n v="1500"/>
    <n v="675"/>
    <n v="236.24999999999997"/>
    <n v="0.35"/>
    <n v="438.75"/>
  </r>
  <r>
    <x v="0"/>
    <n v="1185732"/>
    <x v="121"/>
    <x v="3"/>
    <x v="12"/>
    <s v="Omaha"/>
    <x v="5"/>
    <n v="0.5"/>
    <n v="3250"/>
    <n v="1625"/>
    <n v="812.5"/>
    <n v="0.5"/>
    <n v="812.5"/>
  </r>
  <r>
    <x v="0"/>
    <n v="1185732"/>
    <x v="6"/>
    <x v="3"/>
    <x v="12"/>
    <s v="Omaha"/>
    <x v="0"/>
    <n v="0.45"/>
    <n v="5500"/>
    <n v="2475"/>
    <n v="990"/>
    <n v="0.4"/>
    <n v="1485"/>
  </r>
  <r>
    <x v="0"/>
    <n v="1185732"/>
    <x v="6"/>
    <x v="3"/>
    <x v="12"/>
    <s v="Omaha"/>
    <x v="1"/>
    <n v="0.40000000000000008"/>
    <n v="3000"/>
    <n v="1200.0000000000002"/>
    <n v="420.00000000000006"/>
    <n v="0.35"/>
    <n v="780.00000000000023"/>
  </r>
  <r>
    <x v="0"/>
    <n v="1185732"/>
    <x v="6"/>
    <x v="3"/>
    <x v="12"/>
    <s v="Omaha"/>
    <x v="2"/>
    <n v="0.35000000000000003"/>
    <n v="2250"/>
    <n v="787.50000000000011"/>
    <n v="275.625"/>
    <n v="0.35"/>
    <n v="511.87500000000011"/>
  </r>
  <r>
    <x v="0"/>
    <n v="1185732"/>
    <x v="6"/>
    <x v="3"/>
    <x v="12"/>
    <s v="Omaha"/>
    <x v="3"/>
    <n v="0.35000000000000003"/>
    <n v="1750"/>
    <n v="612.50000000000011"/>
    <n v="245.00000000000006"/>
    <n v="0.4"/>
    <n v="367.50000000000006"/>
  </r>
  <r>
    <x v="0"/>
    <n v="1185732"/>
    <x v="6"/>
    <x v="3"/>
    <x v="12"/>
    <s v="Omaha"/>
    <x v="4"/>
    <n v="0.45"/>
    <n v="1750"/>
    <n v="787.5"/>
    <n v="275.625"/>
    <n v="0.35"/>
    <n v="511.875"/>
  </r>
  <r>
    <x v="0"/>
    <n v="1185732"/>
    <x v="6"/>
    <x v="3"/>
    <x v="12"/>
    <s v="Omaha"/>
    <x v="5"/>
    <n v="0.5"/>
    <n v="3500"/>
    <n v="1750"/>
    <n v="875"/>
    <n v="0.5"/>
    <n v="875"/>
  </r>
  <r>
    <x v="0"/>
    <n v="1185732"/>
    <x v="7"/>
    <x v="3"/>
    <x v="12"/>
    <s v="Omaha"/>
    <x v="0"/>
    <n v="0.45"/>
    <n v="5000"/>
    <n v="2250"/>
    <n v="900"/>
    <n v="0.4"/>
    <n v="1350"/>
  </r>
  <r>
    <x v="0"/>
    <n v="1185732"/>
    <x v="7"/>
    <x v="3"/>
    <x v="12"/>
    <s v="Omaha"/>
    <x v="1"/>
    <n v="0.45000000000000007"/>
    <n v="2750"/>
    <n v="1237.5000000000002"/>
    <n v="433.12500000000006"/>
    <n v="0.35"/>
    <n v="804.37500000000023"/>
  </r>
  <r>
    <x v="0"/>
    <n v="1185732"/>
    <x v="7"/>
    <x v="3"/>
    <x v="12"/>
    <s v="Omaha"/>
    <x v="2"/>
    <n v="0.4"/>
    <n v="2000"/>
    <n v="800"/>
    <n v="280"/>
    <n v="0.35"/>
    <n v="520"/>
  </r>
  <r>
    <x v="0"/>
    <n v="1185732"/>
    <x v="7"/>
    <x v="3"/>
    <x v="12"/>
    <s v="Omaha"/>
    <x v="3"/>
    <n v="0.30000000000000004"/>
    <n v="1250"/>
    <n v="375.00000000000006"/>
    <n v="150.00000000000003"/>
    <n v="0.4"/>
    <n v="225.00000000000003"/>
  </r>
  <r>
    <x v="0"/>
    <n v="1185732"/>
    <x v="7"/>
    <x v="3"/>
    <x v="12"/>
    <s v="Omaha"/>
    <x v="4"/>
    <n v="0.4"/>
    <n v="1000"/>
    <n v="400"/>
    <n v="140"/>
    <n v="0.35"/>
    <n v="260"/>
  </r>
  <r>
    <x v="0"/>
    <n v="1185732"/>
    <x v="7"/>
    <x v="3"/>
    <x v="12"/>
    <s v="Omaha"/>
    <x v="5"/>
    <n v="0.45"/>
    <n v="2750"/>
    <n v="1237.5"/>
    <n v="618.75"/>
    <n v="0.5"/>
    <n v="618.75"/>
  </r>
  <r>
    <x v="0"/>
    <n v="1185732"/>
    <x v="122"/>
    <x v="3"/>
    <x v="12"/>
    <s v="Omaha"/>
    <x v="0"/>
    <n v="0.4"/>
    <n v="4000"/>
    <n v="1600"/>
    <n v="640"/>
    <n v="0.4"/>
    <n v="960"/>
  </r>
  <r>
    <x v="0"/>
    <n v="1185732"/>
    <x v="122"/>
    <x v="3"/>
    <x v="12"/>
    <s v="Omaha"/>
    <x v="1"/>
    <n v="0.35000000000000009"/>
    <n v="2000"/>
    <n v="700.00000000000023"/>
    <n v="245.00000000000006"/>
    <n v="0.35"/>
    <n v="455.00000000000017"/>
  </r>
  <r>
    <x v="0"/>
    <n v="1185732"/>
    <x v="122"/>
    <x v="3"/>
    <x v="12"/>
    <s v="Omaha"/>
    <x v="2"/>
    <n v="0.2"/>
    <n v="1000"/>
    <n v="200"/>
    <n v="70"/>
    <n v="0.35"/>
    <n v="130"/>
  </r>
  <r>
    <x v="0"/>
    <n v="1185732"/>
    <x v="122"/>
    <x v="3"/>
    <x v="12"/>
    <s v="Omaha"/>
    <x v="3"/>
    <n v="0.2"/>
    <n v="750"/>
    <n v="150"/>
    <n v="60"/>
    <n v="0.4"/>
    <n v="90"/>
  </r>
  <r>
    <x v="0"/>
    <n v="1185732"/>
    <x v="122"/>
    <x v="3"/>
    <x v="12"/>
    <s v="Omaha"/>
    <x v="4"/>
    <n v="0.3"/>
    <n v="750"/>
    <n v="225"/>
    <n v="78.75"/>
    <n v="0.35"/>
    <n v="146.25"/>
  </r>
  <r>
    <x v="0"/>
    <n v="1185732"/>
    <x v="122"/>
    <x v="3"/>
    <x v="12"/>
    <s v="Omaha"/>
    <x v="5"/>
    <n v="0.35000000000000003"/>
    <n v="1500"/>
    <n v="525"/>
    <n v="262.5"/>
    <n v="0.5"/>
    <n v="262.5"/>
  </r>
  <r>
    <x v="0"/>
    <n v="1185732"/>
    <x v="123"/>
    <x v="3"/>
    <x v="12"/>
    <s v="Omaha"/>
    <x v="0"/>
    <n v="0.39999999999999997"/>
    <n v="3250"/>
    <n v="1300"/>
    <n v="520"/>
    <n v="0.4"/>
    <n v="780"/>
  </r>
  <r>
    <x v="0"/>
    <n v="1185732"/>
    <x v="123"/>
    <x v="3"/>
    <x v="12"/>
    <s v="Omaha"/>
    <x v="1"/>
    <n v="0.3"/>
    <n v="1500"/>
    <n v="450"/>
    <n v="157.5"/>
    <n v="0.35"/>
    <n v="292.5"/>
  </r>
  <r>
    <x v="0"/>
    <n v="1185732"/>
    <x v="123"/>
    <x v="3"/>
    <x v="12"/>
    <s v="Omaha"/>
    <x v="2"/>
    <n v="0.3"/>
    <n v="500"/>
    <n v="150"/>
    <n v="52.5"/>
    <n v="0.35"/>
    <n v="97.5"/>
  </r>
  <r>
    <x v="0"/>
    <n v="1185732"/>
    <x v="123"/>
    <x v="3"/>
    <x v="12"/>
    <s v="Omaha"/>
    <x v="3"/>
    <n v="0.3"/>
    <n v="250"/>
    <n v="75"/>
    <n v="30"/>
    <n v="0.4"/>
    <n v="45"/>
  </r>
  <r>
    <x v="0"/>
    <n v="1185732"/>
    <x v="123"/>
    <x v="3"/>
    <x v="12"/>
    <s v="Omaha"/>
    <x v="4"/>
    <n v="0.39999999999999997"/>
    <n v="250"/>
    <n v="99.999999999999986"/>
    <n v="34.999999999999993"/>
    <n v="0.35"/>
    <n v="65"/>
  </r>
  <r>
    <x v="0"/>
    <n v="1185732"/>
    <x v="123"/>
    <x v="3"/>
    <x v="12"/>
    <s v="Omaha"/>
    <x v="5"/>
    <n v="0.4499999999999999"/>
    <n v="1500"/>
    <n v="674.99999999999989"/>
    <n v="337.49999999999994"/>
    <n v="0.5"/>
    <n v="337.49999999999994"/>
  </r>
  <r>
    <x v="0"/>
    <n v="1185732"/>
    <x v="10"/>
    <x v="3"/>
    <x v="12"/>
    <s v="Omaha"/>
    <x v="0"/>
    <n v="0.4"/>
    <n v="3000"/>
    <n v="1200"/>
    <n v="480"/>
    <n v="0.4"/>
    <n v="720"/>
  </r>
  <r>
    <x v="0"/>
    <n v="1185732"/>
    <x v="10"/>
    <x v="3"/>
    <x v="12"/>
    <s v="Omaha"/>
    <x v="1"/>
    <n v="0.30000000000000004"/>
    <n v="1500"/>
    <n v="450.00000000000006"/>
    <n v="157.5"/>
    <n v="0.35"/>
    <n v="292.50000000000006"/>
  </r>
  <r>
    <x v="0"/>
    <n v="1185732"/>
    <x v="10"/>
    <x v="3"/>
    <x v="12"/>
    <s v="Omaha"/>
    <x v="2"/>
    <n v="0.30000000000000004"/>
    <n v="950"/>
    <n v="285.00000000000006"/>
    <n v="99.750000000000014"/>
    <n v="0.35"/>
    <n v="185.25000000000006"/>
  </r>
  <r>
    <x v="0"/>
    <n v="1185732"/>
    <x v="10"/>
    <x v="3"/>
    <x v="12"/>
    <s v="Omaha"/>
    <x v="3"/>
    <n v="0.30000000000000004"/>
    <n v="1250"/>
    <n v="375.00000000000006"/>
    <n v="150.00000000000003"/>
    <n v="0.4"/>
    <n v="225.00000000000003"/>
  </r>
  <r>
    <x v="0"/>
    <n v="1185732"/>
    <x v="10"/>
    <x v="3"/>
    <x v="12"/>
    <s v="Omaha"/>
    <x v="4"/>
    <n v="0.49999999999999994"/>
    <n v="1000"/>
    <n v="499.99999999999994"/>
    <n v="174.99999999999997"/>
    <n v="0.35"/>
    <n v="325"/>
  </r>
  <r>
    <x v="0"/>
    <n v="1185732"/>
    <x v="10"/>
    <x v="3"/>
    <x v="12"/>
    <s v="Omaha"/>
    <x v="5"/>
    <n v="0.54999999999999982"/>
    <n v="2000"/>
    <n v="1099.9999999999995"/>
    <n v="549.99999999999977"/>
    <n v="0.5"/>
    <n v="549.99999999999977"/>
  </r>
  <r>
    <x v="0"/>
    <n v="1185732"/>
    <x v="11"/>
    <x v="3"/>
    <x v="12"/>
    <s v="Omaha"/>
    <x v="0"/>
    <n v="0.49999999999999994"/>
    <n v="4500"/>
    <n v="2249.9999999999995"/>
    <n v="899.99999999999989"/>
    <n v="0.4"/>
    <n v="1349.9999999999995"/>
  </r>
  <r>
    <x v="0"/>
    <n v="1185732"/>
    <x v="11"/>
    <x v="3"/>
    <x v="12"/>
    <s v="Omaha"/>
    <x v="1"/>
    <n v="0.4"/>
    <n v="2500"/>
    <n v="1000"/>
    <n v="350"/>
    <n v="0.35"/>
    <n v="650"/>
  </r>
  <r>
    <x v="0"/>
    <n v="1185732"/>
    <x v="11"/>
    <x v="3"/>
    <x v="12"/>
    <s v="Omaha"/>
    <x v="2"/>
    <n v="0.4"/>
    <n v="2000"/>
    <n v="800"/>
    <n v="280"/>
    <n v="0.35"/>
    <n v="520"/>
  </r>
  <r>
    <x v="0"/>
    <n v="1185732"/>
    <x v="11"/>
    <x v="3"/>
    <x v="12"/>
    <s v="Omaha"/>
    <x v="3"/>
    <n v="0.4"/>
    <n v="1500"/>
    <n v="600"/>
    <n v="240"/>
    <n v="0.4"/>
    <n v="360"/>
  </r>
  <r>
    <x v="0"/>
    <n v="1185732"/>
    <x v="11"/>
    <x v="3"/>
    <x v="12"/>
    <s v="Omaha"/>
    <x v="4"/>
    <n v="0.49999999999999994"/>
    <n v="1500"/>
    <n v="749.99999999999989"/>
    <n v="262.49999999999994"/>
    <n v="0.35"/>
    <n v="487.49999999999994"/>
  </r>
  <r>
    <x v="0"/>
    <n v="1185732"/>
    <x v="11"/>
    <x v="3"/>
    <x v="12"/>
    <s v="Omaha"/>
    <x v="5"/>
    <n v="0.54999999999999982"/>
    <n v="2500"/>
    <n v="1374.9999999999995"/>
    <n v="687.49999999999977"/>
    <n v="0.5"/>
    <n v="687.49999999999977"/>
  </r>
  <r>
    <x v="1"/>
    <n v="1197831"/>
    <x v="12"/>
    <x v="1"/>
    <x v="13"/>
    <s v="Birmingham"/>
    <x v="0"/>
    <n v="0.2"/>
    <n v="6750"/>
    <n v="1350"/>
    <n v="540"/>
    <n v="0.39999999999999997"/>
    <n v="810"/>
  </r>
  <r>
    <x v="1"/>
    <n v="1197831"/>
    <x v="12"/>
    <x v="1"/>
    <x v="13"/>
    <s v="Birmingham"/>
    <x v="1"/>
    <n v="0.3"/>
    <n v="6750"/>
    <n v="2025"/>
    <n v="809.99999999999989"/>
    <n v="0.39999999999999997"/>
    <n v="1215"/>
  </r>
  <r>
    <x v="1"/>
    <n v="1197831"/>
    <x v="12"/>
    <x v="1"/>
    <x v="13"/>
    <s v="Birmingham"/>
    <x v="2"/>
    <n v="0.3"/>
    <n v="4750"/>
    <n v="1425"/>
    <n v="570"/>
    <n v="0.39999999999999997"/>
    <n v="855"/>
  </r>
  <r>
    <x v="1"/>
    <n v="1197831"/>
    <x v="12"/>
    <x v="1"/>
    <x v="13"/>
    <s v="Birmingham"/>
    <x v="3"/>
    <n v="0.35"/>
    <n v="4750"/>
    <n v="1662.5"/>
    <n v="831.25"/>
    <n v="0.5"/>
    <n v="831.25"/>
  </r>
  <r>
    <x v="1"/>
    <n v="1197831"/>
    <x v="12"/>
    <x v="1"/>
    <x v="13"/>
    <s v="Birmingham"/>
    <x v="4"/>
    <n v="0.4"/>
    <n v="3250"/>
    <n v="1300"/>
    <n v="454.99999999999994"/>
    <n v="0.35"/>
    <n v="845"/>
  </r>
  <r>
    <x v="1"/>
    <n v="1197831"/>
    <x v="12"/>
    <x v="1"/>
    <x v="13"/>
    <s v="Birmingham"/>
    <x v="5"/>
    <n v="0.35"/>
    <n v="4750"/>
    <n v="1662.5"/>
    <n v="914.37500000000011"/>
    <n v="0.55000000000000004"/>
    <n v="748.12499999999989"/>
  </r>
  <r>
    <x v="1"/>
    <n v="1197831"/>
    <x v="13"/>
    <x v="1"/>
    <x v="13"/>
    <s v="Birmingham"/>
    <x v="0"/>
    <n v="0.25"/>
    <n v="6250"/>
    <n v="1562.5"/>
    <n v="625"/>
    <n v="0.39999999999999997"/>
    <n v="937.5"/>
  </r>
  <r>
    <x v="1"/>
    <n v="1197831"/>
    <x v="13"/>
    <x v="1"/>
    <x v="13"/>
    <s v="Birmingham"/>
    <x v="1"/>
    <n v="0.35"/>
    <n v="6000"/>
    <n v="2100"/>
    <n v="839.99999999999989"/>
    <n v="0.39999999999999997"/>
    <n v="1260"/>
  </r>
  <r>
    <x v="1"/>
    <n v="1197831"/>
    <x v="13"/>
    <x v="1"/>
    <x v="13"/>
    <s v="Birmingham"/>
    <x v="2"/>
    <n v="0.35"/>
    <n v="4250"/>
    <n v="1487.5"/>
    <n v="595"/>
    <n v="0.39999999999999997"/>
    <n v="892.5"/>
  </r>
  <r>
    <x v="1"/>
    <n v="1197831"/>
    <x v="13"/>
    <x v="1"/>
    <x v="13"/>
    <s v="Birmingham"/>
    <x v="3"/>
    <n v="0.35"/>
    <n v="3750"/>
    <n v="1312.5"/>
    <n v="656.25"/>
    <n v="0.5"/>
    <n v="656.25"/>
  </r>
  <r>
    <x v="1"/>
    <n v="1197831"/>
    <x v="13"/>
    <x v="1"/>
    <x v="13"/>
    <s v="Birmingham"/>
    <x v="4"/>
    <n v="0.4"/>
    <n v="2500"/>
    <n v="1000"/>
    <n v="350"/>
    <n v="0.35"/>
    <n v="650"/>
  </r>
  <r>
    <x v="1"/>
    <n v="1197831"/>
    <x v="13"/>
    <x v="1"/>
    <x v="13"/>
    <s v="Birmingham"/>
    <x v="5"/>
    <n v="0.35"/>
    <n v="4500"/>
    <n v="1575"/>
    <n v="866.25000000000011"/>
    <n v="0.55000000000000004"/>
    <n v="708.74999999999989"/>
  </r>
  <r>
    <x v="1"/>
    <n v="1197831"/>
    <x v="14"/>
    <x v="1"/>
    <x v="13"/>
    <s v="Birmingham"/>
    <x v="0"/>
    <n v="0.3"/>
    <n v="6250"/>
    <n v="1875"/>
    <n v="843.74999999999989"/>
    <n v="0.44999999999999996"/>
    <n v="1031.25"/>
  </r>
  <r>
    <x v="1"/>
    <n v="1197831"/>
    <x v="14"/>
    <x v="1"/>
    <x v="13"/>
    <s v="Birmingham"/>
    <x v="1"/>
    <n v="0.4"/>
    <n v="6250"/>
    <n v="2500"/>
    <n v="1125"/>
    <n v="0.44999999999999996"/>
    <n v="1375"/>
  </r>
  <r>
    <x v="1"/>
    <n v="1197831"/>
    <x v="14"/>
    <x v="1"/>
    <x v="13"/>
    <s v="Birmingham"/>
    <x v="2"/>
    <n v="0.3"/>
    <n v="4500"/>
    <n v="1350"/>
    <n v="607.49999999999989"/>
    <n v="0.44999999999999996"/>
    <n v="742.50000000000011"/>
  </r>
  <r>
    <x v="1"/>
    <n v="1197831"/>
    <x v="14"/>
    <x v="1"/>
    <x v="13"/>
    <s v="Birmingham"/>
    <x v="3"/>
    <n v="0.35000000000000003"/>
    <n v="3500"/>
    <n v="1225.0000000000002"/>
    <n v="673.75000000000023"/>
    <n v="0.55000000000000004"/>
    <n v="551.25"/>
  </r>
  <r>
    <x v="1"/>
    <n v="1197831"/>
    <x v="14"/>
    <x v="1"/>
    <x v="13"/>
    <s v="Birmingham"/>
    <x v="4"/>
    <n v="0.4"/>
    <n v="2500"/>
    <n v="1000"/>
    <n v="399.99999999999994"/>
    <n v="0.39999999999999997"/>
    <n v="600"/>
  </r>
  <r>
    <x v="1"/>
    <n v="1197831"/>
    <x v="14"/>
    <x v="1"/>
    <x v="13"/>
    <s v="Birmingham"/>
    <x v="5"/>
    <n v="0.35000000000000003"/>
    <n v="4000"/>
    <n v="1400.0000000000002"/>
    <n v="840.00000000000023"/>
    <n v="0.60000000000000009"/>
    <n v="560"/>
  </r>
  <r>
    <x v="1"/>
    <n v="1197831"/>
    <x v="15"/>
    <x v="1"/>
    <x v="13"/>
    <s v="Birmingham"/>
    <x v="0"/>
    <n v="0.19999999999999998"/>
    <n v="6500"/>
    <n v="1300"/>
    <n v="584.99999999999989"/>
    <n v="0.44999999999999996"/>
    <n v="715.00000000000011"/>
  </r>
  <r>
    <x v="1"/>
    <n v="1197831"/>
    <x v="15"/>
    <x v="1"/>
    <x v="13"/>
    <s v="Birmingham"/>
    <x v="1"/>
    <n v="0.20000000000000007"/>
    <n v="6500"/>
    <n v="1300.0000000000005"/>
    <n v="585.00000000000011"/>
    <n v="0.44999999999999996"/>
    <n v="715.00000000000034"/>
  </r>
  <r>
    <x v="1"/>
    <n v="1197831"/>
    <x v="15"/>
    <x v="1"/>
    <x v="13"/>
    <s v="Birmingham"/>
    <x v="2"/>
    <n v="0.14999999999999997"/>
    <n v="4750"/>
    <n v="712.49999999999989"/>
    <n v="320.62499999999994"/>
    <n v="0.44999999999999996"/>
    <n v="391.87499999999994"/>
  </r>
  <r>
    <x v="1"/>
    <n v="1197831"/>
    <x v="15"/>
    <x v="1"/>
    <x v="13"/>
    <s v="Birmingham"/>
    <x v="3"/>
    <n v="0.20000000000000007"/>
    <n v="3750"/>
    <n v="750.00000000000023"/>
    <n v="412.50000000000017"/>
    <n v="0.55000000000000004"/>
    <n v="337.50000000000006"/>
  </r>
  <r>
    <x v="1"/>
    <n v="1197831"/>
    <x v="15"/>
    <x v="1"/>
    <x v="13"/>
    <s v="Birmingham"/>
    <x v="4"/>
    <n v="0.25"/>
    <n v="2750"/>
    <n v="687.5"/>
    <n v="275"/>
    <n v="0.39999999999999997"/>
    <n v="412.5"/>
  </r>
  <r>
    <x v="1"/>
    <n v="1197831"/>
    <x v="15"/>
    <x v="1"/>
    <x v="13"/>
    <s v="Birmingham"/>
    <x v="5"/>
    <n v="0.20000000000000007"/>
    <n v="5500"/>
    <n v="1100.0000000000005"/>
    <n v="660.00000000000034"/>
    <n v="0.60000000000000009"/>
    <n v="440.00000000000011"/>
  </r>
  <r>
    <x v="1"/>
    <n v="1197831"/>
    <x v="16"/>
    <x v="1"/>
    <x v="13"/>
    <s v="Birmingham"/>
    <x v="0"/>
    <n v="9.9999999999999964E-2"/>
    <n v="7000"/>
    <n v="699.99999999999977"/>
    <n v="314.99999999999989"/>
    <n v="0.44999999999999996"/>
    <n v="384.99999999999989"/>
  </r>
  <r>
    <x v="1"/>
    <n v="1197831"/>
    <x v="16"/>
    <x v="1"/>
    <x v="13"/>
    <s v="Birmingham"/>
    <x v="1"/>
    <n v="0.20000000000000007"/>
    <n v="7250"/>
    <n v="1450.0000000000005"/>
    <n v="652.50000000000011"/>
    <n v="0.44999999999999996"/>
    <n v="797.50000000000034"/>
  </r>
  <r>
    <x v="1"/>
    <n v="1197831"/>
    <x v="16"/>
    <x v="1"/>
    <x v="13"/>
    <s v="Birmingham"/>
    <x v="2"/>
    <n v="0.14999999999999997"/>
    <n v="5750"/>
    <n v="862.49999999999977"/>
    <n v="388.12499999999989"/>
    <n v="0.44999999999999996"/>
    <n v="474.37499999999989"/>
  </r>
  <r>
    <x v="1"/>
    <n v="1197831"/>
    <x v="16"/>
    <x v="1"/>
    <x v="13"/>
    <s v="Birmingham"/>
    <x v="3"/>
    <n v="0.35000000000000003"/>
    <n v="5000"/>
    <n v="1750.0000000000002"/>
    <n v="962.50000000000023"/>
    <n v="0.55000000000000004"/>
    <n v="787.5"/>
  </r>
  <r>
    <x v="1"/>
    <n v="1197831"/>
    <x v="16"/>
    <x v="1"/>
    <x v="13"/>
    <s v="Birmingham"/>
    <x v="4"/>
    <n v="0.5"/>
    <n v="4000"/>
    <n v="2000"/>
    <n v="799.99999999999989"/>
    <n v="0.39999999999999997"/>
    <n v="1200"/>
  </r>
  <r>
    <x v="1"/>
    <n v="1197831"/>
    <x v="16"/>
    <x v="1"/>
    <x v="13"/>
    <s v="Birmingham"/>
    <x v="5"/>
    <n v="0.45"/>
    <n v="7500"/>
    <n v="3375"/>
    <n v="2025.0000000000002"/>
    <n v="0.60000000000000009"/>
    <n v="1349.9999999999998"/>
  </r>
  <r>
    <x v="1"/>
    <n v="1197831"/>
    <x v="17"/>
    <x v="1"/>
    <x v="13"/>
    <s v="Birmingham"/>
    <x v="0"/>
    <n v="0.45"/>
    <n v="7500"/>
    <n v="3375"/>
    <n v="1518.7499999999998"/>
    <n v="0.44999999999999996"/>
    <n v="1856.2500000000002"/>
  </r>
  <r>
    <x v="1"/>
    <n v="1197831"/>
    <x v="17"/>
    <x v="1"/>
    <x v="13"/>
    <s v="Birmingham"/>
    <x v="1"/>
    <n v="0.5"/>
    <n v="7500"/>
    <n v="3750"/>
    <n v="1687.4999999999998"/>
    <n v="0.44999999999999996"/>
    <n v="2062.5"/>
  </r>
  <r>
    <x v="1"/>
    <n v="1197831"/>
    <x v="17"/>
    <x v="1"/>
    <x v="13"/>
    <s v="Birmingham"/>
    <x v="2"/>
    <n v="0.45"/>
    <n v="6500"/>
    <n v="2925"/>
    <n v="1316.2499999999998"/>
    <n v="0.44999999999999996"/>
    <n v="1608.7500000000002"/>
  </r>
  <r>
    <x v="1"/>
    <n v="1197831"/>
    <x v="17"/>
    <x v="1"/>
    <x v="13"/>
    <s v="Birmingham"/>
    <x v="3"/>
    <n v="0.45"/>
    <n v="6000"/>
    <n v="2700"/>
    <n v="1485.0000000000002"/>
    <n v="0.55000000000000004"/>
    <n v="1214.9999999999998"/>
  </r>
  <r>
    <x v="1"/>
    <n v="1197831"/>
    <x v="17"/>
    <x v="1"/>
    <x v="13"/>
    <s v="Birmingham"/>
    <x v="4"/>
    <n v="0.5"/>
    <n v="5000"/>
    <n v="2500"/>
    <n v="999.99999999999989"/>
    <n v="0.39999999999999997"/>
    <n v="1500"/>
  </r>
  <r>
    <x v="1"/>
    <n v="1197831"/>
    <x v="17"/>
    <x v="1"/>
    <x v="13"/>
    <s v="Birmingham"/>
    <x v="5"/>
    <n v="0.55000000000000004"/>
    <n v="8750"/>
    <n v="4812.5"/>
    <n v="2887.5000000000005"/>
    <n v="0.60000000000000009"/>
    <n v="1924.9999999999995"/>
  </r>
  <r>
    <x v="1"/>
    <n v="1197831"/>
    <x v="18"/>
    <x v="1"/>
    <x v="13"/>
    <s v="Birmingham"/>
    <x v="0"/>
    <n v="0.45"/>
    <n v="8250"/>
    <n v="3712.5"/>
    <n v="1856.2499999999998"/>
    <n v="0.49999999999999994"/>
    <n v="1856.2500000000002"/>
  </r>
  <r>
    <x v="1"/>
    <n v="1197831"/>
    <x v="18"/>
    <x v="1"/>
    <x v="13"/>
    <s v="Birmingham"/>
    <x v="1"/>
    <n v="0.5"/>
    <n v="8250"/>
    <n v="4125"/>
    <n v="2062.4999999999995"/>
    <n v="0.49999999999999994"/>
    <n v="2062.5000000000005"/>
  </r>
  <r>
    <x v="1"/>
    <n v="1197831"/>
    <x v="18"/>
    <x v="1"/>
    <x v="13"/>
    <s v="Birmingham"/>
    <x v="2"/>
    <n v="0.45"/>
    <n v="9750"/>
    <n v="4387.5"/>
    <n v="2193.7499999999995"/>
    <n v="0.49999999999999994"/>
    <n v="2193.7500000000005"/>
  </r>
  <r>
    <x v="1"/>
    <n v="1197831"/>
    <x v="18"/>
    <x v="1"/>
    <x v="13"/>
    <s v="Birmingham"/>
    <x v="3"/>
    <n v="0.45"/>
    <n v="5750"/>
    <n v="2587.5"/>
    <n v="1552.5000000000002"/>
    <n v="0.60000000000000009"/>
    <n v="1034.9999999999998"/>
  </r>
  <r>
    <x v="1"/>
    <n v="1197831"/>
    <x v="18"/>
    <x v="1"/>
    <x v="13"/>
    <s v="Birmingham"/>
    <x v="4"/>
    <n v="0.5"/>
    <n v="5250"/>
    <n v="2625"/>
    <n v="1181.2499999999998"/>
    <n v="0.44999999999999996"/>
    <n v="1443.7500000000002"/>
  </r>
  <r>
    <x v="1"/>
    <n v="1197831"/>
    <x v="18"/>
    <x v="1"/>
    <x v="13"/>
    <s v="Birmingham"/>
    <x v="5"/>
    <n v="0.6"/>
    <n v="8000"/>
    <n v="4800"/>
    <n v="3120.0000000000005"/>
    <n v="0.65000000000000013"/>
    <n v="1679.9999999999995"/>
  </r>
  <r>
    <x v="1"/>
    <n v="1197831"/>
    <x v="19"/>
    <x v="1"/>
    <x v="13"/>
    <s v="Birmingham"/>
    <x v="0"/>
    <n v="0.4"/>
    <n v="7500"/>
    <n v="3000"/>
    <n v="1499.9999999999998"/>
    <n v="0.49999999999999994"/>
    <n v="1500.0000000000002"/>
  </r>
  <r>
    <x v="1"/>
    <n v="1197831"/>
    <x v="19"/>
    <x v="1"/>
    <x v="13"/>
    <s v="Birmingham"/>
    <x v="1"/>
    <n v="0.55000000000000004"/>
    <n v="7500"/>
    <n v="4125"/>
    <n v="2062.4999999999995"/>
    <n v="0.49999999999999994"/>
    <n v="2062.5000000000005"/>
  </r>
  <r>
    <x v="1"/>
    <n v="1197831"/>
    <x v="19"/>
    <x v="1"/>
    <x v="13"/>
    <s v="Birmingham"/>
    <x v="2"/>
    <n v="0.55000000000000004"/>
    <n v="9250"/>
    <n v="5087.5"/>
    <n v="2543.7499999999995"/>
    <n v="0.49999999999999994"/>
    <n v="2543.7500000000005"/>
  </r>
  <r>
    <x v="1"/>
    <n v="1197831"/>
    <x v="19"/>
    <x v="1"/>
    <x v="13"/>
    <s v="Birmingham"/>
    <x v="3"/>
    <n v="0.5"/>
    <n v="4250"/>
    <n v="2125"/>
    <n v="1275.0000000000002"/>
    <n v="0.60000000000000009"/>
    <n v="849.99999999999977"/>
  </r>
  <r>
    <x v="1"/>
    <n v="1197831"/>
    <x v="19"/>
    <x v="1"/>
    <x v="13"/>
    <s v="Birmingham"/>
    <x v="4"/>
    <n v="0.55000000000000004"/>
    <n v="4250"/>
    <n v="2337.5"/>
    <n v="1051.875"/>
    <n v="0.44999999999999996"/>
    <n v="1285.625"/>
  </r>
  <r>
    <x v="1"/>
    <n v="1197831"/>
    <x v="19"/>
    <x v="1"/>
    <x v="13"/>
    <s v="Birmingham"/>
    <x v="5"/>
    <n v="0.6"/>
    <n v="6750"/>
    <n v="4050"/>
    <n v="2632.5000000000005"/>
    <n v="0.65000000000000013"/>
    <n v="1417.4999999999995"/>
  </r>
  <r>
    <x v="1"/>
    <n v="1197831"/>
    <x v="20"/>
    <x v="1"/>
    <x v="13"/>
    <s v="Birmingham"/>
    <x v="0"/>
    <n v="0.55000000000000004"/>
    <n v="6250"/>
    <n v="3437.5000000000005"/>
    <n v="1718.75"/>
    <n v="0.49999999999999994"/>
    <n v="1718.7500000000005"/>
  </r>
  <r>
    <x v="1"/>
    <n v="1197831"/>
    <x v="20"/>
    <x v="1"/>
    <x v="13"/>
    <s v="Birmingham"/>
    <x v="1"/>
    <n v="0.55000000000000004"/>
    <n v="5750"/>
    <n v="3162.5000000000005"/>
    <n v="1581.25"/>
    <n v="0.49999999999999994"/>
    <n v="1581.2500000000005"/>
  </r>
  <r>
    <x v="1"/>
    <n v="1197831"/>
    <x v="20"/>
    <x v="1"/>
    <x v="13"/>
    <s v="Birmingham"/>
    <x v="2"/>
    <n v="0.6"/>
    <n v="6250"/>
    <n v="3750"/>
    <n v="1874.9999999999998"/>
    <n v="0.49999999999999994"/>
    <n v="1875.0000000000002"/>
  </r>
  <r>
    <x v="1"/>
    <n v="1197831"/>
    <x v="20"/>
    <x v="1"/>
    <x v="13"/>
    <s v="Birmingham"/>
    <x v="3"/>
    <n v="0.6"/>
    <n v="3500"/>
    <n v="2100"/>
    <n v="1260.0000000000002"/>
    <n v="0.60000000000000009"/>
    <n v="839.99999999999977"/>
  </r>
  <r>
    <x v="1"/>
    <n v="1197831"/>
    <x v="20"/>
    <x v="1"/>
    <x v="13"/>
    <s v="Birmingham"/>
    <x v="4"/>
    <n v="0.45"/>
    <n v="3500"/>
    <n v="1575"/>
    <n v="708.74999999999989"/>
    <n v="0.44999999999999996"/>
    <n v="866.25000000000011"/>
  </r>
  <r>
    <x v="1"/>
    <n v="1197831"/>
    <x v="20"/>
    <x v="1"/>
    <x v="13"/>
    <s v="Birmingham"/>
    <x v="5"/>
    <n v="0.4"/>
    <n v="5750"/>
    <n v="2300"/>
    <n v="1495.0000000000002"/>
    <n v="0.65000000000000013"/>
    <n v="804.99999999999977"/>
  </r>
  <r>
    <x v="1"/>
    <n v="1197831"/>
    <x v="21"/>
    <x v="1"/>
    <x v="13"/>
    <s v="Birmingham"/>
    <x v="0"/>
    <n v="0.30000000000000004"/>
    <n v="5250"/>
    <n v="1575.0000000000002"/>
    <n v="787.5"/>
    <n v="0.49999999999999994"/>
    <n v="787.50000000000023"/>
  </r>
  <r>
    <x v="1"/>
    <n v="1197831"/>
    <x v="21"/>
    <x v="1"/>
    <x v="13"/>
    <s v="Birmingham"/>
    <x v="1"/>
    <n v="0.30000000000000004"/>
    <n v="5250"/>
    <n v="1575.0000000000002"/>
    <n v="787.5"/>
    <n v="0.49999999999999994"/>
    <n v="787.50000000000023"/>
  </r>
  <r>
    <x v="1"/>
    <n v="1197831"/>
    <x v="21"/>
    <x v="1"/>
    <x v="13"/>
    <s v="Birmingham"/>
    <x v="2"/>
    <n v="0.35000000000000003"/>
    <n v="4750"/>
    <n v="1662.5000000000002"/>
    <n v="831.25"/>
    <n v="0.49999999999999994"/>
    <n v="831.25000000000023"/>
  </r>
  <r>
    <x v="1"/>
    <n v="1197831"/>
    <x v="21"/>
    <x v="1"/>
    <x v="13"/>
    <s v="Birmingham"/>
    <x v="3"/>
    <n v="0.35000000000000003"/>
    <n v="3250"/>
    <n v="1137.5"/>
    <n v="682.50000000000011"/>
    <n v="0.60000000000000009"/>
    <n v="454.99999999999989"/>
  </r>
  <r>
    <x v="1"/>
    <n v="1197831"/>
    <x v="21"/>
    <x v="1"/>
    <x v="13"/>
    <s v="Birmingham"/>
    <x v="4"/>
    <n v="0.30000000000000004"/>
    <n v="3000"/>
    <n v="900.00000000000011"/>
    <n v="405"/>
    <n v="0.44999999999999996"/>
    <n v="495.00000000000011"/>
  </r>
  <r>
    <x v="1"/>
    <n v="1197831"/>
    <x v="21"/>
    <x v="1"/>
    <x v="13"/>
    <s v="Birmingham"/>
    <x v="5"/>
    <n v="0.4"/>
    <n v="4750"/>
    <n v="1900"/>
    <n v="1235.0000000000002"/>
    <n v="0.65000000000000013"/>
    <n v="664.99999999999977"/>
  </r>
  <r>
    <x v="1"/>
    <n v="1197831"/>
    <x v="22"/>
    <x v="1"/>
    <x v="13"/>
    <s v="Birmingham"/>
    <x v="0"/>
    <n v="0.20000000000000004"/>
    <n v="6250"/>
    <n v="1250.0000000000002"/>
    <n v="625"/>
    <n v="0.49999999999999994"/>
    <n v="625.00000000000023"/>
  </r>
  <r>
    <x v="1"/>
    <n v="1197831"/>
    <x v="22"/>
    <x v="1"/>
    <x v="13"/>
    <s v="Birmingham"/>
    <x v="1"/>
    <n v="0.20000000000000004"/>
    <n v="6250"/>
    <n v="1250.0000000000002"/>
    <n v="625"/>
    <n v="0.49999999999999994"/>
    <n v="625.00000000000023"/>
  </r>
  <r>
    <x v="1"/>
    <n v="1197831"/>
    <x v="22"/>
    <x v="1"/>
    <x v="13"/>
    <s v="Birmingham"/>
    <x v="2"/>
    <n v="0.45000000000000007"/>
    <n v="5750"/>
    <n v="2587.5000000000005"/>
    <n v="1293.75"/>
    <n v="0.49999999999999994"/>
    <n v="1293.7500000000005"/>
  </r>
  <r>
    <x v="1"/>
    <n v="1197831"/>
    <x v="22"/>
    <x v="1"/>
    <x v="13"/>
    <s v="Birmingham"/>
    <x v="3"/>
    <n v="0.45000000000000007"/>
    <n v="4500"/>
    <n v="2025.0000000000002"/>
    <n v="1215.0000000000002"/>
    <n v="0.60000000000000009"/>
    <n v="810"/>
  </r>
  <r>
    <x v="1"/>
    <n v="1197831"/>
    <x v="22"/>
    <x v="1"/>
    <x v="13"/>
    <s v="Birmingham"/>
    <x v="4"/>
    <n v="0.49999999999999994"/>
    <n v="4250"/>
    <n v="2124.9999999999995"/>
    <n v="956.24999999999966"/>
    <n v="0.44999999999999996"/>
    <n v="1168.75"/>
  </r>
  <r>
    <x v="1"/>
    <n v="1197831"/>
    <x v="22"/>
    <x v="1"/>
    <x v="13"/>
    <s v="Birmingham"/>
    <x v="5"/>
    <n v="0.6"/>
    <n v="6250"/>
    <n v="3750"/>
    <n v="2437.5000000000005"/>
    <n v="0.65000000000000013"/>
    <n v="1312.4999999999995"/>
  </r>
  <r>
    <x v="1"/>
    <n v="1197831"/>
    <x v="23"/>
    <x v="1"/>
    <x v="13"/>
    <s v="Birmingham"/>
    <x v="0"/>
    <n v="0.6"/>
    <n v="7750"/>
    <n v="4650"/>
    <n v="2324.9999999999995"/>
    <n v="0.49999999999999994"/>
    <n v="2325.0000000000005"/>
  </r>
  <r>
    <x v="1"/>
    <n v="1197831"/>
    <x v="23"/>
    <x v="1"/>
    <x v="13"/>
    <s v="Birmingham"/>
    <x v="1"/>
    <n v="0.6"/>
    <n v="7750"/>
    <n v="4650"/>
    <n v="2324.9999999999995"/>
    <n v="0.49999999999999994"/>
    <n v="2325.0000000000005"/>
  </r>
  <r>
    <x v="1"/>
    <n v="1197831"/>
    <x v="23"/>
    <x v="1"/>
    <x v="13"/>
    <s v="Birmingham"/>
    <x v="2"/>
    <n v="0.65"/>
    <n v="7000"/>
    <n v="4550"/>
    <n v="2274.9999999999995"/>
    <n v="0.49999999999999994"/>
    <n v="2275.0000000000005"/>
  </r>
  <r>
    <x v="1"/>
    <n v="1197831"/>
    <x v="23"/>
    <x v="1"/>
    <x v="13"/>
    <s v="Birmingham"/>
    <x v="3"/>
    <n v="0.65"/>
    <n v="5500"/>
    <n v="3575"/>
    <n v="2145.0000000000005"/>
    <n v="0.60000000000000009"/>
    <n v="1429.9999999999995"/>
  </r>
  <r>
    <x v="1"/>
    <n v="1197831"/>
    <x v="23"/>
    <x v="1"/>
    <x v="13"/>
    <s v="Birmingham"/>
    <x v="4"/>
    <n v="0.6"/>
    <n v="5000"/>
    <n v="3000"/>
    <n v="1349.9999999999998"/>
    <n v="0.44999999999999996"/>
    <n v="1650.0000000000002"/>
  </r>
  <r>
    <x v="1"/>
    <n v="1197831"/>
    <x v="23"/>
    <x v="1"/>
    <x v="13"/>
    <s v="Birmingham"/>
    <x v="5"/>
    <n v="0.70000000000000007"/>
    <n v="7500"/>
    <n v="5250.0000000000009"/>
    <n v="3412.5000000000014"/>
    <n v="0.65000000000000013"/>
    <n v="1837.4999999999995"/>
  </r>
  <r>
    <x v="0"/>
    <n v="1185732"/>
    <x v="124"/>
    <x v="0"/>
    <x v="14"/>
    <s v="Portland"/>
    <x v="0"/>
    <n v="0.4"/>
    <n v="4500"/>
    <n v="1800"/>
    <n v="630"/>
    <n v="0.35"/>
    <n v="1170"/>
  </r>
  <r>
    <x v="0"/>
    <n v="1185732"/>
    <x v="124"/>
    <x v="0"/>
    <x v="14"/>
    <s v="Portland"/>
    <x v="1"/>
    <n v="0.4"/>
    <n v="2500"/>
    <n v="1000"/>
    <n v="350"/>
    <n v="0.35"/>
    <n v="650"/>
  </r>
  <r>
    <x v="0"/>
    <n v="1185732"/>
    <x v="124"/>
    <x v="0"/>
    <x v="14"/>
    <s v="Portland"/>
    <x v="2"/>
    <n v="0.30000000000000004"/>
    <n v="2500"/>
    <n v="750.00000000000011"/>
    <n v="300"/>
    <n v="0.39999999999999997"/>
    <n v="450.00000000000011"/>
  </r>
  <r>
    <x v="0"/>
    <n v="1185732"/>
    <x v="124"/>
    <x v="0"/>
    <x v="14"/>
    <s v="Portland"/>
    <x v="3"/>
    <n v="0.35"/>
    <n v="1000"/>
    <n v="350"/>
    <n v="105"/>
    <n v="0.3"/>
    <n v="245"/>
  </r>
  <r>
    <x v="0"/>
    <n v="1185732"/>
    <x v="124"/>
    <x v="0"/>
    <x v="14"/>
    <s v="Portland"/>
    <x v="4"/>
    <n v="0.5"/>
    <n v="1500"/>
    <n v="750"/>
    <n v="187.5"/>
    <n v="0.25"/>
    <n v="562.5"/>
  </r>
  <r>
    <x v="0"/>
    <n v="1185732"/>
    <x v="124"/>
    <x v="0"/>
    <x v="14"/>
    <s v="Portland"/>
    <x v="5"/>
    <n v="0.4"/>
    <n v="2500"/>
    <n v="1000"/>
    <n v="400"/>
    <n v="0.4"/>
    <n v="600"/>
  </r>
  <r>
    <x v="0"/>
    <n v="1185732"/>
    <x v="125"/>
    <x v="0"/>
    <x v="14"/>
    <s v="Portland"/>
    <x v="0"/>
    <n v="0.4"/>
    <n v="5000"/>
    <n v="2000"/>
    <n v="700"/>
    <n v="0.35"/>
    <n v="1300"/>
  </r>
  <r>
    <x v="0"/>
    <n v="1185732"/>
    <x v="125"/>
    <x v="0"/>
    <x v="14"/>
    <s v="Portland"/>
    <x v="1"/>
    <n v="0.4"/>
    <n v="1500"/>
    <n v="600"/>
    <n v="210"/>
    <n v="0.35"/>
    <n v="390"/>
  </r>
  <r>
    <x v="0"/>
    <n v="1185732"/>
    <x v="125"/>
    <x v="0"/>
    <x v="14"/>
    <s v="Portland"/>
    <x v="2"/>
    <n v="0.30000000000000004"/>
    <n v="2000"/>
    <n v="600.00000000000011"/>
    <n v="240.00000000000003"/>
    <n v="0.39999999999999997"/>
    <n v="360.00000000000011"/>
  </r>
  <r>
    <x v="0"/>
    <n v="1185732"/>
    <x v="125"/>
    <x v="0"/>
    <x v="14"/>
    <s v="Portland"/>
    <x v="3"/>
    <n v="0.35"/>
    <n v="750"/>
    <n v="262.5"/>
    <n v="78.75"/>
    <n v="0.3"/>
    <n v="183.75"/>
  </r>
  <r>
    <x v="0"/>
    <n v="1185732"/>
    <x v="125"/>
    <x v="0"/>
    <x v="14"/>
    <s v="Portland"/>
    <x v="4"/>
    <n v="0.5"/>
    <n v="1500"/>
    <n v="750"/>
    <n v="187.5"/>
    <n v="0.25"/>
    <n v="562.5"/>
  </r>
  <r>
    <x v="0"/>
    <n v="1185732"/>
    <x v="125"/>
    <x v="0"/>
    <x v="14"/>
    <s v="Portland"/>
    <x v="5"/>
    <n v="0.4"/>
    <n v="2500"/>
    <n v="1000"/>
    <n v="400"/>
    <n v="0.4"/>
    <n v="600"/>
  </r>
  <r>
    <x v="0"/>
    <n v="1185732"/>
    <x v="126"/>
    <x v="0"/>
    <x v="14"/>
    <s v="Portland"/>
    <x v="0"/>
    <n v="0.4"/>
    <n v="4700"/>
    <n v="1880"/>
    <n v="658"/>
    <n v="0.35"/>
    <n v="1222"/>
  </r>
  <r>
    <x v="0"/>
    <n v="1185732"/>
    <x v="126"/>
    <x v="0"/>
    <x v="14"/>
    <s v="Portland"/>
    <x v="1"/>
    <n v="0.4"/>
    <n v="1750"/>
    <n v="700"/>
    <n v="244.99999999999997"/>
    <n v="0.35"/>
    <n v="455"/>
  </r>
  <r>
    <x v="0"/>
    <n v="1185732"/>
    <x v="126"/>
    <x v="0"/>
    <x v="14"/>
    <s v="Portland"/>
    <x v="2"/>
    <n v="0.30000000000000004"/>
    <n v="2000"/>
    <n v="600.00000000000011"/>
    <n v="240.00000000000003"/>
    <n v="0.39999999999999997"/>
    <n v="360.00000000000011"/>
  </r>
  <r>
    <x v="0"/>
    <n v="1185732"/>
    <x v="126"/>
    <x v="0"/>
    <x v="14"/>
    <s v="Portland"/>
    <x v="3"/>
    <n v="0.35"/>
    <n v="500"/>
    <n v="175"/>
    <n v="52.5"/>
    <n v="0.3"/>
    <n v="122.5"/>
  </r>
  <r>
    <x v="0"/>
    <n v="1185732"/>
    <x v="126"/>
    <x v="0"/>
    <x v="14"/>
    <s v="Portland"/>
    <x v="4"/>
    <n v="0.5"/>
    <n v="1000"/>
    <n v="500"/>
    <n v="125"/>
    <n v="0.25"/>
    <n v="375"/>
  </r>
  <r>
    <x v="0"/>
    <n v="1185732"/>
    <x v="126"/>
    <x v="0"/>
    <x v="14"/>
    <s v="Portland"/>
    <x v="5"/>
    <n v="0.4"/>
    <n v="2000"/>
    <n v="800"/>
    <n v="320"/>
    <n v="0.4"/>
    <n v="480"/>
  </r>
  <r>
    <x v="0"/>
    <n v="1185732"/>
    <x v="127"/>
    <x v="0"/>
    <x v="14"/>
    <s v="Portland"/>
    <x v="0"/>
    <n v="0.4"/>
    <n v="4500"/>
    <n v="1800"/>
    <n v="630"/>
    <n v="0.35"/>
    <n v="1170"/>
  </r>
  <r>
    <x v="0"/>
    <n v="1185732"/>
    <x v="127"/>
    <x v="0"/>
    <x v="14"/>
    <s v="Portland"/>
    <x v="1"/>
    <n v="0.4"/>
    <n v="1500"/>
    <n v="600"/>
    <n v="210"/>
    <n v="0.35"/>
    <n v="390"/>
  </r>
  <r>
    <x v="0"/>
    <n v="1185732"/>
    <x v="127"/>
    <x v="0"/>
    <x v="14"/>
    <s v="Portland"/>
    <x v="2"/>
    <n v="0.30000000000000004"/>
    <n v="1500"/>
    <n v="450.00000000000006"/>
    <n v="180"/>
    <n v="0.39999999999999997"/>
    <n v="270.00000000000006"/>
  </r>
  <r>
    <x v="0"/>
    <n v="1185732"/>
    <x v="127"/>
    <x v="0"/>
    <x v="14"/>
    <s v="Portland"/>
    <x v="3"/>
    <n v="0.35"/>
    <n v="750"/>
    <n v="262.5"/>
    <n v="78.75"/>
    <n v="0.3"/>
    <n v="183.75"/>
  </r>
  <r>
    <x v="0"/>
    <n v="1185732"/>
    <x v="127"/>
    <x v="0"/>
    <x v="14"/>
    <s v="Portland"/>
    <x v="4"/>
    <n v="0.5"/>
    <n v="750"/>
    <n v="375"/>
    <n v="93.75"/>
    <n v="0.25"/>
    <n v="281.25"/>
  </r>
  <r>
    <x v="0"/>
    <n v="1185732"/>
    <x v="127"/>
    <x v="0"/>
    <x v="14"/>
    <s v="Portland"/>
    <x v="5"/>
    <n v="0.4"/>
    <n v="2250"/>
    <n v="900"/>
    <n v="360"/>
    <n v="0.4"/>
    <n v="540"/>
  </r>
  <r>
    <x v="0"/>
    <n v="1185732"/>
    <x v="128"/>
    <x v="0"/>
    <x v="14"/>
    <s v="Portland"/>
    <x v="0"/>
    <n v="0.54999999999999993"/>
    <n v="4950"/>
    <n v="2722.4999999999995"/>
    <n v="952.87499999999977"/>
    <n v="0.35"/>
    <n v="1769.6249999999998"/>
  </r>
  <r>
    <x v="0"/>
    <n v="1185732"/>
    <x v="128"/>
    <x v="0"/>
    <x v="14"/>
    <s v="Portland"/>
    <x v="1"/>
    <n v="0.5"/>
    <n v="2000"/>
    <n v="1000"/>
    <n v="350"/>
    <n v="0.35"/>
    <n v="650"/>
  </r>
  <r>
    <x v="0"/>
    <n v="1185732"/>
    <x v="128"/>
    <x v="0"/>
    <x v="14"/>
    <s v="Portland"/>
    <x v="2"/>
    <n v="0.45"/>
    <n v="1750"/>
    <n v="787.5"/>
    <n v="315"/>
    <n v="0.39999999999999997"/>
    <n v="472.5"/>
  </r>
  <r>
    <x v="0"/>
    <n v="1185732"/>
    <x v="128"/>
    <x v="0"/>
    <x v="14"/>
    <s v="Portland"/>
    <x v="3"/>
    <n v="0.45"/>
    <n v="1250"/>
    <n v="562.5"/>
    <n v="168.75"/>
    <n v="0.3"/>
    <n v="393.75"/>
  </r>
  <r>
    <x v="0"/>
    <n v="1185732"/>
    <x v="128"/>
    <x v="0"/>
    <x v="14"/>
    <s v="Portland"/>
    <x v="4"/>
    <n v="0.54999999999999993"/>
    <n v="1500"/>
    <n v="824.99999999999989"/>
    <n v="206.24999999999997"/>
    <n v="0.25"/>
    <n v="618.74999999999989"/>
  </r>
  <r>
    <x v="0"/>
    <n v="1185732"/>
    <x v="128"/>
    <x v="0"/>
    <x v="14"/>
    <s v="Portland"/>
    <x v="5"/>
    <n v="0.6"/>
    <n v="2750"/>
    <n v="1650"/>
    <n v="660"/>
    <n v="0.4"/>
    <n v="990"/>
  </r>
  <r>
    <x v="0"/>
    <n v="1185732"/>
    <x v="129"/>
    <x v="0"/>
    <x v="14"/>
    <s v="Portland"/>
    <x v="0"/>
    <n v="0.54999999999999993"/>
    <n v="5250"/>
    <n v="2887.4999999999995"/>
    <n v="1010.6249999999998"/>
    <n v="0.35"/>
    <n v="1876.8749999999998"/>
  </r>
  <r>
    <x v="0"/>
    <n v="1185732"/>
    <x v="129"/>
    <x v="0"/>
    <x v="14"/>
    <s v="Portland"/>
    <x v="1"/>
    <n v="0.5"/>
    <n v="2750"/>
    <n v="1375"/>
    <n v="481.24999999999994"/>
    <n v="0.35"/>
    <n v="893.75"/>
  </r>
  <r>
    <x v="0"/>
    <n v="1185732"/>
    <x v="129"/>
    <x v="0"/>
    <x v="14"/>
    <s v="Portland"/>
    <x v="2"/>
    <n v="0.45"/>
    <n v="2000"/>
    <n v="900"/>
    <n v="359.99999999999994"/>
    <n v="0.39999999999999997"/>
    <n v="540"/>
  </r>
  <r>
    <x v="0"/>
    <n v="1185732"/>
    <x v="129"/>
    <x v="0"/>
    <x v="14"/>
    <s v="Portland"/>
    <x v="3"/>
    <n v="0.45"/>
    <n v="1750"/>
    <n v="787.5"/>
    <n v="236.25"/>
    <n v="0.3"/>
    <n v="551.25"/>
  </r>
  <r>
    <x v="0"/>
    <n v="1185732"/>
    <x v="129"/>
    <x v="0"/>
    <x v="14"/>
    <s v="Portland"/>
    <x v="4"/>
    <n v="0.54999999999999993"/>
    <n v="1750"/>
    <n v="962.49999999999989"/>
    <n v="240.62499999999997"/>
    <n v="0.25"/>
    <n v="721.87499999999989"/>
  </r>
  <r>
    <x v="0"/>
    <n v="1185732"/>
    <x v="129"/>
    <x v="0"/>
    <x v="14"/>
    <s v="Portland"/>
    <x v="5"/>
    <n v="0.6"/>
    <n v="3250"/>
    <n v="1950"/>
    <n v="780"/>
    <n v="0.4"/>
    <n v="1170"/>
  </r>
  <r>
    <x v="0"/>
    <n v="1185732"/>
    <x v="130"/>
    <x v="0"/>
    <x v="14"/>
    <s v="Portland"/>
    <x v="0"/>
    <n v="0.54999999999999993"/>
    <n v="5500"/>
    <n v="3024.9999999999995"/>
    <n v="1058.7499999999998"/>
    <n v="0.35"/>
    <n v="1966.2499999999998"/>
  </r>
  <r>
    <x v="0"/>
    <n v="1185732"/>
    <x v="130"/>
    <x v="0"/>
    <x v="14"/>
    <s v="Portland"/>
    <x v="1"/>
    <n v="0.5"/>
    <n v="3000"/>
    <n v="1500"/>
    <n v="525"/>
    <n v="0.35"/>
    <n v="975"/>
  </r>
  <r>
    <x v="0"/>
    <n v="1185732"/>
    <x v="130"/>
    <x v="0"/>
    <x v="14"/>
    <s v="Portland"/>
    <x v="2"/>
    <n v="0.45"/>
    <n v="2250"/>
    <n v="1012.5"/>
    <n v="404.99999999999994"/>
    <n v="0.39999999999999997"/>
    <n v="607.5"/>
  </r>
  <r>
    <x v="0"/>
    <n v="1185732"/>
    <x v="130"/>
    <x v="0"/>
    <x v="14"/>
    <s v="Portland"/>
    <x v="3"/>
    <n v="0.45"/>
    <n v="1750"/>
    <n v="787.5"/>
    <n v="236.25"/>
    <n v="0.3"/>
    <n v="551.25"/>
  </r>
  <r>
    <x v="0"/>
    <n v="1185732"/>
    <x v="130"/>
    <x v="0"/>
    <x v="14"/>
    <s v="Portland"/>
    <x v="4"/>
    <n v="0.54999999999999993"/>
    <n v="2000"/>
    <n v="1099.9999999999998"/>
    <n v="274.99999999999994"/>
    <n v="0.25"/>
    <n v="824.99999999999977"/>
  </r>
  <r>
    <x v="0"/>
    <n v="1185732"/>
    <x v="130"/>
    <x v="0"/>
    <x v="14"/>
    <s v="Portland"/>
    <x v="5"/>
    <n v="0.6"/>
    <n v="3750"/>
    <n v="2250"/>
    <n v="900"/>
    <n v="0.4"/>
    <n v="1350"/>
  </r>
  <r>
    <x v="0"/>
    <n v="1185732"/>
    <x v="131"/>
    <x v="0"/>
    <x v="14"/>
    <s v="Portland"/>
    <x v="0"/>
    <n v="0.54999999999999993"/>
    <n v="5250"/>
    <n v="2887.4999999999995"/>
    <n v="1010.6249999999998"/>
    <n v="0.35"/>
    <n v="1876.8749999999998"/>
  </r>
  <r>
    <x v="0"/>
    <n v="1185732"/>
    <x v="131"/>
    <x v="0"/>
    <x v="14"/>
    <s v="Portland"/>
    <x v="1"/>
    <n v="0.5"/>
    <n v="3000"/>
    <n v="1500"/>
    <n v="525"/>
    <n v="0.35"/>
    <n v="975"/>
  </r>
  <r>
    <x v="0"/>
    <n v="1185732"/>
    <x v="131"/>
    <x v="0"/>
    <x v="14"/>
    <s v="Portland"/>
    <x v="2"/>
    <n v="0.45"/>
    <n v="2250"/>
    <n v="1012.5"/>
    <n v="404.99999999999994"/>
    <n v="0.39999999999999997"/>
    <n v="607.5"/>
  </r>
  <r>
    <x v="0"/>
    <n v="1185732"/>
    <x v="131"/>
    <x v="0"/>
    <x v="14"/>
    <s v="Portland"/>
    <x v="3"/>
    <n v="0.45"/>
    <n v="1750"/>
    <n v="787.5"/>
    <n v="236.25"/>
    <n v="0.3"/>
    <n v="551.25"/>
  </r>
  <r>
    <x v="0"/>
    <n v="1185732"/>
    <x v="131"/>
    <x v="0"/>
    <x v="14"/>
    <s v="Portland"/>
    <x v="4"/>
    <n v="0.54999999999999993"/>
    <n v="1500"/>
    <n v="824.99999999999989"/>
    <n v="206.24999999999997"/>
    <n v="0.25"/>
    <n v="618.74999999999989"/>
  </r>
  <r>
    <x v="0"/>
    <n v="1185732"/>
    <x v="131"/>
    <x v="0"/>
    <x v="14"/>
    <s v="Portland"/>
    <x v="5"/>
    <n v="0.6"/>
    <n v="3250"/>
    <n v="1950"/>
    <n v="780"/>
    <n v="0.4"/>
    <n v="1170"/>
  </r>
  <r>
    <x v="0"/>
    <n v="1185732"/>
    <x v="132"/>
    <x v="0"/>
    <x v="14"/>
    <s v="Portland"/>
    <x v="0"/>
    <n v="0.54999999999999993"/>
    <n v="4500"/>
    <n v="2474.9999999999995"/>
    <n v="866.24999999999977"/>
    <n v="0.35"/>
    <n v="1608.7499999999998"/>
  </r>
  <r>
    <x v="0"/>
    <n v="1185732"/>
    <x v="132"/>
    <x v="0"/>
    <x v="14"/>
    <s v="Portland"/>
    <x v="1"/>
    <n v="0.5"/>
    <n v="2500"/>
    <n v="1250"/>
    <n v="437.5"/>
    <n v="0.35"/>
    <n v="812.5"/>
  </r>
  <r>
    <x v="0"/>
    <n v="1185732"/>
    <x v="132"/>
    <x v="0"/>
    <x v="14"/>
    <s v="Portland"/>
    <x v="2"/>
    <n v="0.45"/>
    <n v="1500"/>
    <n v="675"/>
    <n v="270"/>
    <n v="0.39999999999999997"/>
    <n v="405"/>
  </r>
  <r>
    <x v="0"/>
    <n v="1185732"/>
    <x v="132"/>
    <x v="0"/>
    <x v="14"/>
    <s v="Portland"/>
    <x v="3"/>
    <n v="0.45"/>
    <n v="1250"/>
    <n v="562.5"/>
    <n v="168.75"/>
    <n v="0.3"/>
    <n v="393.75"/>
  </r>
  <r>
    <x v="0"/>
    <n v="1185732"/>
    <x v="132"/>
    <x v="0"/>
    <x v="14"/>
    <s v="Portland"/>
    <x v="4"/>
    <n v="0.54999999999999993"/>
    <n v="1250"/>
    <n v="687.49999999999989"/>
    <n v="171.87499999999997"/>
    <n v="0.25"/>
    <n v="515.62499999999989"/>
  </r>
  <r>
    <x v="0"/>
    <n v="1185732"/>
    <x v="132"/>
    <x v="0"/>
    <x v="14"/>
    <s v="Portland"/>
    <x v="5"/>
    <n v="0.6"/>
    <n v="2250"/>
    <n v="1350"/>
    <n v="540"/>
    <n v="0.4"/>
    <n v="810"/>
  </r>
  <r>
    <x v="0"/>
    <n v="1185732"/>
    <x v="133"/>
    <x v="0"/>
    <x v="14"/>
    <s v="Portland"/>
    <x v="0"/>
    <n v="0.6"/>
    <n v="4000"/>
    <n v="2400"/>
    <n v="840"/>
    <n v="0.35"/>
    <n v="1560"/>
  </r>
  <r>
    <x v="0"/>
    <n v="1185732"/>
    <x v="133"/>
    <x v="0"/>
    <x v="14"/>
    <s v="Portland"/>
    <x v="1"/>
    <n v="0.55000000000000004"/>
    <n v="2250"/>
    <n v="1237.5"/>
    <n v="433.125"/>
    <n v="0.35"/>
    <n v="804.375"/>
  </r>
  <r>
    <x v="0"/>
    <n v="1185732"/>
    <x v="133"/>
    <x v="0"/>
    <x v="14"/>
    <s v="Portland"/>
    <x v="2"/>
    <n v="0.55000000000000004"/>
    <n v="1250"/>
    <n v="687.5"/>
    <n v="275"/>
    <n v="0.39999999999999997"/>
    <n v="412.5"/>
  </r>
  <r>
    <x v="0"/>
    <n v="1185732"/>
    <x v="133"/>
    <x v="0"/>
    <x v="14"/>
    <s v="Portland"/>
    <x v="3"/>
    <n v="0.55000000000000004"/>
    <n v="1000"/>
    <n v="550"/>
    <n v="165"/>
    <n v="0.3"/>
    <n v="385"/>
  </r>
  <r>
    <x v="0"/>
    <n v="1185732"/>
    <x v="133"/>
    <x v="0"/>
    <x v="14"/>
    <s v="Portland"/>
    <x v="4"/>
    <n v="0.65"/>
    <n v="1000"/>
    <n v="650"/>
    <n v="162.5"/>
    <n v="0.25"/>
    <n v="487.5"/>
  </r>
  <r>
    <x v="0"/>
    <n v="1185732"/>
    <x v="133"/>
    <x v="0"/>
    <x v="14"/>
    <s v="Portland"/>
    <x v="5"/>
    <n v="0.7"/>
    <n v="2250"/>
    <n v="1575"/>
    <n v="630"/>
    <n v="0.4"/>
    <n v="945"/>
  </r>
  <r>
    <x v="0"/>
    <n v="1185732"/>
    <x v="134"/>
    <x v="0"/>
    <x v="14"/>
    <s v="Portland"/>
    <x v="0"/>
    <n v="0.65"/>
    <n v="3750"/>
    <n v="2437.5"/>
    <n v="853.125"/>
    <n v="0.35"/>
    <n v="1584.375"/>
  </r>
  <r>
    <x v="0"/>
    <n v="1185732"/>
    <x v="134"/>
    <x v="0"/>
    <x v="14"/>
    <s v="Portland"/>
    <x v="1"/>
    <n v="0.55000000000000004"/>
    <n v="2000"/>
    <n v="1100"/>
    <n v="385"/>
    <n v="0.35"/>
    <n v="715"/>
  </r>
  <r>
    <x v="0"/>
    <n v="1185732"/>
    <x v="134"/>
    <x v="0"/>
    <x v="14"/>
    <s v="Portland"/>
    <x v="2"/>
    <n v="0.55000000000000004"/>
    <n v="1950"/>
    <n v="1072.5"/>
    <n v="428.99999999999994"/>
    <n v="0.39999999999999997"/>
    <n v="643.5"/>
  </r>
  <r>
    <x v="0"/>
    <n v="1185732"/>
    <x v="134"/>
    <x v="0"/>
    <x v="14"/>
    <s v="Portland"/>
    <x v="3"/>
    <n v="0.55000000000000004"/>
    <n v="1750"/>
    <n v="962.50000000000011"/>
    <n v="288.75"/>
    <n v="0.3"/>
    <n v="673.75000000000011"/>
  </r>
  <r>
    <x v="0"/>
    <n v="1185732"/>
    <x v="134"/>
    <x v="0"/>
    <x v="14"/>
    <s v="Portland"/>
    <x v="4"/>
    <n v="0.65"/>
    <n v="1500"/>
    <n v="975"/>
    <n v="243.75"/>
    <n v="0.25"/>
    <n v="731.25"/>
  </r>
  <r>
    <x v="0"/>
    <n v="1185732"/>
    <x v="134"/>
    <x v="0"/>
    <x v="14"/>
    <s v="Portland"/>
    <x v="5"/>
    <n v="0.7"/>
    <n v="2500"/>
    <n v="1750"/>
    <n v="700"/>
    <n v="0.4"/>
    <n v="1050"/>
  </r>
  <r>
    <x v="0"/>
    <n v="1185732"/>
    <x v="135"/>
    <x v="0"/>
    <x v="14"/>
    <s v="Portland"/>
    <x v="0"/>
    <n v="0.65"/>
    <n v="4750"/>
    <n v="3087.5"/>
    <n v="1080.625"/>
    <n v="0.35"/>
    <n v="2006.875"/>
  </r>
  <r>
    <x v="0"/>
    <n v="1185732"/>
    <x v="135"/>
    <x v="0"/>
    <x v="14"/>
    <s v="Portland"/>
    <x v="1"/>
    <n v="0.55000000000000004"/>
    <n v="2750"/>
    <n v="1512.5000000000002"/>
    <n v="529.375"/>
    <n v="0.35"/>
    <n v="983.12500000000023"/>
  </r>
  <r>
    <x v="0"/>
    <n v="1185732"/>
    <x v="135"/>
    <x v="0"/>
    <x v="14"/>
    <s v="Portland"/>
    <x v="2"/>
    <n v="0.55000000000000004"/>
    <n v="2500"/>
    <n v="1375"/>
    <n v="550"/>
    <n v="0.39999999999999997"/>
    <n v="825"/>
  </r>
  <r>
    <x v="0"/>
    <n v="1185732"/>
    <x v="135"/>
    <x v="0"/>
    <x v="14"/>
    <s v="Portland"/>
    <x v="3"/>
    <n v="0.55000000000000004"/>
    <n v="2000"/>
    <n v="1100"/>
    <n v="330"/>
    <n v="0.3"/>
    <n v="770"/>
  </r>
  <r>
    <x v="0"/>
    <n v="1185732"/>
    <x v="135"/>
    <x v="0"/>
    <x v="14"/>
    <s v="Portland"/>
    <x v="4"/>
    <n v="0.65"/>
    <n v="2000"/>
    <n v="1300"/>
    <n v="325"/>
    <n v="0.25"/>
    <n v="975"/>
  </r>
  <r>
    <x v="0"/>
    <n v="1185732"/>
    <x v="135"/>
    <x v="0"/>
    <x v="14"/>
    <s v="Portland"/>
    <x v="5"/>
    <n v="0.7"/>
    <n v="3000"/>
    <n v="2100"/>
    <n v="840"/>
    <n v="0.4"/>
    <n v="1260"/>
  </r>
  <r>
    <x v="2"/>
    <n v="1128299"/>
    <x v="136"/>
    <x v="2"/>
    <x v="15"/>
    <s v="Anchorage"/>
    <x v="0"/>
    <n v="0.35000000000000003"/>
    <n v="3750"/>
    <n v="1312.5000000000002"/>
    <n v="328.12500000000006"/>
    <n v="0.25"/>
    <n v="984.37500000000023"/>
  </r>
  <r>
    <x v="2"/>
    <n v="1128299"/>
    <x v="136"/>
    <x v="2"/>
    <x v="15"/>
    <s v="Anchorage"/>
    <x v="1"/>
    <n v="0.45"/>
    <n v="3750"/>
    <n v="1687.5"/>
    <n v="337.5"/>
    <n v="0.2"/>
    <n v="1350"/>
  </r>
  <r>
    <x v="2"/>
    <n v="1128299"/>
    <x v="136"/>
    <x v="2"/>
    <x v="15"/>
    <s v="Anchorage"/>
    <x v="2"/>
    <n v="0.45"/>
    <n v="3750"/>
    <n v="1687.5"/>
    <n v="421.875"/>
    <n v="0.25"/>
    <n v="1265.625"/>
  </r>
  <r>
    <x v="2"/>
    <n v="1128299"/>
    <x v="136"/>
    <x v="2"/>
    <x v="15"/>
    <s v="Anchorage"/>
    <x v="3"/>
    <n v="0.45"/>
    <n v="2250"/>
    <n v="1012.5"/>
    <n v="253.125"/>
    <n v="0.25"/>
    <n v="759.375"/>
  </r>
  <r>
    <x v="2"/>
    <n v="1128299"/>
    <x v="136"/>
    <x v="2"/>
    <x v="15"/>
    <s v="Anchorage"/>
    <x v="4"/>
    <n v="0.5"/>
    <n v="1750"/>
    <n v="875"/>
    <n v="131.25"/>
    <n v="0.15"/>
    <n v="743.75"/>
  </r>
  <r>
    <x v="2"/>
    <n v="1128299"/>
    <x v="136"/>
    <x v="2"/>
    <x v="15"/>
    <s v="Anchorage"/>
    <x v="5"/>
    <n v="0.45"/>
    <n v="4250"/>
    <n v="1912.5"/>
    <n v="765"/>
    <n v="0.4"/>
    <n v="1147.5"/>
  </r>
  <r>
    <x v="2"/>
    <n v="1128299"/>
    <x v="79"/>
    <x v="2"/>
    <x v="15"/>
    <s v="Anchorage"/>
    <x v="0"/>
    <n v="0.35000000000000003"/>
    <n v="4750"/>
    <n v="1662.5000000000002"/>
    <n v="415.62500000000006"/>
    <n v="0.25"/>
    <n v="1246.8750000000002"/>
  </r>
  <r>
    <x v="2"/>
    <n v="1128299"/>
    <x v="79"/>
    <x v="2"/>
    <x v="15"/>
    <s v="Anchorage"/>
    <x v="1"/>
    <n v="0.45"/>
    <n v="3750"/>
    <n v="1687.5"/>
    <n v="337.5"/>
    <n v="0.2"/>
    <n v="1350"/>
  </r>
  <r>
    <x v="2"/>
    <n v="1128299"/>
    <x v="79"/>
    <x v="2"/>
    <x v="15"/>
    <s v="Anchorage"/>
    <x v="2"/>
    <n v="0.45"/>
    <n v="3750"/>
    <n v="1687.5"/>
    <n v="421.875"/>
    <n v="0.25"/>
    <n v="1265.625"/>
  </r>
  <r>
    <x v="2"/>
    <n v="1128299"/>
    <x v="79"/>
    <x v="2"/>
    <x v="15"/>
    <s v="Anchorage"/>
    <x v="3"/>
    <n v="0.45"/>
    <n v="2250"/>
    <n v="1012.5"/>
    <n v="253.125"/>
    <n v="0.25"/>
    <n v="759.375"/>
  </r>
  <r>
    <x v="2"/>
    <n v="1128299"/>
    <x v="79"/>
    <x v="2"/>
    <x v="15"/>
    <s v="Anchorage"/>
    <x v="4"/>
    <n v="0.5"/>
    <n v="1500"/>
    <n v="750"/>
    <n v="112.5"/>
    <n v="0.15"/>
    <n v="637.5"/>
  </r>
  <r>
    <x v="2"/>
    <n v="1128299"/>
    <x v="79"/>
    <x v="2"/>
    <x v="15"/>
    <s v="Anchorage"/>
    <x v="5"/>
    <n v="0.45"/>
    <n v="3500"/>
    <n v="1575"/>
    <n v="630"/>
    <n v="0.4"/>
    <n v="945"/>
  </r>
  <r>
    <x v="2"/>
    <n v="1128299"/>
    <x v="137"/>
    <x v="2"/>
    <x v="15"/>
    <s v="Anchorage"/>
    <x v="0"/>
    <n v="0.45"/>
    <n v="5000"/>
    <n v="2250"/>
    <n v="562.5"/>
    <n v="0.25"/>
    <n v="1687.5"/>
  </r>
  <r>
    <x v="2"/>
    <n v="1128299"/>
    <x v="137"/>
    <x v="2"/>
    <x v="15"/>
    <s v="Anchorage"/>
    <x v="1"/>
    <n v="0.54999999999999993"/>
    <n v="3500"/>
    <n v="1924.9999999999998"/>
    <n v="385"/>
    <n v="0.2"/>
    <n v="1539.9999999999998"/>
  </r>
  <r>
    <x v="2"/>
    <n v="1128299"/>
    <x v="137"/>
    <x v="2"/>
    <x v="15"/>
    <s v="Anchorage"/>
    <x v="2"/>
    <n v="0.59999999999999987"/>
    <n v="3750"/>
    <n v="2249.9999999999995"/>
    <n v="562.49999999999989"/>
    <n v="0.25"/>
    <n v="1687.4999999999995"/>
  </r>
  <r>
    <x v="2"/>
    <n v="1128299"/>
    <x v="137"/>
    <x v="2"/>
    <x v="15"/>
    <s v="Anchorage"/>
    <x v="3"/>
    <n v="0.54999999999999993"/>
    <n v="2750"/>
    <n v="1512.4999999999998"/>
    <n v="378.12499999999994"/>
    <n v="0.25"/>
    <n v="1134.3749999999998"/>
  </r>
  <r>
    <x v="2"/>
    <n v="1128299"/>
    <x v="137"/>
    <x v="2"/>
    <x v="15"/>
    <s v="Anchorage"/>
    <x v="4"/>
    <n v="0.6"/>
    <n v="1250"/>
    <n v="750"/>
    <n v="112.5"/>
    <n v="0.15"/>
    <n v="637.5"/>
  </r>
  <r>
    <x v="2"/>
    <n v="1128299"/>
    <x v="137"/>
    <x v="2"/>
    <x v="15"/>
    <s v="Anchorage"/>
    <x v="5"/>
    <n v="0.54999999999999993"/>
    <n v="3250"/>
    <n v="1787.4999999999998"/>
    <n v="715"/>
    <n v="0.4"/>
    <n v="1072.4999999999998"/>
  </r>
  <r>
    <x v="2"/>
    <n v="1128299"/>
    <x v="138"/>
    <x v="2"/>
    <x v="15"/>
    <s v="Anchorage"/>
    <x v="0"/>
    <n v="0.6"/>
    <n v="5000"/>
    <n v="3000"/>
    <n v="750"/>
    <n v="0.25"/>
    <n v="2250"/>
  </r>
  <r>
    <x v="2"/>
    <n v="1128299"/>
    <x v="138"/>
    <x v="2"/>
    <x v="15"/>
    <s v="Anchorage"/>
    <x v="1"/>
    <n v="0.65"/>
    <n v="3000"/>
    <n v="1950"/>
    <n v="390"/>
    <n v="0.2"/>
    <n v="1560"/>
  </r>
  <r>
    <x v="2"/>
    <n v="1128299"/>
    <x v="138"/>
    <x v="2"/>
    <x v="15"/>
    <s v="Anchorage"/>
    <x v="2"/>
    <n v="0.65"/>
    <n v="3500"/>
    <n v="2275"/>
    <n v="568.75"/>
    <n v="0.25"/>
    <n v="1706.25"/>
  </r>
  <r>
    <x v="2"/>
    <n v="1128299"/>
    <x v="138"/>
    <x v="2"/>
    <x v="15"/>
    <s v="Anchorage"/>
    <x v="3"/>
    <n v="0.5"/>
    <n v="2500"/>
    <n v="1250"/>
    <n v="312.5"/>
    <n v="0.25"/>
    <n v="937.5"/>
  </r>
  <r>
    <x v="2"/>
    <n v="1128299"/>
    <x v="138"/>
    <x v="2"/>
    <x v="15"/>
    <s v="Anchorage"/>
    <x v="4"/>
    <n v="0.55000000000000004"/>
    <n v="1500"/>
    <n v="825.00000000000011"/>
    <n v="123.75000000000001"/>
    <n v="0.15"/>
    <n v="701.25000000000011"/>
  </r>
  <r>
    <x v="2"/>
    <n v="1128299"/>
    <x v="138"/>
    <x v="2"/>
    <x v="15"/>
    <s v="Anchorage"/>
    <x v="5"/>
    <n v="0.70000000000000007"/>
    <n v="3250"/>
    <n v="2275"/>
    <n v="910"/>
    <n v="0.4"/>
    <n v="1365"/>
  </r>
  <r>
    <x v="2"/>
    <n v="1128299"/>
    <x v="139"/>
    <x v="2"/>
    <x v="15"/>
    <s v="Anchorage"/>
    <x v="0"/>
    <n v="0.54999999999999993"/>
    <n v="5250"/>
    <n v="2887.4999999999995"/>
    <n v="721.87499999999989"/>
    <n v="0.25"/>
    <n v="2165.6249999999995"/>
  </r>
  <r>
    <x v="2"/>
    <n v="1128299"/>
    <x v="139"/>
    <x v="2"/>
    <x v="15"/>
    <s v="Anchorage"/>
    <x v="1"/>
    <n v="0.6"/>
    <n v="3750"/>
    <n v="2250"/>
    <n v="450"/>
    <n v="0.2"/>
    <n v="1800"/>
  </r>
  <r>
    <x v="2"/>
    <n v="1128299"/>
    <x v="139"/>
    <x v="2"/>
    <x v="15"/>
    <s v="Anchorage"/>
    <x v="2"/>
    <n v="0.6"/>
    <n v="3750"/>
    <n v="2250"/>
    <n v="562.5"/>
    <n v="0.25"/>
    <n v="1687.5"/>
  </r>
  <r>
    <x v="2"/>
    <n v="1128299"/>
    <x v="139"/>
    <x v="2"/>
    <x v="15"/>
    <s v="Anchorage"/>
    <x v="3"/>
    <n v="0.54999999999999993"/>
    <n v="2750"/>
    <n v="1512.4999999999998"/>
    <n v="378.12499999999994"/>
    <n v="0.25"/>
    <n v="1134.3749999999998"/>
  </r>
  <r>
    <x v="2"/>
    <n v="1128299"/>
    <x v="139"/>
    <x v="2"/>
    <x v="15"/>
    <s v="Anchorage"/>
    <x v="4"/>
    <n v="0.6"/>
    <n v="1750"/>
    <n v="1050"/>
    <n v="157.5"/>
    <n v="0.15"/>
    <n v="892.5"/>
  </r>
  <r>
    <x v="2"/>
    <n v="1128299"/>
    <x v="139"/>
    <x v="2"/>
    <x v="15"/>
    <s v="Anchorage"/>
    <x v="5"/>
    <n v="0.75"/>
    <n v="4750"/>
    <n v="3562.5"/>
    <n v="1425"/>
    <n v="0.4"/>
    <n v="2137.5"/>
  </r>
  <r>
    <x v="2"/>
    <n v="1128299"/>
    <x v="83"/>
    <x v="2"/>
    <x v="15"/>
    <s v="Anchorage"/>
    <x v="0"/>
    <n v="0.7"/>
    <n v="7250"/>
    <n v="5075"/>
    <n v="1268.75"/>
    <n v="0.25"/>
    <n v="3806.25"/>
  </r>
  <r>
    <x v="2"/>
    <n v="1128299"/>
    <x v="83"/>
    <x v="2"/>
    <x v="15"/>
    <s v="Anchorage"/>
    <x v="1"/>
    <n v="0.75"/>
    <n v="6000"/>
    <n v="4500"/>
    <n v="900"/>
    <n v="0.2"/>
    <n v="3600"/>
  </r>
  <r>
    <x v="2"/>
    <n v="1128299"/>
    <x v="83"/>
    <x v="2"/>
    <x v="15"/>
    <s v="Anchorage"/>
    <x v="2"/>
    <n v="0.75"/>
    <n v="6000"/>
    <n v="4500"/>
    <n v="1125"/>
    <n v="0.25"/>
    <n v="3375"/>
  </r>
  <r>
    <x v="2"/>
    <n v="1128299"/>
    <x v="83"/>
    <x v="2"/>
    <x v="15"/>
    <s v="Anchorage"/>
    <x v="3"/>
    <n v="0.75"/>
    <n v="4750"/>
    <n v="3562.5"/>
    <n v="890.625"/>
    <n v="0.25"/>
    <n v="2671.875"/>
  </r>
  <r>
    <x v="2"/>
    <n v="1128299"/>
    <x v="83"/>
    <x v="2"/>
    <x v="15"/>
    <s v="Anchorage"/>
    <x v="4"/>
    <n v="0.85000000000000009"/>
    <n v="3500"/>
    <n v="2975.0000000000005"/>
    <n v="446.25000000000006"/>
    <n v="0.15"/>
    <n v="2528.7500000000005"/>
  </r>
  <r>
    <x v="2"/>
    <n v="1128299"/>
    <x v="83"/>
    <x v="2"/>
    <x v="15"/>
    <s v="Anchorage"/>
    <x v="5"/>
    <n v="1"/>
    <n v="6500"/>
    <n v="6500"/>
    <n v="2600"/>
    <n v="0.4"/>
    <n v="3900"/>
  </r>
  <r>
    <x v="2"/>
    <n v="1128299"/>
    <x v="140"/>
    <x v="2"/>
    <x v="15"/>
    <s v="Anchorage"/>
    <x v="0"/>
    <n v="0.8"/>
    <n v="8000"/>
    <n v="6400"/>
    <n v="1600"/>
    <n v="0.25"/>
    <n v="4800"/>
  </r>
  <r>
    <x v="2"/>
    <n v="1128299"/>
    <x v="140"/>
    <x v="2"/>
    <x v="15"/>
    <s v="Anchorage"/>
    <x v="1"/>
    <n v="0.85000000000000009"/>
    <n v="6500"/>
    <n v="5525.0000000000009"/>
    <n v="1105.0000000000002"/>
    <n v="0.2"/>
    <n v="4420.0000000000009"/>
  </r>
  <r>
    <x v="2"/>
    <n v="1128299"/>
    <x v="140"/>
    <x v="2"/>
    <x v="15"/>
    <s v="Anchorage"/>
    <x v="2"/>
    <n v="0.85000000000000009"/>
    <n v="6000"/>
    <n v="5100.0000000000009"/>
    <n v="1275.0000000000002"/>
    <n v="0.25"/>
    <n v="3825.0000000000009"/>
  </r>
  <r>
    <x v="2"/>
    <n v="1128299"/>
    <x v="140"/>
    <x v="2"/>
    <x v="15"/>
    <s v="Anchorage"/>
    <x v="3"/>
    <n v="0.8"/>
    <n v="5000"/>
    <n v="4000"/>
    <n v="1000"/>
    <n v="0.25"/>
    <n v="3000"/>
  </r>
  <r>
    <x v="2"/>
    <n v="1128299"/>
    <x v="140"/>
    <x v="2"/>
    <x v="15"/>
    <s v="Anchorage"/>
    <x v="4"/>
    <n v="0.85000000000000009"/>
    <n v="5500"/>
    <n v="4675.0000000000009"/>
    <n v="701.25000000000011"/>
    <n v="0.15"/>
    <n v="3973.7500000000009"/>
  </r>
  <r>
    <x v="2"/>
    <n v="1128299"/>
    <x v="140"/>
    <x v="2"/>
    <x v="15"/>
    <s v="Anchorage"/>
    <x v="5"/>
    <n v="1"/>
    <n v="5500"/>
    <n v="5500"/>
    <n v="2200"/>
    <n v="0.4"/>
    <n v="3300"/>
  </r>
  <r>
    <x v="2"/>
    <n v="1128299"/>
    <x v="141"/>
    <x v="2"/>
    <x v="15"/>
    <s v="Anchorage"/>
    <x v="0"/>
    <n v="0.85000000000000009"/>
    <n v="7500"/>
    <n v="6375.0000000000009"/>
    <n v="1593.7500000000002"/>
    <n v="0.25"/>
    <n v="4781.2500000000009"/>
  </r>
  <r>
    <x v="2"/>
    <n v="1128299"/>
    <x v="141"/>
    <x v="2"/>
    <x v="15"/>
    <s v="Anchorage"/>
    <x v="1"/>
    <n v="0.75000000000000011"/>
    <n v="7250"/>
    <n v="5437.5000000000009"/>
    <n v="1087.5000000000002"/>
    <n v="0.2"/>
    <n v="4350.0000000000009"/>
  </r>
  <r>
    <x v="2"/>
    <n v="1128299"/>
    <x v="141"/>
    <x v="2"/>
    <x v="15"/>
    <s v="Anchorage"/>
    <x v="2"/>
    <n v="0.70000000000000007"/>
    <n v="6000"/>
    <n v="4200"/>
    <n v="1050"/>
    <n v="0.25"/>
    <n v="3150"/>
  </r>
  <r>
    <x v="2"/>
    <n v="1128299"/>
    <x v="141"/>
    <x v="2"/>
    <x v="15"/>
    <s v="Anchorage"/>
    <x v="3"/>
    <n v="0.70000000000000007"/>
    <n v="5250"/>
    <n v="3675.0000000000005"/>
    <n v="918.75000000000011"/>
    <n v="0.25"/>
    <n v="2756.2500000000005"/>
  </r>
  <r>
    <x v="2"/>
    <n v="1128299"/>
    <x v="141"/>
    <x v="2"/>
    <x v="15"/>
    <s v="Anchorage"/>
    <x v="4"/>
    <n v="0.7"/>
    <n v="5250"/>
    <n v="3674.9999999999995"/>
    <n v="551.24999999999989"/>
    <n v="0.15"/>
    <n v="3123.7499999999995"/>
  </r>
  <r>
    <x v="2"/>
    <n v="1128299"/>
    <x v="141"/>
    <x v="2"/>
    <x v="15"/>
    <s v="Anchorage"/>
    <x v="5"/>
    <n v="0.75"/>
    <n v="3500"/>
    <n v="2625"/>
    <n v="1050"/>
    <n v="0.4"/>
    <n v="1575"/>
  </r>
  <r>
    <x v="2"/>
    <n v="1128299"/>
    <x v="142"/>
    <x v="2"/>
    <x v="15"/>
    <s v="Anchorage"/>
    <x v="0"/>
    <n v="0.65000000000000013"/>
    <n v="5500"/>
    <n v="3575.0000000000009"/>
    <n v="893.75000000000023"/>
    <n v="0.25"/>
    <n v="2681.2500000000009"/>
  </r>
  <r>
    <x v="2"/>
    <n v="1128299"/>
    <x v="142"/>
    <x v="2"/>
    <x v="15"/>
    <s v="Anchorage"/>
    <x v="1"/>
    <n v="0.70000000000000018"/>
    <n v="5500"/>
    <n v="3850.0000000000009"/>
    <n v="770.00000000000023"/>
    <n v="0.2"/>
    <n v="3080.0000000000009"/>
  </r>
  <r>
    <x v="2"/>
    <n v="1128299"/>
    <x v="142"/>
    <x v="2"/>
    <x v="15"/>
    <s v="Anchorage"/>
    <x v="2"/>
    <n v="0.65000000000000013"/>
    <n v="3750"/>
    <n v="2437.5000000000005"/>
    <n v="609.37500000000011"/>
    <n v="0.25"/>
    <n v="1828.1250000000005"/>
  </r>
  <r>
    <x v="2"/>
    <n v="1128299"/>
    <x v="142"/>
    <x v="2"/>
    <x v="15"/>
    <s v="Anchorage"/>
    <x v="3"/>
    <n v="0.65000000000000013"/>
    <n v="3250"/>
    <n v="2112.5000000000005"/>
    <n v="528.12500000000011"/>
    <n v="0.25"/>
    <n v="1584.3750000000005"/>
  </r>
  <r>
    <x v="2"/>
    <n v="1128299"/>
    <x v="142"/>
    <x v="2"/>
    <x v="15"/>
    <s v="Anchorage"/>
    <x v="4"/>
    <n v="0.75000000000000011"/>
    <n v="3500"/>
    <n v="2625.0000000000005"/>
    <n v="393.75000000000006"/>
    <n v="0.15"/>
    <n v="2231.2500000000005"/>
  </r>
  <r>
    <x v="2"/>
    <n v="1128299"/>
    <x v="142"/>
    <x v="2"/>
    <x v="15"/>
    <s v="Anchorage"/>
    <x v="5"/>
    <n v="0.6"/>
    <n v="3750"/>
    <n v="2250"/>
    <n v="900"/>
    <n v="0.4"/>
    <n v="1350"/>
  </r>
  <r>
    <x v="2"/>
    <n v="1128299"/>
    <x v="87"/>
    <x v="2"/>
    <x v="15"/>
    <s v="Anchorage"/>
    <x v="0"/>
    <n v="0.55000000000000004"/>
    <n v="4750"/>
    <n v="2612.5"/>
    <n v="653.125"/>
    <n v="0.25"/>
    <n v="1959.375"/>
  </r>
  <r>
    <x v="2"/>
    <n v="1128299"/>
    <x v="87"/>
    <x v="2"/>
    <x v="15"/>
    <s v="Anchorage"/>
    <x v="1"/>
    <n v="0.65000000000000013"/>
    <n v="4750"/>
    <n v="3087.5000000000005"/>
    <n v="617.50000000000011"/>
    <n v="0.2"/>
    <n v="2470.0000000000005"/>
  </r>
  <r>
    <x v="2"/>
    <n v="1128299"/>
    <x v="87"/>
    <x v="2"/>
    <x v="15"/>
    <s v="Anchorage"/>
    <x v="2"/>
    <n v="0.60000000000000009"/>
    <n v="3000"/>
    <n v="1800.0000000000002"/>
    <n v="450.00000000000006"/>
    <n v="0.25"/>
    <n v="1350.0000000000002"/>
  </r>
  <r>
    <x v="2"/>
    <n v="1128299"/>
    <x v="87"/>
    <x v="2"/>
    <x v="15"/>
    <s v="Anchorage"/>
    <x v="3"/>
    <n v="0.55000000000000004"/>
    <n v="2750"/>
    <n v="1512.5000000000002"/>
    <n v="378.12500000000006"/>
    <n v="0.25"/>
    <n v="1134.3750000000002"/>
  </r>
  <r>
    <x v="2"/>
    <n v="1128299"/>
    <x v="87"/>
    <x v="2"/>
    <x v="15"/>
    <s v="Anchorage"/>
    <x v="4"/>
    <n v="0.65"/>
    <n v="2500"/>
    <n v="1625"/>
    <n v="243.75"/>
    <n v="0.15"/>
    <n v="1381.25"/>
  </r>
  <r>
    <x v="2"/>
    <n v="1128299"/>
    <x v="87"/>
    <x v="2"/>
    <x v="15"/>
    <s v="Anchorage"/>
    <x v="5"/>
    <n v="0.70000000000000007"/>
    <n v="3000"/>
    <n v="2100"/>
    <n v="840"/>
    <n v="0.4"/>
    <n v="1260"/>
  </r>
  <r>
    <x v="2"/>
    <n v="1128299"/>
    <x v="143"/>
    <x v="2"/>
    <x v="15"/>
    <s v="Anchorage"/>
    <x v="0"/>
    <n v="0.55000000000000004"/>
    <n v="5250"/>
    <n v="2887.5000000000005"/>
    <n v="721.87500000000011"/>
    <n v="0.25"/>
    <n v="2165.6250000000005"/>
  </r>
  <r>
    <x v="2"/>
    <n v="1128299"/>
    <x v="143"/>
    <x v="2"/>
    <x v="15"/>
    <s v="Anchorage"/>
    <x v="1"/>
    <n v="0.60000000000000009"/>
    <n v="6000"/>
    <n v="3600.0000000000005"/>
    <n v="720.00000000000011"/>
    <n v="0.2"/>
    <n v="2880.0000000000005"/>
  </r>
  <r>
    <x v="2"/>
    <n v="1128299"/>
    <x v="143"/>
    <x v="2"/>
    <x v="15"/>
    <s v="Anchorage"/>
    <x v="2"/>
    <n v="0.55000000000000004"/>
    <n v="4250"/>
    <n v="2337.5"/>
    <n v="584.375"/>
    <n v="0.25"/>
    <n v="1753.125"/>
  </r>
  <r>
    <x v="2"/>
    <n v="1128299"/>
    <x v="143"/>
    <x v="2"/>
    <x v="15"/>
    <s v="Anchorage"/>
    <x v="3"/>
    <n v="0.65000000000000013"/>
    <n v="4000"/>
    <n v="2600.0000000000005"/>
    <n v="650.00000000000011"/>
    <n v="0.25"/>
    <n v="1950.0000000000005"/>
  </r>
  <r>
    <x v="2"/>
    <n v="1128299"/>
    <x v="143"/>
    <x v="2"/>
    <x v="15"/>
    <s v="Anchorage"/>
    <x v="4"/>
    <n v="0.85000000000000009"/>
    <n v="3750"/>
    <n v="3187.5000000000005"/>
    <n v="478.12500000000006"/>
    <n v="0.15"/>
    <n v="2709.3750000000005"/>
  </r>
  <r>
    <x v="2"/>
    <n v="1128299"/>
    <x v="143"/>
    <x v="2"/>
    <x v="15"/>
    <s v="Anchorage"/>
    <x v="5"/>
    <n v="0.90000000000000013"/>
    <n v="5000"/>
    <n v="4500.0000000000009"/>
    <n v="1800.0000000000005"/>
    <n v="0.4"/>
    <n v="2700.0000000000005"/>
  </r>
  <r>
    <x v="2"/>
    <n v="1128299"/>
    <x v="144"/>
    <x v="2"/>
    <x v="15"/>
    <s v="Anchorage"/>
    <x v="0"/>
    <n v="0.75000000000000011"/>
    <n v="7000"/>
    <n v="5250.0000000000009"/>
    <n v="1312.5000000000002"/>
    <n v="0.25"/>
    <n v="3937.5000000000009"/>
  </r>
  <r>
    <x v="2"/>
    <n v="1128299"/>
    <x v="144"/>
    <x v="2"/>
    <x v="15"/>
    <s v="Anchorage"/>
    <x v="1"/>
    <n v="0.8500000000000002"/>
    <n v="7000"/>
    <n v="5950.0000000000018"/>
    <n v="1190.0000000000005"/>
    <n v="0.2"/>
    <n v="4760.0000000000018"/>
  </r>
  <r>
    <x v="2"/>
    <n v="1128299"/>
    <x v="144"/>
    <x v="2"/>
    <x v="15"/>
    <s v="Anchorage"/>
    <x v="2"/>
    <n v="0.80000000000000016"/>
    <n v="5000"/>
    <n v="4000.0000000000009"/>
    <n v="1000.0000000000002"/>
    <n v="0.25"/>
    <n v="3000.0000000000009"/>
  </r>
  <r>
    <x v="2"/>
    <n v="1128299"/>
    <x v="144"/>
    <x v="2"/>
    <x v="15"/>
    <s v="Anchorage"/>
    <x v="3"/>
    <n v="0.80000000000000016"/>
    <n v="5000"/>
    <n v="4000.0000000000009"/>
    <n v="1000.0000000000002"/>
    <n v="0.25"/>
    <n v="3000.0000000000009"/>
  </r>
  <r>
    <x v="2"/>
    <n v="1128299"/>
    <x v="144"/>
    <x v="2"/>
    <x v="15"/>
    <s v="Anchorage"/>
    <x v="4"/>
    <n v="0.90000000000000013"/>
    <n v="4250"/>
    <n v="3825.0000000000005"/>
    <n v="573.75"/>
    <n v="0.15"/>
    <n v="3251.2500000000005"/>
  </r>
  <r>
    <x v="2"/>
    <n v="1128299"/>
    <x v="144"/>
    <x v="2"/>
    <x v="15"/>
    <s v="Anchorage"/>
    <x v="5"/>
    <n v="0.95000000000000018"/>
    <n v="5250"/>
    <n v="4987.5000000000009"/>
    <n v="1995.0000000000005"/>
    <n v="0.4"/>
    <n v="2992.5000000000005"/>
  </r>
  <r>
    <x v="2"/>
    <n v="1128299"/>
    <x v="102"/>
    <x v="2"/>
    <x v="16"/>
    <s v="Honolulu"/>
    <x v="0"/>
    <n v="0.4"/>
    <n v="4250"/>
    <n v="1700"/>
    <n v="510"/>
    <n v="0.3"/>
    <n v="1190"/>
  </r>
  <r>
    <x v="2"/>
    <n v="1128299"/>
    <x v="102"/>
    <x v="2"/>
    <x v="16"/>
    <s v="Honolulu"/>
    <x v="1"/>
    <n v="0.5"/>
    <n v="4250"/>
    <n v="2125"/>
    <n v="531.25"/>
    <n v="0.25"/>
    <n v="1593.75"/>
  </r>
  <r>
    <x v="2"/>
    <n v="1128299"/>
    <x v="102"/>
    <x v="2"/>
    <x v="16"/>
    <s v="Honolulu"/>
    <x v="2"/>
    <n v="0.5"/>
    <n v="4250"/>
    <n v="2125"/>
    <n v="637.5"/>
    <n v="0.3"/>
    <n v="1487.5"/>
  </r>
  <r>
    <x v="2"/>
    <n v="1128299"/>
    <x v="102"/>
    <x v="2"/>
    <x v="16"/>
    <s v="Honolulu"/>
    <x v="3"/>
    <n v="0.5"/>
    <n v="2750"/>
    <n v="1375"/>
    <n v="412.5"/>
    <n v="0.3"/>
    <n v="962.5"/>
  </r>
  <r>
    <x v="2"/>
    <n v="1128299"/>
    <x v="102"/>
    <x v="2"/>
    <x v="16"/>
    <s v="Honolulu"/>
    <x v="4"/>
    <n v="0.55000000000000004"/>
    <n v="2250"/>
    <n v="1237.5"/>
    <n v="247.5"/>
    <n v="0.2"/>
    <n v="990"/>
  </r>
  <r>
    <x v="2"/>
    <n v="1128299"/>
    <x v="102"/>
    <x v="2"/>
    <x v="16"/>
    <s v="Honolulu"/>
    <x v="5"/>
    <n v="0.5"/>
    <n v="4750"/>
    <n v="2375"/>
    <n v="1068.75"/>
    <n v="0.45"/>
    <n v="1306.25"/>
  </r>
  <r>
    <x v="2"/>
    <n v="1128299"/>
    <x v="103"/>
    <x v="2"/>
    <x v="16"/>
    <s v="Honolulu"/>
    <x v="0"/>
    <n v="0.4"/>
    <n v="5250"/>
    <n v="2100"/>
    <n v="630"/>
    <n v="0.3"/>
    <n v="1470"/>
  </r>
  <r>
    <x v="2"/>
    <n v="1128299"/>
    <x v="103"/>
    <x v="2"/>
    <x v="16"/>
    <s v="Honolulu"/>
    <x v="1"/>
    <n v="0.5"/>
    <n v="4250"/>
    <n v="2125"/>
    <n v="531.25"/>
    <n v="0.25"/>
    <n v="1593.75"/>
  </r>
  <r>
    <x v="2"/>
    <n v="1128299"/>
    <x v="103"/>
    <x v="2"/>
    <x v="16"/>
    <s v="Honolulu"/>
    <x v="2"/>
    <n v="0.5"/>
    <n v="4250"/>
    <n v="2125"/>
    <n v="637.5"/>
    <n v="0.3"/>
    <n v="1487.5"/>
  </r>
  <r>
    <x v="2"/>
    <n v="1128299"/>
    <x v="103"/>
    <x v="2"/>
    <x v="16"/>
    <s v="Honolulu"/>
    <x v="3"/>
    <n v="0.5"/>
    <n v="2750"/>
    <n v="1375"/>
    <n v="412.5"/>
    <n v="0.3"/>
    <n v="962.5"/>
  </r>
  <r>
    <x v="2"/>
    <n v="1128299"/>
    <x v="103"/>
    <x v="2"/>
    <x v="16"/>
    <s v="Honolulu"/>
    <x v="4"/>
    <n v="0.55000000000000004"/>
    <n v="2000"/>
    <n v="1100"/>
    <n v="220"/>
    <n v="0.2"/>
    <n v="880"/>
  </r>
  <r>
    <x v="2"/>
    <n v="1128299"/>
    <x v="103"/>
    <x v="2"/>
    <x v="16"/>
    <s v="Honolulu"/>
    <x v="5"/>
    <n v="0.5"/>
    <n v="4000"/>
    <n v="2000"/>
    <n v="900"/>
    <n v="0.45"/>
    <n v="1100"/>
  </r>
  <r>
    <x v="2"/>
    <n v="1128299"/>
    <x v="104"/>
    <x v="2"/>
    <x v="16"/>
    <s v="Honolulu"/>
    <x v="0"/>
    <n v="0.5"/>
    <n v="5500"/>
    <n v="2750"/>
    <n v="825"/>
    <n v="0.3"/>
    <n v="1925"/>
  </r>
  <r>
    <x v="2"/>
    <n v="1128299"/>
    <x v="104"/>
    <x v="2"/>
    <x v="16"/>
    <s v="Honolulu"/>
    <x v="1"/>
    <n v="0.6"/>
    <n v="4000"/>
    <n v="2400"/>
    <n v="600"/>
    <n v="0.25"/>
    <n v="1800"/>
  </r>
  <r>
    <x v="2"/>
    <n v="1128299"/>
    <x v="104"/>
    <x v="2"/>
    <x v="16"/>
    <s v="Honolulu"/>
    <x v="2"/>
    <n v="0.64999999999999991"/>
    <n v="4250"/>
    <n v="2762.4999999999995"/>
    <n v="828.74999999999989"/>
    <n v="0.3"/>
    <n v="1933.7499999999995"/>
  </r>
  <r>
    <x v="2"/>
    <n v="1128299"/>
    <x v="104"/>
    <x v="2"/>
    <x v="16"/>
    <s v="Honolulu"/>
    <x v="3"/>
    <n v="0.6"/>
    <n v="3250"/>
    <n v="1950"/>
    <n v="585"/>
    <n v="0.3"/>
    <n v="1365"/>
  </r>
  <r>
    <x v="2"/>
    <n v="1128299"/>
    <x v="104"/>
    <x v="2"/>
    <x v="16"/>
    <s v="Honolulu"/>
    <x v="4"/>
    <n v="0.65"/>
    <n v="1750"/>
    <n v="1137.5"/>
    <n v="227.5"/>
    <n v="0.2"/>
    <n v="910"/>
  </r>
  <r>
    <x v="2"/>
    <n v="1128299"/>
    <x v="104"/>
    <x v="2"/>
    <x v="16"/>
    <s v="Honolulu"/>
    <x v="5"/>
    <n v="0.6"/>
    <n v="3750"/>
    <n v="2250"/>
    <n v="1012.5"/>
    <n v="0.45"/>
    <n v="1237.5"/>
  </r>
  <r>
    <x v="2"/>
    <n v="1128299"/>
    <x v="105"/>
    <x v="2"/>
    <x v="16"/>
    <s v="Honolulu"/>
    <x v="0"/>
    <n v="0.65"/>
    <n v="5500"/>
    <n v="3575"/>
    <n v="1072.5"/>
    <n v="0.3"/>
    <n v="2502.5"/>
  </r>
  <r>
    <x v="2"/>
    <n v="1128299"/>
    <x v="105"/>
    <x v="2"/>
    <x v="16"/>
    <s v="Honolulu"/>
    <x v="1"/>
    <n v="0.70000000000000007"/>
    <n v="3500"/>
    <n v="2450.0000000000005"/>
    <n v="612.50000000000011"/>
    <n v="0.25"/>
    <n v="1837.5000000000005"/>
  </r>
  <r>
    <x v="2"/>
    <n v="1128299"/>
    <x v="105"/>
    <x v="2"/>
    <x v="16"/>
    <s v="Honolulu"/>
    <x v="2"/>
    <n v="0.70000000000000007"/>
    <n v="4000"/>
    <n v="2800.0000000000005"/>
    <n v="840.00000000000011"/>
    <n v="0.3"/>
    <n v="1960.0000000000005"/>
  </r>
  <r>
    <x v="2"/>
    <n v="1128299"/>
    <x v="105"/>
    <x v="2"/>
    <x v="16"/>
    <s v="Honolulu"/>
    <x v="3"/>
    <n v="0.55000000000000004"/>
    <n v="3000"/>
    <n v="1650.0000000000002"/>
    <n v="495.00000000000006"/>
    <n v="0.3"/>
    <n v="1155.0000000000002"/>
  </r>
  <r>
    <x v="2"/>
    <n v="1128299"/>
    <x v="105"/>
    <x v="2"/>
    <x v="16"/>
    <s v="Honolulu"/>
    <x v="4"/>
    <n v="0.60000000000000009"/>
    <n v="2000"/>
    <n v="1200.0000000000002"/>
    <n v="240.00000000000006"/>
    <n v="0.2"/>
    <n v="960.00000000000023"/>
  </r>
  <r>
    <x v="2"/>
    <n v="1128299"/>
    <x v="105"/>
    <x v="2"/>
    <x v="16"/>
    <s v="Honolulu"/>
    <x v="5"/>
    <n v="0.75000000000000011"/>
    <n v="3750"/>
    <n v="2812.5000000000005"/>
    <n v="1265.6250000000002"/>
    <n v="0.45"/>
    <n v="1546.8750000000002"/>
  </r>
  <r>
    <x v="2"/>
    <n v="1128299"/>
    <x v="106"/>
    <x v="2"/>
    <x v="16"/>
    <s v="Honolulu"/>
    <x v="0"/>
    <n v="0.6"/>
    <n v="5750"/>
    <n v="3450"/>
    <n v="1035"/>
    <n v="0.3"/>
    <n v="2415"/>
  </r>
  <r>
    <x v="2"/>
    <n v="1128299"/>
    <x v="106"/>
    <x v="2"/>
    <x v="16"/>
    <s v="Honolulu"/>
    <x v="1"/>
    <n v="0.65"/>
    <n v="4250"/>
    <n v="2762.5"/>
    <n v="690.625"/>
    <n v="0.25"/>
    <n v="2071.875"/>
  </r>
  <r>
    <x v="2"/>
    <n v="1128299"/>
    <x v="106"/>
    <x v="2"/>
    <x v="16"/>
    <s v="Honolulu"/>
    <x v="2"/>
    <n v="0.65"/>
    <n v="4250"/>
    <n v="2762.5"/>
    <n v="828.75"/>
    <n v="0.3"/>
    <n v="1933.75"/>
  </r>
  <r>
    <x v="2"/>
    <n v="1128299"/>
    <x v="106"/>
    <x v="2"/>
    <x v="16"/>
    <s v="Honolulu"/>
    <x v="3"/>
    <n v="0.6"/>
    <n v="3250"/>
    <n v="1950"/>
    <n v="585"/>
    <n v="0.3"/>
    <n v="1365"/>
  </r>
  <r>
    <x v="2"/>
    <n v="1128299"/>
    <x v="106"/>
    <x v="2"/>
    <x v="16"/>
    <s v="Honolulu"/>
    <x v="4"/>
    <n v="0.54999999999999993"/>
    <n v="2250"/>
    <n v="1237.4999999999998"/>
    <n v="247.49999999999997"/>
    <n v="0.2"/>
    <n v="989.99999999999977"/>
  </r>
  <r>
    <x v="2"/>
    <n v="1128299"/>
    <x v="106"/>
    <x v="2"/>
    <x v="16"/>
    <s v="Honolulu"/>
    <x v="5"/>
    <n v="0.7"/>
    <n v="5750"/>
    <n v="4024.9999999999995"/>
    <n v="1811.2499999999998"/>
    <n v="0.45"/>
    <n v="2213.75"/>
  </r>
  <r>
    <x v="2"/>
    <n v="1128299"/>
    <x v="107"/>
    <x v="2"/>
    <x v="16"/>
    <s v="Honolulu"/>
    <x v="0"/>
    <n v="0.64999999999999991"/>
    <n v="8250"/>
    <n v="5362.4999999999991"/>
    <n v="1608.7499999999998"/>
    <n v="0.3"/>
    <n v="3753.7499999999991"/>
  </r>
  <r>
    <x v="2"/>
    <n v="1128299"/>
    <x v="107"/>
    <x v="2"/>
    <x v="16"/>
    <s v="Honolulu"/>
    <x v="1"/>
    <n v="0.7"/>
    <n v="7000"/>
    <n v="4900"/>
    <n v="1225"/>
    <n v="0.25"/>
    <n v="3675"/>
  </r>
  <r>
    <x v="2"/>
    <n v="1128299"/>
    <x v="107"/>
    <x v="2"/>
    <x v="16"/>
    <s v="Honolulu"/>
    <x v="2"/>
    <n v="0.85"/>
    <n v="7000"/>
    <n v="5950"/>
    <n v="1785"/>
    <n v="0.3"/>
    <n v="4165"/>
  </r>
  <r>
    <x v="2"/>
    <n v="1128299"/>
    <x v="107"/>
    <x v="2"/>
    <x v="16"/>
    <s v="Honolulu"/>
    <x v="3"/>
    <n v="0.85"/>
    <n v="5750"/>
    <n v="4887.5"/>
    <n v="1466.25"/>
    <n v="0.3"/>
    <n v="3421.25"/>
  </r>
  <r>
    <x v="2"/>
    <n v="1128299"/>
    <x v="107"/>
    <x v="2"/>
    <x v="16"/>
    <s v="Honolulu"/>
    <x v="4"/>
    <n v="0.95000000000000007"/>
    <n v="4500"/>
    <n v="4275"/>
    <n v="855"/>
    <n v="0.2"/>
    <n v="3420"/>
  </r>
  <r>
    <x v="2"/>
    <n v="1128299"/>
    <x v="107"/>
    <x v="2"/>
    <x v="16"/>
    <s v="Honolulu"/>
    <x v="5"/>
    <n v="1.1000000000000001"/>
    <n v="7500"/>
    <n v="8250"/>
    <n v="3712.5"/>
    <n v="0.45"/>
    <n v="4537.5"/>
  </r>
  <r>
    <x v="2"/>
    <n v="1128299"/>
    <x v="108"/>
    <x v="2"/>
    <x v="16"/>
    <s v="Honolulu"/>
    <x v="0"/>
    <n v="0.9"/>
    <n v="9000"/>
    <n v="8100"/>
    <n v="2430"/>
    <n v="0.3"/>
    <n v="5670"/>
  </r>
  <r>
    <x v="2"/>
    <n v="1128299"/>
    <x v="108"/>
    <x v="2"/>
    <x v="16"/>
    <s v="Honolulu"/>
    <x v="1"/>
    <n v="0.95000000000000007"/>
    <n v="7500"/>
    <n v="7125.0000000000009"/>
    <n v="1781.2500000000002"/>
    <n v="0.25"/>
    <n v="5343.7500000000009"/>
  </r>
  <r>
    <x v="2"/>
    <n v="1128299"/>
    <x v="108"/>
    <x v="2"/>
    <x v="16"/>
    <s v="Honolulu"/>
    <x v="2"/>
    <n v="0.95000000000000007"/>
    <n v="7000"/>
    <n v="6650.0000000000009"/>
    <n v="1995.0000000000002"/>
    <n v="0.3"/>
    <n v="4655.0000000000009"/>
  </r>
  <r>
    <x v="2"/>
    <n v="1128299"/>
    <x v="108"/>
    <x v="2"/>
    <x v="16"/>
    <s v="Honolulu"/>
    <x v="3"/>
    <n v="0.9"/>
    <n v="6000"/>
    <n v="5400"/>
    <n v="1620"/>
    <n v="0.3"/>
    <n v="3780"/>
  </r>
  <r>
    <x v="2"/>
    <n v="1128299"/>
    <x v="108"/>
    <x v="2"/>
    <x v="16"/>
    <s v="Honolulu"/>
    <x v="4"/>
    <n v="0.95000000000000007"/>
    <n v="6500"/>
    <n v="6175"/>
    <n v="1235"/>
    <n v="0.2"/>
    <n v="4940"/>
  </r>
  <r>
    <x v="2"/>
    <n v="1128299"/>
    <x v="108"/>
    <x v="2"/>
    <x v="16"/>
    <s v="Honolulu"/>
    <x v="5"/>
    <n v="1.1000000000000001"/>
    <n v="6500"/>
    <n v="7150.0000000000009"/>
    <n v="3217.5000000000005"/>
    <n v="0.45"/>
    <n v="3932.5000000000005"/>
  </r>
  <r>
    <x v="2"/>
    <n v="1128299"/>
    <x v="109"/>
    <x v="2"/>
    <x v="16"/>
    <s v="Honolulu"/>
    <x v="0"/>
    <n v="0.95000000000000007"/>
    <n v="8500"/>
    <n v="8075.0000000000009"/>
    <n v="2422.5"/>
    <n v="0.3"/>
    <n v="5652.5000000000009"/>
  </r>
  <r>
    <x v="2"/>
    <n v="1128299"/>
    <x v="109"/>
    <x v="2"/>
    <x v="16"/>
    <s v="Honolulu"/>
    <x v="1"/>
    <n v="0.85000000000000009"/>
    <n v="8250"/>
    <n v="7012.5000000000009"/>
    <n v="1753.1250000000002"/>
    <n v="0.25"/>
    <n v="5259.3750000000009"/>
  </r>
  <r>
    <x v="2"/>
    <n v="1128299"/>
    <x v="109"/>
    <x v="2"/>
    <x v="16"/>
    <s v="Honolulu"/>
    <x v="2"/>
    <n v="0.8"/>
    <n v="7000"/>
    <n v="5600"/>
    <n v="1680"/>
    <n v="0.3"/>
    <n v="3920"/>
  </r>
  <r>
    <x v="2"/>
    <n v="1128299"/>
    <x v="109"/>
    <x v="2"/>
    <x v="16"/>
    <s v="Honolulu"/>
    <x v="3"/>
    <n v="0.8"/>
    <n v="4750"/>
    <n v="3800"/>
    <n v="1140"/>
    <n v="0.3"/>
    <n v="2660"/>
  </r>
  <r>
    <x v="2"/>
    <n v="1128299"/>
    <x v="109"/>
    <x v="2"/>
    <x v="16"/>
    <s v="Honolulu"/>
    <x v="4"/>
    <n v="0.79999999999999993"/>
    <n v="4750"/>
    <n v="3799.9999999999995"/>
    <n v="760"/>
    <n v="0.2"/>
    <n v="3039.9999999999995"/>
  </r>
  <r>
    <x v="2"/>
    <n v="1128299"/>
    <x v="109"/>
    <x v="2"/>
    <x v="16"/>
    <s v="Honolulu"/>
    <x v="5"/>
    <n v="0.85"/>
    <n v="3000"/>
    <n v="2550"/>
    <n v="1147.5"/>
    <n v="0.45"/>
    <n v="1402.5"/>
  </r>
  <r>
    <x v="2"/>
    <n v="1128299"/>
    <x v="110"/>
    <x v="2"/>
    <x v="16"/>
    <s v="Honolulu"/>
    <x v="0"/>
    <n v="0.60000000000000009"/>
    <n v="5000"/>
    <n v="3000.0000000000005"/>
    <n v="900.00000000000011"/>
    <n v="0.3"/>
    <n v="2100.0000000000005"/>
  </r>
  <r>
    <x v="2"/>
    <n v="1128299"/>
    <x v="110"/>
    <x v="2"/>
    <x v="16"/>
    <s v="Honolulu"/>
    <x v="1"/>
    <n v="0.65000000000000013"/>
    <n v="5000"/>
    <n v="3250.0000000000005"/>
    <n v="812.50000000000011"/>
    <n v="0.25"/>
    <n v="2437.5000000000005"/>
  </r>
  <r>
    <x v="2"/>
    <n v="1128299"/>
    <x v="110"/>
    <x v="2"/>
    <x v="16"/>
    <s v="Honolulu"/>
    <x v="2"/>
    <n v="0.60000000000000009"/>
    <n v="3000"/>
    <n v="1800.0000000000002"/>
    <n v="540"/>
    <n v="0.3"/>
    <n v="1260.0000000000002"/>
  </r>
  <r>
    <x v="2"/>
    <n v="1128299"/>
    <x v="110"/>
    <x v="2"/>
    <x v="16"/>
    <s v="Honolulu"/>
    <x v="3"/>
    <n v="0.60000000000000009"/>
    <n v="2500"/>
    <n v="1500.0000000000002"/>
    <n v="450.00000000000006"/>
    <n v="0.3"/>
    <n v="1050.0000000000002"/>
  </r>
  <r>
    <x v="2"/>
    <n v="1128299"/>
    <x v="110"/>
    <x v="2"/>
    <x v="16"/>
    <s v="Honolulu"/>
    <x v="4"/>
    <n v="0.70000000000000007"/>
    <n v="2750"/>
    <n v="1925.0000000000002"/>
    <n v="385.00000000000006"/>
    <n v="0.2"/>
    <n v="1540.0000000000002"/>
  </r>
  <r>
    <x v="2"/>
    <n v="1128299"/>
    <x v="110"/>
    <x v="2"/>
    <x v="16"/>
    <s v="Honolulu"/>
    <x v="5"/>
    <n v="0.54999999999999993"/>
    <n v="3000"/>
    <n v="1649.9999999999998"/>
    <n v="742.49999999999989"/>
    <n v="0.45"/>
    <n v="907.49999999999989"/>
  </r>
  <r>
    <x v="2"/>
    <n v="1128299"/>
    <x v="111"/>
    <x v="2"/>
    <x v="16"/>
    <s v="Honolulu"/>
    <x v="0"/>
    <n v="0.5"/>
    <n v="4000"/>
    <n v="2000"/>
    <n v="600"/>
    <n v="0.3"/>
    <n v="1400"/>
  </r>
  <r>
    <x v="2"/>
    <n v="1128299"/>
    <x v="111"/>
    <x v="2"/>
    <x v="16"/>
    <s v="Honolulu"/>
    <x v="1"/>
    <n v="0.65000000000000013"/>
    <n v="5750"/>
    <n v="3737.5000000000009"/>
    <n v="934.37500000000023"/>
    <n v="0.25"/>
    <n v="2803.1250000000009"/>
  </r>
  <r>
    <x v="2"/>
    <n v="1128299"/>
    <x v="111"/>
    <x v="2"/>
    <x v="16"/>
    <s v="Honolulu"/>
    <x v="2"/>
    <n v="0.60000000000000009"/>
    <n v="4000"/>
    <n v="2400.0000000000005"/>
    <n v="720.00000000000011"/>
    <n v="0.3"/>
    <n v="1680.0000000000005"/>
  </r>
  <r>
    <x v="2"/>
    <n v="1128299"/>
    <x v="111"/>
    <x v="2"/>
    <x v="16"/>
    <s v="Honolulu"/>
    <x v="3"/>
    <n v="0.55000000000000004"/>
    <n v="3750"/>
    <n v="2062.5"/>
    <n v="618.75"/>
    <n v="0.3"/>
    <n v="1443.75"/>
  </r>
  <r>
    <x v="2"/>
    <n v="1128299"/>
    <x v="111"/>
    <x v="2"/>
    <x v="16"/>
    <s v="Honolulu"/>
    <x v="4"/>
    <n v="0.65"/>
    <n v="3500"/>
    <n v="2275"/>
    <n v="455"/>
    <n v="0.2"/>
    <n v="1820"/>
  </r>
  <r>
    <x v="2"/>
    <n v="1128299"/>
    <x v="111"/>
    <x v="2"/>
    <x v="16"/>
    <s v="Honolulu"/>
    <x v="5"/>
    <n v="0.70000000000000007"/>
    <n v="4000"/>
    <n v="2800.0000000000005"/>
    <n v="1260.0000000000002"/>
    <n v="0.45"/>
    <n v="1540.0000000000002"/>
  </r>
  <r>
    <x v="2"/>
    <n v="1128299"/>
    <x v="112"/>
    <x v="2"/>
    <x v="16"/>
    <s v="Honolulu"/>
    <x v="0"/>
    <n v="0.55000000000000004"/>
    <n v="6250"/>
    <n v="3437.5000000000005"/>
    <n v="1031.25"/>
    <n v="0.3"/>
    <n v="2406.2500000000005"/>
  </r>
  <r>
    <x v="2"/>
    <n v="1128299"/>
    <x v="112"/>
    <x v="2"/>
    <x v="16"/>
    <s v="Honolulu"/>
    <x v="1"/>
    <n v="0.60000000000000009"/>
    <n v="7000"/>
    <n v="4200.0000000000009"/>
    <n v="1050.0000000000002"/>
    <n v="0.25"/>
    <n v="3150.0000000000009"/>
  </r>
  <r>
    <x v="2"/>
    <n v="1128299"/>
    <x v="112"/>
    <x v="2"/>
    <x v="16"/>
    <s v="Honolulu"/>
    <x v="2"/>
    <n v="0.55000000000000004"/>
    <n v="5250"/>
    <n v="2887.5000000000005"/>
    <n v="866.25000000000011"/>
    <n v="0.3"/>
    <n v="2021.2500000000005"/>
  </r>
  <r>
    <x v="2"/>
    <n v="1128299"/>
    <x v="112"/>
    <x v="2"/>
    <x v="16"/>
    <s v="Honolulu"/>
    <x v="3"/>
    <n v="0.65000000000000013"/>
    <n v="5000"/>
    <n v="3250.0000000000005"/>
    <n v="975.00000000000011"/>
    <n v="0.3"/>
    <n v="2275.0000000000005"/>
  </r>
  <r>
    <x v="2"/>
    <n v="1128299"/>
    <x v="112"/>
    <x v="2"/>
    <x v="16"/>
    <s v="Honolulu"/>
    <x v="4"/>
    <n v="0.85000000000000009"/>
    <n v="4750"/>
    <n v="4037.5000000000005"/>
    <n v="807.50000000000011"/>
    <n v="0.2"/>
    <n v="3230.0000000000005"/>
  </r>
  <r>
    <x v="2"/>
    <n v="1128299"/>
    <x v="112"/>
    <x v="2"/>
    <x v="16"/>
    <s v="Honolulu"/>
    <x v="5"/>
    <n v="0.90000000000000013"/>
    <n v="6000"/>
    <n v="5400.0000000000009"/>
    <n v="2430.0000000000005"/>
    <n v="0.45"/>
    <n v="2970.0000000000005"/>
  </r>
  <r>
    <x v="2"/>
    <n v="1128299"/>
    <x v="113"/>
    <x v="2"/>
    <x v="16"/>
    <s v="Honolulu"/>
    <x v="0"/>
    <n v="0.75000000000000011"/>
    <n v="8000"/>
    <n v="6000.0000000000009"/>
    <n v="1800.0000000000002"/>
    <n v="0.3"/>
    <n v="4200.0000000000009"/>
  </r>
  <r>
    <x v="2"/>
    <n v="1128299"/>
    <x v="113"/>
    <x v="2"/>
    <x v="16"/>
    <s v="Honolulu"/>
    <x v="1"/>
    <n v="0.8500000000000002"/>
    <n v="8000"/>
    <n v="6800.0000000000018"/>
    <n v="1700.0000000000005"/>
    <n v="0.25"/>
    <n v="5100.0000000000018"/>
  </r>
  <r>
    <x v="2"/>
    <n v="1128299"/>
    <x v="113"/>
    <x v="2"/>
    <x v="16"/>
    <s v="Honolulu"/>
    <x v="2"/>
    <n v="0.80000000000000016"/>
    <n v="6000"/>
    <n v="4800.0000000000009"/>
    <n v="1440.0000000000002"/>
    <n v="0.3"/>
    <n v="3360.0000000000009"/>
  </r>
  <r>
    <x v="2"/>
    <n v="1128299"/>
    <x v="113"/>
    <x v="2"/>
    <x v="16"/>
    <s v="Honolulu"/>
    <x v="3"/>
    <n v="0.80000000000000016"/>
    <n v="6000"/>
    <n v="4800.0000000000009"/>
    <n v="1440.0000000000002"/>
    <n v="0.3"/>
    <n v="3360.0000000000009"/>
  </r>
  <r>
    <x v="2"/>
    <n v="1128299"/>
    <x v="113"/>
    <x v="2"/>
    <x v="16"/>
    <s v="Honolulu"/>
    <x v="4"/>
    <n v="0.90000000000000013"/>
    <n v="5250"/>
    <n v="4725.0000000000009"/>
    <n v="945.00000000000023"/>
    <n v="0.2"/>
    <n v="3780.0000000000009"/>
  </r>
  <r>
    <x v="2"/>
    <n v="1128299"/>
    <x v="113"/>
    <x v="2"/>
    <x v="16"/>
    <s v="Honolulu"/>
    <x v="5"/>
    <n v="0.95000000000000018"/>
    <n v="6250"/>
    <n v="5937.5000000000009"/>
    <n v="2671.8750000000005"/>
    <n v="0.45"/>
    <n v="3265.6250000000005"/>
  </r>
  <r>
    <x v="0"/>
    <n v="1185732"/>
    <x v="78"/>
    <x v="4"/>
    <x v="8"/>
    <s v="Orlando"/>
    <x v="0"/>
    <n v="0.45"/>
    <n v="8500"/>
    <n v="3825"/>
    <n v="1721.25"/>
    <n v="0.45"/>
    <n v="2103.75"/>
  </r>
  <r>
    <x v="0"/>
    <n v="1185732"/>
    <x v="78"/>
    <x v="4"/>
    <x v="8"/>
    <s v="Orlando"/>
    <x v="1"/>
    <n v="0.45"/>
    <n v="6500"/>
    <n v="2925"/>
    <n v="1023.7499999999999"/>
    <n v="0.35"/>
    <n v="1901.25"/>
  </r>
  <r>
    <x v="0"/>
    <n v="1185732"/>
    <x v="78"/>
    <x v="4"/>
    <x v="8"/>
    <s v="Orlando"/>
    <x v="2"/>
    <n v="0.35000000000000003"/>
    <n v="6500"/>
    <n v="2275"/>
    <n v="568.75"/>
    <n v="0.25"/>
    <n v="1706.25"/>
  </r>
  <r>
    <x v="0"/>
    <n v="1185732"/>
    <x v="78"/>
    <x v="4"/>
    <x v="8"/>
    <s v="Orlando"/>
    <x v="3"/>
    <n v="0.39999999999999997"/>
    <n v="5000"/>
    <n v="1999.9999999999998"/>
    <n v="599.99999999999989"/>
    <n v="0.3"/>
    <n v="1400"/>
  </r>
  <r>
    <x v="0"/>
    <n v="1185732"/>
    <x v="78"/>
    <x v="4"/>
    <x v="8"/>
    <s v="Orlando"/>
    <x v="4"/>
    <n v="0.55000000000000004"/>
    <n v="5500"/>
    <n v="3025.0000000000005"/>
    <n v="1058.75"/>
    <n v="0.35"/>
    <n v="1966.2500000000005"/>
  </r>
  <r>
    <x v="0"/>
    <n v="1185732"/>
    <x v="78"/>
    <x v="4"/>
    <x v="8"/>
    <s v="Orlando"/>
    <x v="5"/>
    <n v="0.45"/>
    <n v="6500"/>
    <n v="2925"/>
    <n v="1462.5"/>
    <n v="0.5"/>
    <n v="1462.5"/>
  </r>
  <r>
    <x v="0"/>
    <n v="1185732"/>
    <x v="79"/>
    <x v="4"/>
    <x v="8"/>
    <s v="Orlando"/>
    <x v="0"/>
    <n v="0.45"/>
    <n v="9000"/>
    <n v="4050"/>
    <n v="1822.5"/>
    <n v="0.45"/>
    <n v="2227.5"/>
  </r>
  <r>
    <x v="0"/>
    <n v="1185732"/>
    <x v="79"/>
    <x v="4"/>
    <x v="8"/>
    <s v="Orlando"/>
    <x v="1"/>
    <n v="0.45"/>
    <n v="5500"/>
    <n v="2475"/>
    <n v="866.25"/>
    <n v="0.35"/>
    <n v="1608.75"/>
  </r>
  <r>
    <x v="0"/>
    <n v="1185732"/>
    <x v="79"/>
    <x v="4"/>
    <x v="8"/>
    <s v="Orlando"/>
    <x v="2"/>
    <n v="0.35000000000000003"/>
    <n v="6000"/>
    <n v="2100"/>
    <n v="525"/>
    <n v="0.25"/>
    <n v="1575"/>
  </r>
  <r>
    <x v="0"/>
    <n v="1185732"/>
    <x v="79"/>
    <x v="4"/>
    <x v="8"/>
    <s v="Orlando"/>
    <x v="3"/>
    <n v="0.39999999999999997"/>
    <n v="4750"/>
    <n v="1899.9999999999998"/>
    <n v="569.99999999999989"/>
    <n v="0.3"/>
    <n v="1330"/>
  </r>
  <r>
    <x v="0"/>
    <n v="1185732"/>
    <x v="79"/>
    <x v="4"/>
    <x v="8"/>
    <s v="Orlando"/>
    <x v="4"/>
    <n v="0.55000000000000004"/>
    <n v="5500"/>
    <n v="3025.0000000000005"/>
    <n v="1058.75"/>
    <n v="0.35"/>
    <n v="1966.2500000000005"/>
  </r>
  <r>
    <x v="0"/>
    <n v="1185732"/>
    <x v="79"/>
    <x v="4"/>
    <x v="8"/>
    <s v="Orlando"/>
    <x v="5"/>
    <n v="0.45"/>
    <n v="6500"/>
    <n v="2925"/>
    <n v="1462.5"/>
    <n v="0.5"/>
    <n v="1462.5"/>
  </r>
  <r>
    <x v="0"/>
    <n v="1185732"/>
    <x v="80"/>
    <x v="4"/>
    <x v="8"/>
    <s v="Orlando"/>
    <x v="0"/>
    <n v="0.45"/>
    <n v="8700"/>
    <n v="3915"/>
    <n v="1761.75"/>
    <n v="0.45"/>
    <n v="2153.25"/>
  </r>
  <r>
    <x v="0"/>
    <n v="1185732"/>
    <x v="80"/>
    <x v="4"/>
    <x v="8"/>
    <s v="Orlando"/>
    <x v="1"/>
    <n v="0.45"/>
    <n v="5500"/>
    <n v="2475"/>
    <n v="866.25"/>
    <n v="0.35"/>
    <n v="1608.75"/>
  </r>
  <r>
    <x v="0"/>
    <n v="1185732"/>
    <x v="80"/>
    <x v="4"/>
    <x v="8"/>
    <s v="Orlando"/>
    <x v="2"/>
    <n v="0.35000000000000003"/>
    <n v="5750"/>
    <n v="2012.5000000000002"/>
    <n v="503.12500000000006"/>
    <n v="0.25"/>
    <n v="1509.3750000000002"/>
  </r>
  <r>
    <x v="0"/>
    <n v="1185732"/>
    <x v="80"/>
    <x v="4"/>
    <x v="8"/>
    <s v="Orlando"/>
    <x v="3"/>
    <n v="0.39999999999999997"/>
    <n v="4250"/>
    <n v="1699.9999999999998"/>
    <n v="509.99999999999989"/>
    <n v="0.3"/>
    <n v="1190"/>
  </r>
  <r>
    <x v="0"/>
    <n v="1185732"/>
    <x v="80"/>
    <x v="4"/>
    <x v="8"/>
    <s v="Orlando"/>
    <x v="4"/>
    <n v="0.55000000000000004"/>
    <n v="4750"/>
    <n v="2612.5"/>
    <n v="914.37499999999989"/>
    <n v="0.35"/>
    <n v="1698.125"/>
  </r>
  <r>
    <x v="0"/>
    <n v="1185732"/>
    <x v="80"/>
    <x v="4"/>
    <x v="8"/>
    <s v="Orlando"/>
    <x v="5"/>
    <n v="0.45"/>
    <n v="5750"/>
    <n v="2587.5"/>
    <n v="1293.75"/>
    <n v="0.5"/>
    <n v="1293.75"/>
  </r>
  <r>
    <x v="0"/>
    <n v="1185732"/>
    <x v="81"/>
    <x v="4"/>
    <x v="8"/>
    <s v="Orlando"/>
    <x v="0"/>
    <n v="0.45"/>
    <n v="8250"/>
    <n v="3712.5"/>
    <n v="1670.625"/>
    <n v="0.45"/>
    <n v="2041.875"/>
  </r>
  <r>
    <x v="0"/>
    <n v="1185732"/>
    <x v="81"/>
    <x v="4"/>
    <x v="8"/>
    <s v="Orlando"/>
    <x v="1"/>
    <n v="0.45"/>
    <n v="5250"/>
    <n v="2362.5"/>
    <n v="826.875"/>
    <n v="0.35"/>
    <n v="1535.625"/>
  </r>
  <r>
    <x v="0"/>
    <n v="1185732"/>
    <x v="81"/>
    <x v="4"/>
    <x v="8"/>
    <s v="Orlando"/>
    <x v="2"/>
    <n v="0.35000000000000003"/>
    <n v="5250"/>
    <n v="1837.5000000000002"/>
    <n v="459.37500000000006"/>
    <n v="0.25"/>
    <n v="1378.1250000000002"/>
  </r>
  <r>
    <x v="0"/>
    <n v="1185732"/>
    <x v="81"/>
    <x v="4"/>
    <x v="8"/>
    <s v="Orlando"/>
    <x v="3"/>
    <n v="0.39999999999999997"/>
    <n v="4500"/>
    <n v="1799.9999999999998"/>
    <n v="539.99999999999989"/>
    <n v="0.3"/>
    <n v="1260"/>
  </r>
  <r>
    <x v="0"/>
    <n v="1185732"/>
    <x v="81"/>
    <x v="4"/>
    <x v="8"/>
    <s v="Orlando"/>
    <x v="4"/>
    <n v="0.55000000000000004"/>
    <n v="4750"/>
    <n v="2612.5"/>
    <n v="914.37499999999989"/>
    <n v="0.35"/>
    <n v="1698.125"/>
  </r>
  <r>
    <x v="0"/>
    <n v="1185732"/>
    <x v="81"/>
    <x v="4"/>
    <x v="8"/>
    <s v="Orlando"/>
    <x v="5"/>
    <n v="0.45"/>
    <n v="6000"/>
    <n v="2700"/>
    <n v="1350"/>
    <n v="0.5"/>
    <n v="1350"/>
  </r>
  <r>
    <x v="0"/>
    <n v="1185732"/>
    <x v="82"/>
    <x v="4"/>
    <x v="8"/>
    <s v="Orlando"/>
    <x v="0"/>
    <n v="0.55000000000000004"/>
    <n v="8700"/>
    <n v="4785"/>
    <n v="2153.25"/>
    <n v="0.45"/>
    <n v="2631.75"/>
  </r>
  <r>
    <x v="0"/>
    <n v="1185732"/>
    <x v="82"/>
    <x v="4"/>
    <x v="8"/>
    <s v="Orlando"/>
    <x v="1"/>
    <n v="0.55000000000000004"/>
    <n v="5750"/>
    <n v="3162.5000000000005"/>
    <n v="1106.875"/>
    <n v="0.35"/>
    <n v="2055.6250000000005"/>
  </r>
  <r>
    <x v="0"/>
    <n v="1185732"/>
    <x v="82"/>
    <x v="4"/>
    <x v="8"/>
    <s v="Orlando"/>
    <x v="2"/>
    <n v="0.5"/>
    <n v="5500"/>
    <n v="2750"/>
    <n v="687.5"/>
    <n v="0.25"/>
    <n v="2062.5"/>
  </r>
  <r>
    <x v="0"/>
    <n v="1185732"/>
    <x v="82"/>
    <x v="4"/>
    <x v="8"/>
    <s v="Orlando"/>
    <x v="3"/>
    <n v="0.5"/>
    <n v="5000"/>
    <n v="2500"/>
    <n v="750"/>
    <n v="0.3"/>
    <n v="1750"/>
  </r>
  <r>
    <x v="0"/>
    <n v="1185732"/>
    <x v="82"/>
    <x v="4"/>
    <x v="8"/>
    <s v="Orlando"/>
    <x v="4"/>
    <n v="0.6"/>
    <n v="5250"/>
    <n v="3150"/>
    <n v="1102.5"/>
    <n v="0.35"/>
    <n v="2047.5"/>
  </r>
  <r>
    <x v="0"/>
    <n v="1185732"/>
    <x v="82"/>
    <x v="4"/>
    <x v="8"/>
    <s v="Orlando"/>
    <x v="5"/>
    <n v="0.65"/>
    <n v="6250"/>
    <n v="4062.5"/>
    <n v="2031.25"/>
    <n v="0.5"/>
    <n v="2031.25"/>
  </r>
  <r>
    <x v="0"/>
    <n v="1185732"/>
    <x v="83"/>
    <x v="4"/>
    <x v="8"/>
    <s v="Orlando"/>
    <x v="0"/>
    <n v="0.6"/>
    <n v="8750"/>
    <n v="5250"/>
    <n v="2362.5"/>
    <n v="0.45"/>
    <n v="2887.5"/>
  </r>
  <r>
    <x v="0"/>
    <n v="1185732"/>
    <x v="83"/>
    <x v="4"/>
    <x v="8"/>
    <s v="Orlando"/>
    <x v="1"/>
    <n v="0.55000000000000004"/>
    <n v="6250"/>
    <n v="3437.5000000000005"/>
    <n v="1203.125"/>
    <n v="0.35"/>
    <n v="2234.3750000000005"/>
  </r>
  <r>
    <x v="0"/>
    <n v="1185732"/>
    <x v="83"/>
    <x v="4"/>
    <x v="8"/>
    <s v="Orlando"/>
    <x v="2"/>
    <n v="0.5"/>
    <n v="6000"/>
    <n v="3000"/>
    <n v="750"/>
    <n v="0.25"/>
    <n v="2250"/>
  </r>
  <r>
    <x v="0"/>
    <n v="1185732"/>
    <x v="83"/>
    <x v="4"/>
    <x v="8"/>
    <s v="Orlando"/>
    <x v="3"/>
    <n v="0.5"/>
    <n v="5750"/>
    <n v="2875"/>
    <n v="862.5"/>
    <n v="0.3"/>
    <n v="2012.5"/>
  </r>
  <r>
    <x v="0"/>
    <n v="1185732"/>
    <x v="83"/>
    <x v="4"/>
    <x v="8"/>
    <s v="Orlando"/>
    <x v="4"/>
    <n v="0.65"/>
    <n v="5750"/>
    <n v="3737.5"/>
    <n v="1308.125"/>
    <n v="0.35"/>
    <n v="2429.375"/>
  </r>
  <r>
    <x v="0"/>
    <n v="1185732"/>
    <x v="83"/>
    <x v="4"/>
    <x v="8"/>
    <s v="Orlando"/>
    <x v="5"/>
    <n v="0.70000000000000007"/>
    <n v="7250"/>
    <n v="5075.0000000000009"/>
    <n v="2537.5000000000005"/>
    <n v="0.5"/>
    <n v="2537.5000000000005"/>
  </r>
  <r>
    <x v="0"/>
    <n v="1185732"/>
    <x v="84"/>
    <x v="4"/>
    <x v="8"/>
    <s v="Orlando"/>
    <x v="0"/>
    <n v="0.65"/>
    <n v="9500"/>
    <n v="6175"/>
    <n v="2778.75"/>
    <n v="0.45"/>
    <n v="3396.25"/>
  </r>
  <r>
    <x v="0"/>
    <n v="1185732"/>
    <x v="84"/>
    <x v="4"/>
    <x v="8"/>
    <s v="Orlando"/>
    <x v="1"/>
    <n v="0.60000000000000009"/>
    <n v="7000"/>
    <n v="4200.0000000000009"/>
    <n v="1470.0000000000002"/>
    <n v="0.35"/>
    <n v="2730.0000000000009"/>
  </r>
  <r>
    <x v="0"/>
    <n v="1185732"/>
    <x v="84"/>
    <x v="4"/>
    <x v="8"/>
    <s v="Orlando"/>
    <x v="2"/>
    <n v="0.55000000000000004"/>
    <n v="6250"/>
    <n v="3437.5000000000005"/>
    <n v="859.37500000000011"/>
    <n v="0.25"/>
    <n v="2578.1250000000005"/>
  </r>
  <r>
    <x v="0"/>
    <n v="1185732"/>
    <x v="84"/>
    <x v="4"/>
    <x v="8"/>
    <s v="Orlando"/>
    <x v="3"/>
    <n v="0.55000000000000004"/>
    <n v="5750"/>
    <n v="3162.5000000000005"/>
    <n v="948.75000000000011"/>
    <n v="0.3"/>
    <n v="2213.7500000000005"/>
  </r>
  <r>
    <x v="0"/>
    <n v="1185732"/>
    <x v="84"/>
    <x v="4"/>
    <x v="8"/>
    <s v="Orlando"/>
    <x v="4"/>
    <n v="0.65"/>
    <n v="6000"/>
    <n v="3900"/>
    <n v="1365"/>
    <n v="0.35"/>
    <n v="2535"/>
  </r>
  <r>
    <x v="0"/>
    <n v="1185732"/>
    <x v="84"/>
    <x v="4"/>
    <x v="8"/>
    <s v="Orlando"/>
    <x v="5"/>
    <n v="0.70000000000000007"/>
    <n v="7750"/>
    <n v="5425.0000000000009"/>
    <n v="2712.5000000000005"/>
    <n v="0.5"/>
    <n v="2712.5000000000005"/>
  </r>
  <r>
    <x v="0"/>
    <n v="1185732"/>
    <x v="85"/>
    <x v="4"/>
    <x v="8"/>
    <s v="Orlando"/>
    <x v="0"/>
    <n v="0.65"/>
    <n v="9250"/>
    <n v="6012.5"/>
    <n v="2705.625"/>
    <n v="0.45"/>
    <n v="3306.875"/>
  </r>
  <r>
    <x v="0"/>
    <n v="1185732"/>
    <x v="85"/>
    <x v="4"/>
    <x v="8"/>
    <s v="Orlando"/>
    <x v="1"/>
    <n v="0.60000000000000009"/>
    <n v="7000"/>
    <n v="4200.0000000000009"/>
    <n v="1470.0000000000002"/>
    <n v="0.35"/>
    <n v="2730.0000000000009"/>
  </r>
  <r>
    <x v="0"/>
    <n v="1185732"/>
    <x v="85"/>
    <x v="4"/>
    <x v="8"/>
    <s v="Orlando"/>
    <x v="2"/>
    <n v="0.55000000000000004"/>
    <n v="6250"/>
    <n v="3437.5000000000005"/>
    <n v="859.37500000000011"/>
    <n v="0.25"/>
    <n v="2578.1250000000005"/>
  </r>
  <r>
    <x v="0"/>
    <n v="1185732"/>
    <x v="85"/>
    <x v="4"/>
    <x v="8"/>
    <s v="Orlando"/>
    <x v="3"/>
    <n v="0.45"/>
    <n v="5750"/>
    <n v="2587.5"/>
    <n v="776.25"/>
    <n v="0.3"/>
    <n v="1811.25"/>
  </r>
  <r>
    <x v="0"/>
    <n v="1185732"/>
    <x v="85"/>
    <x v="4"/>
    <x v="8"/>
    <s v="Orlando"/>
    <x v="4"/>
    <n v="0.55000000000000004"/>
    <n v="5500"/>
    <n v="3025.0000000000005"/>
    <n v="1058.75"/>
    <n v="0.35"/>
    <n v="1966.2500000000005"/>
  </r>
  <r>
    <x v="0"/>
    <n v="1185732"/>
    <x v="85"/>
    <x v="4"/>
    <x v="8"/>
    <s v="Orlando"/>
    <x v="5"/>
    <n v="0.60000000000000009"/>
    <n v="7250"/>
    <n v="4350.0000000000009"/>
    <n v="2175.0000000000005"/>
    <n v="0.5"/>
    <n v="2175.0000000000005"/>
  </r>
  <r>
    <x v="0"/>
    <n v="1185732"/>
    <x v="86"/>
    <x v="4"/>
    <x v="8"/>
    <s v="Orlando"/>
    <x v="0"/>
    <n v="0.55000000000000004"/>
    <n v="8500"/>
    <n v="4675"/>
    <n v="2103.75"/>
    <n v="0.45"/>
    <n v="2571.25"/>
  </r>
  <r>
    <x v="0"/>
    <n v="1185732"/>
    <x v="86"/>
    <x v="4"/>
    <x v="8"/>
    <s v="Orlando"/>
    <x v="1"/>
    <n v="0.50000000000000011"/>
    <n v="6500"/>
    <n v="3250.0000000000009"/>
    <n v="1137.5000000000002"/>
    <n v="0.35"/>
    <n v="2112.5000000000009"/>
  </r>
  <r>
    <x v="0"/>
    <n v="1185732"/>
    <x v="86"/>
    <x v="4"/>
    <x v="8"/>
    <s v="Orlando"/>
    <x v="2"/>
    <n v="0.45"/>
    <n v="5500"/>
    <n v="2475"/>
    <n v="618.75"/>
    <n v="0.25"/>
    <n v="1856.25"/>
  </r>
  <r>
    <x v="0"/>
    <n v="1185732"/>
    <x v="86"/>
    <x v="4"/>
    <x v="8"/>
    <s v="Orlando"/>
    <x v="3"/>
    <n v="0.45"/>
    <n v="5250"/>
    <n v="2362.5"/>
    <n v="708.75"/>
    <n v="0.3"/>
    <n v="1653.75"/>
  </r>
  <r>
    <x v="0"/>
    <n v="1185732"/>
    <x v="86"/>
    <x v="4"/>
    <x v="8"/>
    <s v="Orlando"/>
    <x v="4"/>
    <n v="0.55000000000000004"/>
    <n v="5250"/>
    <n v="2887.5000000000005"/>
    <n v="1010.6250000000001"/>
    <n v="0.35"/>
    <n v="1876.8750000000005"/>
  </r>
  <r>
    <x v="0"/>
    <n v="1185732"/>
    <x v="86"/>
    <x v="4"/>
    <x v="8"/>
    <s v="Orlando"/>
    <x v="5"/>
    <n v="0.60000000000000009"/>
    <n v="6250"/>
    <n v="3750.0000000000005"/>
    <n v="1875.0000000000002"/>
    <n v="0.5"/>
    <n v="1875.0000000000002"/>
  </r>
  <r>
    <x v="0"/>
    <n v="1185732"/>
    <x v="87"/>
    <x v="4"/>
    <x v="8"/>
    <s v="Orlando"/>
    <x v="0"/>
    <n v="0.60000000000000009"/>
    <n v="8000"/>
    <n v="4800.0000000000009"/>
    <n v="2160.0000000000005"/>
    <n v="0.45"/>
    <n v="2640.0000000000005"/>
  </r>
  <r>
    <x v="0"/>
    <n v="1185732"/>
    <x v="87"/>
    <x v="4"/>
    <x v="8"/>
    <s v="Orlando"/>
    <x v="1"/>
    <n v="0.50000000000000011"/>
    <n v="6250"/>
    <n v="3125.0000000000009"/>
    <n v="1093.7500000000002"/>
    <n v="0.35"/>
    <n v="2031.2500000000007"/>
  </r>
  <r>
    <x v="0"/>
    <n v="1185732"/>
    <x v="87"/>
    <x v="4"/>
    <x v="8"/>
    <s v="Orlando"/>
    <x v="2"/>
    <n v="0.50000000000000011"/>
    <n v="5250"/>
    <n v="2625.0000000000005"/>
    <n v="656.25000000000011"/>
    <n v="0.25"/>
    <n v="1968.7500000000005"/>
  </r>
  <r>
    <x v="0"/>
    <n v="1185732"/>
    <x v="87"/>
    <x v="4"/>
    <x v="8"/>
    <s v="Orlando"/>
    <x v="3"/>
    <n v="0.50000000000000011"/>
    <n v="5000"/>
    <n v="2500.0000000000005"/>
    <n v="750.00000000000011"/>
    <n v="0.3"/>
    <n v="1750.0000000000005"/>
  </r>
  <r>
    <x v="0"/>
    <n v="1185732"/>
    <x v="87"/>
    <x v="4"/>
    <x v="8"/>
    <s v="Orlando"/>
    <x v="4"/>
    <n v="0.60000000000000009"/>
    <n v="5000"/>
    <n v="3000.0000000000005"/>
    <n v="1050"/>
    <n v="0.35"/>
    <n v="1950.0000000000005"/>
  </r>
  <r>
    <x v="0"/>
    <n v="1185732"/>
    <x v="87"/>
    <x v="4"/>
    <x v="8"/>
    <s v="Orlando"/>
    <x v="5"/>
    <n v="0.65"/>
    <n v="6250"/>
    <n v="4062.5"/>
    <n v="2031.25"/>
    <n v="0.5"/>
    <n v="2031.25"/>
  </r>
  <r>
    <x v="0"/>
    <n v="1185732"/>
    <x v="88"/>
    <x v="4"/>
    <x v="8"/>
    <s v="Orlando"/>
    <x v="0"/>
    <n v="0.60000000000000009"/>
    <n v="7750"/>
    <n v="4650.0000000000009"/>
    <n v="2092.5000000000005"/>
    <n v="0.45"/>
    <n v="2557.5000000000005"/>
  </r>
  <r>
    <x v="0"/>
    <n v="1185732"/>
    <x v="88"/>
    <x v="4"/>
    <x v="8"/>
    <s v="Orlando"/>
    <x v="1"/>
    <n v="0.50000000000000011"/>
    <n v="6000"/>
    <n v="3000.0000000000005"/>
    <n v="1050"/>
    <n v="0.35"/>
    <n v="1950.0000000000005"/>
  </r>
  <r>
    <x v="0"/>
    <n v="1185732"/>
    <x v="88"/>
    <x v="4"/>
    <x v="8"/>
    <s v="Orlando"/>
    <x v="2"/>
    <n v="0.50000000000000011"/>
    <n v="5450"/>
    <n v="2725.0000000000005"/>
    <n v="681.25000000000011"/>
    <n v="0.25"/>
    <n v="2043.7500000000005"/>
  </r>
  <r>
    <x v="0"/>
    <n v="1185732"/>
    <x v="88"/>
    <x v="4"/>
    <x v="8"/>
    <s v="Orlando"/>
    <x v="3"/>
    <n v="0.50000000000000011"/>
    <n v="5750"/>
    <n v="2875.0000000000005"/>
    <n v="862.50000000000011"/>
    <n v="0.3"/>
    <n v="2012.5000000000005"/>
  </r>
  <r>
    <x v="0"/>
    <n v="1185732"/>
    <x v="88"/>
    <x v="4"/>
    <x v="8"/>
    <s v="Orlando"/>
    <x v="4"/>
    <n v="0.65"/>
    <n v="5500"/>
    <n v="3575"/>
    <n v="1251.25"/>
    <n v="0.35"/>
    <n v="2323.75"/>
  </r>
  <r>
    <x v="0"/>
    <n v="1185732"/>
    <x v="88"/>
    <x v="4"/>
    <x v="8"/>
    <s v="Orlando"/>
    <x v="5"/>
    <n v="0.7"/>
    <n v="6500"/>
    <n v="4550"/>
    <n v="2275"/>
    <n v="0.5"/>
    <n v="2275"/>
  </r>
  <r>
    <x v="0"/>
    <n v="1185732"/>
    <x v="89"/>
    <x v="4"/>
    <x v="8"/>
    <s v="Orlando"/>
    <x v="0"/>
    <n v="0.65"/>
    <n v="8750"/>
    <n v="5687.5"/>
    <n v="2559.375"/>
    <n v="0.45"/>
    <n v="3128.125"/>
  </r>
  <r>
    <x v="0"/>
    <n v="1185732"/>
    <x v="89"/>
    <x v="4"/>
    <x v="8"/>
    <s v="Orlando"/>
    <x v="1"/>
    <n v="0.55000000000000004"/>
    <n v="6750"/>
    <n v="3712.5000000000005"/>
    <n v="1299.375"/>
    <n v="0.35"/>
    <n v="2413.1250000000005"/>
  </r>
  <r>
    <x v="0"/>
    <n v="1185732"/>
    <x v="89"/>
    <x v="4"/>
    <x v="8"/>
    <s v="Orlando"/>
    <x v="2"/>
    <n v="0.55000000000000004"/>
    <n v="6250"/>
    <n v="3437.5000000000005"/>
    <n v="859.37500000000011"/>
    <n v="0.25"/>
    <n v="2578.1250000000005"/>
  </r>
  <r>
    <x v="0"/>
    <n v="1185732"/>
    <x v="89"/>
    <x v="4"/>
    <x v="8"/>
    <s v="Orlando"/>
    <x v="3"/>
    <n v="0.55000000000000004"/>
    <n v="5750"/>
    <n v="3162.5000000000005"/>
    <n v="948.75000000000011"/>
    <n v="0.3"/>
    <n v="2213.7500000000005"/>
  </r>
  <r>
    <x v="0"/>
    <n v="1185732"/>
    <x v="89"/>
    <x v="4"/>
    <x v="8"/>
    <s v="Orlando"/>
    <x v="4"/>
    <n v="0.65"/>
    <n v="5750"/>
    <n v="3737.5"/>
    <n v="1308.125"/>
    <n v="0.35"/>
    <n v="2429.375"/>
  </r>
  <r>
    <x v="0"/>
    <n v="1185732"/>
    <x v="89"/>
    <x v="4"/>
    <x v="8"/>
    <s v="Orlando"/>
    <x v="5"/>
    <n v="0.7"/>
    <n v="6750"/>
    <n v="4725"/>
    <n v="2362.5"/>
    <n v="0.5"/>
    <n v="2362.5"/>
  </r>
  <r>
    <x v="0"/>
    <n v="1185732"/>
    <x v="0"/>
    <x v="0"/>
    <x v="0"/>
    <s v="Albany"/>
    <x v="0"/>
    <n v="0.4"/>
    <n v="8000"/>
    <n v="3200"/>
    <n v="1600"/>
    <n v="0.5"/>
    <n v="1600"/>
  </r>
  <r>
    <x v="0"/>
    <n v="1185732"/>
    <x v="0"/>
    <x v="0"/>
    <x v="0"/>
    <s v="Albany"/>
    <x v="1"/>
    <n v="0.4"/>
    <n v="6000"/>
    <n v="2400"/>
    <n v="720"/>
    <n v="0.3"/>
    <n v="1680"/>
  </r>
  <r>
    <x v="0"/>
    <n v="1185732"/>
    <x v="0"/>
    <x v="0"/>
    <x v="0"/>
    <s v="Albany"/>
    <x v="2"/>
    <n v="0.30000000000000004"/>
    <n v="6000"/>
    <n v="1800.0000000000002"/>
    <n v="630"/>
    <n v="0.35"/>
    <n v="1170.0000000000002"/>
  </r>
  <r>
    <x v="0"/>
    <n v="1185732"/>
    <x v="0"/>
    <x v="0"/>
    <x v="0"/>
    <s v="Albany"/>
    <x v="3"/>
    <n v="0.35"/>
    <n v="4500"/>
    <n v="1575"/>
    <n v="551.25"/>
    <n v="0.35"/>
    <n v="1023.75"/>
  </r>
  <r>
    <x v="0"/>
    <n v="1185732"/>
    <x v="0"/>
    <x v="0"/>
    <x v="0"/>
    <s v="Albany"/>
    <x v="4"/>
    <n v="0.5"/>
    <n v="5000"/>
    <n v="2500"/>
    <n v="750"/>
    <n v="0.3"/>
    <n v="1750"/>
  </r>
  <r>
    <x v="0"/>
    <n v="1185732"/>
    <x v="0"/>
    <x v="0"/>
    <x v="0"/>
    <s v="Albany"/>
    <x v="5"/>
    <n v="0.4"/>
    <n v="6000"/>
    <n v="2400"/>
    <n v="600"/>
    <n v="0.25"/>
    <n v="1800"/>
  </r>
  <r>
    <x v="0"/>
    <n v="1185732"/>
    <x v="1"/>
    <x v="0"/>
    <x v="0"/>
    <s v="Albany"/>
    <x v="0"/>
    <n v="0.4"/>
    <n v="8500"/>
    <n v="3400"/>
    <n v="1700"/>
    <n v="0.5"/>
    <n v="1700"/>
  </r>
  <r>
    <x v="0"/>
    <n v="1185732"/>
    <x v="1"/>
    <x v="0"/>
    <x v="0"/>
    <s v="Albany"/>
    <x v="1"/>
    <n v="0.4"/>
    <n v="5000"/>
    <n v="2000"/>
    <n v="600"/>
    <n v="0.3"/>
    <n v="1400"/>
  </r>
  <r>
    <x v="0"/>
    <n v="1185732"/>
    <x v="1"/>
    <x v="0"/>
    <x v="0"/>
    <s v="Albany"/>
    <x v="2"/>
    <n v="0.30000000000000004"/>
    <n v="5500"/>
    <n v="1650.0000000000002"/>
    <n v="577.5"/>
    <n v="0.35"/>
    <n v="1072.5000000000002"/>
  </r>
  <r>
    <x v="0"/>
    <n v="1185732"/>
    <x v="1"/>
    <x v="0"/>
    <x v="0"/>
    <s v="Albany"/>
    <x v="3"/>
    <n v="0.35"/>
    <n v="4250"/>
    <n v="1487.5"/>
    <n v="520.625"/>
    <n v="0.35"/>
    <n v="966.875"/>
  </r>
  <r>
    <x v="0"/>
    <n v="1185732"/>
    <x v="1"/>
    <x v="0"/>
    <x v="0"/>
    <s v="Albany"/>
    <x v="4"/>
    <n v="0.5"/>
    <n v="5000"/>
    <n v="2500"/>
    <n v="750"/>
    <n v="0.3"/>
    <n v="1750"/>
  </r>
  <r>
    <x v="0"/>
    <n v="1185732"/>
    <x v="1"/>
    <x v="0"/>
    <x v="0"/>
    <s v="Albany"/>
    <x v="5"/>
    <n v="0.4"/>
    <n v="6000"/>
    <n v="2400"/>
    <n v="600"/>
    <n v="0.25"/>
    <n v="1800"/>
  </r>
  <r>
    <x v="0"/>
    <n v="1185732"/>
    <x v="2"/>
    <x v="0"/>
    <x v="0"/>
    <s v="Albany"/>
    <x v="0"/>
    <n v="0.4"/>
    <n v="8200"/>
    <n v="3280"/>
    <n v="1640"/>
    <n v="0.5"/>
    <n v="1640"/>
  </r>
  <r>
    <x v="0"/>
    <n v="1185732"/>
    <x v="2"/>
    <x v="0"/>
    <x v="0"/>
    <s v="Albany"/>
    <x v="1"/>
    <n v="0.4"/>
    <n v="5250"/>
    <n v="2100"/>
    <n v="630"/>
    <n v="0.3"/>
    <n v="1470"/>
  </r>
  <r>
    <x v="0"/>
    <n v="1185732"/>
    <x v="2"/>
    <x v="0"/>
    <x v="0"/>
    <s v="Albany"/>
    <x v="2"/>
    <n v="0.30000000000000004"/>
    <n v="5500"/>
    <n v="1650.0000000000002"/>
    <n v="577.5"/>
    <n v="0.35"/>
    <n v="1072.5000000000002"/>
  </r>
  <r>
    <x v="0"/>
    <n v="1185732"/>
    <x v="2"/>
    <x v="0"/>
    <x v="0"/>
    <s v="Albany"/>
    <x v="3"/>
    <n v="0.35"/>
    <n v="4000"/>
    <n v="1400"/>
    <n v="489.99999999999994"/>
    <n v="0.35"/>
    <n v="910"/>
  </r>
  <r>
    <x v="0"/>
    <n v="1185732"/>
    <x v="2"/>
    <x v="0"/>
    <x v="0"/>
    <s v="Albany"/>
    <x v="4"/>
    <n v="0.5"/>
    <n v="4500"/>
    <n v="2250"/>
    <n v="675"/>
    <n v="0.3"/>
    <n v="1575"/>
  </r>
  <r>
    <x v="0"/>
    <n v="1185732"/>
    <x v="2"/>
    <x v="0"/>
    <x v="0"/>
    <s v="Albany"/>
    <x v="5"/>
    <n v="0.4"/>
    <n v="5500"/>
    <n v="2200"/>
    <n v="550"/>
    <n v="0.25"/>
    <n v="1650"/>
  </r>
  <r>
    <x v="0"/>
    <n v="1185732"/>
    <x v="3"/>
    <x v="0"/>
    <x v="0"/>
    <s v="Albany"/>
    <x v="0"/>
    <n v="0.4"/>
    <n v="8000"/>
    <n v="3200"/>
    <n v="1600"/>
    <n v="0.5"/>
    <n v="1600"/>
  </r>
  <r>
    <x v="0"/>
    <n v="1185732"/>
    <x v="3"/>
    <x v="0"/>
    <x v="0"/>
    <s v="Albany"/>
    <x v="1"/>
    <n v="0.4"/>
    <n v="5000"/>
    <n v="2000"/>
    <n v="600"/>
    <n v="0.3"/>
    <n v="1400"/>
  </r>
  <r>
    <x v="0"/>
    <n v="1185732"/>
    <x v="3"/>
    <x v="0"/>
    <x v="0"/>
    <s v="Albany"/>
    <x v="2"/>
    <n v="0.30000000000000004"/>
    <n v="5000"/>
    <n v="1500.0000000000002"/>
    <n v="525"/>
    <n v="0.35"/>
    <n v="975.00000000000023"/>
  </r>
  <r>
    <x v="0"/>
    <n v="1185732"/>
    <x v="3"/>
    <x v="0"/>
    <x v="0"/>
    <s v="Albany"/>
    <x v="3"/>
    <n v="0.35"/>
    <n v="4250"/>
    <n v="1487.5"/>
    <n v="520.625"/>
    <n v="0.35"/>
    <n v="966.875"/>
  </r>
  <r>
    <x v="0"/>
    <n v="1185732"/>
    <x v="3"/>
    <x v="0"/>
    <x v="0"/>
    <s v="Albany"/>
    <x v="4"/>
    <n v="0.5"/>
    <n v="4250"/>
    <n v="2125"/>
    <n v="637.5"/>
    <n v="0.3"/>
    <n v="1487.5"/>
  </r>
  <r>
    <x v="0"/>
    <n v="1185732"/>
    <x v="3"/>
    <x v="0"/>
    <x v="0"/>
    <s v="Albany"/>
    <x v="5"/>
    <n v="0.4"/>
    <n v="5500"/>
    <n v="2200"/>
    <n v="550"/>
    <n v="0.25"/>
    <n v="1650"/>
  </r>
  <r>
    <x v="0"/>
    <n v="1185732"/>
    <x v="4"/>
    <x v="0"/>
    <x v="0"/>
    <s v="Albany"/>
    <x v="0"/>
    <n v="0.5"/>
    <n v="8200"/>
    <n v="4100"/>
    <n v="2050"/>
    <n v="0.5"/>
    <n v="2050"/>
  </r>
  <r>
    <x v="0"/>
    <n v="1185732"/>
    <x v="4"/>
    <x v="0"/>
    <x v="0"/>
    <s v="Albany"/>
    <x v="1"/>
    <n v="0.45000000000000007"/>
    <n v="5250"/>
    <n v="2362.5000000000005"/>
    <n v="708.75000000000011"/>
    <n v="0.3"/>
    <n v="1653.7500000000005"/>
  </r>
  <r>
    <x v="0"/>
    <n v="1185732"/>
    <x v="4"/>
    <x v="0"/>
    <x v="0"/>
    <s v="Albany"/>
    <x v="2"/>
    <n v="0.4"/>
    <n v="5000"/>
    <n v="2000"/>
    <n v="700"/>
    <n v="0.35"/>
    <n v="1300"/>
  </r>
  <r>
    <x v="0"/>
    <n v="1185732"/>
    <x v="4"/>
    <x v="0"/>
    <x v="0"/>
    <s v="Albany"/>
    <x v="3"/>
    <n v="0.4"/>
    <n v="4500"/>
    <n v="1800"/>
    <n v="630"/>
    <n v="0.35"/>
    <n v="1170"/>
  </r>
  <r>
    <x v="0"/>
    <n v="1185732"/>
    <x v="4"/>
    <x v="0"/>
    <x v="0"/>
    <s v="Albany"/>
    <x v="4"/>
    <n v="0.5"/>
    <n v="4750"/>
    <n v="2375"/>
    <n v="712.5"/>
    <n v="0.3"/>
    <n v="1662.5"/>
  </r>
  <r>
    <x v="0"/>
    <n v="1185732"/>
    <x v="4"/>
    <x v="0"/>
    <x v="0"/>
    <s v="Albany"/>
    <x v="5"/>
    <n v="0.55000000000000004"/>
    <n v="6000"/>
    <n v="3300.0000000000005"/>
    <n v="825.00000000000011"/>
    <n v="0.25"/>
    <n v="2475.0000000000005"/>
  </r>
  <r>
    <x v="0"/>
    <n v="1185732"/>
    <x v="5"/>
    <x v="0"/>
    <x v="0"/>
    <s v="Albany"/>
    <x v="0"/>
    <n v="0.5"/>
    <n v="8500"/>
    <n v="4250"/>
    <n v="2125"/>
    <n v="0.5"/>
    <n v="2125"/>
  </r>
  <r>
    <x v="0"/>
    <n v="1185732"/>
    <x v="5"/>
    <x v="0"/>
    <x v="0"/>
    <s v="Albany"/>
    <x v="1"/>
    <n v="0.45000000000000007"/>
    <n v="6000"/>
    <n v="2700.0000000000005"/>
    <n v="810.00000000000011"/>
    <n v="0.3"/>
    <n v="1890.0000000000005"/>
  </r>
  <r>
    <x v="0"/>
    <n v="1185732"/>
    <x v="5"/>
    <x v="0"/>
    <x v="0"/>
    <s v="Albany"/>
    <x v="2"/>
    <n v="0.4"/>
    <n v="5250"/>
    <n v="2100"/>
    <n v="735"/>
    <n v="0.35"/>
    <n v="1365"/>
  </r>
  <r>
    <x v="0"/>
    <n v="1185732"/>
    <x v="5"/>
    <x v="0"/>
    <x v="0"/>
    <s v="Albany"/>
    <x v="3"/>
    <n v="0.4"/>
    <n v="5000"/>
    <n v="2000"/>
    <n v="700"/>
    <n v="0.35"/>
    <n v="1300"/>
  </r>
  <r>
    <x v="0"/>
    <n v="1185732"/>
    <x v="5"/>
    <x v="0"/>
    <x v="0"/>
    <s v="Albany"/>
    <x v="4"/>
    <n v="0.5"/>
    <n v="5000"/>
    <n v="2500"/>
    <n v="750"/>
    <n v="0.3"/>
    <n v="1750"/>
  </r>
  <r>
    <x v="0"/>
    <n v="1185732"/>
    <x v="5"/>
    <x v="0"/>
    <x v="0"/>
    <s v="Albany"/>
    <x v="5"/>
    <n v="0.55000000000000004"/>
    <n v="6500"/>
    <n v="3575.0000000000005"/>
    <n v="893.75000000000011"/>
    <n v="0.25"/>
    <n v="2681.2500000000005"/>
  </r>
  <r>
    <x v="0"/>
    <n v="1185732"/>
    <x v="6"/>
    <x v="0"/>
    <x v="0"/>
    <s v="Albany"/>
    <x v="0"/>
    <n v="0.5"/>
    <n v="8750"/>
    <n v="4375"/>
    <n v="2187.5"/>
    <n v="0.5"/>
    <n v="2187.5"/>
  </r>
  <r>
    <x v="0"/>
    <n v="1185732"/>
    <x v="6"/>
    <x v="0"/>
    <x v="0"/>
    <s v="Albany"/>
    <x v="1"/>
    <n v="0.45000000000000007"/>
    <n v="6250"/>
    <n v="2812.5000000000005"/>
    <n v="843.75000000000011"/>
    <n v="0.3"/>
    <n v="1968.7500000000005"/>
  </r>
  <r>
    <x v="0"/>
    <n v="1185732"/>
    <x v="6"/>
    <x v="0"/>
    <x v="0"/>
    <s v="Albany"/>
    <x v="2"/>
    <n v="0.4"/>
    <n v="5500"/>
    <n v="2200"/>
    <n v="770"/>
    <n v="0.35"/>
    <n v="1430"/>
  </r>
  <r>
    <x v="0"/>
    <n v="1185732"/>
    <x v="6"/>
    <x v="0"/>
    <x v="0"/>
    <s v="Albany"/>
    <x v="3"/>
    <n v="0.4"/>
    <n v="5000"/>
    <n v="2000"/>
    <n v="700"/>
    <n v="0.35"/>
    <n v="1300"/>
  </r>
  <r>
    <x v="0"/>
    <n v="1185732"/>
    <x v="6"/>
    <x v="0"/>
    <x v="0"/>
    <s v="Albany"/>
    <x v="4"/>
    <n v="0.5"/>
    <n v="5250"/>
    <n v="2625"/>
    <n v="787.5"/>
    <n v="0.3"/>
    <n v="1837.5"/>
  </r>
  <r>
    <x v="0"/>
    <n v="1185732"/>
    <x v="6"/>
    <x v="0"/>
    <x v="0"/>
    <s v="Albany"/>
    <x v="5"/>
    <n v="0.55000000000000004"/>
    <n v="7000"/>
    <n v="3850.0000000000005"/>
    <n v="962.50000000000011"/>
    <n v="0.25"/>
    <n v="2887.5000000000005"/>
  </r>
  <r>
    <x v="0"/>
    <n v="1185732"/>
    <x v="7"/>
    <x v="0"/>
    <x v="0"/>
    <s v="Albany"/>
    <x v="0"/>
    <n v="0.5"/>
    <n v="8500"/>
    <n v="4250"/>
    <n v="2125"/>
    <n v="0.5"/>
    <n v="2125"/>
  </r>
  <r>
    <x v="0"/>
    <n v="1185732"/>
    <x v="7"/>
    <x v="0"/>
    <x v="0"/>
    <s v="Albany"/>
    <x v="1"/>
    <n v="0.45000000000000007"/>
    <n v="6250"/>
    <n v="2812.5000000000005"/>
    <n v="843.75000000000011"/>
    <n v="0.3"/>
    <n v="1968.7500000000005"/>
  </r>
  <r>
    <x v="0"/>
    <n v="1185732"/>
    <x v="7"/>
    <x v="0"/>
    <x v="0"/>
    <s v="Albany"/>
    <x v="2"/>
    <n v="0.4"/>
    <n v="5500"/>
    <n v="2200"/>
    <n v="770"/>
    <n v="0.35"/>
    <n v="1430"/>
  </r>
  <r>
    <x v="0"/>
    <n v="1185732"/>
    <x v="7"/>
    <x v="0"/>
    <x v="0"/>
    <s v="Albany"/>
    <x v="3"/>
    <n v="0.4"/>
    <n v="5250"/>
    <n v="2100"/>
    <n v="735"/>
    <n v="0.35"/>
    <n v="1365"/>
  </r>
  <r>
    <x v="0"/>
    <n v="1185732"/>
    <x v="7"/>
    <x v="0"/>
    <x v="0"/>
    <s v="Albany"/>
    <x v="4"/>
    <n v="0.5"/>
    <n v="5000"/>
    <n v="2500"/>
    <n v="750"/>
    <n v="0.3"/>
    <n v="1750"/>
  </r>
  <r>
    <x v="0"/>
    <n v="1185732"/>
    <x v="7"/>
    <x v="0"/>
    <x v="0"/>
    <s v="Albany"/>
    <x v="5"/>
    <n v="0.55000000000000004"/>
    <n v="6750"/>
    <n v="3712.5000000000005"/>
    <n v="928.12500000000011"/>
    <n v="0.25"/>
    <n v="2784.3750000000005"/>
  </r>
  <r>
    <x v="0"/>
    <n v="1185732"/>
    <x v="8"/>
    <x v="0"/>
    <x v="0"/>
    <s v="Albany"/>
    <x v="0"/>
    <n v="0.5"/>
    <n v="8000"/>
    <n v="4000"/>
    <n v="2000"/>
    <n v="0.5"/>
    <n v="2000"/>
  </r>
  <r>
    <x v="0"/>
    <n v="1185732"/>
    <x v="8"/>
    <x v="0"/>
    <x v="0"/>
    <s v="Albany"/>
    <x v="1"/>
    <n v="0.45000000000000007"/>
    <n v="6000"/>
    <n v="2700.0000000000005"/>
    <n v="810.00000000000011"/>
    <n v="0.3"/>
    <n v="1890.0000000000005"/>
  </r>
  <r>
    <x v="0"/>
    <n v="1185732"/>
    <x v="8"/>
    <x v="0"/>
    <x v="0"/>
    <s v="Albany"/>
    <x v="2"/>
    <n v="0.4"/>
    <n v="5250"/>
    <n v="2100"/>
    <n v="735"/>
    <n v="0.35"/>
    <n v="1365"/>
  </r>
  <r>
    <x v="0"/>
    <n v="1185732"/>
    <x v="8"/>
    <x v="0"/>
    <x v="0"/>
    <s v="Albany"/>
    <x v="3"/>
    <n v="0.4"/>
    <n v="5000"/>
    <n v="2000"/>
    <n v="700"/>
    <n v="0.35"/>
    <n v="1300"/>
  </r>
  <r>
    <x v="0"/>
    <n v="1185732"/>
    <x v="8"/>
    <x v="0"/>
    <x v="0"/>
    <s v="Albany"/>
    <x v="4"/>
    <n v="0.5"/>
    <n v="5000"/>
    <n v="2500"/>
    <n v="750"/>
    <n v="0.3"/>
    <n v="1750"/>
  </r>
  <r>
    <x v="0"/>
    <n v="1185732"/>
    <x v="8"/>
    <x v="0"/>
    <x v="0"/>
    <s v="Albany"/>
    <x v="5"/>
    <n v="0.55000000000000004"/>
    <n v="6000"/>
    <n v="3300.0000000000005"/>
    <n v="825.00000000000011"/>
    <n v="0.25"/>
    <n v="2475.0000000000005"/>
  </r>
  <r>
    <x v="0"/>
    <n v="1185732"/>
    <x v="9"/>
    <x v="0"/>
    <x v="0"/>
    <s v="Albany"/>
    <x v="0"/>
    <n v="0.55000000000000004"/>
    <n v="7750"/>
    <n v="4262.5"/>
    <n v="2131.25"/>
    <n v="0.5"/>
    <n v="2131.25"/>
  </r>
  <r>
    <x v="0"/>
    <n v="1185732"/>
    <x v="9"/>
    <x v="0"/>
    <x v="0"/>
    <s v="Albany"/>
    <x v="1"/>
    <n v="0.45000000000000007"/>
    <n v="6000"/>
    <n v="2700.0000000000005"/>
    <n v="810.00000000000011"/>
    <n v="0.3"/>
    <n v="1890.0000000000005"/>
  </r>
  <r>
    <x v="0"/>
    <n v="1185732"/>
    <x v="9"/>
    <x v="0"/>
    <x v="0"/>
    <s v="Albany"/>
    <x v="2"/>
    <n v="0.45000000000000007"/>
    <n v="5000"/>
    <n v="2250.0000000000005"/>
    <n v="787.50000000000011"/>
    <n v="0.35"/>
    <n v="1462.5000000000005"/>
  </r>
  <r>
    <x v="0"/>
    <n v="1185732"/>
    <x v="9"/>
    <x v="0"/>
    <x v="0"/>
    <s v="Albany"/>
    <x v="3"/>
    <n v="0.45000000000000007"/>
    <n v="4750"/>
    <n v="2137.5000000000005"/>
    <n v="748.12500000000011"/>
    <n v="0.35"/>
    <n v="1389.3750000000005"/>
  </r>
  <r>
    <x v="0"/>
    <n v="1185732"/>
    <x v="9"/>
    <x v="0"/>
    <x v="0"/>
    <s v="Albany"/>
    <x v="4"/>
    <n v="0.55000000000000004"/>
    <n v="4750"/>
    <n v="2612.5"/>
    <n v="783.75"/>
    <n v="0.3"/>
    <n v="1828.75"/>
  </r>
  <r>
    <x v="0"/>
    <n v="1185732"/>
    <x v="9"/>
    <x v="0"/>
    <x v="0"/>
    <s v="Albany"/>
    <x v="5"/>
    <n v="0.6"/>
    <n v="6000"/>
    <n v="3600"/>
    <n v="900"/>
    <n v="0.25"/>
    <n v="2700"/>
  </r>
  <r>
    <x v="0"/>
    <n v="1185732"/>
    <x v="10"/>
    <x v="0"/>
    <x v="0"/>
    <s v="Albany"/>
    <x v="0"/>
    <n v="0.55000000000000004"/>
    <n v="7500"/>
    <n v="4125"/>
    <n v="2062.5"/>
    <n v="0.5"/>
    <n v="2062.5"/>
  </r>
  <r>
    <x v="0"/>
    <n v="1185732"/>
    <x v="10"/>
    <x v="0"/>
    <x v="0"/>
    <s v="Albany"/>
    <x v="1"/>
    <n v="0.45000000000000007"/>
    <n v="5750"/>
    <n v="2587.5000000000005"/>
    <n v="776.25000000000011"/>
    <n v="0.3"/>
    <n v="1811.2500000000005"/>
  </r>
  <r>
    <x v="0"/>
    <n v="1185732"/>
    <x v="10"/>
    <x v="0"/>
    <x v="0"/>
    <s v="Albany"/>
    <x v="2"/>
    <n v="0.45000000000000007"/>
    <n v="5200"/>
    <n v="2340.0000000000005"/>
    <n v="819.00000000000011"/>
    <n v="0.35"/>
    <n v="1521.0000000000005"/>
  </r>
  <r>
    <x v="0"/>
    <n v="1185732"/>
    <x v="10"/>
    <x v="0"/>
    <x v="0"/>
    <s v="Albany"/>
    <x v="3"/>
    <n v="0.45000000000000007"/>
    <n v="5000"/>
    <n v="2250.0000000000005"/>
    <n v="787.50000000000011"/>
    <n v="0.35"/>
    <n v="1462.5000000000005"/>
  </r>
  <r>
    <x v="0"/>
    <n v="1185732"/>
    <x v="10"/>
    <x v="0"/>
    <x v="0"/>
    <s v="Albany"/>
    <x v="4"/>
    <n v="0.55000000000000004"/>
    <n v="4750"/>
    <n v="2612.5"/>
    <n v="783.75"/>
    <n v="0.3"/>
    <n v="1828.75"/>
  </r>
  <r>
    <x v="0"/>
    <n v="1185732"/>
    <x v="10"/>
    <x v="0"/>
    <x v="0"/>
    <s v="Albany"/>
    <x v="5"/>
    <n v="0.6"/>
    <n v="5750"/>
    <n v="3450"/>
    <n v="862.5"/>
    <n v="0.25"/>
    <n v="2587.5"/>
  </r>
  <r>
    <x v="0"/>
    <n v="1185732"/>
    <x v="11"/>
    <x v="0"/>
    <x v="0"/>
    <s v="Albany"/>
    <x v="0"/>
    <n v="0.55000000000000004"/>
    <n v="8000"/>
    <n v="4400"/>
    <n v="2200"/>
    <n v="0.5"/>
    <n v="2200"/>
  </r>
  <r>
    <x v="0"/>
    <n v="1185732"/>
    <x v="11"/>
    <x v="0"/>
    <x v="0"/>
    <s v="Albany"/>
    <x v="1"/>
    <n v="0.45000000000000007"/>
    <n v="6000"/>
    <n v="2700.0000000000005"/>
    <n v="810.00000000000011"/>
    <n v="0.3"/>
    <n v="1890.0000000000005"/>
  </r>
  <r>
    <x v="0"/>
    <n v="1185732"/>
    <x v="11"/>
    <x v="0"/>
    <x v="0"/>
    <s v="Albany"/>
    <x v="2"/>
    <n v="0.45000000000000007"/>
    <n v="5500"/>
    <n v="2475.0000000000005"/>
    <n v="866.25000000000011"/>
    <n v="0.35"/>
    <n v="1608.7500000000005"/>
  </r>
  <r>
    <x v="0"/>
    <n v="1185732"/>
    <x v="11"/>
    <x v="0"/>
    <x v="0"/>
    <s v="Albany"/>
    <x v="3"/>
    <n v="0.45000000000000007"/>
    <n v="5000"/>
    <n v="2250.0000000000005"/>
    <n v="787.50000000000011"/>
    <n v="0.35"/>
    <n v="1462.5000000000005"/>
  </r>
  <r>
    <x v="0"/>
    <n v="1185732"/>
    <x v="11"/>
    <x v="0"/>
    <x v="0"/>
    <s v="Albany"/>
    <x v="4"/>
    <n v="0.55000000000000004"/>
    <n v="5000"/>
    <n v="2750"/>
    <n v="825"/>
    <n v="0.3"/>
    <n v="1925"/>
  </r>
  <r>
    <x v="0"/>
    <n v="1185732"/>
    <x v="11"/>
    <x v="0"/>
    <x v="0"/>
    <s v="Albany"/>
    <x v="5"/>
    <n v="0.6"/>
    <n v="6000"/>
    <n v="3600"/>
    <n v="900"/>
    <n v="0.25"/>
    <n v="2700"/>
  </r>
  <r>
    <x v="2"/>
    <n v="1128299"/>
    <x v="145"/>
    <x v="2"/>
    <x v="17"/>
    <s v="Cheyenne"/>
    <x v="0"/>
    <n v="0.30000000000000004"/>
    <n v="3500"/>
    <n v="1050.0000000000002"/>
    <n v="367.50000000000006"/>
    <n v="0.35"/>
    <n v="682.50000000000023"/>
  </r>
  <r>
    <x v="2"/>
    <n v="1128299"/>
    <x v="145"/>
    <x v="2"/>
    <x v="17"/>
    <s v="Cheyenne"/>
    <x v="1"/>
    <n v="0.4"/>
    <n v="3500"/>
    <n v="1400"/>
    <n v="489.99999999999994"/>
    <n v="0.35"/>
    <n v="910"/>
  </r>
  <r>
    <x v="2"/>
    <n v="1128299"/>
    <x v="145"/>
    <x v="2"/>
    <x v="17"/>
    <s v="Cheyenne"/>
    <x v="2"/>
    <n v="0.4"/>
    <n v="3500"/>
    <n v="1400"/>
    <n v="489.99999999999994"/>
    <n v="0.35"/>
    <n v="910"/>
  </r>
  <r>
    <x v="2"/>
    <n v="1128299"/>
    <x v="145"/>
    <x v="2"/>
    <x v="17"/>
    <s v="Cheyenne"/>
    <x v="3"/>
    <n v="0.4"/>
    <n v="2000"/>
    <n v="800"/>
    <n v="280"/>
    <n v="0.35"/>
    <n v="520"/>
  </r>
  <r>
    <x v="2"/>
    <n v="1128299"/>
    <x v="145"/>
    <x v="2"/>
    <x v="17"/>
    <s v="Cheyenne"/>
    <x v="4"/>
    <n v="0.45000000000000007"/>
    <n v="1500"/>
    <n v="675.00000000000011"/>
    <n v="270.00000000000006"/>
    <n v="0.4"/>
    <n v="405.00000000000006"/>
  </r>
  <r>
    <x v="2"/>
    <n v="1128299"/>
    <x v="145"/>
    <x v="2"/>
    <x v="17"/>
    <s v="Cheyenne"/>
    <x v="5"/>
    <n v="0.4"/>
    <n v="4000"/>
    <n v="1600"/>
    <n v="480"/>
    <n v="0.3"/>
    <n v="1120"/>
  </r>
  <r>
    <x v="2"/>
    <n v="1128299"/>
    <x v="146"/>
    <x v="2"/>
    <x v="17"/>
    <s v="Cheyenne"/>
    <x v="0"/>
    <n v="0.30000000000000004"/>
    <n v="4500"/>
    <n v="1350.0000000000002"/>
    <n v="472.50000000000006"/>
    <n v="0.35"/>
    <n v="877.50000000000023"/>
  </r>
  <r>
    <x v="2"/>
    <n v="1128299"/>
    <x v="146"/>
    <x v="2"/>
    <x v="17"/>
    <s v="Cheyenne"/>
    <x v="1"/>
    <n v="0.4"/>
    <n v="3500"/>
    <n v="1400"/>
    <n v="489.99999999999994"/>
    <n v="0.35"/>
    <n v="910"/>
  </r>
  <r>
    <x v="2"/>
    <n v="1128299"/>
    <x v="146"/>
    <x v="2"/>
    <x v="17"/>
    <s v="Cheyenne"/>
    <x v="2"/>
    <n v="0.4"/>
    <n v="3500"/>
    <n v="1400"/>
    <n v="489.99999999999994"/>
    <n v="0.35"/>
    <n v="910"/>
  </r>
  <r>
    <x v="2"/>
    <n v="1128299"/>
    <x v="146"/>
    <x v="2"/>
    <x v="17"/>
    <s v="Cheyenne"/>
    <x v="3"/>
    <n v="0.4"/>
    <n v="2000"/>
    <n v="800"/>
    <n v="280"/>
    <n v="0.35"/>
    <n v="520"/>
  </r>
  <r>
    <x v="2"/>
    <n v="1128299"/>
    <x v="146"/>
    <x v="2"/>
    <x v="17"/>
    <s v="Cheyenne"/>
    <x v="4"/>
    <n v="0.45000000000000007"/>
    <n v="1250"/>
    <n v="562.50000000000011"/>
    <n v="225.00000000000006"/>
    <n v="0.4"/>
    <n v="337.50000000000006"/>
  </r>
  <r>
    <x v="2"/>
    <n v="1128299"/>
    <x v="146"/>
    <x v="2"/>
    <x v="17"/>
    <s v="Cheyenne"/>
    <x v="5"/>
    <n v="0.4"/>
    <n v="3250"/>
    <n v="1300"/>
    <n v="390"/>
    <n v="0.3"/>
    <n v="910"/>
  </r>
  <r>
    <x v="2"/>
    <n v="1128299"/>
    <x v="147"/>
    <x v="2"/>
    <x v="17"/>
    <s v="Cheyenne"/>
    <x v="0"/>
    <n v="0.4"/>
    <n v="4750"/>
    <n v="1900"/>
    <n v="665"/>
    <n v="0.35"/>
    <n v="1235"/>
  </r>
  <r>
    <x v="2"/>
    <n v="1128299"/>
    <x v="147"/>
    <x v="2"/>
    <x v="17"/>
    <s v="Cheyenne"/>
    <x v="1"/>
    <n v="0.5"/>
    <n v="3250"/>
    <n v="1625"/>
    <n v="568.75"/>
    <n v="0.35"/>
    <n v="1056.25"/>
  </r>
  <r>
    <x v="2"/>
    <n v="1128299"/>
    <x v="147"/>
    <x v="2"/>
    <x v="17"/>
    <s v="Cheyenne"/>
    <x v="2"/>
    <n v="0.54999999999999993"/>
    <n v="3500"/>
    <n v="1924.9999999999998"/>
    <n v="673.74999999999989"/>
    <n v="0.35"/>
    <n v="1251.25"/>
  </r>
  <r>
    <x v="2"/>
    <n v="1128299"/>
    <x v="147"/>
    <x v="2"/>
    <x v="17"/>
    <s v="Cheyenne"/>
    <x v="3"/>
    <n v="0.5"/>
    <n v="2500"/>
    <n v="1250"/>
    <n v="437.5"/>
    <n v="0.35"/>
    <n v="812.5"/>
  </r>
  <r>
    <x v="2"/>
    <n v="1128299"/>
    <x v="147"/>
    <x v="2"/>
    <x v="17"/>
    <s v="Cheyenne"/>
    <x v="4"/>
    <n v="0.55000000000000004"/>
    <n v="1000"/>
    <n v="550"/>
    <n v="220"/>
    <n v="0.4"/>
    <n v="330"/>
  </r>
  <r>
    <x v="2"/>
    <n v="1128299"/>
    <x v="147"/>
    <x v="2"/>
    <x v="17"/>
    <s v="Cheyenne"/>
    <x v="5"/>
    <n v="0.5"/>
    <n v="3000"/>
    <n v="1500"/>
    <n v="450"/>
    <n v="0.3"/>
    <n v="1050"/>
  </r>
  <r>
    <x v="2"/>
    <n v="1128299"/>
    <x v="148"/>
    <x v="2"/>
    <x v="17"/>
    <s v="Cheyenne"/>
    <x v="0"/>
    <n v="0.55000000000000004"/>
    <n v="4750"/>
    <n v="2612.5"/>
    <n v="914.37499999999989"/>
    <n v="0.35"/>
    <n v="1698.125"/>
  </r>
  <r>
    <x v="2"/>
    <n v="1128299"/>
    <x v="148"/>
    <x v="2"/>
    <x v="17"/>
    <s v="Cheyenne"/>
    <x v="1"/>
    <n v="0.60000000000000009"/>
    <n v="2750"/>
    <n v="1650.0000000000002"/>
    <n v="577.5"/>
    <n v="0.35"/>
    <n v="1072.5000000000002"/>
  </r>
  <r>
    <x v="2"/>
    <n v="1128299"/>
    <x v="148"/>
    <x v="2"/>
    <x v="17"/>
    <s v="Cheyenne"/>
    <x v="2"/>
    <n v="0.60000000000000009"/>
    <n v="3250"/>
    <n v="1950.0000000000002"/>
    <n v="682.5"/>
    <n v="0.35"/>
    <n v="1267.5000000000002"/>
  </r>
  <r>
    <x v="2"/>
    <n v="1128299"/>
    <x v="148"/>
    <x v="2"/>
    <x v="17"/>
    <s v="Cheyenne"/>
    <x v="3"/>
    <n v="0.45000000000000007"/>
    <n v="2250"/>
    <n v="1012.5000000000001"/>
    <n v="354.375"/>
    <n v="0.35"/>
    <n v="658.12500000000011"/>
  </r>
  <r>
    <x v="2"/>
    <n v="1128299"/>
    <x v="148"/>
    <x v="2"/>
    <x v="17"/>
    <s v="Cheyenne"/>
    <x v="4"/>
    <n v="0.50000000000000011"/>
    <n v="1250"/>
    <n v="625.00000000000011"/>
    <n v="250.00000000000006"/>
    <n v="0.4"/>
    <n v="375.00000000000006"/>
  </r>
  <r>
    <x v="2"/>
    <n v="1128299"/>
    <x v="148"/>
    <x v="2"/>
    <x v="17"/>
    <s v="Cheyenne"/>
    <x v="5"/>
    <n v="0.65000000000000013"/>
    <n v="3000"/>
    <n v="1950.0000000000005"/>
    <n v="585.00000000000011"/>
    <n v="0.3"/>
    <n v="1365.0000000000005"/>
  </r>
  <r>
    <x v="2"/>
    <n v="1128299"/>
    <x v="149"/>
    <x v="2"/>
    <x v="17"/>
    <s v="Cheyenne"/>
    <x v="0"/>
    <n v="0.5"/>
    <n v="5000"/>
    <n v="2500"/>
    <n v="875"/>
    <n v="0.35"/>
    <n v="1625"/>
  </r>
  <r>
    <x v="2"/>
    <n v="1128299"/>
    <x v="149"/>
    <x v="2"/>
    <x v="17"/>
    <s v="Cheyenne"/>
    <x v="1"/>
    <n v="0.55000000000000004"/>
    <n v="3500"/>
    <n v="1925.0000000000002"/>
    <n v="673.75"/>
    <n v="0.35"/>
    <n v="1251.2500000000002"/>
  </r>
  <r>
    <x v="2"/>
    <n v="1128299"/>
    <x v="149"/>
    <x v="2"/>
    <x v="17"/>
    <s v="Cheyenne"/>
    <x v="2"/>
    <n v="0.55000000000000004"/>
    <n v="3500"/>
    <n v="1925.0000000000002"/>
    <n v="673.75"/>
    <n v="0.35"/>
    <n v="1251.2500000000002"/>
  </r>
  <r>
    <x v="2"/>
    <n v="1128299"/>
    <x v="149"/>
    <x v="2"/>
    <x v="17"/>
    <s v="Cheyenne"/>
    <x v="3"/>
    <n v="0.5"/>
    <n v="2750"/>
    <n v="1375"/>
    <n v="481.24999999999994"/>
    <n v="0.35"/>
    <n v="893.75"/>
  </r>
  <r>
    <x v="2"/>
    <n v="1128299"/>
    <x v="149"/>
    <x v="2"/>
    <x v="17"/>
    <s v="Cheyenne"/>
    <x v="4"/>
    <n v="0.44999999999999996"/>
    <n v="1750"/>
    <n v="787.49999999999989"/>
    <n v="315"/>
    <n v="0.4"/>
    <n v="472.49999999999989"/>
  </r>
  <r>
    <x v="2"/>
    <n v="1128299"/>
    <x v="149"/>
    <x v="2"/>
    <x v="17"/>
    <s v="Cheyenne"/>
    <x v="5"/>
    <n v="0.6"/>
    <n v="5250"/>
    <n v="3150"/>
    <n v="945"/>
    <n v="0.3"/>
    <n v="2205"/>
  </r>
  <r>
    <x v="2"/>
    <n v="1128299"/>
    <x v="150"/>
    <x v="2"/>
    <x v="17"/>
    <s v="Cheyenne"/>
    <x v="0"/>
    <n v="0.54999999999999993"/>
    <n v="7750"/>
    <n v="4262.4999999999991"/>
    <n v="1491.8749999999995"/>
    <n v="0.35"/>
    <n v="2770.6249999999995"/>
  </r>
  <r>
    <x v="2"/>
    <n v="1128299"/>
    <x v="150"/>
    <x v="2"/>
    <x v="17"/>
    <s v="Cheyenne"/>
    <x v="1"/>
    <n v="0.64999999999999991"/>
    <n v="6500"/>
    <n v="4224.9999999999991"/>
    <n v="1478.7499999999995"/>
    <n v="0.35"/>
    <n v="2746.2499999999995"/>
  </r>
  <r>
    <x v="2"/>
    <n v="1128299"/>
    <x v="150"/>
    <x v="2"/>
    <x v="17"/>
    <s v="Cheyenne"/>
    <x v="2"/>
    <n v="0.79999999999999993"/>
    <n v="6500"/>
    <n v="5200"/>
    <n v="1819.9999999999998"/>
    <n v="0.35"/>
    <n v="3380"/>
  </r>
  <r>
    <x v="2"/>
    <n v="1128299"/>
    <x v="150"/>
    <x v="2"/>
    <x v="17"/>
    <s v="Cheyenne"/>
    <x v="3"/>
    <n v="0.79999999999999993"/>
    <n v="5250"/>
    <n v="4200"/>
    <n v="1470"/>
    <n v="0.35"/>
    <n v="2730"/>
  </r>
  <r>
    <x v="2"/>
    <n v="1128299"/>
    <x v="150"/>
    <x v="2"/>
    <x v="17"/>
    <s v="Cheyenne"/>
    <x v="4"/>
    <n v="0.9"/>
    <n v="4000"/>
    <n v="3600"/>
    <n v="1440"/>
    <n v="0.4"/>
    <n v="2160"/>
  </r>
  <r>
    <x v="2"/>
    <n v="1128299"/>
    <x v="150"/>
    <x v="2"/>
    <x v="17"/>
    <s v="Cheyenne"/>
    <x v="5"/>
    <n v="1.05"/>
    <n v="7000"/>
    <n v="7350"/>
    <n v="2205"/>
    <n v="0.3"/>
    <n v="5145"/>
  </r>
  <r>
    <x v="2"/>
    <n v="1128299"/>
    <x v="151"/>
    <x v="2"/>
    <x v="17"/>
    <s v="Cheyenne"/>
    <x v="0"/>
    <n v="0.85"/>
    <n v="8500"/>
    <n v="7225"/>
    <n v="2528.75"/>
    <n v="0.35"/>
    <n v="4696.25"/>
  </r>
  <r>
    <x v="2"/>
    <n v="1128299"/>
    <x v="151"/>
    <x v="2"/>
    <x v="17"/>
    <s v="Cheyenne"/>
    <x v="1"/>
    <n v="0.9"/>
    <n v="7000"/>
    <n v="6300"/>
    <n v="2205"/>
    <n v="0.35"/>
    <n v="4095"/>
  </r>
  <r>
    <x v="2"/>
    <n v="1128299"/>
    <x v="151"/>
    <x v="2"/>
    <x v="17"/>
    <s v="Cheyenne"/>
    <x v="2"/>
    <n v="0.9"/>
    <n v="6500"/>
    <n v="5850"/>
    <n v="2047.4999999999998"/>
    <n v="0.35"/>
    <n v="3802.5"/>
  </r>
  <r>
    <x v="2"/>
    <n v="1128299"/>
    <x v="151"/>
    <x v="2"/>
    <x v="17"/>
    <s v="Cheyenne"/>
    <x v="3"/>
    <n v="0.85"/>
    <n v="5500"/>
    <n v="4675"/>
    <n v="1636.25"/>
    <n v="0.35"/>
    <n v="3038.75"/>
  </r>
  <r>
    <x v="2"/>
    <n v="1128299"/>
    <x v="151"/>
    <x v="2"/>
    <x v="17"/>
    <s v="Cheyenne"/>
    <x v="4"/>
    <n v="0.9"/>
    <n v="6000"/>
    <n v="5400"/>
    <n v="2160"/>
    <n v="0.4"/>
    <n v="3240"/>
  </r>
  <r>
    <x v="2"/>
    <n v="1128299"/>
    <x v="151"/>
    <x v="2"/>
    <x v="17"/>
    <s v="Cheyenne"/>
    <x v="5"/>
    <n v="1.05"/>
    <n v="6000"/>
    <n v="6300"/>
    <n v="1890"/>
    <n v="0.3"/>
    <n v="4410"/>
  </r>
  <r>
    <x v="2"/>
    <n v="1128299"/>
    <x v="152"/>
    <x v="2"/>
    <x v="17"/>
    <s v="Cheyenne"/>
    <x v="0"/>
    <n v="0.9"/>
    <n v="8000"/>
    <n v="7200"/>
    <n v="2520"/>
    <n v="0.35"/>
    <n v="4680"/>
  </r>
  <r>
    <x v="2"/>
    <n v="1128299"/>
    <x v="152"/>
    <x v="2"/>
    <x v="17"/>
    <s v="Cheyenne"/>
    <x v="1"/>
    <n v="0.8"/>
    <n v="7750"/>
    <n v="6200"/>
    <n v="2170"/>
    <n v="0.35"/>
    <n v="4030"/>
  </r>
  <r>
    <x v="2"/>
    <n v="1128299"/>
    <x v="152"/>
    <x v="2"/>
    <x v="17"/>
    <s v="Cheyenne"/>
    <x v="2"/>
    <n v="0.70000000000000007"/>
    <n v="6500"/>
    <n v="4550"/>
    <n v="1592.5"/>
    <n v="0.35"/>
    <n v="2957.5"/>
  </r>
  <r>
    <x v="2"/>
    <n v="1128299"/>
    <x v="152"/>
    <x v="2"/>
    <x v="17"/>
    <s v="Cheyenne"/>
    <x v="3"/>
    <n v="0.70000000000000007"/>
    <n v="4250"/>
    <n v="2975.0000000000005"/>
    <n v="1041.25"/>
    <n v="0.35"/>
    <n v="1933.7500000000005"/>
  </r>
  <r>
    <x v="2"/>
    <n v="1128299"/>
    <x v="152"/>
    <x v="2"/>
    <x v="17"/>
    <s v="Cheyenne"/>
    <x v="4"/>
    <n v="0.7"/>
    <n v="4250"/>
    <n v="2975"/>
    <n v="1190"/>
    <n v="0.4"/>
    <n v="1785"/>
  </r>
  <r>
    <x v="2"/>
    <n v="1128299"/>
    <x v="152"/>
    <x v="2"/>
    <x v="17"/>
    <s v="Cheyenne"/>
    <x v="5"/>
    <n v="0.75"/>
    <n v="2500"/>
    <n v="1875"/>
    <n v="562.5"/>
    <n v="0.3"/>
    <n v="1312.5"/>
  </r>
  <r>
    <x v="2"/>
    <n v="1128299"/>
    <x v="153"/>
    <x v="2"/>
    <x v="17"/>
    <s v="Cheyenne"/>
    <x v="0"/>
    <n v="0.50000000000000011"/>
    <n v="4500"/>
    <n v="2250.0000000000005"/>
    <n v="787.50000000000011"/>
    <n v="0.35"/>
    <n v="1462.5000000000005"/>
  </r>
  <r>
    <x v="2"/>
    <n v="1128299"/>
    <x v="153"/>
    <x v="2"/>
    <x v="17"/>
    <s v="Cheyenne"/>
    <x v="1"/>
    <n v="0.55000000000000016"/>
    <n v="4500"/>
    <n v="2475.0000000000009"/>
    <n v="866.25000000000023"/>
    <n v="0.35"/>
    <n v="1608.7500000000007"/>
  </r>
  <r>
    <x v="2"/>
    <n v="1128299"/>
    <x v="153"/>
    <x v="2"/>
    <x v="17"/>
    <s v="Cheyenne"/>
    <x v="2"/>
    <n v="0.50000000000000011"/>
    <n v="2500"/>
    <n v="1250.0000000000002"/>
    <n v="437.50000000000006"/>
    <n v="0.35"/>
    <n v="812.50000000000023"/>
  </r>
  <r>
    <x v="2"/>
    <n v="1128299"/>
    <x v="153"/>
    <x v="2"/>
    <x v="17"/>
    <s v="Cheyenne"/>
    <x v="3"/>
    <n v="0.50000000000000011"/>
    <n v="2000"/>
    <n v="1000.0000000000002"/>
    <n v="350.00000000000006"/>
    <n v="0.35"/>
    <n v="650.00000000000023"/>
  </r>
  <r>
    <x v="2"/>
    <n v="1128299"/>
    <x v="153"/>
    <x v="2"/>
    <x v="17"/>
    <s v="Cheyenne"/>
    <x v="4"/>
    <n v="0.60000000000000009"/>
    <n v="2250"/>
    <n v="1350.0000000000002"/>
    <n v="540.00000000000011"/>
    <n v="0.4"/>
    <n v="810.00000000000011"/>
  </r>
  <r>
    <x v="2"/>
    <n v="1128299"/>
    <x v="153"/>
    <x v="2"/>
    <x v="17"/>
    <s v="Cheyenne"/>
    <x v="5"/>
    <n v="0.44999999999999996"/>
    <n v="2500"/>
    <n v="1125"/>
    <n v="337.5"/>
    <n v="0.3"/>
    <n v="787.5"/>
  </r>
  <r>
    <x v="2"/>
    <n v="1128299"/>
    <x v="154"/>
    <x v="2"/>
    <x v="17"/>
    <s v="Cheyenne"/>
    <x v="0"/>
    <n v="0.4"/>
    <n v="3500"/>
    <n v="1400"/>
    <n v="489.99999999999994"/>
    <n v="0.35"/>
    <n v="910"/>
  </r>
  <r>
    <x v="2"/>
    <n v="1128299"/>
    <x v="154"/>
    <x v="2"/>
    <x v="17"/>
    <s v="Cheyenne"/>
    <x v="1"/>
    <n v="0.55000000000000016"/>
    <n v="5250"/>
    <n v="2887.5000000000009"/>
    <n v="1010.6250000000002"/>
    <n v="0.35"/>
    <n v="1876.8750000000007"/>
  </r>
  <r>
    <x v="2"/>
    <n v="1128299"/>
    <x v="154"/>
    <x v="2"/>
    <x v="17"/>
    <s v="Cheyenne"/>
    <x v="2"/>
    <n v="0.50000000000000011"/>
    <n v="3500"/>
    <n v="1750.0000000000005"/>
    <n v="612.50000000000011"/>
    <n v="0.35"/>
    <n v="1137.5000000000005"/>
  </r>
  <r>
    <x v="2"/>
    <n v="1128299"/>
    <x v="154"/>
    <x v="2"/>
    <x v="17"/>
    <s v="Cheyenne"/>
    <x v="3"/>
    <n v="0.45000000000000007"/>
    <n v="3250"/>
    <n v="1462.5000000000002"/>
    <n v="511.87500000000006"/>
    <n v="0.35"/>
    <n v="950.62500000000023"/>
  </r>
  <r>
    <x v="2"/>
    <n v="1128299"/>
    <x v="154"/>
    <x v="2"/>
    <x v="17"/>
    <s v="Cheyenne"/>
    <x v="4"/>
    <n v="0.55000000000000004"/>
    <n v="3000"/>
    <n v="1650.0000000000002"/>
    <n v="660.00000000000011"/>
    <n v="0.4"/>
    <n v="990.00000000000011"/>
  </r>
  <r>
    <x v="2"/>
    <n v="1128299"/>
    <x v="154"/>
    <x v="2"/>
    <x v="17"/>
    <s v="Cheyenne"/>
    <x v="5"/>
    <n v="0.60000000000000009"/>
    <n v="3500"/>
    <n v="2100.0000000000005"/>
    <n v="630.00000000000011"/>
    <n v="0.3"/>
    <n v="1470.0000000000005"/>
  </r>
  <r>
    <x v="2"/>
    <n v="1128299"/>
    <x v="155"/>
    <x v="2"/>
    <x v="17"/>
    <s v="Cheyenne"/>
    <x v="0"/>
    <n v="0.45000000000000007"/>
    <n v="5750"/>
    <n v="2587.5000000000005"/>
    <n v="905.62500000000011"/>
    <n v="0.35"/>
    <n v="1681.8750000000005"/>
  </r>
  <r>
    <x v="2"/>
    <n v="1128299"/>
    <x v="155"/>
    <x v="2"/>
    <x v="17"/>
    <s v="Cheyenne"/>
    <x v="1"/>
    <n v="0.50000000000000011"/>
    <n v="6500"/>
    <n v="3250.0000000000009"/>
    <n v="1137.5000000000002"/>
    <n v="0.35"/>
    <n v="2112.5000000000009"/>
  </r>
  <r>
    <x v="2"/>
    <n v="1128299"/>
    <x v="155"/>
    <x v="2"/>
    <x v="17"/>
    <s v="Cheyenne"/>
    <x v="2"/>
    <n v="0.45000000000000007"/>
    <n v="4750"/>
    <n v="2137.5000000000005"/>
    <n v="748.12500000000011"/>
    <n v="0.35"/>
    <n v="1389.3750000000005"/>
  </r>
  <r>
    <x v="2"/>
    <n v="1128299"/>
    <x v="155"/>
    <x v="2"/>
    <x v="17"/>
    <s v="Cheyenne"/>
    <x v="3"/>
    <n v="0.55000000000000016"/>
    <n v="4500"/>
    <n v="2475.0000000000009"/>
    <n v="866.25000000000023"/>
    <n v="0.35"/>
    <n v="1608.7500000000007"/>
  </r>
  <r>
    <x v="2"/>
    <n v="1128299"/>
    <x v="155"/>
    <x v="2"/>
    <x v="17"/>
    <s v="Cheyenne"/>
    <x v="4"/>
    <n v="0.75000000000000011"/>
    <n v="4250"/>
    <n v="3187.5000000000005"/>
    <n v="1275.0000000000002"/>
    <n v="0.4"/>
    <n v="1912.5000000000002"/>
  </r>
  <r>
    <x v="2"/>
    <n v="1128299"/>
    <x v="155"/>
    <x v="2"/>
    <x v="17"/>
    <s v="Cheyenne"/>
    <x v="5"/>
    <n v="0.80000000000000016"/>
    <n v="5500"/>
    <n v="4400.0000000000009"/>
    <n v="1320.0000000000002"/>
    <n v="0.3"/>
    <n v="3080.0000000000009"/>
  </r>
  <r>
    <x v="2"/>
    <n v="1128299"/>
    <x v="156"/>
    <x v="2"/>
    <x v="17"/>
    <s v="Cheyenne"/>
    <x v="0"/>
    <n v="0.65000000000000013"/>
    <n v="7500"/>
    <n v="4875.0000000000009"/>
    <n v="1706.2500000000002"/>
    <n v="0.35"/>
    <n v="3168.7500000000009"/>
  </r>
  <r>
    <x v="2"/>
    <n v="1128299"/>
    <x v="156"/>
    <x v="2"/>
    <x v="17"/>
    <s v="Cheyenne"/>
    <x v="1"/>
    <n v="0.75000000000000022"/>
    <n v="7500"/>
    <n v="5625.0000000000018"/>
    <n v="1968.7500000000005"/>
    <n v="0.35"/>
    <n v="3656.2500000000014"/>
  </r>
  <r>
    <x v="2"/>
    <n v="1128299"/>
    <x v="156"/>
    <x v="2"/>
    <x v="17"/>
    <s v="Cheyenne"/>
    <x v="2"/>
    <n v="0.70000000000000018"/>
    <n v="5500"/>
    <n v="3850.0000000000009"/>
    <n v="1347.5000000000002"/>
    <n v="0.35"/>
    <n v="2502.5000000000009"/>
  </r>
  <r>
    <x v="2"/>
    <n v="1128299"/>
    <x v="156"/>
    <x v="2"/>
    <x v="17"/>
    <s v="Cheyenne"/>
    <x v="3"/>
    <n v="0.70000000000000018"/>
    <n v="5500"/>
    <n v="3850.0000000000009"/>
    <n v="1347.5000000000002"/>
    <n v="0.35"/>
    <n v="2502.5000000000009"/>
  </r>
  <r>
    <x v="2"/>
    <n v="1128299"/>
    <x v="156"/>
    <x v="2"/>
    <x v="17"/>
    <s v="Cheyenne"/>
    <x v="4"/>
    <n v="0.80000000000000016"/>
    <n v="4750"/>
    <n v="3800.0000000000009"/>
    <n v="1520.0000000000005"/>
    <n v="0.4"/>
    <n v="2280.0000000000005"/>
  </r>
  <r>
    <x v="2"/>
    <n v="1128299"/>
    <x v="156"/>
    <x v="2"/>
    <x v="17"/>
    <s v="Cheyenne"/>
    <x v="5"/>
    <n v="0.8500000000000002"/>
    <n v="5750"/>
    <n v="4887.5000000000009"/>
    <n v="1466.2500000000002"/>
    <n v="0.3"/>
    <n v="3421.2500000000009"/>
  </r>
  <r>
    <x v="0"/>
    <n v="1185732"/>
    <x v="157"/>
    <x v="4"/>
    <x v="18"/>
    <s v="Richmond"/>
    <x v="0"/>
    <n v="0.35"/>
    <n v="7500"/>
    <n v="2625"/>
    <n v="1312.5"/>
    <n v="0.5"/>
    <n v="1312.5"/>
  </r>
  <r>
    <x v="0"/>
    <n v="1185732"/>
    <x v="157"/>
    <x v="4"/>
    <x v="18"/>
    <s v="Richmond"/>
    <x v="1"/>
    <n v="0.35"/>
    <n v="5500"/>
    <n v="1924.9999999999998"/>
    <n v="769.99999999999989"/>
    <n v="0.39999999999999997"/>
    <n v="1155"/>
  </r>
  <r>
    <x v="0"/>
    <n v="1185732"/>
    <x v="157"/>
    <x v="4"/>
    <x v="18"/>
    <s v="Richmond"/>
    <x v="2"/>
    <n v="0.25"/>
    <n v="5500"/>
    <n v="1375"/>
    <n v="412.5"/>
    <n v="0.3"/>
    <n v="962.5"/>
  </r>
  <r>
    <x v="0"/>
    <n v="1185732"/>
    <x v="157"/>
    <x v="4"/>
    <x v="18"/>
    <s v="Richmond"/>
    <x v="3"/>
    <n v="0.29999999999999993"/>
    <n v="4000"/>
    <n v="1199.9999999999998"/>
    <n v="419.99999999999989"/>
    <n v="0.35"/>
    <n v="779.99999999999989"/>
  </r>
  <r>
    <x v="0"/>
    <n v="1185732"/>
    <x v="157"/>
    <x v="4"/>
    <x v="18"/>
    <s v="Richmond"/>
    <x v="4"/>
    <n v="0.45000000000000007"/>
    <n v="4500"/>
    <n v="2025.0000000000002"/>
    <n v="810"/>
    <n v="0.39999999999999997"/>
    <n v="1215.0000000000002"/>
  </r>
  <r>
    <x v="0"/>
    <n v="1185732"/>
    <x v="157"/>
    <x v="4"/>
    <x v="18"/>
    <s v="Richmond"/>
    <x v="5"/>
    <n v="0.35"/>
    <n v="5500"/>
    <n v="1924.9999999999998"/>
    <n v="1058.75"/>
    <n v="0.55000000000000004"/>
    <n v="866.24999999999977"/>
  </r>
  <r>
    <x v="0"/>
    <n v="1185732"/>
    <x v="103"/>
    <x v="4"/>
    <x v="18"/>
    <s v="Richmond"/>
    <x v="0"/>
    <n v="0.35"/>
    <n v="8000"/>
    <n v="2800"/>
    <n v="1400"/>
    <n v="0.5"/>
    <n v="1400"/>
  </r>
  <r>
    <x v="0"/>
    <n v="1185732"/>
    <x v="103"/>
    <x v="4"/>
    <x v="18"/>
    <s v="Richmond"/>
    <x v="1"/>
    <n v="0.35"/>
    <n v="4500"/>
    <n v="1575"/>
    <n v="630"/>
    <n v="0.39999999999999997"/>
    <n v="945"/>
  </r>
  <r>
    <x v="0"/>
    <n v="1185732"/>
    <x v="103"/>
    <x v="4"/>
    <x v="18"/>
    <s v="Richmond"/>
    <x v="2"/>
    <n v="0.25"/>
    <n v="5000"/>
    <n v="1250"/>
    <n v="375"/>
    <n v="0.3"/>
    <n v="875"/>
  </r>
  <r>
    <x v="0"/>
    <n v="1185732"/>
    <x v="103"/>
    <x v="4"/>
    <x v="18"/>
    <s v="Richmond"/>
    <x v="3"/>
    <n v="0.29999999999999993"/>
    <n v="3750"/>
    <n v="1124.9999999999998"/>
    <n v="393.74999999999989"/>
    <n v="0.35"/>
    <n v="731.24999999999989"/>
  </r>
  <r>
    <x v="0"/>
    <n v="1185732"/>
    <x v="103"/>
    <x v="4"/>
    <x v="18"/>
    <s v="Richmond"/>
    <x v="4"/>
    <n v="0.45000000000000007"/>
    <n v="4500"/>
    <n v="2025.0000000000002"/>
    <n v="810"/>
    <n v="0.39999999999999997"/>
    <n v="1215.0000000000002"/>
  </r>
  <r>
    <x v="0"/>
    <n v="1185732"/>
    <x v="103"/>
    <x v="4"/>
    <x v="18"/>
    <s v="Richmond"/>
    <x v="5"/>
    <n v="0.35"/>
    <n v="5500"/>
    <n v="1924.9999999999998"/>
    <n v="1058.75"/>
    <n v="0.55000000000000004"/>
    <n v="866.24999999999977"/>
  </r>
  <r>
    <x v="0"/>
    <n v="1185732"/>
    <x v="158"/>
    <x v="4"/>
    <x v="18"/>
    <s v="Richmond"/>
    <x v="0"/>
    <n v="0.35"/>
    <n v="7700"/>
    <n v="2695"/>
    <n v="1347.5"/>
    <n v="0.5"/>
    <n v="1347.5"/>
  </r>
  <r>
    <x v="0"/>
    <n v="1185732"/>
    <x v="158"/>
    <x v="4"/>
    <x v="18"/>
    <s v="Richmond"/>
    <x v="1"/>
    <n v="0.35"/>
    <n v="4500"/>
    <n v="1575"/>
    <n v="630"/>
    <n v="0.39999999999999997"/>
    <n v="945"/>
  </r>
  <r>
    <x v="0"/>
    <n v="1185732"/>
    <x v="158"/>
    <x v="4"/>
    <x v="18"/>
    <s v="Richmond"/>
    <x v="2"/>
    <n v="0.25"/>
    <n v="4750"/>
    <n v="1187.5"/>
    <n v="356.25"/>
    <n v="0.3"/>
    <n v="831.25"/>
  </r>
  <r>
    <x v="0"/>
    <n v="1185732"/>
    <x v="158"/>
    <x v="4"/>
    <x v="18"/>
    <s v="Richmond"/>
    <x v="3"/>
    <n v="0.29999999999999993"/>
    <n v="3250"/>
    <n v="974.99999999999977"/>
    <n v="341.24999999999989"/>
    <n v="0.35"/>
    <n v="633.74999999999989"/>
  </r>
  <r>
    <x v="0"/>
    <n v="1185732"/>
    <x v="158"/>
    <x v="4"/>
    <x v="18"/>
    <s v="Richmond"/>
    <x v="4"/>
    <n v="0.45000000000000007"/>
    <n v="3750"/>
    <n v="1687.5000000000002"/>
    <n v="675"/>
    <n v="0.39999999999999997"/>
    <n v="1012.5000000000002"/>
  </r>
  <r>
    <x v="0"/>
    <n v="1185732"/>
    <x v="158"/>
    <x v="4"/>
    <x v="18"/>
    <s v="Richmond"/>
    <x v="5"/>
    <n v="0.35"/>
    <n v="4750"/>
    <n v="1662.5"/>
    <n v="914.37500000000011"/>
    <n v="0.55000000000000004"/>
    <n v="748.12499999999989"/>
  </r>
  <r>
    <x v="0"/>
    <n v="1185732"/>
    <x v="159"/>
    <x v="4"/>
    <x v="18"/>
    <s v="Richmond"/>
    <x v="0"/>
    <n v="0.35"/>
    <n v="7250"/>
    <n v="2537.5"/>
    <n v="1268.75"/>
    <n v="0.5"/>
    <n v="1268.75"/>
  </r>
  <r>
    <x v="0"/>
    <n v="1185732"/>
    <x v="159"/>
    <x v="4"/>
    <x v="18"/>
    <s v="Richmond"/>
    <x v="1"/>
    <n v="0.4"/>
    <n v="4250"/>
    <n v="1700"/>
    <n v="680"/>
    <n v="0.39999999999999997"/>
    <n v="1020"/>
  </r>
  <r>
    <x v="0"/>
    <n v="1185732"/>
    <x v="159"/>
    <x v="4"/>
    <x v="18"/>
    <s v="Richmond"/>
    <x v="2"/>
    <n v="0.30000000000000004"/>
    <n v="4500"/>
    <n v="1350.0000000000002"/>
    <n v="405.00000000000006"/>
    <n v="0.3"/>
    <n v="945.00000000000023"/>
  </r>
  <r>
    <x v="0"/>
    <n v="1185732"/>
    <x v="159"/>
    <x v="4"/>
    <x v="18"/>
    <s v="Richmond"/>
    <x v="3"/>
    <n v="0.35"/>
    <n v="3750"/>
    <n v="1312.5"/>
    <n v="459.37499999999994"/>
    <n v="0.35"/>
    <n v="853.125"/>
  </r>
  <r>
    <x v="0"/>
    <n v="1185732"/>
    <x v="159"/>
    <x v="4"/>
    <x v="18"/>
    <s v="Richmond"/>
    <x v="4"/>
    <n v="0.5"/>
    <n v="4000"/>
    <n v="2000"/>
    <n v="799.99999999999989"/>
    <n v="0.39999999999999997"/>
    <n v="1200"/>
  </r>
  <r>
    <x v="0"/>
    <n v="1185732"/>
    <x v="159"/>
    <x v="4"/>
    <x v="18"/>
    <s v="Richmond"/>
    <x v="5"/>
    <n v="0.4"/>
    <n v="5250"/>
    <n v="2100"/>
    <n v="1155"/>
    <n v="0.55000000000000004"/>
    <n v="945"/>
  </r>
  <r>
    <x v="0"/>
    <n v="1185732"/>
    <x v="160"/>
    <x v="4"/>
    <x v="18"/>
    <s v="Richmond"/>
    <x v="0"/>
    <n v="0.5"/>
    <n v="7950"/>
    <n v="3975"/>
    <n v="1987.5"/>
    <n v="0.5"/>
    <n v="1987.5"/>
  </r>
  <r>
    <x v="0"/>
    <n v="1185732"/>
    <x v="160"/>
    <x v="4"/>
    <x v="18"/>
    <s v="Richmond"/>
    <x v="1"/>
    <n v="0.5"/>
    <n v="5000"/>
    <n v="2500"/>
    <n v="999.99999999999989"/>
    <n v="0.39999999999999997"/>
    <n v="1500"/>
  </r>
  <r>
    <x v="0"/>
    <n v="1185732"/>
    <x v="160"/>
    <x v="4"/>
    <x v="18"/>
    <s v="Richmond"/>
    <x v="2"/>
    <n v="0.45"/>
    <n v="4750"/>
    <n v="2137.5"/>
    <n v="641.25"/>
    <n v="0.3"/>
    <n v="1496.25"/>
  </r>
  <r>
    <x v="0"/>
    <n v="1185732"/>
    <x v="160"/>
    <x v="4"/>
    <x v="18"/>
    <s v="Richmond"/>
    <x v="3"/>
    <n v="0.45"/>
    <n v="4500"/>
    <n v="2025"/>
    <n v="708.75"/>
    <n v="0.35"/>
    <n v="1316.25"/>
  </r>
  <r>
    <x v="0"/>
    <n v="1185732"/>
    <x v="160"/>
    <x v="4"/>
    <x v="18"/>
    <s v="Richmond"/>
    <x v="4"/>
    <n v="0.54999999999999993"/>
    <n v="4750"/>
    <n v="2612.4999999999995"/>
    <n v="1044.9999999999998"/>
    <n v="0.39999999999999997"/>
    <n v="1567.4999999999998"/>
  </r>
  <r>
    <x v="0"/>
    <n v="1185732"/>
    <x v="160"/>
    <x v="4"/>
    <x v="18"/>
    <s v="Richmond"/>
    <x v="5"/>
    <n v="0.6"/>
    <n v="5750"/>
    <n v="3450"/>
    <n v="1897.5000000000002"/>
    <n v="0.55000000000000004"/>
    <n v="1552.4999999999998"/>
  </r>
  <r>
    <x v="0"/>
    <n v="1185732"/>
    <x v="107"/>
    <x v="4"/>
    <x v="18"/>
    <s v="Richmond"/>
    <x v="0"/>
    <n v="0.54999999999999993"/>
    <n v="8250"/>
    <n v="4537.4999999999991"/>
    <n v="2268.7499999999995"/>
    <n v="0.5"/>
    <n v="2268.7499999999995"/>
  </r>
  <r>
    <x v="0"/>
    <n v="1185732"/>
    <x v="107"/>
    <x v="4"/>
    <x v="18"/>
    <s v="Richmond"/>
    <x v="1"/>
    <n v="0.5"/>
    <n v="5750"/>
    <n v="2875"/>
    <n v="1150"/>
    <n v="0.39999999999999997"/>
    <n v="1725"/>
  </r>
  <r>
    <x v="0"/>
    <n v="1185732"/>
    <x v="107"/>
    <x v="4"/>
    <x v="18"/>
    <s v="Richmond"/>
    <x v="2"/>
    <n v="0.45"/>
    <n v="5500"/>
    <n v="2475"/>
    <n v="742.5"/>
    <n v="0.3"/>
    <n v="1732.5"/>
  </r>
  <r>
    <x v="0"/>
    <n v="1185732"/>
    <x v="107"/>
    <x v="4"/>
    <x v="18"/>
    <s v="Richmond"/>
    <x v="3"/>
    <n v="0.45"/>
    <n v="5250"/>
    <n v="2362.5"/>
    <n v="826.875"/>
    <n v="0.35"/>
    <n v="1535.625"/>
  </r>
  <r>
    <x v="0"/>
    <n v="1185732"/>
    <x v="107"/>
    <x v="4"/>
    <x v="18"/>
    <s v="Richmond"/>
    <x v="4"/>
    <n v="0.6"/>
    <n v="5250"/>
    <n v="3150"/>
    <n v="1260"/>
    <n v="0.39999999999999997"/>
    <n v="1890"/>
  </r>
  <r>
    <x v="0"/>
    <n v="1185732"/>
    <x v="107"/>
    <x v="4"/>
    <x v="18"/>
    <s v="Richmond"/>
    <x v="5"/>
    <n v="0.65"/>
    <n v="6750"/>
    <n v="4387.5"/>
    <n v="2413.125"/>
    <n v="0.55000000000000004"/>
    <n v="1974.375"/>
  </r>
  <r>
    <x v="0"/>
    <n v="1185732"/>
    <x v="161"/>
    <x v="4"/>
    <x v="18"/>
    <s v="Richmond"/>
    <x v="0"/>
    <n v="0.6"/>
    <n v="9000"/>
    <n v="5400"/>
    <n v="2700"/>
    <n v="0.5"/>
    <n v="2700"/>
  </r>
  <r>
    <x v="0"/>
    <n v="1185732"/>
    <x v="161"/>
    <x v="4"/>
    <x v="18"/>
    <s v="Richmond"/>
    <x v="1"/>
    <n v="0.55000000000000004"/>
    <n v="6500"/>
    <n v="3575.0000000000005"/>
    <n v="1430"/>
    <n v="0.39999999999999997"/>
    <n v="2145.0000000000005"/>
  </r>
  <r>
    <x v="0"/>
    <n v="1185732"/>
    <x v="161"/>
    <x v="4"/>
    <x v="18"/>
    <s v="Richmond"/>
    <x v="2"/>
    <n v="0.5"/>
    <n v="5750"/>
    <n v="2875"/>
    <n v="862.5"/>
    <n v="0.3"/>
    <n v="2012.5"/>
  </r>
  <r>
    <x v="0"/>
    <n v="1185732"/>
    <x v="161"/>
    <x v="4"/>
    <x v="18"/>
    <s v="Richmond"/>
    <x v="3"/>
    <n v="0.5"/>
    <n v="5250"/>
    <n v="2625"/>
    <n v="918.74999999999989"/>
    <n v="0.35"/>
    <n v="1706.25"/>
  </r>
  <r>
    <x v="0"/>
    <n v="1185732"/>
    <x v="161"/>
    <x v="4"/>
    <x v="18"/>
    <s v="Richmond"/>
    <x v="4"/>
    <n v="0.6"/>
    <n v="5500"/>
    <n v="3300"/>
    <n v="1320"/>
    <n v="0.39999999999999997"/>
    <n v="1980"/>
  </r>
  <r>
    <x v="0"/>
    <n v="1185732"/>
    <x v="161"/>
    <x v="4"/>
    <x v="18"/>
    <s v="Richmond"/>
    <x v="5"/>
    <n v="0.65"/>
    <n v="7250"/>
    <n v="4712.5"/>
    <n v="2591.875"/>
    <n v="0.55000000000000004"/>
    <n v="2120.625"/>
  </r>
  <r>
    <x v="0"/>
    <n v="1185732"/>
    <x v="162"/>
    <x v="4"/>
    <x v="18"/>
    <s v="Richmond"/>
    <x v="0"/>
    <n v="0.6"/>
    <n v="8750"/>
    <n v="5250"/>
    <n v="2625"/>
    <n v="0.5"/>
    <n v="2625"/>
  </r>
  <r>
    <x v="0"/>
    <n v="1185732"/>
    <x v="162"/>
    <x v="4"/>
    <x v="18"/>
    <s v="Richmond"/>
    <x v="1"/>
    <n v="0.55000000000000004"/>
    <n v="6500"/>
    <n v="3575.0000000000005"/>
    <n v="1430"/>
    <n v="0.39999999999999997"/>
    <n v="2145.0000000000005"/>
  </r>
  <r>
    <x v="0"/>
    <n v="1185732"/>
    <x v="162"/>
    <x v="4"/>
    <x v="18"/>
    <s v="Richmond"/>
    <x v="2"/>
    <n v="0.45000000000000007"/>
    <n v="5750"/>
    <n v="2587.5000000000005"/>
    <n v="776.25000000000011"/>
    <n v="0.3"/>
    <n v="1811.2500000000005"/>
  </r>
  <r>
    <x v="0"/>
    <n v="1185732"/>
    <x v="162"/>
    <x v="4"/>
    <x v="18"/>
    <s v="Richmond"/>
    <x v="3"/>
    <n v="0.35"/>
    <n v="5250"/>
    <n v="1837.4999999999998"/>
    <n v="643.12499999999989"/>
    <n v="0.35"/>
    <n v="1194.375"/>
  </r>
  <r>
    <x v="0"/>
    <n v="1185732"/>
    <x v="162"/>
    <x v="4"/>
    <x v="18"/>
    <s v="Richmond"/>
    <x v="4"/>
    <n v="0.45000000000000007"/>
    <n v="5000"/>
    <n v="2250.0000000000005"/>
    <n v="900.00000000000011"/>
    <n v="0.39999999999999997"/>
    <n v="1350.0000000000005"/>
  </r>
  <r>
    <x v="0"/>
    <n v="1185732"/>
    <x v="162"/>
    <x v="4"/>
    <x v="18"/>
    <s v="Richmond"/>
    <x v="5"/>
    <n v="0.50000000000000011"/>
    <n v="6750"/>
    <n v="3375.0000000000009"/>
    <n v="1856.2500000000007"/>
    <n v="0.55000000000000004"/>
    <n v="1518.7500000000002"/>
  </r>
  <r>
    <x v="0"/>
    <n v="1185732"/>
    <x v="163"/>
    <x v="4"/>
    <x v="18"/>
    <s v="Richmond"/>
    <x v="0"/>
    <n v="0.45000000000000007"/>
    <n v="8000"/>
    <n v="3600.0000000000005"/>
    <n v="1800.0000000000002"/>
    <n v="0.5"/>
    <n v="1800.0000000000002"/>
  </r>
  <r>
    <x v="0"/>
    <n v="1185732"/>
    <x v="163"/>
    <x v="4"/>
    <x v="18"/>
    <s v="Richmond"/>
    <x v="1"/>
    <n v="0.40000000000000013"/>
    <n v="6000"/>
    <n v="2400.0000000000009"/>
    <n v="960.00000000000023"/>
    <n v="0.39999999999999997"/>
    <n v="1440.0000000000007"/>
  </r>
  <r>
    <x v="0"/>
    <n v="1185732"/>
    <x v="163"/>
    <x v="4"/>
    <x v="18"/>
    <s v="Richmond"/>
    <x v="2"/>
    <n v="0.35"/>
    <n v="5000"/>
    <n v="1750"/>
    <n v="525"/>
    <n v="0.3"/>
    <n v="1225"/>
  </r>
  <r>
    <x v="0"/>
    <n v="1185732"/>
    <x v="163"/>
    <x v="4"/>
    <x v="18"/>
    <s v="Richmond"/>
    <x v="3"/>
    <n v="0.35"/>
    <n v="4750"/>
    <n v="1662.5"/>
    <n v="581.875"/>
    <n v="0.35"/>
    <n v="1080.625"/>
  </r>
  <r>
    <x v="0"/>
    <n v="1185732"/>
    <x v="163"/>
    <x v="4"/>
    <x v="18"/>
    <s v="Richmond"/>
    <x v="4"/>
    <n v="0.45000000000000007"/>
    <n v="4750"/>
    <n v="2137.5000000000005"/>
    <n v="855.00000000000011"/>
    <n v="0.39999999999999997"/>
    <n v="1282.5000000000005"/>
  </r>
  <r>
    <x v="0"/>
    <n v="1185732"/>
    <x v="163"/>
    <x v="4"/>
    <x v="18"/>
    <s v="Richmond"/>
    <x v="5"/>
    <n v="0.50000000000000011"/>
    <n v="5750"/>
    <n v="2875.0000000000005"/>
    <n v="1581.2500000000005"/>
    <n v="0.55000000000000004"/>
    <n v="1293.75"/>
  </r>
  <r>
    <x v="0"/>
    <n v="1185732"/>
    <x v="111"/>
    <x v="4"/>
    <x v="18"/>
    <s v="Richmond"/>
    <x v="0"/>
    <n v="0.50000000000000011"/>
    <n v="7500"/>
    <n v="3750.0000000000009"/>
    <n v="1875.0000000000005"/>
    <n v="0.5"/>
    <n v="1875.0000000000005"/>
  </r>
  <r>
    <x v="0"/>
    <n v="1185732"/>
    <x v="111"/>
    <x v="4"/>
    <x v="18"/>
    <s v="Richmond"/>
    <x v="1"/>
    <n v="0.40000000000000013"/>
    <n v="5750"/>
    <n v="2300.0000000000009"/>
    <n v="920.00000000000034"/>
    <n v="0.39999999999999997"/>
    <n v="1380.0000000000005"/>
  </r>
  <r>
    <x v="0"/>
    <n v="1185732"/>
    <x v="111"/>
    <x v="4"/>
    <x v="18"/>
    <s v="Richmond"/>
    <x v="2"/>
    <n v="0.40000000000000013"/>
    <n v="4250"/>
    <n v="1700.0000000000005"/>
    <n v="510.00000000000011"/>
    <n v="0.3"/>
    <n v="1190.0000000000005"/>
  </r>
  <r>
    <x v="0"/>
    <n v="1185732"/>
    <x v="111"/>
    <x v="4"/>
    <x v="18"/>
    <s v="Richmond"/>
    <x v="3"/>
    <n v="0.40000000000000013"/>
    <n v="4000"/>
    <n v="1600.0000000000005"/>
    <n v="560.00000000000011"/>
    <n v="0.35"/>
    <n v="1040.0000000000005"/>
  </r>
  <r>
    <x v="0"/>
    <n v="1185732"/>
    <x v="111"/>
    <x v="4"/>
    <x v="18"/>
    <s v="Richmond"/>
    <x v="4"/>
    <n v="0.50000000000000011"/>
    <n v="4000"/>
    <n v="2000.0000000000005"/>
    <n v="800.00000000000011"/>
    <n v="0.39999999999999997"/>
    <n v="1200.0000000000005"/>
  </r>
  <r>
    <x v="0"/>
    <n v="1185732"/>
    <x v="111"/>
    <x v="4"/>
    <x v="18"/>
    <s v="Richmond"/>
    <x v="5"/>
    <n v="0.55000000000000004"/>
    <n v="5250"/>
    <n v="2887.5000000000005"/>
    <n v="1588.1250000000005"/>
    <n v="0.55000000000000004"/>
    <n v="1299.375"/>
  </r>
  <r>
    <x v="0"/>
    <n v="1185732"/>
    <x v="164"/>
    <x v="4"/>
    <x v="18"/>
    <s v="Richmond"/>
    <x v="0"/>
    <n v="0.50000000000000011"/>
    <n v="6750"/>
    <n v="3375.0000000000009"/>
    <n v="1687.5000000000005"/>
    <n v="0.5"/>
    <n v="1687.5000000000005"/>
  </r>
  <r>
    <x v="0"/>
    <n v="1185732"/>
    <x v="164"/>
    <x v="4"/>
    <x v="18"/>
    <s v="Richmond"/>
    <x v="1"/>
    <n v="0.45000000000000012"/>
    <n v="5000"/>
    <n v="2250.0000000000005"/>
    <n v="900.00000000000011"/>
    <n v="0.39999999999999997"/>
    <n v="1350.0000000000005"/>
  </r>
  <r>
    <x v="0"/>
    <n v="1185732"/>
    <x v="164"/>
    <x v="4"/>
    <x v="18"/>
    <s v="Richmond"/>
    <x v="2"/>
    <n v="0.45000000000000012"/>
    <n v="4450"/>
    <n v="2002.5000000000005"/>
    <n v="600.75000000000011"/>
    <n v="0.3"/>
    <n v="1401.7500000000005"/>
  </r>
  <r>
    <x v="0"/>
    <n v="1185732"/>
    <x v="164"/>
    <x v="4"/>
    <x v="18"/>
    <s v="Richmond"/>
    <x v="3"/>
    <n v="0.45000000000000012"/>
    <n v="4750"/>
    <n v="2137.5000000000005"/>
    <n v="748.12500000000011"/>
    <n v="0.35"/>
    <n v="1389.3750000000005"/>
  </r>
  <r>
    <x v="0"/>
    <n v="1185732"/>
    <x v="164"/>
    <x v="4"/>
    <x v="18"/>
    <s v="Richmond"/>
    <x v="4"/>
    <n v="0.6"/>
    <n v="4500"/>
    <n v="2700"/>
    <n v="1080"/>
    <n v="0.39999999999999997"/>
    <n v="1620"/>
  </r>
  <r>
    <x v="0"/>
    <n v="1185732"/>
    <x v="164"/>
    <x v="4"/>
    <x v="18"/>
    <s v="Richmond"/>
    <x v="5"/>
    <n v="0.64999999999999991"/>
    <n v="6250"/>
    <n v="4062.4999999999995"/>
    <n v="2234.375"/>
    <n v="0.55000000000000004"/>
    <n v="1828.1249999999995"/>
  </r>
  <r>
    <x v="0"/>
    <n v="1185732"/>
    <x v="165"/>
    <x v="4"/>
    <x v="18"/>
    <s v="Richmond"/>
    <x v="0"/>
    <n v="0.6"/>
    <n v="8500"/>
    <n v="5100"/>
    <n v="2550"/>
    <n v="0.5"/>
    <n v="2550"/>
  </r>
  <r>
    <x v="0"/>
    <n v="1185732"/>
    <x v="165"/>
    <x v="4"/>
    <x v="18"/>
    <s v="Richmond"/>
    <x v="1"/>
    <n v="0.5"/>
    <n v="6500"/>
    <n v="3250"/>
    <n v="1300"/>
    <n v="0.39999999999999997"/>
    <n v="1950"/>
  </r>
  <r>
    <x v="0"/>
    <n v="1185732"/>
    <x v="165"/>
    <x v="4"/>
    <x v="18"/>
    <s v="Richmond"/>
    <x v="2"/>
    <n v="0.5"/>
    <n v="6000"/>
    <n v="3000"/>
    <n v="900"/>
    <n v="0.3"/>
    <n v="2100"/>
  </r>
  <r>
    <x v="0"/>
    <n v="1185732"/>
    <x v="165"/>
    <x v="4"/>
    <x v="18"/>
    <s v="Richmond"/>
    <x v="3"/>
    <n v="0.5"/>
    <n v="5500"/>
    <n v="2750"/>
    <n v="962.49999999999989"/>
    <n v="0.35"/>
    <n v="1787.5"/>
  </r>
  <r>
    <x v="0"/>
    <n v="1185732"/>
    <x v="165"/>
    <x v="4"/>
    <x v="18"/>
    <s v="Richmond"/>
    <x v="4"/>
    <n v="0.6"/>
    <n v="5500"/>
    <n v="3300"/>
    <n v="1320"/>
    <n v="0.39999999999999997"/>
    <n v="1980"/>
  </r>
  <r>
    <x v="0"/>
    <n v="1185732"/>
    <x v="165"/>
    <x v="4"/>
    <x v="18"/>
    <s v="Richmond"/>
    <x v="5"/>
    <n v="0.64999999999999991"/>
    <n v="6500"/>
    <n v="4224.9999999999991"/>
    <n v="2323.7499999999995"/>
    <n v="0.55000000000000004"/>
    <n v="1901.2499999999995"/>
  </r>
  <r>
    <x v="0"/>
    <n v="1185732"/>
    <x v="166"/>
    <x v="3"/>
    <x v="19"/>
    <s v="Detroit"/>
    <x v="0"/>
    <n v="0.3"/>
    <n v="6250"/>
    <n v="1875"/>
    <n v="750"/>
    <n v="0.4"/>
    <n v="1125"/>
  </r>
  <r>
    <x v="0"/>
    <n v="1185732"/>
    <x v="166"/>
    <x v="3"/>
    <x v="19"/>
    <s v="Detroit"/>
    <x v="1"/>
    <n v="0.3"/>
    <n v="4250"/>
    <n v="1275"/>
    <n v="446.25"/>
    <n v="0.35"/>
    <n v="828.75"/>
  </r>
  <r>
    <x v="0"/>
    <n v="1185732"/>
    <x v="166"/>
    <x v="3"/>
    <x v="19"/>
    <s v="Detroit"/>
    <x v="2"/>
    <n v="0.2"/>
    <n v="4250"/>
    <n v="850"/>
    <n v="297.5"/>
    <n v="0.35"/>
    <n v="552.5"/>
  </r>
  <r>
    <x v="0"/>
    <n v="1185732"/>
    <x v="166"/>
    <x v="3"/>
    <x v="19"/>
    <s v="Detroit"/>
    <x v="3"/>
    <n v="0.25000000000000006"/>
    <n v="2750"/>
    <n v="687.50000000000011"/>
    <n v="275.00000000000006"/>
    <n v="0.4"/>
    <n v="412.50000000000006"/>
  </r>
  <r>
    <x v="0"/>
    <n v="1185732"/>
    <x v="166"/>
    <x v="3"/>
    <x v="19"/>
    <s v="Detroit"/>
    <x v="4"/>
    <n v="0.39999999999999997"/>
    <n v="3250"/>
    <n v="1300"/>
    <n v="454.99999999999994"/>
    <n v="0.35"/>
    <n v="845"/>
  </r>
  <r>
    <x v="0"/>
    <n v="1185732"/>
    <x v="166"/>
    <x v="3"/>
    <x v="19"/>
    <s v="Detroit"/>
    <x v="5"/>
    <n v="0.3"/>
    <n v="4250"/>
    <n v="1275"/>
    <n v="637.5"/>
    <n v="0.5"/>
    <n v="637.5"/>
  </r>
  <r>
    <x v="0"/>
    <n v="1185732"/>
    <x v="167"/>
    <x v="3"/>
    <x v="19"/>
    <s v="Detroit"/>
    <x v="0"/>
    <n v="0.3"/>
    <n v="6750"/>
    <n v="2025"/>
    <n v="810"/>
    <n v="0.4"/>
    <n v="1215"/>
  </r>
  <r>
    <x v="0"/>
    <n v="1185732"/>
    <x v="167"/>
    <x v="3"/>
    <x v="19"/>
    <s v="Detroit"/>
    <x v="1"/>
    <n v="0.3"/>
    <n v="3250"/>
    <n v="975"/>
    <n v="341.25"/>
    <n v="0.35"/>
    <n v="633.75"/>
  </r>
  <r>
    <x v="0"/>
    <n v="1185732"/>
    <x v="167"/>
    <x v="3"/>
    <x v="19"/>
    <s v="Detroit"/>
    <x v="2"/>
    <n v="0.2"/>
    <n v="3750"/>
    <n v="750"/>
    <n v="262.5"/>
    <n v="0.35"/>
    <n v="487.5"/>
  </r>
  <r>
    <x v="0"/>
    <n v="1185732"/>
    <x v="167"/>
    <x v="3"/>
    <x v="19"/>
    <s v="Detroit"/>
    <x v="3"/>
    <n v="0.25000000000000006"/>
    <n v="2500"/>
    <n v="625.00000000000011"/>
    <n v="250.00000000000006"/>
    <n v="0.4"/>
    <n v="375.00000000000006"/>
  </r>
  <r>
    <x v="0"/>
    <n v="1185732"/>
    <x v="167"/>
    <x v="3"/>
    <x v="19"/>
    <s v="Detroit"/>
    <x v="4"/>
    <n v="0.39999999999999997"/>
    <n v="3250"/>
    <n v="1300"/>
    <n v="454.99999999999994"/>
    <n v="0.35"/>
    <n v="845"/>
  </r>
  <r>
    <x v="0"/>
    <n v="1185732"/>
    <x v="167"/>
    <x v="3"/>
    <x v="19"/>
    <s v="Detroit"/>
    <x v="5"/>
    <n v="0.3"/>
    <n v="4000"/>
    <n v="1200"/>
    <n v="600"/>
    <n v="0.5"/>
    <n v="600"/>
  </r>
  <r>
    <x v="0"/>
    <n v="1185732"/>
    <x v="126"/>
    <x v="3"/>
    <x v="19"/>
    <s v="Detroit"/>
    <x v="0"/>
    <n v="0.35000000000000003"/>
    <n v="6200"/>
    <n v="2170"/>
    <n v="868"/>
    <n v="0.4"/>
    <n v="1302"/>
  </r>
  <r>
    <x v="0"/>
    <n v="1185732"/>
    <x v="126"/>
    <x v="3"/>
    <x v="19"/>
    <s v="Detroit"/>
    <x v="1"/>
    <n v="0.35000000000000003"/>
    <n v="3000"/>
    <n v="1050"/>
    <n v="367.5"/>
    <n v="0.35"/>
    <n v="682.5"/>
  </r>
  <r>
    <x v="0"/>
    <n v="1185732"/>
    <x v="126"/>
    <x v="3"/>
    <x v="19"/>
    <s v="Detroit"/>
    <x v="2"/>
    <n v="0.25000000000000006"/>
    <n v="3500"/>
    <n v="875.00000000000023"/>
    <n v="306.25000000000006"/>
    <n v="0.35"/>
    <n v="568.75000000000023"/>
  </r>
  <r>
    <x v="0"/>
    <n v="1185732"/>
    <x v="126"/>
    <x v="3"/>
    <x v="19"/>
    <s v="Detroit"/>
    <x v="3"/>
    <n v="0.3"/>
    <n v="2000"/>
    <n v="600"/>
    <n v="240"/>
    <n v="0.4"/>
    <n v="360"/>
  </r>
  <r>
    <x v="0"/>
    <n v="1185732"/>
    <x v="126"/>
    <x v="3"/>
    <x v="19"/>
    <s v="Detroit"/>
    <x v="4"/>
    <n v="0.45"/>
    <n v="2500"/>
    <n v="1125"/>
    <n v="393.75"/>
    <n v="0.35"/>
    <n v="731.25"/>
  </r>
  <r>
    <x v="0"/>
    <n v="1185732"/>
    <x v="126"/>
    <x v="3"/>
    <x v="19"/>
    <s v="Detroit"/>
    <x v="5"/>
    <n v="0.35000000000000003"/>
    <n v="3500"/>
    <n v="1225.0000000000002"/>
    <n v="612.50000000000011"/>
    <n v="0.5"/>
    <n v="612.50000000000011"/>
  </r>
  <r>
    <x v="0"/>
    <n v="1185732"/>
    <x v="127"/>
    <x v="3"/>
    <x v="19"/>
    <s v="Detroit"/>
    <x v="0"/>
    <n v="0.35000000000000003"/>
    <n v="5750"/>
    <n v="2012.5000000000002"/>
    <n v="805.00000000000011"/>
    <n v="0.4"/>
    <n v="1207.5"/>
  </r>
  <r>
    <x v="0"/>
    <n v="1185732"/>
    <x v="127"/>
    <x v="3"/>
    <x v="19"/>
    <s v="Detroit"/>
    <x v="1"/>
    <n v="0.30000000000000004"/>
    <n v="2750"/>
    <n v="825.00000000000011"/>
    <n v="288.75"/>
    <n v="0.35"/>
    <n v="536.25000000000011"/>
  </r>
  <r>
    <x v="0"/>
    <n v="1185732"/>
    <x v="127"/>
    <x v="3"/>
    <x v="19"/>
    <s v="Detroit"/>
    <x v="2"/>
    <n v="0.20000000000000007"/>
    <n v="2750"/>
    <n v="550.00000000000023"/>
    <n v="192.50000000000006"/>
    <n v="0.35"/>
    <n v="357.50000000000017"/>
  </r>
  <r>
    <x v="0"/>
    <n v="1185732"/>
    <x v="127"/>
    <x v="3"/>
    <x v="19"/>
    <s v="Detroit"/>
    <x v="3"/>
    <n v="0.25"/>
    <n v="2000"/>
    <n v="500"/>
    <n v="200"/>
    <n v="0.4"/>
    <n v="300"/>
  </r>
  <r>
    <x v="0"/>
    <n v="1185732"/>
    <x v="127"/>
    <x v="3"/>
    <x v="19"/>
    <s v="Detroit"/>
    <x v="4"/>
    <n v="0.4"/>
    <n v="2250"/>
    <n v="900"/>
    <n v="315"/>
    <n v="0.35"/>
    <n v="585"/>
  </r>
  <r>
    <x v="0"/>
    <n v="1185732"/>
    <x v="127"/>
    <x v="3"/>
    <x v="19"/>
    <s v="Detroit"/>
    <x v="5"/>
    <n v="0.30000000000000004"/>
    <n v="3500"/>
    <n v="1050.0000000000002"/>
    <n v="525.00000000000011"/>
    <n v="0.5"/>
    <n v="525.00000000000011"/>
  </r>
  <r>
    <x v="0"/>
    <n v="1185732"/>
    <x v="168"/>
    <x v="3"/>
    <x v="19"/>
    <s v="Detroit"/>
    <x v="0"/>
    <n v="0.4"/>
    <n v="6200"/>
    <n v="2480"/>
    <n v="992"/>
    <n v="0.4"/>
    <n v="1488"/>
  </r>
  <r>
    <x v="0"/>
    <n v="1185732"/>
    <x v="168"/>
    <x v="3"/>
    <x v="19"/>
    <s v="Detroit"/>
    <x v="1"/>
    <n v="0.35000000000000009"/>
    <n v="3250"/>
    <n v="1137.5000000000002"/>
    <n v="398.12500000000006"/>
    <n v="0.35"/>
    <n v="739.37500000000023"/>
  </r>
  <r>
    <x v="0"/>
    <n v="1185732"/>
    <x v="168"/>
    <x v="3"/>
    <x v="19"/>
    <s v="Detroit"/>
    <x v="2"/>
    <n v="0.30000000000000004"/>
    <n v="3000"/>
    <n v="900.00000000000011"/>
    <n v="315"/>
    <n v="0.35"/>
    <n v="585.00000000000011"/>
  </r>
  <r>
    <x v="0"/>
    <n v="1185732"/>
    <x v="168"/>
    <x v="3"/>
    <x v="19"/>
    <s v="Detroit"/>
    <x v="3"/>
    <n v="0.30000000000000004"/>
    <n v="2250"/>
    <n v="675.00000000000011"/>
    <n v="270.00000000000006"/>
    <n v="0.4"/>
    <n v="405.00000000000006"/>
  </r>
  <r>
    <x v="0"/>
    <n v="1185732"/>
    <x v="168"/>
    <x v="3"/>
    <x v="19"/>
    <s v="Detroit"/>
    <x v="4"/>
    <n v="0.44999999999999996"/>
    <n v="2500"/>
    <n v="1125"/>
    <n v="393.75"/>
    <n v="0.35"/>
    <n v="731.25"/>
  </r>
  <r>
    <x v="0"/>
    <n v="1185732"/>
    <x v="168"/>
    <x v="3"/>
    <x v="19"/>
    <s v="Detroit"/>
    <x v="5"/>
    <n v="0.49999999999999994"/>
    <n v="3500"/>
    <n v="1749.9999999999998"/>
    <n v="874.99999999999989"/>
    <n v="0.5"/>
    <n v="874.99999999999989"/>
  </r>
  <r>
    <x v="0"/>
    <n v="1185732"/>
    <x v="169"/>
    <x v="3"/>
    <x v="19"/>
    <s v="Detroit"/>
    <x v="0"/>
    <n v="0.35000000000000003"/>
    <n v="6000"/>
    <n v="2100"/>
    <n v="840"/>
    <n v="0.4"/>
    <n v="1260"/>
  </r>
  <r>
    <x v="0"/>
    <n v="1185732"/>
    <x v="169"/>
    <x v="3"/>
    <x v="19"/>
    <s v="Detroit"/>
    <x v="1"/>
    <n v="0.3000000000000001"/>
    <n v="3500"/>
    <n v="1050.0000000000005"/>
    <n v="367.50000000000011"/>
    <n v="0.35"/>
    <n v="682.50000000000034"/>
  </r>
  <r>
    <x v="0"/>
    <n v="1185732"/>
    <x v="169"/>
    <x v="3"/>
    <x v="19"/>
    <s v="Detroit"/>
    <x v="2"/>
    <n v="0.25000000000000006"/>
    <n v="3750"/>
    <n v="937.50000000000023"/>
    <n v="328.12500000000006"/>
    <n v="0.35"/>
    <n v="609.37500000000023"/>
  </r>
  <r>
    <x v="0"/>
    <n v="1185732"/>
    <x v="169"/>
    <x v="3"/>
    <x v="19"/>
    <s v="Detroit"/>
    <x v="3"/>
    <n v="0.25000000000000006"/>
    <n v="3500"/>
    <n v="875.00000000000023"/>
    <n v="350.00000000000011"/>
    <n v="0.4"/>
    <n v="525.00000000000011"/>
  </r>
  <r>
    <x v="0"/>
    <n v="1185732"/>
    <x v="169"/>
    <x v="3"/>
    <x v="19"/>
    <s v="Detroit"/>
    <x v="4"/>
    <n v="0.4"/>
    <n v="3500"/>
    <n v="1400"/>
    <n v="489.99999999999994"/>
    <n v="0.35"/>
    <n v="910"/>
  </r>
  <r>
    <x v="0"/>
    <n v="1185732"/>
    <x v="169"/>
    <x v="3"/>
    <x v="19"/>
    <s v="Detroit"/>
    <x v="5"/>
    <n v="0.45"/>
    <n v="5250"/>
    <n v="2362.5"/>
    <n v="1181.25"/>
    <n v="0.5"/>
    <n v="1181.25"/>
  </r>
  <r>
    <x v="0"/>
    <n v="1185732"/>
    <x v="130"/>
    <x v="3"/>
    <x v="19"/>
    <s v="Detroit"/>
    <x v="0"/>
    <n v="0.4"/>
    <n v="7500"/>
    <n v="3000"/>
    <n v="1200"/>
    <n v="0.4"/>
    <n v="1800"/>
  </r>
  <r>
    <x v="0"/>
    <n v="1185732"/>
    <x v="130"/>
    <x v="3"/>
    <x v="19"/>
    <s v="Detroit"/>
    <x v="1"/>
    <n v="0.35000000000000009"/>
    <n v="5000"/>
    <n v="1750.0000000000005"/>
    <n v="612.50000000000011"/>
    <n v="0.35"/>
    <n v="1137.5000000000005"/>
  </r>
  <r>
    <x v="0"/>
    <n v="1185732"/>
    <x v="130"/>
    <x v="3"/>
    <x v="19"/>
    <s v="Detroit"/>
    <x v="2"/>
    <n v="0.30000000000000004"/>
    <n v="4250"/>
    <n v="1275.0000000000002"/>
    <n v="446.25000000000006"/>
    <n v="0.35"/>
    <n v="828.75000000000023"/>
  </r>
  <r>
    <x v="0"/>
    <n v="1185732"/>
    <x v="130"/>
    <x v="3"/>
    <x v="19"/>
    <s v="Detroit"/>
    <x v="3"/>
    <n v="0.30000000000000004"/>
    <n v="3750"/>
    <n v="1125.0000000000002"/>
    <n v="450.00000000000011"/>
    <n v="0.4"/>
    <n v="675.00000000000011"/>
  </r>
  <r>
    <x v="0"/>
    <n v="1185732"/>
    <x v="130"/>
    <x v="3"/>
    <x v="19"/>
    <s v="Detroit"/>
    <x v="4"/>
    <n v="0.4"/>
    <n v="3750"/>
    <n v="1500"/>
    <n v="525"/>
    <n v="0.35"/>
    <n v="975"/>
  </r>
  <r>
    <x v="0"/>
    <n v="1185732"/>
    <x v="130"/>
    <x v="3"/>
    <x v="19"/>
    <s v="Detroit"/>
    <x v="5"/>
    <n v="0.45"/>
    <n v="5500"/>
    <n v="2475"/>
    <n v="1237.5"/>
    <n v="0.5"/>
    <n v="1237.5"/>
  </r>
  <r>
    <x v="0"/>
    <n v="1185732"/>
    <x v="131"/>
    <x v="3"/>
    <x v="19"/>
    <s v="Detroit"/>
    <x v="0"/>
    <n v="0.4"/>
    <n v="7000"/>
    <n v="2800"/>
    <n v="1120"/>
    <n v="0.4"/>
    <n v="1680"/>
  </r>
  <r>
    <x v="0"/>
    <n v="1185732"/>
    <x v="131"/>
    <x v="3"/>
    <x v="19"/>
    <s v="Detroit"/>
    <x v="1"/>
    <n v="0.40000000000000008"/>
    <n v="4750"/>
    <n v="1900.0000000000005"/>
    <n v="665.00000000000011"/>
    <n v="0.35"/>
    <n v="1235.0000000000005"/>
  </r>
  <r>
    <x v="0"/>
    <n v="1185732"/>
    <x v="131"/>
    <x v="3"/>
    <x v="19"/>
    <s v="Detroit"/>
    <x v="2"/>
    <n v="0.35000000000000003"/>
    <n v="4000"/>
    <n v="1400.0000000000002"/>
    <n v="490.00000000000006"/>
    <n v="0.35"/>
    <n v="910.00000000000023"/>
  </r>
  <r>
    <x v="0"/>
    <n v="1185732"/>
    <x v="131"/>
    <x v="3"/>
    <x v="19"/>
    <s v="Detroit"/>
    <x v="3"/>
    <n v="0.25000000000000006"/>
    <n v="3250"/>
    <n v="812.50000000000023"/>
    <n v="325.00000000000011"/>
    <n v="0.4"/>
    <n v="487.50000000000011"/>
  </r>
  <r>
    <x v="0"/>
    <n v="1185732"/>
    <x v="131"/>
    <x v="3"/>
    <x v="19"/>
    <s v="Detroit"/>
    <x v="4"/>
    <n v="0.35000000000000003"/>
    <n v="3000"/>
    <n v="1050"/>
    <n v="367.5"/>
    <n v="0.35"/>
    <n v="682.5"/>
  </r>
  <r>
    <x v="0"/>
    <n v="1185732"/>
    <x v="131"/>
    <x v="3"/>
    <x v="19"/>
    <s v="Detroit"/>
    <x v="5"/>
    <n v="0.4"/>
    <n v="4750"/>
    <n v="1900"/>
    <n v="950"/>
    <n v="0.5"/>
    <n v="950"/>
  </r>
  <r>
    <x v="0"/>
    <n v="1185732"/>
    <x v="170"/>
    <x v="3"/>
    <x v="19"/>
    <s v="Detroit"/>
    <x v="0"/>
    <n v="0.35000000000000003"/>
    <n v="6000"/>
    <n v="2100"/>
    <n v="840"/>
    <n v="0.4"/>
    <n v="1260"/>
  </r>
  <r>
    <x v="0"/>
    <n v="1185732"/>
    <x v="170"/>
    <x v="3"/>
    <x v="19"/>
    <s v="Detroit"/>
    <x v="1"/>
    <n v="0.3000000000000001"/>
    <n v="4000"/>
    <n v="1200.0000000000005"/>
    <n v="420.00000000000011"/>
    <n v="0.35"/>
    <n v="780.00000000000034"/>
  </r>
  <r>
    <x v="0"/>
    <n v="1185732"/>
    <x v="170"/>
    <x v="3"/>
    <x v="19"/>
    <s v="Detroit"/>
    <x v="2"/>
    <n v="0.15000000000000002"/>
    <n v="3000"/>
    <n v="450.00000000000006"/>
    <n v="157.5"/>
    <n v="0.35"/>
    <n v="292.50000000000006"/>
  </r>
  <r>
    <x v="0"/>
    <n v="1185732"/>
    <x v="170"/>
    <x v="3"/>
    <x v="19"/>
    <s v="Detroit"/>
    <x v="3"/>
    <n v="0.15000000000000002"/>
    <n v="2750"/>
    <n v="412.50000000000006"/>
    <n v="165.00000000000003"/>
    <n v="0.4"/>
    <n v="247.50000000000003"/>
  </r>
  <r>
    <x v="0"/>
    <n v="1185732"/>
    <x v="170"/>
    <x v="3"/>
    <x v="19"/>
    <s v="Detroit"/>
    <x v="4"/>
    <n v="0.25"/>
    <n v="2750"/>
    <n v="687.5"/>
    <n v="240.62499999999997"/>
    <n v="0.35"/>
    <n v="446.875"/>
  </r>
  <r>
    <x v="0"/>
    <n v="1185732"/>
    <x v="170"/>
    <x v="3"/>
    <x v="19"/>
    <s v="Detroit"/>
    <x v="5"/>
    <n v="0.30000000000000004"/>
    <n v="3500"/>
    <n v="1050.0000000000002"/>
    <n v="525.00000000000011"/>
    <n v="0.5"/>
    <n v="525.00000000000011"/>
  </r>
  <r>
    <x v="0"/>
    <n v="1185732"/>
    <x v="171"/>
    <x v="3"/>
    <x v="19"/>
    <s v="Detroit"/>
    <x v="0"/>
    <n v="0.35"/>
    <n v="5250"/>
    <n v="1837.4999999999998"/>
    <n v="735"/>
    <n v="0.4"/>
    <n v="1102.4999999999998"/>
  </r>
  <r>
    <x v="0"/>
    <n v="1185732"/>
    <x v="171"/>
    <x v="3"/>
    <x v="19"/>
    <s v="Detroit"/>
    <x v="1"/>
    <n v="0.25"/>
    <n v="3500"/>
    <n v="875"/>
    <n v="306.25"/>
    <n v="0.35"/>
    <n v="568.75"/>
  </r>
  <r>
    <x v="0"/>
    <n v="1185732"/>
    <x v="171"/>
    <x v="3"/>
    <x v="19"/>
    <s v="Detroit"/>
    <x v="2"/>
    <n v="0.25"/>
    <n v="2500"/>
    <n v="625"/>
    <n v="218.75"/>
    <n v="0.35"/>
    <n v="406.25"/>
  </r>
  <r>
    <x v="0"/>
    <n v="1185732"/>
    <x v="171"/>
    <x v="3"/>
    <x v="19"/>
    <s v="Detroit"/>
    <x v="3"/>
    <n v="0.25"/>
    <n v="2250"/>
    <n v="562.5"/>
    <n v="225"/>
    <n v="0.4"/>
    <n v="337.5"/>
  </r>
  <r>
    <x v="0"/>
    <n v="1185732"/>
    <x v="171"/>
    <x v="3"/>
    <x v="19"/>
    <s v="Detroit"/>
    <x v="4"/>
    <n v="0.35"/>
    <n v="2250"/>
    <n v="787.5"/>
    <n v="275.625"/>
    <n v="0.35"/>
    <n v="511.875"/>
  </r>
  <r>
    <x v="0"/>
    <n v="1185732"/>
    <x v="171"/>
    <x v="3"/>
    <x v="19"/>
    <s v="Detroit"/>
    <x v="5"/>
    <n v="0.39999999999999991"/>
    <n v="3500"/>
    <n v="1399.9999999999998"/>
    <n v="699.99999999999989"/>
    <n v="0.5"/>
    <n v="699.99999999999989"/>
  </r>
  <r>
    <x v="0"/>
    <n v="1185732"/>
    <x v="134"/>
    <x v="3"/>
    <x v="19"/>
    <s v="Detroit"/>
    <x v="0"/>
    <n v="0.35000000000000003"/>
    <n v="5000"/>
    <n v="1750.0000000000002"/>
    <n v="700.00000000000011"/>
    <n v="0.4"/>
    <n v="1050"/>
  </r>
  <r>
    <x v="0"/>
    <n v="1185732"/>
    <x v="134"/>
    <x v="3"/>
    <x v="19"/>
    <s v="Detroit"/>
    <x v="1"/>
    <n v="0.25000000000000006"/>
    <n v="3500"/>
    <n v="875.00000000000023"/>
    <n v="306.25000000000006"/>
    <n v="0.35"/>
    <n v="568.75000000000023"/>
  </r>
  <r>
    <x v="0"/>
    <n v="1185732"/>
    <x v="134"/>
    <x v="3"/>
    <x v="19"/>
    <s v="Detroit"/>
    <x v="2"/>
    <n v="0.25000000000000006"/>
    <n v="2950"/>
    <n v="737.50000000000011"/>
    <n v="258.125"/>
    <n v="0.35"/>
    <n v="479.37500000000011"/>
  </r>
  <r>
    <x v="0"/>
    <n v="1185732"/>
    <x v="134"/>
    <x v="3"/>
    <x v="19"/>
    <s v="Detroit"/>
    <x v="3"/>
    <n v="0.25000000000000006"/>
    <n v="3250"/>
    <n v="812.50000000000023"/>
    <n v="325.00000000000011"/>
    <n v="0.4"/>
    <n v="487.50000000000011"/>
  </r>
  <r>
    <x v="0"/>
    <n v="1185732"/>
    <x v="134"/>
    <x v="3"/>
    <x v="19"/>
    <s v="Detroit"/>
    <x v="4"/>
    <n v="0.44999999999999996"/>
    <n v="3000"/>
    <n v="1349.9999999999998"/>
    <n v="472.49999999999989"/>
    <n v="0.35"/>
    <n v="877.49999999999989"/>
  </r>
  <r>
    <x v="0"/>
    <n v="1185732"/>
    <x v="134"/>
    <x v="3"/>
    <x v="19"/>
    <s v="Detroit"/>
    <x v="5"/>
    <n v="0.49999999999999983"/>
    <n v="4000"/>
    <n v="1999.9999999999993"/>
    <n v="999.99999999999966"/>
    <n v="0.5"/>
    <n v="999.99999999999966"/>
  </r>
  <r>
    <x v="0"/>
    <n v="1185732"/>
    <x v="135"/>
    <x v="3"/>
    <x v="19"/>
    <s v="Detroit"/>
    <x v="0"/>
    <n v="0.44999999999999996"/>
    <n v="6500"/>
    <n v="2924.9999999999995"/>
    <n v="1169.9999999999998"/>
    <n v="0.4"/>
    <n v="1754.9999999999998"/>
  </r>
  <r>
    <x v="0"/>
    <n v="1185732"/>
    <x v="135"/>
    <x v="3"/>
    <x v="19"/>
    <s v="Detroit"/>
    <x v="1"/>
    <n v="0.35000000000000003"/>
    <n v="4500"/>
    <n v="1575.0000000000002"/>
    <n v="551.25"/>
    <n v="0.35"/>
    <n v="1023.7500000000002"/>
  </r>
  <r>
    <x v="0"/>
    <n v="1185732"/>
    <x v="135"/>
    <x v="3"/>
    <x v="19"/>
    <s v="Detroit"/>
    <x v="2"/>
    <n v="0.35000000000000003"/>
    <n v="4000"/>
    <n v="1400.0000000000002"/>
    <n v="490.00000000000006"/>
    <n v="0.35"/>
    <n v="910.00000000000023"/>
  </r>
  <r>
    <x v="0"/>
    <n v="1185732"/>
    <x v="135"/>
    <x v="3"/>
    <x v="19"/>
    <s v="Detroit"/>
    <x v="3"/>
    <n v="0.35000000000000003"/>
    <n v="3500"/>
    <n v="1225.0000000000002"/>
    <n v="490.00000000000011"/>
    <n v="0.4"/>
    <n v="735.00000000000011"/>
  </r>
  <r>
    <x v="0"/>
    <n v="1185732"/>
    <x v="135"/>
    <x v="3"/>
    <x v="19"/>
    <s v="Detroit"/>
    <x v="4"/>
    <n v="0.44999999999999996"/>
    <n v="3500"/>
    <n v="1574.9999999999998"/>
    <n v="551.24999999999989"/>
    <n v="0.35"/>
    <n v="1023.7499999999999"/>
  </r>
  <r>
    <x v="0"/>
    <n v="1185732"/>
    <x v="135"/>
    <x v="3"/>
    <x v="19"/>
    <s v="Detroit"/>
    <x v="5"/>
    <n v="0.49999999999999983"/>
    <n v="4500"/>
    <n v="2249.9999999999991"/>
    <n v="1124.9999999999995"/>
    <n v="0.5"/>
    <n v="1124.9999999999995"/>
  </r>
  <r>
    <x v="0"/>
    <n v="1185732"/>
    <x v="118"/>
    <x v="3"/>
    <x v="20"/>
    <s v="St. Louis"/>
    <x v="0"/>
    <n v="0.25"/>
    <n v="6750"/>
    <n v="1687.5"/>
    <n v="675"/>
    <n v="0.4"/>
    <n v="1012.5"/>
  </r>
  <r>
    <x v="0"/>
    <n v="1185732"/>
    <x v="118"/>
    <x v="3"/>
    <x v="20"/>
    <s v="St. Louis"/>
    <x v="1"/>
    <n v="0.25"/>
    <n v="4750"/>
    <n v="1187.5"/>
    <n v="415.625"/>
    <n v="0.35"/>
    <n v="771.875"/>
  </r>
  <r>
    <x v="0"/>
    <n v="1185732"/>
    <x v="118"/>
    <x v="3"/>
    <x v="20"/>
    <s v="St. Louis"/>
    <x v="2"/>
    <n v="0.15000000000000002"/>
    <n v="4750"/>
    <n v="712.50000000000011"/>
    <n v="249.37500000000003"/>
    <n v="0.35"/>
    <n v="463.12500000000011"/>
  </r>
  <r>
    <x v="0"/>
    <n v="1185732"/>
    <x v="118"/>
    <x v="3"/>
    <x v="20"/>
    <s v="St. Louis"/>
    <x v="3"/>
    <n v="0.20000000000000007"/>
    <n v="3250"/>
    <n v="650.00000000000023"/>
    <n v="260.00000000000011"/>
    <n v="0.4"/>
    <n v="390.00000000000011"/>
  </r>
  <r>
    <x v="0"/>
    <n v="1185732"/>
    <x v="118"/>
    <x v="3"/>
    <x v="20"/>
    <s v="St. Louis"/>
    <x v="4"/>
    <n v="0.35"/>
    <n v="3750"/>
    <n v="1312.5"/>
    <n v="459.37499999999994"/>
    <n v="0.35"/>
    <n v="853.125"/>
  </r>
  <r>
    <x v="0"/>
    <n v="1185732"/>
    <x v="118"/>
    <x v="3"/>
    <x v="20"/>
    <s v="St. Louis"/>
    <x v="5"/>
    <n v="0.25"/>
    <n v="4750"/>
    <n v="1187.5"/>
    <n v="593.75"/>
    <n v="0.5"/>
    <n v="593.75"/>
  </r>
  <r>
    <x v="0"/>
    <n v="1185732"/>
    <x v="119"/>
    <x v="3"/>
    <x v="20"/>
    <s v="St. Louis"/>
    <x v="0"/>
    <n v="0.25"/>
    <n v="7250"/>
    <n v="1812.5"/>
    <n v="725"/>
    <n v="0.4"/>
    <n v="1087.5"/>
  </r>
  <r>
    <x v="0"/>
    <n v="1185732"/>
    <x v="119"/>
    <x v="3"/>
    <x v="20"/>
    <s v="St. Louis"/>
    <x v="1"/>
    <n v="0.25"/>
    <n v="3750"/>
    <n v="937.5"/>
    <n v="328.125"/>
    <n v="0.35"/>
    <n v="609.375"/>
  </r>
  <r>
    <x v="0"/>
    <n v="1185732"/>
    <x v="119"/>
    <x v="3"/>
    <x v="20"/>
    <s v="St. Louis"/>
    <x v="2"/>
    <n v="0.15000000000000002"/>
    <n v="4250"/>
    <n v="637.50000000000011"/>
    <n v="223.12500000000003"/>
    <n v="0.35"/>
    <n v="414.37500000000011"/>
  </r>
  <r>
    <x v="0"/>
    <n v="1185732"/>
    <x v="119"/>
    <x v="3"/>
    <x v="20"/>
    <s v="St. Louis"/>
    <x v="3"/>
    <n v="0.20000000000000007"/>
    <n v="3000"/>
    <n v="600.00000000000023"/>
    <n v="240.00000000000011"/>
    <n v="0.4"/>
    <n v="360.00000000000011"/>
  </r>
  <r>
    <x v="0"/>
    <n v="1185732"/>
    <x v="119"/>
    <x v="3"/>
    <x v="20"/>
    <s v="St. Louis"/>
    <x v="4"/>
    <n v="0.35"/>
    <n v="3750"/>
    <n v="1312.5"/>
    <n v="459.37499999999994"/>
    <n v="0.35"/>
    <n v="853.125"/>
  </r>
  <r>
    <x v="0"/>
    <n v="1185732"/>
    <x v="119"/>
    <x v="3"/>
    <x v="20"/>
    <s v="St. Louis"/>
    <x v="5"/>
    <n v="0.25"/>
    <n v="4500"/>
    <n v="1125"/>
    <n v="562.5"/>
    <n v="0.5"/>
    <n v="562.5"/>
  </r>
  <r>
    <x v="0"/>
    <n v="1185732"/>
    <x v="2"/>
    <x v="3"/>
    <x v="20"/>
    <s v="St. Louis"/>
    <x v="0"/>
    <n v="0.30000000000000004"/>
    <n v="6700"/>
    <n v="2010.0000000000002"/>
    <n v="804.00000000000011"/>
    <n v="0.4"/>
    <n v="1206"/>
  </r>
  <r>
    <x v="0"/>
    <n v="1185732"/>
    <x v="2"/>
    <x v="3"/>
    <x v="20"/>
    <s v="St. Louis"/>
    <x v="1"/>
    <n v="0.30000000000000004"/>
    <n v="3500"/>
    <n v="1050.0000000000002"/>
    <n v="367.50000000000006"/>
    <n v="0.35"/>
    <n v="682.50000000000023"/>
  </r>
  <r>
    <x v="0"/>
    <n v="1185732"/>
    <x v="2"/>
    <x v="3"/>
    <x v="20"/>
    <s v="St. Louis"/>
    <x v="2"/>
    <n v="0.20000000000000007"/>
    <n v="4000"/>
    <n v="800.00000000000023"/>
    <n v="280.00000000000006"/>
    <n v="0.35"/>
    <n v="520.00000000000023"/>
  </r>
  <r>
    <x v="0"/>
    <n v="1185732"/>
    <x v="2"/>
    <x v="3"/>
    <x v="20"/>
    <s v="St. Louis"/>
    <x v="3"/>
    <n v="0.25"/>
    <n v="2500"/>
    <n v="625"/>
    <n v="250"/>
    <n v="0.4"/>
    <n v="375"/>
  </r>
  <r>
    <x v="0"/>
    <n v="1185732"/>
    <x v="2"/>
    <x v="3"/>
    <x v="20"/>
    <s v="St. Louis"/>
    <x v="4"/>
    <n v="0.4"/>
    <n v="3000"/>
    <n v="1200"/>
    <n v="420"/>
    <n v="0.35"/>
    <n v="780"/>
  </r>
  <r>
    <x v="0"/>
    <n v="1185732"/>
    <x v="2"/>
    <x v="3"/>
    <x v="20"/>
    <s v="St. Louis"/>
    <x v="5"/>
    <n v="0.30000000000000004"/>
    <n v="4000"/>
    <n v="1200.0000000000002"/>
    <n v="600.00000000000011"/>
    <n v="0.5"/>
    <n v="600.00000000000011"/>
  </r>
  <r>
    <x v="0"/>
    <n v="1185732"/>
    <x v="3"/>
    <x v="3"/>
    <x v="20"/>
    <s v="St. Louis"/>
    <x v="0"/>
    <n v="0.30000000000000004"/>
    <n v="6250"/>
    <n v="1875.0000000000002"/>
    <n v="750.00000000000011"/>
    <n v="0.4"/>
    <n v="1125"/>
  </r>
  <r>
    <x v="0"/>
    <n v="1185732"/>
    <x v="3"/>
    <x v="3"/>
    <x v="20"/>
    <s v="St. Louis"/>
    <x v="1"/>
    <n v="0.25000000000000006"/>
    <n v="3250"/>
    <n v="812.50000000000023"/>
    <n v="284.37500000000006"/>
    <n v="0.35"/>
    <n v="528.12500000000023"/>
  </r>
  <r>
    <x v="0"/>
    <n v="1185732"/>
    <x v="3"/>
    <x v="3"/>
    <x v="20"/>
    <s v="St. Louis"/>
    <x v="2"/>
    <n v="0.15000000000000008"/>
    <n v="3250"/>
    <n v="487.50000000000023"/>
    <n v="170.62500000000006"/>
    <n v="0.35"/>
    <n v="316.87500000000017"/>
  </r>
  <r>
    <x v="0"/>
    <n v="1185732"/>
    <x v="3"/>
    <x v="3"/>
    <x v="20"/>
    <s v="St. Louis"/>
    <x v="3"/>
    <n v="0.2"/>
    <n v="2500"/>
    <n v="500"/>
    <n v="200"/>
    <n v="0.4"/>
    <n v="300"/>
  </r>
  <r>
    <x v="0"/>
    <n v="1185732"/>
    <x v="3"/>
    <x v="3"/>
    <x v="20"/>
    <s v="St. Louis"/>
    <x v="4"/>
    <n v="0.35000000000000003"/>
    <n v="2750"/>
    <n v="962.50000000000011"/>
    <n v="336.875"/>
    <n v="0.35"/>
    <n v="625.62500000000011"/>
  </r>
  <r>
    <x v="0"/>
    <n v="1185732"/>
    <x v="3"/>
    <x v="3"/>
    <x v="20"/>
    <s v="St. Louis"/>
    <x v="5"/>
    <n v="0.25000000000000006"/>
    <n v="4000"/>
    <n v="1000.0000000000002"/>
    <n v="500.00000000000011"/>
    <n v="0.5"/>
    <n v="500.00000000000011"/>
  </r>
  <r>
    <x v="0"/>
    <n v="1185732"/>
    <x v="120"/>
    <x v="3"/>
    <x v="20"/>
    <s v="St. Louis"/>
    <x v="0"/>
    <n v="0.35000000000000003"/>
    <n v="6700"/>
    <n v="2345"/>
    <n v="938"/>
    <n v="0.4"/>
    <n v="1407"/>
  </r>
  <r>
    <x v="0"/>
    <n v="1185732"/>
    <x v="120"/>
    <x v="3"/>
    <x v="20"/>
    <s v="St. Louis"/>
    <x v="1"/>
    <n v="0.3000000000000001"/>
    <n v="3750"/>
    <n v="1125.0000000000005"/>
    <n v="393.75000000000011"/>
    <n v="0.35"/>
    <n v="731.25000000000034"/>
  </r>
  <r>
    <x v="0"/>
    <n v="1185732"/>
    <x v="120"/>
    <x v="3"/>
    <x v="20"/>
    <s v="St. Louis"/>
    <x v="2"/>
    <n v="0.25000000000000006"/>
    <n v="3500"/>
    <n v="875.00000000000023"/>
    <n v="306.25000000000006"/>
    <n v="0.35"/>
    <n v="568.75000000000023"/>
  </r>
  <r>
    <x v="0"/>
    <n v="1185732"/>
    <x v="120"/>
    <x v="3"/>
    <x v="20"/>
    <s v="St. Louis"/>
    <x v="3"/>
    <n v="0.25000000000000006"/>
    <n v="2750"/>
    <n v="687.50000000000011"/>
    <n v="275.00000000000006"/>
    <n v="0.4"/>
    <n v="412.50000000000006"/>
  </r>
  <r>
    <x v="0"/>
    <n v="1185732"/>
    <x v="120"/>
    <x v="3"/>
    <x v="20"/>
    <s v="St. Louis"/>
    <x v="4"/>
    <n v="0.39999999999999997"/>
    <n v="3000"/>
    <n v="1200"/>
    <n v="420"/>
    <n v="0.35"/>
    <n v="780"/>
  </r>
  <r>
    <x v="0"/>
    <n v="1185732"/>
    <x v="120"/>
    <x v="3"/>
    <x v="20"/>
    <s v="St. Louis"/>
    <x v="5"/>
    <n v="0.44999999999999996"/>
    <n v="4000"/>
    <n v="1799.9999999999998"/>
    <n v="899.99999999999989"/>
    <n v="0.5"/>
    <n v="899.99999999999989"/>
  </r>
  <r>
    <x v="0"/>
    <n v="1185732"/>
    <x v="121"/>
    <x v="3"/>
    <x v="20"/>
    <s v="St. Louis"/>
    <x v="0"/>
    <n v="0.30000000000000004"/>
    <n v="6500"/>
    <n v="1950.0000000000002"/>
    <n v="780.00000000000011"/>
    <n v="0.4"/>
    <n v="1170"/>
  </r>
  <r>
    <x v="0"/>
    <n v="1185732"/>
    <x v="121"/>
    <x v="3"/>
    <x v="20"/>
    <s v="St. Louis"/>
    <x v="1"/>
    <n v="0.25000000000000011"/>
    <n v="4000"/>
    <n v="1000.0000000000005"/>
    <n v="350.00000000000011"/>
    <n v="0.35"/>
    <n v="650.00000000000034"/>
  </r>
  <r>
    <x v="0"/>
    <n v="1185732"/>
    <x v="121"/>
    <x v="3"/>
    <x v="20"/>
    <s v="St. Louis"/>
    <x v="2"/>
    <n v="0.20000000000000007"/>
    <n v="4250"/>
    <n v="850.00000000000023"/>
    <n v="297.50000000000006"/>
    <n v="0.35"/>
    <n v="552.50000000000023"/>
  </r>
  <r>
    <x v="0"/>
    <n v="1185732"/>
    <x v="121"/>
    <x v="3"/>
    <x v="20"/>
    <s v="St. Louis"/>
    <x v="3"/>
    <n v="0.20000000000000007"/>
    <n v="4000"/>
    <n v="800.00000000000023"/>
    <n v="320.00000000000011"/>
    <n v="0.4"/>
    <n v="480.00000000000011"/>
  </r>
  <r>
    <x v="0"/>
    <n v="1185732"/>
    <x v="121"/>
    <x v="3"/>
    <x v="20"/>
    <s v="St. Louis"/>
    <x v="4"/>
    <n v="0.35000000000000003"/>
    <n v="4000"/>
    <n v="1400.0000000000002"/>
    <n v="490.00000000000006"/>
    <n v="0.35"/>
    <n v="910.00000000000023"/>
  </r>
  <r>
    <x v="0"/>
    <n v="1185732"/>
    <x v="121"/>
    <x v="3"/>
    <x v="20"/>
    <s v="St. Louis"/>
    <x v="5"/>
    <n v="0.4"/>
    <n v="5750"/>
    <n v="2300"/>
    <n v="1150"/>
    <n v="0.5"/>
    <n v="1150"/>
  </r>
  <r>
    <x v="0"/>
    <n v="1185732"/>
    <x v="6"/>
    <x v="3"/>
    <x v="20"/>
    <s v="St. Louis"/>
    <x v="0"/>
    <n v="0.35000000000000003"/>
    <n v="8000"/>
    <n v="2800.0000000000005"/>
    <n v="1120.0000000000002"/>
    <n v="0.4"/>
    <n v="1680.0000000000002"/>
  </r>
  <r>
    <x v="0"/>
    <n v="1185732"/>
    <x v="6"/>
    <x v="3"/>
    <x v="20"/>
    <s v="St. Louis"/>
    <x v="1"/>
    <n v="0.3000000000000001"/>
    <n v="5500"/>
    <n v="1650.0000000000005"/>
    <n v="577.50000000000011"/>
    <n v="0.35"/>
    <n v="1072.5000000000005"/>
  </r>
  <r>
    <x v="0"/>
    <n v="1185732"/>
    <x v="6"/>
    <x v="3"/>
    <x v="20"/>
    <s v="St. Louis"/>
    <x v="2"/>
    <n v="0.25000000000000006"/>
    <n v="4750"/>
    <n v="1187.5000000000002"/>
    <n v="415.62500000000006"/>
    <n v="0.35"/>
    <n v="771.87500000000023"/>
  </r>
  <r>
    <x v="0"/>
    <n v="1185732"/>
    <x v="6"/>
    <x v="3"/>
    <x v="20"/>
    <s v="St. Louis"/>
    <x v="3"/>
    <n v="0.25000000000000006"/>
    <n v="4250"/>
    <n v="1062.5000000000002"/>
    <n v="425.00000000000011"/>
    <n v="0.4"/>
    <n v="637.50000000000011"/>
  </r>
  <r>
    <x v="0"/>
    <n v="1185732"/>
    <x v="6"/>
    <x v="3"/>
    <x v="20"/>
    <s v="St. Louis"/>
    <x v="4"/>
    <n v="0.35000000000000003"/>
    <n v="4250"/>
    <n v="1487.5000000000002"/>
    <n v="520.625"/>
    <n v="0.35"/>
    <n v="966.87500000000023"/>
  </r>
  <r>
    <x v="0"/>
    <n v="1185732"/>
    <x v="6"/>
    <x v="3"/>
    <x v="20"/>
    <s v="St. Louis"/>
    <x v="5"/>
    <n v="0.4"/>
    <n v="6000"/>
    <n v="2400"/>
    <n v="1200"/>
    <n v="0.5"/>
    <n v="1200"/>
  </r>
  <r>
    <x v="0"/>
    <n v="1185732"/>
    <x v="7"/>
    <x v="3"/>
    <x v="20"/>
    <s v="St. Louis"/>
    <x v="0"/>
    <n v="0.35000000000000003"/>
    <n v="7500"/>
    <n v="2625.0000000000005"/>
    <n v="1050.0000000000002"/>
    <n v="0.4"/>
    <n v="1575.0000000000002"/>
  </r>
  <r>
    <x v="0"/>
    <n v="1185732"/>
    <x v="7"/>
    <x v="3"/>
    <x v="20"/>
    <s v="St. Louis"/>
    <x v="1"/>
    <n v="0.35000000000000009"/>
    <n v="5250"/>
    <n v="1837.5000000000005"/>
    <n v="643.12500000000011"/>
    <n v="0.35"/>
    <n v="1194.3750000000005"/>
  </r>
  <r>
    <x v="0"/>
    <n v="1185732"/>
    <x v="7"/>
    <x v="3"/>
    <x v="20"/>
    <s v="St. Louis"/>
    <x v="2"/>
    <n v="0.30000000000000004"/>
    <n v="4500"/>
    <n v="1350.0000000000002"/>
    <n v="472.50000000000006"/>
    <n v="0.35"/>
    <n v="877.50000000000023"/>
  </r>
  <r>
    <x v="0"/>
    <n v="1185732"/>
    <x v="7"/>
    <x v="3"/>
    <x v="20"/>
    <s v="St. Louis"/>
    <x v="3"/>
    <n v="0.20000000000000007"/>
    <n v="3750"/>
    <n v="750.00000000000023"/>
    <n v="300.00000000000011"/>
    <n v="0.4"/>
    <n v="450.00000000000011"/>
  </r>
  <r>
    <x v="0"/>
    <n v="1185732"/>
    <x v="7"/>
    <x v="3"/>
    <x v="20"/>
    <s v="St. Louis"/>
    <x v="4"/>
    <n v="0.30000000000000004"/>
    <n v="3500"/>
    <n v="1050.0000000000002"/>
    <n v="367.50000000000006"/>
    <n v="0.35"/>
    <n v="682.50000000000023"/>
  </r>
  <r>
    <x v="0"/>
    <n v="1185732"/>
    <x v="7"/>
    <x v="3"/>
    <x v="20"/>
    <s v="St. Louis"/>
    <x v="5"/>
    <n v="0.35000000000000003"/>
    <n v="5250"/>
    <n v="1837.5000000000002"/>
    <n v="918.75000000000011"/>
    <n v="0.5"/>
    <n v="918.75000000000011"/>
  </r>
  <r>
    <x v="0"/>
    <n v="1185732"/>
    <x v="122"/>
    <x v="3"/>
    <x v="20"/>
    <s v="St. Louis"/>
    <x v="0"/>
    <n v="0.30000000000000004"/>
    <n v="6500"/>
    <n v="1950.0000000000002"/>
    <n v="780.00000000000011"/>
    <n v="0.4"/>
    <n v="1170"/>
  </r>
  <r>
    <x v="0"/>
    <n v="1185732"/>
    <x v="122"/>
    <x v="3"/>
    <x v="20"/>
    <s v="St. Louis"/>
    <x v="1"/>
    <n v="0.25000000000000011"/>
    <n v="4500"/>
    <n v="1125.0000000000005"/>
    <n v="393.75000000000011"/>
    <n v="0.35"/>
    <n v="731.25000000000034"/>
  </r>
  <r>
    <x v="0"/>
    <n v="1185732"/>
    <x v="122"/>
    <x v="3"/>
    <x v="20"/>
    <s v="St. Louis"/>
    <x v="2"/>
    <n v="0.10000000000000002"/>
    <n v="3500"/>
    <n v="350.00000000000006"/>
    <n v="122.50000000000001"/>
    <n v="0.35"/>
    <n v="227.50000000000006"/>
  </r>
  <r>
    <x v="0"/>
    <n v="1185732"/>
    <x v="122"/>
    <x v="3"/>
    <x v="20"/>
    <s v="St. Louis"/>
    <x v="3"/>
    <n v="0.10000000000000002"/>
    <n v="3250"/>
    <n v="325.00000000000006"/>
    <n v="130.00000000000003"/>
    <n v="0.4"/>
    <n v="195.00000000000003"/>
  </r>
  <r>
    <x v="0"/>
    <n v="1185732"/>
    <x v="122"/>
    <x v="3"/>
    <x v="20"/>
    <s v="St. Louis"/>
    <x v="4"/>
    <n v="0.2"/>
    <n v="3250"/>
    <n v="650"/>
    <n v="227.49999999999997"/>
    <n v="0.35"/>
    <n v="422.5"/>
  </r>
  <r>
    <x v="0"/>
    <n v="1185732"/>
    <x v="122"/>
    <x v="3"/>
    <x v="20"/>
    <s v="St. Louis"/>
    <x v="5"/>
    <n v="0.25000000000000006"/>
    <n v="4000"/>
    <n v="1000.0000000000002"/>
    <n v="500.00000000000011"/>
    <n v="0.5"/>
    <n v="500.00000000000011"/>
  </r>
  <r>
    <x v="0"/>
    <n v="1185732"/>
    <x v="123"/>
    <x v="3"/>
    <x v="20"/>
    <s v="St. Louis"/>
    <x v="0"/>
    <n v="0.3"/>
    <n v="5750"/>
    <n v="1725"/>
    <n v="690"/>
    <n v="0.4"/>
    <n v="1035"/>
  </r>
  <r>
    <x v="0"/>
    <n v="1185732"/>
    <x v="123"/>
    <x v="3"/>
    <x v="20"/>
    <s v="St. Louis"/>
    <x v="1"/>
    <n v="0.2"/>
    <n v="4000"/>
    <n v="800"/>
    <n v="280"/>
    <n v="0.35"/>
    <n v="520"/>
  </r>
  <r>
    <x v="0"/>
    <n v="1185732"/>
    <x v="123"/>
    <x v="3"/>
    <x v="20"/>
    <s v="St. Louis"/>
    <x v="2"/>
    <n v="0.2"/>
    <n v="3000"/>
    <n v="600"/>
    <n v="210"/>
    <n v="0.35"/>
    <n v="390"/>
  </r>
  <r>
    <x v="0"/>
    <n v="1185732"/>
    <x v="123"/>
    <x v="3"/>
    <x v="20"/>
    <s v="St. Louis"/>
    <x v="3"/>
    <n v="0.2"/>
    <n v="2750"/>
    <n v="550"/>
    <n v="220"/>
    <n v="0.4"/>
    <n v="330"/>
  </r>
  <r>
    <x v="0"/>
    <n v="1185732"/>
    <x v="123"/>
    <x v="3"/>
    <x v="20"/>
    <s v="St. Louis"/>
    <x v="4"/>
    <n v="0.3"/>
    <n v="2750"/>
    <n v="825"/>
    <n v="288.75"/>
    <n v="0.35"/>
    <n v="536.25"/>
  </r>
  <r>
    <x v="0"/>
    <n v="1185732"/>
    <x v="123"/>
    <x v="3"/>
    <x v="20"/>
    <s v="St. Louis"/>
    <x v="5"/>
    <n v="0.34999999999999992"/>
    <n v="4000"/>
    <n v="1399.9999999999998"/>
    <n v="699.99999999999989"/>
    <n v="0.5"/>
    <n v="699.99999999999989"/>
  </r>
  <r>
    <x v="0"/>
    <n v="1185732"/>
    <x v="10"/>
    <x v="3"/>
    <x v="20"/>
    <s v="St. Louis"/>
    <x v="0"/>
    <n v="0.30000000000000004"/>
    <n v="5500"/>
    <n v="1650.0000000000002"/>
    <n v="660.00000000000011"/>
    <n v="0.4"/>
    <n v="990.00000000000011"/>
  </r>
  <r>
    <x v="0"/>
    <n v="1185732"/>
    <x v="10"/>
    <x v="3"/>
    <x v="20"/>
    <s v="St. Louis"/>
    <x v="1"/>
    <n v="0.20000000000000007"/>
    <n v="4000"/>
    <n v="800.00000000000023"/>
    <n v="280.00000000000006"/>
    <n v="0.35"/>
    <n v="520.00000000000023"/>
  </r>
  <r>
    <x v="0"/>
    <n v="1185732"/>
    <x v="10"/>
    <x v="3"/>
    <x v="20"/>
    <s v="St. Louis"/>
    <x v="2"/>
    <n v="0.20000000000000007"/>
    <n v="3450"/>
    <n v="690.00000000000023"/>
    <n v="241.50000000000006"/>
    <n v="0.35"/>
    <n v="448.50000000000017"/>
  </r>
  <r>
    <x v="0"/>
    <n v="1185732"/>
    <x v="10"/>
    <x v="3"/>
    <x v="20"/>
    <s v="St. Louis"/>
    <x v="3"/>
    <n v="0.20000000000000007"/>
    <n v="3750"/>
    <n v="750.00000000000023"/>
    <n v="300.00000000000011"/>
    <n v="0.4"/>
    <n v="450.00000000000011"/>
  </r>
  <r>
    <x v="0"/>
    <n v="1185732"/>
    <x v="10"/>
    <x v="3"/>
    <x v="20"/>
    <s v="St. Louis"/>
    <x v="4"/>
    <n v="0.39999999999999997"/>
    <n v="3500"/>
    <n v="1399.9999999999998"/>
    <n v="489.99999999999989"/>
    <n v="0.35"/>
    <n v="909.99999999999989"/>
  </r>
  <r>
    <x v="0"/>
    <n v="1185732"/>
    <x v="10"/>
    <x v="3"/>
    <x v="20"/>
    <s v="St. Louis"/>
    <x v="5"/>
    <n v="0.44999999999999984"/>
    <n v="4500"/>
    <n v="2024.9999999999993"/>
    <n v="1012.4999999999997"/>
    <n v="0.5"/>
    <n v="1012.4999999999997"/>
  </r>
  <r>
    <x v="0"/>
    <n v="1185732"/>
    <x v="11"/>
    <x v="3"/>
    <x v="20"/>
    <s v="St. Louis"/>
    <x v="0"/>
    <n v="0.39999999999999997"/>
    <n v="7000"/>
    <n v="2799.9999999999995"/>
    <n v="1119.9999999999998"/>
    <n v="0.4"/>
    <n v="1679.9999999999998"/>
  </r>
  <r>
    <x v="0"/>
    <n v="1185732"/>
    <x v="11"/>
    <x v="3"/>
    <x v="20"/>
    <s v="St. Louis"/>
    <x v="1"/>
    <n v="0.30000000000000004"/>
    <n v="5000"/>
    <n v="1500.0000000000002"/>
    <n v="525"/>
    <n v="0.35"/>
    <n v="975.00000000000023"/>
  </r>
  <r>
    <x v="0"/>
    <n v="1185732"/>
    <x v="11"/>
    <x v="3"/>
    <x v="20"/>
    <s v="St. Louis"/>
    <x v="2"/>
    <n v="0.30000000000000004"/>
    <n v="4500"/>
    <n v="1350.0000000000002"/>
    <n v="472.50000000000006"/>
    <n v="0.35"/>
    <n v="877.50000000000023"/>
  </r>
  <r>
    <x v="0"/>
    <n v="1185732"/>
    <x v="11"/>
    <x v="3"/>
    <x v="20"/>
    <s v="St. Louis"/>
    <x v="3"/>
    <n v="0.30000000000000004"/>
    <n v="4000"/>
    <n v="1200.0000000000002"/>
    <n v="480.00000000000011"/>
    <n v="0.4"/>
    <n v="720.00000000000011"/>
  </r>
  <r>
    <x v="0"/>
    <n v="1185732"/>
    <x v="11"/>
    <x v="3"/>
    <x v="20"/>
    <s v="St. Louis"/>
    <x v="4"/>
    <n v="0.39999999999999997"/>
    <n v="4000"/>
    <n v="1599.9999999999998"/>
    <n v="559.99999999999989"/>
    <n v="0.35"/>
    <n v="1040"/>
  </r>
  <r>
    <x v="0"/>
    <n v="1185732"/>
    <x v="11"/>
    <x v="3"/>
    <x v="20"/>
    <s v="St. Louis"/>
    <x v="5"/>
    <n v="0.44999999999999984"/>
    <n v="5000"/>
    <n v="2249.9999999999991"/>
    <n v="1124.9999999999995"/>
    <n v="0.5"/>
    <n v="1124.9999999999995"/>
  </r>
  <r>
    <x v="2"/>
    <n v="1128299"/>
    <x v="145"/>
    <x v="2"/>
    <x v="21"/>
    <s v="Salt Lake City"/>
    <x v="0"/>
    <n v="0.30000000000000004"/>
    <n v="3500"/>
    <n v="1050.0000000000002"/>
    <n v="367.50000000000006"/>
    <n v="0.35"/>
    <n v="682.50000000000023"/>
  </r>
  <r>
    <x v="2"/>
    <n v="1128299"/>
    <x v="145"/>
    <x v="2"/>
    <x v="21"/>
    <s v="Salt Lake City"/>
    <x v="1"/>
    <n v="0.4"/>
    <n v="3500"/>
    <n v="1400"/>
    <n v="489.99999999999994"/>
    <n v="0.35"/>
    <n v="910"/>
  </r>
  <r>
    <x v="2"/>
    <n v="1128299"/>
    <x v="145"/>
    <x v="2"/>
    <x v="21"/>
    <s v="Salt Lake City"/>
    <x v="2"/>
    <n v="0.4"/>
    <n v="3500"/>
    <n v="1400"/>
    <n v="489.99999999999994"/>
    <n v="0.35"/>
    <n v="910"/>
  </r>
  <r>
    <x v="2"/>
    <n v="1128299"/>
    <x v="145"/>
    <x v="2"/>
    <x v="21"/>
    <s v="Salt Lake City"/>
    <x v="3"/>
    <n v="0.4"/>
    <n v="2000"/>
    <n v="800"/>
    <n v="280"/>
    <n v="0.35"/>
    <n v="520"/>
  </r>
  <r>
    <x v="2"/>
    <n v="1128299"/>
    <x v="145"/>
    <x v="2"/>
    <x v="21"/>
    <s v="Salt Lake City"/>
    <x v="4"/>
    <n v="0.45000000000000007"/>
    <n v="1500"/>
    <n v="675.00000000000011"/>
    <n v="270.00000000000006"/>
    <n v="0.4"/>
    <n v="405.00000000000006"/>
  </r>
  <r>
    <x v="2"/>
    <n v="1128299"/>
    <x v="145"/>
    <x v="2"/>
    <x v="21"/>
    <s v="Salt Lake City"/>
    <x v="5"/>
    <n v="0.4"/>
    <n v="4000"/>
    <n v="1600"/>
    <n v="480"/>
    <n v="0.3"/>
    <n v="1120"/>
  </r>
  <r>
    <x v="2"/>
    <n v="1128299"/>
    <x v="146"/>
    <x v="2"/>
    <x v="21"/>
    <s v="Salt Lake City"/>
    <x v="0"/>
    <n v="0.30000000000000004"/>
    <n v="4500"/>
    <n v="1350.0000000000002"/>
    <n v="472.50000000000006"/>
    <n v="0.35"/>
    <n v="877.50000000000023"/>
  </r>
  <r>
    <x v="2"/>
    <n v="1128299"/>
    <x v="146"/>
    <x v="2"/>
    <x v="21"/>
    <s v="Salt Lake City"/>
    <x v="1"/>
    <n v="0.4"/>
    <n v="3500"/>
    <n v="1400"/>
    <n v="489.99999999999994"/>
    <n v="0.35"/>
    <n v="910"/>
  </r>
  <r>
    <x v="2"/>
    <n v="1128299"/>
    <x v="146"/>
    <x v="2"/>
    <x v="21"/>
    <s v="Salt Lake City"/>
    <x v="2"/>
    <n v="0.4"/>
    <n v="3500"/>
    <n v="1400"/>
    <n v="489.99999999999994"/>
    <n v="0.35"/>
    <n v="910"/>
  </r>
  <r>
    <x v="2"/>
    <n v="1128299"/>
    <x v="146"/>
    <x v="2"/>
    <x v="21"/>
    <s v="Salt Lake City"/>
    <x v="3"/>
    <n v="0.4"/>
    <n v="2000"/>
    <n v="800"/>
    <n v="280"/>
    <n v="0.35"/>
    <n v="520"/>
  </r>
  <r>
    <x v="2"/>
    <n v="1128299"/>
    <x v="146"/>
    <x v="2"/>
    <x v="21"/>
    <s v="Salt Lake City"/>
    <x v="4"/>
    <n v="0.45000000000000007"/>
    <n v="1250"/>
    <n v="562.50000000000011"/>
    <n v="225.00000000000006"/>
    <n v="0.4"/>
    <n v="337.50000000000006"/>
  </r>
  <r>
    <x v="2"/>
    <n v="1128299"/>
    <x v="146"/>
    <x v="2"/>
    <x v="21"/>
    <s v="Salt Lake City"/>
    <x v="5"/>
    <n v="0.4"/>
    <n v="3250"/>
    <n v="1300"/>
    <n v="390"/>
    <n v="0.3"/>
    <n v="910"/>
  </r>
  <r>
    <x v="2"/>
    <n v="1128299"/>
    <x v="147"/>
    <x v="2"/>
    <x v="21"/>
    <s v="Salt Lake City"/>
    <x v="0"/>
    <n v="0.4"/>
    <n v="4750"/>
    <n v="1900"/>
    <n v="665"/>
    <n v="0.35"/>
    <n v="1235"/>
  </r>
  <r>
    <x v="2"/>
    <n v="1128299"/>
    <x v="147"/>
    <x v="2"/>
    <x v="21"/>
    <s v="Salt Lake City"/>
    <x v="1"/>
    <n v="0.5"/>
    <n v="3250"/>
    <n v="1625"/>
    <n v="568.75"/>
    <n v="0.35"/>
    <n v="1056.25"/>
  </r>
  <r>
    <x v="2"/>
    <n v="1128299"/>
    <x v="147"/>
    <x v="2"/>
    <x v="21"/>
    <s v="Salt Lake City"/>
    <x v="2"/>
    <n v="0.54999999999999993"/>
    <n v="3500"/>
    <n v="1924.9999999999998"/>
    <n v="673.74999999999989"/>
    <n v="0.35"/>
    <n v="1251.25"/>
  </r>
  <r>
    <x v="2"/>
    <n v="1128299"/>
    <x v="147"/>
    <x v="2"/>
    <x v="21"/>
    <s v="Salt Lake City"/>
    <x v="3"/>
    <n v="0.5"/>
    <n v="2500"/>
    <n v="1250"/>
    <n v="437.5"/>
    <n v="0.35"/>
    <n v="812.5"/>
  </r>
  <r>
    <x v="2"/>
    <n v="1128299"/>
    <x v="147"/>
    <x v="2"/>
    <x v="21"/>
    <s v="Salt Lake City"/>
    <x v="4"/>
    <n v="0.55000000000000004"/>
    <n v="1000"/>
    <n v="550"/>
    <n v="220"/>
    <n v="0.4"/>
    <n v="330"/>
  </r>
  <r>
    <x v="2"/>
    <n v="1128299"/>
    <x v="147"/>
    <x v="2"/>
    <x v="21"/>
    <s v="Salt Lake City"/>
    <x v="5"/>
    <n v="0.5"/>
    <n v="3000"/>
    <n v="1500"/>
    <n v="450"/>
    <n v="0.3"/>
    <n v="1050"/>
  </r>
  <r>
    <x v="2"/>
    <n v="1128299"/>
    <x v="148"/>
    <x v="2"/>
    <x v="21"/>
    <s v="Salt Lake City"/>
    <x v="0"/>
    <n v="0.55000000000000004"/>
    <n v="4750"/>
    <n v="2612.5"/>
    <n v="914.37499999999989"/>
    <n v="0.35"/>
    <n v="1698.125"/>
  </r>
  <r>
    <x v="2"/>
    <n v="1128299"/>
    <x v="148"/>
    <x v="2"/>
    <x v="21"/>
    <s v="Salt Lake City"/>
    <x v="1"/>
    <n v="0.60000000000000009"/>
    <n v="2750"/>
    <n v="1650.0000000000002"/>
    <n v="577.5"/>
    <n v="0.35"/>
    <n v="1072.5000000000002"/>
  </r>
  <r>
    <x v="2"/>
    <n v="1128299"/>
    <x v="148"/>
    <x v="2"/>
    <x v="21"/>
    <s v="Salt Lake City"/>
    <x v="2"/>
    <n v="0.60000000000000009"/>
    <n v="3250"/>
    <n v="1950.0000000000002"/>
    <n v="682.5"/>
    <n v="0.35"/>
    <n v="1267.5000000000002"/>
  </r>
  <r>
    <x v="2"/>
    <n v="1128299"/>
    <x v="148"/>
    <x v="2"/>
    <x v="21"/>
    <s v="Salt Lake City"/>
    <x v="3"/>
    <n v="0.45000000000000007"/>
    <n v="2250"/>
    <n v="1012.5000000000001"/>
    <n v="354.375"/>
    <n v="0.35"/>
    <n v="658.12500000000011"/>
  </r>
  <r>
    <x v="2"/>
    <n v="1128299"/>
    <x v="148"/>
    <x v="2"/>
    <x v="21"/>
    <s v="Salt Lake City"/>
    <x v="4"/>
    <n v="0.50000000000000011"/>
    <n v="1250"/>
    <n v="625.00000000000011"/>
    <n v="250.00000000000006"/>
    <n v="0.4"/>
    <n v="375.00000000000006"/>
  </r>
  <r>
    <x v="2"/>
    <n v="1128299"/>
    <x v="148"/>
    <x v="2"/>
    <x v="21"/>
    <s v="Salt Lake City"/>
    <x v="5"/>
    <n v="0.65000000000000013"/>
    <n v="3000"/>
    <n v="1950.0000000000005"/>
    <n v="585.00000000000011"/>
    <n v="0.3"/>
    <n v="1365.0000000000005"/>
  </r>
  <r>
    <x v="2"/>
    <n v="1128299"/>
    <x v="149"/>
    <x v="2"/>
    <x v="21"/>
    <s v="Salt Lake City"/>
    <x v="0"/>
    <n v="0.5"/>
    <n v="5000"/>
    <n v="2500"/>
    <n v="875"/>
    <n v="0.35"/>
    <n v="1625"/>
  </r>
  <r>
    <x v="2"/>
    <n v="1128299"/>
    <x v="149"/>
    <x v="2"/>
    <x v="21"/>
    <s v="Salt Lake City"/>
    <x v="1"/>
    <n v="0.55000000000000004"/>
    <n v="3500"/>
    <n v="1925.0000000000002"/>
    <n v="673.75"/>
    <n v="0.35"/>
    <n v="1251.2500000000002"/>
  </r>
  <r>
    <x v="2"/>
    <n v="1128299"/>
    <x v="149"/>
    <x v="2"/>
    <x v="21"/>
    <s v="Salt Lake City"/>
    <x v="2"/>
    <n v="0.55000000000000004"/>
    <n v="3500"/>
    <n v="1925.0000000000002"/>
    <n v="673.75"/>
    <n v="0.35"/>
    <n v="1251.2500000000002"/>
  </r>
  <r>
    <x v="2"/>
    <n v="1128299"/>
    <x v="149"/>
    <x v="2"/>
    <x v="21"/>
    <s v="Salt Lake City"/>
    <x v="3"/>
    <n v="0.5"/>
    <n v="2750"/>
    <n v="1375"/>
    <n v="481.24999999999994"/>
    <n v="0.35"/>
    <n v="893.75"/>
  </r>
  <r>
    <x v="2"/>
    <n v="1128299"/>
    <x v="149"/>
    <x v="2"/>
    <x v="21"/>
    <s v="Salt Lake City"/>
    <x v="4"/>
    <n v="0.44999999999999996"/>
    <n v="1750"/>
    <n v="787.49999999999989"/>
    <n v="315"/>
    <n v="0.4"/>
    <n v="472.49999999999989"/>
  </r>
  <r>
    <x v="2"/>
    <n v="1128299"/>
    <x v="149"/>
    <x v="2"/>
    <x v="21"/>
    <s v="Salt Lake City"/>
    <x v="5"/>
    <n v="0.6"/>
    <n v="5250"/>
    <n v="3150"/>
    <n v="945"/>
    <n v="0.3"/>
    <n v="2205"/>
  </r>
  <r>
    <x v="2"/>
    <n v="1128299"/>
    <x v="150"/>
    <x v="2"/>
    <x v="21"/>
    <s v="Salt Lake City"/>
    <x v="0"/>
    <n v="0.54999999999999993"/>
    <n v="7750"/>
    <n v="4262.4999999999991"/>
    <n v="1491.8749999999995"/>
    <n v="0.35"/>
    <n v="2770.6249999999995"/>
  </r>
  <r>
    <x v="2"/>
    <n v="1128299"/>
    <x v="150"/>
    <x v="2"/>
    <x v="21"/>
    <s v="Salt Lake City"/>
    <x v="1"/>
    <n v="0.64999999999999991"/>
    <n v="6500"/>
    <n v="4224.9999999999991"/>
    <n v="1478.7499999999995"/>
    <n v="0.35"/>
    <n v="2746.2499999999995"/>
  </r>
  <r>
    <x v="2"/>
    <n v="1128299"/>
    <x v="150"/>
    <x v="2"/>
    <x v="21"/>
    <s v="Salt Lake City"/>
    <x v="2"/>
    <n v="0.79999999999999993"/>
    <n v="6500"/>
    <n v="5200"/>
    <n v="1819.9999999999998"/>
    <n v="0.35"/>
    <n v="3380"/>
  </r>
  <r>
    <x v="2"/>
    <n v="1128299"/>
    <x v="150"/>
    <x v="2"/>
    <x v="21"/>
    <s v="Salt Lake City"/>
    <x v="3"/>
    <n v="0.79999999999999993"/>
    <n v="5250"/>
    <n v="4200"/>
    <n v="1470"/>
    <n v="0.35"/>
    <n v="2730"/>
  </r>
  <r>
    <x v="2"/>
    <n v="1128299"/>
    <x v="150"/>
    <x v="2"/>
    <x v="21"/>
    <s v="Salt Lake City"/>
    <x v="4"/>
    <n v="0.9"/>
    <n v="4000"/>
    <n v="3600"/>
    <n v="1440"/>
    <n v="0.4"/>
    <n v="2160"/>
  </r>
  <r>
    <x v="2"/>
    <n v="1128299"/>
    <x v="150"/>
    <x v="2"/>
    <x v="21"/>
    <s v="Salt Lake City"/>
    <x v="5"/>
    <n v="1.05"/>
    <n v="7000"/>
    <n v="7350"/>
    <n v="2205"/>
    <n v="0.3"/>
    <n v="5145"/>
  </r>
  <r>
    <x v="2"/>
    <n v="1128299"/>
    <x v="151"/>
    <x v="2"/>
    <x v="21"/>
    <s v="Salt Lake City"/>
    <x v="0"/>
    <n v="0.85"/>
    <n v="8500"/>
    <n v="7225"/>
    <n v="2528.75"/>
    <n v="0.35"/>
    <n v="4696.25"/>
  </r>
  <r>
    <x v="2"/>
    <n v="1128299"/>
    <x v="151"/>
    <x v="2"/>
    <x v="21"/>
    <s v="Salt Lake City"/>
    <x v="1"/>
    <n v="0.9"/>
    <n v="7000"/>
    <n v="6300"/>
    <n v="2205"/>
    <n v="0.35"/>
    <n v="4095"/>
  </r>
  <r>
    <x v="2"/>
    <n v="1128299"/>
    <x v="151"/>
    <x v="2"/>
    <x v="21"/>
    <s v="Salt Lake City"/>
    <x v="2"/>
    <n v="0.9"/>
    <n v="6500"/>
    <n v="5850"/>
    <n v="2047.4999999999998"/>
    <n v="0.35"/>
    <n v="3802.5"/>
  </r>
  <r>
    <x v="2"/>
    <n v="1128299"/>
    <x v="151"/>
    <x v="2"/>
    <x v="21"/>
    <s v="Salt Lake City"/>
    <x v="3"/>
    <n v="0.85"/>
    <n v="5500"/>
    <n v="4675"/>
    <n v="1636.25"/>
    <n v="0.35"/>
    <n v="3038.75"/>
  </r>
  <r>
    <x v="2"/>
    <n v="1128299"/>
    <x v="151"/>
    <x v="2"/>
    <x v="21"/>
    <s v="Salt Lake City"/>
    <x v="4"/>
    <n v="0.9"/>
    <n v="6000"/>
    <n v="5400"/>
    <n v="2160"/>
    <n v="0.4"/>
    <n v="3240"/>
  </r>
  <r>
    <x v="2"/>
    <n v="1128299"/>
    <x v="151"/>
    <x v="2"/>
    <x v="21"/>
    <s v="Salt Lake City"/>
    <x v="5"/>
    <n v="1.05"/>
    <n v="6000"/>
    <n v="6300"/>
    <n v="1890"/>
    <n v="0.3"/>
    <n v="4410"/>
  </r>
  <r>
    <x v="2"/>
    <n v="1128299"/>
    <x v="152"/>
    <x v="2"/>
    <x v="21"/>
    <s v="Salt Lake City"/>
    <x v="0"/>
    <n v="0.9"/>
    <n v="8000"/>
    <n v="7200"/>
    <n v="2520"/>
    <n v="0.35"/>
    <n v="4680"/>
  </r>
  <r>
    <x v="2"/>
    <n v="1128299"/>
    <x v="152"/>
    <x v="2"/>
    <x v="21"/>
    <s v="Salt Lake City"/>
    <x v="1"/>
    <n v="0.8"/>
    <n v="7750"/>
    <n v="6200"/>
    <n v="2170"/>
    <n v="0.35"/>
    <n v="4030"/>
  </r>
  <r>
    <x v="2"/>
    <n v="1128299"/>
    <x v="152"/>
    <x v="2"/>
    <x v="21"/>
    <s v="Salt Lake City"/>
    <x v="2"/>
    <n v="0.70000000000000007"/>
    <n v="6500"/>
    <n v="4550"/>
    <n v="1592.5"/>
    <n v="0.35"/>
    <n v="2957.5"/>
  </r>
  <r>
    <x v="2"/>
    <n v="1128299"/>
    <x v="152"/>
    <x v="2"/>
    <x v="21"/>
    <s v="Salt Lake City"/>
    <x v="3"/>
    <n v="0.70000000000000007"/>
    <n v="4250"/>
    <n v="2975.0000000000005"/>
    <n v="1041.25"/>
    <n v="0.35"/>
    <n v="1933.7500000000005"/>
  </r>
  <r>
    <x v="2"/>
    <n v="1128299"/>
    <x v="152"/>
    <x v="2"/>
    <x v="21"/>
    <s v="Salt Lake City"/>
    <x v="4"/>
    <n v="0.7"/>
    <n v="4250"/>
    <n v="2975"/>
    <n v="1190"/>
    <n v="0.4"/>
    <n v="1785"/>
  </r>
  <r>
    <x v="2"/>
    <n v="1128299"/>
    <x v="152"/>
    <x v="2"/>
    <x v="21"/>
    <s v="Salt Lake City"/>
    <x v="5"/>
    <n v="0.75"/>
    <n v="2500"/>
    <n v="1875"/>
    <n v="562.5"/>
    <n v="0.3"/>
    <n v="1312.5"/>
  </r>
  <r>
    <x v="2"/>
    <n v="1128299"/>
    <x v="153"/>
    <x v="2"/>
    <x v="21"/>
    <s v="Salt Lake City"/>
    <x v="0"/>
    <n v="0.50000000000000011"/>
    <n v="4500"/>
    <n v="2250.0000000000005"/>
    <n v="787.50000000000011"/>
    <n v="0.35"/>
    <n v="1462.5000000000005"/>
  </r>
  <r>
    <x v="2"/>
    <n v="1128299"/>
    <x v="153"/>
    <x v="2"/>
    <x v="21"/>
    <s v="Salt Lake City"/>
    <x v="1"/>
    <n v="0.55000000000000016"/>
    <n v="4500"/>
    <n v="2475.0000000000009"/>
    <n v="866.25000000000023"/>
    <n v="0.35"/>
    <n v="1608.7500000000007"/>
  </r>
  <r>
    <x v="2"/>
    <n v="1128299"/>
    <x v="153"/>
    <x v="2"/>
    <x v="21"/>
    <s v="Salt Lake City"/>
    <x v="2"/>
    <n v="0.50000000000000011"/>
    <n v="2500"/>
    <n v="1250.0000000000002"/>
    <n v="437.50000000000006"/>
    <n v="0.35"/>
    <n v="812.50000000000023"/>
  </r>
  <r>
    <x v="2"/>
    <n v="1128299"/>
    <x v="153"/>
    <x v="2"/>
    <x v="21"/>
    <s v="Salt Lake City"/>
    <x v="3"/>
    <n v="0.50000000000000011"/>
    <n v="2000"/>
    <n v="1000.0000000000002"/>
    <n v="350.00000000000006"/>
    <n v="0.35"/>
    <n v="650.00000000000023"/>
  </r>
  <r>
    <x v="2"/>
    <n v="1128299"/>
    <x v="153"/>
    <x v="2"/>
    <x v="21"/>
    <s v="Salt Lake City"/>
    <x v="4"/>
    <n v="0.60000000000000009"/>
    <n v="2250"/>
    <n v="1350.0000000000002"/>
    <n v="540.00000000000011"/>
    <n v="0.4"/>
    <n v="810.00000000000011"/>
  </r>
  <r>
    <x v="2"/>
    <n v="1128299"/>
    <x v="153"/>
    <x v="2"/>
    <x v="21"/>
    <s v="Salt Lake City"/>
    <x v="5"/>
    <n v="0.44999999999999996"/>
    <n v="2500"/>
    <n v="1125"/>
    <n v="337.5"/>
    <n v="0.3"/>
    <n v="787.5"/>
  </r>
  <r>
    <x v="2"/>
    <n v="1128299"/>
    <x v="154"/>
    <x v="2"/>
    <x v="21"/>
    <s v="Salt Lake City"/>
    <x v="0"/>
    <n v="0.4"/>
    <n v="3500"/>
    <n v="1400"/>
    <n v="489.99999999999994"/>
    <n v="0.35"/>
    <n v="910"/>
  </r>
  <r>
    <x v="2"/>
    <n v="1128299"/>
    <x v="154"/>
    <x v="2"/>
    <x v="21"/>
    <s v="Salt Lake City"/>
    <x v="1"/>
    <n v="0.55000000000000016"/>
    <n v="5250"/>
    <n v="2887.5000000000009"/>
    <n v="1010.6250000000002"/>
    <n v="0.35"/>
    <n v="1876.8750000000007"/>
  </r>
  <r>
    <x v="2"/>
    <n v="1128299"/>
    <x v="154"/>
    <x v="2"/>
    <x v="21"/>
    <s v="Salt Lake City"/>
    <x v="2"/>
    <n v="0.50000000000000011"/>
    <n v="3500"/>
    <n v="1750.0000000000005"/>
    <n v="612.50000000000011"/>
    <n v="0.35"/>
    <n v="1137.5000000000005"/>
  </r>
  <r>
    <x v="2"/>
    <n v="1128299"/>
    <x v="154"/>
    <x v="2"/>
    <x v="21"/>
    <s v="Salt Lake City"/>
    <x v="3"/>
    <n v="0.45000000000000007"/>
    <n v="3250"/>
    <n v="1462.5000000000002"/>
    <n v="511.87500000000006"/>
    <n v="0.35"/>
    <n v="950.62500000000023"/>
  </r>
  <r>
    <x v="2"/>
    <n v="1128299"/>
    <x v="154"/>
    <x v="2"/>
    <x v="21"/>
    <s v="Salt Lake City"/>
    <x v="4"/>
    <n v="0.55000000000000004"/>
    <n v="3000"/>
    <n v="1650.0000000000002"/>
    <n v="660.00000000000011"/>
    <n v="0.4"/>
    <n v="990.00000000000011"/>
  </r>
  <r>
    <x v="2"/>
    <n v="1128299"/>
    <x v="154"/>
    <x v="2"/>
    <x v="21"/>
    <s v="Salt Lake City"/>
    <x v="5"/>
    <n v="0.60000000000000009"/>
    <n v="3500"/>
    <n v="2100.0000000000005"/>
    <n v="630.00000000000011"/>
    <n v="0.3"/>
    <n v="1470.0000000000005"/>
  </r>
  <r>
    <x v="2"/>
    <n v="1128299"/>
    <x v="155"/>
    <x v="2"/>
    <x v="21"/>
    <s v="Salt Lake City"/>
    <x v="0"/>
    <n v="0.45000000000000007"/>
    <n v="5750"/>
    <n v="2587.5000000000005"/>
    <n v="905.62500000000011"/>
    <n v="0.35"/>
    <n v="1681.8750000000005"/>
  </r>
  <r>
    <x v="2"/>
    <n v="1128299"/>
    <x v="155"/>
    <x v="2"/>
    <x v="21"/>
    <s v="Salt Lake City"/>
    <x v="1"/>
    <n v="0.50000000000000011"/>
    <n v="6500"/>
    <n v="3250.0000000000009"/>
    <n v="1137.5000000000002"/>
    <n v="0.35"/>
    <n v="2112.5000000000009"/>
  </r>
  <r>
    <x v="2"/>
    <n v="1128299"/>
    <x v="155"/>
    <x v="2"/>
    <x v="21"/>
    <s v="Salt Lake City"/>
    <x v="2"/>
    <n v="0.45000000000000007"/>
    <n v="4750"/>
    <n v="2137.5000000000005"/>
    <n v="748.12500000000011"/>
    <n v="0.35"/>
    <n v="1389.3750000000005"/>
  </r>
  <r>
    <x v="2"/>
    <n v="1128299"/>
    <x v="155"/>
    <x v="2"/>
    <x v="21"/>
    <s v="Salt Lake City"/>
    <x v="3"/>
    <n v="0.55000000000000016"/>
    <n v="4500"/>
    <n v="2475.0000000000009"/>
    <n v="866.25000000000023"/>
    <n v="0.35"/>
    <n v="1608.7500000000007"/>
  </r>
  <r>
    <x v="2"/>
    <n v="1128299"/>
    <x v="155"/>
    <x v="2"/>
    <x v="21"/>
    <s v="Salt Lake City"/>
    <x v="4"/>
    <n v="0.75000000000000011"/>
    <n v="4250"/>
    <n v="3187.5000000000005"/>
    <n v="1275.0000000000002"/>
    <n v="0.4"/>
    <n v="1912.5000000000002"/>
  </r>
  <r>
    <x v="2"/>
    <n v="1128299"/>
    <x v="155"/>
    <x v="2"/>
    <x v="21"/>
    <s v="Salt Lake City"/>
    <x v="5"/>
    <n v="0.80000000000000016"/>
    <n v="5500"/>
    <n v="4400.0000000000009"/>
    <n v="1320.0000000000002"/>
    <n v="0.3"/>
    <n v="3080.0000000000009"/>
  </r>
  <r>
    <x v="2"/>
    <n v="1128299"/>
    <x v="156"/>
    <x v="2"/>
    <x v="21"/>
    <s v="Salt Lake City"/>
    <x v="0"/>
    <n v="0.65000000000000013"/>
    <n v="7500"/>
    <n v="4875.0000000000009"/>
    <n v="1706.2500000000002"/>
    <n v="0.35"/>
    <n v="3168.7500000000009"/>
  </r>
  <r>
    <x v="2"/>
    <n v="1128299"/>
    <x v="156"/>
    <x v="2"/>
    <x v="21"/>
    <s v="Salt Lake City"/>
    <x v="1"/>
    <n v="0.75000000000000022"/>
    <n v="7500"/>
    <n v="5625.0000000000018"/>
    <n v="1968.7500000000005"/>
    <n v="0.35"/>
    <n v="3656.2500000000014"/>
  </r>
  <r>
    <x v="2"/>
    <n v="1128299"/>
    <x v="156"/>
    <x v="2"/>
    <x v="21"/>
    <s v="Salt Lake City"/>
    <x v="2"/>
    <n v="0.70000000000000018"/>
    <n v="5500"/>
    <n v="3850.0000000000009"/>
    <n v="1347.5000000000002"/>
    <n v="0.35"/>
    <n v="2502.5000000000009"/>
  </r>
  <r>
    <x v="2"/>
    <n v="1128299"/>
    <x v="156"/>
    <x v="2"/>
    <x v="21"/>
    <s v="Salt Lake City"/>
    <x v="3"/>
    <n v="0.70000000000000018"/>
    <n v="5500"/>
    <n v="3850.0000000000009"/>
    <n v="1347.5000000000002"/>
    <n v="0.35"/>
    <n v="2502.5000000000009"/>
  </r>
  <r>
    <x v="2"/>
    <n v="1128299"/>
    <x v="156"/>
    <x v="2"/>
    <x v="21"/>
    <s v="Salt Lake City"/>
    <x v="4"/>
    <n v="0.80000000000000016"/>
    <n v="4750"/>
    <n v="3800.0000000000009"/>
    <n v="1520.0000000000005"/>
    <n v="0.4"/>
    <n v="2280.0000000000005"/>
  </r>
  <r>
    <x v="2"/>
    <n v="1128299"/>
    <x v="156"/>
    <x v="2"/>
    <x v="21"/>
    <s v="Salt Lake City"/>
    <x v="5"/>
    <n v="0.8500000000000002"/>
    <n v="5750"/>
    <n v="4887.5000000000009"/>
    <n v="1466.2500000000002"/>
    <n v="0.3"/>
    <n v="3421.2500000000009"/>
  </r>
  <r>
    <x v="2"/>
    <n v="1128299"/>
    <x v="102"/>
    <x v="2"/>
    <x v="22"/>
    <s v="Portland"/>
    <x v="0"/>
    <n v="0.35000000000000003"/>
    <n v="4000"/>
    <n v="1400.0000000000002"/>
    <n v="560"/>
    <n v="0.39999999999999997"/>
    <n v="840.00000000000023"/>
  </r>
  <r>
    <x v="2"/>
    <n v="1128299"/>
    <x v="102"/>
    <x v="2"/>
    <x v="22"/>
    <s v="Portland"/>
    <x v="1"/>
    <n v="0.45"/>
    <n v="4000"/>
    <n v="1800"/>
    <n v="719.99999999999989"/>
    <n v="0.39999999999999997"/>
    <n v="1080"/>
  </r>
  <r>
    <x v="2"/>
    <n v="1128299"/>
    <x v="102"/>
    <x v="2"/>
    <x v="22"/>
    <s v="Portland"/>
    <x v="2"/>
    <n v="0.45"/>
    <n v="4000"/>
    <n v="1800"/>
    <n v="719.99999999999989"/>
    <n v="0.39999999999999997"/>
    <n v="1080"/>
  </r>
  <r>
    <x v="2"/>
    <n v="1128299"/>
    <x v="102"/>
    <x v="2"/>
    <x v="22"/>
    <s v="Portland"/>
    <x v="3"/>
    <n v="0.45"/>
    <n v="2500"/>
    <n v="1125"/>
    <n v="449.99999999999994"/>
    <n v="0.39999999999999997"/>
    <n v="675"/>
  </r>
  <r>
    <x v="2"/>
    <n v="1128299"/>
    <x v="102"/>
    <x v="2"/>
    <x v="22"/>
    <s v="Portland"/>
    <x v="4"/>
    <n v="0.50000000000000011"/>
    <n v="2000"/>
    <n v="1000.0000000000002"/>
    <n v="450.00000000000011"/>
    <n v="0.45"/>
    <n v="550.00000000000011"/>
  </r>
  <r>
    <x v="2"/>
    <n v="1128299"/>
    <x v="102"/>
    <x v="2"/>
    <x v="22"/>
    <s v="Portland"/>
    <x v="5"/>
    <n v="0.45"/>
    <n v="4500"/>
    <n v="2025"/>
    <n v="708.75"/>
    <n v="0.35"/>
    <n v="1316.25"/>
  </r>
  <r>
    <x v="2"/>
    <n v="1128299"/>
    <x v="103"/>
    <x v="2"/>
    <x v="22"/>
    <s v="Portland"/>
    <x v="0"/>
    <n v="0.35000000000000003"/>
    <n v="5000"/>
    <n v="1750.0000000000002"/>
    <n v="700"/>
    <n v="0.39999999999999997"/>
    <n v="1050.0000000000002"/>
  </r>
  <r>
    <x v="2"/>
    <n v="1128299"/>
    <x v="103"/>
    <x v="2"/>
    <x v="22"/>
    <s v="Portland"/>
    <x v="1"/>
    <n v="0.45"/>
    <n v="4000"/>
    <n v="1800"/>
    <n v="719.99999999999989"/>
    <n v="0.39999999999999997"/>
    <n v="1080"/>
  </r>
  <r>
    <x v="2"/>
    <n v="1128299"/>
    <x v="103"/>
    <x v="2"/>
    <x v="22"/>
    <s v="Portland"/>
    <x v="2"/>
    <n v="0.45"/>
    <n v="4000"/>
    <n v="1800"/>
    <n v="719.99999999999989"/>
    <n v="0.39999999999999997"/>
    <n v="1080"/>
  </r>
  <r>
    <x v="2"/>
    <n v="1128299"/>
    <x v="103"/>
    <x v="2"/>
    <x v="22"/>
    <s v="Portland"/>
    <x v="3"/>
    <n v="0.45"/>
    <n v="2500"/>
    <n v="1125"/>
    <n v="449.99999999999994"/>
    <n v="0.39999999999999997"/>
    <n v="675"/>
  </r>
  <r>
    <x v="2"/>
    <n v="1128299"/>
    <x v="103"/>
    <x v="2"/>
    <x v="22"/>
    <s v="Portland"/>
    <x v="4"/>
    <n v="0.50000000000000011"/>
    <n v="1750"/>
    <n v="875.00000000000023"/>
    <n v="393.75000000000011"/>
    <n v="0.45"/>
    <n v="481.25000000000011"/>
  </r>
  <r>
    <x v="2"/>
    <n v="1128299"/>
    <x v="103"/>
    <x v="2"/>
    <x v="22"/>
    <s v="Portland"/>
    <x v="5"/>
    <n v="0.45"/>
    <n v="3750"/>
    <n v="1687.5"/>
    <n v="590.625"/>
    <n v="0.35"/>
    <n v="1096.875"/>
  </r>
  <r>
    <x v="2"/>
    <n v="1128299"/>
    <x v="104"/>
    <x v="2"/>
    <x v="22"/>
    <s v="Portland"/>
    <x v="0"/>
    <n v="0.45"/>
    <n v="5250"/>
    <n v="2362.5"/>
    <n v="944.99999999999989"/>
    <n v="0.39999999999999997"/>
    <n v="1417.5"/>
  </r>
  <r>
    <x v="2"/>
    <n v="1128299"/>
    <x v="104"/>
    <x v="2"/>
    <x v="22"/>
    <s v="Portland"/>
    <x v="1"/>
    <n v="0.55000000000000004"/>
    <n v="3750"/>
    <n v="2062.5"/>
    <n v="824.99999999999989"/>
    <n v="0.39999999999999997"/>
    <n v="1237.5"/>
  </r>
  <r>
    <x v="2"/>
    <n v="1128299"/>
    <x v="104"/>
    <x v="2"/>
    <x v="22"/>
    <s v="Portland"/>
    <x v="2"/>
    <n v="0.6"/>
    <n v="4000"/>
    <n v="2400"/>
    <n v="959.99999999999989"/>
    <n v="0.39999999999999997"/>
    <n v="1440"/>
  </r>
  <r>
    <x v="2"/>
    <n v="1128299"/>
    <x v="104"/>
    <x v="2"/>
    <x v="22"/>
    <s v="Portland"/>
    <x v="3"/>
    <n v="0.55000000000000004"/>
    <n v="3000"/>
    <n v="1650.0000000000002"/>
    <n v="660"/>
    <n v="0.39999999999999997"/>
    <n v="990.00000000000023"/>
  </r>
  <r>
    <x v="2"/>
    <n v="1128299"/>
    <x v="104"/>
    <x v="2"/>
    <x v="22"/>
    <s v="Portland"/>
    <x v="4"/>
    <n v="0.60000000000000009"/>
    <n v="1500"/>
    <n v="900.00000000000011"/>
    <n v="405.00000000000006"/>
    <n v="0.45"/>
    <n v="495.00000000000006"/>
  </r>
  <r>
    <x v="2"/>
    <n v="1128299"/>
    <x v="104"/>
    <x v="2"/>
    <x v="22"/>
    <s v="Portland"/>
    <x v="5"/>
    <n v="0.45"/>
    <n v="3500"/>
    <n v="1575"/>
    <n v="551.25"/>
    <n v="0.35"/>
    <n v="1023.75"/>
  </r>
  <r>
    <x v="2"/>
    <n v="1128299"/>
    <x v="105"/>
    <x v="2"/>
    <x v="22"/>
    <s v="Portland"/>
    <x v="0"/>
    <n v="0.5"/>
    <n v="5250"/>
    <n v="2625"/>
    <n v="1050"/>
    <n v="0.39999999999999997"/>
    <n v="1575"/>
  </r>
  <r>
    <x v="2"/>
    <n v="1128299"/>
    <x v="105"/>
    <x v="2"/>
    <x v="22"/>
    <s v="Portland"/>
    <x v="1"/>
    <n v="0.55000000000000004"/>
    <n v="3250"/>
    <n v="1787.5000000000002"/>
    <n v="715"/>
    <n v="0.39999999999999997"/>
    <n v="1072.5000000000002"/>
  </r>
  <r>
    <x v="2"/>
    <n v="1128299"/>
    <x v="105"/>
    <x v="2"/>
    <x v="22"/>
    <s v="Portland"/>
    <x v="2"/>
    <n v="0.55000000000000004"/>
    <n v="3750"/>
    <n v="2062.5"/>
    <n v="824.99999999999989"/>
    <n v="0.39999999999999997"/>
    <n v="1237.5"/>
  </r>
  <r>
    <x v="2"/>
    <n v="1128299"/>
    <x v="105"/>
    <x v="2"/>
    <x v="22"/>
    <s v="Portland"/>
    <x v="3"/>
    <n v="0.40000000000000008"/>
    <n v="2750"/>
    <n v="1100.0000000000002"/>
    <n v="440.00000000000006"/>
    <n v="0.39999999999999997"/>
    <n v="660.00000000000023"/>
  </r>
  <r>
    <x v="2"/>
    <n v="1128299"/>
    <x v="105"/>
    <x v="2"/>
    <x v="22"/>
    <s v="Portland"/>
    <x v="4"/>
    <n v="0.45000000000000012"/>
    <n v="1750"/>
    <n v="787.50000000000023"/>
    <n v="354.37500000000011"/>
    <n v="0.45"/>
    <n v="433.12500000000011"/>
  </r>
  <r>
    <x v="2"/>
    <n v="1128299"/>
    <x v="105"/>
    <x v="2"/>
    <x v="22"/>
    <s v="Portland"/>
    <x v="5"/>
    <n v="0.60000000000000009"/>
    <n v="3500"/>
    <n v="2100.0000000000005"/>
    <n v="735.00000000000011"/>
    <n v="0.35"/>
    <n v="1365.0000000000005"/>
  </r>
  <r>
    <x v="2"/>
    <n v="1128299"/>
    <x v="106"/>
    <x v="2"/>
    <x v="22"/>
    <s v="Portland"/>
    <x v="0"/>
    <n v="0.45"/>
    <n v="5500"/>
    <n v="2475"/>
    <n v="989.99999999999989"/>
    <n v="0.39999999999999997"/>
    <n v="1485"/>
  </r>
  <r>
    <x v="2"/>
    <n v="1128299"/>
    <x v="106"/>
    <x v="2"/>
    <x v="22"/>
    <s v="Portland"/>
    <x v="1"/>
    <n v="0.5"/>
    <n v="4000"/>
    <n v="2000"/>
    <n v="799.99999999999989"/>
    <n v="0.39999999999999997"/>
    <n v="1200"/>
  </r>
  <r>
    <x v="2"/>
    <n v="1128299"/>
    <x v="106"/>
    <x v="2"/>
    <x v="22"/>
    <s v="Portland"/>
    <x v="2"/>
    <n v="0.5"/>
    <n v="4000"/>
    <n v="2000"/>
    <n v="799.99999999999989"/>
    <n v="0.39999999999999997"/>
    <n v="1200"/>
  </r>
  <r>
    <x v="2"/>
    <n v="1128299"/>
    <x v="106"/>
    <x v="2"/>
    <x v="22"/>
    <s v="Portland"/>
    <x v="3"/>
    <n v="0.45"/>
    <n v="3250"/>
    <n v="1462.5"/>
    <n v="585"/>
    <n v="0.39999999999999997"/>
    <n v="877.5"/>
  </r>
  <r>
    <x v="2"/>
    <n v="1128299"/>
    <x v="106"/>
    <x v="2"/>
    <x v="22"/>
    <s v="Portland"/>
    <x v="4"/>
    <n v="0.39999999999999997"/>
    <n v="2250"/>
    <n v="899.99999999999989"/>
    <n v="404.99999999999994"/>
    <n v="0.45"/>
    <n v="494.99999999999994"/>
  </r>
  <r>
    <x v="2"/>
    <n v="1128299"/>
    <x v="106"/>
    <x v="2"/>
    <x v="22"/>
    <s v="Portland"/>
    <x v="5"/>
    <n v="0.65"/>
    <n v="5750"/>
    <n v="3737.5"/>
    <n v="1308.125"/>
    <n v="0.35"/>
    <n v="2429.375"/>
  </r>
  <r>
    <x v="2"/>
    <n v="1128299"/>
    <x v="107"/>
    <x v="2"/>
    <x v="22"/>
    <s v="Portland"/>
    <x v="0"/>
    <n v="0.6"/>
    <n v="8250"/>
    <n v="4950"/>
    <n v="1979.9999999999998"/>
    <n v="0.39999999999999997"/>
    <n v="2970"/>
  </r>
  <r>
    <x v="2"/>
    <n v="1128299"/>
    <x v="107"/>
    <x v="2"/>
    <x v="22"/>
    <s v="Portland"/>
    <x v="1"/>
    <n v="0.7"/>
    <n v="7000"/>
    <n v="4900"/>
    <n v="1959.9999999999998"/>
    <n v="0.39999999999999997"/>
    <n v="2940"/>
  </r>
  <r>
    <x v="2"/>
    <n v="1128299"/>
    <x v="107"/>
    <x v="2"/>
    <x v="22"/>
    <s v="Portland"/>
    <x v="2"/>
    <n v="0.85"/>
    <n v="7000"/>
    <n v="5950"/>
    <n v="2380"/>
    <n v="0.39999999999999997"/>
    <n v="3570"/>
  </r>
  <r>
    <x v="2"/>
    <n v="1128299"/>
    <x v="107"/>
    <x v="2"/>
    <x v="22"/>
    <s v="Portland"/>
    <x v="3"/>
    <n v="0.85"/>
    <n v="5750"/>
    <n v="4887.5"/>
    <n v="1954.9999999999998"/>
    <n v="0.39999999999999997"/>
    <n v="2932.5"/>
  </r>
  <r>
    <x v="2"/>
    <n v="1128299"/>
    <x v="107"/>
    <x v="2"/>
    <x v="22"/>
    <s v="Portland"/>
    <x v="4"/>
    <n v="0.95000000000000007"/>
    <n v="4500"/>
    <n v="4275"/>
    <n v="1923.75"/>
    <n v="0.45"/>
    <n v="2351.25"/>
  </r>
  <r>
    <x v="2"/>
    <n v="1128299"/>
    <x v="107"/>
    <x v="2"/>
    <x v="22"/>
    <s v="Portland"/>
    <x v="5"/>
    <n v="1.1000000000000001"/>
    <n v="7500"/>
    <n v="8250"/>
    <n v="2887.5"/>
    <n v="0.35"/>
    <n v="5362.5"/>
  </r>
  <r>
    <x v="2"/>
    <n v="1128299"/>
    <x v="108"/>
    <x v="2"/>
    <x v="22"/>
    <s v="Portland"/>
    <x v="0"/>
    <n v="0.9"/>
    <n v="9000"/>
    <n v="8100"/>
    <n v="3239.9999999999995"/>
    <n v="0.39999999999999997"/>
    <n v="4860"/>
  </r>
  <r>
    <x v="2"/>
    <n v="1128299"/>
    <x v="108"/>
    <x v="2"/>
    <x v="22"/>
    <s v="Portland"/>
    <x v="1"/>
    <n v="0.95000000000000007"/>
    <n v="7500"/>
    <n v="7125.0000000000009"/>
    <n v="2850"/>
    <n v="0.39999999999999997"/>
    <n v="4275.0000000000009"/>
  </r>
  <r>
    <x v="2"/>
    <n v="1128299"/>
    <x v="108"/>
    <x v="2"/>
    <x v="22"/>
    <s v="Portland"/>
    <x v="2"/>
    <n v="0.95000000000000007"/>
    <n v="7000"/>
    <n v="6650.0000000000009"/>
    <n v="2660"/>
    <n v="0.39999999999999997"/>
    <n v="3990.0000000000009"/>
  </r>
  <r>
    <x v="2"/>
    <n v="1128299"/>
    <x v="108"/>
    <x v="2"/>
    <x v="22"/>
    <s v="Portland"/>
    <x v="3"/>
    <n v="0.9"/>
    <n v="6000"/>
    <n v="5400"/>
    <n v="2160"/>
    <n v="0.39999999999999997"/>
    <n v="3240"/>
  </r>
  <r>
    <x v="2"/>
    <n v="1128299"/>
    <x v="108"/>
    <x v="2"/>
    <x v="22"/>
    <s v="Portland"/>
    <x v="4"/>
    <n v="0.95000000000000007"/>
    <n v="6500"/>
    <n v="6175"/>
    <n v="2778.75"/>
    <n v="0.45"/>
    <n v="3396.25"/>
  </r>
  <r>
    <x v="2"/>
    <n v="1128299"/>
    <x v="108"/>
    <x v="2"/>
    <x v="22"/>
    <s v="Portland"/>
    <x v="5"/>
    <n v="1.1000000000000001"/>
    <n v="6500"/>
    <n v="7150.0000000000009"/>
    <n v="2502.5"/>
    <n v="0.35"/>
    <n v="4647.5000000000009"/>
  </r>
  <r>
    <x v="2"/>
    <n v="1128299"/>
    <x v="109"/>
    <x v="2"/>
    <x v="22"/>
    <s v="Portland"/>
    <x v="0"/>
    <n v="0.95000000000000007"/>
    <n v="8500"/>
    <n v="8075.0000000000009"/>
    <n v="3230"/>
    <n v="0.39999999999999997"/>
    <n v="4845.0000000000009"/>
  </r>
  <r>
    <x v="2"/>
    <n v="1128299"/>
    <x v="109"/>
    <x v="2"/>
    <x v="22"/>
    <s v="Portland"/>
    <x v="1"/>
    <n v="0.85000000000000009"/>
    <n v="8250"/>
    <n v="7012.5000000000009"/>
    <n v="2805"/>
    <n v="0.39999999999999997"/>
    <n v="4207.5000000000009"/>
  </r>
  <r>
    <x v="2"/>
    <n v="1128299"/>
    <x v="109"/>
    <x v="2"/>
    <x v="22"/>
    <s v="Portland"/>
    <x v="2"/>
    <n v="0.75000000000000011"/>
    <n v="7000"/>
    <n v="5250.0000000000009"/>
    <n v="2100"/>
    <n v="0.39999999999999997"/>
    <n v="3150.0000000000009"/>
  </r>
  <r>
    <x v="2"/>
    <n v="1128299"/>
    <x v="109"/>
    <x v="2"/>
    <x v="22"/>
    <s v="Portland"/>
    <x v="3"/>
    <n v="0.75000000000000011"/>
    <n v="4750"/>
    <n v="3562.5000000000005"/>
    <n v="1425"/>
    <n v="0.39999999999999997"/>
    <n v="2137.5000000000005"/>
  </r>
  <r>
    <x v="2"/>
    <n v="1128299"/>
    <x v="109"/>
    <x v="2"/>
    <x v="22"/>
    <s v="Portland"/>
    <x v="4"/>
    <n v="0.64999999999999991"/>
    <n v="4750"/>
    <n v="3087.4999999999995"/>
    <n v="1389.3749999999998"/>
    <n v="0.45"/>
    <n v="1698.1249999999998"/>
  </r>
  <r>
    <x v="2"/>
    <n v="1128299"/>
    <x v="109"/>
    <x v="2"/>
    <x v="22"/>
    <s v="Portland"/>
    <x v="5"/>
    <n v="0.7"/>
    <n v="3000"/>
    <n v="2100"/>
    <n v="735"/>
    <n v="0.35"/>
    <n v="1365"/>
  </r>
  <r>
    <x v="2"/>
    <n v="1128299"/>
    <x v="110"/>
    <x v="2"/>
    <x v="22"/>
    <s v="Portland"/>
    <x v="0"/>
    <n v="0.45000000000000012"/>
    <n v="5000"/>
    <n v="2250.0000000000005"/>
    <n v="900.00000000000011"/>
    <n v="0.39999999999999997"/>
    <n v="1350.0000000000005"/>
  </r>
  <r>
    <x v="2"/>
    <n v="1128299"/>
    <x v="110"/>
    <x v="2"/>
    <x v="22"/>
    <s v="Portland"/>
    <x v="1"/>
    <n v="0.50000000000000011"/>
    <n v="5000"/>
    <n v="2500.0000000000005"/>
    <n v="1000.0000000000001"/>
    <n v="0.39999999999999997"/>
    <n v="1500.0000000000005"/>
  </r>
  <r>
    <x v="2"/>
    <n v="1128299"/>
    <x v="110"/>
    <x v="2"/>
    <x v="22"/>
    <s v="Portland"/>
    <x v="2"/>
    <n v="0.45000000000000012"/>
    <n v="3000"/>
    <n v="1350.0000000000005"/>
    <n v="540.00000000000011"/>
    <n v="0.39999999999999997"/>
    <n v="810.00000000000034"/>
  </r>
  <r>
    <x v="2"/>
    <n v="1128299"/>
    <x v="110"/>
    <x v="2"/>
    <x v="22"/>
    <s v="Portland"/>
    <x v="3"/>
    <n v="0.45000000000000012"/>
    <n v="2500"/>
    <n v="1125.0000000000002"/>
    <n v="450.00000000000006"/>
    <n v="0.39999999999999997"/>
    <n v="675.00000000000023"/>
  </r>
  <r>
    <x v="2"/>
    <n v="1128299"/>
    <x v="110"/>
    <x v="2"/>
    <x v="22"/>
    <s v="Portland"/>
    <x v="4"/>
    <n v="0.55000000000000004"/>
    <n v="2750"/>
    <n v="1512.5000000000002"/>
    <n v="680.62500000000011"/>
    <n v="0.45"/>
    <n v="831.87500000000011"/>
  </r>
  <r>
    <x v="2"/>
    <n v="1128299"/>
    <x v="110"/>
    <x v="2"/>
    <x v="22"/>
    <s v="Portland"/>
    <x v="5"/>
    <n v="0.39999999999999997"/>
    <n v="3000"/>
    <n v="1200"/>
    <n v="420"/>
    <n v="0.35"/>
    <n v="780"/>
  </r>
  <r>
    <x v="2"/>
    <n v="1128299"/>
    <x v="111"/>
    <x v="2"/>
    <x v="22"/>
    <s v="Portland"/>
    <x v="0"/>
    <n v="0.35000000000000003"/>
    <n v="4000"/>
    <n v="1400.0000000000002"/>
    <n v="560"/>
    <n v="0.39999999999999997"/>
    <n v="840.00000000000023"/>
  </r>
  <r>
    <x v="2"/>
    <n v="1128299"/>
    <x v="111"/>
    <x v="2"/>
    <x v="22"/>
    <s v="Portland"/>
    <x v="1"/>
    <n v="0.50000000000000011"/>
    <n v="5750"/>
    <n v="2875.0000000000005"/>
    <n v="1150"/>
    <n v="0.39999999999999997"/>
    <n v="1725.0000000000005"/>
  </r>
  <r>
    <x v="2"/>
    <n v="1128299"/>
    <x v="111"/>
    <x v="2"/>
    <x v="22"/>
    <s v="Portland"/>
    <x v="2"/>
    <n v="0.45000000000000012"/>
    <n v="4000"/>
    <n v="1800.0000000000005"/>
    <n v="720.00000000000011"/>
    <n v="0.39999999999999997"/>
    <n v="1080.0000000000005"/>
  </r>
  <r>
    <x v="2"/>
    <n v="1128299"/>
    <x v="111"/>
    <x v="2"/>
    <x v="22"/>
    <s v="Portland"/>
    <x v="3"/>
    <n v="0.40000000000000008"/>
    <n v="3750"/>
    <n v="1500.0000000000002"/>
    <n v="600"/>
    <n v="0.39999999999999997"/>
    <n v="900.00000000000023"/>
  </r>
  <r>
    <x v="2"/>
    <n v="1128299"/>
    <x v="111"/>
    <x v="2"/>
    <x v="22"/>
    <s v="Portland"/>
    <x v="4"/>
    <n v="0.5"/>
    <n v="3500"/>
    <n v="1750"/>
    <n v="787.5"/>
    <n v="0.45"/>
    <n v="962.5"/>
  </r>
  <r>
    <x v="2"/>
    <n v="1128299"/>
    <x v="111"/>
    <x v="2"/>
    <x v="22"/>
    <s v="Portland"/>
    <x v="5"/>
    <n v="0.55000000000000004"/>
    <n v="4000"/>
    <n v="2200"/>
    <n v="770"/>
    <n v="0.35"/>
    <n v="1430"/>
  </r>
  <r>
    <x v="2"/>
    <n v="1128299"/>
    <x v="112"/>
    <x v="2"/>
    <x v="22"/>
    <s v="Portland"/>
    <x v="0"/>
    <n v="0.40000000000000008"/>
    <n v="6250"/>
    <n v="2500.0000000000005"/>
    <n v="1000.0000000000001"/>
    <n v="0.39999999999999997"/>
    <n v="1500.0000000000005"/>
  </r>
  <r>
    <x v="2"/>
    <n v="1128299"/>
    <x v="112"/>
    <x v="2"/>
    <x v="22"/>
    <s v="Portland"/>
    <x v="1"/>
    <n v="0.45000000000000012"/>
    <n v="7000"/>
    <n v="3150.0000000000009"/>
    <n v="1260.0000000000002"/>
    <n v="0.39999999999999997"/>
    <n v="1890.0000000000007"/>
  </r>
  <r>
    <x v="2"/>
    <n v="1128299"/>
    <x v="112"/>
    <x v="2"/>
    <x v="22"/>
    <s v="Portland"/>
    <x v="2"/>
    <n v="0.40000000000000008"/>
    <n v="5250"/>
    <n v="2100.0000000000005"/>
    <n v="840.00000000000011"/>
    <n v="0.39999999999999997"/>
    <n v="1260.0000000000005"/>
  </r>
  <r>
    <x v="2"/>
    <n v="1128299"/>
    <x v="112"/>
    <x v="2"/>
    <x v="22"/>
    <s v="Portland"/>
    <x v="3"/>
    <n v="0.50000000000000011"/>
    <n v="5000"/>
    <n v="2500.0000000000005"/>
    <n v="1000.0000000000001"/>
    <n v="0.39999999999999997"/>
    <n v="1500.0000000000005"/>
  </r>
  <r>
    <x v="2"/>
    <n v="1128299"/>
    <x v="112"/>
    <x v="2"/>
    <x v="22"/>
    <s v="Portland"/>
    <x v="4"/>
    <n v="0.70000000000000007"/>
    <n v="4750"/>
    <n v="3325.0000000000005"/>
    <n v="1496.2500000000002"/>
    <n v="0.45"/>
    <n v="1828.7500000000002"/>
  </r>
  <r>
    <x v="2"/>
    <n v="1128299"/>
    <x v="112"/>
    <x v="2"/>
    <x v="22"/>
    <s v="Portland"/>
    <x v="5"/>
    <n v="0.8500000000000002"/>
    <n v="6000"/>
    <n v="5100.0000000000009"/>
    <n v="1785.0000000000002"/>
    <n v="0.35"/>
    <n v="3315.0000000000009"/>
  </r>
  <r>
    <x v="2"/>
    <n v="1128299"/>
    <x v="113"/>
    <x v="2"/>
    <x v="22"/>
    <s v="Portland"/>
    <x v="0"/>
    <n v="0.70000000000000018"/>
    <n v="8000"/>
    <n v="5600.0000000000018"/>
    <n v="2240.0000000000005"/>
    <n v="0.39999999999999997"/>
    <n v="3360.0000000000014"/>
  </r>
  <r>
    <x v="2"/>
    <n v="1128299"/>
    <x v="113"/>
    <x v="2"/>
    <x v="22"/>
    <s v="Portland"/>
    <x v="1"/>
    <n v="0.80000000000000027"/>
    <n v="8000"/>
    <n v="6400.0000000000018"/>
    <n v="2560.0000000000005"/>
    <n v="0.39999999999999997"/>
    <n v="3840.0000000000014"/>
  </r>
  <r>
    <x v="2"/>
    <n v="1128299"/>
    <x v="113"/>
    <x v="2"/>
    <x v="22"/>
    <s v="Portland"/>
    <x v="2"/>
    <n v="0.75000000000000022"/>
    <n v="6000"/>
    <n v="4500.0000000000009"/>
    <n v="1800.0000000000002"/>
    <n v="0.39999999999999997"/>
    <n v="2700.0000000000009"/>
  </r>
  <r>
    <x v="2"/>
    <n v="1128299"/>
    <x v="113"/>
    <x v="2"/>
    <x v="22"/>
    <s v="Portland"/>
    <x v="3"/>
    <n v="0.75000000000000022"/>
    <n v="6000"/>
    <n v="4500.0000000000009"/>
    <n v="1800.0000000000002"/>
    <n v="0.39999999999999997"/>
    <n v="2700.0000000000009"/>
  </r>
  <r>
    <x v="2"/>
    <n v="1128299"/>
    <x v="113"/>
    <x v="2"/>
    <x v="22"/>
    <s v="Portland"/>
    <x v="4"/>
    <n v="0.8500000000000002"/>
    <n v="5250"/>
    <n v="4462.5000000000009"/>
    <n v="2008.1250000000005"/>
    <n v="0.45"/>
    <n v="2454.3750000000005"/>
  </r>
  <r>
    <x v="2"/>
    <n v="1128299"/>
    <x v="113"/>
    <x v="2"/>
    <x v="22"/>
    <s v="Portland"/>
    <x v="5"/>
    <n v="0.90000000000000024"/>
    <n v="6250"/>
    <n v="5625.0000000000018"/>
    <n v="1968.7500000000005"/>
    <n v="0.35"/>
    <n v="3656.2500000000014"/>
  </r>
  <r>
    <x v="1"/>
    <n v="1197831"/>
    <x v="58"/>
    <x v="1"/>
    <x v="23"/>
    <s v="New Orleans"/>
    <x v="0"/>
    <n v="0.2"/>
    <n v="6750"/>
    <n v="1350"/>
    <n v="405"/>
    <n v="0.3"/>
    <n v="945"/>
  </r>
  <r>
    <x v="1"/>
    <n v="1197831"/>
    <x v="58"/>
    <x v="1"/>
    <x v="23"/>
    <s v="New Orleans"/>
    <x v="1"/>
    <n v="0.3"/>
    <n v="6750"/>
    <n v="2025"/>
    <n v="607.5"/>
    <n v="0.3"/>
    <n v="1417.5"/>
  </r>
  <r>
    <x v="1"/>
    <n v="1197831"/>
    <x v="58"/>
    <x v="1"/>
    <x v="23"/>
    <s v="New Orleans"/>
    <x v="2"/>
    <n v="0.3"/>
    <n v="4750"/>
    <n v="1425"/>
    <n v="427.5"/>
    <n v="0.3"/>
    <n v="997.5"/>
  </r>
  <r>
    <x v="1"/>
    <n v="1197831"/>
    <x v="58"/>
    <x v="1"/>
    <x v="23"/>
    <s v="New Orleans"/>
    <x v="3"/>
    <n v="0.35"/>
    <n v="4750"/>
    <n v="1662.5"/>
    <n v="665"/>
    <n v="0.4"/>
    <n v="997.5"/>
  </r>
  <r>
    <x v="1"/>
    <n v="1197831"/>
    <x v="58"/>
    <x v="1"/>
    <x v="23"/>
    <s v="New Orleans"/>
    <x v="4"/>
    <n v="0.4"/>
    <n v="3250"/>
    <n v="1300"/>
    <n v="325"/>
    <n v="0.25"/>
    <n v="975"/>
  </r>
  <r>
    <x v="1"/>
    <n v="1197831"/>
    <x v="58"/>
    <x v="1"/>
    <x v="23"/>
    <s v="New Orleans"/>
    <x v="5"/>
    <n v="0.35"/>
    <n v="4750"/>
    <n v="1662.5"/>
    <n v="748.125"/>
    <n v="0.45"/>
    <n v="914.375"/>
  </r>
  <r>
    <x v="1"/>
    <n v="1197831"/>
    <x v="172"/>
    <x v="1"/>
    <x v="23"/>
    <s v="New Orleans"/>
    <x v="0"/>
    <n v="0.25"/>
    <n v="6250"/>
    <n v="1562.5"/>
    <n v="468.75"/>
    <n v="0.3"/>
    <n v="1093.75"/>
  </r>
  <r>
    <x v="1"/>
    <n v="1197831"/>
    <x v="172"/>
    <x v="1"/>
    <x v="23"/>
    <s v="New Orleans"/>
    <x v="1"/>
    <n v="0.35"/>
    <n v="6000"/>
    <n v="2100"/>
    <n v="630"/>
    <n v="0.3"/>
    <n v="1470"/>
  </r>
  <r>
    <x v="1"/>
    <n v="1197831"/>
    <x v="172"/>
    <x v="1"/>
    <x v="23"/>
    <s v="New Orleans"/>
    <x v="2"/>
    <n v="0.35"/>
    <n v="4250"/>
    <n v="1487.5"/>
    <n v="446.25"/>
    <n v="0.3"/>
    <n v="1041.25"/>
  </r>
  <r>
    <x v="1"/>
    <n v="1197831"/>
    <x v="172"/>
    <x v="1"/>
    <x v="23"/>
    <s v="New Orleans"/>
    <x v="3"/>
    <n v="0.35"/>
    <n v="3750"/>
    <n v="1312.5"/>
    <n v="525"/>
    <n v="0.4"/>
    <n v="787.5"/>
  </r>
  <r>
    <x v="1"/>
    <n v="1197831"/>
    <x v="172"/>
    <x v="1"/>
    <x v="23"/>
    <s v="New Orleans"/>
    <x v="4"/>
    <n v="0.4"/>
    <n v="2500"/>
    <n v="1000"/>
    <n v="250"/>
    <n v="0.25"/>
    <n v="750"/>
  </r>
  <r>
    <x v="1"/>
    <n v="1197831"/>
    <x v="172"/>
    <x v="1"/>
    <x v="23"/>
    <s v="New Orleans"/>
    <x v="5"/>
    <n v="0.35"/>
    <n v="4500"/>
    <n v="1575"/>
    <n v="708.75"/>
    <n v="0.45"/>
    <n v="866.25"/>
  </r>
  <r>
    <x v="1"/>
    <n v="1197831"/>
    <x v="173"/>
    <x v="1"/>
    <x v="23"/>
    <s v="New Orleans"/>
    <x v="0"/>
    <n v="0.3"/>
    <n v="6250"/>
    <n v="1875"/>
    <n v="656.25"/>
    <n v="0.35"/>
    <n v="1218.75"/>
  </r>
  <r>
    <x v="1"/>
    <n v="1197831"/>
    <x v="173"/>
    <x v="1"/>
    <x v="23"/>
    <s v="New Orleans"/>
    <x v="1"/>
    <n v="0.4"/>
    <n v="6250"/>
    <n v="2500"/>
    <n v="875"/>
    <n v="0.35"/>
    <n v="1625"/>
  </r>
  <r>
    <x v="1"/>
    <n v="1197831"/>
    <x v="173"/>
    <x v="1"/>
    <x v="23"/>
    <s v="New Orleans"/>
    <x v="2"/>
    <n v="0.3"/>
    <n v="4500"/>
    <n v="1350"/>
    <n v="472.49999999999994"/>
    <n v="0.35"/>
    <n v="877.5"/>
  </r>
  <r>
    <x v="1"/>
    <n v="1197831"/>
    <x v="173"/>
    <x v="1"/>
    <x v="23"/>
    <s v="New Orleans"/>
    <x v="3"/>
    <n v="0.35000000000000003"/>
    <n v="3500"/>
    <n v="1225.0000000000002"/>
    <n v="551.25000000000011"/>
    <n v="0.45"/>
    <n v="673.75000000000011"/>
  </r>
  <r>
    <x v="1"/>
    <n v="1197831"/>
    <x v="173"/>
    <x v="1"/>
    <x v="23"/>
    <s v="New Orleans"/>
    <x v="4"/>
    <n v="0.4"/>
    <n v="2500"/>
    <n v="1000"/>
    <n v="300"/>
    <n v="0.3"/>
    <n v="700"/>
  </r>
  <r>
    <x v="1"/>
    <n v="1197831"/>
    <x v="173"/>
    <x v="1"/>
    <x v="23"/>
    <s v="New Orleans"/>
    <x v="5"/>
    <n v="0.35000000000000003"/>
    <n v="4000"/>
    <n v="1400.0000000000002"/>
    <n v="700.00000000000011"/>
    <n v="0.5"/>
    <n v="700.00000000000011"/>
  </r>
  <r>
    <x v="1"/>
    <n v="1197831"/>
    <x v="60"/>
    <x v="1"/>
    <x v="23"/>
    <s v="New Orleans"/>
    <x v="0"/>
    <n v="0.19999999999999998"/>
    <n v="6500"/>
    <n v="1300"/>
    <n v="454.99999999999994"/>
    <n v="0.35"/>
    <n v="845"/>
  </r>
  <r>
    <x v="1"/>
    <n v="1197831"/>
    <x v="60"/>
    <x v="1"/>
    <x v="23"/>
    <s v="New Orleans"/>
    <x v="1"/>
    <n v="0.30000000000000004"/>
    <n v="6500"/>
    <n v="1950.0000000000002"/>
    <n v="682.5"/>
    <n v="0.35"/>
    <n v="1267.5000000000002"/>
  </r>
  <r>
    <x v="1"/>
    <n v="1197831"/>
    <x v="60"/>
    <x v="1"/>
    <x v="23"/>
    <s v="New Orleans"/>
    <x v="2"/>
    <n v="0.24999999999999997"/>
    <n v="4750"/>
    <n v="1187.4999999999998"/>
    <n v="415.62499999999989"/>
    <n v="0.35"/>
    <n v="771.87499999999989"/>
  </r>
  <r>
    <x v="1"/>
    <n v="1197831"/>
    <x v="60"/>
    <x v="1"/>
    <x v="23"/>
    <s v="New Orleans"/>
    <x v="3"/>
    <n v="0.30000000000000004"/>
    <n v="3750"/>
    <n v="1125.0000000000002"/>
    <n v="506.25000000000011"/>
    <n v="0.45"/>
    <n v="618.75000000000011"/>
  </r>
  <r>
    <x v="1"/>
    <n v="1197831"/>
    <x v="60"/>
    <x v="1"/>
    <x v="23"/>
    <s v="New Orleans"/>
    <x v="4"/>
    <n v="0.35"/>
    <n v="2750"/>
    <n v="962.49999999999989"/>
    <n v="288.74999999999994"/>
    <n v="0.3"/>
    <n v="673.75"/>
  </r>
  <r>
    <x v="1"/>
    <n v="1197831"/>
    <x v="60"/>
    <x v="1"/>
    <x v="23"/>
    <s v="New Orleans"/>
    <x v="5"/>
    <n v="0.30000000000000004"/>
    <n v="5500"/>
    <n v="1650.0000000000002"/>
    <n v="825.00000000000011"/>
    <n v="0.5"/>
    <n v="825.00000000000011"/>
  </r>
  <r>
    <x v="1"/>
    <n v="1197831"/>
    <x v="174"/>
    <x v="1"/>
    <x v="23"/>
    <s v="New Orleans"/>
    <x v="0"/>
    <n v="0.19999999999999998"/>
    <n v="7000"/>
    <n v="1399.9999999999998"/>
    <n v="489.99999999999989"/>
    <n v="0.35"/>
    <n v="909.99999999999989"/>
  </r>
  <r>
    <x v="1"/>
    <n v="1197831"/>
    <x v="174"/>
    <x v="1"/>
    <x v="23"/>
    <s v="New Orleans"/>
    <x v="1"/>
    <n v="0.30000000000000004"/>
    <n v="7250"/>
    <n v="2175.0000000000005"/>
    <n v="761.25000000000011"/>
    <n v="0.35"/>
    <n v="1413.7500000000005"/>
  </r>
  <r>
    <x v="1"/>
    <n v="1197831"/>
    <x v="174"/>
    <x v="1"/>
    <x v="23"/>
    <s v="New Orleans"/>
    <x v="2"/>
    <n v="0.24999999999999997"/>
    <n v="5750"/>
    <n v="1437.4999999999998"/>
    <n v="503.12499999999989"/>
    <n v="0.35"/>
    <n v="934.37499999999989"/>
  </r>
  <r>
    <x v="1"/>
    <n v="1197831"/>
    <x v="174"/>
    <x v="1"/>
    <x v="23"/>
    <s v="New Orleans"/>
    <x v="3"/>
    <n v="0.35000000000000003"/>
    <n v="5000"/>
    <n v="1750.0000000000002"/>
    <n v="787.50000000000011"/>
    <n v="0.45"/>
    <n v="962.50000000000011"/>
  </r>
  <r>
    <x v="1"/>
    <n v="1197831"/>
    <x v="174"/>
    <x v="1"/>
    <x v="23"/>
    <s v="New Orleans"/>
    <x v="4"/>
    <n v="0.5"/>
    <n v="4000"/>
    <n v="2000"/>
    <n v="600"/>
    <n v="0.3"/>
    <n v="1400"/>
  </r>
  <r>
    <x v="1"/>
    <n v="1197831"/>
    <x v="174"/>
    <x v="1"/>
    <x v="23"/>
    <s v="New Orleans"/>
    <x v="5"/>
    <n v="0.45"/>
    <n v="7500"/>
    <n v="3375"/>
    <n v="1687.5"/>
    <n v="0.5"/>
    <n v="1687.5"/>
  </r>
  <r>
    <x v="1"/>
    <n v="1197831"/>
    <x v="175"/>
    <x v="1"/>
    <x v="23"/>
    <s v="New Orleans"/>
    <x v="0"/>
    <n v="0.45"/>
    <n v="7500"/>
    <n v="3375"/>
    <n v="1181.25"/>
    <n v="0.35"/>
    <n v="2193.75"/>
  </r>
  <r>
    <x v="1"/>
    <n v="1197831"/>
    <x v="175"/>
    <x v="1"/>
    <x v="23"/>
    <s v="New Orleans"/>
    <x v="1"/>
    <n v="0.5"/>
    <n v="7500"/>
    <n v="3750"/>
    <n v="1312.5"/>
    <n v="0.35"/>
    <n v="2437.5"/>
  </r>
  <r>
    <x v="1"/>
    <n v="1197831"/>
    <x v="175"/>
    <x v="1"/>
    <x v="23"/>
    <s v="New Orleans"/>
    <x v="2"/>
    <n v="0.5"/>
    <n v="6000"/>
    <n v="3000"/>
    <n v="1050"/>
    <n v="0.35"/>
    <n v="1950"/>
  </r>
  <r>
    <x v="1"/>
    <n v="1197831"/>
    <x v="175"/>
    <x v="1"/>
    <x v="23"/>
    <s v="New Orleans"/>
    <x v="3"/>
    <n v="0.5"/>
    <n v="5500"/>
    <n v="2750"/>
    <n v="1237.5"/>
    <n v="0.45"/>
    <n v="1512.5"/>
  </r>
  <r>
    <x v="1"/>
    <n v="1197831"/>
    <x v="175"/>
    <x v="1"/>
    <x v="23"/>
    <s v="New Orleans"/>
    <x v="4"/>
    <n v="0.55000000000000004"/>
    <n v="4500"/>
    <n v="2475"/>
    <n v="742.5"/>
    <n v="0.3"/>
    <n v="1732.5"/>
  </r>
  <r>
    <x v="1"/>
    <n v="1197831"/>
    <x v="175"/>
    <x v="1"/>
    <x v="23"/>
    <s v="New Orleans"/>
    <x v="5"/>
    <n v="0.60000000000000009"/>
    <n v="8250"/>
    <n v="4950.0000000000009"/>
    <n v="2475.0000000000005"/>
    <n v="0.5"/>
    <n v="2475.0000000000005"/>
  </r>
  <r>
    <x v="1"/>
    <n v="1197831"/>
    <x v="176"/>
    <x v="1"/>
    <x v="23"/>
    <s v="New Orleans"/>
    <x v="0"/>
    <n v="0.5"/>
    <n v="7750"/>
    <n v="3875"/>
    <n v="1549.9999999999998"/>
    <n v="0.39999999999999997"/>
    <n v="2325"/>
  </r>
  <r>
    <x v="1"/>
    <n v="1197831"/>
    <x v="176"/>
    <x v="1"/>
    <x v="23"/>
    <s v="New Orleans"/>
    <x v="1"/>
    <n v="0.55000000000000004"/>
    <n v="7750"/>
    <n v="4262.5"/>
    <n v="1704.9999999999998"/>
    <n v="0.39999999999999997"/>
    <n v="2557.5"/>
  </r>
  <r>
    <x v="1"/>
    <n v="1197831"/>
    <x v="176"/>
    <x v="1"/>
    <x v="23"/>
    <s v="New Orleans"/>
    <x v="2"/>
    <n v="0.5"/>
    <n v="9250"/>
    <n v="4625"/>
    <n v="1849.9999999999998"/>
    <n v="0.39999999999999997"/>
    <n v="2775"/>
  </r>
  <r>
    <x v="1"/>
    <n v="1197831"/>
    <x v="176"/>
    <x v="1"/>
    <x v="23"/>
    <s v="New Orleans"/>
    <x v="3"/>
    <n v="0.5"/>
    <n v="5250"/>
    <n v="2625"/>
    <n v="1312.5"/>
    <n v="0.5"/>
    <n v="1312.5"/>
  </r>
  <r>
    <x v="1"/>
    <n v="1197831"/>
    <x v="176"/>
    <x v="1"/>
    <x v="23"/>
    <s v="New Orleans"/>
    <x v="4"/>
    <n v="0.55000000000000004"/>
    <n v="5250"/>
    <n v="2887.5000000000005"/>
    <n v="1010.6250000000001"/>
    <n v="0.35"/>
    <n v="1876.8750000000005"/>
  </r>
  <r>
    <x v="1"/>
    <n v="1197831"/>
    <x v="176"/>
    <x v="1"/>
    <x v="23"/>
    <s v="New Orleans"/>
    <x v="5"/>
    <n v="0.65"/>
    <n v="8000"/>
    <n v="5200"/>
    <n v="2860.0000000000005"/>
    <n v="0.55000000000000004"/>
    <n v="2339.9999999999995"/>
  </r>
  <r>
    <x v="1"/>
    <n v="1197831"/>
    <x v="177"/>
    <x v="1"/>
    <x v="23"/>
    <s v="New Orleans"/>
    <x v="0"/>
    <n v="0.5"/>
    <n v="7500"/>
    <n v="3750"/>
    <n v="1499.9999999999998"/>
    <n v="0.39999999999999997"/>
    <n v="2250"/>
  </r>
  <r>
    <x v="1"/>
    <n v="1197831"/>
    <x v="177"/>
    <x v="1"/>
    <x v="23"/>
    <s v="New Orleans"/>
    <x v="1"/>
    <n v="0.55000000000000004"/>
    <n v="7500"/>
    <n v="4125"/>
    <n v="1649.9999999999998"/>
    <n v="0.39999999999999997"/>
    <n v="2475"/>
  </r>
  <r>
    <x v="1"/>
    <n v="1197831"/>
    <x v="177"/>
    <x v="1"/>
    <x v="23"/>
    <s v="New Orleans"/>
    <x v="2"/>
    <n v="0.5"/>
    <n v="9250"/>
    <n v="4625"/>
    <n v="1849.9999999999998"/>
    <n v="0.39999999999999997"/>
    <n v="2775"/>
  </r>
  <r>
    <x v="1"/>
    <n v="1197831"/>
    <x v="177"/>
    <x v="1"/>
    <x v="23"/>
    <s v="New Orleans"/>
    <x v="3"/>
    <n v="0.5"/>
    <n v="4750"/>
    <n v="2375"/>
    <n v="1187.5"/>
    <n v="0.5"/>
    <n v="1187.5"/>
  </r>
  <r>
    <x v="1"/>
    <n v="1197831"/>
    <x v="177"/>
    <x v="1"/>
    <x v="23"/>
    <s v="New Orleans"/>
    <x v="4"/>
    <n v="0.55000000000000004"/>
    <n v="4750"/>
    <n v="2612.5"/>
    <n v="914.37499999999989"/>
    <n v="0.35"/>
    <n v="1698.125"/>
  </r>
  <r>
    <x v="1"/>
    <n v="1197831"/>
    <x v="177"/>
    <x v="1"/>
    <x v="23"/>
    <s v="New Orleans"/>
    <x v="5"/>
    <n v="0.6"/>
    <n v="7250"/>
    <n v="4350"/>
    <n v="2392.5"/>
    <n v="0.55000000000000004"/>
    <n v="1957.5"/>
  </r>
  <r>
    <x v="1"/>
    <n v="1197831"/>
    <x v="178"/>
    <x v="1"/>
    <x v="23"/>
    <s v="New Orleans"/>
    <x v="0"/>
    <n v="0.55000000000000004"/>
    <n v="6750"/>
    <n v="3712.5000000000005"/>
    <n v="1485"/>
    <n v="0.39999999999999997"/>
    <n v="2227.5000000000005"/>
  </r>
  <r>
    <x v="1"/>
    <n v="1197831"/>
    <x v="178"/>
    <x v="1"/>
    <x v="23"/>
    <s v="New Orleans"/>
    <x v="1"/>
    <n v="0.55000000000000004"/>
    <n v="6250"/>
    <n v="3437.5000000000005"/>
    <n v="1375"/>
    <n v="0.39999999999999997"/>
    <n v="2062.5000000000005"/>
  </r>
  <r>
    <x v="1"/>
    <n v="1197831"/>
    <x v="178"/>
    <x v="1"/>
    <x v="23"/>
    <s v="New Orleans"/>
    <x v="2"/>
    <n v="0.6"/>
    <n v="6750"/>
    <n v="4050"/>
    <n v="1619.9999999999998"/>
    <n v="0.39999999999999997"/>
    <n v="2430"/>
  </r>
  <r>
    <x v="1"/>
    <n v="1197831"/>
    <x v="178"/>
    <x v="1"/>
    <x v="23"/>
    <s v="New Orleans"/>
    <x v="3"/>
    <n v="0.6"/>
    <n v="4000"/>
    <n v="2400"/>
    <n v="1200"/>
    <n v="0.5"/>
    <n v="1200"/>
  </r>
  <r>
    <x v="1"/>
    <n v="1197831"/>
    <x v="178"/>
    <x v="1"/>
    <x v="23"/>
    <s v="New Orleans"/>
    <x v="4"/>
    <n v="0.55000000000000004"/>
    <n v="4000"/>
    <n v="2200"/>
    <n v="770"/>
    <n v="0.35"/>
    <n v="1430"/>
  </r>
  <r>
    <x v="1"/>
    <n v="1197831"/>
    <x v="178"/>
    <x v="1"/>
    <x v="23"/>
    <s v="New Orleans"/>
    <x v="5"/>
    <n v="0.5"/>
    <n v="6250"/>
    <n v="3125"/>
    <n v="1718.7500000000002"/>
    <n v="0.55000000000000004"/>
    <n v="1406.2499999999998"/>
  </r>
  <r>
    <x v="1"/>
    <n v="1197831"/>
    <x v="179"/>
    <x v="1"/>
    <x v="23"/>
    <s v="New Orleans"/>
    <x v="0"/>
    <n v="0.4"/>
    <n v="5750"/>
    <n v="2300"/>
    <n v="919.99999999999989"/>
    <n v="0.39999999999999997"/>
    <n v="1380"/>
  </r>
  <r>
    <x v="1"/>
    <n v="1197831"/>
    <x v="179"/>
    <x v="1"/>
    <x v="23"/>
    <s v="New Orleans"/>
    <x v="1"/>
    <n v="0.4"/>
    <n v="5750"/>
    <n v="2300"/>
    <n v="919.99999999999989"/>
    <n v="0.39999999999999997"/>
    <n v="1380"/>
  </r>
  <r>
    <x v="1"/>
    <n v="1197831"/>
    <x v="179"/>
    <x v="1"/>
    <x v="23"/>
    <s v="New Orleans"/>
    <x v="2"/>
    <n v="0.45"/>
    <n v="5250"/>
    <n v="2362.5"/>
    <n v="944.99999999999989"/>
    <n v="0.39999999999999997"/>
    <n v="1417.5"/>
  </r>
  <r>
    <x v="1"/>
    <n v="1197831"/>
    <x v="179"/>
    <x v="1"/>
    <x v="23"/>
    <s v="New Orleans"/>
    <x v="3"/>
    <n v="0.45"/>
    <n v="3750"/>
    <n v="1687.5"/>
    <n v="843.75"/>
    <n v="0.5"/>
    <n v="843.75"/>
  </r>
  <r>
    <x v="1"/>
    <n v="1197831"/>
    <x v="179"/>
    <x v="1"/>
    <x v="23"/>
    <s v="New Orleans"/>
    <x v="4"/>
    <n v="0.35000000000000003"/>
    <n v="3500"/>
    <n v="1225.0000000000002"/>
    <n v="428.75000000000006"/>
    <n v="0.35"/>
    <n v="796.25000000000023"/>
  </r>
  <r>
    <x v="1"/>
    <n v="1197831"/>
    <x v="179"/>
    <x v="1"/>
    <x v="23"/>
    <s v="New Orleans"/>
    <x v="5"/>
    <n v="0.45"/>
    <n v="5250"/>
    <n v="2362.5"/>
    <n v="1299.375"/>
    <n v="0.55000000000000004"/>
    <n v="1063.125"/>
  </r>
  <r>
    <x v="1"/>
    <n v="1197831"/>
    <x v="64"/>
    <x v="1"/>
    <x v="23"/>
    <s v="New Orleans"/>
    <x v="0"/>
    <n v="0.35000000000000003"/>
    <n v="6750"/>
    <n v="2362.5"/>
    <n v="944.99999999999989"/>
    <n v="0.39999999999999997"/>
    <n v="1417.5"/>
  </r>
  <r>
    <x v="1"/>
    <n v="1197831"/>
    <x v="64"/>
    <x v="1"/>
    <x v="23"/>
    <s v="New Orleans"/>
    <x v="1"/>
    <n v="0.35000000000000003"/>
    <n v="6750"/>
    <n v="2362.5"/>
    <n v="944.99999999999989"/>
    <n v="0.39999999999999997"/>
    <n v="1417.5"/>
  </r>
  <r>
    <x v="1"/>
    <n v="1197831"/>
    <x v="64"/>
    <x v="1"/>
    <x v="23"/>
    <s v="New Orleans"/>
    <x v="2"/>
    <n v="0.6"/>
    <n v="6000"/>
    <n v="3600"/>
    <n v="1439.9999999999998"/>
    <n v="0.39999999999999997"/>
    <n v="2160"/>
  </r>
  <r>
    <x v="1"/>
    <n v="1197831"/>
    <x v="64"/>
    <x v="1"/>
    <x v="23"/>
    <s v="New Orleans"/>
    <x v="3"/>
    <n v="0.6"/>
    <n v="4500"/>
    <n v="2700"/>
    <n v="1350"/>
    <n v="0.5"/>
    <n v="1350"/>
  </r>
  <r>
    <x v="1"/>
    <n v="1197831"/>
    <x v="64"/>
    <x v="1"/>
    <x v="23"/>
    <s v="New Orleans"/>
    <x v="4"/>
    <n v="0.54999999999999993"/>
    <n v="4250"/>
    <n v="2337.4999999999995"/>
    <n v="818.12499999999977"/>
    <n v="0.35"/>
    <n v="1519.3749999999998"/>
  </r>
  <r>
    <x v="1"/>
    <n v="1197831"/>
    <x v="64"/>
    <x v="1"/>
    <x v="23"/>
    <s v="New Orleans"/>
    <x v="5"/>
    <n v="0.65"/>
    <n v="6250"/>
    <n v="4062.5"/>
    <n v="2234.375"/>
    <n v="0.55000000000000004"/>
    <n v="1828.125"/>
  </r>
  <r>
    <x v="1"/>
    <n v="1197831"/>
    <x v="65"/>
    <x v="1"/>
    <x v="23"/>
    <s v="New Orleans"/>
    <x v="0"/>
    <n v="0.54999999999999993"/>
    <n v="7750"/>
    <n v="4262.4999999999991"/>
    <n v="1704.9999999999995"/>
    <n v="0.39999999999999997"/>
    <n v="2557.4999999999995"/>
  </r>
  <r>
    <x v="1"/>
    <n v="1197831"/>
    <x v="65"/>
    <x v="1"/>
    <x v="23"/>
    <s v="New Orleans"/>
    <x v="1"/>
    <n v="0.54999999999999993"/>
    <n v="7750"/>
    <n v="4262.4999999999991"/>
    <n v="1704.9999999999995"/>
    <n v="0.39999999999999997"/>
    <n v="2557.4999999999995"/>
  </r>
  <r>
    <x v="1"/>
    <n v="1197831"/>
    <x v="65"/>
    <x v="1"/>
    <x v="23"/>
    <s v="New Orleans"/>
    <x v="2"/>
    <n v="0.6"/>
    <n v="6750"/>
    <n v="4050"/>
    <n v="1619.9999999999998"/>
    <n v="0.39999999999999997"/>
    <n v="2430"/>
  </r>
  <r>
    <x v="1"/>
    <n v="1197831"/>
    <x v="65"/>
    <x v="1"/>
    <x v="23"/>
    <s v="New Orleans"/>
    <x v="3"/>
    <n v="0.6"/>
    <n v="5250"/>
    <n v="3150"/>
    <n v="1575"/>
    <n v="0.5"/>
    <n v="1575"/>
  </r>
  <r>
    <x v="1"/>
    <n v="1197831"/>
    <x v="65"/>
    <x v="1"/>
    <x v="23"/>
    <s v="New Orleans"/>
    <x v="4"/>
    <n v="0.54999999999999993"/>
    <n v="4750"/>
    <n v="2612.4999999999995"/>
    <n v="914.37499999999977"/>
    <n v="0.35"/>
    <n v="1698.1249999999998"/>
  </r>
  <r>
    <x v="1"/>
    <n v="1197831"/>
    <x v="65"/>
    <x v="1"/>
    <x v="23"/>
    <s v="New Orleans"/>
    <x v="5"/>
    <n v="0.65"/>
    <n v="7250"/>
    <n v="4712.5"/>
    <n v="2591.875"/>
    <n v="0.55000000000000004"/>
    <n v="2120.625"/>
  </r>
  <r>
    <x v="2"/>
    <n v="1128299"/>
    <x v="180"/>
    <x v="2"/>
    <x v="24"/>
    <s v="Boise"/>
    <x v="0"/>
    <n v="0.29999999999999993"/>
    <n v="4250"/>
    <n v="1274.9999999999998"/>
    <n v="446.24999999999989"/>
    <n v="0.35"/>
    <n v="828.74999999999989"/>
  </r>
  <r>
    <x v="2"/>
    <n v="1128299"/>
    <x v="180"/>
    <x v="2"/>
    <x v="24"/>
    <s v="Boise"/>
    <x v="1"/>
    <n v="0.4"/>
    <n v="4250"/>
    <n v="1700"/>
    <n v="680"/>
    <n v="0.4"/>
    <n v="1020"/>
  </r>
  <r>
    <x v="2"/>
    <n v="1128299"/>
    <x v="180"/>
    <x v="2"/>
    <x v="24"/>
    <s v="Boise"/>
    <x v="2"/>
    <n v="0.4"/>
    <n v="4250"/>
    <n v="1700"/>
    <n v="595"/>
    <n v="0.35"/>
    <n v="1105"/>
  </r>
  <r>
    <x v="2"/>
    <n v="1128299"/>
    <x v="180"/>
    <x v="2"/>
    <x v="24"/>
    <s v="Boise"/>
    <x v="3"/>
    <n v="0.4"/>
    <n v="2750"/>
    <n v="1100"/>
    <n v="385"/>
    <n v="0.35"/>
    <n v="715"/>
  </r>
  <r>
    <x v="2"/>
    <n v="1128299"/>
    <x v="180"/>
    <x v="2"/>
    <x v="24"/>
    <s v="Boise"/>
    <x v="4"/>
    <n v="0.45000000000000007"/>
    <n v="2250"/>
    <n v="1012.5000000000001"/>
    <n v="303.75"/>
    <n v="0.3"/>
    <n v="708.75000000000011"/>
  </r>
  <r>
    <x v="2"/>
    <n v="1128299"/>
    <x v="180"/>
    <x v="2"/>
    <x v="24"/>
    <s v="Boise"/>
    <x v="5"/>
    <n v="0.4"/>
    <n v="4250"/>
    <n v="1700"/>
    <n v="425"/>
    <n v="0.25"/>
    <n v="1275"/>
  </r>
  <r>
    <x v="2"/>
    <n v="1128299"/>
    <x v="181"/>
    <x v="2"/>
    <x v="24"/>
    <s v="Boise"/>
    <x v="0"/>
    <n v="0.29999999999999993"/>
    <n v="4750"/>
    <n v="1424.9999999999998"/>
    <n v="498.74999999999989"/>
    <n v="0.35"/>
    <n v="926.24999999999989"/>
  </r>
  <r>
    <x v="2"/>
    <n v="1128299"/>
    <x v="181"/>
    <x v="2"/>
    <x v="24"/>
    <s v="Boise"/>
    <x v="1"/>
    <n v="0.4"/>
    <n v="3750"/>
    <n v="1500"/>
    <n v="600"/>
    <n v="0.4"/>
    <n v="900"/>
  </r>
  <r>
    <x v="2"/>
    <n v="1128299"/>
    <x v="181"/>
    <x v="2"/>
    <x v="24"/>
    <s v="Boise"/>
    <x v="2"/>
    <n v="0.4"/>
    <n v="3750"/>
    <n v="1500"/>
    <n v="525"/>
    <n v="0.35"/>
    <n v="975"/>
  </r>
  <r>
    <x v="2"/>
    <n v="1128299"/>
    <x v="181"/>
    <x v="2"/>
    <x v="24"/>
    <s v="Boise"/>
    <x v="3"/>
    <n v="0.4"/>
    <n v="2250"/>
    <n v="900"/>
    <n v="315"/>
    <n v="0.35"/>
    <n v="585"/>
  </r>
  <r>
    <x v="2"/>
    <n v="1128299"/>
    <x v="181"/>
    <x v="2"/>
    <x v="24"/>
    <s v="Boise"/>
    <x v="4"/>
    <n v="0.45000000000000007"/>
    <n v="1500"/>
    <n v="675.00000000000011"/>
    <n v="202.50000000000003"/>
    <n v="0.3"/>
    <n v="472.50000000000011"/>
  </r>
  <r>
    <x v="2"/>
    <n v="1128299"/>
    <x v="181"/>
    <x v="2"/>
    <x v="24"/>
    <s v="Boise"/>
    <x v="5"/>
    <n v="0.4"/>
    <n v="3500"/>
    <n v="1400"/>
    <n v="350"/>
    <n v="0.25"/>
    <n v="1050"/>
  </r>
  <r>
    <x v="2"/>
    <n v="1128299"/>
    <x v="182"/>
    <x v="2"/>
    <x v="24"/>
    <s v="Boise"/>
    <x v="0"/>
    <n v="0.4"/>
    <n v="5000"/>
    <n v="2000"/>
    <n v="700"/>
    <n v="0.35"/>
    <n v="1300"/>
  </r>
  <r>
    <x v="2"/>
    <n v="1128299"/>
    <x v="182"/>
    <x v="2"/>
    <x v="24"/>
    <s v="Boise"/>
    <x v="1"/>
    <n v="0.5"/>
    <n v="3500"/>
    <n v="1750"/>
    <n v="700"/>
    <n v="0.4"/>
    <n v="1050"/>
  </r>
  <r>
    <x v="2"/>
    <n v="1128299"/>
    <x v="182"/>
    <x v="2"/>
    <x v="24"/>
    <s v="Boise"/>
    <x v="2"/>
    <n v="0.5"/>
    <n v="3500"/>
    <n v="1750"/>
    <n v="612.5"/>
    <n v="0.35"/>
    <n v="1137.5"/>
  </r>
  <r>
    <x v="2"/>
    <n v="1128299"/>
    <x v="182"/>
    <x v="2"/>
    <x v="24"/>
    <s v="Boise"/>
    <x v="3"/>
    <n v="0.5"/>
    <n v="2250"/>
    <n v="1125"/>
    <n v="393.75"/>
    <n v="0.35"/>
    <n v="731.25"/>
  </r>
  <r>
    <x v="2"/>
    <n v="1128299"/>
    <x v="182"/>
    <x v="2"/>
    <x v="24"/>
    <s v="Boise"/>
    <x v="4"/>
    <n v="0.55000000000000004"/>
    <n v="1250"/>
    <n v="687.5"/>
    <n v="206.25"/>
    <n v="0.3"/>
    <n v="481.25"/>
  </r>
  <r>
    <x v="2"/>
    <n v="1128299"/>
    <x v="182"/>
    <x v="2"/>
    <x v="24"/>
    <s v="Boise"/>
    <x v="5"/>
    <n v="0.5"/>
    <n v="3250"/>
    <n v="1625"/>
    <n v="406.25"/>
    <n v="0.25"/>
    <n v="1218.75"/>
  </r>
  <r>
    <x v="2"/>
    <n v="1128299"/>
    <x v="183"/>
    <x v="2"/>
    <x v="24"/>
    <s v="Boise"/>
    <x v="0"/>
    <n v="0.5"/>
    <n v="5000"/>
    <n v="2500"/>
    <n v="875"/>
    <n v="0.35"/>
    <n v="1625"/>
  </r>
  <r>
    <x v="2"/>
    <n v="1128299"/>
    <x v="183"/>
    <x v="2"/>
    <x v="24"/>
    <s v="Boise"/>
    <x v="1"/>
    <n v="0.55000000000000004"/>
    <n v="3000"/>
    <n v="1650.0000000000002"/>
    <n v="660.00000000000011"/>
    <n v="0.4"/>
    <n v="990.00000000000011"/>
  </r>
  <r>
    <x v="2"/>
    <n v="1128299"/>
    <x v="183"/>
    <x v="2"/>
    <x v="24"/>
    <s v="Boise"/>
    <x v="2"/>
    <n v="0.55000000000000004"/>
    <n v="3500"/>
    <n v="1925.0000000000002"/>
    <n v="673.75"/>
    <n v="0.35"/>
    <n v="1251.2500000000002"/>
  </r>
  <r>
    <x v="2"/>
    <n v="1128299"/>
    <x v="183"/>
    <x v="2"/>
    <x v="24"/>
    <s v="Boise"/>
    <x v="3"/>
    <n v="0.5"/>
    <n v="2500"/>
    <n v="1250"/>
    <n v="437.5"/>
    <n v="0.35"/>
    <n v="812.5"/>
  </r>
  <r>
    <x v="2"/>
    <n v="1128299"/>
    <x v="183"/>
    <x v="2"/>
    <x v="24"/>
    <s v="Boise"/>
    <x v="4"/>
    <n v="0.55000000000000004"/>
    <n v="1500"/>
    <n v="825.00000000000011"/>
    <n v="247.50000000000003"/>
    <n v="0.3"/>
    <n v="577.50000000000011"/>
  </r>
  <r>
    <x v="2"/>
    <n v="1128299"/>
    <x v="183"/>
    <x v="2"/>
    <x v="24"/>
    <s v="Boise"/>
    <x v="5"/>
    <n v="0.70000000000000007"/>
    <n v="3250"/>
    <n v="2275"/>
    <n v="568.75"/>
    <n v="0.25"/>
    <n v="1706.25"/>
  </r>
  <r>
    <x v="2"/>
    <n v="1128299"/>
    <x v="184"/>
    <x v="2"/>
    <x v="24"/>
    <s v="Boise"/>
    <x v="0"/>
    <n v="0.5"/>
    <n v="5250"/>
    <n v="2625"/>
    <n v="918.74999999999989"/>
    <n v="0.35"/>
    <n v="1706.25"/>
  </r>
  <r>
    <x v="2"/>
    <n v="1128299"/>
    <x v="184"/>
    <x v="2"/>
    <x v="24"/>
    <s v="Boise"/>
    <x v="1"/>
    <n v="0.55000000000000004"/>
    <n v="3750"/>
    <n v="2062.5"/>
    <n v="825"/>
    <n v="0.4"/>
    <n v="1237.5"/>
  </r>
  <r>
    <x v="2"/>
    <n v="1128299"/>
    <x v="184"/>
    <x v="2"/>
    <x v="24"/>
    <s v="Boise"/>
    <x v="2"/>
    <n v="0.55000000000000004"/>
    <n v="4000"/>
    <n v="2200"/>
    <n v="770"/>
    <n v="0.35"/>
    <n v="1430"/>
  </r>
  <r>
    <x v="2"/>
    <n v="1128299"/>
    <x v="184"/>
    <x v="2"/>
    <x v="24"/>
    <s v="Boise"/>
    <x v="3"/>
    <n v="0.5"/>
    <n v="3000"/>
    <n v="1500"/>
    <n v="525"/>
    <n v="0.35"/>
    <n v="975"/>
  </r>
  <r>
    <x v="2"/>
    <n v="1128299"/>
    <x v="184"/>
    <x v="2"/>
    <x v="24"/>
    <s v="Boise"/>
    <x v="4"/>
    <n v="0.55000000000000004"/>
    <n v="2000"/>
    <n v="1100"/>
    <n v="330"/>
    <n v="0.3"/>
    <n v="770"/>
  </r>
  <r>
    <x v="2"/>
    <n v="1128299"/>
    <x v="184"/>
    <x v="2"/>
    <x v="24"/>
    <s v="Boise"/>
    <x v="5"/>
    <n v="0.70000000000000007"/>
    <n v="3750"/>
    <n v="2625.0000000000005"/>
    <n v="656.25000000000011"/>
    <n v="0.25"/>
    <n v="1968.7500000000005"/>
  </r>
  <r>
    <x v="2"/>
    <n v="1128299"/>
    <x v="185"/>
    <x v="2"/>
    <x v="24"/>
    <s v="Boise"/>
    <x v="0"/>
    <n v="0.5"/>
    <n v="6250"/>
    <n v="3125"/>
    <n v="1093.75"/>
    <n v="0.35"/>
    <n v="2031.25"/>
  </r>
  <r>
    <x v="2"/>
    <n v="1128299"/>
    <x v="185"/>
    <x v="2"/>
    <x v="24"/>
    <s v="Boise"/>
    <x v="1"/>
    <n v="0.55000000000000004"/>
    <n v="4750"/>
    <n v="2612.5"/>
    <n v="1045"/>
    <n v="0.4"/>
    <n v="1567.5"/>
  </r>
  <r>
    <x v="2"/>
    <n v="1128299"/>
    <x v="185"/>
    <x v="2"/>
    <x v="24"/>
    <s v="Boise"/>
    <x v="2"/>
    <n v="0.55000000000000004"/>
    <n v="4750"/>
    <n v="2612.5"/>
    <n v="914.37499999999989"/>
    <n v="0.35"/>
    <n v="1698.125"/>
  </r>
  <r>
    <x v="2"/>
    <n v="1128299"/>
    <x v="185"/>
    <x v="2"/>
    <x v="24"/>
    <s v="Boise"/>
    <x v="3"/>
    <n v="0.5"/>
    <n v="3500"/>
    <n v="1750"/>
    <n v="612.5"/>
    <n v="0.35"/>
    <n v="1137.5"/>
  </r>
  <r>
    <x v="2"/>
    <n v="1128299"/>
    <x v="185"/>
    <x v="2"/>
    <x v="24"/>
    <s v="Boise"/>
    <x v="4"/>
    <n v="0.55000000000000004"/>
    <n v="2250"/>
    <n v="1237.5"/>
    <n v="371.25"/>
    <n v="0.3"/>
    <n v="866.25"/>
  </r>
  <r>
    <x v="2"/>
    <n v="1128299"/>
    <x v="185"/>
    <x v="2"/>
    <x v="24"/>
    <s v="Boise"/>
    <x v="5"/>
    <n v="0.70000000000000007"/>
    <n v="5250"/>
    <n v="3675.0000000000005"/>
    <n v="918.75000000000011"/>
    <n v="0.25"/>
    <n v="2756.2500000000005"/>
  </r>
  <r>
    <x v="2"/>
    <n v="1128299"/>
    <x v="186"/>
    <x v="2"/>
    <x v="24"/>
    <s v="Boise"/>
    <x v="0"/>
    <n v="0.5"/>
    <n v="6750"/>
    <n v="3375"/>
    <n v="1181.25"/>
    <n v="0.35"/>
    <n v="2193.75"/>
  </r>
  <r>
    <x v="2"/>
    <n v="1128299"/>
    <x v="186"/>
    <x v="2"/>
    <x v="24"/>
    <s v="Boise"/>
    <x v="1"/>
    <n v="0.55000000000000004"/>
    <n v="5250"/>
    <n v="2887.5000000000005"/>
    <n v="1155.0000000000002"/>
    <n v="0.4"/>
    <n v="1732.5000000000002"/>
  </r>
  <r>
    <x v="2"/>
    <n v="1128299"/>
    <x v="186"/>
    <x v="2"/>
    <x v="24"/>
    <s v="Boise"/>
    <x v="2"/>
    <n v="0.55000000000000004"/>
    <n v="4750"/>
    <n v="2612.5"/>
    <n v="914.37499999999989"/>
    <n v="0.35"/>
    <n v="1698.125"/>
  </r>
  <r>
    <x v="2"/>
    <n v="1128299"/>
    <x v="186"/>
    <x v="2"/>
    <x v="24"/>
    <s v="Boise"/>
    <x v="3"/>
    <n v="0.5"/>
    <n v="3750"/>
    <n v="1875"/>
    <n v="656.25"/>
    <n v="0.35"/>
    <n v="1218.75"/>
  </r>
  <r>
    <x v="2"/>
    <n v="1128299"/>
    <x v="186"/>
    <x v="2"/>
    <x v="24"/>
    <s v="Boise"/>
    <x v="4"/>
    <n v="0.55000000000000004"/>
    <n v="4250"/>
    <n v="2337.5"/>
    <n v="701.25"/>
    <n v="0.3"/>
    <n v="1636.25"/>
  </r>
  <r>
    <x v="2"/>
    <n v="1128299"/>
    <x v="186"/>
    <x v="2"/>
    <x v="24"/>
    <s v="Boise"/>
    <x v="5"/>
    <n v="0.70000000000000007"/>
    <n v="4250"/>
    <n v="2975.0000000000005"/>
    <n v="743.75000000000011"/>
    <n v="0.25"/>
    <n v="2231.2500000000005"/>
  </r>
  <r>
    <x v="2"/>
    <n v="1128299"/>
    <x v="187"/>
    <x v="2"/>
    <x v="24"/>
    <s v="Boise"/>
    <x v="0"/>
    <n v="0.55000000000000004"/>
    <n v="6250"/>
    <n v="3437.5000000000005"/>
    <n v="1203.125"/>
    <n v="0.35"/>
    <n v="2234.3750000000005"/>
  </r>
  <r>
    <x v="2"/>
    <n v="1128299"/>
    <x v="187"/>
    <x v="2"/>
    <x v="24"/>
    <s v="Boise"/>
    <x v="1"/>
    <n v="0.60000000000000009"/>
    <n v="5750"/>
    <n v="3450.0000000000005"/>
    <n v="1380.0000000000002"/>
    <n v="0.4"/>
    <n v="2070"/>
  </r>
  <r>
    <x v="2"/>
    <n v="1128299"/>
    <x v="187"/>
    <x v="2"/>
    <x v="24"/>
    <s v="Boise"/>
    <x v="2"/>
    <n v="0.55000000000000004"/>
    <n v="4500"/>
    <n v="2475"/>
    <n v="866.25"/>
    <n v="0.35"/>
    <n v="1608.75"/>
  </r>
  <r>
    <x v="2"/>
    <n v="1128299"/>
    <x v="187"/>
    <x v="2"/>
    <x v="24"/>
    <s v="Boise"/>
    <x v="3"/>
    <n v="0.55000000000000004"/>
    <n v="4000"/>
    <n v="2200"/>
    <n v="770"/>
    <n v="0.35"/>
    <n v="1430"/>
  </r>
  <r>
    <x v="2"/>
    <n v="1128299"/>
    <x v="187"/>
    <x v="2"/>
    <x v="24"/>
    <s v="Boise"/>
    <x v="4"/>
    <n v="0.65"/>
    <n v="4000"/>
    <n v="2600"/>
    <n v="780"/>
    <n v="0.3"/>
    <n v="1820"/>
  </r>
  <r>
    <x v="2"/>
    <n v="1128299"/>
    <x v="187"/>
    <x v="2"/>
    <x v="24"/>
    <s v="Boise"/>
    <x v="5"/>
    <n v="0.70000000000000007"/>
    <n v="3750"/>
    <n v="2625.0000000000005"/>
    <n v="656.25000000000011"/>
    <n v="0.25"/>
    <n v="1968.7500000000005"/>
  </r>
  <r>
    <x v="2"/>
    <n v="1128299"/>
    <x v="188"/>
    <x v="2"/>
    <x v="24"/>
    <s v="Boise"/>
    <x v="0"/>
    <n v="0.45000000000000007"/>
    <n v="5750"/>
    <n v="2587.5000000000005"/>
    <n v="905.62500000000011"/>
    <n v="0.35"/>
    <n v="1681.8750000000005"/>
  </r>
  <r>
    <x v="2"/>
    <n v="1128299"/>
    <x v="188"/>
    <x v="2"/>
    <x v="24"/>
    <s v="Boise"/>
    <x v="1"/>
    <n v="0.50000000000000011"/>
    <n v="5750"/>
    <n v="2875.0000000000005"/>
    <n v="1150.0000000000002"/>
    <n v="0.4"/>
    <n v="1725.0000000000002"/>
  </r>
  <r>
    <x v="2"/>
    <n v="1128299"/>
    <x v="188"/>
    <x v="2"/>
    <x v="24"/>
    <s v="Boise"/>
    <x v="2"/>
    <n v="0.45000000000000007"/>
    <n v="4250"/>
    <n v="1912.5000000000002"/>
    <n v="669.375"/>
    <n v="0.35"/>
    <n v="1243.1250000000002"/>
  </r>
  <r>
    <x v="2"/>
    <n v="1128299"/>
    <x v="188"/>
    <x v="2"/>
    <x v="24"/>
    <s v="Boise"/>
    <x v="3"/>
    <n v="0.45000000000000007"/>
    <n v="3750"/>
    <n v="1687.5000000000002"/>
    <n v="590.625"/>
    <n v="0.35"/>
    <n v="1096.8750000000002"/>
  </r>
  <r>
    <x v="2"/>
    <n v="1128299"/>
    <x v="188"/>
    <x v="2"/>
    <x v="24"/>
    <s v="Boise"/>
    <x v="4"/>
    <n v="0.55000000000000004"/>
    <n v="3750"/>
    <n v="2062.5"/>
    <n v="618.75"/>
    <n v="0.3"/>
    <n v="1443.75"/>
  </r>
  <r>
    <x v="2"/>
    <n v="1128299"/>
    <x v="188"/>
    <x v="2"/>
    <x v="24"/>
    <s v="Boise"/>
    <x v="5"/>
    <n v="0.60000000000000009"/>
    <n v="4250"/>
    <n v="2550.0000000000005"/>
    <n v="637.50000000000011"/>
    <n v="0.25"/>
    <n v="1912.5000000000005"/>
  </r>
  <r>
    <x v="2"/>
    <n v="1128299"/>
    <x v="189"/>
    <x v="2"/>
    <x v="24"/>
    <s v="Boise"/>
    <x v="0"/>
    <n v="0.45000000000000007"/>
    <n v="5000"/>
    <n v="2250.0000000000005"/>
    <n v="787.50000000000011"/>
    <n v="0.35"/>
    <n v="1462.5000000000005"/>
  </r>
  <r>
    <x v="2"/>
    <n v="1128299"/>
    <x v="189"/>
    <x v="2"/>
    <x v="24"/>
    <s v="Boise"/>
    <x v="1"/>
    <n v="0.50000000000000011"/>
    <n v="5000"/>
    <n v="2500.0000000000005"/>
    <n v="1000.0000000000002"/>
    <n v="0.4"/>
    <n v="1500.0000000000002"/>
  </r>
  <r>
    <x v="2"/>
    <n v="1128299"/>
    <x v="189"/>
    <x v="2"/>
    <x v="24"/>
    <s v="Boise"/>
    <x v="2"/>
    <n v="0.45000000000000007"/>
    <n v="3250"/>
    <n v="1462.5000000000002"/>
    <n v="511.87500000000006"/>
    <n v="0.35"/>
    <n v="950.62500000000023"/>
  </r>
  <r>
    <x v="2"/>
    <n v="1128299"/>
    <x v="189"/>
    <x v="2"/>
    <x v="24"/>
    <s v="Boise"/>
    <x v="3"/>
    <n v="0.45000000000000007"/>
    <n v="3000"/>
    <n v="1350.0000000000002"/>
    <n v="472.50000000000006"/>
    <n v="0.35"/>
    <n v="877.50000000000023"/>
  </r>
  <r>
    <x v="2"/>
    <n v="1128299"/>
    <x v="189"/>
    <x v="2"/>
    <x v="24"/>
    <s v="Boise"/>
    <x v="4"/>
    <n v="0.55000000000000004"/>
    <n v="2750"/>
    <n v="1512.5000000000002"/>
    <n v="453.75000000000006"/>
    <n v="0.3"/>
    <n v="1058.7500000000002"/>
  </r>
  <r>
    <x v="2"/>
    <n v="1128299"/>
    <x v="189"/>
    <x v="2"/>
    <x v="24"/>
    <s v="Boise"/>
    <x v="5"/>
    <n v="0.60000000000000009"/>
    <n v="3250"/>
    <n v="1950.0000000000002"/>
    <n v="487.50000000000006"/>
    <n v="0.25"/>
    <n v="1462.5000000000002"/>
  </r>
  <r>
    <x v="2"/>
    <n v="1128299"/>
    <x v="190"/>
    <x v="2"/>
    <x v="24"/>
    <s v="Boise"/>
    <x v="0"/>
    <n v="0.45000000000000007"/>
    <n v="5000"/>
    <n v="2250.0000000000005"/>
    <n v="787.50000000000011"/>
    <n v="0.35"/>
    <n v="1462.5000000000005"/>
  </r>
  <r>
    <x v="2"/>
    <n v="1128299"/>
    <x v="190"/>
    <x v="2"/>
    <x v="24"/>
    <s v="Boise"/>
    <x v="1"/>
    <n v="0.50000000000000011"/>
    <n v="5250"/>
    <n v="2625.0000000000005"/>
    <n v="1050.0000000000002"/>
    <n v="0.4"/>
    <n v="1575.0000000000002"/>
  </r>
  <r>
    <x v="2"/>
    <n v="1128299"/>
    <x v="190"/>
    <x v="2"/>
    <x v="24"/>
    <s v="Boise"/>
    <x v="2"/>
    <n v="0.45000000000000007"/>
    <n v="3750"/>
    <n v="1687.5000000000002"/>
    <n v="590.625"/>
    <n v="0.35"/>
    <n v="1096.8750000000002"/>
  </r>
  <r>
    <x v="2"/>
    <n v="1128299"/>
    <x v="190"/>
    <x v="2"/>
    <x v="24"/>
    <s v="Boise"/>
    <x v="3"/>
    <n v="0.45000000000000007"/>
    <n v="3500"/>
    <n v="1575.0000000000002"/>
    <n v="551.25"/>
    <n v="0.35"/>
    <n v="1023.7500000000002"/>
  </r>
  <r>
    <x v="2"/>
    <n v="1128299"/>
    <x v="190"/>
    <x v="2"/>
    <x v="24"/>
    <s v="Boise"/>
    <x v="4"/>
    <n v="0.55000000000000004"/>
    <n v="3000"/>
    <n v="1650.0000000000002"/>
    <n v="495.00000000000006"/>
    <n v="0.3"/>
    <n v="1155.0000000000002"/>
  </r>
  <r>
    <x v="2"/>
    <n v="1128299"/>
    <x v="190"/>
    <x v="2"/>
    <x v="24"/>
    <s v="Boise"/>
    <x v="5"/>
    <n v="0.60000000000000009"/>
    <n v="4250"/>
    <n v="2550.0000000000005"/>
    <n v="637.50000000000011"/>
    <n v="0.25"/>
    <n v="1912.5000000000005"/>
  </r>
  <r>
    <x v="2"/>
    <n v="1128299"/>
    <x v="191"/>
    <x v="2"/>
    <x v="24"/>
    <s v="Boise"/>
    <x v="0"/>
    <n v="0.45000000000000007"/>
    <n v="6250"/>
    <n v="2812.5000000000005"/>
    <n v="984.37500000000011"/>
    <n v="0.35"/>
    <n v="1828.1250000000005"/>
  </r>
  <r>
    <x v="2"/>
    <n v="1128299"/>
    <x v="191"/>
    <x v="2"/>
    <x v="24"/>
    <s v="Boise"/>
    <x v="1"/>
    <n v="0.50000000000000011"/>
    <n v="6250"/>
    <n v="3125.0000000000009"/>
    <n v="1250.0000000000005"/>
    <n v="0.4"/>
    <n v="1875.0000000000005"/>
  </r>
  <r>
    <x v="2"/>
    <n v="1128299"/>
    <x v="191"/>
    <x v="2"/>
    <x v="24"/>
    <s v="Boise"/>
    <x v="2"/>
    <n v="0.45000000000000007"/>
    <n v="4250"/>
    <n v="1912.5000000000002"/>
    <n v="669.375"/>
    <n v="0.35"/>
    <n v="1243.1250000000002"/>
  </r>
  <r>
    <x v="2"/>
    <n v="1128299"/>
    <x v="191"/>
    <x v="2"/>
    <x v="24"/>
    <s v="Boise"/>
    <x v="3"/>
    <n v="0.45000000000000007"/>
    <n v="4250"/>
    <n v="1912.5000000000002"/>
    <n v="669.375"/>
    <n v="0.35"/>
    <n v="1243.1250000000002"/>
  </r>
  <r>
    <x v="2"/>
    <n v="1128299"/>
    <x v="191"/>
    <x v="2"/>
    <x v="24"/>
    <s v="Boise"/>
    <x v="4"/>
    <n v="0.55000000000000004"/>
    <n v="3500"/>
    <n v="1925.0000000000002"/>
    <n v="577.5"/>
    <n v="0.3"/>
    <n v="1347.5000000000002"/>
  </r>
  <r>
    <x v="2"/>
    <n v="1128299"/>
    <x v="191"/>
    <x v="2"/>
    <x v="24"/>
    <s v="Boise"/>
    <x v="5"/>
    <n v="0.60000000000000009"/>
    <n v="4500"/>
    <n v="2700.0000000000005"/>
    <n v="675.00000000000011"/>
    <n v="0.25"/>
    <n v="2025.0000000000005"/>
  </r>
  <r>
    <x v="2"/>
    <n v="1128299"/>
    <x v="192"/>
    <x v="2"/>
    <x v="25"/>
    <s v="Phoenix"/>
    <x v="0"/>
    <n v="0.34999999999999992"/>
    <n v="4750"/>
    <n v="1662.4999999999995"/>
    <n v="581.87499999999977"/>
    <n v="0.35"/>
    <n v="1080.6249999999998"/>
  </r>
  <r>
    <x v="2"/>
    <n v="1128299"/>
    <x v="192"/>
    <x v="2"/>
    <x v="25"/>
    <s v="Phoenix"/>
    <x v="1"/>
    <n v="0.45"/>
    <n v="4750"/>
    <n v="2137.5"/>
    <n v="855"/>
    <n v="0.4"/>
    <n v="1282.5"/>
  </r>
  <r>
    <x v="2"/>
    <n v="1128299"/>
    <x v="192"/>
    <x v="2"/>
    <x v="25"/>
    <s v="Phoenix"/>
    <x v="2"/>
    <n v="0.45"/>
    <n v="4750"/>
    <n v="2137.5"/>
    <n v="748.125"/>
    <n v="0.35"/>
    <n v="1389.375"/>
  </r>
  <r>
    <x v="2"/>
    <n v="1128299"/>
    <x v="192"/>
    <x v="2"/>
    <x v="25"/>
    <s v="Phoenix"/>
    <x v="3"/>
    <n v="0.45"/>
    <n v="3250"/>
    <n v="1462.5"/>
    <n v="511.87499999999994"/>
    <n v="0.35"/>
    <n v="950.625"/>
  </r>
  <r>
    <x v="2"/>
    <n v="1128299"/>
    <x v="192"/>
    <x v="2"/>
    <x v="25"/>
    <s v="Phoenix"/>
    <x v="4"/>
    <n v="0.50000000000000011"/>
    <n v="2750"/>
    <n v="1375.0000000000002"/>
    <n v="412.50000000000006"/>
    <n v="0.3"/>
    <n v="962.50000000000023"/>
  </r>
  <r>
    <x v="2"/>
    <n v="1128299"/>
    <x v="192"/>
    <x v="2"/>
    <x v="25"/>
    <s v="Phoenix"/>
    <x v="5"/>
    <n v="0.45"/>
    <n v="4750"/>
    <n v="2137.5"/>
    <n v="534.375"/>
    <n v="0.25"/>
    <n v="1603.125"/>
  </r>
  <r>
    <x v="2"/>
    <n v="1128299"/>
    <x v="193"/>
    <x v="2"/>
    <x v="25"/>
    <s v="Phoenix"/>
    <x v="0"/>
    <n v="0.34999999999999992"/>
    <n v="5250"/>
    <n v="1837.4999999999995"/>
    <n v="643.12499999999977"/>
    <n v="0.35"/>
    <n v="1194.3749999999998"/>
  </r>
  <r>
    <x v="2"/>
    <n v="1128299"/>
    <x v="193"/>
    <x v="2"/>
    <x v="25"/>
    <s v="Phoenix"/>
    <x v="1"/>
    <n v="0.45"/>
    <n v="4250"/>
    <n v="1912.5"/>
    <n v="765"/>
    <n v="0.4"/>
    <n v="1147.5"/>
  </r>
  <r>
    <x v="2"/>
    <n v="1128299"/>
    <x v="193"/>
    <x v="2"/>
    <x v="25"/>
    <s v="Phoenix"/>
    <x v="2"/>
    <n v="0.45"/>
    <n v="4250"/>
    <n v="1912.5"/>
    <n v="669.375"/>
    <n v="0.35"/>
    <n v="1243.125"/>
  </r>
  <r>
    <x v="2"/>
    <n v="1128299"/>
    <x v="193"/>
    <x v="2"/>
    <x v="25"/>
    <s v="Phoenix"/>
    <x v="3"/>
    <n v="0.45"/>
    <n v="2750"/>
    <n v="1237.5"/>
    <n v="433.125"/>
    <n v="0.35"/>
    <n v="804.375"/>
  </r>
  <r>
    <x v="2"/>
    <n v="1128299"/>
    <x v="193"/>
    <x v="2"/>
    <x v="25"/>
    <s v="Phoenix"/>
    <x v="4"/>
    <n v="0.50000000000000011"/>
    <n v="2000"/>
    <n v="1000.0000000000002"/>
    <n v="300.00000000000006"/>
    <n v="0.3"/>
    <n v="700.00000000000023"/>
  </r>
  <r>
    <x v="2"/>
    <n v="1128299"/>
    <x v="193"/>
    <x v="2"/>
    <x v="25"/>
    <s v="Phoenix"/>
    <x v="5"/>
    <n v="0.45"/>
    <n v="4000"/>
    <n v="1800"/>
    <n v="450"/>
    <n v="0.25"/>
    <n v="1350"/>
  </r>
  <r>
    <x v="2"/>
    <n v="1128299"/>
    <x v="194"/>
    <x v="2"/>
    <x v="25"/>
    <s v="Phoenix"/>
    <x v="0"/>
    <n v="0.45"/>
    <n v="5500"/>
    <n v="2475"/>
    <n v="866.25"/>
    <n v="0.35"/>
    <n v="1608.75"/>
  </r>
  <r>
    <x v="2"/>
    <n v="1128299"/>
    <x v="194"/>
    <x v="2"/>
    <x v="25"/>
    <s v="Phoenix"/>
    <x v="1"/>
    <n v="0.55000000000000004"/>
    <n v="4000"/>
    <n v="2200"/>
    <n v="880"/>
    <n v="0.4"/>
    <n v="1320"/>
  </r>
  <r>
    <x v="2"/>
    <n v="1128299"/>
    <x v="194"/>
    <x v="2"/>
    <x v="25"/>
    <s v="Phoenix"/>
    <x v="2"/>
    <n v="0.55000000000000004"/>
    <n v="4000"/>
    <n v="2200"/>
    <n v="770"/>
    <n v="0.35"/>
    <n v="1430"/>
  </r>
  <r>
    <x v="2"/>
    <n v="1128299"/>
    <x v="194"/>
    <x v="2"/>
    <x v="25"/>
    <s v="Phoenix"/>
    <x v="3"/>
    <n v="0.55000000000000004"/>
    <n v="2750"/>
    <n v="1512.5000000000002"/>
    <n v="529.375"/>
    <n v="0.35"/>
    <n v="983.12500000000023"/>
  </r>
  <r>
    <x v="2"/>
    <n v="1128299"/>
    <x v="194"/>
    <x v="2"/>
    <x v="25"/>
    <s v="Phoenix"/>
    <x v="4"/>
    <n v="0.60000000000000009"/>
    <n v="1750"/>
    <n v="1050.0000000000002"/>
    <n v="315.00000000000006"/>
    <n v="0.3"/>
    <n v="735.00000000000023"/>
  </r>
  <r>
    <x v="2"/>
    <n v="1128299"/>
    <x v="194"/>
    <x v="2"/>
    <x v="25"/>
    <s v="Phoenix"/>
    <x v="5"/>
    <n v="0.55000000000000004"/>
    <n v="3750"/>
    <n v="2062.5"/>
    <n v="515.625"/>
    <n v="0.25"/>
    <n v="1546.875"/>
  </r>
  <r>
    <x v="2"/>
    <n v="1128299"/>
    <x v="195"/>
    <x v="2"/>
    <x v="25"/>
    <s v="Phoenix"/>
    <x v="0"/>
    <n v="0.55000000000000004"/>
    <n v="5500"/>
    <n v="3025.0000000000005"/>
    <n v="1058.75"/>
    <n v="0.35"/>
    <n v="1966.2500000000005"/>
  </r>
  <r>
    <x v="2"/>
    <n v="1128299"/>
    <x v="195"/>
    <x v="2"/>
    <x v="25"/>
    <s v="Phoenix"/>
    <x v="1"/>
    <n v="0.60000000000000009"/>
    <n v="3500"/>
    <n v="2100.0000000000005"/>
    <n v="840.00000000000023"/>
    <n v="0.4"/>
    <n v="1260.0000000000002"/>
  </r>
  <r>
    <x v="2"/>
    <n v="1128299"/>
    <x v="195"/>
    <x v="2"/>
    <x v="25"/>
    <s v="Phoenix"/>
    <x v="2"/>
    <n v="0.60000000000000009"/>
    <n v="4000"/>
    <n v="2400.0000000000005"/>
    <n v="840.00000000000011"/>
    <n v="0.35"/>
    <n v="1560.0000000000005"/>
  </r>
  <r>
    <x v="2"/>
    <n v="1128299"/>
    <x v="195"/>
    <x v="2"/>
    <x v="25"/>
    <s v="Phoenix"/>
    <x v="3"/>
    <n v="0.55000000000000004"/>
    <n v="3000"/>
    <n v="1650.0000000000002"/>
    <n v="577.5"/>
    <n v="0.35"/>
    <n v="1072.5000000000002"/>
  </r>
  <r>
    <x v="2"/>
    <n v="1128299"/>
    <x v="195"/>
    <x v="2"/>
    <x v="25"/>
    <s v="Phoenix"/>
    <x v="4"/>
    <n v="0.60000000000000009"/>
    <n v="2000"/>
    <n v="1200.0000000000002"/>
    <n v="360.00000000000006"/>
    <n v="0.3"/>
    <n v="840.00000000000023"/>
  </r>
  <r>
    <x v="2"/>
    <n v="1128299"/>
    <x v="195"/>
    <x v="2"/>
    <x v="25"/>
    <s v="Phoenix"/>
    <x v="5"/>
    <n v="0.75000000000000011"/>
    <n v="3750"/>
    <n v="2812.5000000000005"/>
    <n v="703.12500000000011"/>
    <n v="0.25"/>
    <n v="2109.3750000000005"/>
  </r>
  <r>
    <x v="2"/>
    <n v="1128299"/>
    <x v="196"/>
    <x v="2"/>
    <x v="25"/>
    <s v="Phoenix"/>
    <x v="0"/>
    <n v="0.55000000000000004"/>
    <n v="5750"/>
    <n v="3162.5000000000005"/>
    <n v="1106.875"/>
    <n v="0.35"/>
    <n v="2055.6250000000005"/>
  </r>
  <r>
    <x v="2"/>
    <n v="1128299"/>
    <x v="196"/>
    <x v="2"/>
    <x v="25"/>
    <s v="Phoenix"/>
    <x v="1"/>
    <n v="0.60000000000000009"/>
    <n v="4250"/>
    <n v="2550.0000000000005"/>
    <n v="1020.0000000000002"/>
    <n v="0.4"/>
    <n v="1530.0000000000002"/>
  </r>
  <r>
    <x v="2"/>
    <n v="1128299"/>
    <x v="196"/>
    <x v="2"/>
    <x v="25"/>
    <s v="Phoenix"/>
    <x v="2"/>
    <n v="0.60000000000000009"/>
    <n v="4500"/>
    <n v="2700.0000000000005"/>
    <n v="945.00000000000011"/>
    <n v="0.35"/>
    <n v="1755.0000000000005"/>
  </r>
  <r>
    <x v="2"/>
    <n v="1128299"/>
    <x v="196"/>
    <x v="2"/>
    <x v="25"/>
    <s v="Phoenix"/>
    <x v="3"/>
    <n v="0.55000000000000004"/>
    <n v="3500"/>
    <n v="1925.0000000000002"/>
    <n v="673.75"/>
    <n v="0.35"/>
    <n v="1251.2500000000002"/>
  </r>
  <r>
    <x v="2"/>
    <n v="1128299"/>
    <x v="196"/>
    <x v="2"/>
    <x v="25"/>
    <s v="Phoenix"/>
    <x v="4"/>
    <n v="0.60000000000000009"/>
    <n v="2500"/>
    <n v="1500.0000000000002"/>
    <n v="450.00000000000006"/>
    <n v="0.3"/>
    <n v="1050.0000000000002"/>
  </r>
  <r>
    <x v="2"/>
    <n v="1128299"/>
    <x v="196"/>
    <x v="2"/>
    <x v="25"/>
    <s v="Phoenix"/>
    <x v="5"/>
    <n v="0.75000000000000011"/>
    <n v="4250"/>
    <n v="3187.5000000000005"/>
    <n v="796.87500000000011"/>
    <n v="0.25"/>
    <n v="2390.6250000000005"/>
  </r>
  <r>
    <x v="2"/>
    <n v="1128299"/>
    <x v="197"/>
    <x v="2"/>
    <x v="25"/>
    <s v="Phoenix"/>
    <x v="0"/>
    <n v="0.55000000000000004"/>
    <n v="7000"/>
    <n v="3850.0000000000005"/>
    <n v="1347.5"/>
    <n v="0.35"/>
    <n v="2502.5000000000005"/>
  </r>
  <r>
    <x v="2"/>
    <n v="1128299"/>
    <x v="197"/>
    <x v="2"/>
    <x v="25"/>
    <s v="Phoenix"/>
    <x v="1"/>
    <n v="0.60000000000000009"/>
    <n v="5500"/>
    <n v="3300.0000000000005"/>
    <n v="1320.0000000000002"/>
    <n v="0.4"/>
    <n v="1980.0000000000002"/>
  </r>
  <r>
    <x v="2"/>
    <n v="1128299"/>
    <x v="197"/>
    <x v="2"/>
    <x v="25"/>
    <s v="Phoenix"/>
    <x v="2"/>
    <n v="0.60000000000000009"/>
    <n v="5500"/>
    <n v="3300.0000000000005"/>
    <n v="1155"/>
    <n v="0.35"/>
    <n v="2145.0000000000005"/>
  </r>
  <r>
    <x v="2"/>
    <n v="1128299"/>
    <x v="197"/>
    <x v="2"/>
    <x v="25"/>
    <s v="Phoenix"/>
    <x v="3"/>
    <n v="0.55000000000000004"/>
    <n v="4250"/>
    <n v="2337.5"/>
    <n v="818.125"/>
    <n v="0.35"/>
    <n v="1519.375"/>
  </r>
  <r>
    <x v="2"/>
    <n v="1128299"/>
    <x v="197"/>
    <x v="2"/>
    <x v="25"/>
    <s v="Phoenix"/>
    <x v="4"/>
    <n v="0.60000000000000009"/>
    <n v="3000"/>
    <n v="1800.0000000000002"/>
    <n v="540"/>
    <n v="0.3"/>
    <n v="1260.0000000000002"/>
  </r>
  <r>
    <x v="2"/>
    <n v="1128299"/>
    <x v="197"/>
    <x v="2"/>
    <x v="25"/>
    <s v="Phoenix"/>
    <x v="5"/>
    <n v="0.75000000000000011"/>
    <n v="6000"/>
    <n v="4500.0000000000009"/>
    <n v="1125.0000000000002"/>
    <n v="0.25"/>
    <n v="3375.0000000000009"/>
  </r>
  <r>
    <x v="2"/>
    <n v="1128299"/>
    <x v="198"/>
    <x v="2"/>
    <x v="25"/>
    <s v="Phoenix"/>
    <x v="0"/>
    <n v="0.55000000000000004"/>
    <n v="7500"/>
    <n v="4125"/>
    <n v="1443.75"/>
    <n v="0.35"/>
    <n v="2681.25"/>
  </r>
  <r>
    <x v="2"/>
    <n v="1128299"/>
    <x v="198"/>
    <x v="2"/>
    <x v="25"/>
    <s v="Phoenix"/>
    <x v="1"/>
    <n v="0.60000000000000009"/>
    <n v="6000"/>
    <n v="3600.0000000000005"/>
    <n v="1440.0000000000002"/>
    <n v="0.4"/>
    <n v="2160"/>
  </r>
  <r>
    <x v="2"/>
    <n v="1128299"/>
    <x v="198"/>
    <x v="2"/>
    <x v="25"/>
    <s v="Phoenix"/>
    <x v="2"/>
    <n v="0.60000000000000009"/>
    <n v="5500"/>
    <n v="3300.0000000000005"/>
    <n v="1155"/>
    <n v="0.35"/>
    <n v="2145.0000000000005"/>
  </r>
  <r>
    <x v="2"/>
    <n v="1128299"/>
    <x v="198"/>
    <x v="2"/>
    <x v="25"/>
    <s v="Phoenix"/>
    <x v="3"/>
    <n v="0.55000000000000004"/>
    <n v="4500"/>
    <n v="2475"/>
    <n v="866.25"/>
    <n v="0.35"/>
    <n v="1608.75"/>
  </r>
  <r>
    <x v="2"/>
    <n v="1128299"/>
    <x v="198"/>
    <x v="2"/>
    <x v="25"/>
    <s v="Phoenix"/>
    <x v="4"/>
    <n v="0.60000000000000009"/>
    <n v="5000"/>
    <n v="3000.0000000000005"/>
    <n v="900.00000000000011"/>
    <n v="0.3"/>
    <n v="2100.0000000000005"/>
  </r>
  <r>
    <x v="2"/>
    <n v="1128299"/>
    <x v="198"/>
    <x v="2"/>
    <x v="25"/>
    <s v="Phoenix"/>
    <x v="5"/>
    <n v="0.75000000000000011"/>
    <n v="5000"/>
    <n v="3750.0000000000005"/>
    <n v="937.50000000000011"/>
    <n v="0.25"/>
    <n v="2812.5000000000005"/>
  </r>
  <r>
    <x v="2"/>
    <n v="1128299"/>
    <x v="199"/>
    <x v="2"/>
    <x v="25"/>
    <s v="Phoenix"/>
    <x v="0"/>
    <n v="0.60000000000000009"/>
    <n v="7000"/>
    <n v="4200.0000000000009"/>
    <n v="1470.0000000000002"/>
    <n v="0.35"/>
    <n v="2730.0000000000009"/>
  </r>
  <r>
    <x v="2"/>
    <n v="1128299"/>
    <x v="199"/>
    <x v="2"/>
    <x v="25"/>
    <s v="Phoenix"/>
    <x v="1"/>
    <n v="0.65000000000000013"/>
    <n v="6500"/>
    <n v="4225.0000000000009"/>
    <n v="1690.0000000000005"/>
    <n v="0.4"/>
    <n v="2535.0000000000005"/>
  </r>
  <r>
    <x v="2"/>
    <n v="1128299"/>
    <x v="199"/>
    <x v="2"/>
    <x v="25"/>
    <s v="Phoenix"/>
    <x v="2"/>
    <n v="0.60000000000000009"/>
    <n v="5250"/>
    <n v="3150.0000000000005"/>
    <n v="1102.5"/>
    <n v="0.35"/>
    <n v="2047.5000000000005"/>
  </r>
  <r>
    <x v="2"/>
    <n v="1128299"/>
    <x v="199"/>
    <x v="2"/>
    <x v="25"/>
    <s v="Phoenix"/>
    <x v="3"/>
    <n v="0.60000000000000009"/>
    <n v="4750"/>
    <n v="2850.0000000000005"/>
    <n v="997.50000000000011"/>
    <n v="0.35"/>
    <n v="1852.5000000000005"/>
  </r>
  <r>
    <x v="2"/>
    <n v="1128299"/>
    <x v="199"/>
    <x v="2"/>
    <x v="25"/>
    <s v="Phoenix"/>
    <x v="4"/>
    <n v="0.70000000000000007"/>
    <n v="4750"/>
    <n v="3325.0000000000005"/>
    <n v="997.50000000000011"/>
    <n v="0.3"/>
    <n v="2327.5000000000005"/>
  </r>
  <r>
    <x v="2"/>
    <n v="1128299"/>
    <x v="199"/>
    <x v="2"/>
    <x v="25"/>
    <s v="Phoenix"/>
    <x v="5"/>
    <n v="0.75000000000000011"/>
    <n v="4500"/>
    <n v="3375.0000000000005"/>
    <n v="843.75000000000011"/>
    <n v="0.25"/>
    <n v="2531.2500000000005"/>
  </r>
  <r>
    <x v="2"/>
    <n v="1128299"/>
    <x v="200"/>
    <x v="2"/>
    <x v="25"/>
    <s v="Phoenix"/>
    <x v="0"/>
    <n v="0.50000000000000011"/>
    <n v="6250"/>
    <n v="3125.0000000000009"/>
    <n v="1093.7500000000002"/>
    <n v="0.35"/>
    <n v="2031.2500000000007"/>
  </r>
  <r>
    <x v="2"/>
    <n v="1128299"/>
    <x v="200"/>
    <x v="2"/>
    <x v="25"/>
    <s v="Phoenix"/>
    <x v="1"/>
    <n v="0.55000000000000016"/>
    <n v="6250"/>
    <n v="3437.5000000000009"/>
    <n v="1375.0000000000005"/>
    <n v="0.4"/>
    <n v="2062.5000000000005"/>
  </r>
  <r>
    <x v="2"/>
    <n v="1128299"/>
    <x v="200"/>
    <x v="2"/>
    <x v="25"/>
    <s v="Phoenix"/>
    <x v="2"/>
    <n v="0.50000000000000011"/>
    <n v="4750"/>
    <n v="2375.0000000000005"/>
    <n v="831.25000000000011"/>
    <n v="0.35"/>
    <n v="1543.7500000000005"/>
  </r>
  <r>
    <x v="2"/>
    <n v="1128299"/>
    <x v="200"/>
    <x v="2"/>
    <x v="25"/>
    <s v="Phoenix"/>
    <x v="3"/>
    <n v="0.50000000000000011"/>
    <n v="4250"/>
    <n v="2125.0000000000005"/>
    <n v="743.75000000000011"/>
    <n v="0.35"/>
    <n v="1381.2500000000005"/>
  </r>
  <r>
    <x v="2"/>
    <n v="1128299"/>
    <x v="200"/>
    <x v="2"/>
    <x v="25"/>
    <s v="Phoenix"/>
    <x v="4"/>
    <n v="0.60000000000000009"/>
    <n v="4250"/>
    <n v="2550.0000000000005"/>
    <n v="765.00000000000011"/>
    <n v="0.3"/>
    <n v="1785.0000000000005"/>
  </r>
  <r>
    <x v="2"/>
    <n v="1128299"/>
    <x v="200"/>
    <x v="2"/>
    <x v="25"/>
    <s v="Phoenix"/>
    <x v="5"/>
    <n v="0.65000000000000013"/>
    <n v="4750"/>
    <n v="3087.5000000000005"/>
    <n v="771.87500000000011"/>
    <n v="0.25"/>
    <n v="2315.6250000000005"/>
  </r>
  <r>
    <x v="2"/>
    <n v="1128299"/>
    <x v="201"/>
    <x v="2"/>
    <x v="25"/>
    <s v="Phoenix"/>
    <x v="0"/>
    <n v="0.50000000000000011"/>
    <n v="5500"/>
    <n v="2750.0000000000005"/>
    <n v="962.50000000000011"/>
    <n v="0.35"/>
    <n v="1787.5000000000005"/>
  </r>
  <r>
    <x v="2"/>
    <n v="1128299"/>
    <x v="201"/>
    <x v="2"/>
    <x v="25"/>
    <s v="Phoenix"/>
    <x v="1"/>
    <n v="0.55000000000000016"/>
    <n v="5500"/>
    <n v="3025.0000000000009"/>
    <n v="1210.0000000000005"/>
    <n v="0.4"/>
    <n v="1815.0000000000005"/>
  </r>
  <r>
    <x v="2"/>
    <n v="1128299"/>
    <x v="201"/>
    <x v="2"/>
    <x v="25"/>
    <s v="Phoenix"/>
    <x v="2"/>
    <n v="0.50000000000000011"/>
    <n v="3750"/>
    <n v="1875.0000000000005"/>
    <n v="656.25000000000011"/>
    <n v="0.35"/>
    <n v="1218.7500000000005"/>
  </r>
  <r>
    <x v="2"/>
    <n v="1128299"/>
    <x v="201"/>
    <x v="2"/>
    <x v="25"/>
    <s v="Phoenix"/>
    <x v="3"/>
    <n v="0.50000000000000011"/>
    <n v="3500"/>
    <n v="1750.0000000000005"/>
    <n v="612.50000000000011"/>
    <n v="0.35"/>
    <n v="1137.5000000000005"/>
  </r>
  <r>
    <x v="2"/>
    <n v="1128299"/>
    <x v="201"/>
    <x v="2"/>
    <x v="25"/>
    <s v="Phoenix"/>
    <x v="4"/>
    <n v="0.60000000000000009"/>
    <n v="3250"/>
    <n v="1950.0000000000002"/>
    <n v="585"/>
    <n v="0.3"/>
    <n v="1365.0000000000002"/>
  </r>
  <r>
    <x v="2"/>
    <n v="1128299"/>
    <x v="201"/>
    <x v="2"/>
    <x v="25"/>
    <s v="Phoenix"/>
    <x v="5"/>
    <n v="0.75000000000000011"/>
    <n v="3750"/>
    <n v="2812.5000000000005"/>
    <n v="703.12500000000011"/>
    <n v="0.25"/>
    <n v="2109.3750000000005"/>
  </r>
  <r>
    <x v="2"/>
    <n v="1128299"/>
    <x v="202"/>
    <x v="2"/>
    <x v="25"/>
    <s v="Phoenix"/>
    <x v="0"/>
    <n v="0.60000000000000009"/>
    <n v="5500"/>
    <n v="3300.0000000000005"/>
    <n v="1155"/>
    <n v="0.35"/>
    <n v="2145.0000000000005"/>
  </r>
  <r>
    <x v="2"/>
    <n v="1128299"/>
    <x v="202"/>
    <x v="2"/>
    <x v="25"/>
    <s v="Phoenix"/>
    <x v="1"/>
    <n v="0.65000000000000013"/>
    <n v="6000"/>
    <n v="3900.0000000000009"/>
    <n v="1560.0000000000005"/>
    <n v="0.4"/>
    <n v="2340.0000000000005"/>
  </r>
  <r>
    <x v="2"/>
    <n v="1128299"/>
    <x v="202"/>
    <x v="2"/>
    <x v="25"/>
    <s v="Phoenix"/>
    <x v="2"/>
    <n v="0.60000000000000009"/>
    <n v="4500"/>
    <n v="2700.0000000000005"/>
    <n v="945.00000000000011"/>
    <n v="0.35"/>
    <n v="1755.0000000000005"/>
  </r>
  <r>
    <x v="2"/>
    <n v="1128299"/>
    <x v="202"/>
    <x v="2"/>
    <x v="25"/>
    <s v="Phoenix"/>
    <x v="3"/>
    <n v="0.60000000000000009"/>
    <n v="4250"/>
    <n v="2550.0000000000005"/>
    <n v="892.50000000000011"/>
    <n v="0.35"/>
    <n v="1657.5000000000005"/>
  </r>
  <r>
    <x v="2"/>
    <n v="1128299"/>
    <x v="202"/>
    <x v="2"/>
    <x v="25"/>
    <s v="Phoenix"/>
    <x v="4"/>
    <n v="0.70000000000000007"/>
    <n v="3750"/>
    <n v="2625.0000000000005"/>
    <n v="787.50000000000011"/>
    <n v="0.3"/>
    <n v="1837.5000000000005"/>
  </r>
  <r>
    <x v="2"/>
    <n v="1128299"/>
    <x v="202"/>
    <x v="2"/>
    <x v="25"/>
    <s v="Phoenix"/>
    <x v="5"/>
    <n v="0.75000000000000011"/>
    <n v="5000"/>
    <n v="3750.0000000000005"/>
    <n v="937.50000000000011"/>
    <n v="0.25"/>
    <n v="2812.5000000000005"/>
  </r>
  <r>
    <x v="2"/>
    <n v="1128299"/>
    <x v="203"/>
    <x v="2"/>
    <x v="25"/>
    <s v="Phoenix"/>
    <x v="0"/>
    <n v="0.60000000000000009"/>
    <n v="7000"/>
    <n v="4200.0000000000009"/>
    <n v="1470.0000000000002"/>
    <n v="0.35"/>
    <n v="2730.0000000000009"/>
  </r>
  <r>
    <x v="2"/>
    <n v="1128299"/>
    <x v="203"/>
    <x v="2"/>
    <x v="25"/>
    <s v="Phoenix"/>
    <x v="1"/>
    <n v="0.65000000000000013"/>
    <n v="7000"/>
    <n v="4550.0000000000009"/>
    <n v="1820.0000000000005"/>
    <n v="0.4"/>
    <n v="2730.0000000000005"/>
  </r>
  <r>
    <x v="2"/>
    <n v="1128299"/>
    <x v="203"/>
    <x v="2"/>
    <x v="25"/>
    <s v="Phoenix"/>
    <x v="2"/>
    <n v="0.60000000000000009"/>
    <n v="5000"/>
    <n v="3000.0000000000005"/>
    <n v="1050"/>
    <n v="0.35"/>
    <n v="1950.0000000000005"/>
  </r>
  <r>
    <x v="2"/>
    <n v="1128299"/>
    <x v="203"/>
    <x v="2"/>
    <x v="25"/>
    <s v="Phoenix"/>
    <x v="3"/>
    <n v="0.60000000000000009"/>
    <n v="5000"/>
    <n v="3000.0000000000005"/>
    <n v="1050"/>
    <n v="0.35"/>
    <n v="1950.0000000000005"/>
  </r>
  <r>
    <x v="2"/>
    <n v="1128299"/>
    <x v="203"/>
    <x v="2"/>
    <x v="25"/>
    <s v="Phoenix"/>
    <x v="4"/>
    <n v="0.70000000000000007"/>
    <n v="4250"/>
    <n v="2975.0000000000005"/>
    <n v="892.50000000000011"/>
    <n v="0.3"/>
    <n v="2082.5000000000005"/>
  </r>
  <r>
    <x v="2"/>
    <n v="1128299"/>
    <x v="203"/>
    <x v="2"/>
    <x v="25"/>
    <s v="Phoenix"/>
    <x v="5"/>
    <n v="0.75000000000000011"/>
    <n v="5250"/>
    <n v="3937.5000000000005"/>
    <n v="984.37500000000011"/>
    <n v="0.25"/>
    <n v="2953.1250000000005"/>
  </r>
  <r>
    <x v="2"/>
    <n v="1128299"/>
    <x v="90"/>
    <x v="2"/>
    <x v="26"/>
    <s v="Albuquerque"/>
    <x v="0"/>
    <n v="0.29999999999999993"/>
    <n v="4500"/>
    <n v="1349.9999999999998"/>
    <n v="539.99999999999989"/>
    <n v="0.4"/>
    <n v="809.99999999999989"/>
  </r>
  <r>
    <x v="2"/>
    <n v="1128299"/>
    <x v="90"/>
    <x v="2"/>
    <x v="26"/>
    <s v="Albuquerque"/>
    <x v="1"/>
    <n v="0.4"/>
    <n v="4500"/>
    <n v="1800"/>
    <n v="720"/>
    <n v="0.4"/>
    <n v="1080"/>
  </r>
  <r>
    <x v="2"/>
    <n v="1128299"/>
    <x v="90"/>
    <x v="2"/>
    <x v="26"/>
    <s v="Albuquerque"/>
    <x v="2"/>
    <n v="0.4"/>
    <n v="4500"/>
    <n v="1800"/>
    <n v="630"/>
    <n v="0.35"/>
    <n v="1170"/>
  </r>
  <r>
    <x v="2"/>
    <n v="1128299"/>
    <x v="90"/>
    <x v="2"/>
    <x v="26"/>
    <s v="Albuquerque"/>
    <x v="3"/>
    <n v="0.4"/>
    <n v="3000"/>
    <n v="1200"/>
    <n v="480"/>
    <n v="0.4"/>
    <n v="720"/>
  </r>
  <r>
    <x v="2"/>
    <n v="1128299"/>
    <x v="90"/>
    <x v="2"/>
    <x v="26"/>
    <s v="Albuquerque"/>
    <x v="4"/>
    <n v="0.45000000000000012"/>
    <n v="2500"/>
    <n v="1125.0000000000002"/>
    <n v="393.75000000000006"/>
    <n v="0.35"/>
    <n v="731.25000000000023"/>
  </r>
  <r>
    <x v="2"/>
    <n v="1128299"/>
    <x v="90"/>
    <x v="2"/>
    <x v="26"/>
    <s v="Albuquerque"/>
    <x v="5"/>
    <n v="0.4"/>
    <n v="4500"/>
    <n v="1800"/>
    <n v="450"/>
    <n v="0.25"/>
    <n v="1350"/>
  </r>
  <r>
    <x v="2"/>
    <n v="1128299"/>
    <x v="91"/>
    <x v="2"/>
    <x v="26"/>
    <s v="Albuquerque"/>
    <x v="0"/>
    <n v="0.29999999999999993"/>
    <n v="5000"/>
    <n v="1499.9999999999998"/>
    <n v="599.99999999999989"/>
    <n v="0.4"/>
    <n v="899.99999999999989"/>
  </r>
  <r>
    <x v="2"/>
    <n v="1128299"/>
    <x v="91"/>
    <x v="2"/>
    <x v="26"/>
    <s v="Albuquerque"/>
    <x v="1"/>
    <n v="0.4"/>
    <n v="4000"/>
    <n v="1600"/>
    <n v="640"/>
    <n v="0.4"/>
    <n v="960"/>
  </r>
  <r>
    <x v="2"/>
    <n v="1128299"/>
    <x v="91"/>
    <x v="2"/>
    <x v="26"/>
    <s v="Albuquerque"/>
    <x v="2"/>
    <n v="0.4"/>
    <n v="4000"/>
    <n v="1600"/>
    <n v="560"/>
    <n v="0.35"/>
    <n v="1040"/>
  </r>
  <r>
    <x v="2"/>
    <n v="1128299"/>
    <x v="91"/>
    <x v="2"/>
    <x v="26"/>
    <s v="Albuquerque"/>
    <x v="3"/>
    <n v="0.4"/>
    <n v="2500"/>
    <n v="1000"/>
    <n v="400"/>
    <n v="0.4"/>
    <n v="600"/>
  </r>
  <r>
    <x v="2"/>
    <n v="1128299"/>
    <x v="91"/>
    <x v="2"/>
    <x v="26"/>
    <s v="Albuquerque"/>
    <x v="4"/>
    <n v="0.45000000000000012"/>
    <n v="1750"/>
    <n v="787.50000000000023"/>
    <n v="275.62500000000006"/>
    <n v="0.35"/>
    <n v="511.87500000000017"/>
  </r>
  <r>
    <x v="2"/>
    <n v="1128299"/>
    <x v="91"/>
    <x v="2"/>
    <x v="26"/>
    <s v="Albuquerque"/>
    <x v="5"/>
    <n v="0.4"/>
    <n v="3750"/>
    <n v="1500"/>
    <n v="375"/>
    <n v="0.25"/>
    <n v="1125"/>
  </r>
  <r>
    <x v="2"/>
    <n v="1128299"/>
    <x v="92"/>
    <x v="2"/>
    <x v="26"/>
    <s v="Albuquerque"/>
    <x v="0"/>
    <n v="0.4"/>
    <n v="5250"/>
    <n v="2100"/>
    <n v="840"/>
    <n v="0.4"/>
    <n v="1260"/>
  </r>
  <r>
    <x v="2"/>
    <n v="1128299"/>
    <x v="92"/>
    <x v="2"/>
    <x v="26"/>
    <s v="Albuquerque"/>
    <x v="1"/>
    <n v="0.5"/>
    <n v="3750"/>
    <n v="1875"/>
    <n v="750"/>
    <n v="0.4"/>
    <n v="1125"/>
  </r>
  <r>
    <x v="2"/>
    <n v="1128299"/>
    <x v="92"/>
    <x v="2"/>
    <x v="26"/>
    <s v="Albuquerque"/>
    <x v="2"/>
    <n v="0.5"/>
    <n v="3750"/>
    <n v="1875"/>
    <n v="656.25"/>
    <n v="0.35"/>
    <n v="1218.75"/>
  </r>
  <r>
    <x v="2"/>
    <n v="1128299"/>
    <x v="92"/>
    <x v="2"/>
    <x v="26"/>
    <s v="Albuquerque"/>
    <x v="3"/>
    <n v="0.5"/>
    <n v="2500"/>
    <n v="1250"/>
    <n v="500"/>
    <n v="0.4"/>
    <n v="750"/>
  </r>
  <r>
    <x v="2"/>
    <n v="1128299"/>
    <x v="92"/>
    <x v="2"/>
    <x v="26"/>
    <s v="Albuquerque"/>
    <x v="4"/>
    <n v="0.55000000000000004"/>
    <n v="1500"/>
    <n v="825.00000000000011"/>
    <n v="288.75"/>
    <n v="0.35"/>
    <n v="536.25000000000011"/>
  </r>
  <r>
    <x v="2"/>
    <n v="1128299"/>
    <x v="92"/>
    <x v="2"/>
    <x v="26"/>
    <s v="Albuquerque"/>
    <x v="5"/>
    <n v="0.5"/>
    <n v="3500"/>
    <n v="1750"/>
    <n v="437.5"/>
    <n v="0.25"/>
    <n v="1312.5"/>
  </r>
  <r>
    <x v="2"/>
    <n v="1128299"/>
    <x v="93"/>
    <x v="2"/>
    <x v="26"/>
    <s v="Albuquerque"/>
    <x v="0"/>
    <n v="0.5"/>
    <n v="5250"/>
    <n v="2625"/>
    <n v="1050"/>
    <n v="0.4"/>
    <n v="1575"/>
  </r>
  <r>
    <x v="2"/>
    <n v="1128299"/>
    <x v="93"/>
    <x v="2"/>
    <x v="26"/>
    <s v="Albuquerque"/>
    <x v="1"/>
    <n v="0.55000000000000004"/>
    <n v="3250"/>
    <n v="1787.5000000000002"/>
    <n v="715.00000000000011"/>
    <n v="0.4"/>
    <n v="1072.5"/>
  </r>
  <r>
    <x v="2"/>
    <n v="1128299"/>
    <x v="93"/>
    <x v="2"/>
    <x v="26"/>
    <s v="Albuquerque"/>
    <x v="2"/>
    <n v="0.55000000000000004"/>
    <n v="3750"/>
    <n v="2062.5"/>
    <n v="721.875"/>
    <n v="0.35"/>
    <n v="1340.625"/>
  </r>
  <r>
    <x v="2"/>
    <n v="1128299"/>
    <x v="93"/>
    <x v="2"/>
    <x v="26"/>
    <s v="Albuquerque"/>
    <x v="3"/>
    <n v="0.5"/>
    <n v="2750"/>
    <n v="1375"/>
    <n v="550"/>
    <n v="0.4"/>
    <n v="825"/>
  </r>
  <r>
    <x v="2"/>
    <n v="1128299"/>
    <x v="93"/>
    <x v="2"/>
    <x v="26"/>
    <s v="Albuquerque"/>
    <x v="4"/>
    <n v="0.55000000000000004"/>
    <n v="1750"/>
    <n v="962.50000000000011"/>
    <n v="336.875"/>
    <n v="0.35"/>
    <n v="625.62500000000011"/>
  </r>
  <r>
    <x v="2"/>
    <n v="1128299"/>
    <x v="93"/>
    <x v="2"/>
    <x v="26"/>
    <s v="Albuquerque"/>
    <x v="5"/>
    <n v="0.70000000000000007"/>
    <n v="3500"/>
    <n v="2450.0000000000005"/>
    <n v="612.50000000000011"/>
    <n v="0.25"/>
    <n v="1837.5000000000005"/>
  </r>
  <r>
    <x v="2"/>
    <n v="1128299"/>
    <x v="94"/>
    <x v="2"/>
    <x v="26"/>
    <s v="Albuquerque"/>
    <x v="0"/>
    <n v="0.5"/>
    <n v="5500"/>
    <n v="2750"/>
    <n v="1100"/>
    <n v="0.4"/>
    <n v="1650"/>
  </r>
  <r>
    <x v="2"/>
    <n v="1128299"/>
    <x v="94"/>
    <x v="2"/>
    <x v="26"/>
    <s v="Albuquerque"/>
    <x v="1"/>
    <n v="0.55000000000000004"/>
    <n v="4000"/>
    <n v="2200"/>
    <n v="880"/>
    <n v="0.4"/>
    <n v="1320"/>
  </r>
  <r>
    <x v="2"/>
    <n v="1128299"/>
    <x v="94"/>
    <x v="2"/>
    <x v="26"/>
    <s v="Albuquerque"/>
    <x v="2"/>
    <n v="0.55000000000000004"/>
    <n v="4250"/>
    <n v="2337.5"/>
    <n v="818.125"/>
    <n v="0.35"/>
    <n v="1519.375"/>
  </r>
  <r>
    <x v="2"/>
    <n v="1128299"/>
    <x v="94"/>
    <x v="2"/>
    <x v="26"/>
    <s v="Albuquerque"/>
    <x v="3"/>
    <n v="0.5"/>
    <n v="3250"/>
    <n v="1625"/>
    <n v="650"/>
    <n v="0.4"/>
    <n v="975"/>
  </r>
  <r>
    <x v="2"/>
    <n v="1128299"/>
    <x v="94"/>
    <x v="2"/>
    <x v="26"/>
    <s v="Albuquerque"/>
    <x v="4"/>
    <n v="0.55000000000000004"/>
    <n v="2250"/>
    <n v="1237.5"/>
    <n v="433.125"/>
    <n v="0.35"/>
    <n v="804.375"/>
  </r>
  <r>
    <x v="2"/>
    <n v="1128299"/>
    <x v="94"/>
    <x v="2"/>
    <x v="26"/>
    <s v="Albuquerque"/>
    <x v="5"/>
    <n v="0.70000000000000007"/>
    <n v="4000"/>
    <n v="2800.0000000000005"/>
    <n v="700.00000000000011"/>
    <n v="0.25"/>
    <n v="2100.0000000000005"/>
  </r>
  <r>
    <x v="2"/>
    <n v="1128299"/>
    <x v="95"/>
    <x v="2"/>
    <x v="26"/>
    <s v="Albuquerque"/>
    <x v="0"/>
    <n v="0.5"/>
    <n v="6750"/>
    <n v="3375"/>
    <n v="1350"/>
    <n v="0.4"/>
    <n v="2025"/>
  </r>
  <r>
    <x v="2"/>
    <n v="1128299"/>
    <x v="95"/>
    <x v="2"/>
    <x v="26"/>
    <s v="Albuquerque"/>
    <x v="1"/>
    <n v="0.55000000000000004"/>
    <n v="5250"/>
    <n v="2887.5000000000005"/>
    <n v="1155.0000000000002"/>
    <n v="0.4"/>
    <n v="1732.5000000000002"/>
  </r>
  <r>
    <x v="2"/>
    <n v="1128299"/>
    <x v="95"/>
    <x v="2"/>
    <x v="26"/>
    <s v="Albuquerque"/>
    <x v="2"/>
    <n v="0.55000000000000004"/>
    <n v="5250"/>
    <n v="2887.5000000000005"/>
    <n v="1010.6250000000001"/>
    <n v="0.35"/>
    <n v="1876.8750000000005"/>
  </r>
  <r>
    <x v="2"/>
    <n v="1128299"/>
    <x v="95"/>
    <x v="2"/>
    <x v="26"/>
    <s v="Albuquerque"/>
    <x v="3"/>
    <n v="0.5"/>
    <n v="4000"/>
    <n v="2000"/>
    <n v="800"/>
    <n v="0.4"/>
    <n v="1200"/>
  </r>
  <r>
    <x v="2"/>
    <n v="1128299"/>
    <x v="95"/>
    <x v="2"/>
    <x v="26"/>
    <s v="Albuquerque"/>
    <x v="4"/>
    <n v="0.55000000000000004"/>
    <n v="2750"/>
    <n v="1512.5000000000002"/>
    <n v="529.375"/>
    <n v="0.35"/>
    <n v="983.12500000000023"/>
  </r>
  <r>
    <x v="2"/>
    <n v="1128299"/>
    <x v="95"/>
    <x v="2"/>
    <x v="26"/>
    <s v="Albuquerque"/>
    <x v="5"/>
    <n v="0.70000000000000007"/>
    <n v="5750"/>
    <n v="4025.0000000000005"/>
    <n v="1006.2500000000001"/>
    <n v="0.25"/>
    <n v="3018.7500000000005"/>
  </r>
  <r>
    <x v="2"/>
    <n v="1128299"/>
    <x v="96"/>
    <x v="2"/>
    <x v="26"/>
    <s v="Albuquerque"/>
    <x v="0"/>
    <n v="0.5"/>
    <n v="7250"/>
    <n v="3625"/>
    <n v="1450"/>
    <n v="0.4"/>
    <n v="2175"/>
  </r>
  <r>
    <x v="2"/>
    <n v="1128299"/>
    <x v="96"/>
    <x v="2"/>
    <x v="26"/>
    <s v="Albuquerque"/>
    <x v="1"/>
    <n v="0.55000000000000004"/>
    <n v="5750"/>
    <n v="3162.5000000000005"/>
    <n v="1265.0000000000002"/>
    <n v="0.4"/>
    <n v="1897.5000000000002"/>
  </r>
  <r>
    <x v="2"/>
    <n v="1128299"/>
    <x v="96"/>
    <x v="2"/>
    <x v="26"/>
    <s v="Albuquerque"/>
    <x v="2"/>
    <n v="0.55000000000000004"/>
    <n v="5250"/>
    <n v="2887.5000000000005"/>
    <n v="1010.6250000000001"/>
    <n v="0.35"/>
    <n v="1876.8750000000005"/>
  </r>
  <r>
    <x v="2"/>
    <n v="1128299"/>
    <x v="96"/>
    <x v="2"/>
    <x v="26"/>
    <s v="Albuquerque"/>
    <x v="3"/>
    <n v="0.5"/>
    <n v="4250"/>
    <n v="2125"/>
    <n v="850"/>
    <n v="0.4"/>
    <n v="1275"/>
  </r>
  <r>
    <x v="2"/>
    <n v="1128299"/>
    <x v="96"/>
    <x v="2"/>
    <x v="26"/>
    <s v="Albuquerque"/>
    <x v="4"/>
    <n v="0.55000000000000004"/>
    <n v="4750"/>
    <n v="2612.5"/>
    <n v="914.37499999999989"/>
    <n v="0.35"/>
    <n v="1698.125"/>
  </r>
  <r>
    <x v="2"/>
    <n v="1128299"/>
    <x v="96"/>
    <x v="2"/>
    <x v="26"/>
    <s v="Albuquerque"/>
    <x v="5"/>
    <n v="0.70000000000000007"/>
    <n v="4750"/>
    <n v="3325.0000000000005"/>
    <n v="831.25000000000011"/>
    <n v="0.25"/>
    <n v="2493.7500000000005"/>
  </r>
  <r>
    <x v="2"/>
    <n v="1128299"/>
    <x v="97"/>
    <x v="2"/>
    <x v="26"/>
    <s v="Albuquerque"/>
    <x v="0"/>
    <n v="0.55000000000000004"/>
    <n v="6750"/>
    <n v="3712.5000000000005"/>
    <n v="1485.0000000000002"/>
    <n v="0.4"/>
    <n v="2227.5"/>
  </r>
  <r>
    <x v="2"/>
    <n v="1128299"/>
    <x v="97"/>
    <x v="2"/>
    <x v="26"/>
    <s v="Albuquerque"/>
    <x v="1"/>
    <n v="0.60000000000000009"/>
    <n v="6250"/>
    <n v="3750.0000000000005"/>
    <n v="1500.0000000000002"/>
    <n v="0.4"/>
    <n v="2250"/>
  </r>
  <r>
    <x v="2"/>
    <n v="1128299"/>
    <x v="97"/>
    <x v="2"/>
    <x v="26"/>
    <s v="Albuquerque"/>
    <x v="2"/>
    <n v="0.55000000000000004"/>
    <n v="5000"/>
    <n v="2750"/>
    <n v="962.49999999999989"/>
    <n v="0.35"/>
    <n v="1787.5"/>
  </r>
  <r>
    <x v="2"/>
    <n v="1128299"/>
    <x v="97"/>
    <x v="2"/>
    <x v="26"/>
    <s v="Albuquerque"/>
    <x v="3"/>
    <n v="0.55000000000000004"/>
    <n v="4500"/>
    <n v="2475"/>
    <n v="990"/>
    <n v="0.4"/>
    <n v="1485"/>
  </r>
  <r>
    <x v="2"/>
    <n v="1128299"/>
    <x v="97"/>
    <x v="2"/>
    <x v="26"/>
    <s v="Albuquerque"/>
    <x v="4"/>
    <n v="0.65"/>
    <n v="4500"/>
    <n v="2925"/>
    <n v="1023.7499999999999"/>
    <n v="0.35"/>
    <n v="1901.25"/>
  </r>
  <r>
    <x v="2"/>
    <n v="1128299"/>
    <x v="97"/>
    <x v="2"/>
    <x v="26"/>
    <s v="Albuquerque"/>
    <x v="5"/>
    <n v="0.70000000000000007"/>
    <n v="4250"/>
    <n v="2975.0000000000005"/>
    <n v="743.75000000000011"/>
    <n v="0.25"/>
    <n v="2231.2500000000005"/>
  </r>
  <r>
    <x v="2"/>
    <n v="1128299"/>
    <x v="98"/>
    <x v="2"/>
    <x v="26"/>
    <s v="Albuquerque"/>
    <x v="0"/>
    <n v="0.45000000000000012"/>
    <n v="6000"/>
    <n v="2700.0000000000009"/>
    <n v="1080.0000000000005"/>
    <n v="0.4"/>
    <n v="1620.0000000000005"/>
  </r>
  <r>
    <x v="2"/>
    <n v="1128299"/>
    <x v="98"/>
    <x v="2"/>
    <x v="26"/>
    <s v="Albuquerque"/>
    <x v="1"/>
    <n v="0.50000000000000011"/>
    <n v="6000"/>
    <n v="3000.0000000000005"/>
    <n v="1200.0000000000002"/>
    <n v="0.4"/>
    <n v="1800.0000000000002"/>
  </r>
  <r>
    <x v="2"/>
    <n v="1128299"/>
    <x v="98"/>
    <x v="2"/>
    <x v="26"/>
    <s v="Albuquerque"/>
    <x v="2"/>
    <n v="0.45000000000000012"/>
    <n v="4500"/>
    <n v="2025.0000000000005"/>
    <n v="708.75000000000011"/>
    <n v="0.35"/>
    <n v="1316.2500000000005"/>
  </r>
  <r>
    <x v="2"/>
    <n v="1128299"/>
    <x v="98"/>
    <x v="2"/>
    <x v="26"/>
    <s v="Albuquerque"/>
    <x v="3"/>
    <n v="0.45000000000000012"/>
    <n v="4000"/>
    <n v="1800.0000000000005"/>
    <n v="720.00000000000023"/>
    <n v="0.4"/>
    <n v="1080.0000000000002"/>
  </r>
  <r>
    <x v="2"/>
    <n v="1128299"/>
    <x v="98"/>
    <x v="2"/>
    <x v="26"/>
    <s v="Albuquerque"/>
    <x v="4"/>
    <n v="0.55000000000000004"/>
    <n v="4000"/>
    <n v="2200"/>
    <n v="770"/>
    <n v="0.35"/>
    <n v="1430"/>
  </r>
  <r>
    <x v="2"/>
    <n v="1128299"/>
    <x v="98"/>
    <x v="2"/>
    <x v="26"/>
    <s v="Albuquerque"/>
    <x v="5"/>
    <n v="0.60000000000000009"/>
    <n v="4500"/>
    <n v="2700.0000000000005"/>
    <n v="675.00000000000011"/>
    <n v="0.25"/>
    <n v="2025.0000000000005"/>
  </r>
  <r>
    <x v="2"/>
    <n v="1128299"/>
    <x v="99"/>
    <x v="2"/>
    <x v="26"/>
    <s v="Albuquerque"/>
    <x v="0"/>
    <n v="0.45000000000000012"/>
    <n v="5250"/>
    <n v="2362.5000000000005"/>
    <n v="945.00000000000023"/>
    <n v="0.4"/>
    <n v="1417.5000000000002"/>
  </r>
  <r>
    <x v="2"/>
    <n v="1128299"/>
    <x v="99"/>
    <x v="2"/>
    <x v="26"/>
    <s v="Albuquerque"/>
    <x v="1"/>
    <n v="0.50000000000000011"/>
    <n v="5250"/>
    <n v="2625.0000000000005"/>
    <n v="1050.0000000000002"/>
    <n v="0.4"/>
    <n v="1575.0000000000002"/>
  </r>
  <r>
    <x v="2"/>
    <n v="1128299"/>
    <x v="99"/>
    <x v="2"/>
    <x v="26"/>
    <s v="Albuquerque"/>
    <x v="2"/>
    <n v="0.45000000000000012"/>
    <n v="3500"/>
    <n v="1575.0000000000005"/>
    <n v="551.25000000000011"/>
    <n v="0.35"/>
    <n v="1023.7500000000003"/>
  </r>
  <r>
    <x v="2"/>
    <n v="1128299"/>
    <x v="99"/>
    <x v="2"/>
    <x v="26"/>
    <s v="Albuquerque"/>
    <x v="3"/>
    <n v="0.45000000000000012"/>
    <n v="3250"/>
    <n v="1462.5000000000005"/>
    <n v="585.00000000000023"/>
    <n v="0.4"/>
    <n v="877.50000000000023"/>
  </r>
  <r>
    <x v="2"/>
    <n v="1128299"/>
    <x v="99"/>
    <x v="2"/>
    <x v="26"/>
    <s v="Albuquerque"/>
    <x v="4"/>
    <n v="0.55000000000000004"/>
    <n v="3000"/>
    <n v="1650.0000000000002"/>
    <n v="577.5"/>
    <n v="0.35"/>
    <n v="1072.5000000000002"/>
  </r>
  <r>
    <x v="2"/>
    <n v="1128299"/>
    <x v="99"/>
    <x v="2"/>
    <x v="26"/>
    <s v="Albuquerque"/>
    <x v="5"/>
    <n v="0.70000000000000007"/>
    <n v="3500"/>
    <n v="2450.0000000000005"/>
    <n v="612.50000000000011"/>
    <n v="0.25"/>
    <n v="1837.5000000000005"/>
  </r>
  <r>
    <x v="2"/>
    <n v="1128299"/>
    <x v="100"/>
    <x v="2"/>
    <x v="26"/>
    <s v="Albuquerque"/>
    <x v="0"/>
    <n v="0.55000000000000004"/>
    <n v="5250"/>
    <n v="2887.5000000000005"/>
    <n v="1155.0000000000002"/>
    <n v="0.4"/>
    <n v="1732.5000000000002"/>
  </r>
  <r>
    <x v="2"/>
    <n v="1128299"/>
    <x v="100"/>
    <x v="2"/>
    <x v="26"/>
    <s v="Albuquerque"/>
    <x v="1"/>
    <n v="0.60000000000000009"/>
    <n v="5750"/>
    <n v="3450.0000000000005"/>
    <n v="1380.0000000000002"/>
    <n v="0.4"/>
    <n v="2070"/>
  </r>
  <r>
    <x v="2"/>
    <n v="1128299"/>
    <x v="100"/>
    <x v="2"/>
    <x v="26"/>
    <s v="Albuquerque"/>
    <x v="2"/>
    <n v="0.55000000000000004"/>
    <n v="4250"/>
    <n v="2337.5"/>
    <n v="818.125"/>
    <n v="0.35"/>
    <n v="1519.375"/>
  </r>
  <r>
    <x v="2"/>
    <n v="1128299"/>
    <x v="100"/>
    <x v="2"/>
    <x v="26"/>
    <s v="Albuquerque"/>
    <x v="3"/>
    <n v="0.55000000000000004"/>
    <n v="4000"/>
    <n v="2200"/>
    <n v="880"/>
    <n v="0.4"/>
    <n v="1320"/>
  </r>
  <r>
    <x v="2"/>
    <n v="1128299"/>
    <x v="100"/>
    <x v="2"/>
    <x v="26"/>
    <s v="Albuquerque"/>
    <x v="4"/>
    <n v="0.65"/>
    <n v="3500"/>
    <n v="2275"/>
    <n v="796.25"/>
    <n v="0.35"/>
    <n v="1478.75"/>
  </r>
  <r>
    <x v="2"/>
    <n v="1128299"/>
    <x v="100"/>
    <x v="2"/>
    <x v="26"/>
    <s v="Albuquerque"/>
    <x v="5"/>
    <n v="0.70000000000000007"/>
    <n v="4750"/>
    <n v="3325.0000000000005"/>
    <n v="831.25000000000011"/>
    <n v="0.25"/>
    <n v="2493.7500000000005"/>
  </r>
  <r>
    <x v="2"/>
    <n v="1128299"/>
    <x v="101"/>
    <x v="2"/>
    <x v="26"/>
    <s v="Albuquerque"/>
    <x v="0"/>
    <n v="0.55000000000000004"/>
    <n v="6750"/>
    <n v="3712.5000000000005"/>
    <n v="1485.0000000000002"/>
    <n v="0.4"/>
    <n v="2227.5"/>
  </r>
  <r>
    <x v="2"/>
    <n v="1128299"/>
    <x v="101"/>
    <x v="2"/>
    <x v="26"/>
    <s v="Albuquerque"/>
    <x v="1"/>
    <n v="0.60000000000000009"/>
    <n v="6750"/>
    <n v="4050.0000000000005"/>
    <n v="1620.0000000000002"/>
    <n v="0.4"/>
    <n v="2430"/>
  </r>
  <r>
    <x v="2"/>
    <n v="1128299"/>
    <x v="101"/>
    <x v="2"/>
    <x v="26"/>
    <s v="Albuquerque"/>
    <x v="2"/>
    <n v="0.55000000000000004"/>
    <n v="4750"/>
    <n v="2612.5"/>
    <n v="914.37499999999989"/>
    <n v="0.35"/>
    <n v="1698.125"/>
  </r>
  <r>
    <x v="2"/>
    <n v="1128299"/>
    <x v="101"/>
    <x v="2"/>
    <x v="26"/>
    <s v="Albuquerque"/>
    <x v="3"/>
    <n v="0.55000000000000004"/>
    <n v="4750"/>
    <n v="2612.5"/>
    <n v="1045"/>
    <n v="0.4"/>
    <n v="1567.5"/>
  </r>
  <r>
    <x v="2"/>
    <n v="1128299"/>
    <x v="101"/>
    <x v="2"/>
    <x v="26"/>
    <s v="Albuquerque"/>
    <x v="4"/>
    <n v="0.65"/>
    <n v="4000"/>
    <n v="2600"/>
    <n v="909.99999999999989"/>
    <n v="0.35"/>
    <n v="1690"/>
  </r>
  <r>
    <x v="2"/>
    <n v="1128299"/>
    <x v="101"/>
    <x v="2"/>
    <x v="26"/>
    <s v="Albuquerque"/>
    <x v="5"/>
    <n v="0.70000000000000007"/>
    <n v="5000"/>
    <n v="3500.0000000000005"/>
    <n v="875.00000000000011"/>
    <n v="0.25"/>
    <n v="2625.0000000000005"/>
  </r>
  <r>
    <x v="0"/>
    <n v="1185732"/>
    <x v="204"/>
    <x v="4"/>
    <x v="27"/>
    <s v="Atlanta"/>
    <x v="0"/>
    <n v="0.4"/>
    <n v="10250"/>
    <n v="4100"/>
    <n v="1845"/>
    <n v="0.45"/>
    <n v="2255"/>
  </r>
  <r>
    <x v="0"/>
    <n v="1185732"/>
    <x v="204"/>
    <x v="4"/>
    <x v="27"/>
    <s v="Atlanta"/>
    <x v="1"/>
    <n v="0.4"/>
    <n v="8250"/>
    <n v="3300"/>
    <n v="1155"/>
    <n v="0.35"/>
    <n v="2145"/>
  </r>
  <r>
    <x v="0"/>
    <n v="1185732"/>
    <x v="204"/>
    <x v="4"/>
    <x v="27"/>
    <s v="Atlanta"/>
    <x v="2"/>
    <n v="0.30000000000000004"/>
    <n v="8250"/>
    <n v="2475.0000000000005"/>
    <n v="618.75000000000011"/>
    <n v="0.25"/>
    <n v="1856.2500000000005"/>
  </r>
  <r>
    <x v="0"/>
    <n v="1185732"/>
    <x v="204"/>
    <x v="4"/>
    <x v="27"/>
    <s v="Atlanta"/>
    <x v="3"/>
    <n v="0.35"/>
    <n v="6750"/>
    <n v="2362.5"/>
    <n v="708.75"/>
    <n v="0.3"/>
    <n v="1653.75"/>
  </r>
  <r>
    <x v="0"/>
    <n v="1185732"/>
    <x v="204"/>
    <x v="4"/>
    <x v="27"/>
    <s v="Atlanta"/>
    <x v="4"/>
    <n v="0.5"/>
    <n v="7250"/>
    <n v="3625"/>
    <n v="1268.75"/>
    <n v="0.35"/>
    <n v="2356.25"/>
  </r>
  <r>
    <x v="0"/>
    <n v="1185732"/>
    <x v="204"/>
    <x v="4"/>
    <x v="27"/>
    <s v="Atlanta"/>
    <x v="5"/>
    <n v="0.4"/>
    <n v="8250"/>
    <n v="3300"/>
    <n v="1650"/>
    <n v="0.5"/>
    <n v="1650"/>
  </r>
  <r>
    <x v="0"/>
    <n v="1185732"/>
    <x v="205"/>
    <x v="4"/>
    <x v="27"/>
    <s v="Atlanta"/>
    <x v="0"/>
    <n v="0.4"/>
    <n v="10750"/>
    <n v="4300"/>
    <n v="1935"/>
    <n v="0.45"/>
    <n v="2365"/>
  </r>
  <r>
    <x v="0"/>
    <n v="1185732"/>
    <x v="205"/>
    <x v="4"/>
    <x v="27"/>
    <s v="Atlanta"/>
    <x v="1"/>
    <n v="0.4"/>
    <n v="7250"/>
    <n v="2900"/>
    <n v="1014.9999999999999"/>
    <n v="0.35"/>
    <n v="1885"/>
  </r>
  <r>
    <x v="0"/>
    <n v="1185732"/>
    <x v="205"/>
    <x v="4"/>
    <x v="27"/>
    <s v="Atlanta"/>
    <x v="2"/>
    <n v="0.30000000000000004"/>
    <n v="7750"/>
    <n v="2325.0000000000005"/>
    <n v="581.25000000000011"/>
    <n v="0.25"/>
    <n v="1743.7500000000005"/>
  </r>
  <r>
    <x v="0"/>
    <n v="1185732"/>
    <x v="205"/>
    <x v="4"/>
    <x v="27"/>
    <s v="Atlanta"/>
    <x v="3"/>
    <n v="0.35"/>
    <n v="6250"/>
    <n v="2187.5"/>
    <n v="656.25"/>
    <n v="0.3"/>
    <n v="1531.25"/>
  </r>
  <r>
    <x v="0"/>
    <n v="1185732"/>
    <x v="205"/>
    <x v="4"/>
    <x v="27"/>
    <s v="Atlanta"/>
    <x v="4"/>
    <n v="0.5"/>
    <n v="7000"/>
    <n v="3500"/>
    <n v="1225"/>
    <n v="0.35"/>
    <n v="2275"/>
  </r>
  <r>
    <x v="0"/>
    <n v="1185732"/>
    <x v="205"/>
    <x v="4"/>
    <x v="27"/>
    <s v="Atlanta"/>
    <x v="5"/>
    <n v="0.35"/>
    <n v="8000"/>
    <n v="2800"/>
    <n v="1400"/>
    <n v="0.5"/>
    <n v="1400"/>
  </r>
  <r>
    <x v="0"/>
    <n v="1185732"/>
    <x v="115"/>
    <x v="4"/>
    <x v="27"/>
    <s v="Atlanta"/>
    <x v="0"/>
    <n v="0.35"/>
    <n v="10200"/>
    <n v="3570"/>
    <n v="1606.5"/>
    <n v="0.45"/>
    <n v="1963.5"/>
  </r>
  <r>
    <x v="0"/>
    <n v="1185732"/>
    <x v="115"/>
    <x v="4"/>
    <x v="27"/>
    <s v="Atlanta"/>
    <x v="1"/>
    <n v="0.35"/>
    <n v="7000"/>
    <n v="2450"/>
    <n v="857.5"/>
    <n v="0.35"/>
    <n v="1592.5"/>
  </r>
  <r>
    <x v="0"/>
    <n v="1185732"/>
    <x v="115"/>
    <x v="4"/>
    <x v="27"/>
    <s v="Atlanta"/>
    <x v="2"/>
    <n v="0.25"/>
    <n v="7250"/>
    <n v="1812.5"/>
    <n v="453.125"/>
    <n v="0.25"/>
    <n v="1359.375"/>
  </r>
  <r>
    <x v="0"/>
    <n v="1185732"/>
    <x v="115"/>
    <x v="4"/>
    <x v="27"/>
    <s v="Atlanta"/>
    <x v="3"/>
    <n v="0.29999999999999993"/>
    <n v="5750"/>
    <n v="1724.9999999999995"/>
    <n v="517.49999999999989"/>
    <n v="0.3"/>
    <n v="1207.4999999999995"/>
  </r>
  <r>
    <x v="0"/>
    <n v="1185732"/>
    <x v="115"/>
    <x v="4"/>
    <x v="27"/>
    <s v="Atlanta"/>
    <x v="4"/>
    <n v="0.45000000000000007"/>
    <n v="6250"/>
    <n v="2812.5000000000005"/>
    <n v="984.37500000000011"/>
    <n v="0.35"/>
    <n v="1828.1250000000005"/>
  </r>
  <r>
    <x v="0"/>
    <n v="1185732"/>
    <x v="115"/>
    <x v="4"/>
    <x v="27"/>
    <s v="Atlanta"/>
    <x v="5"/>
    <n v="0.35"/>
    <n v="7250"/>
    <n v="2537.5"/>
    <n v="1268.75"/>
    <n v="0.5"/>
    <n v="1268.75"/>
  </r>
  <r>
    <x v="0"/>
    <n v="1185732"/>
    <x v="206"/>
    <x v="4"/>
    <x v="27"/>
    <s v="Atlanta"/>
    <x v="0"/>
    <n v="0.35"/>
    <n v="9750"/>
    <n v="3412.5"/>
    <n v="1535.625"/>
    <n v="0.45"/>
    <n v="1876.875"/>
  </r>
  <r>
    <x v="0"/>
    <n v="1185732"/>
    <x v="206"/>
    <x v="4"/>
    <x v="27"/>
    <s v="Atlanta"/>
    <x v="1"/>
    <n v="0.35"/>
    <n v="6750"/>
    <n v="2362.5"/>
    <n v="826.875"/>
    <n v="0.35"/>
    <n v="1535.625"/>
  </r>
  <r>
    <x v="0"/>
    <n v="1185732"/>
    <x v="206"/>
    <x v="4"/>
    <x v="27"/>
    <s v="Atlanta"/>
    <x v="2"/>
    <n v="0.25"/>
    <n v="6750"/>
    <n v="1687.5"/>
    <n v="421.875"/>
    <n v="0.25"/>
    <n v="1265.625"/>
  </r>
  <r>
    <x v="0"/>
    <n v="1185732"/>
    <x v="206"/>
    <x v="4"/>
    <x v="27"/>
    <s v="Atlanta"/>
    <x v="3"/>
    <n v="0.29999999999999993"/>
    <n v="6000"/>
    <n v="1799.9999999999995"/>
    <n v="539.99999999999989"/>
    <n v="0.3"/>
    <n v="1259.9999999999995"/>
  </r>
  <r>
    <x v="0"/>
    <n v="1185732"/>
    <x v="206"/>
    <x v="4"/>
    <x v="27"/>
    <s v="Atlanta"/>
    <x v="4"/>
    <n v="0.5"/>
    <n v="6250"/>
    <n v="3125"/>
    <n v="1093.75"/>
    <n v="0.35"/>
    <n v="2031.25"/>
  </r>
  <r>
    <x v="0"/>
    <n v="1185732"/>
    <x v="206"/>
    <x v="4"/>
    <x v="27"/>
    <s v="Atlanta"/>
    <x v="5"/>
    <n v="0.4"/>
    <n v="7750"/>
    <n v="3100"/>
    <n v="1550"/>
    <n v="0.5"/>
    <n v="1550"/>
  </r>
  <r>
    <x v="0"/>
    <n v="1185732"/>
    <x v="174"/>
    <x v="4"/>
    <x v="27"/>
    <s v="Atlanta"/>
    <x v="0"/>
    <n v="0.5"/>
    <n v="10450"/>
    <n v="5225"/>
    <n v="2351.25"/>
    <n v="0.45"/>
    <n v="2873.75"/>
  </r>
  <r>
    <x v="0"/>
    <n v="1185732"/>
    <x v="174"/>
    <x v="4"/>
    <x v="27"/>
    <s v="Atlanta"/>
    <x v="1"/>
    <n v="0.5"/>
    <n v="7500"/>
    <n v="3750"/>
    <n v="1312.5"/>
    <n v="0.35"/>
    <n v="2437.5"/>
  </r>
  <r>
    <x v="0"/>
    <n v="1185732"/>
    <x v="174"/>
    <x v="4"/>
    <x v="27"/>
    <s v="Atlanta"/>
    <x v="2"/>
    <n v="0.45"/>
    <n v="7250"/>
    <n v="3262.5"/>
    <n v="815.625"/>
    <n v="0.25"/>
    <n v="2446.875"/>
  </r>
  <r>
    <x v="0"/>
    <n v="1185732"/>
    <x v="174"/>
    <x v="4"/>
    <x v="27"/>
    <s v="Atlanta"/>
    <x v="3"/>
    <n v="0.45"/>
    <n v="6750"/>
    <n v="3037.5"/>
    <n v="911.25"/>
    <n v="0.3"/>
    <n v="2126.25"/>
  </r>
  <r>
    <x v="0"/>
    <n v="1185732"/>
    <x v="174"/>
    <x v="4"/>
    <x v="27"/>
    <s v="Atlanta"/>
    <x v="4"/>
    <n v="0.54999999999999993"/>
    <n v="7000"/>
    <n v="3849.9999999999995"/>
    <n v="1347.4999999999998"/>
    <n v="0.35"/>
    <n v="2502.5"/>
  </r>
  <r>
    <x v="0"/>
    <n v="1185732"/>
    <x v="174"/>
    <x v="4"/>
    <x v="27"/>
    <s v="Atlanta"/>
    <x v="5"/>
    <n v="0.6"/>
    <n v="8000"/>
    <n v="4800"/>
    <n v="2400"/>
    <n v="0.5"/>
    <n v="2400"/>
  </r>
  <r>
    <x v="0"/>
    <n v="1185732"/>
    <x v="207"/>
    <x v="4"/>
    <x v="27"/>
    <s v="Atlanta"/>
    <x v="0"/>
    <n v="0.54999999999999993"/>
    <n v="10500"/>
    <n v="5774.9999999999991"/>
    <n v="2598.7499999999995"/>
    <n v="0.45"/>
    <n v="3176.2499999999995"/>
  </r>
  <r>
    <x v="0"/>
    <n v="1185732"/>
    <x v="207"/>
    <x v="4"/>
    <x v="27"/>
    <s v="Atlanta"/>
    <x v="1"/>
    <n v="0.5"/>
    <n v="8000"/>
    <n v="4000"/>
    <n v="1400"/>
    <n v="0.35"/>
    <n v="2600"/>
  </r>
  <r>
    <x v="0"/>
    <n v="1185732"/>
    <x v="207"/>
    <x v="4"/>
    <x v="27"/>
    <s v="Atlanta"/>
    <x v="2"/>
    <n v="0.5"/>
    <n v="7750"/>
    <n v="3875"/>
    <n v="968.75"/>
    <n v="0.25"/>
    <n v="2906.25"/>
  </r>
  <r>
    <x v="0"/>
    <n v="1185732"/>
    <x v="207"/>
    <x v="4"/>
    <x v="27"/>
    <s v="Atlanta"/>
    <x v="3"/>
    <n v="0.5"/>
    <n v="7500"/>
    <n v="3750"/>
    <n v="1125"/>
    <n v="0.3"/>
    <n v="2625"/>
  </r>
  <r>
    <x v="0"/>
    <n v="1185732"/>
    <x v="207"/>
    <x v="4"/>
    <x v="27"/>
    <s v="Atlanta"/>
    <x v="4"/>
    <n v="0.65"/>
    <n v="7500"/>
    <n v="4875"/>
    <n v="1706.25"/>
    <n v="0.35"/>
    <n v="3168.75"/>
  </r>
  <r>
    <x v="0"/>
    <n v="1185732"/>
    <x v="207"/>
    <x v="4"/>
    <x v="27"/>
    <s v="Atlanta"/>
    <x v="5"/>
    <n v="0.70000000000000007"/>
    <n v="9250"/>
    <n v="6475.0000000000009"/>
    <n v="3237.5000000000005"/>
    <n v="0.5"/>
    <n v="3237.5000000000005"/>
  </r>
  <r>
    <x v="0"/>
    <n v="1185732"/>
    <x v="116"/>
    <x v="4"/>
    <x v="27"/>
    <s v="Atlanta"/>
    <x v="0"/>
    <n v="0.65"/>
    <n v="11500"/>
    <n v="7475"/>
    <n v="3363.75"/>
    <n v="0.45"/>
    <n v="4111.25"/>
  </r>
  <r>
    <x v="0"/>
    <n v="1185732"/>
    <x v="116"/>
    <x v="4"/>
    <x v="27"/>
    <s v="Atlanta"/>
    <x v="1"/>
    <n v="0.60000000000000009"/>
    <n v="9000"/>
    <n v="5400.0000000000009"/>
    <n v="1890.0000000000002"/>
    <n v="0.35"/>
    <n v="3510.0000000000009"/>
  </r>
  <r>
    <x v="0"/>
    <n v="1185732"/>
    <x v="116"/>
    <x v="4"/>
    <x v="27"/>
    <s v="Atlanta"/>
    <x v="2"/>
    <n v="0.55000000000000004"/>
    <n v="8250"/>
    <n v="4537.5"/>
    <n v="1134.375"/>
    <n v="0.25"/>
    <n v="3403.125"/>
  </r>
  <r>
    <x v="0"/>
    <n v="1185732"/>
    <x v="116"/>
    <x v="4"/>
    <x v="27"/>
    <s v="Atlanta"/>
    <x v="3"/>
    <n v="0.55000000000000004"/>
    <n v="7750"/>
    <n v="4262.5"/>
    <n v="1278.75"/>
    <n v="0.3"/>
    <n v="2983.75"/>
  </r>
  <r>
    <x v="0"/>
    <n v="1185732"/>
    <x v="116"/>
    <x v="4"/>
    <x v="27"/>
    <s v="Atlanta"/>
    <x v="4"/>
    <n v="0.65"/>
    <n v="8000"/>
    <n v="5200"/>
    <n v="1819.9999999999998"/>
    <n v="0.35"/>
    <n v="3380"/>
  </r>
  <r>
    <x v="0"/>
    <n v="1185732"/>
    <x v="116"/>
    <x v="4"/>
    <x v="27"/>
    <s v="Atlanta"/>
    <x v="5"/>
    <n v="0.70000000000000007"/>
    <n v="9750"/>
    <n v="6825.0000000000009"/>
    <n v="3412.5000000000005"/>
    <n v="0.5"/>
    <n v="3412.5000000000005"/>
  </r>
  <r>
    <x v="0"/>
    <n v="1185732"/>
    <x v="208"/>
    <x v="4"/>
    <x v="27"/>
    <s v="Atlanta"/>
    <x v="0"/>
    <n v="0.65"/>
    <n v="11250"/>
    <n v="7312.5"/>
    <n v="3290.625"/>
    <n v="0.45"/>
    <n v="4021.875"/>
  </r>
  <r>
    <x v="0"/>
    <n v="1185732"/>
    <x v="208"/>
    <x v="4"/>
    <x v="27"/>
    <s v="Atlanta"/>
    <x v="1"/>
    <n v="0.60000000000000009"/>
    <n v="9000"/>
    <n v="5400.0000000000009"/>
    <n v="1890.0000000000002"/>
    <n v="0.35"/>
    <n v="3510.0000000000009"/>
  </r>
  <r>
    <x v="0"/>
    <n v="1185732"/>
    <x v="208"/>
    <x v="4"/>
    <x v="27"/>
    <s v="Atlanta"/>
    <x v="2"/>
    <n v="0.55000000000000004"/>
    <n v="8250"/>
    <n v="4537.5"/>
    <n v="1134.375"/>
    <n v="0.25"/>
    <n v="3403.125"/>
  </r>
  <r>
    <x v="0"/>
    <n v="1185732"/>
    <x v="208"/>
    <x v="4"/>
    <x v="27"/>
    <s v="Atlanta"/>
    <x v="3"/>
    <n v="0.45"/>
    <n v="7750"/>
    <n v="3487.5"/>
    <n v="1046.25"/>
    <n v="0.3"/>
    <n v="2441.25"/>
  </r>
  <r>
    <x v="0"/>
    <n v="1185732"/>
    <x v="208"/>
    <x v="4"/>
    <x v="27"/>
    <s v="Atlanta"/>
    <x v="4"/>
    <n v="0.55000000000000004"/>
    <n v="7500"/>
    <n v="4125"/>
    <n v="1443.75"/>
    <n v="0.35"/>
    <n v="2681.25"/>
  </r>
  <r>
    <x v="0"/>
    <n v="1185732"/>
    <x v="208"/>
    <x v="4"/>
    <x v="27"/>
    <s v="Atlanta"/>
    <x v="5"/>
    <n v="0.60000000000000009"/>
    <n v="9250"/>
    <n v="5550.0000000000009"/>
    <n v="2775.0000000000005"/>
    <n v="0.5"/>
    <n v="2775.0000000000005"/>
  </r>
  <r>
    <x v="0"/>
    <n v="1185732"/>
    <x v="178"/>
    <x v="4"/>
    <x v="27"/>
    <s v="Atlanta"/>
    <x v="0"/>
    <n v="0.55000000000000004"/>
    <n v="10250"/>
    <n v="5637.5000000000009"/>
    <n v="2536.8750000000005"/>
    <n v="0.45"/>
    <n v="3100.6250000000005"/>
  </r>
  <r>
    <x v="0"/>
    <n v="1185732"/>
    <x v="178"/>
    <x v="4"/>
    <x v="27"/>
    <s v="Atlanta"/>
    <x v="1"/>
    <n v="0.50000000000000011"/>
    <n v="8250"/>
    <n v="4125.0000000000009"/>
    <n v="1443.7500000000002"/>
    <n v="0.35"/>
    <n v="2681.2500000000009"/>
  </r>
  <r>
    <x v="0"/>
    <n v="1185732"/>
    <x v="178"/>
    <x v="4"/>
    <x v="27"/>
    <s v="Atlanta"/>
    <x v="2"/>
    <n v="0.4"/>
    <n v="7250"/>
    <n v="2900"/>
    <n v="725"/>
    <n v="0.25"/>
    <n v="2175"/>
  </r>
  <r>
    <x v="0"/>
    <n v="1185732"/>
    <x v="178"/>
    <x v="4"/>
    <x v="27"/>
    <s v="Atlanta"/>
    <x v="3"/>
    <n v="0.4"/>
    <n v="7000"/>
    <n v="2800"/>
    <n v="840"/>
    <n v="0.3"/>
    <n v="1960"/>
  </r>
  <r>
    <x v="0"/>
    <n v="1185732"/>
    <x v="178"/>
    <x v="4"/>
    <x v="27"/>
    <s v="Atlanta"/>
    <x v="4"/>
    <n v="0.5"/>
    <n v="7000"/>
    <n v="3500"/>
    <n v="1225"/>
    <n v="0.35"/>
    <n v="2275"/>
  </r>
  <r>
    <x v="0"/>
    <n v="1185732"/>
    <x v="178"/>
    <x v="4"/>
    <x v="27"/>
    <s v="Atlanta"/>
    <x v="5"/>
    <n v="0.55000000000000004"/>
    <n v="8000"/>
    <n v="4400"/>
    <n v="2200"/>
    <n v="0.5"/>
    <n v="2200"/>
  </r>
  <r>
    <x v="0"/>
    <n v="1185732"/>
    <x v="209"/>
    <x v="4"/>
    <x v="27"/>
    <s v="Atlanta"/>
    <x v="0"/>
    <n v="0.55000000000000004"/>
    <n v="9750"/>
    <n v="5362.5"/>
    <n v="2413.125"/>
    <n v="0.45"/>
    <n v="2949.375"/>
  </r>
  <r>
    <x v="0"/>
    <n v="1185732"/>
    <x v="209"/>
    <x v="4"/>
    <x v="27"/>
    <s v="Atlanta"/>
    <x v="1"/>
    <n v="0.45000000000000012"/>
    <n v="8000"/>
    <n v="3600.0000000000009"/>
    <n v="1260.0000000000002"/>
    <n v="0.35"/>
    <n v="2340.0000000000009"/>
  </r>
  <r>
    <x v="0"/>
    <n v="1185732"/>
    <x v="209"/>
    <x v="4"/>
    <x v="27"/>
    <s v="Atlanta"/>
    <x v="2"/>
    <n v="0.45000000000000012"/>
    <n v="6750"/>
    <n v="3037.5000000000009"/>
    <n v="759.37500000000023"/>
    <n v="0.25"/>
    <n v="2278.1250000000009"/>
  </r>
  <r>
    <x v="0"/>
    <n v="1185732"/>
    <x v="209"/>
    <x v="4"/>
    <x v="27"/>
    <s v="Atlanta"/>
    <x v="3"/>
    <n v="0.45000000000000012"/>
    <n v="6500"/>
    <n v="2925.0000000000009"/>
    <n v="877.50000000000023"/>
    <n v="0.3"/>
    <n v="2047.5000000000007"/>
  </r>
  <r>
    <x v="0"/>
    <n v="1185732"/>
    <x v="209"/>
    <x v="4"/>
    <x v="27"/>
    <s v="Atlanta"/>
    <x v="4"/>
    <n v="0.55000000000000004"/>
    <n v="6500"/>
    <n v="3575.0000000000005"/>
    <n v="1251.25"/>
    <n v="0.35"/>
    <n v="2323.7500000000005"/>
  </r>
  <r>
    <x v="0"/>
    <n v="1185732"/>
    <x v="209"/>
    <x v="4"/>
    <x v="27"/>
    <s v="Atlanta"/>
    <x v="5"/>
    <n v="0.6"/>
    <n v="7750"/>
    <n v="4650"/>
    <n v="2325"/>
    <n v="0.5"/>
    <n v="2325"/>
  </r>
  <r>
    <x v="0"/>
    <n v="1185732"/>
    <x v="210"/>
    <x v="4"/>
    <x v="27"/>
    <s v="Atlanta"/>
    <x v="0"/>
    <n v="0.55000000000000004"/>
    <n v="9250"/>
    <n v="5087.5"/>
    <n v="2289.375"/>
    <n v="0.45"/>
    <n v="2798.125"/>
  </r>
  <r>
    <x v="0"/>
    <n v="1185732"/>
    <x v="210"/>
    <x v="4"/>
    <x v="27"/>
    <s v="Atlanta"/>
    <x v="1"/>
    <n v="0.45000000000000012"/>
    <n v="7500"/>
    <n v="3375.0000000000009"/>
    <n v="1181.2500000000002"/>
    <n v="0.35"/>
    <n v="2193.7500000000009"/>
  </r>
  <r>
    <x v="0"/>
    <n v="1185732"/>
    <x v="210"/>
    <x v="4"/>
    <x v="27"/>
    <s v="Atlanta"/>
    <x v="2"/>
    <n v="0.45000000000000012"/>
    <n v="6950"/>
    <n v="3127.5000000000009"/>
    <n v="781.87500000000023"/>
    <n v="0.25"/>
    <n v="2345.6250000000009"/>
  </r>
  <r>
    <x v="0"/>
    <n v="1185732"/>
    <x v="210"/>
    <x v="4"/>
    <x v="27"/>
    <s v="Atlanta"/>
    <x v="3"/>
    <n v="0.55000000000000016"/>
    <n v="7500"/>
    <n v="4125.0000000000009"/>
    <n v="1237.5000000000002"/>
    <n v="0.3"/>
    <n v="2887.5000000000009"/>
  </r>
  <r>
    <x v="0"/>
    <n v="1185732"/>
    <x v="210"/>
    <x v="4"/>
    <x v="27"/>
    <s v="Atlanta"/>
    <x v="4"/>
    <n v="0.70000000000000007"/>
    <n v="7250"/>
    <n v="5075.0000000000009"/>
    <n v="1776.2500000000002"/>
    <n v="0.35"/>
    <n v="3298.7500000000009"/>
  </r>
  <r>
    <x v="0"/>
    <n v="1185732"/>
    <x v="210"/>
    <x v="4"/>
    <x v="27"/>
    <s v="Atlanta"/>
    <x v="5"/>
    <n v="0.75"/>
    <n v="8250"/>
    <n v="6187.5"/>
    <n v="3093.75"/>
    <n v="0.5"/>
    <n v="3093.75"/>
  </r>
  <r>
    <x v="0"/>
    <n v="1185732"/>
    <x v="211"/>
    <x v="4"/>
    <x v="27"/>
    <s v="Atlanta"/>
    <x v="0"/>
    <n v="0.70000000000000007"/>
    <n v="10750"/>
    <n v="7525.0000000000009"/>
    <n v="3386.2500000000005"/>
    <n v="0.45"/>
    <n v="4138.75"/>
  </r>
  <r>
    <x v="0"/>
    <n v="1185732"/>
    <x v="211"/>
    <x v="4"/>
    <x v="27"/>
    <s v="Atlanta"/>
    <x v="1"/>
    <n v="0.60000000000000009"/>
    <n v="8750"/>
    <n v="5250.0000000000009"/>
    <n v="1837.5000000000002"/>
    <n v="0.35"/>
    <n v="3412.5000000000009"/>
  </r>
  <r>
    <x v="0"/>
    <n v="1185732"/>
    <x v="211"/>
    <x v="4"/>
    <x v="27"/>
    <s v="Atlanta"/>
    <x v="2"/>
    <n v="0.60000000000000009"/>
    <n v="8250"/>
    <n v="4950.0000000000009"/>
    <n v="1237.5000000000002"/>
    <n v="0.25"/>
    <n v="3712.5000000000009"/>
  </r>
  <r>
    <x v="0"/>
    <n v="1185732"/>
    <x v="211"/>
    <x v="4"/>
    <x v="27"/>
    <s v="Atlanta"/>
    <x v="3"/>
    <n v="0.60000000000000009"/>
    <n v="7750"/>
    <n v="4650.0000000000009"/>
    <n v="1395.0000000000002"/>
    <n v="0.3"/>
    <n v="3255.0000000000009"/>
  </r>
  <r>
    <x v="0"/>
    <n v="1185732"/>
    <x v="211"/>
    <x v="4"/>
    <x v="27"/>
    <s v="Atlanta"/>
    <x v="4"/>
    <n v="0.70000000000000007"/>
    <n v="7750"/>
    <n v="5425.0000000000009"/>
    <n v="1898.7500000000002"/>
    <n v="0.35"/>
    <n v="3526.2500000000009"/>
  </r>
  <r>
    <x v="0"/>
    <n v="1185732"/>
    <x v="211"/>
    <x v="4"/>
    <x v="27"/>
    <s v="Atlanta"/>
    <x v="5"/>
    <n v="0.75"/>
    <n v="8750"/>
    <n v="6562.5"/>
    <n v="3281.25"/>
    <n v="0.5"/>
    <n v="3281.25"/>
  </r>
  <r>
    <x v="0"/>
    <n v="1185732"/>
    <x v="212"/>
    <x v="4"/>
    <x v="28"/>
    <s v="Charleston"/>
    <x v="0"/>
    <n v="0.35000000000000003"/>
    <n v="9250"/>
    <n v="3237.5000000000005"/>
    <n v="1295.0000000000002"/>
    <n v="0.4"/>
    <n v="1942.5000000000002"/>
  </r>
  <r>
    <x v="0"/>
    <n v="1185732"/>
    <x v="212"/>
    <x v="4"/>
    <x v="28"/>
    <s v="Charleston"/>
    <x v="1"/>
    <n v="0.35000000000000003"/>
    <n v="7250"/>
    <n v="2537.5000000000005"/>
    <n v="888.12500000000011"/>
    <n v="0.35"/>
    <n v="1649.3750000000005"/>
  </r>
  <r>
    <x v="0"/>
    <n v="1185732"/>
    <x v="212"/>
    <x v="4"/>
    <x v="28"/>
    <s v="Charleston"/>
    <x v="2"/>
    <n v="0.25000000000000006"/>
    <n v="7250"/>
    <n v="1812.5000000000005"/>
    <n v="725.00000000000023"/>
    <n v="0.4"/>
    <n v="1087.5000000000002"/>
  </r>
  <r>
    <x v="0"/>
    <n v="1185732"/>
    <x v="212"/>
    <x v="4"/>
    <x v="28"/>
    <s v="Charleston"/>
    <x v="3"/>
    <n v="0.3"/>
    <n v="5750"/>
    <n v="1725"/>
    <n v="690"/>
    <n v="0.4"/>
    <n v="1035"/>
  </r>
  <r>
    <x v="0"/>
    <n v="1185732"/>
    <x v="212"/>
    <x v="4"/>
    <x v="28"/>
    <s v="Charleston"/>
    <x v="4"/>
    <n v="0.45"/>
    <n v="6250"/>
    <n v="2812.5"/>
    <n v="984.37499999999989"/>
    <n v="0.35"/>
    <n v="1828.125"/>
  </r>
  <r>
    <x v="0"/>
    <n v="1185732"/>
    <x v="212"/>
    <x v="4"/>
    <x v="28"/>
    <s v="Charleston"/>
    <x v="5"/>
    <n v="0.35000000000000003"/>
    <n v="7250"/>
    <n v="2537.5000000000005"/>
    <n v="1268.7500000000002"/>
    <n v="0.5"/>
    <n v="1268.7500000000002"/>
  </r>
  <r>
    <x v="0"/>
    <n v="1185732"/>
    <x v="172"/>
    <x v="4"/>
    <x v="28"/>
    <s v="Charleston"/>
    <x v="0"/>
    <n v="0.35000000000000003"/>
    <n v="9750"/>
    <n v="3412.5000000000005"/>
    <n v="1365.0000000000002"/>
    <n v="0.4"/>
    <n v="2047.5000000000002"/>
  </r>
  <r>
    <x v="0"/>
    <n v="1185732"/>
    <x v="172"/>
    <x v="4"/>
    <x v="28"/>
    <s v="Charleston"/>
    <x v="1"/>
    <n v="0.35000000000000003"/>
    <n v="6250"/>
    <n v="2187.5"/>
    <n v="765.625"/>
    <n v="0.35"/>
    <n v="1421.875"/>
  </r>
  <r>
    <x v="0"/>
    <n v="1185732"/>
    <x v="172"/>
    <x v="4"/>
    <x v="28"/>
    <s v="Charleston"/>
    <x v="2"/>
    <n v="0.25000000000000006"/>
    <n v="6750"/>
    <n v="1687.5000000000005"/>
    <n v="675.00000000000023"/>
    <n v="0.4"/>
    <n v="1012.5000000000002"/>
  </r>
  <r>
    <x v="0"/>
    <n v="1185732"/>
    <x v="172"/>
    <x v="4"/>
    <x v="28"/>
    <s v="Charleston"/>
    <x v="3"/>
    <n v="0.3"/>
    <n v="5250"/>
    <n v="1575"/>
    <n v="630"/>
    <n v="0.4"/>
    <n v="945"/>
  </r>
  <r>
    <x v="0"/>
    <n v="1185732"/>
    <x v="172"/>
    <x v="4"/>
    <x v="28"/>
    <s v="Charleston"/>
    <x v="4"/>
    <n v="0.45"/>
    <n v="6000"/>
    <n v="2700"/>
    <n v="944.99999999999989"/>
    <n v="0.35"/>
    <n v="1755"/>
  </r>
  <r>
    <x v="0"/>
    <n v="1185732"/>
    <x v="172"/>
    <x v="4"/>
    <x v="28"/>
    <s v="Charleston"/>
    <x v="5"/>
    <n v="0.3"/>
    <n v="7000"/>
    <n v="2100"/>
    <n v="1050"/>
    <n v="0.5"/>
    <n v="1050"/>
  </r>
  <r>
    <x v="0"/>
    <n v="1185732"/>
    <x v="68"/>
    <x v="4"/>
    <x v="28"/>
    <s v="Charleston"/>
    <x v="0"/>
    <n v="0.3"/>
    <n v="9200"/>
    <n v="2760"/>
    <n v="1104"/>
    <n v="0.4"/>
    <n v="1656"/>
  </r>
  <r>
    <x v="0"/>
    <n v="1185732"/>
    <x v="68"/>
    <x v="4"/>
    <x v="28"/>
    <s v="Charleston"/>
    <x v="1"/>
    <n v="0.3"/>
    <n v="6000"/>
    <n v="1800"/>
    <n v="630"/>
    <n v="0.35"/>
    <n v="1170"/>
  </r>
  <r>
    <x v="0"/>
    <n v="1185732"/>
    <x v="68"/>
    <x v="4"/>
    <x v="28"/>
    <s v="Charleston"/>
    <x v="2"/>
    <n v="0.2"/>
    <n v="6250"/>
    <n v="1250"/>
    <n v="500"/>
    <n v="0.4"/>
    <n v="750"/>
  </r>
  <r>
    <x v="0"/>
    <n v="1185732"/>
    <x v="68"/>
    <x v="4"/>
    <x v="28"/>
    <s v="Charleston"/>
    <x v="3"/>
    <n v="0.24999999999999994"/>
    <n v="4750"/>
    <n v="1187.4999999999998"/>
    <n v="474.99999999999994"/>
    <n v="0.4"/>
    <n v="712.49999999999977"/>
  </r>
  <r>
    <x v="0"/>
    <n v="1185732"/>
    <x v="68"/>
    <x v="4"/>
    <x v="28"/>
    <s v="Charleston"/>
    <x v="4"/>
    <n v="0.40000000000000008"/>
    <n v="5250"/>
    <n v="2100.0000000000005"/>
    <n v="735.00000000000011"/>
    <n v="0.35"/>
    <n v="1365.0000000000005"/>
  </r>
  <r>
    <x v="0"/>
    <n v="1185732"/>
    <x v="68"/>
    <x v="4"/>
    <x v="28"/>
    <s v="Charleston"/>
    <x v="5"/>
    <n v="0.3"/>
    <n v="6250"/>
    <n v="1875"/>
    <n v="937.5"/>
    <n v="0.5"/>
    <n v="937.5"/>
  </r>
  <r>
    <x v="0"/>
    <n v="1185732"/>
    <x v="69"/>
    <x v="4"/>
    <x v="28"/>
    <s v="Charleston"/>
    <x v="0"/>
    <n v="0.3"/>
    <n v="8750"/>
    <n v="2625"/>
    <n v="1050"/>
    <n v="0.4"/>
    <n v="1575"/>
  </r>
  <r>
    <x v="0"/>
    <n v="1185732"/>
    <x v="69"/>
    <x v="4"/>
    <x v="28"/>
    <s v="Charleston"/>
    <x v="1"/>
    <n v="0.3"/>
    <n v="5750"/>
    <n v="1725"/>
    <n v="603.75"/>
    <n v="0.35"/>
    <n v="1121.25"/>
  </r>
  <r>
    <x v="0"/>
    <n v="1185732"/>
    <x v="69"/>
    <x v="4"/>
    <x v="28"/>
    <s v="Charleston"/>
    <x v="2"/>
    <n v="0.2"/>
    <n v="5750"/>
    <n v="1150"/>
    <n v="460"/>
    <n v="0.4"/>
    <n v="690"/>
  </r>
  <r>
    <x v="0"/>
    <n v="1185732"/>
    <x v="69"/>
    <x v="4"/>
    <x v="28"/>
    <s v="Charleston"/>
    <x v="3"/>
    <n v="0.24999999999999994"/>
    <n v="5000"/>
    <n v="1249.9999999999998"/>
    <n v="499.99999999999994"/>
    <n v="0.4"/>
    <n v="749.99999999999977"/>
  </r>
  <r>
    <x v="0"/>
    <n v="1185732"/>
    <x v="69"/>
    <x v="4"/>
    <x v="28"/>
    <s v="Charleston"/>
    <x v="4"/>
    <n v="0.45"/>
    <n v="5250"/>
    <n v="2362.5"/>
    <n v="826.875"/>
    <n v="0.35"/>
    <n v="1535.625"/>
  </r>
  <r>
    <x v="0"/>
    <n v="1185732"/>
    <x v="69"/>
    <x v="4"/>
    <x v="28"/>
    <s v="Charleston"/>
    <x v="5"/>
    <n v="0.35000000000000003"/>
    <n v="6750"/>
    <n v="2362.5"/>
    <n v="1181.25"/>
    <n v="0.5"/>
    <n v="1181.25"/>
  </r>
  <r>
    <x v="0"/>
    <n v="1185732"/>
    <x v="16"/>
    <x v="4"/>
    <x v="28"/>
    <s v="Charleston"/>
    <x v="0"/>
    <n v="0.45"/>
    <n v="9450"/>
    <n v="4252.5"/>
    <n v="1701"/>
    <n v="0.4"/>
    <n v="2551.5"/>
  </r>
  <r>
    <x v="0"/>
    <n v="1185732"/>
    <x v="16"/>
    <x v="4"/>
    <x v="28"/>
    <s v="Charleston"/>
    <x v="1"/>
    <n v="0.45"/>
    <n v="6500"/>
    <n v="2925"/>
    <n v="1023.7499999999999"/>
    <n v="0.35"/>
    <n v="1901.25"/>
  </r>
  <r>
    <x v="0"/>
    <n v="1185732"/>
    <x v="16"/>
    <x v="4"/>
    <x v="28"/>
    <s v="Charleston"/>
    <x v="2"/>
    <n v="0.4"/>
    <n v="6250"/>
    <n v="2500"/>
    <n v="1000"/>
    <n v="0.4"/>
    <n v="1500"/>
  </r>
  <r>
    <x v="0"/>
    <n v="1185732"/>
    <x v="16"/>
    <x v="4"/>
    <x v="28"/>
    <s v="Charleston"/>
    <x v="3"/>
    <n v="0.4"/>
    <n v="5750"/>
    <n v="2300"/>
    <n v="920"/>
    <n v="0.4"/>
    <n v="1380"/>
  </r>
  <r>
    <x v="0"/>
    <n v="1185732"/>
    <x v="16"/>
    <x v="4"/>
    <x v="28"/>
    <s v="Charleston"/>
    <x v="4"/>
    <n v="0.49999999999999994"/>
    <n v="6000"/>
    <n v="2999.9999999999995"/>
    <n v="1049.9999999999998"/>
    <n v="0.35"/>
    <n v="1949.9999999999998"/>
  </r>
  <r>
    <x v="0"/>
    <n v="1185732"/>
    <x v="16"/>
    <x v="4"/>
    <x v="28"/>
    <s v="Charleston"/>
    <x v="5"/>
    <n v="0.54999999999999993"/>
    <n v="7000"/>
    <n v="3849.9999999999995"/>
    <n v="1924.9999999999998"/>
    <n v="0.5"/>
    <n v="1924.9999999999998"/>
  </r>
  <r>
    <x v="0"/>
    <n v="1185732"/>
    <x v="175"/>
    <x v="4"/>
    <x v="28"/>
    <s v="Charleston"/>
    <x v="0"/>
    <n v="0.49999999999999994"/>
    <n v="9500"/>
    <n v="4749.9999999999991"/>
    <n v="1899.9999999999998"/>
    <n v="0.4"/>
    <n v="2849.9999999999991"/>
  </r>
  <r>
    <x v="0"/>
    <n v="1185732"/>
    <x v="175"/>
    <x v="4"/>
    <x v="28"/>
    <s v="Charleston"/>
    <x v="1"/>
    <n v="0.45"/>
    <n v="7000"/>
    <n v="3150"/>
    <n v="1102.5"/>
    <n v="0.35"/>
    <n v="2047.5"/>
  </r>
  <r>
    <x v="0"/>
    <n v="1185732"/>
    <x v="175"/>
    <x v="4"/>
    <x v="28"/>
    <s v="Charleston"/>
    <x v="2"/>
    <n v="0.5"/>
    <n v="6750"/>
    <n v="3375"/>
    <n v="1350"/>
    <n v="0.4"/>
    <n v="2025"/>
  </r>
  <r>
    <x v="0"/>
    <n v="1185732"/>
    <x v="175"/>
    <x v="4"/>
    <x v="28"/>
    <s v="Charleston"/>
    <x v="3"/>
    <n v="0.5"/>
    <n v="6500"/>
    <n v="3250"/>
    <n v="1300"/>
    <n v="0.4"/>
    <n v="1950"/>
  </r>
  <r>
    <x v="0"/>
    <n v="1185732"/>
    <x v="175"/>
    <x v="4"/>
    <x v="28"/>
    <s v="Charleston"/>
    <x v="4"/>
    <n v="0.65"/>
    <n v="6500"/>
    <n v="4225"/>
    <n v="1478.75"/>
    <n v="0.35"/>
    <n v="2746.25"/>
  </r>
  <r>
    <x v="0"/>
    <n v="1185732"/>
    <x v="175"/>
    <x v="4"/>
    <x v="28"/>
    <s v="Charleston"/>
    <x v="5"/>
    <n v="0.70000000000000007"/>
    <n v="8250"/>
    <n v="5775.0000000000009"/>
    <n v="2887.5000000000005"/>
    <n v="0.5"/>
    <n v="2887.5000000000005"/>
  </r>
  <r>
    <x v="0"/>
    <n v="1185732"/>
    <x v="72"/>
    <x v="4"/>
    <x v="28"/>
    <s v="Charleston"/>
    <x v="0"/>
    <n v="0.65"/>
    <n v="10500"/>
    <n v="6825"/>
    <n v="2730"/>
    <n v="0.4"/>
    <n v="4095"/>
  </r>
  <r>
    <x v="0"/>
    <n v="1185732"/>
    <x v="72"/>
    <x v="4"/>
    <x v="28"/>
    <s v="Charleston"/>
    <x v="1"/>
    <n v="0.60000000000000009"/>
    <n v="8000"/>
    <n v="4800.0000000000009"/>
    <n v="1680.0000000000002"/>
    <n v="0.35"/>
    <n v="3120.0000000000009"/>
  </r>
  <r>
    <x v="0"/>
    <n v="1185732"/>
    <x v="72"/>
    <x v="4"/>
    <x v="28"/>
    <s v="Charleston"/>
    <x v="2"/>
    <n v="0.55000000000000004"/>
    <n v="7250"/>
    <n v="3987.5000000000005"/>
    <n v="1595.0000000000002"/>
    <n v="0.4"/>
    <n v="2392.5"/>
  </r>
  <r>
    <x v="0"/>
    <n v="1185732"/>
    <x v="72"/>
    <x v="4"/>
    <x v="28"/>
    <s v="Charleston"/>
    <x v="3"/>
    <n v="0.55000000000000004"/>
    <n v="6750"/>
    <n v="3712.5000000000005"/>
    <n v="1485.0000000000002"/>
    <n v="0.4"/>
    <n v="2227.5"/>
  </r>
  <r>
    <x v="0"/>
    <n v="1185732"/>
    <x v="72"/>
    <x v="4"/>
    <x v="28"/>
    <s v="Charleston"/>
    <x v="4"/>
    <n v="0.65"/>
    <n v="7000"/>
    <n v="4550"/>
    <n v="1592.5"/>
    <n v="0.35"/>
    <n v="2957.5"/>
  </r>
  <r>
    <x v="0"/>
    <n v="1185732"/>
    <x v="72"/>
    <x v="4"/>
    <x v="28"/>
    <s v="Charleston"/>
    <x v="5"/>
    <n v="0.70000000000000007"/>
    <n v="8750"/>
    <n v="6125.0000000000009"/>
    <n v="3062.5000000000005"/>
    <n v="0.5"/>
    <n v="3062.5000000000005"/>
  </r>
  <r>
    <x v="0"/>
    <n v="1185732"/>
    <x v="73"/>
    <x v="4"/>
    <x v="28"/>
    <s v="Charleston"/>
    <x v="0"/>
    <n v="0.65"/>
    <n v="10250"/>
    <n v="6662.5"/>
    <n v="2665"/>
    <n v="0.4"/>
    <n v="3997.5"/>
  </r>
  <r>
    <x v="0"/>
    <n v="1185732"/>
    <x v="73"/>
    <x v="4"/>
    <x v="28"/>
    <s v="Charleston"/>
    <x v="1"/>
    <n v="0.60000000000000009"/>
    <n v="8000"/>
    <n v="4800.0000000000009"/>
    <n v="1680.0000000000002"/>
    <n v="0.35"/>
    <n v="3120.0000000000009"/>
  </r>
  <r>
    <x v="0"/>
    <n v="1185732"/>
    <x v="73"/>
    <x v="4"/>
    <x v="28"/>
    <s v="Charleston"/>
    <x v="2"/>
    <n v="0.55000000000000004"/>
    <n v="7250"/>
    <n v="3987.5000000000005"/>
    <n v="1595.0000000000002"/>
    <n v="0.4"/>
    <n v="2392.5"/>
  </r>
  <r>
    <x v="0"/>
    <n v="1185732"/>
    <x v="73"/>
    <x v="4"/>
    <x v="28"/>
    <s v="Charleston"/>
    <x v="3"/>
    <n v="0.45"/>
    <n v="6750"/>
    <n v="3037.5"/>
    <n v="1215"/>
    <n v="0.4"/>
    <n v="1822.5"/>
  </r>
  <r>
    <x v="0"/>
    <n v="1185732"/>
    <x v="73"/>
    <x v="4"/>
    <x v="28"/>
    <s v="Charleston"/>
    <x v="4"/>
    <n v="0.55000000000000004"/>
    <n v="6500"/>
    <n v="3575.0000000000005"/>
    <n v="1251.25"/>
    <n v="0.35"/>
    <n v="2323.7500000000005"/>
  </r>
  <r>
    <x v="0"/>
    <n v="1185732"/>
    <x v="73"/>
    <x v="4"/>
    <x v="28"/>
    <s v="Charleston"/>
    <x v="5"/>
    <n v="0.60000000000000009"/>
    <n v="8250"/>
    <n v="4950.0000000000009"/>
    <n v="2475.0000000000005"/>
    <n v="0.5"/>
    <n v="2475.0000000000005"/>
  </r>
  <r>
    <x v="0"/>
    <n v="1185732"/>
    <x v="20"/>
    <x v="4"/>
    <x v="28"/>
    <s v="Charleston"/>
    <x v="0"/>
    <n v="0.55000000000000004"/>
    <n v="9250"/>
    <n v="5087.5"/>
    <n v="2035"/>
    <n v="0.4"/>
    <n v="3052.5"/>
  </r>
  <r>
    <x v="0"/>
    <n v="1185732"/>
    <x v="20"/>
    <x v="4"/>
    <x v="28"/>
    <s v="Charleston"/>
    <x v="1"/>
    <n v="0.50000000000000011"/>
    <n v="7250"/>
    <n v="3625.0000000000009"/>
    <n v="1268.7500000000002"/>
    <n v="0.35"/>
    <n v="2356.2500000000009"/>
  </r>
  <r>
    <x v="0"/>
    <n v="1185732"/>
    <x v="20"/>
    <x v="4"/>
    <x v="28"/>
    <s v="Charleston"/>
    <x v="2"/>
    <n v="0.30000000000000004"/>
    <n v="6250"/>
    <n v="1875.0000000000002"/>
    <n v="750.00000000000011"/>
    <n v="0.4"/>
    <n v="1125"/>
  </r>
  <r>
    <x v="0"/>
    <n v="1185732"/>
    <x v="20"/>
    <x v="4"/>
    <x v="28"/>
    <s v="Charleston"/>
    <x v="3"/>
    <n v="0.30000000000000004"/>
    <n v="6000"/>
    <n v="1800.0000000000002"/>
    <n v="720.00000000000011"/>
    <n v="0.4"/>
    <n v="1080"/>
  </r>
  <r>
    <x v="0"/>
    <n v="1185732"/>
    <x v="20"/>
    <x v="4"/>
    <x v="28"/>
    <s v="Charleston"/>
    <x v="4"/>
    <n v="0.4"/>
    <n v="6000"/>
    <n v="2400"/>
    <n v="840"/>
    <n v="0.35"/>
    <n v="1560"/>
  </r>
  <r>
    <x v="0"/>
    <n v="1185732"/>
    <x v="20"/>
    <x v="4"/>
    <x v="28"/>
    <s v="Charleston"/>
    <x v="5"/>
    <n v="0.45000000000000007"/>
    <n v="7000"/>
    <n v="3150.0000000000005"/>
    <n v="1575.0000000000002"/>
    <n v="0.5"/>
    <n v="1575.0000000000002"/>
  </r>
  <r>
    <x v="0"/>
    <n v="1185732"/>
    <x v="179"/>
    <x v="4"/>
    <x v="28"/>
    <s v="Charleston"/>
    <x v="0"/>
    <n v="0.45000000000000007"/>
    <n v="8750"/>
    <n v="3937.5000000000005"/>
    <n v="1575.0000000000002"/>
    <n v="0.4"/>
    <n v="2362.5"/>
  </r>
  <r>
    <x v="0"/>
    <n v="1185732"/>
    <x v="179"/>
    <x v="4"/>
    <x v="28"/>
    <s v="Charleston"/>
    <x v="1"/>
    <n v="0.35000000000000009"/>
    <n v="7000"/>
    <n v="2450.0000000000005"/>
    <n v="857.50000000000011"/>
    <n v="0.35"/>
    <n v="1592.5000000000005"/>
  </r>
  <r>
    <x v="0"/>
    <n v="1185732"/>
    <x v="179"/>
    <x v="4"/>
    <x v="28"/>
    <s v="Charleston"/>
    <x v="2"/>
    <n v="0.35000000000000009"/>
    <n v="5750"/>
    <n v="2012.5000000000005"/>
    <n v="805.00000000000023"/>
    <n v="0.4"/>
    <n v="1207.5000000000002"/>
  </r>
  <r>
    <x v="0"/>
    <n v="1185732"/>
    <x v="179"/>
    <x v="4"/>
    <x v="28"/>
    <s v="Charleston"/>
    <x v="3"/>
    <n v="0.35000000000000009"/>
    <n v="5500"/>
    <n v="1925.0000000000005"/>
    <n v="770.00000000000023"/>
    <n v="0.4"/>
    <n v="1155.0000000000002"/>
  </r>
  <r>
    <x v="0"/>
    <n v="1185732"/>
    <x v="179"/>
    <x v="4"/>
    <x v="28"/>
    <s v="Charleston"/>
    <x v="4"/>
    <n v="0.45000000000000007"/>
    <n v="5500"/>
    <n v="2475.0000000000005"/>
    <n v="866.25000000000011"/>
    <n v="0.35"/>
    <n v="1608.7500000000005"/>
  </r>
  <r>
    <x v="0"/>
    <n v="1185732"/>
    <x v="179"/>
    <x v="4"/>
    <x v="28"/>
    <s v="Charleston"/>
    <x v="5"/>
    <n v="0.5"/>
    <n v="6750"/>
    <n v="3375"/>
    <n v="1687.5"/>
    <n v="0.5"/>
    <n v="1687.5"/>
  </r>
  <r>
    <x v="0"/>
    <n v="1185732"/>
    <x v="76"/>
    <x v="4"/>
    <x v="28"/>
    <s v="Charleston"/>
    <x v="0"/>
    <n v="0.45000000000000007"/>
    <n v="8250"/>
    <n v="3712.5000000000005"/>
    <n v="1485.0000000000002"/>
    <n v="0.4"/>
    <n v="2227.5"/>
  </r>
  <r>
    <x v="0"/>
    <n v="1185732"/>
    <x v="76"/>
    <x v="4"/>
    <x v="28"/>
    <s v="Charleston"/>
    <x v="1"/>
    <n v="0.35000000000000009"/>
    <n v="6500"/>
    <n v="2275.0000000000005"/>
    <n v="796.25000000000011"/>
    <n v="0.35"/>
    <n v="1478.7500000000005"/>
  </r>
  <r>
    <x v="0"/>
    <n v="1185732"/>
    <x v="76"/>
    <x v="4"/>
    <x v="28"/>
    <s v="Charleston"/>
    <x v="2"/>
    <n v="0.40000000000000013"/>
    <n v="5950"/>
    <n v="2380.0000000000009"/>
    <n v="952.00000000000045"/>
    <n v="0.4"/>
    <n v="1428.0000000000005"/>
  </r>
  <r>
    <x v="0"/>
    <n v="1185732"/>
    <x v="76"/>
    <x v="4"/>
    <x v="28"/>
    <s v="Charleston"/>
    <x v="3"/>
    <n v="0.6000000000000002"/>
    <n v="6500"/>
    <n v="3900.0000000000014"/>
    <n v="1560.0000000000007"/>
    <n v="0.4"/>
    <n v="2340.0000000000009"/>
  </r>
  <r>
    <x v="0"/>
    <n v="1185732"/>
    <x v="76"/>
    <x v="4"/>
    <x v="28"/>
    <s v="Charleston"/>
    <x v="4"/>
    <n v="0.75000000000000011"/>
    <n v="6250"/>
    <n v="4687.5000000000009"/>
    <n v="1640.6250000000002"/>
    <n v="0.35"/>
    <n v="3046.8750000000009"/>
  </r>
  <r>
    <x v="0"/>
    <n v="1185732"/>
    <x v="76"/>
    <x v="4"/>
    <x v="28"/>
    <s v="Charleston"/>
    <x v="5"/>
    <n v="0.75"/>
    <n v="7250"/>
    <n v="5437.5"/>
    <n v="2718.75"/>
    <n v="0.5"/>
    <n v="2718.75"/>
  </r>
  <r>
    <x v="0"/>
    <n v="1185732"/>
    <x v="77"/>
    <x v="4"/>
    <x v="28"/>
    <s v="Charleston"/>
    <x v="0"/>
    <n v="0.70000000000000007"/>
    <n v="9750"/>
    <n v="6825.0000000000009"/>
    <n v="2730.0000000000005"/>
    <n v="0.4"/>
    <n v="4095.0000000000005"/>
  </r>
  <r>
    <x v="0"/>
    <n v="1185732"/>
    <x v="77"/>
    <x v="4"/>
    <x v="28"/>
    <s v="Charleston"/>
    <x v="1"/>
    <n v="0.60000000000000009"/>
    <n v="7750"/>
    <n v="4650.0000000000009"/>
    <n v="1627.5000000000002"/>
    <n v="0.35"/>
    <n v="3022.5000000000009"/>
  </r>
  <r>
    <x v="0"/>
    <n v="1185732"/>
    <x v="77"/>
    <x v="4"/>
    <x v="28"/>
    <s v="Charleston"/>
    <x v="2"/>
    <n v="0.60000000000000009"/>
    <n v="7250"/>
    <n v="4350.0000000000009"/>
    <n v="1740.0000000000005"/>
    <n v="0.4"/>
    <n v="2610.0000000000005"/>
  </r>
  <r>
    <x v="0"/>
    <n v="1185732"/>
    <x v="77"/>
    <x v="4"/>
    <x v="28"/>
    <s v="Charleston"/>
    <x v="3"/>
    <n v="0.60000000000000009"/>
    <n v="6750"/>
    <n v="4050.0000000000005"/>
    <n v="1620.0000000000002"/>
    <n v="0.4"/>
    <n v="2430"/>
  </r>
  <r>
    <x v="0"/>
    <n v="1185732"/>
    <x v="77"/>
    <x v="4"/>
    <x v="28"/>
    <s v="Charleston"/>
    <x v="4"/>
    <n v="0.70000000000000007"/>
    <n v="6750"/>
    <n v="4725"/>
    <n v="1653.75"/>
    <n v="0.35"/>
    <n v="3071.25"/>
  </r>
  <r>
    <x v="0"/>
    <n v="1185732"/>
    <x v="77"/>
    <x v="4"/>
    <x v="28"/>
    <s v="Charleston"/>
    <x v="5"/>
    <n v="0.75"/>
    <n v="7750"/>
    <n v="5812.5"/>
    <n v="2906.25"/>
    <n v="0.5"/>
    <n v="2906.25"/>
  </r>
  <r>
    <x v="0"/>
    <n v="1185732"/>
    <x v="90"/>
    <x v="4"/>
    <x v="29"/>
    <s v="Charlotte"/>
    <x v="0"/>
    <n v="0.35000000000000003"/>
    <n v="7750"/>
    <n v="2712.5000000000005"/>
    <n v="1085.0000000000002"/>
    <n v="0.4"/>
    <n v="1627.5000000000002"/>
  </r>
  <r>
    <x v="0"/>
    <n v="1185732"/>
    <x v="90"/>
    <x v="4"/>
    <x v="29"/>
    <s v="Charlotte"/>
    <x v="1"/>
    <n v="0.35000000000000003"/>
    <n v="5750"/>
    <n v="2012.5000000000002"/>
    <n v="704.375"/>
    <n v="0.35"/>
    <n v="1308.1250000000002"/>
  </r>
  <r>
    <x v="0"/>
    <n v="1185732"/>
    <x v="90"/>
    <x v="4"/>
    <x v="29"/>
    <s v="Charlotte"/>
    <x v="2"/>
    <n v="0.25000000000000006"/>
    <n v="5750"/>
    <n v="1437.5000000000002"/>
    <n v="575.00000000000011"/>
    <n v="0.4"/>
    <n v="862.50000000000011"/>
  </r>
  <r>
    <x v="0"/>
    <n v="1185732"/>
    <x v="90"/>
    <x v="4"/>
    <x v="29"/>
    <s v="Charlotte"/>
    <x v="3"/>
    <n v="0.3"/>
    <n v="4250"/>
    <n v="1275"/>
    <n v="510"/>
    <n v="0.4"/>
    <n v="765"/>
  </r>
  <r>
    <x v="0"/>
    <n v="1185732"/>
    <x v="90"/>
    <x v="4"/>
    <x v="29"/>
    <s v="Charlotte"/>
    <x v="4"/>
    <n v="0.45"/>
    <n v="4750"/>
    <n v="2137.5"/>
    <n v="748.125"/>
    <n v="0.35"/>
    <n v="1389.375"/>
  </r>
  <r>
    <x v="0"/>
    <n v="1185732"/>
    <x v="90"/>
    <x v="4"/>
    <x v="29"/>
    <s v="Charlotte"/>
    <x v="5"/>
    <n v="0.35000000000000003"/>
    <n v="5750"/>
    <n v="2012.5000000000002"/>
    <n v="1006.2500000000001"/>
    <n v="0.5"/>
    <n v="1006.2500000000001"/>
  </r>
  <r>
    <x v="0"/>
    <n v="1185732"/>
    <x v="119"/>
    <x v="4"/>
    <x v="29"/>
    <s v="Charlotte"/>
    <x v="0"/>
    <n v="0.35000000000000003"/>
    <n v="8250"/>
    <n v="2887.5000000000005"/>
    <n v="1155.0000000000002"/>
    <n v="0.4"/>
    <n v="1732.5000000000002"/>
  </r>
  <r>
    <x v="0"/>
    <n v="1185732"/>
    <x v="119"/>
    <x v="4"/>
    <x v="29"/>
    <s v="Charlotte"/>
    <x v="1"/>
    <n v="0.35000000000000003"/>
    <n v="4750"/>
    <n v="1662.5000000000002"/>
    <n v="581.875"/>
    <n v="0.35"/>
    <n v="1080.6250000000002"/>
  </r>
  <r>
    <x v="0"/>
    <n v="1185732"/>
    <x v="119"/>
    <x v="4"/>
    <x v="29"/>
    <s v="Charlotte"/>
    <x v="2"/>
    <n v="0.25000000000000006"/>
    <n v="5250"/>
    <n v="1312.5000000000002"/>
    <n v="525.00000000000011"/>
    <n v="0.4"/>
    <n v="787.50000000000011"/>
  </r>
  <r>
    <x v="0"/>
    <n v="1185732"/>
    <x v="119"/>
    <x v="4"/>
    <x v="29"/>
    <s v="Charlotte"/>
    <x v="3"/>
    <n v="0.3"/>
    <n v="3750"/>
    <n v="1125"/>
    <n v="450"/>
    <n v="0.4"/>
    <n v="675"/>
  </r>
  <r>
    <x v="0"/>
    <n v="1185732"/>
    <x v="119"/>
    <x v="4"/>
    <x v="29"/>
    <s v="Charlotte"/>
    <x v="4"/>
    <n v="0.45"/>
    <n v="4500"/>
    <n v="2025"/>
    <n v="708.75"/>
    <n v="0.35"/>
    <n v="1316.25"/>
  </r>
  <r>
    <x v="0"/>
    <n v="1185732"/>
    <x v="119"/>
    <x v="4"/>
    <x v="29"/>
    <s v="Charlotte"/>
    <x v="5"/>
    <n v="0.3"/>
    <n v="5500"/>
    <n v="1650"/>
    <n v="825"/>
    <n v="0.5"/>
    <n v="825"/>
  </r>
  <r>
    <x v="0"/>
    <n v="1185732"/>
    <x v="137"/>
    <x v="4"/>
    <x v="29"/>
    <s v="Charlotte"/>
    <x v="0"/>
    <n v="0.3"/>
    <n v="7700"/>
    <n v="2310"/>
    <n v="924"/>
    <n v="0.4"/>
    <n v="1386"/>
  </r>
  <r>
    <x v="0"/>
    <n v="1185732"/>
    <x v="137"/>
    <x v="4"/>
    <x v="29"/>
    <s v="Charlotte"/>
    <x v="1"/>
    <n v="0.3"/>
    <n v="4500"/>
    <n v="1350"/>
    <n v="472.49999999999994"/>
    <n v="0.35"/>
    <n v="877.5"/>
  </r>
  <r>
    <x v="0"/>
    <n v="1185732"/>
    <x v="137"/>
    <x v="4"/>
    <x v="29"/>
    <s v="Charlotte"/>
    <x v="2"/>
    <n v="0.2"/>
    <n v="4750"/>
    <n v="950"/>
    <n v="380"/>
    <n v="0.4"/>
    <n v="570"/>
  </r>
  <r>
    <x v="0"/>
    <n v="1185732"/>
    <x v="137"/>
    <x v="4"/>
    <x v="29"/>
    <s v="Charlotte"/>
    <x v="3"/>
    <n v="0.24999999999999994"/>
    <n v="3250"/>
    <n v="812.49999999999977"/>
    <n v="324.99999999999994"/>
    <n v="0.4"/>
    <n v="487.49999999999983"/>
  </r>
  <r>
    <x v="0"/>
    <n v="1185732"/>
    <x v="137"/>
    <x v="4"/>
    <x v="29"/>
    <s v="Charlotte"/>
    <x v="4"/>
    <n v="0.40000000000000008"/>
    <n v="3750"/>
    <n v="1500.0000000000002"/>
    <n v="525"/>
    <n v="0.35"/>
    <n v="975.00000000000023"/>
  </r>
  <r>
    <x v="0"/>
    <n v="1185732"/>
    <x v="137"/>
    <x v="4"/>
    <x v="29"/>
    <s v="Charlotte"/>
    <x v="5"/>
    <n v="0.3"/>
    <n v="4750"/>
    <n v="1425"/>
    <n v="712.5"/>
    <n v="0.5"/>
    <n v="712.5"/>
  </r>
  <r>
    <x v="0"/>
    <n v="1185732"/>
    <x v="138"/>
    <x v="4"/>
    <x v="29"/>
    <s v="Charlotte"/>
    <x v="0"/>
    <n v="0.3"/>
    <n v="7250"/>
    <n v="2175"/>
    <n v="870"/>
    <n v="0.4"/>
    <n v="1305"/>
  </r>
  <r>
    <x v="0"/>
    <n v="1185732"/>
    <x v="138"/>
    <x v="4"/>
    <x v="29"/>
    <s v="Charlotte"/>
    <x v="1"/>
    <n v="0.3"/>
    <n v="4250"/>
    <n v="1275"/>
    <n v="446.25"/>
    <n v="0.35"/>
    <n v="828.75"/>
  </r>
  <r>
    <x v="0"/>
    <n v="1185732"/>
    <x v="138"/>
    <x v="4"/>
    <x v="29"/>
    <s v="Charlotte"/>
    <x v="2"/>
    <n v="0.2"/>
    <n v="4250"/>
    <n v="850"/>
    <n v="340"/>
    <n v="0.4"/>
    <n v="510"/>
  </r>
  <r>
    <x v="0"/>
    <n v="1185732"/>
    <x v="138"/>
    <x v="4"/>
    <x v="29"/>
    <s v="Charlotte"/>
    <x v="3"/>
    <n v="0.24999999999999994"/>
    <n v="3500"/>
    <n v="874.99999999999977"/>
    <n v="349.99999999999994"/>
    <n v="0.4"/>
    <n v="524.99999999999977"/>
  </r>
  <r>
    <x v="0"/>
    <n v="1185732"/>
    <x v="138"/>
    <x v="4"/>
    <x v="29"/>
    <s v="Charlotte"/>
    <x v="4"/>
    <n v="0.45"/>
    <n v="3750"/>
    <n v="1687.5"/>
    <n v="590.625"/>
    <n v="0.35"/>
    <n v="1096.875"/>
  </r>
  <r>
    <x v="0"/>
    <n v="1185732"/>
    <x v="138"/>
    <x v="4"/>
    <x v="29"/>
    <s v="Charlotte"/>
    <x v="5"/>
    <n v="0.35000000000000003"/>
    <n v="5250"/>
    <n v="1837.5000000000002"/>
    <n v="918.75000000000011"/>
    <n v="0.5"/>
    <n v="918.75000000000011"/>
  </r>
  <r>
    <x v="0"/>
    <n v="1185732"/>
    <x v="213"/>
    <x v="4"/>
    <x v="29"/>
    <s v="Charlotte"/>
    <x v="0"/>
    <n v="0.45"/>
    <n v="7950"/>
    <n v="3577.5"/>
    <n v="1431"/>
    <n v="0.4"/>
    <n v="2146.5"/>
  </r>
  <r>
    <x v="0"/>
    <n v="1185732"/>
    <x v="213"/>
    <x v="4"/>
    <x v="29"/>
    <s v="Charlotte"/>
    <x v="1"/>
    <n v="0.45"/>
    <n v="5000"/>
    <n v="2250"/>
    <n v="787.5"/>
    <n v="0.35"/>
    <n v="1462.5"/>
  </r>
  <r>
    <x v="0"/>
    <n v="1185732"/>
    <x v="213"/>
    <x v="4"/>
    <x v="29"/>
    <s v="Charlotte"/>
    <x v="2"/>
    <n v="0.4"/>
    <n v="4750"/>
    <n v="1900"/>
    <n v="760"/>
    <n v="0.4"/>
    <n v="1140"/>
  </r>
  <r>
    <x v="0"/>
    <n v="1185732"/>
    <x v="213"/>
    <x v="4"/>
    <x v="29"/>
    <s v="Charlotte"/>
    <x v="3"/>
    <n v="0.4"/>
    <n v="4250"/>
    <n v="1700"/>
    <n v="680"/>
    <n v="0.4"/>
    <n v="1020"/>
  </r>
  <r>
    <x v="0"/>
    <n v="1185732"/>
    <x v="213"/>
    <x v="4"/>
    <x v="29"/>
    <s v="Charlotte"/>
    <x v="4"/>
    <n v="0.49999999999999994"/>
    <n v="4500"/>
    <n v="2249.9999999999995"/>
    <n v="787.49999999999977"/>
    <n v="0.35"/>
    <n v="1462.4999999999998"/>
  </r>
  <r>
    <x v="0"/>
    <n v="1185732"/>
    <x v="213"/>
    <x v="4"/>
    <x v="29"/>
    <s v="Charlotte"/>
    <x v="5"/>
    <n v="0.54999999999999993"/>
    <n v="5500"/>
    <n v="3024.9999999999995"/>
    <n v="1512.4999999999998"/>
    <n v="0.5"/>
    <n v="1512.4999999999998"/>
  </r>
  <r>
    <x v="0"/>
    <n v="1185732"/>
    <x v="121"/>
    <x v="4"/>
    <x v="29"/>
    <s v="Charlotte"/>
    <x v="0"/>
    <n v="0.49999999999999994"/>
    <n v="8000"/>
    <n v="3999.9999999999995"/>
    <n v="1600"/>
    <n v="0.4"/>
    <n v="2399.9999999999995"/>
  </r>
  <r>
    <x v="0"/>
    <n v="1185732"/>
    <x v="121"/>
    <x v="4"/>
    <x v="29"/>
    <s v="Charlotte"/>
    <x v="1"/>
    <n v="0.45"/>
    <n v="5500"/>
    <n v="2475"/>
    <n v="866.25"/>
    <n v="0.35"/>
    <n v="1608.75"/>
  </r>
  <r>
    <x v="0"/>
    <n v="1185732"/>
    <x v="121"/>
    <x v="4"/>
    <x v="29"/>
    <s v="Charlotte"/>
    <x v="2"/>
    <n v="0.5"/>
    <n v="5250"/>
    <n v="2625"/>
    <n v="1050"/>
    <n v="0.4"/>
    <n v="1575"/>
  </r>
  <r>
    <x v="0"/>
    <n v="1185732"/>
    <x v="121"/>
    <x v="4"/>
    <x v="29"/>
    <s v="Charlotte"/>
    <x v="3"/>
    <n v="0.5"/>
    <n v="5000"/>
    <n v="2500"/>
    <n v="1000"/>
    <n v="0.4"/>
    <n v="1500"/>
  </r>
  <r>
    <x v="0"/>
    <n v="1185732"/>
    <x v="121"/>
    <x v="4"/>
    <x v="29"/>
    <s v="Charlotte"/>
    <x v="4"/>
    <n v="0.65"/>
    <n v="5000"/>
    <n v="3250"/>
    <n v="1137.5"/>
    <n v="0.35"/>
    <n v="2112.5"/>
  </r>
  <r>
    <x v="0"/>
    <n v="1185732"/>
    <x v="121"/>
    <x v="4"/>
    <x v="29"/>
    <s v="Charlotte"/>
    <x v="5"/>
    <n v="0.70000000000000007"/>
    <n v="6750"/>
    <n v="4725"/>
    <n v="2362.5"/>
    <n v="0.5"/>
    <n v="2362.5"/>
  </r>
  <r>
    <x v="0"/>
    <n v="1185732"/>
    <x v="140"/>
    <x v="4"/>
    <x v="29"/>
    <s v="Charlotte"/>
    <x v="0"/>
    <n v="0.65"/>
    <n v="9000"/>
    <n v="5850"/>
    <n v="2340"/>
    <n v="0.4"/>
    <n v="3510"/>
  </r>
  <r>
    <x v="0"/>
    <n v="1185732"/>
    <x v="140"/>
    <x v="4"/>
    <x v="29"/>
    <s v="Charlotte"/>
    <x v="1"/>
    <n v="0.60000000000000009"/>
    <n v="6500"/>
    <n v="3900.0000000000005"/>
    <n v="1365"/>
    <n v="0.35"/>
    <n v="2535.0000000000005"/>
  </r>
  <r>
    <x v="0"/>
    <n v="1185732"/>
    <x v="140"/>
    <x v="4"/>
    <x v="29"/>
    <s v="Charlotte"/>
    <x v="2"/>
    <n v="0.55000000000000004"/>
    <n v="5750"/>
    <n v="3162.5000000000005"/>
    <n v="1265.0000000000002"/>
    <n v="0.4"/>
    <n v="1897.5000000000002"/>
  </r>
  <r>
    <x v="0"/>
    <n v="1185732"/>
    <x v="140"/>
    <x v="4"/>
    <x v="29"/>
    <s v="Charlotte"/>
    <x v="3"/>
    <n v="0.55000000000000004"/>
    <n v="5250"/>
    <n v="2887.5000000000005"/>
    <n v="1155.0000000000002"/>
    <n v="0.4"/>
    <n v="1732.5000000000002"/>
  </r>
  <r>
    <x v="0"/>
    <n v="1185732"/>
    <x v="140"/>
    <x v="4"/>
    <x v="29"/>
    <s v="Charlotte"/>
    <x v="4"/>
    <n v="0.65"/>
    <n v="5500"/>
    <n v="3575"/>
    <n v="1251.25"/>
    <n v="0.35"/>
    <n v="2323.75"/>
  </r>
  <r>
    <x v="0"/>
    <n v="1185732"/>
    <x v="140"/>
    <x v="4"/>
    <x v="29"/>
    <s v="Charlotte"/>
    <x v="5"/>
    <n v="0.70000000000000007"/>
    <n v="7250"/>
    <n v="5075.0000000000009"/>
    <n v="2537.5000000000005"/>
    <n v="0.5"/>
    <n v="2537.5000000000005"/>
  </r>
  <r>
    <x v="0"/>
    <n v="1185732"/>
    <x v="141"/>
    <x v="4"/>
    <x v="29"/>
    <s v="Charlotte"/>
    <x v="0"/>
    <n v="0.65"/>
    <n v="8750"/>
    <n v="5687.5"/>
    <n v="2275"/>
    <n v="0.4"/>
    <n v="3412.5"/>
  </r>
  <r>
    <x v="0"/>
    <n v="1185732"/>
    <x v="141"/>
    <x v="4"/>
    <x v="29"/>
    <s v="Charlotte"/>
    <x v="1"/>
    <n v="0.60000000000000009"/>
    <n v="6500"/>
    <n v="3900.0000000000005"/>
    <n v="1365"/>
    <n v="0.35"/>
    <n v="2535.0000000000005"/>
  </r>
  <r>
    <x v="0"/>
    <n v="1185732"/>
    <x v="141"/>
    <x v="4"/>
    <x v="29"/>
    <s v="Charlotte"/>
    <x v="2"/>
    <n v="0.55000000000000004"/>
    <n v="5750"/>
    <n v="3162.5000000000005"/>
    <n v="1265.0000000000002"/>
    <n v="0.4"/>
    <n v="1897.5000000000002"/>
  </r>
  <r>
    <x v="0"/>
    <n v="1185732"/>
    <x v="141"/>
    <x v="4"/>
    <x v="29"/>
    <s v="Charlotte"/>
    <x v="3"/>
    <n v="0.45"/>
    <n v="5250"/>
    <n v="2362.5"/>
    <n v="945"/>
    <n v="0.4"/>
    <n v="1417.5"/>
  </r>
  <r>
    <x v="0"/>
    <n v="1185732"/>
    <x v="141"/>
    <x v="4"/>
    <x v="29"/>
    <s v="Charlotte"/>
    <x v="4"/>
    <n v="0.55000000000000004"/>
    <n v="5000"/>
    <n v="2750"/>
    <n v="962.49999999999989"/>
    <n v="0.35"/>
    <n v="1787.5"/>
  </r>
  <r>
    <x v="0"/>
    <n v="1185732"/>
    <x v="141"/>
    <x v="4"/>
    <x v="29"/>
    <s v="Charlotte"/>
    <x v="5"/>
    <n v="0.60000000000000009"/>
    <n v="6750"/>
    <n v="4050.0000000000005"/>
    <n v="2025.0000000000002"/>
    <n v="0.5"/>
    <n v="2025.0000000000002"/>
  </r>
  <r>
    <x v="0"/>
    <n v="1185732"/>
    <x v="214"/>
    <x v="4"/>
    <x v="29"/>
    <s v="Charlotte"/>
    <x v="0"/>
    <n v="0.55000000000000004"/>
    <n v="7750"/>
    <n v="4262.5"/>
    <n v="1705"/>
    <n v="0.4"/>
    <n v="2557.5"/>
  </r>
  <r>
    <x v="0"/>
    <n v="1185732"/>
    <x v="214"/>
    <x v="4"/>
    <x v="29"/>
    <s v="Charlotte"/>
    <x v="1"/>
    <n v="0.50000000000000011"/>
    <n v="5750"/>
    <n v="2875.0000000000005"/>
    <n v="1006.2500000000001"/>
    <n v="0.35"/>
    <n v="1868.7500000000005"/>
  </r>
  <r>
    <x v="0"/>
    <n v="1185732"/>
    <x v="214"/>
    <x v="4"/>
    <x v="29"/>
    <s v="Charlotte"/>
    <x v="2"/>
    <n v="0.25000000000000006"/>
    <n v="4750"/>
    <n v="1187.5000000000002"/>
    <n v="475.00000000000011"/>
    <n v="0.4"/>
    <n v="712.50000000000011"/>
  </r>
  <r>
    <x v="0"/>
    <n v="1185732"/>
    <x v="214"/>
    <x v="4"/>
    <x v="29"/>
    <s v="Charlotte"/>
    <x v="3"/>
    <n v="0.25000000000000006"/>
    <n v="4500"/>
    <n v="1125.0000000000002"/>
    <n v="450.00000000000011"/>
    <n v="0.4"/>
    <n v="675.00000000000011"/>
  </r>
  <r>
    <x v="0"/>
    <n v="1185732"/>
    <x v="214"/>
    <x v="4"/>
    <x v="29"/>
    <s v="Charlotte"/>
    <x v="4"/>
    <n v="0.35000000000000003"/>
    <n v="4500"/>
    <n v="1575.0000000000002"/>
    <n v="551.25"/>
    <n v="0.35"/>
    <n v="1023.7500000000002"/>
  </r>
  <r>
    <x v="0"/>
    <n v="1185732"/>
    <x v="214"/>
    <x v="4"/>
    <x v="29"/>
    <s v="Charlotte"/>
    <x v="5"/>
    <n v="0.40000000000000008"/>
    <n v="5500"/>
    <n v="2200.0000000000005"/>
    <n v="1100.0000000000002"/>
    <n v="0.5"/>
    <n v="1100.0000000000002"/>
  </r>
  <r>
    <x v="0"/>
    <n v="1185732"/>
    <x v="123"/>
    <x v="4"/>
    <x v="29"/>
    <s v="Charlotte"/>
    <x v="0"/>
    <n v="0.40000000000000008"/>
    <n v="7250"/>
    <n v="2900.0000000000005"/>
    <n v="1160.0000000000002"/>
    <n v="0.4"/>
    <n v="1740.0000000000002"/>
  </r>
  <r>
    <x v="0"/>
    <n v="1185732"/>
    <x v="123"/>
    <x v="4"/>
    <x v="29"/>
    <s v="Charlotte"/>
    <x v="1"/>
    <n v="0.3000000000000001"/>
    <n v="5500"/>
    <n v="1650.0000000000005"/>
    <n v="577.50000000000011"/>
    <n v="0.35"/>
    <n v="1072.5000000000005"/>
  </r>
  <r>
    <x v="0"/>
    <n v="1185732"/>
    <x v="123"/>
    <x v="4"/>
    <x v="29"/>
    <s v="Charlotte"/>
    <x v="2"/>
    <n v="0.3000000000000001"/>
    <n v="4250"/>
    <n v="1275.0000000000005"/>
    <n v="510.00000000000023"/>
    <n v="0.4"/>
    <n v="765.00000000000023"/>
  </r>
  <r>
    <x v="0"/>
    <n v="1185732"/>
    <x v="123"/>
    <x v="4"/>
    <x v="29"/>
    <s v="Charlotte"/>
    <x v="3"/>
    <n v="0.3000000000000001"/>
    <n v="4000"/>
    <n v="1200.0000000000005"/>
    <n v="480.00000000000023"/>
    <n v="0.4"/>
    <n v="720.00000000000023"/>
  </r>
  <r>
    <x v="0"/>
    <n v="1185732"/>
    <x v="123"/>
    <x v="4"/>
    <x v="29"/>
    <s v="Charlotte"/>
    <x v="4"/>
    <n v="0.40000000000000008"/>
    <n v="4000"/>
    <n v="1600.0000000000002"/>
    <n v="560"/>
    <n v="0.35"/>
    <n v="1040.0000000000002"/>
  </r>
  <r>
    <x v="0"/>
    <n v="1185732"/>
    <x v="123"/>
    <x v="4"/>
    <x v="29"/>
    <s v="Charlotte"/>
    <x v="5"/>
    <n v="0.4"/>
    <n v="5250"/>
    <n v="2100"/>
    <n v="1050"/>
    <n v="0.5"/>
    <n v="1050"/>
  </r>
  <r>
    <x v="0"/>
    <n v="1185732"/>
    <x v="143"/>
    <x v="4"/>
    <x v="29"/>
    <s v="Charlotte"/>
    <x v="0"/>
    <n v="0.35000000000000009"/>
    <n v="6750"/>
    <n v="2362.5000000000005"/>
    <n v="945.00000000000023"/>
    <n v="0.4"/>
    <n v="1417.5000000000002"/>
  </r>
  <r>
    <x v="0"/>
    <n v="1185732"/>
    <x v="143"/>
    <x v="4"/>
    <x v="29"/>
    <s v="Charlotte"/>
    <x v="1"/>
    <n v="0.25000000000000011"/>
    <n v="5000"/>
    <n v="1250.0000000000005"/>
    <n v="437.50000000000011"/>
    <n v="0.35"/>
    <n v="812.50000000000034"/>
  </r>
  <r>
    <x v="0"/>
    <n v="1185732"/>
    <x v="143"/>
    <x v="4"/>
    <x v="29"/>
    <s v="Charlotte"/>
    <x v="2"/>
    <n v="0.35000000000000014"/>
    <n v="4450"/>
    <n v="1557.5000000000007"/>
    <n v="623.00000000000034"/>
    <n v="0.4"/>
    <n v="934.50000000000034"/>
  </r>
  <r>
    <x v="0"/>
    <n v="1185732"/>
    <x v="143"/>
    <x v="4"/>
    <x v="29"/>
    <s v="Charlotte"/>
    <x v="3"/>
    <n v="0.65000000000000024"/>
    <n v="5000"/>
    <n v="3250.0000000000014"/>
    <n v="1300.0000000000007"/>
    <n v="0.4"/>
    <n v="1950.0000000000007"/>
  </r>
  <r>
    <x v="0"/>
    <n v="1185732"/>
    <x v="143"/>
    <x v="4"/>
    <x v="29"/>
    <s v="Charlotte"/>
    <x v="4"/>
    <n v="0.80000000000000016"/>
    <n v="4750"/>
    <n v="3800.0000000000009"/>
    <n v="1330.0000000000002"/>
    <n v="0.35"/>
    <n v="2470.0000000000009"/>
  </r>
  <r>
    <x v="0"/>
    <n v="1185732"/>
    <x v="143"/>
    <x v="4"/>
    <x v="29"/>
    <s v="Charlotte"/>
    <x v="5"/>
    <n v="0.8"/>
    <n v="5750"/>
    <n v="4600"/>
    <n v="2300"/>
    <n v="0.5"/>
    <n v="2300"/>
  </r>
  <r>
    <x v="0"/>
    <n v="1185732"/>
    <x v="144"/>
    <x v="4"/>
    <x v="29"/>
    <s v="Charlotte"/>
    <x v="0"/>
    <n v="0.75000000000000011"/>
    <n v="8250"/>
    <n v="6187.5000000000009"/>
    <n v="2475.0000000000005"/>
    <n v="0.4"/>
    <n v="3712.5000000000005"/>
  </r>
  <r>
    <x v="0"/>
    <n v="1185732"/>
    <x v="144"/>
    <x v="4"/>
    <x v="29"/>
    <s v="Charlotte"/>
    <x v="1"/>
    <n v="0.65000000000000013"/>
    <n v="6250"/>
    <n v="4062.5000000000009"/>
    <n v="1421.8750000000002"/>
    <n v="0.35"/>
    <n v="2640.6250000000009"/>
  </r>
  <r>
    <x v="0"/>
    <n v="1185732"/>
    <x v="144"/>
    <x v="4"/>
    <x v="29"/>
    <s v="Charlotte"/>
    <x v="2"/>
    <n v="0.65000000000000013"/>
    <n v="5750"/>
    <n v="3737.5000000000009"/>
    <n v="1495.0000000000005"/>
    <n v="0.4"/>
    <n v="2242.5000000000005"/>
  </r>
  <r>
    <x v="0"/>
    <n v="1185732"/>
    <x v="144"/>
    <x v="4"/>
    <x v="29"/>
    <s v="Charlotte"/>
    <x v="3"/>
    <n v="0.65000000000000013"/>
    <n v="5250"/>
    <n v="3412.5000000000009"/>
    <n v="1365.0000000000005"/>
    <n v="0.4"/>
    <n v="2047.5000000000005"/>
  </r>
  <r>
    <x v="0"/>
    <n v="1185732"/>
    <x v="144"/>
    <x v="4"/>
    <x v="29"/>
    <s v="Charlotte"/>
    <x v="4"/>
    <n v="0.75000000000000011"/>
    <n v="5250"/>
    <n v="3937.5000000000005"/>
    <n v="1378.125"/>
    <n v="0.35"/>
    <n v="2559.3750000000005"/>
  </r>
  <r>
    <x v="0"/>
    <n v="1185732"/>
    <x v="144"/>
    <x v="4"/>
    <x v="29"/>
    <s v="Charlotte"/>
    <x v="5"/>
    <n v="0.8"/>
    <n v="6250"/>
    <n v="5000"/>
    <n v="2500"/>
    <n v="0.5"/>
    <n v="2500"/>
  </r>
  <r>
    <x v="0"/>
    <n v="1185732"/>
    <x v="215"/>
    <x v="3"/>
    <x v="30"/>
    <s v="Columbus"/>
    <x v="0"/>
    <n v="0.4"/>
    <n v="5000"/>
    <n v="2000"/>
    <n v="800"/>
    <n v="0.4"/>
    <n v="1200"/>
  </r>
  <r>
    <x v="0"/>
    <n v="1185732"/>
    <x v="215"/>
    <x v="3"/>
    <x v="30"/>
    <s v="Columbus"/>
    <x v="1"/>
    <n v="0.4"/>
    <n v="3000"/>
    <n v="1200"/>
    <n v="420"/>
    <n v="0.35"/>
    <n v="780"/>
  </r>
  <r>
    <x v="0"/>
    <n v="1185732"/>
    <x v="215"/>
    <x v="3"/>
    <x v="30"/>
    <s v="Columbus"/>
    <x v="2"/>
    <n v="0.30000000000000004"/>
    <n v="3000"/>
    <n v="900.00000000000011"/>
    <n v="360.00000000000006"/>
    <n v="0.4"/>
    <n v="540"/>
  </r>
  <r>
    <x v="0"/>
    <n v="1185732"/>
    <x v="215"/>
    <x v="3"/>
    <x v="30"/>
    <s v="Columbus"/>
    <x v="3"/>
    <n v="0.35000000000000003"/>
    <n v="1500"/>
    <n v="525"/>
    <n v="210"/>
    <n v="0.4"/>
    <n v="315"/>
  </r>
  <r>
    <x v="0"/>
    <n v="1185732"/>
    <x v="215"/>
    <x v="3"/>
    <x v="30"/>
    <s v="Columbus"/>
    <x v="4"/>
    <n v="0.49999999999999994"/>
    <n v="2000"/>
    <n v="999.99999999999989"/>
    <n v="349.99999999999994"/>
    <n v="0.35"/>
    <n v="650"/>
  </r>
  <r>
    <x v="0"/>
    <n v="1185732"/>
    <x v="215"/>
    <x v="3"/>
    <x v="30"/>
    <s v="Columbus"/>
    <x v="5"/>
    <n v="0.4"/>
    <n v="3000"/>
    <n v="1200"/>
    <n v="480"/>
    <n v="0.4"/>
    <n v="720"/>
  </r>
  <r>
    <x v="0"/>
    <n v="1185732"/>
    <x v="216"/>
    <x v="3"/>
    <x v="30"/>
    <s v="Columbus"/>
    <x v="0"/>
    <n v="0.4"/>
    <n v="5500"/>
    <n v="2200"/>
    <n v="880"/>
    <n v="0.4"/>
    <n v="1320"/>
  </r>
  <r>
    <x v="0"/>
    <n v="1185732"/>
    <x v="216"/>
    <x v="3"/>
    <x v="30"/>
    <s v="Columbus"/>
    <x v="1"/>
    <n v="0.4"/>
    <n v="2000"/>
    <n v="800"/>
    <n v="280"/>
    <n v="0.35"/>
    <n v="520"/>
  </r>
  <r>
    <x v="0"/>
    <n v="1185732"/>
    <x v="216"/>
    <x v="3"/>
    <x v="30"/>
    <s v="Columbus"/>
    <x v="2"/>
    <n v="0.30000000000000004"/>
    <n v="2500"/>
    <n v="750.00000000000011"/>
    <n v="300.00000000000006"/>
    <n v="0.4"/>
    <n v="450.00000000000006"/>
  </r>
  <r>
    <x v="0"/>
    <n v="1185732"/>
    <x v="216"/>
    <x v="3"/>
    <x v="30"/>
    <s v="Columbus"/>
    <x v="3"/>
    <n v="0.35000000000000003"/>
    <n v="1250"/>
    <n v="437.50000000000006"/>
    <n v="175.00000000000003"/>
    <n v="0.4"/>
    <n v="262.5"/>
  </r>
  <r>
    <x v="0"/>
    <n v="1185732"/>
    <x v="216"/>
    <x v="3"/>
    <x v="30"/>
    <s v="Columbus"/>
    <x v="4"/>
    <n v="0.49999999999999994"/>
    <n v="2000"/>
    <n v="999.99999999999989"/>
    <n v="349.99999999999994"/>
    <n v="0.35"/>
    <n v="650"/>
  </r>
  <r>
    <x v="0"/>
    <n v="1185732"/>
    <x v="216"/>
    <x v="3"/>
    <x v="30"/>
    <s v="Columbus"/>
    <x v="5"/>
    <n v="0.4"/>
    <n v="3000"/>
    <n v="1200"/>
    <n v="480"/>
    <n v="0.4"/>
    <n v="720"/>
  </r>
  <r>
    <x v="0"/>
    <n v="1185732"/>
    <x v="217"/>
    <x v="3"/>
    <x v="30"/>
    <s v="Columbus"/>
    <x v="0"/>
    <n v="0.45"/>
    <n v="5200"/>
    <n v="2340"/>
    <n v="936"/>
    <n v="0.4"/>
    <n v="1404"/>
  </r>
  <r>
    <x v="0"/>
    <n v="1185732"/>
    <x v="217"/>
    <x v="3"/>
    <x v="30"/>
    <s v="Columbus"/>
    <x v="1"/>
    <n v="0.45"/>
    <n v="2250"/>
    <n v="1012.5"/>
    <n v="354.375"/>
    <n v="0.35"/>
    <n v="658.125"/>
  </r>
  <r>
    <x v="0"/>
    <n v="1185732"/>
    <x v="217"/>
    <x v="3"/>
    <x v="30"/>
    <s v="Columbus"/>
    <x v="2"/>
    <n v="0.35000000000000003"/>
    <n v="2500"/>
    <n v="875.00000000000011"/>
    <n v="350.00000000000006"/>
    <n v="0.4"/>
    <n v="525"/>
  </r>
  <r>
    <x v="0"/>
    <n v="1185732"/>
    <x v="217"/>
    <x v="3"/>
    <x v="30"/>
    <s v="Columbus"/>
    <x v="3"/>
    <n v="0.4"/>
    <n v="1000"/>
    <n v="400"/>
    <n v="160"/>
    <n v="0.4"/>
    <n v="240"/>
  </r>
  <r>
    <x v="0"/>
    <n v="1185732"/>
    <x v="217"/>
    <x v="3"/>
    <x v="30"/>
    <s v="Columbus"/>
    <x v="4"/>
    <n v="0.54999999999999993"/>
    <n v="1500"/>
    <n v="824.99999999999989"/>
    <n v="288.74999999999994"/>
    <n v="0.35"/>
    <n v="536.25"/>
  </r>
  <r>
    <x v="0"/>
    <n v="1185732"/>
    <x v="217"/>
    <x v="3"/>
    <x v="30"/>
    <s v="Columbus"/>
    <x v="5"/>
    <n v="0.45"/>
    <n v="2500"/>
    <n v="1125"/>
    <n v="450"/>
    <n v="0.4"/>
    <n v="675"/>
  </r>
  <r>
    <x v="0"/>
    <n v="1185732"/>
    <x v="218"/>
    <x v="3"/>
    <x v="30"/>
    <s v="Columbus"/>
    <x v="0"/>
    <n v="0.45"/>
    <n v="4750"/>
    <n v="2137.5"/>
    <n v="855"/>
    <n v="0.4"/>
    <n v="1282.5"/>
  </r>
  <r>
    <x v="0"/>
    <n v="1185732"/>
    <x v="218"/>
    <x v="3"/>
    <x v="30"/>
    <s v="Columbus"/>
    <x v="1"/>
    <n v="0.45"/>
    <n v="1750"/>
    <n v="787.5"/>
    <n v="275.625"/>
    <n v="0.35"/>
    <n v="511.875"/>
  </r>
  <r>
    <x v="0"/>
    <n v="1185732"/>
    <x v="218"/>
    <x v="3"/>
    <x v="30"/>
    <s v="Columbus"/>
    <x v="2"/>
    <n v="0.4"/>
    <n v="1750"/>
    <n v="700"/>
    <n v="280"/>
    <n v="0.4"/>
    <n v="420"/>
  </r>
  <r>
    <x v="0"/>
    <n v="1185732"/>
    <x v="218"/>
    <x v="3"/>
    <x v="30"/>
    <s v="Columbus"/>
    <x v="3"/>
    <n v="0.45"/>
    <n v="1000"/>
    <n v="450"/>
    <n v="180"/>
    <n v="0.4"/>
    <n v="270"/>
  </r>
  <r>
    <x v="0"/>
    <n v="1185732"/>
    <x v="218"/>
    <x v="3"/>
    <x v="30"/>
    <s v="Columbus"/>
    <x v="4"/>
    <n v="0.5"/>
    <n v="1250"/>
    <n v="625"/>
    <n v="218.75"/>
    <n v="0.35"/>
    <n v="406.25"/>
  </r>
  <r>
    <x v="0"/>
    <n v="1185732"/>
    <x v="218"/>
    <x v="3"/>
    <x v="30"/>
    <s v="Columbus"/>
    <x v="5"/>
    <n v="0.4"/>
    <n v="2500"/>
    <n v="1000"/>
    <n v="400"/>
    <n v="0.4"/>
    <n v="600"/>
  </r>
  <r>
    <x v="0"/>
    <n v="1185732"/>
    <x v="219"/>
    <x v="3"/>
    <x v="30"/>
    <s v="Columbus"/>
    <x v="0"/>
    <n v="0.5"/>
    <n v="5200"/>
    <n v="2600"/>
    <n v="1040"/>
    <n v="0.4"/>
    <n v="1560"/>
  </r>
  <r>
    <x v="0"/>
    <n v="1185732"/>
    <x v="219"/>
    <x v="3"/>
    <x v="30"/>
    <s v="Columbus"/>
    <x v="1"/>
    <n v="0.45000000000000007"/>
    <n v="2250"/>
    <n v="1012.5000000000001"/>
    <n v="354.375"/>
    <n v="0.35"/>
    <n v="658.12500000000011"/>
  </r>
  <r>
    <x v="0"/>
    <n v="1185732"/>
    <x v="219"/>
    <x v="3"/>
    <x v="30"/>
    <s v="Columbus"/>
    <x v="2"/>
    <n v="0.4"/>
    <n v="2000"/>
    <n v="800"/>
    <n v="320"/>
    <n v="0.4"/>
    <n v="480"/>
  </r>
  <r>
    <x v="0"/>
    <n v="1185732"/>
    <x v="219"/>
    <x v="3"/>
    <x v="30"/>
    <s v="Columbus"/>
    <x v="3"/>
    <n v="0.4"/>
    <n v="1250"/>
    <n v="500"/>
    <n v="200"/>
    <n v="0.4"/>
    <n v="300"/>
  </r>
  <r>
    <x v="0"/>
    <n v="1185732"/>
    <x v="219"/>
    <x v="3"/>
    <x v="30"/>
    <s v="Columbus"/>
    <x v="4"/>
    <n v="0.5"/>
    <n v="1500"/>
    <n v="750"/>
    <n v="262.5"/>
    <n v="0.35"/>
    <n v="487.5"/>
  </r>
  <r>
    <x v="0"/>
    <n v="1185732"/>
    <x v="219"/>
    <x v="3"/>
    <x v="30"/>
    <s v="Columbus"/>
    <x v="5"/>
    <n v="0.55000000000000004"/>
    <n v="2750"/>
    <n v="1512.5000000000002"/>
    <n v="605.00000000000011"/>
    <n v="0.4"/>
    <n v="907.50000000000011"/>
  </r>
  <r>
    <x v="0"/>
    <n v="1185732"/>
    <x v="220"/>
    <x v="3"/>
    <x v="30"/>
    <s v="Columbus"/>
    <x v="0"/>
    <n v="0.4"/>
    <n v="5250"/>
    <n v="2100"/>
    <n v="840"/>
    <n v="0.4"/>
    <n v="1260"/>
  </r>
  <r>
    <x v="0"/>
    <n v="1185732"/>
    <x v="220"/>
    <x v="3"/>
    <x v="30"/>
    <s v="Columbus"/>
    <x v="1"/>
    <n v="0.35000000000000009"/>
    <n v="2750"/>
    <n v="962.50000000000023"/>
    <n v="336.87500000000006"/>
    <n v="0.35"/>
    <n v="625.62500000000023"/>
  </r>
  <r>
    <x v="0"/>
    <n v="1185732"/>
    <x v="220"/>
    <x v="3"/>
    <x v="30"/>
    <s v="Columbus"/>
    <x v="2"/>
    <n v="0.30000000000000004"/>
    <n v="2250"/>
    <n v="675.00000000000011"/>
    <n v="270.00000000000006"/>
    <n v="0.4"/>
    <n v="405.00000000000006"/>
  </r>
  <r>
    <x v="0"/>
    <n v="1185732"/>
    <x v="220"/>
    <x v="3"/>
    <x v="30"/>
    <s v="Columbus"/>
    <x v="3"/>
    <n v="0.30000000000000004"/>
    <n v="2000"/>
    <n v="600.00000000000011"/>
    <n v="240.00000000000006"/>
    <n v="0.4"/>
    <n v="360.00000000000006"/>
  </r>
  <r>
    <x v="0"/>
    <n v="1185732"/>
    <x v="220"/>
    <x v="3"/>
    <x v="30"/>
    <s v="Columbus"/>
    <x v="4"/>
    <n v="0.5"/>
    <n v="2000"/>
    <n v="1000"/>
    <n v="350"/>
    <n v="0.35"/>
    <n v="650"/>
  </r>
  <r>
    <x v="0"/>
    <n v="1185732"/>
    <x v="220"/>
    <x v="3"/>
    <x v="30"/>
    <s v="Columbus"/>
    <x v="5"/>
    <n v="0.55000000000000004"/>
    <n v="3750"/>
    <n v="2062.5"/>
    <n v="825"/>
    <n v="0.4"/>
    <n v="1237.5"/>
  </r>
  <r>
    <x v="0"/>
    <n v="1185732"/>
    <x v="221"/>
    <x v="3"/>
    <x v="30"/>
    <s v="Columbus"/>
    <x v="0"/>
    <n v="0.5"/>
    <n v="6000"/>
    <n v="3000"/>
    <n v="1200"/>
    <n v="0.4"/>
    <n v="1800"/>
  </r>
  <r>
    <x v="0"/>
    <n v="1185732"/>
    <x v="221"/>
    <x v="3"/>
    <x v="30"/>
    <s v="Columbus"/>
    <x v="1"/>
    <n v="0.45000000000000007"/>
    <n v="3500"/>
    <n v="1575.0000000000002"/>
    <n v="551.25"/>
    <n v="0.35"/>
    <n v="1023.7500000000002"/>
  </r>
  <r>
    <x v="0"/>
    <n v="1185732"/>
    <x v="221"/>
    <x v="3"/>
    <x v="30"/>
    <s v="Columbus"/>
    <x v="2"/>
    <n v="0.4"/>
    <n v="2750"/>
    <n v="1100"/>
    <n v="440"/>
    <n v="0.4"/>
    <n v="660"/>
  </r>
  <r>
    <x v="0"/>
    <n v="1185732"/>
    <x v="221"/>
    <x v="3"/>
    <x v="30"/>
    <s v="Columbus"/>
    <x v="3"/>
    <n v="0.4"/>
    <n v="2250"/>
    <n v="900"/>
    <n v="360"/>
    <n v="0.4"/>
    <n v="540"/>
  </r>
  <r>
    <x v="0"/>
    <n v="1185732"/>
    <x v="221"/>
    <x v="3"/>
    <x v="30"/>
    <s v="Columbus"/>
    <x v="4"/>
    <n v="0.5"/>
    <n v="2500"/>
    <n v="1250"/>
    <n v="437.5"/>
    <n v="0.35"/>
    <n v="812.5"/>
  </r>
  <r>
    <x v="0"/>
    <n v="1185732"/>
    <x v="221"/>
    <x v="3"/>
    <x v="30"/>
    <s v="Columbus"/>
    <x v="5"/>
    <n v="0.55000000000000004"/>
    <n v="4250"/>
    <n v="2337.5"/>
    <n v="935"/>
    <n v="0.4"/>
    <n v="1402.5"/>
  </r>
  <r>
    <x v="0"/>
    <n v="1185732"/>
    <x v="222"/>
    <x v="3"/>
    <x v="30"/>
    <s v="Columbus"/>
    <x v="0"/>
    <n v="0.5"/>
    <n v="5750"/>
    <n v="2875"/>
    <n v="1150"/>
    <n v="0.4"/>
    <n v="1725"/>
  </r>
  <r>
    <x v="0"/>
    <n v="1185732"/>
    <x v="222"/>
    <x v="3"/>
    <x v="30"/>
    <s v="Columbus"/>
    <x v="1"/>
    <n v="0.45000000000000007"/>
    <n v="3500"/>
    <n v="1575.0000000000002"/>
    <n v="551.25"/>
    <n v="0.35"/>
    <n v="1023.7500000000002"/>
  </r>
  <r>
    <x v="0"/>
    <n v="1185732"/>
    <x v="222"/>
    <x v="3"/>
    <x v="30"/>
    <s v="Columbus"/>
    <x v="2"/>
    <n v="0.4"/>
    <n v="2750"/>
    <n v="1100"/>
    <n v="440"/>
    <n v="0.4"/>
    <n v="660"/>
  </r>
  <r>
    <x v="0"/>
    <n v="1185732"/>
    <x v="222"/>
    <x v="3"/>
    <x v="30"/>
    <s v="Columbus"/>
    <x v="3"/>
    <n v="0.4"/>
    <n v="2500"/>
    <n v="1000"/>
    <n v="400"/>
    <n v="0.4"/>
    <n v="600"/>
  </r>
  <r>
    <x v="0"/>
    <n v="1185732"/>
    <x v="222"/>
    <x v="3"/>
    <x v="30"/>
    <s v="Columbus"/>
    <x v="4"/>
    <n v="0.5"/>
    <n v="2250"/>
    <n v="1125"/>
    <n v="393.75"/>
    <n v="0.35"/>
    <n v="731.25"/>
  </r>
  <r>
    <x v="0"/>
    <n v="1185732"/>
    <x v="222"/>
    <x v="3"/>
    <x v="30"/>
    <s v="Columbus"/>
    <x v="5"/>
    <n v="0.55000000000000004"/>
    <n v="4000"/>
    <n v="2200"/>
    <n v="880"/>
    <n v="0.4"/>
    <n v="1320"/>
  </r>
  <r>
    <x v="0"/>
    <n v="1185732"/>
    <x v="223"/>
    <x v="3"/>
    <x v="30"/>
    <s v="Columbus"/>
    <x v="0"/>
    <n v="0.5"/>
    <n v="5250"/>
    <n v="2625"/>
    <n v="1050"/>
    <n v="0.4"/>
    <n v="1575"/>
  </r>
  <r>
    <x v="0"/>
    <n v="1185732"/>
    <x v="223"/>
    <x v="3"/>
    <x v="30"/>
    <s v="Columbus"/>
    <x v="1"/>
    <n v="0.45000000000000007"/>
    <n v="3250"/>
    <n v="1462.5000000000002"/>
    <n v="511.87500000000006"/>
    <n v="0.35"/>
    <n v="950.62500000000023"/>
  </r>
  <r>
    <x v="0"/>
    <n v="1185732"/>
    <x v="223"/>
    <x v="3"/>
    <x v="30"/>
    <s v="Columbus"/>
    <x v="2"/>
    <n v="0.35000000000000003"/>
    <n v="2250"/>
    <n v="787.50000000000011"/>
    <n v="315.00000000000006"/>
    <n v="0.4"/>
    <n v="472.50000000000006"/>
  </r>
  <r>
    <x v="0"/>
    <n v="1185732"/>
    <x v="223"/>
    <x v="3"/>
    <x v="30"/>
    <s v="Columbus"/>
    <x v="3"/>
    <n v="0.35000000000000003"/>
    <n v="2000"/>
    <n v="700.00000000000011"/>
    <n v="280.00000000000006"/>
    <n v="0.4"/>
    <n v="420.00000000000006"/>
  </r>
  <r>
    <x v="0"/>
    <n v="1185732"/>
    <x v="223"/>
    <x v="3"/>
    <x v="30"/>
    <s v="Columbus"/>
    <x v="4"/>
    <n v="0.45"/>
    <n v="2000"/>
    <n v="900"/>
    <n v="315"/>
    <n v="0.35"/>
    <n v="585"/>
  </r>
  <r>
    <x v="0"/>
    <n v="1185732"/>
    <x v="223"/>
    <x v="3"/>
    <x v="30"/>
    <s v="Columbus"/>
    <x v="5"/>
    <n v="0.5"/>
    <n v="2750"/>
    <n v="1375"/>
    <n v="550"/>
    <n v="0.4"/>
    <n v="825"/>
  </r>
  <r>
    <x v="0"/>
    <n v="1185732"/>
    <x v="224"/>
    <x v="3"/>
    <x v="30"/>
    <s v="Columbus"/>
    <x v="0"/>
    <n v="0.54999999999999993"/>
    <n v="4500"/>
    <n v="2474.9999999999995"/>
    <n v="989.99999999999989"/>
    <n v="0.4"/>
    <n v="1484.9999999999995"/>
  </r>
  <r>
    <x v="0"/>
    <n v="1185732"/>
    <x v="224"/>
    <x v="3"/>
    <x v="30"/>
    <s v="Columbus"/>
    <x v="1"/>
    <n v="0.45"/>
    <n v="2750"/>
    <n v="1237.5"/>
    <n v="433.125"/>
    <n v="0.35"/>
    <n v="804.375"/>
  </r>
  <r>
    <x v="0"/>
    <n v="1185732"/>
    <x v="224"/>
    <x v="3"/>
    <x v="30"/>
    <s v="Columbus"/>
    <x v="2"/>
    <n v="0.45"/>
    <n v="1750"/>
    <n v="787.5"/>
    <n v="315"/>
    <n v="0.4"/>
    <n v="472.5"/>
  </r>
  <r>
    <x v="0"/>
    <n v="1185732"/>
    <x v="224"/>
    <x v="3"/>
    <x v="30"/>
    <s v="Columbus"/>
    <x v="3"/>
    <n v="0.45"/>
    <n v="1500"/>
    <n v="675"/>
    <n v="270"/>
    <n v="0.4"/>
    <n v="405"/>
  </r>
  <r>
    <x v="0"/>
    <n v="1185732"/>
    <x v="224"/>
    <x v="3"/>
    <x v="30"/>
    <s v="Columbus"/>
    <x v="4"/>
    <n v="0.54999999999999993"/>
    <n v="1500"/>
    <n v="824.99999999999989"/>
    <n v="288.74999999999994"/>
    <n v="0.35"/>
    <n v="536.25"/>
  </r>
  <r>
    <x v="0"/>
    <n v="1185732"/>
    <x v="224"/>
    <x v="3"/>
    <x v="30"/>
    <s v="Columbus"/>
    <x v="5"/>
    <n v="0.54999999999999993"/>
    <n v="2750"/>
    <n v="1512.4999999999998"/>
    <n v="604.99999999999989"/>
    <n v="0.4"/>
    <n v="907.49999999999989"/>
  </r>
  <r>
    <x v="0"/>
    <n v="1185732"/>
    <x v="225"/>
    <x v="3"/>
    <x v="30"/>
    <s v="Columbus"/>
    <x v="0"/>
    <n v="0.5"/>
    <n v="4250"/>
    <n v="2125"/>
    <n v="850"/>
    <n v="0.4"/>
    <n v="1275"/>
  </r>
  <r>
    <x v="0"/>
    <n v="1185732"/>
    <x v="225"/>
    <x v="3"/>
    <x v="30"/>
    <s v="Columbus"/>
    <x v="1"/>
    <n v="0.4"/>
    <n v="2750"/>
    <n v="1100"/>
    <n v="385"/>
    <n v="0.35"/>
    <n v="715"/>
  </r>
  <r>
    <x v="0"/>
    <n v="1185732"/>
    <x v="225"/>
    <x v="3"/>
    <x v="30"/>
    <s v="Columbus"/>
    <x v="2"/>
    <n v="0.45"/>
    <n v="2200"/>
    <n v="990"/>
    <n v="396"/>
    <n v="0.4"/>
    <n v="594"/>
  </r>
  <r>
    <x v="0"/>
    <n v="1185732"/>
    <x v="225"/>
    <x v="3"/>
    <x v="30"/>
    <s v="Columbus"/>
    <x v="3"/>
    <n v="0.55000000000000004"/>
    <n v="2000"/>
    <n v="1100"/>
    <n v="440"/>
    <n v="0.4"/>
    <n v="660"/>
  </r>
  <r>
    <x v="0"/>
    <n v="1185732"/>
    <x v="225"/>
    <x v="3"/>
    <x v="30"/>
    <s v="Columbus"/>
    <x v="4"/>
    <n v="0.65"/>
    <n v="1750"/>
    <n v="1137.5"/>
    <n v="398.125"/>
    <n v="0.35"/>
    <n v="739.375"/>
  </r>
  <r>
    <x v="0"/>
    <n v="1185732"/>
    <x v="225"/>
    <x v="3"/>
    <x v="30"/>
    <s v="Columbus"/>
    <x v="5"/>
    <n v="0.7"/>
    <n v="2750"/>
    <n v="1924.9999999999998"/>
    <n v="770"/>
    <n v="0.4"/>
    <n v="1154.9999999999998"/>
  </r>
  <r>
    <x v="0"/>
    <n v="1185732"/>
    <x v="226"/>
    <x v="3"/>
    <x v="30"/>
    <s v="Columbus"/>
    <x v="0"/>
    <n v="0.65"/>
    <n v="5250"/>
    <n v="3412.5"/>
    <n v="1365"/>
    <n v="0.4"/>
    <n v="2047.5"/>
  </r>
  <r>
    <x v="0"/>
    <n v="1185732"/>
    <x v="226"/>
    <x v="3"/>
    <x v="30"/>
    <s v="Columbus"/>
    <x v="1"/>
    <n v="0.55000000000000004"/>
    <n v="3250"/>
    <n v="1787.5000000000002"/>
    <n v="625.625"/>
    <n v="0.35"/>
    <n v="1161.8750000000002"/>
  </r>
  <r>
    <x v="0"/>
    <n v="1185732"/>
    <x v="226"/>
    <x v="3"/>
    <x v="30"/>
    <s v="Columbus"/>
    <x v="2"/>
    <n v="0.55000000000000004"/>
    <n v="2750"/>
    <n v="1512.5000000000002"/>
    <n v="605.00000000000011"/>
    <n v="0.4"/>
    <n v="907.50000000000011"/>
  </r>
  <r>
    <x v="0"/>
    <n v="1185732"/>
    <x v="226"/>
    <x v="3"/>
    <x v="30"/>
    <s v="Columbus"/>
    <x v="3"/>
    <n v="0.5"/>
    <n v="2250"/>
    <n v="1125"/>
    <n v="450"/>
    <n v="0.4"/>
    <n v="675"/>
  </r>
  <r>
    <x v="0"/>
    <n v="1185732"/>
    <x v="226"/>
    <x v="3"/>
    <x v="30"/>
    <s v="Columbus"/>
    <x v="4"/>
    <n v="0.6"/>
    <n v="2250"/>
    <n v="1350"/>
    <n v="472.49999999999994"/>
    <n v="0.35"/>
    <n v="877.5"/>
  </r>
  <r>
    <x v="0"/>
    <n v="1185732"/>
    <x v="226"/>
    <x v="3"/>
    <x v="30"/>
    <s v="Columbus"/>
    <x v="5"/>
    <n v="0.64999999999999991"/>
    <n v="3250"/>
    <n v="2112.4999999999995"/>
    <n v="844.99999999999989"/>
    <n v="0.4"/>
    <n v="1267.4999999999995"/>
  </r>
  <r>
    <x v="0"/>
    <n v="1185732"/>
    <x v="24"/>
    <x v="4"/>
    <x v="31"/>
    <s v="Louisville"/>
    <x v="0"/>
    <n v="0.30000000000000004"/>
    <n v="7250"/>
    <n v="2175.0000000000005"/>
    <n v="870.00000000000023"/>
    <n v="0.4"/>
    <n v="1305.0000000000002"/>
  </r>
  <r>
    <x v="0"/>
    <n v="1185732"/>
    <x v="24"/>
    <x v="4"/>
    <x v="31"/>
    <s v="Louisville"/>
    <x v="1"/>
    <n v="0.30000000000000004"/>
    <n v="5250"/>
    <n v="1575.0000000000002"/>
    <n v="551.25"/>
    <n v="0.35"/>
    <n v="1023.7500000000002"/>
  </r>
  <r>
    <x v="0"/>
    <n v="1185732"/>
    <x v="24"/>
    <x v="4"/>
    <x v="31"/>
    <s v="Louisville"/>
    <x v="2"/>
    <n v="0.20000000000000007"/>
    <n v="5250"/>
    <n v="1050.0000000000005"/>
    <n v="420.00000000000023"/>
    <n v="0.4"/>
    <n v="630.00000000000023"/>
  </r>
  <r>
    <x v="0"/>
    <n v="1185732"/>
    <x v="24"/>
    <x v="4"/>
    <x v="31"/>
    <s v="Louisville"/>
    <x v="3"/>
    <n v="0.25"/>
    <n v="3750"/>
    <n v="937.5"/>
    <n v="375"/>
    <n v="0.4"/>
    <n v="562.5"/>
  </r>
  <r>
    <x v="0"/>
    <n v="1185732"/>
    <x v="24"/>
    <x v="4"/>
    <x v="31"/>
    <s v="Louisville"/>
    <x v="4"/>
    <n v="0.4"/>
    <n v="4250"/>
    <n v="1700"/>
    <n v="595"/>
    <n v="0.35"/>
    <n v="1105"/>
  </r>
  <r>
    <x v="0"/>
    <n v="1185732"/>
    <x v="24"/>
    <x v="4"/>
    <x v="31"/>
    <s v="Louisville"/>
    <x v="5"/>
    <n v="0.30000000000000004"/>
    <n v="5250"/>
    <n v="1575.0000000000002"/>
    <n v="787.50000000000011"/>
    <n v="0.5"/>
    <n v="787.50000000000011"/>
  </r>
  <r>
    <x v="0"/>
    <n v="1185732"/>
    <x v="167"/>
    <x v="4"/>
    <x v="31"/>
    <s v="Louisville"/>
    <x v="0"/>
    <n v="0.30000000000000004"/>
    <n v="7750"/>
    <n v="2325.0000000000005"/>
    <n v="930.00000000000023"/>
    <n v="0.4"/>
    <n v="1395.0000000000002"/>
  </r>
  <r>
    <x v="0"/>
    <n v="1185732"/>
    <x v="167"/>
    <x v="4"/>
    <x v="31"/>
    <s v="Louisville"/>
    <x v="1"/>
    <n v="0.30000000000000004"/>
    <n v="4250"/>
    <n v="1275.0000000000002"/>
    <n v="446.25000000000006"/>
    <n v="0.35"/>
    <n v="828.75000000000023"/>
  </r>
  <r>
    <x v="0"/>
    <n v="1185732"/>
    <x v="167"/>
    <x v="4"/>
    <x v="31"/>
    <s v="Louisville"/>
    <x v="2"/>
    <n v="0.20000000000000007"/>
    <n v="4750"/>
    <n v="950.00000000000034"/>
    <n v="380.00000000000017"/>
    <n v="0.4"/>
    <n v="570.00000000000023"/>
  </r>
  <r>
    <x v="0"/>
    <n v="1185732"/>
    <x v="167"/>
    <x v="4"/>
    <x v="31"/>
    <s v="Louisville"/>
    <x v="3"/>
    <n v="0.25"/>
    <n v="3250"/>
    <n v="812.5"/>
    <n v="325"/>
    <n v="0.4"/>
    <n v="487.5"/>
  </r>
  <r>
    <x v="0"/>
    <n v="1185732"/>
    <x v="167"/>
    <x v="4"/>
    <x v="31"/>
    <s v="Louisville"/>
    <x v="4"/>
    <n v="0.4"/>
    <n v="4000"/>
    <n v="1600"/>
    <n v="560"/>
    <n v="0.35"/>
    <n v="1040"/>
  </r>
  <r>
    <x v="0"/>
    <n v="1185732"/>
    <x v="167"/>
    <x v="4"/>
    <x v="31"/>
    <s v="Louisville"/>
    <x v="5"/>
    <n v="0.25"/>
    <n v="5000"/>
    <n v="1250"/>
    <n v="625"/>
    <n v="0.5"/>
    <n v="625"/>
  </r>
  <r>
    <x v="0"/>
    <n v="1185732"/>
    <x v="104"/>
    <x v="4"/>
    <x v="31"/>
    <s v="Louisville"/>
    <x v="0"/>
    <n v="0.25"/>
    <n v="7200"/>
    <n v="1800"/>
    <n v="720"/>
    <n v="0.4"/>
    <n v="1080"/>
  </r>
  <r>
    <x v="0"/>
    <n v="1185732"/>
    <x v="104"/>
    <x v="4"/>
    <x v="31"/>
    <s v="Louisville"/>
    <x v="1"/>
    <n v="0.25"/>
    <n v="4000"/>
    <n v="1000"/>
    <n v="350"/>
    <n v="0.35"/>
    <n v="650"/>
  </r>
  <r>
    <x v="0"/>
    <n v="1185732"/>
    <x v="104"/>
    <x v="4"/>
    <x v="31"/>
    <s v="Louisville"/>
    <x v="2"/>
    <n v="0.15000000000000002"/>
    <n v="4250"/>
    <n v="637.50000000000011"/>
    <n v="255.00000000000006"/>
    <n v="0.4"/>
    <n v="382.50000000000006"/>
  </r>
  <r>
    <x v="0"/>
    <n v="1185732"/>
    <x v="104"/>
    <x v="4"/>
    <x v="31"/>
    <s v="Louisville"/>
    <x v="3"/>
    <n v="0.19999999999999996"/>
    <n v="2750"/>
    <n v="549.99999999999989"/>
    <n v="219.99999999999997"/>
    <n v="0.4"/>
    <n v="329.99999999999989"/>
  </r>
  <r>
    <x v="0"/>
    <n v="1185732"/>
    <x v="104"/>
    <x v="4"/>
    <x v="31"/>
    <s v="Louisville"/>
    <x v="4"/>
    <n v="0.35000000000000009"/>
    <n v="3250"/>
    <n v="1137.5000000000002"/>
    <n v="398.12500000000006"/>
    <n v="0.35"/>
    <n v="739.37500000000023"/>
  </r>
  <r>
    <x v="0"/>
    <n v="1185732"/>
    <x v="104"/>
    <x v="4"/>
    <x v="31"/>
    <s v="Louisville"/>
    <x v="5"/>
    <n v="0.25"/>
    <n v="4250"/>
    <n v="1062.5"/>
    <n v="531.25"/>
    <n v="0.5"/>
    <n v="531.25"/>
  </r>
  <r>
    <x v="0"/>
    <n v="1185732"/>
    <x v="105"/>
    <x v="4"/>
    <x v="31"/>
    <s v="Louisville"/>
    <x v="0"/>
    <n v="0.25"/>
    <n v="6750"/>
    <n v="1687.5"/>
    <n v="675"/>
    <n v="0.4"/>
    <n v="1012.5"/>
  </r>
  <r>
    <x v="0"/>
    <n v="1185732"/>
    <x v="105"/>
    <x v="4"/>
    <x v="31"/>
    <s v="Louisville"/>
    <x v="1"/>
    <n v="0.25"/>
    <n v="3750"/>
    <n v="937.5"/>
    <n v="328.125"/>
    <n v="0.35"/>
    <n v="609.375"/>
  </r>
  <r>
    <x v="0"/>
    <n v="1185732"/>
    <x v="105"/>
    <x v="4"/>
    <x v="31"/>
    <s v="Louisville"/>
    <x v="2"/>
    <n v="0.15000000000000002"/>
    <n v="3750"/>
    <n v="562.50000000000011"/>
    <n v="225.00000000000006"/>
    <n v="0.4"/>
    <n v="337.50000000000006"/>
  </r>
  <r>
    <x v="0"/>
    <n v="1185732"/>
    <x v="105"/>
    <x v="4"/>
    <x v="31"/>
    <s v="Louisville"/>
    <x v="3"/>
    <n v="0.19999999999999996"/>
    <n v="3000"/>
    <n v="599.99999999999989"/>
    <n v="239.99999999999997"/>
    <n v="0.4"/>
    <n v="359.99999999999989"/>
  </r>
  <r>
    <x v="0"/>
    <n v="1185732"/>
    <x v="105"/>
    <x v="4"/>
    <x v="31"/>
    <s v="Louisville"/>
    <x v="4"/>
    <n v="0.4"/>
    <n v="3250"/>
    <n v="1300"/>
    <n v="454.99999999999994"/>
    <n v="0.35"/>
    <n v="845"/>
  </r>
  <r>
    <x v="0"/>
    <n v="1185732"/>
    <x v="105"/>
    <x v="4"/>
    <x v="31"/>
    <s v="Louisville"/>
    <x v="5"/>
    <n v="0.30000000000000004"/>
    <n v="4750"/>
    <n v="1425.0000000000002"/>
    <n v="712.50000000000011"/>
    <n v="0.5"/>
    <n v="712.50000000000011"/>
  </r>
  <r>
    <x v="0"/>
    <n v="1185732"/>
    <x v="40"/>
    <x v="4"/>
    <x v="31"/>
    <s v="Louisville"/>
    <x v="0"/>
    <n v="0.4"/>
    <n v="7450"/>
    <n v="2980"/>
    <n v="1192"/>
    <n v="0.4"/>
    <n v="1788"/>
  </r>
  <r>
    <x v="0"/>
    <n v="1185732"/>
    <x v="40"/>
    <x v="4"/>
    <x v="31"/>
    <s v="Louisville"/>
    <x v="1"/>
    <n v="0.4"/>
    <n v="4500"/>
    <n v="1800"/>
    <n v="630"/>
    <n v="0.35"/>
    <n v="1170"/>
  </r>
  <r>
    <x v="0"/>
    <n v="1185732"/>
    <x v="40"/>
    <x v="4"/>
    <x v="31"/>
    <s v="Louisville"/>
    <x v="2"/>
    <n v="0.35000000000000003"/>
    <n v="4250"/>
    <n v="1487.5000000000002"/>
    <n v="595.00000000000011"/>
    <n v="0.4"/>
    <n v="892.50000000000011"/>
  </r>
  <r>
    <x v="0"/>
    <n v="1185732"/>
    <x v="40"/>
    <x v="4"/>
    <x v="31"/>
    <s v="Louisville"/>
    <x v="3"/>
    <n v="0.35000000000000003"/>
    <n v="3750"/>
    <n v="1312.5000000000002"/>
    <n v="525.00000000000011"/>
    <n v="0.4"/>
    <n v="787.50000000000011"/>
  </r>
  <r>
    <x v="0"/>
    <n v="1185732"/>
    <x v="40"/>
    <x v="4"/>
    <x v="31"/>
    <s v="Louisville"/>
    <x v="4"/>
    <n v="0.44999999999999996"/>
    <n v="4000"/>
    <n v="1799.9999999999998"/>
    <n v="629.99999999999989"/>
    <n v="0.35"/>
    <n v="1170"/>
  </r>
  <r>
    <x v="0"/>
    <n v="1185732"/>
    <x v="40"/>
    <x v="4"/>
    <x v="31"/>
    <s v="Louisville"/>
    <x v="5"/>
    <n v="0.49999999999999994"/>
    <n v="5000"/>
    <n v="2499.9999999999995"/>
    <n v="1249.9999999999998"/>
    <n v="0.5"/>
    <n v="1249.9999999999998"/>
  </r>
  <r>
    <x v="0"/>
    <n v="1185732"/>
    <x v="169"/>
    <x v="4"/>
    <x v="31"/>
    <s v="Louisville"/>
    <x v="0"/>
    <n v="0.44999999999999996"/>
    <n v="7500"/>
    <n v="3374.9999999999995"/>
    <n v="1350"/>
    <n v="0.4"/>
    <n v="2024.9999999999995"/>
  </r>
  <r>
    <x v="0"/>
    <n v="1185732"/>
    <x v="169"/>
    <x v="4"/>
    <x v="31"/>
    <s v="Louisville"/>
    <x v="1"/>
    <n v="0.4"/>
    <n v="5000"/>
    <n v="2000"/>
    <n v="700"/>
    <n v="0.35"/>
    <n v="1300"/>
  </r>
  <r>
    <x v="0"/>
    <n v="1185732"/>
    <x v="169"/>
    <x v="4"/>
    <x v="31"/>
    <s v="Louisville"/>
    <x v="2"/>
    <n v="0.45"/>
    <n v="4750"/>
    <n v="2137.5"/>
    <n v="855"/>
    <n v="0.4"/>
    <n v="1282.5"/>
  </r>
  <r>
    <x v="0"/>
    <n v="1185732"/>
    <x v="169"/>
    <x v="4"/>
    <x v="31"/>
    <s v="Louisville"/>
    <x v="3"/>
    <n v="0.45"/>
    <n v="4500"/>
    <n v="2025"/>
    <n v="810"/>
    <n v="0.4"/>
    <n v="1215"/>
  </r>
  <r>
    <x v="0"/>
    <n v="1185732"/>
    <x v="169"/>
    <x v="4"/>
    <x v="31"/>
    <s v="Louisville"/>
    <x v="4"/>
    <n v="0.6"/>
    <n v="4500"/>
    <n v="2700"/>
    <n v="944.99999999999989"/>
    <n v="0.35"/>
    <n v="1755"/>
  </r>
  <r>
    <x v="0"/>
    <n v="1185732"/>
    <x v="169"/>
    <x v="4"/>
    <x v="31"/>
    <s v="Louisville"/>
    <x v="5"/>
    <n v="0.65"/>
    <n v="6250"/>
    <n v="4062.5"/>
    <n v="2031.25"/>
    <n v="0.5"/>
    <n v="2031.25"/>
  </r>
  <r>
    <x v="0"/>
    <n v="1185732"/>
    <x v="108"/>
    <x v="4"/>
    <x v="31"/>
    <s v="Louisville"/>
    <x v="0"/>
    <n v="0.6"/>
    <n v="8500"/>
    <n v="5100"/>
    <n v="2040"/>
    <n v="0.4"/>
    <n v="3060"/>
  </r>
  <r>
    <x v="0"/>
    <n v="1185732"/>
    <x v="108"/>
    <x v="4"/>
    <x v="31"/>
    <s v="Louisville"/>
    <x v="1"/>
    <n v="0.55000000000000004"/>
    <n v="6000"/>
    <n v="3300.0000000000005"/>
    <n v="1155"/>
    <n v="0.35"/>
    <n v="2145.0000000000005"/>
  </r>
  <r>
    <x v="0"/>
    <n v="1185732"/>
    <x v="108"/>
    <x v="4"/>
    <x v="31"/>
    <s v="Louisville"/>
    <x v="2"/>
    <n v="0.5"/>
    <n v="5250"/>
    <n v="2625"/>
    <n v="1050"/>
    <n v="0.4"/>
    <n v="1575"/>
  </r>
  <r>
    <x v="0"/>
    <n v="1185732"/>
    <x v="108"/>
    <x v="4"/>
    <x v="31"/>
    <s v="Louisville"/>
    <x v="3"/>
    <n v="0.5"/>
    <n v="4750"/>
    <n v="2375"/>
    <n v="950"/>
    <n v="0.4"/>
    <n v="1425"/>
  </r>
  <r>
    <x v="0"/>
    <n v="1185732"/>
    <x v="108"/>
    <x v="4"/>
    <x v="31"/>
    <s v="Louisville"/>
    <x v="4"/>
    <n v="0.6"/>
    <n v="5000"/>
    <n v="3000"/>
    <n v="1050"/>
    <n v="0.35"/>
    <n v="1950"/>
  </r>
  <r>
    <x v="0"/>
    <n v="1185732"/>
    <x v="108"/>
    <x v="4"/>
    <x v="31"/>
    <s v="Louisville"/>
    <x v="5"/>
    <n v="0.65"/>
    <n v="6750"/>
    <n v="4387.5"/>
    <n v="2193.75"/>
    <n v="0.5"/>
    <n v="2193.75"/>
  </r>
  <r>
    <x v="0"/>
    <n v="1185732"/>
    <x v="109"/>
    <x v="4"/>
    <x v="31"/>
    <s v="Louisville"/>
    <x v="0"/>
    <n v="0.6"/>
    <n v="8250"/>
    <n v="4950"/>
    <n v="1980"/>
    <n v="0.4"/>
    <n v="2970"/>
  </r>
  <r>
    <x v="0"/>
    <n v="1185732"/>
    <x v="109"/>
    <x v="4"/>
    <x v="31"/>
    <s v="Louisville"/>
    <x v="1"/>
    <n v="0.55000000000000004"/>
    <n v="6000"/>
    <n v="3300.0000000000005"/>
    <n v="1155"/>
    <n v="0.35"/>
    <n v="2145.0000000000005"/>
  </r>
  <r>
    <x v="0"/>
    <n v="1185732"/>
    <x v="109"/>
    <x v="4"/>
    <x v="31"/>
    <s v="Louisville"/>
    <x v="2"/>
    <n v="0.5"/>
    <n v="5250"/>
    <n v="2625"/>
    <n v="1050"/>
    <n v="0.4"/>
    <n v="1575"/>
  </r>
  <r>
    <x v="0"/>
    <n v="1185732"/>
    <x v="109"/>
    <x v="4"/>
    <x v="31"/>
    <s v="Louisville"/>
    <x v="3"/>
    <n v="0.4"/>
    <n v="4750"/>
    <n v="1900"/>
    <n v="760"/>
    <n v="0.4"/>
    <n v="1140"/>
  </r>
  <r>
    <x v="0"/>
    <n v="1185732"/>
    <x v="109"/>
    <x v="4"/>
    <x v="31"/>
    <s v="Louisville"/>
    <x v="4"/>
    <n v="0.5"/>
    <n v="4500"/>
    <n v="2250"/>
    <n v="787.5"/>
    <n v="0.35"/>
    <n v="1462.5"/>
  </r>
  <r>
    <x v="0"/>
    <n v="1185732"/>
    <x v="109"/>
    <x v="4"/>
    <x v="31"/>
    <s v="Louisville"/>
    <x v="5"/>
    <n v="0.55000000000000004"/>
    <n v="6250"/>
    <n v="3437.5000000000005"/>
    <n v="1718.7500000000002"/>
    <n v="0.5"/>
    <n v="1718.7500000000002"/>
  </r>
  <r>
    <x v="0"/>
    <n v="1185732"/>
    <x v="44"/>
    <x v="4"/>
    <x v="31"/>
    <s v="Louisville"/>
    <x v="0"/>
    <n v="0.5"/>
    <n v="7250"/>
    <n v="3625"/>
    <n v="1450"/>
    <n v="0.4"/>
    <n v="2175"/>
  </r>
  <r>
    <x v="0"/>
    <n v="1185732"/>
    <x v="44"/>
    <x v="4"/>
    <x v="31"/>
    <s v="Louisville"/>
    <x v="1"/>
    <n v="0.45000000000000012"/>
    <n v="5250"/>
    <n v="2362.5000000000005"/>
    <n v="826.87500000000011"/>
    <n v="0.35"/>
    <n v="1535.6250000000005"/>
  </r>
  <r>
    <x v="0"/>
    <n v="1185732"/>
    <x v="44"/>
    <x v="4"/>
    <x v="31"/>
    <s v="Louisville"/>
    <x v="2"/>
    <n v="0.20000000000000007"/>
    <n v="4250"/>
    <n v="850.00000000000023"/>
    <n v="340.00000000000011"/>
    <n v="0.4"/>
    <n v="510.00000000000011"/>
  </r>
  <r>
    <x v="0"/>
    <n v="1185732"/>
    <x v="44"/>
    <x v="4"/>
    <x v="31"/>
    <s v="Louisville"/>
    <x v="3"/>
    <n v="0.20000000000000007"/>
    <n v="4000"/>
    <n v="800.00000000000023"/>
    <n v="320.00000000000011"/>
    <n v="0.4"/>
    <n v="480.00000000000011"/>
  </r>
  <r>
    <x v="0"/>
    <n v="1185732"/>
    <x v="44"/>
    <x v="4"/>
    <x v="31"/>
    <s v="Louisville"/>
    <x v="4"/>
    <n v="0.30000000000000004"/>
    <n v="4000"/>
    <n v="1200.0000000000002"/>
    <n v="420.00000000000006"/>
    <n v="0.35"/>
    <n v="780.00000000000023"/>
  </r>
  <r>
    <x v="0"/>
    <n v="1185732"/>
    <x v="44"/>
    <x v="4"/>
    <x v="31"/>
    <s v="Louisville"/>
    <x v="5"/>
    <n v="0.35000000000000009"/>
    <n v="5000"/>
    <n v="1750.0000000000005"/>
    <n v="875.00000000000023"/>
    <n v="0.5"/>
    <n v="875.00000000000023"/>
  </r>
  <r>
    <x v="0"/>
    <n v="1185732"/>
    <x v="171"/>
    <x v="4"/>
    <x v="31"/>
    <s v="Louisville"/>
    <x v="0"/>
    <n v="0.35000000000000009"/>
    <n v="6750"/>
    <n v="2362.5000000000005"/>
    <n v="945.00000000000023"/>
    <n v="0.4"/>
    <n v="1417.5000000000002"/>
  </r>
  <r>
    <x v="0"/>
    <n v="1185732"/>
    <x v="171"/>
    <x v="4"/>
    <x v="31"/>
    <s v="Louisville"/>
    <x v="1"/>
    <n v="0.25000000000000011"/>
    <n v="5000"/>
    <n v="1250.0000000000005"/>
    <n v="437.50000000000011"/>
    <n v="0.35"/>
    <n v="812.50000000000034"/>
  </r>
  <r>
    <x v="0"/>
    <n v="1185732"/>
    <x v="171"/>
    <x v="4"/>
    <x v="31"/>
    <s v="Louisville"/>
    <x v="2"/>
    <n v="0.25000000000000011"/>
    <n v="3750"/>
    <n v="937.50000000000045"/>
    <n v="375.00000000000023"/>
    <n v="0.4"/>
    <n v="562.50000000000023"/>
  </r>
  <r>
    <x v="0"/>
    <n v="1185732"/>
    <x v="171"/>
    <x v="4"/>
    <x v="31"/>
    <s v="Louisville"/>
    <x v="3"/>
    <n v="0.25000000000000011"/>
    <n v="3500"/>
    <n v="875.00000000000034"/>
    <n v="350.00000000000017"/>
    <n v="0.4"/>
    <n v="525.00000000000023"/>
  </r>
  <r>
    <x v="0"/>
    <n v="1185732"/>
    <x v="171"/>
    <x v="4"/>
    <x v="31"/>
    <s v="Louisville"/>
    <x v="4"/>
    <n v="0.35000000000000009"/>
    <n v="3500"/>
    <n v="1225.0000000000002"/>
    <n v="428.75000000000006"/>
    <n v="0.35"/>
    <n v="796.25000000000023"/>
  </r>
  <r>
    <x v="0"/>
    <n v="1185732"/>
    <x v="171"/>
    <x v="4"/>
    <x v="31"/>
    <s v="Louisville"/>
    <x v="5"/>
    <n v="0.35000000000000003"/>
    <n v="4750"/>
    <n v="1662.5000000000002"/>
    <n v="831.25000000000011"/>
    <n v="0.5"/>
    <n v="831.25000000000011"/>
  </r>
  <r>
    <x v="0"/>
    <n v="1185732"/>
    <x v="112"/>
    <x v="4"/>
    <x v="31"/>
    <s v="Louisville"/>
    <x v="0"/>
    <n v="0.3000000000000001"/>
    <n v="6250"/>
    <n v="1875.0000000000007"/>
    <n v="750.00000000000034"/>
    <n v="0.4"/>
    <n v="1125.0000000000005"/>
  </r>
  <r>
    <x v="0"/>
    <n v="1185732"/>
    <x v="112"/>
    <x v="4"/>
    <x v="31"/>
    <s v="Louisville"/>
    <x v="1"/>
    <n v="0.20000000000000012"/>
    <n v="4500"/>
    <n v="900.00000000000057"/>
    <n v="315.00000000000017"/>
    <n v="0.35"/>
    <n v="585.00000000000045"/>
  </r>
  <r>
    <x v="0"/>
    <n v="1185732"/>
    <x v="112"/>
    <x v="4"/>
    <x v="31"/>
    <s v="Louisville"/>
    <x v="2"/>
    <n v="0.30000000000000016"/>
    <n v="3950"/>
    <n v="1185.0000000000007"/>
    <n v="474.00000000000028"/>
    <n v="0.4"/>
    <n v="711.00000000000045"/>
  </r>
  <r>
    <x v="0"/>
    <n v="1185732"/>
    <x v="112"/>
    <x v="4"/>
    <x v="31"/>
    <s v="Louisville"/>
    <x v="3"/>
    <n v="0.6000000000000002"/>
    <n v="4500"/>
    <n v="2700.0000000000009"/>
    <n v="1080.0000000000005"/>
    <n v="0.4"/>
    <n v="1620.0000000000005"/>
  </r>
  <r>
    <x v="0"/>
    <n v="1185732"/>
    <x v="112"/>
    <x v="4"/>
    <x v="31"/>
    <s v="Louisville"/>
    <x v="4"/>
    <n v="0.75000000000000011"/>
    <n v="4250"/>
    <n v="3187.5000000000005"/>
    <n v="1115.625"/>
    <n v="0.35"/>
    <n v="2071.8750000000005"/>
  </r>
  <r>
    <x v="0"/>
    <n v="1185732"/>
    <x v="112"/>
    <x v="4"/>
    <x v="31"/>
    <s v="Louisville"/>
    <x v="5"/>
    <n v="0.75"/>
    <n v="5250"/>
    <n v="3937.5"/>
    <n v="1968.75"/>
    <n v="0.5"/>
    <n v="1968.75"/>
  </r>
  <r>
    <x v="0"/>
    <n v="1185732"/>
    <x v="113"/>
    <x v="4"/>
    <x v="31"/>
    <s v="Louisville"/>
    <x v="0"/>
    <n v="0.70000000000000007"/>
    <n v="7750"/>
    <n v="5425.0000000000009"/>
    <n v="2170.0000000000005"/>
    <n v="0.4"/>
    <n v="3255.0000000000005"/>
  </r>
  <r>
    <x v="0"/>
    <n v="1185732"/>
    <x v="113"/>
    <x v="4"/>
    <x v="31"/>
    <s v="Louisville"/>
    <x v="1"/>
    <n v="0.60000000000000009"/>
    <n v="5750"/>
    <n v="3450.0000000000005"/>
    <n v="1207.5"/>
    <n v="0.35"/>
    <n v="2242.5000000000005"/>
  </r>
  <r>
    <x v="0"/>
    <n v="1185732"/>
    <x v="113"/>
    <x v="4"/>
    <x v="31"/>
    <s v="Louisville"/>
    <x v="2"/>
    <n v="0.60000000000000009"/>
    <n v="5250"/>
    <n v="3150.0000000000005"/>
    <n v="1260.0000000000002"/>
    <n v="0.4"/>
    <n v="1890.0000000000002"/>
  </r>
  <r>
    <x v="0"/>
    <n v="1185732"/>
    <x v="113"/>
    <x v="4"/>
    <x v="31"/>
    <s v="Louisville"/>
    <x v="3"/>
    <n v="0.60000000000000009"/>
    <n v="4750"/>
    <n v="2850.0000000000005"/>
    <n v="1140.0000000000002"/>
    <n v="0.4"/>
    <n v="1710.0000000000002"/>
  </r>
  <r>
    <x v="0"/>
    <n v="1185732"/>
    <x v="113"/>
    <x v="4"/>
    <x v="31"/>
    <s v="Louisville"/>
    <x v="4"/>
    <n v="0.70000000000000007"/>
    <n v="4750"/>
    <n v="3325.0000000000005"/>
    <n v="1163.75"/>
    <n v="0.35"/>
    <n v="2161.2500000000005"/>
  </r>
  <r>
    <x v="0"/>
    <n v="1185732"/>
    <x v="113"/>
    <x v="4"/>
    <x v="31"/>
    <s v="Louisville"/>
    <x v="5"/>
    <n v="0.75"/>
    <n v="5750"/>
    <n v="4312.5"/>
    <n v="2156.25"/>
    <n v="0.5"/>
    <n v="2156.25"/>
  </r>
  <r>
    <x v="1"/>
    <n v="1197831"/>
    <x v="180"/>
    <x v="1"/>
    <x v="32"/>
    <s v="Jackson"/>
    <x v="0"/>
    <n v="0.25000000000000006"/>
    <n v="6500"/>
    <n v="1625.0000000000005"/>
    <n v="650.00000000000023"/>
    <n v="0.4"/>
    <n v="975.00000000000023"/>
  </r>
  <r>
    <x v="1"/>
    <n v="1197831"/>
    <x v="180"/>
    <x v="1"/>
    <x v="32"/>
    <s v="Jackson"/>
    <x v="1"/>
    <n v="0.25000000000000006"/>
    <n v="4500"/>
    <n v="1125.0000000000002"/>
    <n v="393.75000000000006"/>
    <n v="0.35"/>
    <n v="731.25000000000023"/>
  </r>
  <r>
    <x v="1"/>
    <n v="1197831"/>
    <x v="180"/>
    <x v="1"/>
    <x v="32"/>
    <s v="Jackson"/>
    <x v="2"/>
    <n v="0.15000000000000008"/>
    <n v="4500"/>
    <n v="675.00000000000034"/>
    <n v="270.00000000000017"/>
    <n v="0.4"/>
    <n v="405.00000000000017"/>
  </r>
  <r>
    <x v="1"/>
    <n v="1197831"/>
    <x v="180"/>
    <x v="1"/>
    <x v="32"/>
    <s v="Jackson"/>
    <x v="3"/>
    <n v="0.2"/>
    <n v="3000"/>
    <n v="600"/>
    <n v="240"/>
    <n v="0.4"/>
    <n v="360"/>
  </r>
  <r>
    <x v="1"/>
    <n v="1197831"/>
    <x v="180"/>
    <x v="1"/>
    <x v="32"/>
    <s v="Jackson"/>
    <x v="4"/>
    <n v="0.35000000000000003"/>
    <n v="3500"/>
    <n v="1225.0000000000002"/>
    <n v="428.75000000000006"/>
    <n v="0.35"/>
    <n v="796.25000000000023"/>
  </r>
  <r>
    <x v="1"/>
    <n v="1197831"/>
    <x v="180"/>
    <x v="1"/>
    <x v="32"/>
    <s v="Jackson"/>
    <x v="5"/>
    <n v="0.25000000000000006"/>
    <n v="4500"/>
    <n v="1125.0000000000002"/>
    <n v="450.00000000000011"/>
    <n v="0.4"/>
    <n v="675.00000000000011"/>
  </r>
  <r>
    <x v="1"/>
    <n v="1197831"/>
    <x v="227"/>
    <x v="1"/>
    <x v="32"/>
    <s v="Jackson"/>
    <x v="0"/>
    <n v="0.25000000000000006"/>
    <n v="7000"/>
    <n v="1750.0000000000005"/>
    <n v="700.00000000000023"/>
    <n v="0.4"/>
    <n v="1050.0000000000002"/>
  </r>
  <r>
    <x v="1"/>
    <n v="1197831"/>
    <x v="227"/>
    <x v="1"/>
    <x v="32"/>
    <s v="Jackson"/>
    <x v="1"/>
    <n v="0.25000000000000006"/>
    <n v="3500"/>
    <n v="875.00000000000023"/>
    <n v="306.25000000000006"/>
    <n v="0.35"/>
    <n v="568.75000000000023"/>
  </r>
  <r>
    <x v="1"/>
    <n v="1197831"/>
    <x v="227"/>
    <x v="1"/>
    <x v="32"/>
    <s v="Jackson"/>
    <x v="2"/>
    <n v="0.15000000000000008"/>
    <n v="4000"/>
    <n v="600.00000000000034"/>
    <n v="240.00000000000014"/>
    <n v="0.4"/>
    <n v="360.00000000000023"/>
  </r>
  <r>
    <x v="1"/>
    <n v="1197831"/>
    <x v="227"/>
    <x v="1"/>
    <x v="32"/>
    <s v="Jackson"/>
    <x v="3"/>
    <n v="0.2"/>
    <n v="2500"/>
    <n v="500"/>
    <n v="200"/>
    <n v="0.4"/>
    <n v="300"/>
  </r>
  <r>
    <x v="1"/>
    <n v="1197831"/>
    <x v="227"/>
    <x v="1"/>
    <x v="32"/>
    <s v="Jackson"/>
    <x v="4"/>
    <n v="0.35000000000000003"/>
    <n v="3250"/>
    <n v="1137.5"/>
    <n v="398.125"/>
    <n v="0.35"/>
    <n v="739.375"/>
  </r>
  <r>
    <x v="1"/>
    <n v="1197831"/>
    <x v="227"/>
    <x v="1"/>
    <x v="32"/>
    <s v="Jackson"/>
    <x v="5"/>
    <n v="0.2"/>
    <n v="4250"/>
    <n v="850"/>
    <n v="340"/>
    <n v="0.4"/>
    <n v="510"/>
  </r>
  <r>
    <x v="1"/>
    <n v="1197831"/>
    <x v="26"/>
    <x v="1"/>
    <x v="32"/>
    <s v="Jackson"/>
    <x v="0"/>
    <n v="0.2"/>
    <n v="6450"/>
    <n v="1290"/>
    <n v="516"/>
    <n v="0.4"/>
    <n v="774"/>
  </r>
  <r>
    <x v="1"/>
    <n v="1197831"/>
    <x v="26"/>
    <x v="1"/>
    <x v="32"/>
    <s v="Jackson"/>
    <x v="1"/>
    <n v="0.2"/>
    <n v="3250"/>
    <n v="650"/>
    <n v="227.49999999999997"/>
    <n v="0.35"/>
    <n v="422.5"/>
  </r>
  <r>
    <x v="1"/>
    <n v="1197831"/>
    <x v="26"/>
    <x v="1"/>
    <x v="32"/>
    <s v="Jackson"/>
    <x v="2"/>
    <n v="0.10000000000000002"/>
    <n v="3500"/>
    <n v="350.00000000000006"/>
    <n v="140.00000000000003"/>
    <n v="0.4"/>
    <n v="210.00000000000003"/>
  </r>
  <r>
    <x v="1"/>
    <n v="1197831"/>
    <x v="26"/>
    <x v="1"/>
    <x v="32"/>
    <s v="Jackson"/>
    <x v="3"/>
    <n v="0.19999999999999996"/>
    <n v="2000"/>
    <n v="399.99999999999989"/>
    <n v="159.99999999999997"/>
    <n v="0.4"/>
    <n v="239.99999999999991"/>
  </r>
  <r>
    <x v="1"/>
    <n v="1197831"/>
    <x v="26"/>
    <x v="1"/>
    <x v="32"/>
    <s v="Jackson"/>
    <x v="4"/>
    <n v="0.35000000000000009"/>
    <n v="2500"/>
    <n v="875.00000000000023"/>
    <n v="306.25000000000006"/>
    <n v="0.35"/>
    <n v="568.75000000000023"/>
  </r>
  <r>
    <x v="1"/>
    <n v="1197831"/>
    <x v="26"/>
    <x v="1"/>
    <x v="32"/>
    <s v="Jackson"/>
    <x v="5"/>
    <n v="0.25"/>
    <n v="3500"/>
    <n v="875"/>
    <n v="350"/>
    <n v="0.4"/>
    <n v="525"/>
  </r>
  <r>
    <x v="1"/>
    <n v="1197831"/>
    <x v="27"/>
    <x v="1"/>
    <x v="32"/>
    <s v="Jackson"/>
    <x v="0"/>
    <n v="0.25"/>
    <n v="6000"/>
    <n v="1500"/>
    <n v="600"/>
    <n v="0.4"/>
    <n v="900"/>
  </r>
  <r>
    <x v="1"/>
    <n v="1197831"/>
    <x v="27"/>
    <x v="1"/>
    <x v="32"/>
    <s v="Jackson"/>
    <x v="1"/>
    <n v="0.25"/>
    <n v="3000"/>
    <n v="750"/>
    <n v="262.5"/>
    <n v="0.35"/>
    <n v="487.5"/>
  </r>
  <r>
    <x v="1"/>
    <n v="1197831"/>
    <x v="27"/>
    <x v="1"/>
    <x v="32"/>
    <s v="Jackson"/>
    <x v="2"/>
    <n v="0.15000000000000002"/>
    <n v="3000"/>
    <n v="450.00000000000006"/>
    <n v="180.00000000000003"/>
    <n v="0.4"/>
    <n v="270"/>
  </r>
  <r>
    <x v="1"/>
    <n v="1197831"/>
    <x v="27"/>
    <x v="1"/>
    <x v="32"/>
    <s v="Jackson"/>
    <x v="3"/>
    <n v="0.19999999999999996"/>
    <n v="2250"/>
    <n v="449.99999999999989"/>
    <n v="179.99999999999997"/>
    <n v="0.4"/>
    <n v="269.99999999999989"/>
  </r>
  <r>
    <x v="1"/>
    <n v="1197831"/>
    <x v="27"/>
    <x v="1"/>
    <x v="32"/>
    <s v="Jackson"/>
    <x v="4"/>
    <n v="0.4"/>
    <n v="2500"/>
    <n v="1000"/>
    <n v="350"/>
    <n v="0.35"/>
    <n v="650"/>
  </r>
  <r>
    <x v="1"/>
    <n v="1197831"/>
    <x v="27"/>
    <x v="1"/>
    <x v="32"/>
    <s v="Jackson"/>
    <x v="5"/>
    <n v="0.30000000000000004"/>
    <n v="4000"/>
    <n v="1200.0000000000002"/>
    <n v="480.00000000000011"/>
    <n v="0.4"/>
    <n v="720.00000000000011"/>
  </r>
  <r>
    <x v="1"/>
    <n v="1197831"/>
    <x v="168"/>
    <x v="1"/>
    <x v="32"/>
    <s v="Jackson"/>
    <x v="0"/>
    <n v="0.4"/>
    <n v="6700"/>
    <n v="2680"/>
    <n v="1072"/>
    <n v="0.4"/>
    <n v="1608"/>
  </r>
  <r>
    <x v="1"/>
    <n v="1197831"/>
    <x v="168"/>
    <x v="1"/>
    <x v="32"/>
    <s v="Jackson"/>
    <x v="1"/>
    <n v="0.4"/>
    <n v="3750"/>
    <n v="1500"/>
    <n v="525"/>
    <n v="0.35"/>
    <n v="975"/>
  </r>
  <r>
    <x v="1"/>
    <n v="1197831"/>
    <x v="168"/>
    <x v="1"/>
    <x v="32"/>
    <s v="Jackson"/>
    <x v="2"/>
    <n v="0.35000000000000003"/>
    <n v="3500"/>
    <n v="1225.0000000000002"/>
    <n v="490.00000000000011"/>
    <n v="0.4"/>
    <n v="735.00000000000011"/>
  </r>
  <r>
    <x v="1"/>
    <n v="1197831"/>
    <x v="168"/>
    <x v="1"/>
    <x v="32"/>
    <s v="Jackson"/>
    <x v="3"/>
    <n v="0.35000000000000003"/>
    <n v="3000"/>
    <n v="1050"/>
    <n v="420"/>
    <n v="0.4"/>
    <n v="630"/>
  </r>
  <r>
    <x v="1"/>
    <n v="1197831"/>
    <x v="168"/>
    <x v="1"/>
    <x v="32"/>
    <s v="Jackson"/>
    <x v="4"/>
    <n v="0.44999999999999996"/>
    <n v="3250"/>
    <n v="1462.4999999999998"/>
    <n v="511.87499999999989"/>
    <n v="0.35"/>
    <n v="950.62499999999989"/>
  </r>
  <r>
    <x v="1"/>
    <n v="1197831"/>
    <x v="168"/>
    <x v="1"/>
    <x v="32"/>
    <s v="Jackson"/>
    <x v="5"/>
    <n v="0.44999999999999996"/>
    <n v="4250"/>
    <n v="1912.4999999999998"/>
    <n v="765"/>
    <n v="0.4"/>
    <n v="1147.4999999999998"/>
  </r>
  <r>
    <x v="1"/>
    <n v="1197831"/>
    <x v="228"/>
    <x v="1"/>
    <x v="32"/>
    <s v="Jackson"/>
    <x v="0"/>
    <n v="0.39999999999999997"/>
    <n v="6750"/>
    <n v="2700"/>
    <n v="1080"/>
    <n v="0.4"/>
    <n v="1620"/>
  </r>
  <r>
    <x v="1"/>
    <n v="1197831"/>
    <x v="228"/>
    <x v="1"/>
    <x v="32"/>
    <s v="Jackson"/>
    <x v="1"/>
    <n v="0.35000000000000003"/>
    <n v="4250"/>
    <n v="1487.5000000000002"/>
    <n v="520.625"/>
    <n v="0.35"/>
    <n v="966.87500000000023"/>
  </r>
  <r>
    <x v="1"/>
    <n v="1197831"/>
    <x v="228"/>
    <x v="1"/>
    <x v="32"/>
    <s v="Jackson"/>
    <x v="2"/>
    <n v="0.4"/>
    <n v="4000"/>
    <n v="1600"/>
    <n v="640"/>
    <n v="0.4"/>
    <n v="960"/>
  </r>
  <r>
    <x v="1"/>
    <n v="1197831"/>
    <x v="228"/>
    <x v="1"/>
    <x v="32"/>
    <s v="Jackson"/>
    <x v="3"/>
    <n v="0.4"/>
    <n v="3750"/>
    <n v="1500"/>
    <n v="600"/>
    <n v="0.4"/>
    <n v="900"/>
  </r>
  <r>
    <x v="1"/>
    <n v="1197831"/>
    <x v="228"/>
    <x v="1"/>
    <x v="32"/>
    <s v="Jackson"/>
    <x v="4"/>
    <n v="0.54999999999999993"/>
    <n v="3750"/>
    <n v="2062.4999999999995"/>
    <n v="721.87499999999977"/>
    <n v="0.35"/>
    <n v="1340.6249999999998"/>
  </r>
  <r>
    <x v="1"/>
    <n v="1197831"/>
    <x v="228"/>
    <x v="1"/>
    <x v="32"/>
    <s v="Jackson"/>
    <x v="5"/>
    <n v="0.6"/>
    <n v="5500"/>
    <n v="3300"/>
    <n v="1320"/>
    <n v="0.4"/>
    <n v="1980"/>
  </r>
  <r>
    <x v="1"/>
    <n v="1197831"/>
    <x v="30"/>
    <x v="1"/>
    <x v="32"/>
    <s v="Jackson"/>
    <x v="0"/>
    <n v="0.54999999999999993"/>
    <n v="7750"/>
    <n v="4262.4999999999991"/>
    <n v="1704.9999999999998"/>
    <n v="0.4"/>
    <n v="2557.4999999999991"/>
  </r>
  <r>
    <x v="1"/>
    <n v="1197831"/>
    <x v="30"/>
    <x v="1"/>
    <x v="32"/>
    <s v="Jackson"/>
    <x v="1"/>
    <n v="0.5"/>
    <n v="5250"/>
    <n v="2625"/>
    <n v="918.74999999999989"/>
    <n v="0.35"/>
    <n v="1706.25"/>
  </r>
  <r>
    <x v="1"/>
    <n v="1197831"/>
    <x v="30"/>
    <x v="1"/>
    <x v="32"/>
    <s v="Jackson"/>
    <x v="2"/>
    <n v="0.45"/>
    <n v="4500"/>
    <n v="2025"/>
    <n v="810"/>
    <n v="0.4"/>
    <n v="1215"/>
  </r>
  <r>
    <x v="1"/>
    <n v="1197831"/>
    <x v="30"/>
    <x v="1"/>
    <x v="32"/>
    <s v="Jackson"/>
    <x v="3"/>
    <n v="0.45"/>
    <n v="4000"/>
    <n v="1800"/>
    <n v="720"/>
    <n v="0.4"/>
    <n v="1080"/>
  </r>
  <r>
    <x v="1"/>
    <n v="1197831"/>
    <x v="30"/>
    <x v="1"/>
    <x v="32"/>
    <s v="Jackson"/>
    <x v="4"/>
    <n v="0.6"/>
    <n v="4250"/>
    <n v="2550"/>
    <n v="892.5"/>
    <n v="0.35"/>
    <n v="1657.5"/>
  </r>
  <r>
    <x v="1"/>
    <n v="1197831"/>
    <x v="30"/>
    <x v="1"/>
    <x v="32"/>
    <s v="Jackson"/>
    <x v="5"/>
    <n v="0.65"/>
    <n v="6000"/>
    <n v="3900"/>
    <n v="1560"/>
    <n v="0.4"/>
    <n v="2340"/>
  </r>
  <r>
    <x v="1"/>
    <n v="1197831"/>
    <x v="31"/>
    <x v="1"/>
    <x v="32"/>
    <s v="Jackson"/>
    <x v="0"/>
    <n v="0.6"/>
    <n v="7500"/>
    <n v="4500"/>
    <n v="1800"/>
    <n v="0.4"/>
    <n v="2700"/>
  </r>
  <r>
    <x v="1"/>
    <n v="1197831"/>
    <x v="31"/>
    <x v="1"/>
    <x v="32"/>
    <s v="Jackson"/>
    <x v="1"/>
    <n v="0.55000000000000004"/>
    <n v="5250"/>
    <n v="2887.5000000000005"/>
    <n v="1010.6250000000001"/>
    <n v="0.35"/>
    <n v="1876.8750000000005"/>
  </r>
  <r>
    <x v="1"/>
    <n v="1197831"/>
    <x v="31"/>
    <x v="1"/>
    <x v="32"/>
    <s v="Jackson"/>
    <x v="2"/>
    <n v="0.5"/>
    <n v="4500"/>
    <n v="2250"/>
    <n v="900"/>
    <n v="0.4"/>
    <n v="1350"/>
  </r>
  <r>
    <x v="1"/>
    <n v="1197831"/>
    <x v="31"/>
    <x v="1"/>
    <x v="32"/>
    <s v="Jackson"/>
    <x v="3"/>
    <n v="0.4"/>
    <n v="4000"/>
    <n v="1600"/>
    <n v="640"/>
    <n v="0.4"/>
    <n v="960"/>
  </r>
  <r>
    <x v="1"/>
    <n v="1197831"/>
    <x v="31"/>
    <x v="1"/>
    <x v="32"/>
    <s v="Jackson"/>
    <x v="4"/>
    <n v="0.5"/>
    <n v="3750"/>
    <n v="1875"/>
    <n v="656.25"/>
    <n v="0.35"/>
    <n v="1218.75"/>
  </r>
  <r>
    <x v="1"/>
    <n v="1197831"/>
    <x v="31"/>
    <x v="1"/>
    <x v="32"/>
    <s v="Jackson"/>
    <x v="5"/>
    <n v="0.55000000000000004"/>
    <n v="5500"/>
    <n v="3025.0000000000005"/>
    <n v="1210.0000000000002"/>
    <n v="0.4"/>
    <n v="1815.0000000000002"/>
  </r>
  <r>
    <x v="1"/>
    <n v="1197831"/>
    <x v="170"/>
    <x v="1"/>
    <x v="32"/>
    <s v="Jackson"/>
    <x v="0"/>
    <n v="0.5"/>
    <n v="6500"/>
    <n v="3250"/>
    <n v="1300"/>
    <n v="0.4"/>
    <n v="1950"/>
  </r>
  <r>
    <x v="1"/>
    <n v="1197831"/>
    <x v="170"/>
    <x v="1"/>
    <x v="32"/>
    <s v="Jackson"/>
    <x v="1"/>
    <n v="0.40000000000000013"/>
    <n v="4500"/>
    <n v="1800.0000000000007"/>
    <n v="630.00000000000023"/>
    <n v="0.35"/>
    <n v="1170.0000000000005"/>
  </r>
  <r>
    <x v="1"/>
    <n v="1197831"/>
    <x v="170"/>
    <x v="1"/>
    <x v="32"/>
    <s v="Jackson"/>
    <x v="2"/>
    <n v="0.15000000000000008"/>
    <n v="3500"/>
    <n v="525.00000000000023"/>
    <n v="210.00000000000011"/>
    <n v="0.4"/>
    <n v="315.00000000000011"/>
  </r>
  <r>
    <x v="1"/>
    <n v="1197831"/>
    <x v="170"/>
    <x v="1"/>
    <x v="32"/>
    <s v="Jackson"/>
    <x v="3"/>
    <n v="0.15000000000000008"/>
    <n v="3250"/>
    <n v="487.50000000000023"/>
    <n v="195.00000000000011"/>
    <n v="0.4"/>
    <n v="292.50000000000011"/>
  </r>
  <r>
    <x v="1"/>
    <n v="1197831"/>
    <x v="170"/>
    <x v="1"/>
    <x v="32"/>
    <s v="Jackson"/>
    <x v="4"/>
    <n v="0.25000000000000006"/>
    <n v="3250"/>
    <n v="812.50000000000023"/>
    <n v="284.37500000000006"/>
    <n v="0.35"/>
    <n v="528.12500000000023"/>
  </r>
  <r>
    <x v="1"/>
    <n v="1197831"/>
    <x v="170"/>
    <x v="1"/>
    <x v="32"/>
    <s v="Jackson"/>
    <x v="5"/>
    <n v="0.3000000000000001"/>
    <n v="4250"/>
    <n v="1275.0000000000005"/>
    <n v="510.00000000000023"/>
    <n v="0.4"/>
    <n v="765.00000000000023"/>
  </r>
  <r>
    <x v="1"/>
    <n v="1197831"/>
    <x v="229"/>
    <x v="1"/>
    <x v="32"/>
    <s v="Jackson"/>
    <x v="0"/>
    <n v="0.3000000000000001"/>
    <n v="6000"/>
    <n v="1800.0000000000007"/>
    <n v="720.00000000000034"/>
    <n v="0.4"/>
    <n v="1080.0000000000005"/>
  </r>
  <r>
    <x v="1"/>
    <n v="1197831"/>
    <x v="229"/>
    <x v="1"/>
    <x v="32"/>
    <s v="Jackson"/>
    <x v="1"/>
    <n v="0.20000000000000012"/>
    <n v="4250"/>
    <n v="850.00000000000057"/>
    <n v="297.50000000000017"/>
    <n v="0.35"/>
    <n v="552.50000000000045"/>
  </r>
  <r>
    <x v="1"/>
    <n v="1197831"/>
    <x v="229"/>
    <x v="1"/>
    <x v="32"/>
    <s v="Jackson"/>
    <x v="2"/>
    <n v="0.20000000000000012"/>
    <n v="3000"/>
    <n v="600.00000000000034"/>
    <n v="240.00000000000014"/>
    <n v="0.4"/>
    <n v="360.00000000000023"/>
  </r>
  <r>
    <x v="1"/>
    <n v="1197831"/>
    <x v="229"/>
    <x v="1"/>
    <x v="32"/>
    <s v="Jackson"/>
    <x v="3"/>
    <n v="0.20000000000000012"/>
    <n v="2750"/>
    <n v="550.00000000000034"/>
    <n v="220.00000000000014"/>
    <n v="0.4"/>
    <n v="330.00000000000023"/>
  </r>
  <r>
    <x v="1"/>
    <n v="1197831"/>
    <x v="229"/>
    <x v="1"/>
    <x v="32"/>
    <s v="Jackson"/>
    <x v="4"/>
    <n v="0.3000000000000001"/>
    <n v="2750"/>
    <n v="825.00000000000023"/>
    <n v="288.75000000000006"/>
    <n v="0.35"/>
    <n v="536.25000000000023"/>
  </r>
  <r>
    <x v="1"/>
    <n v="1197831"/>
    <x v="229"/>
    <x v="1"/>
    <x v="32"/>
    <s v="Jackson"/>
    <x v="5"/>
    <n v="0.30000000000000004"/>
    <n v="4000"/>
    <n v="1200.0000000000002"/>
    <n v="480.00000000000011"/>
    <n v="0.4"/>
    <n v="720.00000000000011"/>
  </r>
  <r>
    <x v="1"/>
    <n v="1197831"/>
    <x v="34"/>
    <x v="1"/>
    <x v="32"/>
    <s v="Jackson"/>
    <x v="0"/>
    <n v="0.25000000000000011"/>
    <n v="5500"/>
    <n v="1375.0000000000007"/>
    <n v="550.00000000000034"/>
    <n v="0.4"/>
    <n v="825.00000000000034"/>
  </r>
  <r>
    <x v="1"/>
    <n v="1197831"/>
    <x v="34"/>
    <x v="1"/>
    <x v="32"/>
    <s v="Jackson"/>
    <x v="1"/>
    <n v="0.15000000000000013"/>
    <n v="3750"/>
    <n v="562.50000000000045"/>
    <n v="196.87500000000014"/>
    <n v="0.35"/>
    <n v="365.62500000000034"/>
  </r>
  <r>
    <x v="1"/>
    <n v="1197831"/>
    <x v="34"/>
    <x v="1"/>
    <x v="32"/>
    <s v="Jackson"/>
    <x v="2"/>
    <n v="0.25000000000000017"/>
    <n v="3200"/>
    <n v="800.00000000000057"/>
    <n v="320.00000000000023"/>
    <n v="0.4"/>
    <n v="480.00000000000034"/>
  </r>
  <r>
    <x v="1"/>
    <n v="1197831"/>
    <x v="34"/>
    <x v="1"/>
    <x v="32"/>
    <s v="Jackson"/>
    <x v="3"/>
    <n v="0.55000000000000016"/>
    <n v="3750"/>
    <n v="2062.5000000000005"/>
    <n v="825.00000000000023"/>
    <n v="0.4"/>
    <n v="1237.5000000000002"/>
  </r>
  <r>
    <x v="1"/>
    <n v="1197831"/>
    <x v="34"/>
    <x v="1"/>
    <x v="32"/>
    <s v="Jackson"/>
    <x v="4"/>
    <n v="0.75000000000000011"/>
    <n v="3500"/>
    <n v="2625.0000000000005"/>
    <n v="918.75000000000011"/>
    <n v="0.35"/>
    <n v="1706.2500000000005"/>
  </r>
  <r>
    <x v="1"/>
    <n v="1197831"/>
    <x v="34"/>
    <x v="1"/>
    <x v="32"/>
    <s v="Jackson"/>
    <x v="5"/>
    <n v="0.75"/>
    <n v="4500"/>
    <n v="3375"/>
    <n v="1350"/>
    <n v="0.4"/>
    <n v="2025"/>
  </r>
  <r>
    <x v="1"/>
    <n v="1197831"/>
    <x v="35"/>
    <x v="1"/>
    <x v="32"/>
    <s v="Jackson"/>
    <x v="0"/>
    <n v="0.70000000000000007"/>
    <n v="7000"/>
    <n v="4900.0000000000009"/>
    <n v="1960.0000000000005"/>
    <n v="0.4"/>
    <n v="2940.0000000000005"/>
  </r>
  <r>
    <x v="1"/>
    <n v="1197831"/>
    <x v="35"/>
    <x v="1"/>
    <x v="32"/>
    <s v="Jackson"/>
    <x v="1"/>
    <n v="0.60000000000000009"/>
    <n v="5000"/>
    <n v="3000.0000000000005"/>
    <n v="1050"/>
    <n v="0.35"/>
    <n v="1950.0000000000005"/>
  </r>
  <r>
    <x v="1"/>
    <n v="1197831"/>
    <x v="35"/>
    <x v="1"/>
    <x v="32"/>
    <s v="Jackson"/>
    <x v="2"/>
    <n v="0.60000000000000009"/>
    <n v="4500"/>
    <n v="2700.0000000000005"/>
    <n v="1080.0000000000002"/>
    <n v="0.4"/>
    <n v="1620.0000000000002"/>
  </r>
  <r>
    <x v="1"/>
    <n v="1197831"/>
    <x v="35"/>
    <x v="1"/>
    <x v="32"/>
    <s v="Jackson"/>
    <x v="3"/>
    <n v="0.60000000000000009"/>
    <n v="4000"/>
    <n v="2400.0000000000005"/>
    <n v="960.00000000000023"/>
    <n v="0.4"/>
    <n v="1440.0000000000002"/>
  </r>
  <r>
    <x v="1"/>
    <n v="1197831"/>
    <x v="35"/>
    <x v="1"/>
    <x v="32"/>
    <s v="Jackson"/>
    <x v="4"/>
    <n v="0.70000000000000007"/>
    <n v="4000"/>
    <n v="2800.0000000000005"/>
    <n v="980.00000000000011"/>
    <n v="0.35"/>
    <n v="1820.0000000000005"/>
  </r>
  <r>
    <x v="1"/>
    <n v="1197831"/>
    <x v="35"/>
    <x v="1"/>
    <x v="32"/>
    <s v="Jackson"/>
    <x v="5"/>
    <n v="0.75"/>
    <n v="5000"/>
    <n v="3750"/>
    <n v="1500"/>
    <n v="0.4"/>
    <n v="2250"/>
  </r>
  <r>
    <x v="1"/>
    <n v="1197831"/>
    <x v="180"/>
    <x v="1"/>
    <x v="33"/>
    <s v="Little Rock"/>
    <x v="0"/>
    <n v="0.25000000000000006"/>
    <n v="5750"/>
    <n v="1437.5000000000002"/>
    <n v="575.00000000000011"/>
    <n v="0.4"/>
    <n v="862.50000000000011"/>
  </r>
  <r>
    <x v="1"/>
    <n v="1197831"/>
    <x v="180"/>
    <x v="1"/>
    <x v="33"/>
    <s v="Little Rock"/>
    <x v="1"/>
    <n v="0.25000000000000006"/>
    <n v="3750"/>
    <n v="937.50000000000023"/>
    <n v="328.12500000000006"/>
    <n v="0.35"/>
    <n v="609.37500000000023"/>
  </r>
  <r>
    <x v="1"/>
    <n v="1197831"/>
    <x v="180"/>
    <x v="1"/>
    <x v="33"/>
    <s v="Little Rock"/>
    <x v="2"/>
    <n v="0.15000000000000008"/>
    <n v="3750"/>
    <n v="562.50000000000034"/>
    <n v="225.00000000000014"/>
    <n v="0.4"/>
    <n v="337.50000000000023"/>
  </r>
  <r>
    <x v="1"/>
    <n v="1197831"/>
    <x v="180"/>
    <x v="1"/>
    <x v="33"/>
    <s v="Little Rock"/>
    <x v="3"/>
    <n v="0.2"/>
    <n v="2250"/>
    <n v="450"/>
    <n v="180"/>
    <n v="0.4"/>
    <n v="270"/>
  </r>
  <r>
    <x v="1"/>
    <n v="1197831"/>
    <x v="180"/>
    <x v="1"/>
    <x v="33"/>
    <s v="Little Rock"/>
    <x v="4"/>
    <n v="0.35000000000000003"/>
    <n v="2750"/>
    <n v="962.50000000000011"/>
    <n v="336.875"/>
    <n v="0.35"/>
    <n v="625.62500000000011"/>
  </r>
  <r>
    <x v="1"/>
    <n v="1197831"/>
    <x v="180"/>
    <x v="1"/>
    <x v="33"/>
    <s v="Little Rock"/>
    <x v="5"/>
    <n v="0.25000000000000006"/>
    <n v="3750"/>
    <n v="937.50000000000023"/>
    <n v="375.00000000000011"/>
    <n v="0.4"/>
    <n v="562.50000000000011"/>
  </r>
  <r>
    <x v="1"/>
    <n v="1197831"/>
    <x v="227"/>
    <x v="1"/>
    <x v="33"/>
    <s v="Little Rock"/>
    <x v="0"/>
    <n v="0.25000000000000006"/>
    <n v="6250"/>
    <n v="1562.5000000000005"/>
    <n v="625.00000000000023"/>
    <n v="0.4"/>
    <n v="937.50000000000023"/>
  </r>
  <r>
    <x v="1"/>
    <n v="1197831"/>
    <x v="227"/>
    <x v="1"/>
    <x v="33"/>
    <s v="Little Rock"/>
    <x v="1"/>
    <n v="0.25000000000000006"/>
    <n v="2750"/>
    <n v="687.50000000000011"/>
    <n v="240.62500000000003"/>
    <n v="0.35"/>
    <n v="446.87500000000011"/>
  </r>
  <r>
    <x v="1"/>
    <n v="1197831"/>
    <x v="227"/>
    <x v="1"/>
    <x v="33"/>
    <s v="Little Rock"/>
    <x v="2"/>
    <n v="0.15000000000000008"/>
    <n v="3250"/>
    <n v="487.50000000000023"/>
    <n v="195.00000000000011"/>
    <n v="0.4"/>
    <n v="292.50000000000011"/>
  </r>
  <r>
    <x v="1"/>
    <n v="1197831"/>
    <x v="227"/>
    <x v="1"/>
    <x v="33"/>
    <s v="Little Rock"/>
    <x v="3"/>
    <n v="0.2"/>
    <n v="1750"/>
    <n v="350"/>
    <n v="140"/>
    <n v="0.4"/>
    <n v="210"/>
  </r>
  <r>
    <x v="1"/>
    <n v="1197831"/>
    <x v="227"/>
    <x v="1"/>
    <x v="33"/>
    <s v="Little Rock"/>
    <x v="4"/>
    <n v="0.35000000000000003"/>
    <n v="2500"/>
    <n v="875.00000000000011"/>
    <n v="306.25"/>
    <n v="0.35"/>
    <n v="568.75000000000011"/>
  </r>
  <r>
    <x v="1"/>
    <n v="1197831"/>
    <x v="227"/>
    <x v="1"/>
    <x v="33"/>
    <s v="Little Rock"/>
    <x v="5"/>
    <n v="0.2"/>
    <n v="3500"/>
    <n v="700"/>
    <n v="280"/>
    <n v="0.4"/>
    <n v="420"/>
  </r>
  <r>
    <x v="1"/>
    <n v="1197831"/>
    <x v="26"/>
    <x v="1"/>
    <x v="33"/>
    <s v="Little Rock"/>
    <x v="0"/>
    <n v="0.2"/>
    <n v="5700"/>
    <n v="1140"/>
    <n v="456"/>
    <n v="0.4"/>
    <n v="684"/>
  </r>
  <r>
    <x v="1"/>
    <n v="1197831"/>
    <x v="26"/>
    <x v="1"/>
    <x v="33"/>
    <s v="Little Rock"/>
    <x v="1"/>
    <n v="0.2"/>
    <n v="2500"/>
    <n v="500"/>
    <n v="175"/>
    <n v="0.35"/>
    <n v="325"/>
  </r>
  <r>
    <x v="1"/>
    <n v="1197831"/>
    <x v="26"/>
    <x v="1"/>
    <x v="33"/>
    <s v="Little Rock"/>
    <x v="2"/>
    <n v="0.10000000000000002"/>
    <n v="2750"/>
    <n v="275.00000000000006"/>
    <n v="110.00000000000003"/>
    <n v="0.4"/>
    <n v="165.00000000000003"/>
  </r>
  <r>
    <x v="1"/>
    <n v="1197831"/>
    <x v="26"/>
    <x v="1"/>
    <x v="33"/>
    <s v="Little Rock"/>
    <x v="3"/>
    <n v="0.19999999999999996"/>
    <n v="1250"/>
    <n v="249.99999999999994"/>
    <n v="99.999999999999986"/>
    <n v="0.4"/>
    <n v="149.99999999999994"/>
  </r>
  <r>
    <x v="1"/>
    <n v="1197831"/>
    <x v="26"/>
    <x v="1"/>
    <x v="33"/>
    <s v="Little Rock"/>
    <x v="4"/>
    <n v="0.35000000000000009"/>
    <n v="1750"/>
    <n v="612.50000000000011"/>
    <n v="214.37500000000003"/>
    <n v="0.35"/>
    <n v="398.12500000000011"/>
  </r>
  <r>
    <x v="1"/>
    <n v="1197831"/>
    <x v="26"/>
    <x v="1"/>
    <x v="33"/>
    <s v="Little Rock"/>
    <x v="5"/>
    <n v="0.25"/>
    <n v="2750"/>
    <n v="687.5"/>
    <n v="275"/>
    <n v="0.4"/>
    <n v="412.5"/>
  </r>
  <r>
    <x v="1"/>
    <n v="1197831"/>
    <x v="27"/>
    <x v="1"/>
    <x v="33"/>
    <s v="Little Rock"/>
    <x v="0"/>
    <n v="0.25"/>
    <n v="5250"/>
    <n v="1312.5"/>
    <n v="525"/>
    <n v="0.4"/>
    <n v="787.5"/>
  </r>
  <r>
    <x v="1"/>
    <n v="1197831"/>
    <x v="27"/>
    <x v="1"/>
    <x v="33"/>
    <s v="Little Rock"/>
    <x v="1"/>
    <n v="0.25"/>
    <n v="2250"/>
    <n v="562.5"/>
    <n v="196.875"/>
    <n v="0.35"/>
    <n v="365.625"/>
  </r>
  <r>
    <x v="1"/>
    <n v="1197831"/>
    <x v="27"/>
    <x v="1"/>
    <x v="33"/>
    <s v="Little Rock"/>
    <x v="2"/>
    <n v="0.15000000000000002"/>
    <n v="2250"/>
    <n v="337.50000000000006"/>
    <n v="135.00000000000003"/>
    <n v="0.4"/>
    <n v="202.50000000000003"/>
  </r>
  <r>
    <x v="1"/>
    <n v="1197831"/>
    <x v="27"/>
    <x v="1"/>
    <x v="33"/>
    <s v="Little Rock"/>
    <x v="3"/>
    <n v="0.19999999999999996"/>
    <n v="1500"/>
    <n v="299.99999999999994"/>
    <n v="119.99999999999999"/>
    <n v="0.4"/>
    <n v="179.99999999999994"/>
  </r>
  <r>
    <x v="1"/>
    <n v="1197831"/>
    <x v="27"/>
    <x v="1"/>
    <x v="33"/>
    <s v="Little Rock"/>
    <x v="4"/>
    <n v="0.4"/>
    <n v="1750"/>
    <n v="700"/>
    <n v="244.99999999999997"/>
    <n v="0.35"/>
    <n v="455"/>
  </r>
  <r>
    <x v="1"/>
    <n v="1197831"/>
    <x v="27"/>
    <x v="1"/>
    <x v="33"/>
    <s v="Little Rock"/>
    <x v="5"/>
    <n v="0.30000000000000004"/>
    <n v="3250"/>
    <n v="975.00000000000011"/>
    <n v="390.00000000000006"/>
    <n v="0.4"/>
    <n v="585"/>
  </r>
  <r>
    <x v="1"/>
    <n v="1197831"/>
    <x v="168"/>
    <x v="1"/>
    <x v="33"/>
    <s v="Little Rock"/>
    <x v="0"/>
    <n v="0.4"/>
    <n v="5950"/>
    <n v="2380"/>
    <n v="952"/>
    <n v="0.4"/>
    <n v="1428"/>
  </r>
  <r>
    <x v="1"/>
    <n v="1197831"/>
    <x v="168"/>
    <x v="1"/>
    <x v="33"/>
    <s v="Little Rock"/>
    <x v="1"/>
    <n v="0.4"/>
    <n v="3000"/>
    <n v="1200"/>
    <n v="420"/>
    <n v="0.35"/>
    <n v="780"/>
  </r>
  <r>
    <x v="1"/>
    <n v="1197831"/>
    <x v="168"/>
    <x v="1"/>
    <x v="33"/>
    <s v="Little Rock"/>
    <x v="2"/>
    <n v="0.35000000000000003"/>
    <n v="2750"/>
    <n v="962.50000000000011"/>
    <n v="385.00000000000006"/>
    <n v="0.4"/>
    <n v="577.5"/>
  </r>
  <r>
    <x v="1"/>
    <n v="1197831"/>
    <x v="168"/>
    <x v="1"/>
    <x v="33"/>
    <s v="Little Rock"/>
    <x v="3"/>
    <n v="0.35000000000000003"/>
    <n v="2250"/>
    <n v="787.50000000000011"/>
    <n v="315.00000000000006"/>
    <n v="0.4"/>
    <n v="472.50000000000006"/>
  </r>
  <r>
    <x v="1"/>
    <n v="1197831"/>
    <x v="168"/>
    <x v="1"/>
    <x v="33"/>
    <s v="Little Rock"/>
    <x v="4"/>
    <n v="0.44999999999999996"/>
    <n v="2500"/>
    <n v="1125"/>
    <n v="393.75"/>
    <n v="0.35"/>
    <n v="731.25"/>
  </r>
  <r>
    <x v="1"/>
    <n v="1197831"/>
    <x v="168"/>
    <x v="1"/>
    <x v="33"/>
    <s v="Little Rock"/>
    <x v="5"/>
    <n v="0.44999999999999996"/>
    <n v="3500"/>
    <n v="1574.9999999999998"/>
    <n v="630"/>
    <n v="0.4"/>
    <n v="944.99999999999977"/>
  </r>
  <r>
    <x v="1"/>
    <n v="1197831"/>
    <x v="228"/>
    <x v="1"/>
    <x v="33"/>
    <s v="Little Rock"/>
    <x v="0"/>
    <n v="0.39999999999999997"/>
    <n v="6000"/>
    <n v="2400"/>
    <n v="960"/>
    <n v="0.4"/>
    <n v="1440"/>
  </r>
  <r>
    <x v="1"/>
    <n v="1197831"/>
    <x v="228"/>
    <x v="1"/>
    <x v="33"/>
    <s v="Little Rock"/>
    <x v="1"/>
    <n v="0.35000000000000003"/>
    <n v="3500"/>
    <n v="1225.0000000000002"/>
    <n v="428.75000000000006"/>
    <n v="0.35"/>
    <n v="796.25000000000023"/>
  </r>
  <r>
    <x v="1"/>
    <n v="1197831"/>
    <x v="228"/>
    <x v="1"/>
    <x v="33"/>
    <s v="Little Rock"/>
    <x v="2"/>
    <n v="0.4"/>
    <n v="3250"/>
    <n v="1300"/>
    <n v="520"/>
    <n v="0.4"/>
    <n v="780"/>
  </r>
  <r>
    <x v="1"/>
    <n v="1197831"/>
    <x v="228"/>
    <x v="1"/>
    <x v="33"/>
    <s v="Little Rock"/>
    <x v="3"/>
    <n v="0.4"/>
    <n v="3000"/>
    <n v="1200"/>
    <n v="480"/>
    <n v="0.4"/>
    <n v="720"/>
  </r>
  <r>
    <x v="1"/>
    <n v="1197831"/>
    <x v="228"/>
    <x v="1"/>
    <x v="33"/>
    <s v="Little Rock"/>
    <x v="4"/>
    <n v="0.54999999999999993"/>
    <n v="3000"/>
    <n v="1649.9999999999998"/>
    <n v="577.49999999999989"/>
    <n v="0.35"/>
    <n v="1072.5"/>
  </r>
  <r>
    <x v="1"/>
    <n v="1197831"/>
    <x v="228"/>
    <x v="1"/>
    <x v="33"/>
    <s v="Little Rock"/>
    <x v="5"/>
    <n v="0.6"/>
    <n v="4750"/>
    <n v="2850"/>
    <n v="1140"/>
    <n v="0.4"/>
    <n v="1710"/>
  </r>
  <r>
    <x v="1"/>
    <n v="1197831"/>
    <x v="30"/>
    <x v="1"/>
    <x v="33"/>
    <s v="Little Rock"/>
    <x v="0"/>
    <n v="0.54999999999999993"/>
    <n v="7000"/>
    <n v="3849.9999999999995"/>
    <n v="1540"/>
    <n v="0.4"/>
    <n v="2309.9999999999995"/>
  </r>
  <r>
    <x v="1"/>
    <n v="1197831"/>
    <x v="30"/>
    <x v="1"/>
    <x v="33"/>
    <s v="Little Rock"/>
    <x v="1"/>
    <n v="0.5"/>
    <n v="4500"/>
    <n v="2250"/>
    <n v="787.5"/>
    <n v="0.35"/>
    <n v="1462.5"/>
  </r>
  <r>
    <x v="1"/>
    <n v="1197831"/>
    <x v="30"/>
    <x v="1"/>
    <x v="33"/>
    <s v="Little Rock"/>
    <x v="2"/>
    <n v="0.45"/>
    <n v="3750"/>
    <n v="1687.5"/>
    <n v="675"/>
    <n v="0.4"/>
    <n v="1012.5"/>
  </r>
  <r>
    <x v="1"/>
    <n v="1197831"/>
    <x v="30"/>
    <x v="1"/>
    <x v="33"/>
    <s v="Little Rock"/>
    <x v="3"/>
    <n v="0.45"/>
    <n v="3250"/>
    <n v="1462.5"/>
    <n v="585"/>
    <n v="0.4"/>
    <n v="877.5"/>
  </r>
  <r>
    <x v="1"/>
    <n v="1197831"/>
    <x v="30"/>
    <x v="1"/>
    <x v="33"/>
    <s v="Little Rock"/>
    <x v="4"/>
    <n v="0.6"/>
    <n v="3500"/>
    <n v="2100"/>
    <n v="735"/>
    <n v="0.35"/>
    <n v="1365"/>
  </r>
  <r>
    <x v="1"/>
    <n v="1197831"/>
    <x v="30"/>
    <x v="1"/>
    <x v="33"/>
    <s v="Little Rock"/>
    <x v="5"/>
    <n v="0.65"/>
    <n v="5250"/>
    <n v="3412.5"/>
    <n v="1365"/>
    <n v="0.4"/>
    <n v="2047.5"/>
  </r>
  <r>
    <x v="1"/>
    <n v="1197831"/>
    <x v="31"/>
    <x v="1"/>
    <x v="33"/>
    <s v="Little Rock"/>
    <x v="0"/>
    <n v="0.6"/>
    <n v="6750"/>
    <n v="4050"/>
    <n v="1620"/>
    <n v="0.4"/>
    <n v="2430"/>
  </r>
  <r>
    <x v="1"/>
    <n v="1197831"/>
    <x v="31"/>
    <x v="1"/>
    <x v="33"/>
    <s v="Little Rock"/>
    <x v="1"/>
    <n v="0.55000000000000004"/>
    <n v="4500"/>
    <n v="2475"/>
    <n v="866.25"/>
    <n v="0.35"/>
    <n v="1608.75"/>
  </r>
  <r>
    <x v="1"/>
    <n v="1197831"/>
    <x v="31"/>
    <x v="1"/>
    <x v="33"/>
    <s v="Little Rock"/>
    <x v="2"/>
    <n v="0.5"/>
    <n v="3750"/>
    <n v="1875"/>
    <n v="750"/>
    <n v="0.4"/>
    <n v="1125"/>
  </r>
  <r>
    <x v="1"/>
    <n v="1197831"/>
    <x v="31"/>
    <x v="1"/>
    <x v="33"/>
    <s v="Little Rock"/>
    <x v="3"/>
    <n v="0.4"/>
    <n v="3250"/>
    <n v="1300"/>
    <n v="520"/>
    <n v="0.4"/>
    <n v="780"/>
  </r>
  <r>
    <x v="1"/>
    <n v="1197831"/>
    <x v="31"/>
    <x v="1"/>
    <x v="33"/>
    <s v="Little Rock"/>
    <x v="4"/>
    <n v="0.5"/>
    <n v="3000"/>
    <n v="1500"/>
    <n v="525"/>
    <n v="0.35"/>
    <n v="975"/>
  </r>
  <r>
    <x v="1"/>
    <n v="1197831"/>
    <x v="31"/>
    <x v="1"/>
    <x v="33"/>
    <s v="Little Rock"/>
    <x v="5"/>
    <n v="0.55000000000000004"/>
    <n v="4750"/>
    <n v="2612.5"/>
    <n v="1045"/>
    <n v="0.4"/>
    <n v="1567.5"/>
  </r>
  <r>
    <x v="1"/>
    <n v="1197831"/>
    <x v="170"/>
    <x v="1"/>
    <x v="33"/>
    <s v="Little Rock"/>
    <x v="0"/>
    <n v="0.5"/>
    <n v="5750"/>
    <n v="2875"/>
    <n v="1150"/>
    <n v="0.4"/>
    <n v="1725"/>
  </r>
  <r>
    <x v="1"/>
    <n v="1197831"/>
    <x v="170"/>
    <x v="1"/>
    <x v="33"/>
    <s v="Little Rock"/>
    <x v="1"/>
    <n v="0.40000000000000013"/>
    <n v="3750"/>
    <n v="1500.0000000000005"/>
    <n v="525.00000000000011"/>
    <n v="0.35"/>
    <n v="975.00000000000034"/>
  </r>
  <r>
    <x v="1"/>
    <n v="1197831"/>
    <x v="170"/>
    <x v="1"/>
    <x v="33"/>
    <s v="Little Rock"/>
    <x v="2"/>
    <n v="0.15000000000000008"/>
    <n v="2750"/>
    <n v="412.50000000000023"/>
    <n v="165.00000000000011"/>
    <n v="0.4"/>
    <n v="247.50000000000011"/>
  </r>
  <r>
    <x v="1"/>
    <n v="1197831"/>
    <x v="170"/>
    <x v="1"/>
    <x v="33"/>
    <s v="Little Rock"/>
    <x v="3"/>
    <n v="0.15000000000000008"/>
    <n v="2500"/>
    <n v="375.00000000000017"/>
    <n v="150.00000000000009"/>
    <n v="0.4"/>
    <n v="225.00000000000009"/>
  </r>
  <r>
    <x v="1"/>
    <n v="1197831"/>
    <x v="170"/>
    <x v="1"/>
    <x v="33"/>
    <s v="Little Rock"/>
    <x v="4"/>
    <n v="0.25000000000000006"/>
    <n v="2500"/>
    <n v="625.00000000000011"/>
    <n v="218.75000000000003"/>
    <n v="0.35"/>
    <n v="406.25000000000011"/>
  </r>
  <r>
    <x v="1"/>
    <n v="1197831"/>
    <x v="170"/>
    <x v="1"/>
    <x v="33"/>
    <s v="Little Rock"/>
    <x v="5"/>
    <n v="0.3000000000000001"/>
    <n v="3500"/>
    <n v="1050.0000000000005"/>
    <n v="420.00000000000023"/>
    <n v="0.4"/>
    <n v="630.00000000000023"/>
  </r>
  <r>
    <x v="1"/>
    <n v="1197831"/>
    <x v="229"/>
    <x v="1"/>
    <x v="33"/>
    <s v="Little Rock"/>
    <x v="0"/>
    <n v="0.3000000000000001"/>
    <n v="5250"/>
    <n v="1575.0000000000005"/>
    <n v="630.00000000000023"/>
    <n v="0.4"/>
    <n v="945.00000000000023"/>
  </r>
  <r>
    <x v="1"/>
    <n v="1197831"/>
    <x v="229"/>
    <x v="1"/>
    <x v="33"/>
    <s v="Little Rock"/>
    <x v="1"/>
    <n v="0.20000000000000012"/>
    <n v="3500"/>
    <n v="700.00000000000045"/>
    <n v="245.00000000000014"/>
    <n v="0.35"/>
    <n v="455.00000000000034"/>
  </r>
  <r>
    <x v="1"/>
    <n v="1197831"/>
    <x v="229"/>
    <x v="1"/>
    <x v="33"/>
    <s v="Little Rock"/>
    <x v="2"/>
    <n v="0.20000000000000012"/>
    <n v="2250"/>
    <n v="450.00000000000028"/>
    <n v="180.00000000000011"/>
    <n v="0.4"/>
    <n v="270.00000000000017"/>
  </r>
  <r>
    <x v="1"/>
    <n v="1197831"/>
    <x v="229"/>
    <x v="1"/>
    <x v="33"/>
    <s v="Little Rock"/>
    <x v="3"/>
    <n v="0.20000000000000012"/>
    <n v="2000"/>
    <n v="400.00000000000023"/>
    <n v="160.00000000000011"/>
    <n v="0.4"/>
    <n v="240.00000000000011"/>
  </r>
  <r>
    <x v="1"/>
    <n v="1197831"/>
    <x v="229"/>
    <x v="1"/>
    <x v="33"/>
    <s v="Little Rock"/>
    <x v="4"/>
    <n v="0.3000000000000001"/>
    <n v="2000"/>
    <n v="600.00000000000023"/>
    <n v="210.00000000000006"/>
    <n v="0.35"/>
    <n v="390.00000000000017"/>
  </r>
  <r>
    <x v="1"/>
    <n v="1197831"/>
    <x v="229"/>
    <x v="1"/>
    <x v="33"/>
    <s v="Little Rock"/>
    <x v="5"/>
    <n v="0.30000000000000004"/>
    <n v="3250"/>
    <n v="975.00000000000011"/>
    <n v="390.00000000000006"/>
    <n v="0.4"/>
    <n v="585"/>
  </r>
  <r>
    <x v="1"/>
    <n v="1197831"/>
    <x v="34"/>
    <x v="1"/>
    <x v="33"/>
    <s v="Little Rock"/>
    <x v="0"/>
    <n v="0.25000000000000011"/>
    <n v="4750"/>
    <n v="1187.5000000000005"/>
    <n v="475.00000000000023"/>
    <n v="0.4"/>
    <n v="712.50000000000023"/>
  </r>
  <r>
    <x v="1"/>
    <n v="1197831"/>
    <x v="34"/>
    <x v="1"/>
    <x v="33"/>
    <s v="Little Rock"/>
    <x v="1"/>
    <n v="0.15000000000000013"/>
    <n v="3000"/>
    <n v="450.0000000000004"/>
    <n v="157.50000000000014"/>
    <n v="0.35"/>
    <n v="292.50000000000023"/>
  </r>
  <r>
    <x v="1"/>
    <n v="1197831"/>
    <x v="34"/>
    <x v="1"/>
    <x v="33"/>
    <s v="Little Rock"/>
    <x v="2"/>
    <n v="0.25000000000000017"/>
    <n v="2450"/>
    <n v="612.50000000000045"/>
    <n v="245.0000000000002"/>
    <n v="0.4"/>
    <n v="367.50000000000023"/>
  </r>
  <r>
    <x v="1"/>
    <n v="1197831"/>
    <x v="34"/>
    <x v="1"/>
    <x v="33"/>
    <s v="Little Rock"/>
    <x v="3"/>
    <n v="0.55000000000000016"/>
    <n v="3000"/>
    <n v="1650.0000000000005"/>
    <n v="660.00000000000023"/>
    <n v="0.4"/>
    <n v="990.00000000000023"/>
  </r>
  <r>
    <x v="1"/>
    <n v="1197831"/>
    <x v="34"/>
    <x v="1"/>
    <x v="33"/>
    <s v="Little Rock"/>
    <x v="4"/>
    <n v="0.75000000000000011"/>
    <n v="2750"/>
    <n v="2062.5000000000005"/>
    <n v="721.87500000000011"/>
    <n v="0.35"/>
    <n v="1340.6250000000005"/>
  </r>
  <r>
    <x v="1"/>
    <n v="1197831"/>
    <x v="34"/>
    <x v="1"/>
    <x v="33"/>
    <s v="Little Rock"/>
    <x v="5"/>
    <n v="0.75"/>
    <n v="3750"/>
    <n v="2812.5"/>
    <n v="1125"/>
    <n v="0.4"/>
    <n v="1687.5"/>
  </r>
  <r>
    <x v="1"/>
    <n v="1197831"/>
    <x v="35"/>
    <x v="1"/>
    <x v="33"/>
    <s v="Little Rock"/>
    <x v="0"/>
    <n v="0.70000000000000007"/>
    <n v="6250"/>
    <n v="4375"/>
    <n v="1750"/>
    <n v="0.4"/>
    <n v="2625"/>
  </r>
  <r>
    <x v="1"/>
    <n v="1197831"/>
    <x v="35"/>
    <x v="1"/>
    <x v="33"/>
    <s v="Little Rock"/>
    <x v="1"/>
    <n v="0.60000000000000009"/>
    <n v="4250"/>
    <n v="2550.0000000000005"/>
    <n v="892.50000000000011"/>
    <n v="0.35"/>
    <n v="1657.5000000000005"/>
  </r>
  <r>
    <x v="1"/>
    <n v="1197831"/>
    <x v="35"/>
    <x v="1"/>
    <x v="33"/>
    <s v="Little Rock"/>
    <x v="2"/>
    <n v="0.60000000000000009"/>
    <n v="3750"/>
    <n v="2250.0000000000005"/>
    <n v="900.00000000000023"/>
    <n v="0.4"/>
    <n v="1350.0000000000002"/>
  </r>
  <r>
    <x v="1"/>
    <n v="1197831"/>
    <x v="35"/>
    <x v="1"/>
    <x v="33"/>
    <s v="Little Rock"/>
    <x v="3"/>
    <n v="0.60000000000000009"/>
    <n v="3250"/>
    <n v="1950.0000000000002"/>
    <n v="780.00000000000011"/>
    <n v="0.4"/>
    <n v="1170"/>
  </r>
  <r>
    <x v="1"/>
    <n v="1197831"/>
    <x v="35"/>
    <x v="1"/>
    <x v="33"/>
    <s v="Little Rock"/>
    <x v="4"/>
    <n v="0.70000000000000007"/>
    <n v="3250"/>
    <n v="2275"/>
    <n v="796.25"/>
    <n v="0.35"/>
    <n v="1478.75"/>
  </r>
  <r>
    <x v="1"/>
    <n v="1197831"/>
    <x v="35"/>
    <x v="1"/>
    <x v="33"/>
    <s v="Little Rock"/>
    <x v="5"/>
    <n v="0.75"/>
    <n v="4250"/>
    <n v="3187.5"/>
    <n v="1275"/>
    <n v="0.4"/>
    <n v="1912.5"/>
  </r>
  <r>
    <x v="1"/>
    <n v="1197831"/>
    <x v="230"/>
    <x v="1"/>
    <x v="34"/>
    <s v="Oklahoma City"/>
    <x v="0"/>
    <n v="0.25000000000000006"/>
    <n v="5500"/>
    <n v="1375.0000000000002"/>
    <n v="481.25000000000006"/>
    <n v="0.35"/>
    <n v="893.75000000000023"/>
  </r>
  <r>
    <x v="1"/>
    <n v="1197831"/>
    <x v="230"/>
    <x v="1"/>
    <x v="34"/>
    <s v="Oklahoma City"/>
    <x v="1"/>
    <n v="0.25000000000000006"/>
    <n v="3500"/>
    <n v="875.00000000000023"/>
    <n v="306.25000000000006"/>
    <n v="0.35"/>
    <n v="568.75000000000023"/>
  </r>
  <r>
    <x v="1"/>
    <n v="1197831"/>
    <x v="230"/>
    <x v="1"/>
    <x v="34"/>
    <s v="Oklahoma City"/>
    <x v="2"/>
    <n v="0.15000000000000008"/>
    <n v="3500"/>
    <n v="525.00000000000023"/>
    <n v="183.75000000000006"/>
    <n v="0.35"/>
    <n v="341.25000000000017"/>
  </r>
  <r>
    <x v="1"/>
    <n v="1197831"/>
    <x v="230"/>
    <x v="1"/>
    <x v="34"/>
    <s v="Oklahoma City"/>
    <x v="3"/>
    <n v="0.2"/>
    <n v="2000"/>
    <n v="400"/>
    <n v="140"/>
    <n v="0.35"/>
    <n v="260"/>
  </r>
  <r>
    <x v="1"/>
    <n v="1197831"/>
    <x v="230"/>
    <x v="1"/>
    <x v="34"/>
    <s v="Oklahoma City"/>
    <x v="4"/>
    <n v="0.35000000000000003"/>
    <n v="2500"/>
    <n v="875.00000000000011"/>
    <n v="306.25"/>
    <n v="0.35"/>
    <n v="568.75000000000011"/>
  </r>
  <r>
    <x v="1"/>
    <n v="1197831"/>
    <x v="230"/>
    <x v="1"/>
    <x v="34"/>
    <s v="Oklahoma City"/>
    <x v="5"/>
    <n v="0.25000000000000006"/>
    <n v="3500"/>
    <n v="875.00000000000023"/>
    <n v="306.25000000000006"/>
    <n v="0.35"/>
    <n v="568.75000000000023"/>
  </r>
  <r>
    <x v="1"/>
    <n v="1197831"/>
    <x v="231"/>
    <x v="1"/>
    <x v="34"/>
    <s v="Oklahoma City"/>
    <x v="0"/>
    <n v="0.25000000000000006"/>
    <n v="6000"/>
    <n v="1500.0000000000002"/>
    <n v="525"/>
    <n v="0.35"/>
    <n v="975.00000000000023"/>
  </r>
  <r>
    <x v="1"/>
    <n v="1197831"/>
    <x v="231"/>
    <x v="1"/>
    <x v="34"/>
    <s v="Oklahoma City"/>
    <x v="1"/>
    <n v="0.25000000000000006"/>
    <n v="2500"/>
    <n v="625.00000000000011"/>
    <n v="218.75000000000003"/>
    <n v="0.35"/>
    <n v="406.25000000000011"/>
  </r>
  <r>
    <x v="1"/>
    <n v="1197831"/>
    <x v="231"/>
    <x v="1"/>
    <x v="34"/>
    <s v="Oklahoma City"/>
    <x v="2"/>
    <n v="0.15000000000000008"/>
    <n v="3000"/>
    <n v="450.00000000000023"/>
    <n v="157.50000000000006"/>
    <n v="0.35"/>
    <n v="292.50000000000017"/>
  </r>
  <r>
    <x v="1"/>
    <n v="1197831"/>
    <x v="231"/>
    <x v="1"/>
    <x v="34"/>
    <s v="Oklahoma City"/>
    <x v="3"/>
    <n v="0.2"/>
    <n v="1500"/>
    <n v="300"/>
    <n v="105"/>
    <n v="0.35"/>
    <n v="195"/>
  </r>
  <r>
    <x v="1"/>
    <n v="1197831"/>
    <x v="231"/>
    <x v="1"/>
    <x v="34"/>
    <s v="Oklahoma City"/>
    <x v="4"/>
    <n v="0.35000000000000003"/>
    <n v="2250"/>
    <n v="787.50000000000011"/>
    <n v="275.625"/>
    <n v="0.35"/>
    <n v="511.87500000000011"/>
  </r>
  <r>
    <x v="1"/>
    <n v="1197831"/>
    <x v="231"/>
    <x v="1"/>
    <x v="34"/>
    <s v="Oklahoma City"/>
    <x v="5"/>
    <n v="0.2"/>
    <n v="3250"/>
    <n v="650"/>
    <n v="227.49999999999997"/>
    <n v="0.35"/>
    <n v="422.5"/>
  </r>
  <r>
    <x v="1"/>
    <n v="1197831"/>
    <x v="92"/>
    <x v="1"/>
    <x v="34"/>
    <s v="Oklahoma City"/>
    <x v="0"/>
    <n v="0.2"/>
    <n v="5450"/>
    <n v="1090"/>
    <n v="381.5"/>
    <n v="0.35"/>
    <n v="708.5"/>
  </r>
  <r>
    <x v="1"/>
    <n v="1197831"/>
    <x v="92"/>
    <x v="1"/>
    <x v="34"/>
    <s v="Oklahoma City"/>
    <x v="1"/>
    <n v="0.2"/>
    <n v="2250"/>
    <n v="450"/>
    <n v="157.5"/>
    <n v="0.35"/>
    <n v="292.5"/>
  </r>
  <r>
    <x v="1"/>
    <n v="1197831"/>
    <x v="92"/>
    <x v="1"/>
    <x v="34"/>
    <s v="Oklahoma City"/>
    <x v="2"/>
    <n v="0.10000000000000002"/>
    <n v="2500"/>
    <n v="250.00000000000006"/>
    <n v="87.500000000000014"/>
    <n v="0.35"/>
    <n v="162.50000000000006"/>
  </r>
  <r>
    <x v="1"/>
    <n v="1197831"/>
    <x v="92"/>
    <x v="1"/>
    <x v="34"/>
    <s v="Oklahoma City"/>
    <x v="3"/>
    <n v="0.19999999999999996"/>
    <n v="1000"/>
    <n v="199.99999999999994"/>
    <n v="69.999999999999972"/>
    <n v="0.35"/>
    <n v="129.99999999999997"/>
  </r>
  <r>
    <x v="1"/>
    <n v="1197831"/>
    <x v="92"/>
    <x v="1"/>
    <x v="34"/>
    <s v="Oklahoma City"/>
    <x v="4"/>
    <n v="0.35000000000000009"/>
    <n v="1500"/>
    <n v="525.00000000000011"/>
    <n v="183.75000000000003"/>
    <n v="0.35"/>
    <n v="341.25000000000011"/>
  </r>
  <r>
    <x v="1"/>
    <n v="1197831"/>
    <x v="92"/>
    <x v="1"/>
    <x v="34"/>
    <s v="Oklahoma City"/>
    <x v="5"/>
    <n v="0.25"/>
    <n v="2500"/>
    <n v="625"/>
    <n v="218.75"/>
    <n v="0.35"/>
    <n v="406.25"/>
  </r>
  <r>
    <x v="1"/>
    <n v="1197831"/>
    <x v="93"/>
    <x v="1"/>
    <x v="34"/>
    <s v="Oklahoma City"/>
    <x v="0"/>
    <n v="0.25"/>
    <n v="5000"/>
    <n v="1250"/>
    <n v="437.5"/>
    <n v="0.35"/>
    <n v="812.5"/>
  </r>
  <r>
    <x v="1"/>
    <n v="1197831"/>
    <x v="93"/>
    <x v="1"/>
    <x v="34"/>
    <s v="Oklahoma City"/>
    <x v="1"/>
    <n v="0.25"/>
    <n v="2000"/>
    <n v="500"/>
    <n v="175"/>
    <n v="0.35"/>
    <n v="325"/>
  </r>
  <r>
    <x v="1"/>
    <n v="1197831"/>
    <x v="93"/>
    <x v="1"/>
    <x v="34"/>
    <s v="Oklahoma City"/>
    <x v="2"/>
    <n v="0.15000000000000002"/>
    <n v="2000"/>
    <n v="300.00000000000006"/>
    <n v="105.00000000000001"/>
    <n v="0.35"/>
    <n v="195.00000000000006"/>
  </r>
  <r>
    <x v="1"/>
    <n v="1197831"/>
    <x v="93"/>
    <x v="1"/>
    <x v="34"/>
    <s v="Oklahoma City"/>
    <x v="3"/>
    <n v="0.19999999999999996"/>
    <n v="1250"/>
    <n v="249.99999999999994"/>
    <n v="87.499999999999972"/>
    <n v="0.35"/>
    <n v="162.49999999999997"/>
  </r>
  <r>
    <x v="1"/>
    <n v="1197831"/>
    <x v="93"/>
    <x v="1"/>
    <x v="34"/>
    <s v="Oklahoma City"/>
    <x v="4"/>
    <n v="0.4"/>
    <n v="1500"/>
    <n v="600"/>
    <n v="210"/>
    <n v="0.35"/>
    <n v="390"/>
  </r>
  <r>
    <x v="1"/>
    <n v="1197831"/>
    <x v="93"/>
    <x v="1"/>
    <x v="34"/>
    <s v="Oklahoma City"/>
    <x v="5"/>
    <n v="0.30000000000000004"/>
    <n v="3000"/>
    <n v="900.00000000000011"/>
    <n v="315"/>
    <n v="0.35"/>
    <n v="585.00000000000011"/>
  </r>
  <r>
    <x v="1"/>
    <n v="1197831"/>
    <x v="120"/>
    <x v="1"/>
    <x v="34"/>
    <s v="Oklahoma City"/>
    <x v="0"/>
    <n v="0.4"/>
    <n v="5700"/>
    <n v="2280"/>
    <n v="798"/>
    <n v="0.35"/>
    <n v="1482"/>
  </r>
  <r>
    <x v="1"/>
    <n v="1197831"/>
    <x v="120"/>
    <x v="1"/>
    <x v="34"/>
    <s v="Oklahoma City"/>
    <x v="1"/>
    <n v="0.4"/>
    <n v="2750"/>
    <n v="1100"/>
    <n v="385"/>
    <n v="0.35"/>
    <n v="715"/>
  </r>
  <r>
    <x v="1"/>
    <n v="1197831"/>
    <x v="120"/>
    <x v="1"/>
    <x v="34"/>
    <s v="Oklahoma City"/>
    <x v="2"/>
    <n v="0.35000000000000003"/>
    <n v="2500"/>
    <n v="875.00000000000011"/>
    <n v="306.25"/>
    <n v="0.35"/>
    <n v="568.75000000000011"/>
  </r>
  <r>
    <x v="1"/>
    <n v="1197831"/>
    <x v="120"/>
    <x v="1"/>
    <x v="34"/>
    <s v="Oklahoma City"/>
    <x v="3"/>
    <n v="0.35000000000000003"/>
    <n v="2000"/>
    <n v="700.00000000000011"/>
    <n v="245.00000000000003"/>
    <n v="0.35"/>
    <n v="455.00000000000011"/>
  </r>
  <r>
    <x v="1"/>
    <n v="1197831"/>
    <x v="120"/>
    <x v="1"/>
    <x v="34"/>
    <s v="Oklahoma City"/>
    <x v="4"/>
    <n v="0.44999999999999996"/>
    <n v="2250"/>
    <n v="1012.4999999999999"/>
    <n v="354.37499999999994"/>
    <n v="0.35"/>
    <n v="658.125"/>
  </r>
  <r>
    <x v="1"/>
    <n v="1197831"/>
    <x v="120"/>
    <x v="1"/>
    <x v="34"/>
    <s v="Oklahoma City"/>
    <x v="5"/>
    <n v="0.44999999999999996"/>
    <n v="3250"/>
    <n v="1462.4999999999998"/>
    <n v="511.87499999999989"/>
    <n v="0.35"/>
    <n v="950.62499999999989"/>
  </r>
  <r>
    <x v="1"/>
    <n v="1197831"/>
    <x v="232"/>
    <x v="1"/>
    <x v="34"/>
    <s v="Oklahoma City"/>
    <x v="0"/>
    <n v="0.39999999999999997"/>
    <n v="5750"/>
    <n v="2300"/>
    <n v="805"/>
    <n v="0.35"/>
    <n v="1495"/>
  </r>
  <r>
    <x v="1"/>
    <n v="1197831"/>
    <x v="232"/>
    <x v="1"/>
    <x v="34"/>
    <s v="Oklahoma City"/>
    <x v="1"/>
    <n v="0.35000000000000003"/>
    <n v="3250"/>
    <n v="1137.5"/>
    <n v="398.125"/>
    <n v="0.35"/>
    <n v="739.375"/>
  </r>
  <r>
    <x v="1"/>
    <n v="1197831"/>
    <x v="232"/>
    <x v="1"/>
    <x v="34"/>
    <s v="Oklahoma City"/>
    <x v="2"/>
    <n v="0.4"/>
    <n v="3000"/>
    <n v="1200"/>
    <n v="420"/>
    <n v="0.35"/>
    <n v="780"/>
  </r>
  <r>
    <x v="1"/>
    <n v="1197831"/>
    <x v="232"/>
    <x v="1"/>
    <x v="34"/>
    <s v="Oklahoma City"/>
    <x v="3"/>
    <n v="0.4"/>
    <n v="2750"/>
    <n v="1100"/>
    <n v="385"/>
    <n v="0.35"/>
    <n v="715"/>
  </r>
  <r>
    <x v="1"/>
    <n v="1197831"/>
    <x v="232"/>
    <x v="1"/>
    <x v="34"/>
    <s v="Oklahoma City"/>
    <x v="4"/>
    <n v="0.54999999999999993"/>
    <n v="2750"/>
    <n v="1512.4999999999998"/>
    <n v="529.37499999999989"/>
    <n v="0.35"/>
    <n v="983.12499999999989"/>
  </r>
  <r>
    <x v="1"/>
    <n v="1197831"/>
    <x v="232"/>
    <x v="1"/>
    <x v="34"/>
    <s v="Oklahoma City"/>
    <x v="5"/>
    <n v="0.6"/>
    <n v="4500"/>
    <n v="2700"/>
    <n v="944.99999999999989"/>
    <n v="0.35"/>
    <n v="1755"/>
  </r>
  <r>
    <x v="1"/>
    <n v="1197831"/>
    <x v="96"/>
    <x v="1"/>
    <x v="34"/>
    <s v="Oklahoma City"/>
    <x v="0"/>
    <n v="0.54999999999999993"/>
    <n v="6750"/>
    <n v="3712.4999999999995"/>
    <n v="1299.3749999999998"/>
    <n v="0.35"/>
    <n v="2413.125"/>
  </r>
  <r>
    <x v="1"/>
    <n v="1197831"/>
    <x v="96"/>
    <x v="1"/>
    <x v="34"/>
    <s v="Oklahoma City"/>
    <x v="1"/>
    <n v="0.5"/>
    <n v="4250"/>
    <n v="2125"/>
    <n v="743.75"/>
    <n v="0.35"/>
    <n v="1381.25"/>
  </r>
  <r>
    <x v="1"/>
    <n v="1197831"/>
    <x v="96"/>
    <x v="1"/>
    <x v="34"/>
    <s v="Oklahoma City"/>
    <x v="2"/>
    <n v="0.45"/>
    <n v="3500"/>
    <n v="1575"/>
    <n v="551.25"/>
    <n v="0.35"/>
    <n v="1023.75"/>
  </r>
  <r>
    <x v="1"/>
    <n v="1197831"/>
    <x v="96"/>
    <x v="1"/>
    <x v="34"/>
    <s v="Oklahoma City"/>
    <x v="3"/>
    <n v="0.45"/>
    <n v="3000"/>
    <n v="1350"/>
    <n v="472.49999999999994"/>
    <n v="0.35"/>
    <n v="877.5"/>
  </r>
  <r>
    <x v="1"/>
    <n v="1197831"/>
    <x v="96"/>
    <x v="1"/>
    <x v="34"/>
    <s v="Oklahoma City"/>
    <x v="4"/>
    <n v="0.6"/>
    <n v="3250"/>
    <n v="1950"/>
    <n v="682.5"/>
    <n v="0.35"/>
    <n v="1267.5"/>
  </r>
  <r>
    <x v="1"/>
    <n v="1197831"/>
    <x v="96"/>
    <x v="1"/>
    <x v="34"/>
    <s v="Oklahoma City"/>
    <x v="5"/>
    <n v="0.65"/>
    <n v="5000"/>
    <n v="3250"/>
    <n v="1137.5"/>
    <n v="0.35"/>
    <n v="2112.5"/>
  </r>
  <r>
    <x v="1"/>
    <n v="1197831"/>
    <x v="97"/>
    <x v="1"/>
    <x v="34"/>
    <s v="Oklahoma City"/>
    <x v="0"/>
    <n v="0.6"/>
    <n v="6500"/>
    <n v="3900"/>
    <n v="1365"/>
    <n v="0.35"/>
    <n v="2535"/>
  </r>
  <r>
    <x v="1"/>
    <n v="1197831"/>
    <x v="97"/>
    <x v="1"/>
    <x v="34"/>
    <s v="Oklahoma City"/>
    <x v="1"/>
    <n v="0.55000000000000004"/>
    <n v="4250"/>
    <n v="2337.5"/>
    <n v="818.125"/>
    <n v="0.35"/>
    <n v="1519.375"/>
  </r>
  <r>
    <x v="1"/>
    <n v="1197831"/>
    <x v="97"/>
    <x v="1"/>
    <x v="34"/>
    <s v="Oklahoma City"/>
    <x v="2"/>
    <n v="0.5"/>
    <n v="3500"/>
    <n v="1750"/>
    <n v="612.5"/>
    <n v="0.35"/>
    <n v="1137.5"/>
  </r>
  <r>
    <x v="1"/>
    <n v="1197831"/>
    <x v="97"/>
    <x v="1"/>
    <x v="34"/>
    <s v="Oklahoma City"/>
    <x v="3"/>
    <n v="0.4"/>
    <n v="3000"/>
    <n v="1200"/>
    <n v="420"/>
    <n v="0.35"/>
    <n v="780"/>
  </r>
  <r>
    <x v="1"/>
    <n v="1197831"/>
    <x v="97"/>
    <x v="1"/>
    <x v="34"/>
    <s v="Oklahoma City"/>
    <x v="4"/>
    <n v="0.5"/>
    <n v="2750"/>
    <n v="1375"/>
    <n v="481.24999999999994"/>
    <n v="0.35"/>
    <n v="893.75"/>
  </r>
  <r>
    <x v="1"/>
    <n v="1197831"/>
    <x v="97"/>
    <x v="1"/>
    <x v="34"/>
    <s v="Oklahoma City"/>
    <x v="5"/>
    <n v="0.55000000000000004"/>
    <n v="4500"/>
    <n v="2475"/>
    <n v="866.25"/>
    <n v="0.35"/>
    <n v="1608.75"/>
  </r>
  <r>
    <x v="1"/>
    <n v="1197831"/>
    <x v="122"/>
    <x v="1"/>
    <x v="34"/>
    <s v="Oklahoma City"/>
    <x v="0"/>
    <n v="0.5"/>
    <n v="5500"/>
    <n v="2750"/>
    <n v="962.49999999999989"/>
    <n v="0.35"/>
    <n v="1787.5"/>
  </r>
  <r>
    <x v="1"/>
    <n v="1197831"/>
    <x v="122"/>
    <x v="1"/>
    <x v="34"/>
    <s v="Oklahoma City"/>
    <x v="1"/>
    <n v="0.40000000000000013"/>
    <n v="3500"/>
    <n v="1400.0000000000005"/>
    <n v="490.00000000000011"/>
    <n v="0.35"/>
    <n v="910.00000000000034"/>
  </r>
  <r>
    <x v="1"/>
    <n v="1197831"/>
    <x v="122"/>
    <x v="1"/>
    <x v="34"/>
    <s v="Oklahoma City"/>
    <x v="2"/>
    <n v="0.15000000000000008"/>
    <n v="2500"/>
    <n v="375.00000000000017"/>
    <n v="131.25000000000006"/>
    <n v="0.35"/>
    <n v="243.75000000000011"/>
  </r>
  <r>
    <x v="1"/>
    <n v="1197831"/>
    <x v="122"/>
    <x v="1"/>
    <x v="34"/>
    <s v="Oklahoma City"/>
    <x v="3"/>
    <n v="0.15000000000000008"/>
    <n v="2250"/>
    <n v="337.50000000000017"/>
    <n v="118.12500000000006"/>
    <n v="0.35"/>
    <n v="219.37500000000011"/>
  </r>
  <r>
    <x v="1"/>
    <n v="1197831"/>
    <x v="122"/>
    <x v="1"/>
    <x v="34"/>
    <s v="Oklahoma City"/>
    <x v="4"/>
    <n v="0.25000000000000006"/>
    <n v="2250"/>
    <n v="562.50000000000011"/>
    <n v="196.87500000000003"/>
    <n v="0.35"/>
    <n v="365.62500000000011"/>
  </r>
  <r>
    <x v="1"/>
    <n v="1197831"/>
    <x v="122"/>
    <x v="1"/>
    <x v="34"/>
    <s v="Oklahoma City"/>
    <x v="5"/>
    <n v="0.3000000000000001"/>
    <n v="3250"/>
    <n v="975.00000000000034"/>
    <n v="341.25000000000011"/>
    <n v="0.35"/>
    <n v="633.75000000000023"/>
  </r>
  <r>
    <x v="1"/>
    <n v="1197831"/>
    <x v="233"/>
    <x v="1"/>
    <x v="34"/>
    <s v="Oklahoma City"/>
    <x v="0"/>
    <n v="0.3000000000000001"/>
    <n v="5000"/>
    <n v="1500.0000000000005"/>
    <n v="525.00000000000011"/>
    <n v="0.35"/>
    <n v="975.00000000000034"/>
  </r>
  <r>
    <x v="1"/>
    <n v="1197831"/>
    <x v="233"/>
    <x v="1"/>
    <x v="34"/>
    <s v="Oklahoma City"/>
    <x v="1"/>
    <n v="0.20000000000000012"/>
    <n v="3250"/>
    <n v="650.00000000000034"/>
    <n v="227.50000000000011"/>
    <n v="0.35"/>
    <n v="422.50000000000023"/>
  </r>
  <r>
    <x v="1"/>
    <n v="1197831"/>
    <x v="233"/>
    <x v="1"/>
    <x v="34"/>
    <s v="Oklahoma City"/>
    <x v="2"/>
    <n v="0.20000000000000012"/>
    <n v="2000"/>
    <n v="400.00000000000023"/>
    <n v="140.00000000000006"/>
    <n v="0.35"/>
    <n v="260.00000000000017"/>
  </r>
  <r>
    <x v="1"/>
    <n v="1197831"/>
    <x v="233"/>
    <x v="1"/>
    <x v="34"/>
    <s v="Oklahoma City"/>
    <x v="3"/>
    <n v="0.20000000000000012"/>
    <n v="1750"/>
    <n v="350.00000000000023"/>
    <n v="122.50000000000007"/>
    <n v="0.35"/>
    <n v="227.50000000000017"/>
  </r>
  <r>
    <x v="1"/>
    <n v="1197831"/>
    <x v="233"/>
    <x v="1"/>
    <x v="34"/>
    <s v="Oklahoma City"/>
    <x v="4"/>
    <n v="0.3000000000000001"/>
    <n v="1750"/>
    <n v="525.00000000000023"/>
    <n v="183.75000000000006"/>
    <n v="0.35"/>
    <n v="341.25000000000017"/>
  </r>
  <r>
    <x v="1"/>
    <n v="1197831"/>
    <x v="233"/>
    <x v="1"/>
    <x v="34"/>
    <s v="Oklahoma City"/>
    <x v="5"/>
    <n v="0.30000000000000004"/>
    <n v="3000"/>
    <n v="900.00000000000011"/>
    <n v="315"/>
    <n v="0.35"/>
    <n v="585.00000000000011"/>
  </r>
  <r>
    <x v="1"/>
    <n v="1197831"/>
    <x v="100"/>
    <x v="1"/>
    <x v="34"/>
    <s v="Oklahoma City"/>
    <x v="0"/>
    <n v="0.25000000000000011"/>
    <n v="4500"/>
    <n v="1125.0000000000005"/>
    <n v="393.75000000000011"/>
    <n v="0.35"/>
    <n v="731.25000000000034"/>
  </r>
  <r>
    <x v="1"/>
    <n v="1197831"/>
    <x v="100"/>
    <x v="1"/>
    <x v="34"/>
    <s v="Oklahoma City"/>
    <x v="1"/>
    <n v="0.15000000000000013"/>
    <n v="2750"/>
    <n v="412.50000000000034"/>
    <n v="144.37500000000011"/>
    <n v="0.35"/>
    <n v="268.12500000000023"/>
  </r>
  <r>
    <x v="1"/>
    <n v="1197831"/>
    <x v="100"/>
    <x v="1"/>
    <x v="34"/>
    <s v="Oklahoma City"/>
    <x v="2"/>
    <n v="0.25000000000000017"/>
    <n v="2200"/>
    <n v="550.00000000000034"/>
    <n v="192.50000000000011"/>
    <n v="0.35"/>
    <n v="357.50000000000023"/>
  </r>
  <r>
    <x v="1"/>
    <n v="1197831"/>
    <x v="100"/>
    <x v="1"/>
    <x v="34"/>
    <s v="Oklahoma City"/>
    <x v="3"/>
    <n v="0.55000000000000016"/>
    <n v="2750"/>
    <n v="1512.5000000000005"/>
    <n v="529.37500000000011"/>
    <n v="0.35"/>
    <n v="983.12500000000034"/>
  </r>
  <r>
    <x v="1"/>
    <n v="1197831"/>
    <x v="100"/>
    <x v="1"/>
    <x v="34"/>
    <s v="Oklahoma City"/>
    <x v="4"/>
    <n v="0.75000000000000011"/>
    <n v="2500"/>
    <n v="1875.0000000000002"/>
    <n v="656.25"/>
    <n v="0.35"/>
    <n v="1218.7500000000002"/>
  </r>
  <r>
    <x v="1"/>
    <n v="1197831"/>
    <x v="100"/>
    <x v="1"/>
    <x v="34"/>
    <s v="Oklahoma City"/>
    <x v="5"/>
    <n v="0.75"/>
    <n v="3500"/>
    <n v="2625"/>
    <n v="918.74999999999989"/>
    <n v="0.35"/>
    <n v="1706.25"/>
  </r>
  <r>
    <x v="1"/>
    <n v="1197831"/>
    <x v="101"/>
    <x v="1"/>
    <x v="34"/>
    <s v="Oklahoma City"/>
    <x v="0"/>
    <n v="0.70000000000000007"/>
    <n v="6000"/>
    <n v="4200"/>
    <n v="1470"/>
    <n v="0.35"/>
    <n v="2730"/>
  </r>
  <r>
    <x v="1"/>
    <n v="1197831"/>
    <x v="101"/>
    <x v="1"/>
    <x v="34"/>
    <s v="Oklahoma City"/>
    <x v="1"/>
    <n v="0.60000000000000009"/>
    <n v="4000"/>
    <n v="2400.0000000000005"/>
    <n v="840.00000000000011"/>
    <n v="0.35"/>
    <n v="1560.0000000000005"/>
  </r>
  <r>
    <x v="1"/>
    <n v="1197831"/>
    <x v="101"/>
    <x v="1"/>
    <x v="34"/>
    <s v="Oklahoma City"/>
    <x v="2"/>
    <n v="0.60000000000000009"/>
    <n v="3500"/>
    <n v="2100.0000000000005"/>
    <n v="735.00000000000011"/>
    <n v="0.35"/>
    <n v="1365.0000000000005"/>
  </r>
  <r>
    <x v="1"/>
    <n v="1197831"/>
    <x v="101"/>
    <x v="1"/>
    <x v="34"/>
    <s v="Oklahoma City"/>
    <x v="3"/>
    <n v="0.60000000000000009"/>
    <n v="3000"/>
    <n v="1800.0000000000002"/>
    <n v="630"/>
    <n v="0.35"/>
    <n v="1170.0000000000002"/>
  </r>
  <r>
    <x v="1"/>
    <n v="1197831"/>
    <x v="101"/>
    <x v="1"/>
    <x v="34"/>
    <s v="Oklahoma City"/>
    <x v="4"/>
    <n v="0.70000000000000007"/>
    <n v="3000"/>
    <n v="2100"/>
    <n v="735"/>
    <n v="0.35"/>
    <n v="1365"/>
  </r>
  <r>
    <x v="1"/>
    <n v="1197831"/>
    <x v="101"/>
    <x v="1"/>
    <x v="34"/>
    <s v="Oklahoma City"/>
    <x v="5"/>
    <n v="0.75"/>
    <n v="4000"/>
    <n v="3000"/>
    <n v="1050"/>
    <n v="0.35"/>
    <n v="1950"/>
  </r>
  <r>
    <x v="0"/>
    <n v="1185732"/>
    <x v="78"/>
    <x v="3"/>
    <x v="35"/>
    <s v="Wichita"/>
    <x v="0"/>
    <n v="0.4"/>
    <n v="4750"/>
    <n v="1900"/>
    <n v="665"/>
    <n v="0.35"/>
    <n v="1235"/>
  </r>
  <r>
    <x v="0"/>
    <n v="1185732"/>
    <x v="78"/>
    <x v="3"/>
    <x v="35"/>
    <s v="Wichita"/>
    <x v="1"/>
    <n v="0.4"/>
    <n v="2750"/>
    <n v="1100"/>
    <n v="330"/>
    <n v="0.3"/>
    <n v="770"/>
  </r>
  <r>
    <x v="0"/>
    <n v="1185732"/>
    <x v="78"/>
    <x v="3"/>
    <x v="35"/>
    <s v="Wichita"/>
    <x v="2"/>
    <n v="0.30000000000000004"/>
    <n v="2750"/>
    <n v="825.00000000000011"/>
    <n v="247.50000000000003"/>
    <n v="0.3"/>
    <n v="577.50000000000011"/>
  </r>
  <r>
    <x v="0"/>
    <n v="1185732"/>
    <x v="78"/>
    <x v="3"/>
    <x v="35"/>
    <s v="Wichita"/>
    <x v="3"/>
    <n v="0.35000000000000003"/>
    <n v="1250"/>
    <n v="437.50000000000006"/>
    <n v="131.25"/>
    <n v="0.3"/>
    <n v="306.25000000000006"/>
  </r>
  <r>
    <x v="0"/>
    <n v="1185732"/>
    <x v="78"/>
    <x v="3"/>
    <x v="35"/>
    <s v="Wichita"/>
    <x v="4"/>
    <n v="0.49999999999999994"/>
    <n v="1750"/>
    <n v="874.99999999999989"/>
    <n v="306.24999999999994"/>
    <n v="0.35"/>
    <n v="568.75"/>
  </r>
  <r>
    <x v="0"/>
    <n v="1185732"/>
    <x v="78"/>
    <x v="3"/>
    <x v="35"/>
    <s v="Wichita"/>
    <x v="5"/>
    <n v="0.4"/>
    <n v="2750"/>
    <n v="1100"/>
    <n v="440"/>
    <n v="0.4"/>
    <n v="660"/>
  </r>
  <r>
    <x v="0"/>
    <n v="1185732"/>
    <x v="1"/>
    <x v="3"/>
    <x v="35"/>
    <s v="Wichita"/>
    <x v="0"/>
    <n v="0.4"/>
    <n v="5250"/>
    <n v="2100"/>
    <n v="735"/>
    <n v="0.35"/>
    <n v="1365"/>
  </r>
  <r>
    <x v="0"/>
    <n v="1185732"/>
    <x v="1"/>
    <x v="3"/>
    <x v="35"/>
    <s v="Wichita"/>
    <x v="1"/>
    <n v="0.4"/>
    <n v="1750"/>
    <n v="700"/>
    <n v="210"/>
    <n v="0.3"/>
    <n v="490"/>
  </r>
  <r>
    <x v="0"/>
    <n v="1185732"/>
    <x v="1"/>
    <x v="3"/>
    <x v="35"/>
    <s v="Wichita"/>
    <x v="2"/>
    <n v="0.30000000000000004"/>
    <n v="2250"/>
    <n v="675.00000000000011"/>
    <n v="202.50000000000003"/>
    <n v="0.3"/>
    <n v="472.50000000000011"/>
  </r>
  <r>
    <x v="0"/>
    <n v="1185732"/>
    <x v="1"/>
    <x v="3"/>
    <x v="35"/>
    <s v="Wichita"/>
    <x v="3"/>
    <n v="0.35000000000000003"/>
    <n v="1000"/>
    <n v="350.00000000000006"/>
    <n v="105.00000000000001"/>
    <n v="0.3"/>
    <n v="245.00000000000006"/>
  </r>
  <r>
    <x v="0"/>
    <n v="1185732"/>
    <x v="1"/>
    <x v="3"/>
    <x v="35"/>
    <s v="Wichita"/>
    <x v="4"/>
    <n v="0.49999999999999994"/>
    <n v="1750"/>
    <n v="874.99999999999989"/>
    <n v="306.24999999999994"/>
    <n v="0.35"/>
    <n v="568.75"/>
  </r>
  <r>
    <x v="0"/>
    <n v="1185732"/>
    <x v="1"/>
    <x v="3"/>
    <x v="35"/>
    <s v="Wichita"/>
    <x v="5"/>
    <n v="0.35"/>
    <n v="2750"/>
    <n v="962.49999999999989"/>
    <n v="385"/>
    <n v="0.4"/>
    <n v="577.49999999999989"/>
  </r>
  <r>
    <x v="0"/>
    <n v="1185732"/>
    <x v="234"/>
    <x v="3"/>
    <x v="35"/>
    <s v="Wichita"/>
    <x v="0"/>
    <n v="0.4"/>
    <n v="4950"/>
    <n v="1980"/>
    <n v="693"/>
    <n v="0.35"/>
    <n v="1287"/>
  </r>
  <r>
    <x v="0"/>
    <n v="1185732"/>
    <x v="234"/>
    <x v="3"/>
    <x v="35"/>
    <s v="Wichita"/>
    <x v="1"/>
    <n v="0.4"/>
    <n v="2000"/>
    <n v="800"/>
    <n v="240"/>
    <n v="0.3"/>
    <n v="560"/>
  </r>
  <r>
    <x v="0"/>
    <n v="1185732"/>
    <x v="234"/>
    <x v="3"/>
    <x v="35"/>
    <s v="Wichita"/>
    <x v="2"/>
    <n v="0.30000000000000004"/>
    <n v="2250"/>
    <n v="675.00000000000011"/>
    <n v="202.50000000000003"/>
    <n v="0.3"/>
    <n v="472.50000000000011"/>
  </r>
  <r>
    <x v="0"/>
    <n v="1185732"/>
    <x v="234"/>
    <x v="3"/>
    <x v="35"/>
    <s v="Wichita"/>
    <x v="3"/>
    <n v="0.35"/>
    <n v="750"/>
    <n v="262.5"/>
    <n v="78.75"/>
    <n v="0.3"/>
    <n v="183.75"/>
  </r>
  <r>
    <x v="0"/>
    <n v="1185732"/>
    <x v="234"/>
    <x v="3"/>
    <x v="35"/>
    <s v="Wichita"/>
    <x v="4"/>
    <n v="0.5"/>
    <n v="1250"/>
    <n v="625"/>
    <n v="218.75"/>
    <n v="0.35"/>
    <n v="406.25"/>
  </r>
  <r>
    <x v="0"/>
    <n v="1185732"/>
    <x v="234"/>
    <x v="3"/>
    <x v="35"/>
    <s v="Wichita"/>
    <x v="5"/>
    <n v="0.4"/>
    <n v="2250"/>
    <n v="900"/>
    <n v="360"/>
    <n v="0.4"/>
    <n v="540"/>
  </r>
  <r>
    <x v="0"/>
    <n v="1185732"/>
    <x v="235"/>
    <x v="3"/>
    <x v="35"/>
    <s v="Wichita"/>
    <x v="0"/>
    <n v="0.4"/>
    <n v="4500"/>
    <n v="1800"/>
    <n v="630"/>
    <n v="0.35"/>
    <n v="1170"/>
  </r>
  <r>
    <x v="0"/>
    <n v="1185732"/>
    <x v="235"/>
    <x v="3"/>
    <x v="35"/>
    <s v="Wichita"/>
    <x v="1"/>
    <n v="0.4"/>
    <n v="1500"/>
    <n v="600"/>
    <n v="180"/>
    <n v="0.3"/>
    <n v="420"/>
  </r>
  <r>
    <x v="0"/>
    <n v="1185732"/>
    <x v="235"/>
    <x v="3"/>
    <x v="35"/>
    <s v="Wichita"/>
    <x v="2"/>
    <n v="0.30000000000000004"/>
    <n v="1500"/>
    <n v="450.00000000000006"/>
    <n v="135"/>
    <n v="0.3"/>
    <n v="315.00000000000006"/>
  </r>
  <r>
    <x v="0"/>
    <n v="1185732"/>
    <x v="235"/>
    <x v="3"/>
    <x v="35"/>
    <s v="Wichita"/>
    <x v="3"/>
    <n v="0.35"/>
    <n v="750"/>
    <n v="262.5"/>
    <n v="78.75"/>
    <n v="0.3"/>
    <n v="183.75"/>
  </r>
  <r>
    <x v="0"/>
    <n v="1185732"/>
    <x v="235"/>
    <x v="3"/>
    <x v="35"/>
    <s v="Wichita"/>
    <x v="4"/>
    <n v="0.6"/>
    <n v="1000"/>
    <n v="600"/>
    <n v="210"/>
    <n v="0.35"/>
    <n v="390"/>
  </r>
  <r>
    <x v="0"/>
    <n v="1185732"/>
    <x v="235"/>
    <x v="3"/>
    <x v="35"/>
    <s v="Wichita"/>
    <x v="5"/>
    <n v="0.5"/>
    <n v="2250"/>
    <n v="1125"/>
    <n v="450"/>
    <n v="0.4"/>
    <n v="675"/>
  </r>
  <r>
    <x v="0"/>
    <n v="1185732"/>
    <x v="236"/>
    <x v="3"/>
    <x v="35"/>
    <s v="Wichita"/>
    <x v="0"/>
    <n v="0.6"/>
    <n v="4950"/>
    <n v="2970"/>
    <n v="1039.5"/>
    <n v="0.35"/>
    <n v="1930.5"/>
  </r>
  <r>
    <x v="0"/>
    <n v="1185732"/>
    <x v="236"/>
    <x v="3"/>
    <x v="35"/>
    <s v="Wichita"/>
    <x v="1"/>
    <n v="0.5"/>
    <n v="2000"/>
    <n v="1000"/>
    <n v="300"/>
    <n v="0.3"/>
    <n v="700"/>
  </r>
  <r>
    <x v="0"/>
    <n v="1185732"/>
    <x v="236"/>
    <x v="3"/>
    <x v="35"/>
    <s v="Wichita"/>
    <x v="2"/>
    <n v="0.45"/>
    <n v="1750"/>
    <n v="787.5"/>
    <n v="236.25"/>
    <n v="0.3"/>
    <n v="551.25"/>
  </r>
  <r>
    <x v="0"/>
    <n v="1185732"/>
    <x v="236"/>
    <x v="3"/>
    <x v="35"/>
    <s v="Wichita"/>
    <x v="3"/>
    <n v="0.45"/>
    <n v="1000"/>
    <n v="450"/>
    <n v="135"/>
    <n v="0.3"/>
    <n v="315"/>
  </r>
  <r>
    <x v="0"/>
    <n v="1185732"/>
    <x v="236"/>
    <x v="3"/>
    <x v="35"/>
    <s v="Wichita"/>
    <x v="4"/>
    <n v="0.54999999999999993"/>
    <n v="1250"/>
    <n v="687.49999999999989"/>
    <n v="240.62499999999994"/>
    <n v="0.35"/>
    <n v="446.87499999999994"/>
  </r>
  <r>
    <x v="0"/>
    <n v="1185732"/>
    <x v="236"/>
    <x v="3"/>
    <x v="35"/>
    <s v="Wichita"/>
    <x v="5"/>
    <n v="0.6"/>
    <n v="2500"/>
    <n v="1500"/>
    <n v="600"/>
    <n v="0.4"/>
    <n v="900"/>
  </r>
  <r>
    <x v="0"/>
    <n v="1185732"/>
    <x v="5"/>
    <x v="3"/>
    <x v="35"/>
    <s v="Wichita"/>
    <x v="0"/>
    <n v="0.45"/>
    <n v="5000"/>
    <n v="2250"/>
    <n v="787.5"/>
    <n v="0.35"/>
    <n v="1462.5"/>
  </r>
  <r>
    <x v="0"/>
    <n v="1185732"/>
    <x v="5"/>
    <x v="3"/>
    <x v="35"/>
    <s v="Wichita"/>
    <x v="1"/>
    <n v="0.40000000000000008"/>
    <n v="2500"/>
    <n v="1000.0000000000002"/>
    <n v="300.00000000000006"/>
    <n v="0.3"/>
    <n v="700.00000000000023"/>
  </r>
  <r>
    <x v="0"/>
    <n v="1185732"/>
    <x v="5"/>
    <x v="3"/>
    <x v="35"/>
    <s v="Wichita"/>
    <x v="2"/>
    <n v="0.35000000000000003"/>
    <n v="2000"/>
    <n v="700.00000000000011"/>
    <n v="210.00000000000003"/>
    <n v="0.3"/>
    <n v="490.00000000000011"/>
  </r>
  <r>
    <x v="0"/>
    <n v="1185732"/>
    <x v="5"/>
    <x v="3"/>
    <x v="35"/>
    <s v="Wichita"/>
    <x v="3"/>
    <n v="0.35000000000000003"/>
    <n v="1750"/>
    <n v="612.50000000000011"/>
    <n v="183.75000000000003"/>
    <n v="0.3"/>
    <n v="428.75000000000011"/>
  </r>
  <r>
    <x v="0"/>
    <n v="1185732"/>
    <x v="5"/>
    <x v="3"/>
    <x v="35"/>
    <s v="Wichita"/>
    <x v="4"/>
    <n v="0.45"/>
    <n v="1750"/>
    <n v="787.5"/>
    <n v="275.625"/>
    <n v="0.35"/>
    <n v="511.875"/>
  </r>
  <r>
    <x v="0"/>
    <n v="1185732"/>
    <x v="5"/>
    <x v="3"/>
    <x v="35"/>
    <s v="Wichita"/>
    <x v="5"/>
    <n v="0.55000000000000004"/>
    <n v="3250"/>
    <n v="1787.5000000000002"/>
    <n v="715.00000000000011"/>
    <n v="0.4"/>
    <n v="1072.5"/>
  </r>
  <r>
    <x v="0"/>
    <n v="1185732"/>
    <x v="237"/>
    <x v="3"/>
    <x v="35"/>
    <s v="Wichita"/>
    <x v="0"/>
    <n v="0.5"/>
    <n v="5500"/>
    <n v="2750"/>
    <n v="962.49999999999989"/>
    <n v="0.35"/>
    <n v="1787.5"/>
  </r>
  <r>
    <x v="0"/>
    <n v="1185732"/>
    <x v="237"/>
    <x v="3"/>
    <x v="35"/>
    <s v="Wichita"/>
    <x v="1"/>
    <n v="0.45000000000000007"/>
    <n v="3000"/>
    <n v="1350.0000000000002"/>
    <n v="405.00000000000006"/>
    <n v="0.3"/>
    <n v="945.00000000000023"/>
  </r>
  <r>
    <x v="0"/>
    <n v="1185732"/>
    <x v="237"/>
    <x v="3"/>
    <x v="35"/>
    <s v="Wichita"/>
    <x v="2"/>
    <n v="0.4"/>
    <n v="2250"/>
    <n v="900"/>
    <n v="270"/>
    <n v="0.3"/>
    <n v="630"/>
  </r>
  <r>
    <x v="0"/>
    <n v="1185732"/>
    <x v="237"/>
    <x v="3"/>
    <x v="35"/>
    <s v="Wichita"/>
    <x v="3"/>
    <n v="0.4"/>
    <n v="1750"/>
    <n v="700"/>
    <n v="210"/>
    <n v="0.3"/>
    <n v="490"/>
  </r>
  <r>
    <x v="0"/>
    <n v="1185732"/>
    <x v="237"/>
    <x v="3"/>
    <x v="35"/>
    <s v="Wichita"/>
    <x v="4"/>
    <n v="0.5"/>
    <n v="2000"/>
    <n v="1000"/>
    <n v="350"/>
    <n v="0.35"/>
    <n v="650"/>
  </r>
  <r>
    <x v="0"/>
    <n v="1185732"/>
    <x v="237"/>
    <x v="3"/>
    <x v="35"/>
    <s v="Wichita"/>
    <x v="5"/>
    <n v="0.55000000000000004"/>
    <n v="3750"/>
    <n v="2062.5"/>
    <n v="825"/>
    <n v="0.4"/>
    <n v="1237.5"/>
  </r>
  <r>
    <x v="0"/>
    <n v="1185732"/>
    <x v="238"/>
    <x v="3"/>
    <x v="35"/>
    <s v="Wichita"/>
    <x v="0"/>
    <n v="0.5"/>
    <n v="5250"/>
    <n v="2625"/>
    <n v="918.74999999999989"/>
    <n v="0.35"/>
    <n v="1706.25"/>
  </r>
  <r>
    <x v="0"/>
    <n v="1185732"/>
    <x v="238"/>
    <x v="3"/>
    <x v="35"/>
    <s v="Wichita"/>
    <x v="1"/>
    <n v="0.45000000000000007"/>
    <n v="3000"/>
    <n v="1350.0000000000002"/>
    <n v="405.00000000000006"/>
    <n v="0.3"/>
    <n v="945.00000000000023"/>
  </r>
  <r>
    <x v="0"/>
    <n v="1185732"/>
    <x v="238"/>
    <x v="3"/>
    <x v="35"/>
    <s v="Wichita"/>
    <x v="2"/>
    <n v="0.4"/>
    <n v="2250"/>
    <n v="900"/>
    <n v="270"/>
    <n v="0.3"/>
    <n v="630"/>
  </r>
  <r>
    <x v="0"/>
    <n v="1185732"/>
    <x v="238"/>
    <x v="3"/>
    <x v="35"/>
    <s v="Wichita"/>
    <x v="3"/>
    <n v="0.4"/>
    <n v="2000"/>
    <n v="800"/>
    <n v="240"/>
    <n v="0.3"/>
    <n v="560"/>
  </r>
  <r>
    <x v="0"/>
    <n v="1185732"/>
    <x v="238"/>
    <x v="3"/>
    <x v="35"/>
    <s v="Wichita"/>
    <x v="4"/>
    <n v="0.5"/>
    <n v="1750"/>
    <n v="875"/>
    <n v="306.25"/>
    <n v="0.35"/>
    <n v="568.75"/>
  </r>
  <r>
    <x v="0"/>
    <n v="1185732"/>
    <x v="238"/>
    <x v="3"/>
    <x v="35"/>
    <s v="Wichita"/>
    <x v="5"/>
    <n v="0.55000000000000004"/>
    <n v="3500"/>
    <n v="1925.0000000000002"/>
    <n v="770.00000000000011"/>
    <n v="0.4"/>
    <n v="1155"/>
  </r>
  <r>
    <x v="0"/>
    <n v="1185732"/>
    <x v="239"/>
    <x v="3"/>
    <x v="35"/>
    <s v="Wichita"/>
    <x v="0"/>
    <n v="0.45"/>
    <n v="4750"/>
    <n v="2137.5"/>
    <n v="748.125"/>
    <n v="0.35"/>
    <n v="1389.375"/>
  </r>
  <r>
    <x v="0"/>
    <n v="1185732"/>
    <x v="239"/>
    <x v="3"/>
    <x v="35"/>
    <s v="Wichita"/>
    <x v="1"/>
    <n v="0.40000000000000008"/>
    <n v="2750"/>
    <n v="1100.0000000000002"/>
    <n v="330.00000000000006"/>
    <n v="0.3"/>
    <n v="770.00000000000023"/>
  </r>
  <r>
    <x v="0"/>
    <n v="1185732"/>
    <x v="239"/>
    <x v="3"/>
    <x v="35"/>
    <s v="Wichita"/>
    <x v="2"/>
    <n v="0.35000000000000003"/>
    <n v="1750"/>
    <n v="612.50000000000011"/>
    <n v="183.75000000000003"/>
    <n v="0.3"/>
    <n v="428.75000000000011"/>
  </r>
  <r>
    <x v="0"/>
    <n v="1185732"/>
    <x v="239"/>
    <x v="3"/>
    <x v="35"/>
    <s v="Wichita"/>
    <x v="3"/>
    <n v="0.35000000000000003"/>
    <n v="1500"/>
    <n v="525"/>
    <n v="157.5"/>
    <n v="0.3"/>
    <n v="367.5"/>
  </r>
  <r>
    <x v="0"/>
    <n v="1185732"/>
    <x v="239"/>
    <x v="3"/>
    <x v="35"/>
    <s v="Wichita"/>
    <x v="4"/>
    <n v="0.45"/>
    <n v="1500"/>
    <n v="675"/>
    <n v="236.24999999999997"/>
    <n v="0.35"/>
    <n v="438.75"/>
  </r>
  <r>
    <x v="0"/>
    <n v="1185732"/>
    <x v="239"/>
    <x v="3"/>
    <x v="35"/>
    <s v="Wichita"/>
    <x v="5"/>
    <n v="0.5"/>
    <n v="2250"/>
    <n v="1125"/>
    <n v="450"/>
    <n v="0.4"/>
    <n v="675"/>
  </r>
  <r>
    <x v="0"/>
    <n v="1185732"/>
    <x v="9"/>
    <x v="3"/>
    <x v="35"/>
    <s v="Wichita"/>
    <x v="0"/>
    <n v="0.54999999999999993"/>
    <n v="4000"/>
    <n v="2199.9999999999995"/>
    <n v="769.99999999999977"/>
    <n v="0.35"/>
    <n v="1429.9999999999998"/>
  </r>
  <r>
    <x v="0"/>
    <n v="1185732"/>
    <x v="9"/>
    <x v="3"/>
    <x v="35"/>
    <s v="Wichita"/>
    <x v="1"/>
    <n v="0.45"/>
    <n v="2500"/>
    <n v="1125"/>
    <n v="337.5"/>
    <n v="0.3"/>
    <n v="787.5"/>
  </r>
  <r>
    <x v="0"/>
    <n v="1185732"/>
    <x v="9"/>
    <x v="3"/>
    <x v="35"/>
    <s v="Wichita"/>
    <x v="2"/>
    <n v="0.45"/>
    <n v="1500"/>
    <n v="675"/>
    <n v="202.5"/>
    <n v="0.3"/>
    <n v="472.5"/>
  </r>
  <r>
    <x v="0"/>
    <n v="1185732"/>
    <x v="9"/>
    <x v="3"/>
    <x v="35"/>
    <s v="Wichita"/>
    <x v="3"/>
    <n v="0.45"/>
    <n v="1250"/>
    <n v="562.5"/>
    <n v="168.75"/>
    <n v="0.3"/>
    <n v="393.75"/>
  </r>
  <r>
    <x v="0"/>
    <n v="1185732"/>
    <x v="9"/>
    <x v="3"/>
    <x v="35"/>
    <s v="Wichita"/>
    <x v="4"/>
    <n v="0.54999999999999993"/>
    <n v="1250"/>
    <n v="687.49999999999989"/>
    <n v="240.62499999999994"/>
    <n v="0.35"/>
    <n v="446.87499999999994"/>
  </r>
  <r>
    <x v="0"/>
    <n v="1185732"/>
    <x v="9"/>
    <x v="3"/>
    <x v="35"/>
    <s v="Wichita"/>
    <x v="5"/>
    <n v="0.59999999999999987"/>
    <n v="2500"/>
    <n v="1499.9999999999998"/>
    <n v="599.99999999999989"/>
    <n v="0.4"/>
    <n v="899.99999999999989"/>
  </r>
  <r>
    <x v="0"/>
    <n v="1185732"/>
    <x v="240"/>
    <x v="3"/>
    <x v="35"/>
    <s v="Wichita"/>
    <x v="0"/>
    <n v="0.54999999999999993"/>
    <n v="4000"/>
    <n v="2199.9999999999995"/>
    <n v="769.99999999999977"/>
    <n v="0.35"/>
    <n v="1429.9999999999998"/>
  </r>
  <r>
    <x v="0"/>
    <n v="1185732"/>
    <x v="240"/>
    <x v="3"/>
    <x v="35"/>
    <s v="Wichita"/>
    <x v="1"/>
    <n v="0.45"/>
    <n v="2500"/>
    <n v="1125"/>
    <n v="337.5"/>
    <n v="0.3"/>
    <n v="787.5"/>
  </r>
  <r>
    <x v="0"/>
    <n v="1185732"/>
    <x v="240"/>
    <x v="3"/>
    <x v="35"/>
    <s v="Wichita"/>
    <x v="2"/>
    <n v="0.45"/>
    <n v="1950"/>
    <n v="877.5"/>
    <n v="263.25"/>
    <n v="0.3"/>
    <n v="614.25"/>
  </r>
  <r>
    <x v="0"/>
    <n v="1185732"/>
    <x v="240"/>
    <x v="3"/>
    <x v="35"/>
    <s v="Wichita"/>
    <x v="3"/>
    <n v="0.45"/>
    <n v="1750"/>
    <n v="787.5"/>
    <n v="236.25"/>
    <n v="0.3"/>
    <n v="551.25"/>
  </r>
  <r>
    <x v="0"/>
    <n v="1185732"/>
    <x v="240"/>
    <x v="3"/>
    <x v="35"/>
    <s v="Wichita"/>
    <x v="4"/>
    <n v="0.6"/>
    <n v="1500"/>
    <n v="900"/>
    <n v="315"/>
    <n v="0.35"/>
    <n v="585"/>
  </r>
  <r>
    <x v="0"/>
    <n v="1185732"/>
    <x v="240"/>
    <x v="3"/>
    <x v="35"/>
    <s v="Wichita"/>
    <x v="5"/>
    <n v="0.64999999999999991"/>
    <n v="2500"/>
    <n v="1624.9999999999998"/>
    <n v="650"/>
    <n v="0.4"/>
    <n v="974.99999999999977"/>
  </r>
  <r>
    <x v="0"/>
    <n v="1185732"/>
    <x v="241"/>
    <x v="3"/>
    <x v="35"/>
    <s v="Wichita"/>
    <x v="0"/>
    <n v="0.6"/>
    <n v="5000"/>
    <n v="3000"/>
    <n v="1050"/>
    <n v="0.35"/>
    <n v="1950"/>
  </r>
  <r>
    <x v="0"/>
    <n v="1185732"/>
    <x v="241"/>
    <x v="3"/>
    <x v="35"/>
    <s v="Wichita"/>
    <x v="1"/>
    <n v="0.5"/>
    <n v="3000"/>
    <n v="1500"/>
    <n v="450"/>
    <n v="0.3"/>
    <n v="1050"/>
  </r>
  <r>
    <x v="0"/>
    <n v="1185732"/>
    <x v="241"/>
    <x v="3"/>
    <x v="35"/>
    <s v="Wichita"/>
    <x v="2"/>
    <n v="0.5"/>
    <n v="2500"/>
    <n v="1250"/>
    <n v="375"/>
    <n v="0.3"/>
    <n v="875"/>
  </r>
  <r>
    <x v="0"/>
    <n v="1185732"/>
    <x v="241"/>
    <x v="3"/>
    <x v="35"/>
    <s v="Wichita"/>
    <x v="3"/>
    <n v="0.5"/>
    <n v="2000"/>
    <n v="1000"/>
    <n v="300"/>
    <n v="0.3"/>
    <n v="700"/>
  </r>
  <r>
    <x v="0"/>
    <n v="1185732"/>
    <x v="241"/>
    <x v="3"/>
    <x v="35"/>
    <s v="Wichita"/>
    <x v="4"/>
    <n v="0.6"/>
    <n v="2000"/>
    <n v="1200"/>
    <n v="420"/>
    <n v="0.35"/>
    <n v="780"/>
  </r>
  <r>
    <x v="0"/>
    <n v="1185732"/>
    <x v="241"/>
    <x v="3"/>
    <x v="35"/>
    <s v="Wichita"/>
    <x v="5"/>
    <n v="0.64999999999999991"/>
    <n v="3000"/>
    <n v="1949.9999999999998"/>
    <n v="780"/>
    <n v="0.4"/>
    <n v="1169.9999999999998"/>
  </r>
  <r>
    <x v="0"/>
    <n v="1185732"/>
    <x v="204"/>
    <x v="3"/>
    <x v="36"/>
    <s v="Sioux Falls"/>
    <x v="0"/>
    <n v="0.35000000000000003"/>
    <n v="4750"/>
    <n v="1662.5000000000002"/>
    <n v="581.875"/>
    <n v="0.35"/>
    <n v="1080.6250000000002"/>
  </r>
  <r>
    <x v="0"/>
    <n v="1185732"/>
    <x v="204"/>
    <x v="3"/>
    <x v="36"/>
    <s v="Sioux Falls"/>
    <x v="1"/>
    <n v="0.35000000000000003"/>
    <n v="2750"/>
    <n v="962.50000000000011"/>
    <n v="288.75"/>
    <n v="0.3"/>
    <n v="673.75000000000011"/>
  </r>
  <r>
    <x v="0"/>
    <n v="1185732"/>
    <x v="204"/>
    <x v="3"/>
    <x v="36"/>
    <s v="Sioux Falls"/>
    <x v="2"/>
    <n v="0.25000000000000006"/>
    <n v="2750"/>
    <n v="687.50000000000011"/>
    <n v="206.25000000000003"/>
    <n v="0.3"/>
    <n v="481.25000000000011"/>
  </r>
  <r>
    <x v="0"/>
    <n v="1185732"/>
    <x v="204"/>
    <x v="3"/>
    <x v="36"/>
    <s v="Sioux Falls"/>
    <x v="3"/>
    <n v="0.30000000000000004"/>
    <n v="1250"/>
    <n v="375.00000000000006"/>
    <n v="112.50000000000001"/>
    <n v="0.3"/>
    <n v="262.50000000000006"/>
  </r>
  <r>
    <x v="0"/>
    <n v="1185732"/>
    <x v="204"/>
    <x v="3"/>
    <x v="36"/>
    <s v="Sioux Falls"/>
    <x v="4"/>
    <n v="0.44999999999999996"/>
    <n v="1750"/>
    <n v="787.49999999999989"/>
    <n v="275.62499999999994"/>
    <n v="0.35"/>
    <n v="511.87499999999994"/>
  </r>
  <r>
    <x v="0"/>
    <n v="1185732"/>
    <x v="204"/>
    <x v="3"/>
    <x v="36"/>
    <s v="Sioux Falls"/>
    <x v="5"/>
    <n v="0.35000000000000003"/>
    <n v="2750"/>
    <n v="962.50000000000011"/>
    <n v="385.00000000000006"/>
    <n v="0.4"/>
    <n v="577.5"/>
  </r>
  <r>
    <x v="0"/>
    <n v="1185732"/>
    <x v="242"/>
    <x v="3"/>
    <x v="36"/>
    <s v="Sioux Falls"/>
    <x v="0"/>
    <n v="0.35000000000000003"/>
    <n v="5250"/>
    <n v="1837.5000000000002"/>
    <n v="643.125"/>
    <n v="0.35"/>
    <n v="1194.3750000000002"/>
  </r>
  <r>
    <x v="0"/>
    <n v="1185732"/>
    <x v="242"/>
    <x v="3"/>
    <x v="36"/>
    <s v="Sioux Falls"/>
    <x v="1"/>
    <n v="0.35000000000000003"/>
    <n v="1750"/>
    <n v="612.50000000000011"/>
    <n v="183.75000000000003"/>
    <n v="0.3"/>
    <n v="428.75000000000011"/>
  </r>
  <r>
    <x v="0"/>
    <n v="1185732"/>
    <x v="242"/>
    <x v="3"/>
    <x v="36"/>
    <s v="Sioux Falls"/>
    <x v="2"/>
    <n v="0.25000000000000006"/>
    <n v="2250"/>
    <n v="562.50000000000011"/>
    <n v="168.75000000000003"/>
    <n v="0.3"/>
    <n v="393.75000000000011"/>
  </r>
  <r>
    <x v="0"/>
    <n v="1185732"/>
    <x v="242"/>
    <x v="3"/>
    <x v="36"/>
    <s v="Sioux Falls"/>
    <x v="3"/>
    <n v="0.30000000000000004"/>
    <n v="1000"/>
    <n v="300.00000000000006"/>
    <n v="90.000000000000014"/>
    <n v="0.3"/>
    <n v="210.00000000000006"/>
  </r>
  <r>
    <x v="0"/>
    <n v="1185732"/>
    <x v="242"/>
    <x v="3"/>
    <x v="36"/>
    <s v="Sioux Falls"/>
    <x v="4"/>
    <n v="0.44999999999999996"/>
    <n v="1750"/>
    <n v="787.49999999999989"/>
    <n v="275.62499999999994"/>
    <n v="0.35"/>
    <n v="511.87499999999994"/>
  </r>
  <r>
    <x v="0"/>
    <n v="1185732"/>
    <x v="242"/>
    <x v="3"/>
    <x v="36"/>
    <s v="Sioux Falls"/>
    <x v="5"/>
    <n v="0.24999999999999997"/>
    <n v="2750"/>
    <n v="687.49999999999989"/>
    <n v="274.99999999999994"/>
    <n v="0.4"/>
    <n v="412.49999999999994"/>
  </r>
  <r>
    <x v="0"/>
    <n v="1185732"/>
    <x v="80"/>
    <x v="3"/>
    <x v="36"/>
    <s v="Sioux Falls"/>
    <x v="0"/>
    <n v="0.30000000000000004"/>
    <n v="4950"/>
    <n v="1485.0000000000002"/>
    <n v="519.75"/>
    <n v="0.35"/>
    <n v="965.25000000000023"/>
  </r>
  <r>
    <x v="0"/>
    <n v="1185732"/>
    <x v="80"/>
    <x v="3"/>
    <x v="36"/>
    <s v="Sioux Falls"/>
    <x v="1"/>
    <n v="0.30000000000000004"/>
    <n v="2000"/>
    <n v="600.00000000000011"/>
    <n v="180.00000000000003"/>
    <n v="0.3"/>
    <n v="420.00000000000011"/>
  </r>
  <r>
    <x v="0"/>
    <n v="1185732"/>
    <x v="80"/>
    <x v="3"/>
    <x v="36"/>
    <s v="Sioux Falls"/>
    <x v="2"/>
    <n v="0.20000000000000004"/>
    <n v="2250"/>
    <n v="450.00000000000011"/>
    <n v="135.00000000000003"/>
    <n v="0.3"/>
    <n v="315.00000000000011"/>
  </r>
  <r>
    <x v="0"/>
    <n v="1185732"/>
    <x v="80"/>
    <x v="3"/>
    <x v="36"/>
    <s v="Sioux Falls"/>
    <x v="3"/>
    <n v="0.24999999999999997"/>
    <n v="750"/>
    <n v="187.49999999999997"/>
    <n v="56.249999999999993"/>
    <n v="0.3"/>
    <n v="131.24999999999997"/>
  </r>
  <r>
    <x v="0"/>
    <n v="1185732"/>
    <x v="80"/>
    <x v="3"/>
    <x v="36"/>
    <s v="Sioux Falls"/>
    <x v="4"/>
    <n v="0.4"/>
    <n v="1250"/>
    <n v="500"/>
    <n v="175"/>
    <n v="0.35"/>
    <n v="325"/>
  </r>
  <r>
    <x v="0"/>
    <n v="1185732"/>
    <x v="80"/>
    <x v="3"/>
    <x v="36"/>
    <s v="Sioux Falls"/>
    <x v="5"/>
    <n v="0.30000000000000004"/>
    <n v="2250"/>
    <n v="675.00000000000011"/>
    <n v="270.00000000000006"/>
    <n v="0.4"/>
    <n v="405.00000000000006"/>
  </r>
  <r>
    <x v="0"/>
    <n v="1185732"/>
    <x v="81"/>
    <x v="3"/>
    <x v="36"/>
    <s v="Sioux Falls"/>
    <x v="0"/>
    <n v="0.30000000000000004"/>
    <n v="4500"/>
    <n v="1350.0000000000002"/>
    <n v="472.50000000000006"/>
    <n v="0.35"/>
    <n v="877.50000000000023"/>
  </r>
  <r>
    <x v="0"/>
    <n v="1185732"/>
    <x v="81"/>
    <x v="3"/>
    <x v="36"/>
    <s v="Sioux Falls"/>
    <x v="1"/>
    <n v="0.30000000000000004"/>
    <n v="1500"/>
    <n v="450.00000000000006"/>
    <n v="135"/>
    <n v="0.3"/>
    <n v="315.00000000000006"/>
  </r>
  <r>
    <x v="0"/>
    <n v="1185732"/>
    <x v="81"/>
    <x v="3"/>
    <x v="36"/>
    <s v="Sioux Falls"/>
    <x v="2"/>
    <n v="0.20000000000000004"/>
    <n v="1500"/>
    <n v="300.00000000000006"/>
    <n v="90.000000000000014"/>
    <n v="0.3"/>
    <n v="210.00000000000006"/>
  </r>
  <r>
    <x v="0"/>
    <n v="1185732"/>
    <x v="81"/>
    <x v="3"/>
    <x v="36"/>
    <s v="Sioux Falls"/>
    <x v="3"/>
    <n v="0.24999999999999997"/>
    <n v="750"/>
    <n v="187.49999999999997"/>
    <n v="56.249999999999993"/>
    <n v="0.3"/>
    <n v="131.24999999999997"/>
  </r>
  <r>
    <x v="0"/>
    <n v="1185732"/>
    <x v="81"/>
    <x v="3"/>
    <x v="36"/>
    <s v="Sioux Falls"/>
    <x v="4"/>
    <n v="0.6"/>
    <n v="1000"/>
    <n v="600"/>
    <n v="210"/>
    <n v="0.35"/>
    <n v="390"/>
  </r>
  <r>
    <x v="0"/>
    <n v="1185732"/>
    <x v="81"/>
    <x v="3"/>
    <x v="36"/>
    <s v="Sioux Falls"/>
    <x v="5"/>
    <n v="0.5"/>
    <n v="2250"/>
    <n v="1125"/>
    <n v="450"/>
    <n v="0.4"/>
    <n v="675"/>
  </r>
  <r>
    <x v="0"/>
    <n v="1185732"/>
    <x v="4"/>
    <x v="3"/>
    <x v="36"/>
    <s v="Sioux Falls"/>
    <x v="0"/>
    <n v="0.6"/>
    <n v="4950"/>
    <n v="2970"/>
    <n v="1039.5"/>
    <n v="0.35"/>
    <n v="1930.5"/>
  </r>
  <r>
    <x v="0"/>
    <n v="1185732"/>
    <x v="4"/>
    <x v="3"/>
    <x v="36"/>
    <s v="Sioux Falls"/>
    <x v="1"/>
    <n v="0.45"/>
    <n v="2000"/>
    <n v="900"/>
    <n v="270"/>
    <n v="0.3"/>
    <n v="630"/>
  </r>
  <r>
    <x v="0"/>
    <n v="1185732"/>
    <x v="4"/>
    <x v="3"/>
    <x v="36"/>
    <s v="Sioux Falls"/>
    <x v="2"/>
    <n v="0.4"/>
    <n v="1750"/>
    <n v="700"/>
    <n v="210"/>
    <n v="0.3"/>
    <n v="490"/>
  </r>
  <r>
    <x v="0"/>
    <n v="1185732"/>
    <x v="4"/>
    <x v="3"/>
    <x v="36"/>
    <s v="Sioux Falls"/>
    <x v="3"/>
    <n v="0.4"/>
    <n v="1000"/>
    <n v="400"/>
    <n v="120"/>
    <n v="0.3"/>
    <n v="280"/>
  </r>
  <r>
    <x v="0"/>
    <n v="1185732"/>
    <x v="4"/>
    <x v="3"/>
    <x v="36"/>
    <s v="Sioux Falls"/>
    <x v="4"/>
    <n v="0.49999999999999994"/>
    <n v="1250"/>
    <n v="624.99999999999989"/>
    <n v="218.74999999999994"/>
    <n v="0.35"/>
    <n v="406.24999999999994"/>
  </r>
  <r>
    <x v="0"/>
    <n v="1185732"/>
    <x v="4"/>
    <x v="3"/>
    <x v="36"/>
    <s v="Sioux Falls"/>
    <x v="5"/>
    <n v="0.54999999999999993"/>
    <n v="2500"/>
    <n v="1374.9999999999998"/>
    <n v="549.99999999999989"/>
    <n v="0.4"/>
    <n v="824.99999999999989"/>
  </r>
  <r>
    <x v="0"/>
    <n v="1185732"/>
    <x v="243"/>
    <x v="3"/>
    <x v="36"/>
    <s v="Sioux Falls"/>
    <x v="0"/>
    <n v="0.4"/>
    <n v="5000"/>
    <n v="2000"/>
    <n v="700"/>
    <n v="0.35"/>
    <n v="1300"/>
  </r>
  <r>
    <x v="0"/>
    <n v="1185732"/>
    <x v="243"/>
    <x v="3"/>
    <x v="36"/>
    <s v="Sioux Falls"/>
    <x v="1"/>
    <n v="0.35000000000000009"/>
    <n v="2500"/>
    <n v="875.00000000000023"/>
    <n v="262.50000000000006"/>
    <n v="0.3"/>
    <n v="612.50000000000023"/>
  </r>
  <r>
    <x v="0"/>
    <n v="1185732"/>
    <x v="243"/>
    <x v="3"/>
    <x v="36"/>
    <s v="Sioux Falls"/>
    <x v="2"/>
    <n v="0.30000000000000004"/>
    <n v="2000"/>
    <n v="600.00000000000011"/>
    <n v="180.00000000000003"/>
    <n v="0.3"/>
    <n v="420.00000000000011"/>
  </r>
  <r>
    <x v="0"/>
    <n v="1185732"/>
    <x v="243"/>
    <x v="3"/>
    <x v="36"/>
    <s v="Sioux Falls"/>
    <x v="3"/>
    <n v="0.30000000000000004"/>
    <n v="1750"/>
    <n v="525.00000000000011"/>
    <n v="157.50000000000003"/>
    <n v="0.3"/>
    <n v="367.50000000000011"/>
  </r>
  <r>
    <x v="0"/>
    <n v="1185732"/>
    <x v="243"/>
    <x v="3"/>
    <x v="36"/>
    <s v="Sioux Falls"/>
    <x v="4"/>
    <n v="0.4"/>
    <n v="1750"/>
    <n v="700"/>
    <n v="244.99999999999997"/>
    <n v="0.35"/>
    <n v="455"/>
  </r>
  <r>
    <x v="0"/>
    <n v="1185732"/>
    <x v="243"/>
    <x v="3"/>
    <x v="36"/>
    <s v="Sioux Falls"/>
    <x v="5"/>
    <n v="0.55000000000000004"/>
    <n v="3250"/>
    <n v="1787.5000000000002"/>
    <n v="715.00000000000011"/>
    <n v="0.4"/>
    <n v="1072.5"/>
  </r>
  <r>
    <x v="0"/>
    <n v="1185732"/>
    <x v="84"/>
    <x v="3"/>
    <x v="36"/>
    <s v="Sioux Falls"/>
    <x v="0"/>
    <n v="0.5"/>
    <n v="5500"/>
    <n v="2750"/>
    <n v="962.49999999999989"/>
    <n v="0.35"/>
    <n v="1787.5"/>
  </r>
  <r>
    <x v="0"/>
    <n v="1185732"/>
    <x v="84"/>
    <x v="3"/>
    <x v="36"/>
    <s v="Sioux Falls"/>
    <x v="1"/>
    <n v="0.45000000000000007"/>
    <n v="3000"/>
    <n v="1350.0000000000002"/>
    <n v="405.00000000000006"/>
    <n v="0.3"/>
    <n v="945.00000000000023"/>
  </r>
  <r>
    <x v="0"/>
    <n v="1185732"/>
    <x v="84"/>
    <x v="3"/>
    <x v="36"/>
    <s v="Sioux Falls"/>
    <x v="2"/>
    <n v="0.4"/>
    <n v="2250"/>
    <n v="900"/>
    <n v="270"/>
    <n v="0.3"/>
    <n v="630"/>
  </r>
  <r>
    <x v="0"/>
    <n v="1185732"/>
    <x v="84"/>
    <x v="3"/>
    <x v="36"/>
    <s v="Sioux Falls"/>
    <x v="3"/>
    <n v="0.4"/>
    <n v="1750"/>
    <n v="700"/>
    <n v="210"/>
    <n v="0.3"/>
    <n v="490"/>
  </r>
  <r>
    <x v="0"/>
    <n v="1185732"/>
    <x v="84"/>
    <x v="3"/>
    <x v="36"/>
    <s v="Sioux Falls"/>
    <x v="4"/>
    <n v="0.5"/>
    <n v="2000"/>
    <n v="1000"/>
    <n v="350"/>
    <n v="0.35"/>
    <n v="650"/>
  </r>
  <r>
    <x v="0"/>
    <n v="1185732"/>
    <x v="84"/>
    <x v="3"/>
    <x v="36"/>
    <s v="Sioux Falls"/>
    <x v="5"/>
    <n v="0.55000000000000004"/>
    <n v="3750"/>
    <n v="2062.5"/>
    <n v="825"/>
    <n v="0.4"/>
    <n v="1237.5"/>
  </r>
  <r>
    <x v="0"/>
    <n v="1185732"/>
    <x v="85"/>
    <x v="3"/>
    <x v="36"/>
    <s v="Sioux Falls"/>
    <x v="0"/>
    <n v="0.5"/>
    <n v="5250"/>
    <n v="2625"/>
    <n v="918.74999999999989"/>
    <n v="0.35"/>
    <n v="1706.25"/>
  </r>
  <r>
    <x v="0"/>
    <n v="1185732"/>
    <x v="85"/>
    <x v="3"/>
    <x v="36"/>
    <s v="Sioux Falls"/>
    <x v="1"/>
    <n v="0.45000000000000007"/>
    <n v="3000"/>
    <n v="1350.0000000000002"/>
    <n v="405.00000000000006"/>
    <n v="0.3"/>
    <n v="945.00000000000023"/>
  </r>
  <r>
    <x v="0"/>
    <n v="1185732"/>
    <x v="85"/>
    <x v="3"/>
    <x v="36"/>
    <s v="Sioux Falls"/>
    <x v="2"/>
    <n v="0.4"/>
    <n v="2250"/>
    <n v="900"/>
    <n v="270"/>
    <n v="0.3"/>
    <n v="630"/>
  </r>
  <r>
    <x v="0"/>
    <n v="1185732"/>
    <x v="85"/>
    <x v="3"/>
    <x v="36"/>
    <s v="Sioux Falls"/>
    <x v="3"/>
    <n v="0.4"/>
    <n v="2000"/>
    <n v="800"/>
    <n v="240"/>
    <n v="0.3"/>
    <n v="560"/>
  </r>
  <r>
    <x v="0"/>
    <n v="1185732"/>
    <x v="85"/>
    <x v="3"/>
    <x v="36"/>
    <s v="Sioux Falls"/>
    <x v="4"/>
    <n v="0.5"/>
    <n v="1750"/>
    <n v="875"/>
    <n v="306.25"/>
    <n v="0.35"/>
    <n v="568.75"/>
  </r>
  <r>
    <x v="0"/>
    <n v="1185732"/>
    <x v="85"/>
    <x v="3"/>
    <x v="36"/>
    <s v="Sioux Falls"/>
    <x v="5"/>
    <n v="0.55000000000000004"/>
    <n v="3500"/>
    <n v="1925.0000000000002"/>
    <n v="770.00000000000011"/>
    <n v="0.4"/>
    <n v="1155"/>
  </r>
  <r>
    <x v="0"/>
    <n v="1185732"/>
    <x v="8"/>
    <x v="3"/>
    <x v="36"/>
    <s v="Sioux Falls"/>
    <x v="0"/>
    <n v="0.4"/>
    <n v="4750"/>
    <n v="1900"/>
    <n v="665"/>
    <n v="0.35"/>
    <n v="1235"/>
  </r>
  <r>
    <x v="0"/>
    <n v="1185732"/>
    <x v="8"/>
    <x v="3"/>
    <x v="36"/>
    <s v="Sioux Falls"/>
    <x v="1"/>
    <n v="0.35000000000000009"/>
    <n v="2750"/>
    <n v="962.50000000000023"/>
    <n v="288.75000000000006"/>
    <n v="0.3"/>
    <n v="673.75000000000023"/>
  </r>
  <r>
    <x v="0"/>
    <n v="1185732"/>
    <x v="8"/>
    <x v="3"/>
    <x v="36"/>
    <s v="Sioux Falls"/>
    <x v="2"/>
    <n v="0.30000000000000004"/>
    <n v="1750"/>
    <n v="525.00000000000011"/>
    <n v="157.50000000000003"/>
    <n v="0.3"/>
    <n v="367.50000000000011"/>
  </r>
  <r>
    <x v="0"/>
    <n v="1185732"/>
    <x v="8"/>
    <x v="3"/>
    <x v="36"/>
    <s v="Sioux Falls"/>
    <x v="3"/>
    <n v="0.30000000000000004"/>
    <n v="1500"/>
    <n v="450.00000000000006"/>
    <n v="135"/>
    <n v="0.3"/>
    <n v="315.00000000000006"/>
  </r>
  <r>
    <x v="0"/>
    <n v="1185732"/>
    <x v="8"/>
    <x v="3"/>
    <x v="36"/>
    <s v="Sioux Falls"/>
    <x v="4"/>
    <n v="0.4"/>
    <n v="1500"/>
    <n v="600"/>
    <n v="210"/>
    <n v="0.35"/>
    <n v="390"/>
  </r>
  <r>
    <x v="0"/>
    <n v="1185732"/>
    <x v="8"/>
    <x v="3"/>
    <x v="36"/>
    <s v="Sioux Falls"/>
    <x v="5"/>
    <n v="0.45"/>
    <n v="2250"/>
    <n v="1012.5"/>
    <n v="405"/>
    <n v="0.4"/>
    <n v="607.5"/>
  </r>
  <r>
    <x v="0"/>
    <n v="1185732"/>
    <x v="244"/>
    <x v="3"/>
    <x v="36"/>
    <s v="Sioux Falls"/>
    <x v="0"/>
    <n v="0.49999999999999994"/>
    <n v="4000"/>
    <n v="1999.9999999999998"/>
    <n v="699.99999999999989"/>
    <n v="0.35"/>
    <n v="1300"/>
  </r>
  <r>
    <x v="0"/>
    <n v="1185732"/>
    <x v="244"/>
    <x v="3"/>
    <x v="36"/>
    <s v="Sioux Falls"/>
    <x v="1"/>
    <n v="0.4"/>
    <n v="2500"/>
    <n v="1000"/>
    <n v="300"/>
    <n v="0.3"/>
    <n v="700"/>
  </r>
  <r>
    <x v="0"/>
    <n v="1185732"/>
    <x v="244"/>
    <x v="3"/>
    <x v="36"/>
    <s v="Sioux Falls"/>
    <x v="2"/>
    <n v="0.4"/>
    <n v="1500"/>
    <n v="600"/>
    <n v="180"/>
    <n v="0.3"/>
    <n v="420"/>
  </r>
  <r>
    <x v="0"/>
    <n v="1185732"/>
    <x v="244"/>
    <x v="3"/>
    <x v="36"/>
    <s v="Sioux Falls"/>
    <x v="3"/>
    <n v="0.4"/>
    <n v="1250"/>
    <n v="500"/>
    <n v="150"/>
    <n v="0.3"/>
    <n v="350"/>
  </r>
  <r>
    <x v="0"/>
    <n v="1185732"/>
    <x v="244"/>
    <x v="3"/>
    <x v="36"/>
    <s v="Sioux Falls"/>
    <x v="4"/>
    <n v="0.49999999999999994"/>
    <n v="1250"/>
    <n v="624.99999999999989"/>
    <n v="218.74999999999994"/>
    <n v="0.35"/>
    <n v="406.24999999999994"/>
  </r>
  <r>
    <x v="0"/>
    <n v="1185732"/>
    <x v="244"/>
    <x v="3"/>
    <x v="36"/>
    <s v="Sioux Falls"/>
    <x v="5"/>
    <n v="0.54999999999999982"/>
    <n v="2500"/>
    <n v="1374.9999999999995"/>
    <n v="549.99999999999989"/>
    <n v="0.4"/>
    <n v="824.99999999999966"/>
  </r>
  <r>
    <x v="0"/>
    <n v="1185732"/>
    <x v="88"/>
    <x v="3"/>
    <x v="36"/>
    <s v="Sioux Falls"/>
    <x v="0"/>
    <n v="0.49999999999999994"/>
    <n v="4000"/>
    <n v="1999.9999999999998"/>
    <n v="699.99999999999989"/>
    <n v="0.35"/>
    <n v="1300"/>
  </r>
  <r>
    <x v="0"/>
    <n v="1185732"/>
    <x v="88"/>
    <x v="3"/>
    <x v="36"/>
    <s v="Sioux Falls"/>
    <x v="1"/>
    <n v="0.4"/>
    <n v="2500"/>
    <n v="1000"/>
    <n v="300"/>
    <n v="0.3"/>
    <n v="700"/>
  </r>
  <r>
    <x v="0"/>
    <n v="1185732"/>
    <x v="88"/>
    <x v="3"/>
    <x v="36"/>
    <s v="Sioux Falls"/>
    <x v="2"/>
    <n v="0.4"/>
    <n v="1950"/>
    <n v="780"/>
    <n v="234"/>
    <n v="0.3"/>
    <n v="546"/>
  </r>
  <r>
    <x v="0"/>
    <n v="1185732"/>
    <x v="88"/>
    <x v="3"/>
    <x v="36"/>
    <s v="Sioux Falls"/>
    <x v="3"/>
    <n v="0.4"/>
    <n v="1750"/>
    <n v="700"/>
    <n v="210"/>
    <n v="0.3"/>
    <n v="490"/>
  </r>
  <r>
    <x v="0"/>
    <n v="1185732"/>
    <x v="88"/>
    <x v="3"/>
    <x v="36"/>
    <s v="Sioux Falls"/>
    <x v="4"/>
    <n v="0.6"/>
    <n v="1500"/>
    <n v="900"/>
    <n v="315"/>
    <n v="0.35"/>
    <n v="585"/>
  </r>
  <r>
    <x v="0"/>
    <n v="1185732"/>
    <x v="88"/>
    <x v="3"/>
    <x v="36"/>
    <s v="Sioux Falls"/>
    <x v="5"/>
    <n v="0.64999999999999991"/>
    <n v="2500"/>
    <n v="1624.9999999999998"/>
    <n v="650"/>
    <n v="0.4"/>
    <n v="974.99999999999977"/>
  </r>
  <r>
    <x v="0"/>
    <n v="1185732"/>
    <x v="89"/>
    <x v="3"/>
    <x v="36"/>
    <s v="Sioux Falls"/>
    <x v="0"/>
    <n v="0.6"/>
    <n v="5000"/>
    <n v="3000"/>
    <n v="1050"/>
    <n v="0.35"/>
    <n v="1950"/>
  </r>
  <r>
    <x v="0"/>
    <n v="1185732"/>
    <x v="89"/>
    <x v="3"/>
    <x v="36"/>
    <s v="Sioux Falls"/>
    <x v="1"/>
    <n v="0.5"/>
    <n v="3000"/>
    <n v="1500"/>
    <n v="450"/>
    <n v="0.3"/>
    <n v="1050"/>
  </r>
  <r>
    <x v="0"/>
    <n v="1185732"/>
    <x v="89"/>
    <x v="3"/>
    <x v="36"/>
    <s v="Sioux Falls"/>
    <x v="2"/>
    <n v="0.5"/>
    <n v="2500"/>
    <n v="1250"/>
    <n v="375"/>
    <n v="0.3"/>
    <n v="875"/>
  </r>
  <r>
    <x v="0"/>
    <n v="1185732"/>
    <x v="89"/>
    <x v="3"/>
    <x v="36"/>
    <s v="Sioux Falls"/>
    <x v="3"/>
    <n v="0.5"/>
    <n v="2000"/>
    <n v="1000"/>
    <n v="300"/>
    <n v="0.3"/>
    <n v="700"/>
  </r>
  <r>
    <x v="0"/>
    <n v="1185732"/>
    <x v="89"/>
    <x v="3"/>
    <x v="36"/>
    <s v="Sioux Falls"/>
    <x v="4"/>
    <n v="0.6"/>
    <n v="2000"/>
    <n v="1200"/>
    <n v="420"/>
    <n v="0.35"/>
    <n v="780"/>
  </r>
  <r>
    <x v="0"/>
    <n v="1185732"/>
    <x v="89"/>
    <x v="3"/>
    <x v="36"/>
    <s v="Sioux Falls"/>
    <x v="5"/>
    <n v="0.64999999999999991"/>
    <n v="3000"/>
    <n v="1949.9999999999998"/>
    <n v="780"/>
    <n v="0.4"/>
    <n v="1169.9999999999998"/>
  </r>
  <r>
    <x v="0"/>
    <n v="1185732"/>
    <x v="212"/>
    <x v="3"/>
    <x v="37"/>
    <s v="Fargo"/>
    <x v="0"/>
    <n v="0.30000000000000004"/>
    <n v="4500"/>
    <n v="1350.0000000000002"/>
    <n v="405.00000000000006"/>
    <n v="0.3"/>
    <n v="945.00000000000023"/>
  </r>
  <r>
    <x v="0"/>
    <n v="1185732"/>
    <x v="212"/>
    <x v="3"/>
    <x v="37"/>
    <s v="Fargo"/>
    <x v="1"/>
    <n v="0.30000000000000004"/>
    <n v="2500"/>
    <n v="750.00000000000011"/>
    <n v="262.5"/>
    <n v="0.35"/>
    <n v="487.50000000000011"/>
  </r>
  <r>
    <x v="0"/>
    <n v="1185732"/>
    <x v="212"/>
    <x v="3"/>
    <x v="37"/>
    <s v="Fargo"/>
    <x v="2"/>
    <n v="0.20000000000000007"/>
    <n v="2500"/>
    <n v="500.00000000000017"/>
    <n v="150.00000000000006"/>
    <n v="0.3"/>
    <n v="350.00000000000011"/>
  </r>
  <r>
    <x v="0"/>
    <n v="1185732"/>
    <x v="212"/>
    <x v="3"/>
    <x v="37"/>
    <s v="Fargo"/>
    <x v="3"/>
    <n v="0.25000000000000006"/>
    <n v="1000"/>
    <n v="250.00000000000006"/>
    <n v="75.000000000000014"/>
    <n v="0.3"/>
    <n v="175.00000000000006"/>
  </r>
  <r>
    <x v="0"/>
    <n v="1185732"/>
    <x v="212"/>
    <x v="3"/>
    <x v="37"/>
    <s v="Fargo"/>
    <x v="4"/>
    <n v="0.39999999999999997"/>
    <n v="1500"/>
    <n v="600"/>
    <n v="300"/>
    <n v="0.5"/>
    <n v="300"/>
  </r>
  <r>
    <x v="0"/>
    <n v="1185732"/>
    <x v="212"/>
    <x v="3"/>
    <x v="37"/>
    <s v="Fargo"/>
    <x v="5"/>
    <n v="0.30000000000000004"/>
    <n v="2500"/>
    <n v="750.00000000000011"/>
    <n v="300.00000000000006"/>
    <n v="0.4"/>
    <n v="450.00000000000006"/>
  </r>
  <r>
    <x v="0"/>
    <n v="1185732"/>
    <x v="245"/>
    <x v="3"/>
    <x v="37"/>
    <s v="Fargo"/>
    <x v="0"/>
    <n v="0.30000000000000004"/>
    <n v="5000"/>
    <n v="1500.0000000000002"/>
    <n v="450.00000000000006"/>
    <n v="0.3"/>
    <n v="1050.0000000000002"/>
  </r>
  <r>
    <x v="0"/>
    <n v="1185732"/>
    <x v="245"/>
    <x v="3"/>
    <x v="37"/>
    <s v="Fargo"/>
    <x v="1"/>
    <n v="0.30000000000000004"/>
    <n v="1500"/>
    <n v="450.00000000000006"/>
    <n v="157.5"/>
    <n v="0.35"/>
    <n v="292.50000000000006"/>
  </r>
  <r>
    <x v="0"/>
    <n v="1185732"/>
    <x v="245"/>
    <x v="3"/>
    <x v="37"/>
    <s v="Fargo"/>
    <x v="2"/>
    <n v="0.20000000000000007"/>
    <n v="2000"/>
    <n v="400.00000000000011"/>
    <n v="120.00000000000003"/>
    <n v="0.3"/>
    <n v="280.00000000000011"/>
  </r>
  <r>
    <x v="0"/>
    <n v="1185732"/>
    <x v="245"/>
    <x v="3"/>
    <x v="37"/>
    <s v="Fargo"/>
    <x v="3"/>
    <n v="0.25000000000000006"/>
    <n v="750"/>
    <n v="187.50000000000003"/>
    <n v="56.250000000000007"/>
    <n v="0.3"/>
    <n v="131.25000000000003"/>
  </r>
  <r>
    <x v="0"/>
    <n v="1185732"/>
    <x v="245"/>
    <x v="3"/>
    <x v="37"/>
    <s v="Fargo"/>
    <x v="4"/>
    <n v="0.39999999999999997"/>
    <n v="1500"/>
    <n v="600"/>
    <n v="300"/>
    <n v="0.5"/>
    <n v="300"/>
  </r>
  <r>
    <x v="0"/>
    <n v="1185732"/>
    <x v="245"/>
    <x v="3"/>
    <x v="37"/>
    <s v="Fargo"/>
    <x v="5"/>
    <n v="0.14999999999999997"/>
    <n v="2500"/>
    <n v="374.99999999999994"/>
    <n v="149.99999999999997"/>
    <n v="0.4"/>
    <n v="224.99999999999997"/>
  </r>
  <r>
    <x v="0"/>
    <n v="1185732"/>
    <x v="115"/>
    <x v="3"/>
    <x v="37"/>
    <s v="Fargo"/>
    <x v="0"/>
    <n v="0.20000000000000004"/>
    <n v="4700"/>
    <n v="940.00000000000023"/>
    <n v="282.00000000000006"/>
    <n v="0.3"/>
    <n v="658.00000000000023"/>
  </r>
  <r>
    <x v="0"/>
    <n v="1185732"/>
    <x v="115"/>
    <x v="3"/>
    <x v="37"/>
    <s v="Fargo"/>
    <x v="1"/>
    <n v="0.20000000000000004"/>
    <n v="1750"/>
    <n v="350.00000000000006"/>
    <n v="122.50000000000001"/>
    <n v="0.35"/>
    <n v="227.50000000000006"/>
  </r>
  <r>
    <x v="0"/>
    <n v="1185732"/>
    <x v="115"/>
    <x v="3"/>
    <x v="37"/>
    <s v="Fargo"/>
    <x v="2"/>
    <n v="0.10000000000000003"/>
    <n v="2250"/>
    <n v="225.00000000000009"/>
    <n v="67.500000000000028"/>
    <n v="0.3"/>
    <n v="157.50000000000006"/>
  </r>
  <r>
    <x v="0"/>
    <n v="1185732"/>
    <x v="115"/>
    <x v="3"/>
    <x v="37"/>
    <s v="Fargo"/>
    <x v="3"/>
    <n v="0.14999999999999997"/>
    <n v="1000"/>
    <n v="149.99999999999997"/>
    <n v="44.999999999999993"/>
    <n v="0.3"/>
    <n v="104.99999999999997"/>
  </r>
  <r>
    <x v="0"/>
    <n v="1185732"/>
    <x v="115"/>
    <x v="3"/>
    <x v="37"/>
    <s v="Fargo"/>
    <x v="4"/>
    <n v="0.30000000000000004"/>
    <n v="1500"/>
    <n v="450.00000000000006"/>
    <n v="225.00000000000003"/>
    <n v="0.5"/>
    <n v="225.00000000000003"/>
  </r>
  <r>
    <x v="0"/>
    <n v="1185732"/>
    <x v="115"/>
    <x v="3"/>
    <x v="37"/>
    <s v="Fargo"/>
    <x v="5"/>
    <n v="0.20000000000000004"/>
    <n v="2500"/>
    <n v="500.00000000000011"/>
    <n v="200.00000000000006"/>
    <n v="0.4"/>
    <n v="300.00000000000006"/>
  </r>
  <r>
    <x v="0"/>
    <n v="1185732"/>
    <x v="206"/>
    <x v="3"/>
    <x v="37"/>
    <s v="Fargo"/>
    <x v="0"/>
    <n v="0.20000000000000004"/>
    <n v="4750"/>
    <n v="950.00000000000023"/>
    <n v="285.00000000000006"/>
    <n v="0.3"/>
    <n v="665.00000000000023"/>
  </r>
  <r>
    <x v="0"/>
    <n v="1185732"/>
    <x v="206"/>
    <x v="3"/>
    <x v="37"/>
    <s v="Fargo"/>
    <x v="1"/>
    <n v="0.20000000000000004"/>
    <n v="1750"/>
    <n v="350.00000000000006"/>
    <n v="122.50000000000001"/>
    <n v="0.35"/>
    <n v="227.50000000000006"/>
  </r>
  <r>
    <x v="0"/>
    <n v="1185732"/>
    <x v="206"/>
    <x v="3"/>
    <x v="37"/>
    <s v="Fargo"/>
    <x v="2"/>
    <n v="0.10000000000000003"/>
    <n v="1750"/>
    <n v="175.00000000000006"/>
    <n v="52.500000000000014"/>
    <n v="0.3"/>
    <n v="122.50000000000004"/>
  </r>
  <r>
    <x v="0"/>
    <n v="1185732"/>
    <x v="206"/>
    <x v="3"/>
    <x v="37"/>
    <s v="Fargo"/>
    <x v="3"/>
    <n v="0.14999999999999997"/>
    <n v="1000"/>
    <n v="149.99999999999997"/>
    <n v="44.999999999999993"/>
    <n v="0.3"/>
    <n v="104.99999999999997"/>
  </r>
  <r>
    <x v="0"/>
    <n v="1185732"/>
    <x v="206"/>
    <x v="3"/>
    <x v="37"/>
    <s v="Fargo"/>
    <x v="4"/>
    <n v="0.6"/>
    <n v="1250"/>
    <n v="750"/>
    <n v="375"/>
    <n v="0.5"/>
    <n v="375"/>
  </r>
  <r>
    <x v="0"/>
    <n v="1185732"/>
    <x v="206"/>
    <x v="3"/>
    <x v="37"/>
    <s v="Fargo"/>
    <x v="5"/>
    <n v="0.5"/>
    <n v="2500"/>
    <n v="1250"/>
    <n v="500"/>
    <n v="0.4"/>
    <n v="750"/>
  </r>
  <r>
    <x v="0"/>
    <n v="1185732"/>
    <x v="246"/>
    <x v="3"/>
    <x v="37"/>
    <s v="Fargo"/>
    <x v="0"/>
    <n v="0.6"/>
    <n v="5200"/>
    <n v="3120"/>
    <n v="936"/>
    <n v="0.3"/>
    <n v="2184"/>
  </r>
  <r>
    <x v="0"/>
    <n v="1185732"/>
    <x v="246"/>
    <x v="3"/>
    <x v="37"/>
    <s v="Fargo"/>
    <x v="1"/>
    <n v="0.4"/>
    <n v="2250"/>
    <n v="900"/>
    <n v="315"/>
    <n v="0.35"/>
    <n v="585"/>
  </r>
  <r>
    <x v="0"/>
    <n v="1185732"/>
    <x v="246"/>
    <x v="3"/>
    <x v="37"/>
    <s v="Fargo"/>
    <x v="2"/>
    <n v="0.35000000000000003"/>
    <n v="2000"/>
    <n v="700.00000000000011"/>
    <n v="210.00000000000003"/>
    <n v="0.3"/>
    <n v="490.00000000000011"/>
  </r>
  <r>
    <x v="0"/>
    <n v="1185732"/>
    <x v="246"/>
    <x v="3"/>
    <x v="37"/>
    <s v="Fargo"/>
    <x v="3"/>
    <n v="0.35000000000000003"/>
    <n v="1250"/>
    <n v="437.50000000000006"/>
    <n v="131.25"/>
    <n v="0.3"/>
    <n v="306.25000000000006"/>
  </r>
  <r>
    <x v="0"/>
    <n v="1185732"/>
    <x v="246"/>
    <x v="3"/>
    <x v="37"/>
    <s v="Fargo"/>
    <x v="4"/>
    <n v="0.44999999999999996"/>
    <n v="1500"/>
    <n v="674.99999999999989"/>
    <n v="337.49999999999994"/>
    <n v="0.5"/>
    <n v="337.49999999999994"/>
  </r>
  <r>
    <x v="0"/>
    <n v="1185732"/>
    <x v="246"/>
    <x v="3"/>
    <x v="37"/>
    <s v="Fargo"/>
    <x v="5"/>
    <n v="0.49999999999999994"/>
    <n v="2750"/>
    <n v="1374.9999999999998"/>
    <n v="549.99999999999989"/>
    <n v="0.4"/>
    <n v="824.99999999999989"/>
  </r>
  <r>
    <x v="0"/>
    <n v="1185732"/>
    <x v="247"/>
    <x v="3"/>
    <x v="37"/>
    <s v="Fargo"/>
    <x v="0"/>
    <n v="0.35000000000000003"/>
    <n v="5250"/>
    <n v="1837.5000000000002"/>
    <n v="551.25"/>
    <n v="0.3"/>
    <n v="1286.2500000000002"/>
  </r>
  <r>
    <x v="0"/>
    <n v="1185732"/>
    <x v="247"/>
    <x v="3"/>
    <x v="37"/>
    <s v="Fargo"/>
    <x v="1"/>
    <n v="0.3000000000000001"/>
    <n v="2750"/>
    <n v="825.00000000000023"/>
    <n v="288.75000000000006"/>
    <n v="0.35"/>
    <n v="536.25000000000023"/>
  </r>
  <r>
    <x v="0"/>
    <n v="1185732"/>
    <x v="247"/>
    <x v="3"/>
    <x v="37"/>
    <s v="Fargo"/>
    <x v="2"/>
    <n v="0.25000000000000006"/>
    <n v="2000"/>
    <n v="500.00000000000011"/>
    <n v="150.00000000000003"/>
    <n v="0.3"/>
    <n v="350.00000000000011"/>
  </r>
  <r>
    <x v="0"/>
    <n v="1185732"/>
    <x v="247"/>
    <x v="3"/>
    <x v="37"/>
    <s v="Fargo"/>
    <x v="3"/>
    <n v="0.25000000000000006"/>
    <n v="1750"/>
    <n v="437.50000000000011"/>
    <n v="131.25000000000003"/>
    <n v="0.3"/>
    <n v="306.25000000000011"/>
  </r>
  <r>
    <x v="0"/>
    <n v="1185732"/>
    <x v="247"/>
    <x v="3"/>
    <x v="37"/>
    <s v="Fargo"/>
    <x v="4"/>
    <n v="0.35000000000000003"/>
    <n v="1750"/>
    <n v="612.50000000000011"/>
    <n v="306.25000000000006"/>
    <n v="0.5"/>
    <n v="306.25000000000006"/>
  </r>
  <r>
    <x v="0"/>
    <n v="1185732"/>
    <x v="247"/>
    <x v="3"/>
    <x v="37"/>
    <s v="Fargo"/>
    <x v="5"/>
    <n v="0.55000000000000004"/>
    <n v="3250"/>
    <n v="1787.5000000000002"/>
    <n v="715.00000000000011"/>
    <n v="0.4"/>
    <n v="1072.5"/>
  </r>
  <r>
    <x v="0"/>
    <n v="1185732"/>
    <x v="116"/>
    <x v="3"/>
    <x v="37"/>
    <s v="Fargo"/>
    <x v="0"/>
    <n v="0.5"/>
    <n v="5500"/>
    <n v="2750"/>
    <n v="825"/>
    <n v="0.3"/>
    <n v="1925"/>
  </r>
  <r>
    <x v="0"/>
    <n v="1185732"/>
    <x v="116"/>
    <x v="3"/>
    <x v="37"/>
    <s v="Fargo"/>
    <x v="1"/>
    <n v="0.45000000000000007"/>
    <n v="3000"/>
    <n v="1350.0000000000002"/>
    <n v="472.50000000000006"/>
    <n v="0.35"/>
    <n v="877.50000000000023"/>
  </r>
  <r>
    <x v="0"/>
    <n v="1185732"/>
    <x v="116"/>
    <x v="3"/>
    <x v="37"/>
    <s v="Fargo"/>
    <x v="2"/>
    <n v="0.4"/>
    <n v="2250"/>
    <n v="900"/>
    <n v="270"/>
    <n v="0.3"/>
    <n v="630"/>
  </r>
  <r>
    <x v="0"/>
    <n v="1185732"/>
    <x v="116"/>
    <x v="3"/>
    <x v="37"/>
    <s v="Fargo"/>
    <x v="3"/>
    <n v="0.4"/>
    <n v="1750"/>
    <n v="700"/>
    <n v="210"/>
    <n v="0.3"/>
    <n v="490"/>
  </r>
  <r>
    <x v="0"/>
    <n v="1185732"/>
    <x v="116"/>
    <x v="3"/>
    <x v="37"/>
    <s v="Fargo"/>
    <x v="4"/>
    <n v="0.5"/>
    <n v="2000"/>
    <n v="1000"/>
    <n v="500"/>
    <n v="0.5"/>
    <n v="500"/>
  </r>
  <r>
    <x v="0"/>
    <n v="1185732"/>
    <x v="116"/>
    <x v="3"/>
    <x v="37"/>
    <s v="Fargo"/>
    <x v="5"/>
    <n v="0.55000000000000004"/>
    <n v="3750"/>
    <n v="2062.5"/>
    <n v="825"/>
    <n v="0.4"/>
    <n v="1237.5"/>
  </r>
  <r>
    <x v="0"/>
    <n v="1185732"/>
    <x v="208"/>
    <x v="3"/>
    <x v="37"/>
    <s v="Fargo"/>
    <x v="0"/>
    <n v="0.5"/>
    <n v="5250"/>
    <n v="2625"/>
    <n v="787.5"/>
    <n v="0.3"/>
    <n v="1837.5"/>
  </r>
  <r>
    <x v="0"/>
    <n v="1185732"/>
    <x v="208"/>
    <x v="3"/>
    <x v="37"/>
    <s v="Fargo"/>
    <x v="1"/>
    <n v="0.45000000000000007"/>
    <n v="3000"/>
    <n v="1350.0000000000002"/>
    <n v="472.50000000000006"/>
    <n v="0.35"/>
    <n v="877.50000000000023"/>
  </r>
  <r>
    <x v="0"/>
    <n v="1185732"/>
    <x v="208"/>
    <x v="3"/>
    <x v="37"/>
    <s v="Fargo"/>
    <x v="2"/>
    <n v="0.4"/>
    <n v="2250"/>
    <n v="900"/>
    <n v="270"/>
    <n v="0.3"/>
    <n v="630"/>
  </r>
  <r>
    <x v="0"/>
    <n v="1185732"/>
    <x v="208"/>
    <x v="3"/>
    <x v="37"/>
    <s v="Fargo"/>
    <x v="3"/>
    <n v="0.4"/>
    <n v="2000"/>
    <n v="800"/>
    <n v="240"/>
    <n v="0.3"/>
    <n v="560"/>
  </r>
  <r>
    <x v="0"/>
    <n v="1185732"/>
    <x v="208"/>
    <x v="3"/>
    <x v="37"/>
    <s v="Fargo"/>
    <x v="4"/>
    <n v="0.5"/>
    <n v="1750"/>
    <n v="875"/>
    <n v="437.5"/>
    <n v="0.5"/>
    <n v="437.5"/>
  </r>
  <r>
    <x v="0"/>
    <n v="1185732"/>
    <x v="208"/>
    <x v="3"/>
    <x v="37"/>
    <s v="Fargo"/>
    <x v="5"/>
    <n v="0.55000000000000004"/>
    <n v="3500"/>
    <n v="1925.0000000000002"/>
    <n v="770.00000000000011"/>
    <n v="0.4"/>
    <n v="1155"/>
  </r>
  <r>
    <x v="0"/>
    <n v="1185732"/>
    <x v="248"/>
    <x v="3"/>
    <x v="37"/>
    <s v="Fargo"/>
    <x v="0"/>
    <n v="0.35000000000000003"/>
    <n v="4750"/>
    <n v="1662.5000000000002"/>
    <n v="498.75000000000006"/>
    <n v="0.3"/>
    <n v="1163.7500000000002"/>
  </r>
  <r>
    <x v="0"/>
    <n v="1185732"/>
    <x v="248"/>
    <x v="3"/>
    <x v="37"/>
    <s v="Fargo"/>
    <x v="1"/>
    <n v="0.3000000000000001"/>
    <n v="2750"/>
    <n v="825.00000000000023"/>
    <n v="288.75000000000006"/>
    <n v="0.35"/>
    <n v="536.25000000000023"/>
  </r>
  <r>
    <x v="0"/>
    <n v="1185732"/>
    <x v="248"/>
    <x v="3"/>
    <x v="37"/>
    <s v="Fargo"/>
    <x v="2"/>
    <n v="0.25000000000000006"/>
    <n v="1750"/>
    <n v="437.50000000000011"/>
    <n v="131.25000000000003"/>
    <n v="0.3"/>
    <n v="306.25000000000011"/>
  </r>
  <r>
    <x v="0"/>
    <n v="1185732"/>
    <x v="248"/>
    <x v="3"/>
    <x v="37"/>
    <s v="Fargo"/>
    <x v="3"/>
    <n v="0.25000000000000006"/>
    <n v="1500"/>
    <n v="375.00000000000006"/>
    <n v="112.50000000000001"/>
    <n v="0.3"/>
    <n v="262.50000000000006"/>
  </r>
  <r>
    <x v="0"/>
    <n v="1185732"/>
    <x v="248"/>
    <x v="3"/>
    <x v="37"/>
    <s v="Fargo"/>
    <x v="4"/>
    <n v="0.35000000000000003"/>
    <n v="1500"/>
    <n v="525"/>
    <n v="262.5"/>
    <n v="0.5"/>
    <n v="262.5"/>
  </r>
  <r>
    <x v="0"/>
    <n v="1185732"/>
    <x v="248"/>
    <x v="3"/>
    <x v="37"/>
    <s v="Fargo"/>
    <x v="5"/>
    <n v="0.4"/>
    <n v="2250"/>
    <n v="900"/>
    <n v="360"/>
    <n v="0.4"/>
    <n v="540"/>
  </r>
  <r>
    <x v="0"/>
    <n v="1185732"/>
    <x v="249"/>
    <x v="3"/>
    <x v="37"/>
    <s v="Fargo"/>
    <x v="0"/>
    <n v="0.44999999999999996"/>
    <n v="4000"/>
    <n v="1799.9999999999998"/>
    <n v="539.99999999999989"/>
    <n v="0.3"/>
    <n v="1260"/>
  </r>
  <r>
    <x v="0"/>
    <n v="1185732"/>
    <x v="249"/>
    <x v="3"/>
    <x v="37"/>
    <s v="Fargo"/>
    <x v="1"/>
    <n v="0.35000000000000003"/>
    <n v="2500"/>
    <n v="875.00000000000011"/>
    <n v="306.25"/>
    <n v="0.35"/>
    <n v="568.75000000000011"/>
  </r>
  <r>
    <x v="0"/>
    <n v="1185732"/>
    <x v="249"/>
    <x v="3"/>
    <x v="37"/>
    <s v="Fargo"/>
    <x v="2"/>
    <n v="0.35000000000000003"/>
    <n v="1500"/>
    <n v="525"/>
    <n v="157.5"/>
    <n v="0.3"/>
    <n v="367.5"/>
  </r>
  <r>
    <x v="0"/>
    <n v="1185732"/>
    <x v="249"/>
    <x v="3"/>
    <x v="37"/>
    <s v="Fargo"/>
    <x v="3"/>
    <n v="0.35000000000000003"/>
    <n v="1250"/>
    <n v="437.50000000000006"/>
    <n v="131.25"/>
    <n v="0.3"/>
    <n v="306.25000000000006"/>
  </r>
  <r>
    <x v="0"/>
    <n v="1185732"/>
    <x v="249"/>
    <x v="3"/>
    <x v="37"/>
    <s v="Fargo"/>
    <x v="4"/>
    <n v="0.44999999999999996"/>
    <n v="1250"/>
    <n v="562.5"/>
    <n v="281.25"/>
    <n v="0.5"/>
    <n v="281.25"/>
  </r>
  <r>
    <x v="0"/>
    <n v="1185732"/>
    <x v="249"/>
    <x v="3"/>
    <x v="37"/>
    <s v="Fargo"/>
    <x v="5"/>
    <n v="0.49999999999999983"/>
    <n v="2500"/>
    <n v="1249.9999999999995"/>
    <n v="499.99999999999983"/>
    <n v="0.4"/>
    <n v="749.99999999999977"/>
  </r>
  <r>
    <x v="0"/>
    <n v="1185732"/>
    <x v="210"/>
    <x v="3"/>
    <x v="37"/>
    <s v="Fargo"/>
    <x v="0"/>
    <n v="0.44999999999999996"/>
    <n v="4000"/>
    <n v="1799.9999999999998"/>
    <n v="539.99999999999989"/>
    <n v="0.3"/>
    <n v="1260"/>
  </r>
  <r>
    <x v="0"/>
    <n v="1185732"/>
    <x v="210"/>
    <x v="3"/>
    <x v="37"/>
    <s v="Fargo"/>
    <x v="1"/>
    <n v="0.35000000000000003"/>
    <n v="2750"/>
    <n v="962.50000000000011"/>
    <n v="336.875"/>
    <n v="0.35"/>
    <n v="625.62500000000011"/>
  </r>
  <r>
    <x v="0"/>
    <n v="1185732"/>
    <x v="210"/>
    <x v="3"/>
    <x v="37"/>
    <s v="Fargo"/>
    <x v="2"/>
    <n v="0.35000000000000003"/>
    <n v="2200"/>
    <n v="770.00000000000011"/>
    <n v="231.00000000000003"/>
    <n v="0.3"/>
    <n v="539.00000000000011"/>
  </r>
  <r>
    <x v="0"/>
    <n v="1185732"/>
    <x v="210"/>
    <x v="3"/>
    <x v="37"/>
    <s v="Fargo"/>
    <x v="3"/>
    <n v="0.35000000000000003"/>
    <n v="2000"/>
    <n v="700.00000000000011"/>
    <n v="210.00000000000003"/>
    <n v="0.3"/>
    <n v="490.00000000000011"/>
  </r>
  <r>
    <x v="0"/>
    <n v="1185732"/>
    <x v="210"/>
    <x v="3"/>
    <x v="37"/>
    <s v="Fargo"/>
    <x v="4"/>
    <n v="0.6"/>
    <n v="1750"/>
    <n v="1050"/>
    <n v="525"/>
    <n v="0.5"/>
    <n v="525"/>
  </r>
  <r>
    <x v="0"/>
    <n v="1185732"/>
    <x v="210"/>
    <x v="3"/>
    <x v="37"/>
    <s v="Fargo"/>
    <x v="5"/>
    <n v="0.64999999999999991"/>
    <n v="2750"/>
    <n v="1787.4999999999998"/>
    <n v="715"/>
    <n v="0.4"/>
    <n v="1072.4999999999998"/>
  </r>
  <r>
    <x v="0"/>
    <n v="1185732"/>
    <x v="211"/>
    <x v="3"/>
    <x v="37"/>
    <s v="Fargo"/>
    <x v="0"/>
    <n v="0.6"/>
    <n v="5250"/>
    <n v="3150"/>
    <n v="945"/>
    <n v="0.3"/>
    <n v="2205"/>
  </r>
  <r>
    <x v="0"/>
    <n v="1185732"/>
    <x v="211"/>
    <x v="3"/>
    <x v="37"/>
    <s v="Fargo"/>
    <x v="1"/>
    <n v="0.5"/>
    <n v="3250"/>
    <n v="1625"/>
    <n v="568.75"/>
    <n v="0.35"/>
    <n v="1056.25"/>
  </r>
  <r>
    <x v="0"/>
    <n v="1185732"/>
    <x v="211"/>
    <x v="3"/>
    <x v="37"/>
    <s v="Fargo"/>
    <x v="2"/>
    <n v="0.5"/>
    <n v="2750"/>
    <n v="1375"/>
    <n v="412.5"/>
    <n v="0.3"/>
    <n v="962.5"/>
  </r>
  <r>
    <x v="0"/>
    <n v="1185732"/>
    <x v="211"/>
    <x v="3"/>
    <x v="37"/>
    <s v="Fargo"/>
    <x v="3"/>
    <n v="0.5"/>
    <n v="2250"/>
    <n v="1125"/>
    <n v="337.5"/>
    <n v="0.3"/>
    <n v="787.5"/>
  </r>
  <r>
    <x v="0"/>
    <n v="1185732"/>
    <x v="211"/>
    <x v="3"/>
    <x v="37"/>
    <s v="Fargo"/>
    <x v="4"/>
    <n v="0.6"/>
    <n v="2250"/>
    <n v="1350"/>
    <n v="675"/>
    <n v="0.5"/>
    <n v="675"/>
  </r>
  <r>
    <x v="0"/>
    <n v="1185732"/>
    <x v="211"/>
    <x v="3"/>
    <x v="37"/>
    <s v="Fargo"/>
    <x v="5"/>
    <n v="0.64999999999999991"/>
    <n v="3250"/>
    <n v="2112.4999999999995"/>
    <n v="844.99999999999989"/>
    <n v="0.4"/>
    <n v="1267.4999999999995"/>
  </r>
  <r>
    <x v="0"/>
    <n v="1185732"/>
    <x v="66"/>
    <x v="3"/>
    <x v="38"/>
    <s v="Des Moines"/>
    <x v="0"/>
    <n v="0.30000000000000004"/>
    <n v="4500"/>
    <n v="1350.0000000000002"/>
    <n v="405.00000000000006"/>
    <n v="0.3"/>
    <n v="945.00000000000023"/>
  </r>
  <r>
    <x v="0"/>
    <n v="1185732"/>
    <x v="66"/>
    <x v="3"/>
    <x v="38"/>
    <s v="Des Moines"/>
    <x v="1"/>
    <n v="0.30000000000000004"/>
    <n v="2500"/>
    <n v="750.00000000000011"/>
    <n v="262.5"/>
    <n v="0.35"/>
    <n v="487.50000000000011"/>
  </r>
  <r>
    <x v="0"/>
    <n v="1185732"/>
    <x v="66"/>
    <x v="3"/>
    <x v="38"/>
    <s v="Des Moines"/>
    <x v="2"/>
    <n v="0.20000000000000007"/>
    <n v="2500"/>
    <n v="500.00000000000017"/>
    <n v="150.00000000000006"/>
    <n v="0.3"/>
    <n v="350.00000000000011"/>
  </r>
  <r>
    <x v="0"/>
    <n v="1185732"/>
    <x v="66"/>
    <x v="3"/>
    <x v="38"/>
    <s v="Des Moines"/>
    <x v="3"/>
    <n v="0.25000000000000006"/>
    <n v="1000"/>
    <n v="250.00000000000006"/>
    <n v="75.000000000000014"/>
    <n v="0.3"/>
    <n v="175.00000000000006"/>
  </r>
  <r>
    <x v="0"/>
    <n v="1185732"/>
    <x v="66"/>
    <x v="3"/>
    <x v="38"/>
    <s v="Des Moines"/>
    <x v="4"/>
    <n v="0.39999999999999997"/>
    <n v="1500"/>
    <n v="600"/>
    <n v="300"/>
    <n v="0.5"/>
    <n v="300"/>
  </r>
  <r>
    <x v="0"/>
    <n v="1185732"/>
    <x v="66"/>
    <x v="3"/>
    <x v="38"/>
    <s v="Des Moines"/>
    <x v="5"/>
    <n v="0.30000000000000004"/>
    <n v="2500"/>
    <n v="750.00000000000011"/>
    <n v="300.00000000000006"/>
    <n v="0.4"/>
    <n v="450.00000000000006"/>
  </r>
  <r>
    <x v="0"/>
    <n v="1185732"/>
    <x v="67"/>
    <x v="3"/>
    <x v="38"/>
    <s v="Des Moines"/>
    <x v="0"/>
    <n v="0.30000000000000004"/>
    <n v="5000"/>
    <n v="1500.0000000000002"/>
    <n v="450.00000000000006"/>
    <n v="0.3"/>
    <n v="1050.0000000000002"/>
  </r>
  <r>
    <x v="0"/>
    <n v="1185732"/>
    <x v="67"/>
    <x v="3"/>
    <x v="38"/>
    <s v="Des Moines"/>
    <x v="1"/>
    <n v="0.30000000000000004"/>
    <n v="1500"/>
    <n v="450.00000000000006"/>
    <n v="157.5"/>
    <n v="0.35"/>
    <n v="292.50000000000006"/>
  </r>
  <r>
    <x v="0"/>
    <n v="1185732"/>
    <x v="67"/>
    <x v="3"/>
    <x v="38"/>
    <s v="Des Moines"/>
    <x v="2"/>
    <n v="0.20000000000000007"/>
    <n v="2000"/>
    <n v="400.00000000000011"/>
    <n v="120.00000000000003"/>
    <n v="0.3"/>
    <n v="280.00000000000011"/>
  </r>
  <r>
    <x v="0"/>
    <n v="1185732"/>
    <x v="67"/>
    <x v="3"/>
    <x v="38"/>
    <s v="Des Moines"/>
    <x v="3"/>
    <n v="0.25000000000000006"/>
    <n v="750"/>
    <n v="187.50000000000003"/>
    <n v="56.250000000000007"/>
    <n v="0.3"/>
    <n v="131.25000000000003"/>
  </r>
  <r>
    <x v="0"/>
    <n v="1185732"/>
    <x v="67"/>
    <x v="3"/>
    <x v="38"/>
    <s v="Des Moines"/>
    <x v="4"/>
    <n v="0.39999999999999997"/>
    <n v="1500"/>
    <n v="600"/>
    <n v="300"/>
    <n v="0.5"/>
    <n v="300"/>
  </r>
  <r>
    <x v="0"/>
    <n v="1185732"/>
    <x v="67"/>
    <x v="3"/>
    <x v="38"/>
    <s v="Des Moines"/>
    <x v="5"/>
    <n v="0.14999999999999997"/>
    <n v="2500"/>
    <n v="374.99999999999994"/>
    <n v="149.99999999999997"/>
    <n v="0.4"/>
    <n v="224.99999999999997"/>
  </r>
  <r>
    <x v="0"/>
    <n v="1185732"/>
    <x v="68"/>
    <x v="3"/>
    <x v="38"/>
    <s v="Des Moines"/>
    <x v="0"/>
    <n v="0.20000000000000004"/>
    <n v="4700"/>
    <n v="940.00000000000023"/>
    <n v="282.00000000000006"/>
    <n v="0.3"/>
    <n v="658.00000000000023"/>
  </r>
  <r>
    <x v="0"/>
    <n v="1185732"/>
    <x v="68"/>
    <x v="3"/>
    <x v="38"/>
    <s v="Des Moines"/>
    <x v="1"/>
    <n v="0.20000000000000004"/>
    <n v="1750"/>
    <n v="350.00000000000006"/>
    <n v="122.50000000000001"/>
    <n v="0.35"/>
    <n v="227.50000000000006"/>
  </r>
  <r>
    <x v="0"/>
    <n v="1185732"/>
    <x v="68"/>
    <x v="3"/>
    <x v="38"/>
    <s v="Des Moines"/>
    <x v="2"/>
    <n v="0.10000000000000003"/>
    <n v="2250"/>
    <n v="225.00000000000009"/>
    <n v="67.500000000000028"/>
    <n v="0.3"/>
    <n v="157.50000000000006"/>
  </r>
  <r>
    <x v="0"/>
    <n v="1185732"/>
    <x v="68"/>
    <x v="3"/>
    <x v="38"/>
    <s v="Des Moines"/>
    <x v="3"/>
    <n v="0.14999999999999997"/>
    <n v="750"/>
    <n v="112.49999999999997"/>
    <n v="33.749999999999993"/>
    <n v="0.3"/>
    <n v="78.749999999999972"/>
  </r>
  <r>
    <x v="0"/>
    <n v="1185732"/>
    <x v="68"/>
    <x v="3"/>
    <x v="38"/>
    <s v="Des Moines"/>
    <x v="4"/>
    <n v="0.30000000000000004"/>
    <n v="1250"/>
    <n v="375.00000000000006"/>
    <n v="187.50000000000003"/>
    <n v="0.5"/>
    <n v="187.50000000000003"/>
  </r>
  <r>
    <x v="0"/>
    <n v="1185732"/>
    <x v="68"/>
    <x v="3"/>
    <x v="38"/>
    <s v="Des Moines"/>
    <x v="5"/>
    <n v="0.20000000000000004"/>
    <n v="2250"/>
    <n v="450.00000000000011"/>
    <n v="180.00000000000006"/>
    <n v="0.4"/>
    <n v="270.00000000000006"/>
  </r>
  <r>
    <x v="0"/>
    <n v="1185732"/>
    <x v="69"/>
    <x v="3"/>
    <x v="38"/>
    <s v="Des Moines"/>
    <x v="0"/>
    <n v="0.20000000000000004"/>
    <n v="4500"/>
    <n v="900.00000000000023"/>
    <n v="270.00000000000006"/>
    <n v="0.3"/>
    <n v="630.00000000000023"/>
  </r>
  <r>
    <x v="0"/>
    <n v="1185732"/>
    <x v="69"/>
    <x v="3"/>
    <x v="38"/>
    <s v="Des Moines"/>
    <x v="1"/>
    <n v="0.20000000000000004"/>
    <n v="1500"/>
    <n v="300.00000000000006"/>
    <n v="105.00000000000001"/>
    <n v="0.35"/>
    <n v="195.00000000000006"/>
  </r>
  <r>
    <x v="0"/>
    <n v="1185732"/>
    <x v="69"/>
    <x v="3"/>
    <x v="38"/>
    <s v="Des Moines"/>
    <x v="2"/>
    <n v="0.10000000000000003"/>
    <n v="1500"/>
    <n v="150.00000000000006"/>
    <n v="45.000000000000014"/>
    <n v="0.3"/>
    <n v="105.00000000000004"/>
  </r>
  <r>
    <x v="0"/>
    <n v="1185732"/>
    <x v="69"/>
    <x v="3"/>
    <x v="38"/>
    <s v="Des Moines"/>
    <x v="3"/>
    <n v="0.14999999999999997"/>
    <n v="750"/>
    <n v="112.49999999999997"/>
    <n v="33.749999999999993"/>
    <n v="0.3"/>
    <n v="78.749999999999972"/>
  </r>
  <r>
    <x v="0"/>
    <n v="1185732"/>
    <x v="69"/>
    <x v="3"/>
    <x v="38"/>
    <s v="Des Moines"/>
    <x v="4"/>
    <n v="0.6"/>
    <n v="1000"/>
    <n v="600"/>
    <n v="300"/>
    <n v="0.5"/>
    <n v="300"/>
  </r>
  <r>
    <x v="0"/>
    <n v="1185732"/>
    <x v="69"/>
    <x v="3"/>
    <x v="38"/>
    <s v="Des Moines"/>
    <x v="5"/>
    <n v="0.5"/>
    <n v="2250"/>
    <n v="1125"/>
    <n v="450"/>
    <n v="0.4"/>
    <n v="675"/>
  </r>
  <r>
    <x v="0"/>
    <n v="1185732"/>
    <x v="70"/>
    <x v="3"/>
    <x v="38"/>
    <s v="Des Moines"/>
    <x v="0"/>
    <n v="0.6"/>
    <n v="4950"/>
    <n v="2970"/>
    <n v="891"/>
    <n v="0.3"/>
    <n v="2079"/>
  </r>
  <r>
    <x v="0"/>
    <n v="1185732"/>
    <x v="70"/>
    <x v="3"/>
    <x v="38"/>
    <s v="Des Moines"/>
    <x v="1"/>
    <n v="0.4"/>
    <n v="2000"/>
    <n v="800"/>
    <n v="280"/>
    <n v="0.35"/>
    <n v="520"/>
  </r>
  <r>
    <x v="0"/>
    <n v="1185732"/>
    <x v="70"/>
    <x v="3"/>
    <x v="38"/>
    <s v="Des Moines"/>
    <x v="2"/>
    <n v="0.35000000000000003"/>
    <n v="1750"/>
    <n v="612.50000000000011"/>
    <n v="183.75000000000003"/>
    <n v="0.3"/>
    <n v="428.75000000000011"/>
  </r>
  <r>
    <x v="0"/>
    <n v="1185732"/>
    <x v="70"/>
    <x v="3"/>
    <x v="38"/>
    <s v="Des Moines"/>
    <x v="3"/>
    <n v="0.35000000000000003"/>
    <n v="1500"/>
    <n v="525"/>
    <n v="157.5"/>
    <n v="0.3"/>
    <n v="367.5"/>
  </r>
  <r>
    <x v="0"/>
    <n v="1185732"/>
    <x v="70"/>
    <x v="3"/>
    <x v="38"/>
    <s v="Des Moines"/>
    <x v="4"/>
    <n v="0.44999999999999996"/>
    <n v="1750"/>
    <n v="787.49999999999989"/>
    <n v="393.74999999999994"/>
    <n v="0.5"/>
    <n v="393.74999999999994"/>
  </r>
  <r>
    <x v="0"/>
    <n v="1185732"/>
    <x v="70"/>
    <x v="3"/>
    <x v="38"/>
    <s v="Des Moines"/>
    <x v="5"/>
    <n v="0.49999999999999994"/>
    <n v="3000"/>
    <n v="1499.9999999999998"/>
    <n v="599.99999999999989"/>
    <n v="0.4"/>
    <n v="899.99999999999989"/>
  </r>
  <r>
    <x v="0"/>
    <n v="1185732"/>
    <x v="71"/>
    <x v="3"/>
    <x v="38"/>
    <s v="Des Moines"/>
    <x v="0"/>
    <n v="0.35000000000000003"/>
    <n v="5500"/>
    <n v="1925.0000000000002"/>
    <n v="577.5"/>
    <n v="0.3"/>
    <n v="1347.5000000000002"/>
  </r>
  <r>
    <x v="0"/>
    <n v="1185732"/>
    <x v="71"/>
    <x v="3"/>
    <x v="38"/>
    <s v="Des Moines"/>
    <x v="1"/>
    <n v="0.3000000000000001"/>
    <n v="3000"/>
    <n v="900.00000000000034"/>
    <n v="315.00000000000011"/>
    <n v="0.35"/>
    <n v="585.00000000000023"/>
  </r>
  <r>
    <x v="0"/>
    <n v="1185732"/>
    <x v="71"/>
    <x v="3"/>
    <x v="38"/>
    <s v="Des Moines"/>
    <x v="2"/>
    <n v="0.25000000000000006"/>
    <n v="2000"/>
    <n v="500.00000000000011"/>
    <n v="150.00000000000003"/>
    <n v="0.3"/>
    <n v="350.00000000000011"/>
  </r>
  <r>
    <x v="0"/>
    <n v="1185732"/>
    <x v="71"/>
    <x v="3"/>
    <x v="38"/>
    <s v="Des Moines"/>
    <x v="3"/>
    <n v="0.25000000000000006"/>
    <n v="1750"/>
    <n v="437.50000000000011"/>
    <n v="131.25000000000003"/>
    <n v="0.3"/>
    <n v="306.25000000000011"/>
  </r>
  <r>
    <x v="0"/>
    <n v="1185732"/>
    <x v="71"/>
    <x v="3"/>
    <x v="38"/>
    <s v="Des Moines"/>
    <x v="4"/>
    <n v="0.35000000000000003"/>
    <n v="1750"/>
    <n v="612.50000000000011"/>
    <n v="306.25000000000006"/>
    <n v="0.5"/>
    <n v="306.25000000000006"/>
  </r>
  <r>
    <x v="0"/>
    <n v="1185732"/>
    <x v="71"/>
    <x v="3"/>
    <x v="38"/>
    <s v="Des Moines"/>
    <x v="5"/>
    <n v="0.55000000000000004"/>
    <n v="3250"/>
    <n v="1787.5000000000002"/>
    <n v="715.00000000000011"/>
    <n v="0.4"/>
    <n v="1072.5"/>
  </r>
  <r>
    <x v="0"/>
    <n v="1185732"/>
    <x v="72"/>
    <x v="3"/>
    <x v="38"/>
    <s v="Des Moines"/>
    <x v="0"/>
    <n v="0.5"/>
    <n v="5500"/>
    <n v="2750"/>
    <n v="825"/>
    <n v="0.3"/>
    <n v="1925"/>
  </r>
  <r>
    <x v="0"/>
    <n v="1185732"/>
    <x v="72"/>
    <x v="3"/>
    <x v="38"/>
    <s v="Des Moines"/>
    <x v="1"/>
    <n v="0.45000000000000007"/>
    <n v="3000"/>
    <n v="1350.0000000000002"/>
    <n v="472.50000000000006"/>
    <n v="0.35"/>
    <n v="877.50000000000023"/>
  </r>
  <r>
    <x v="0"/>
    <n v="1185732"/>
    <x v="72"/>
    <x v="3"/>
    <x v="38"/>
    <s v="Des Moines"/>
    <x v="2"/>
    <n v="0.4"/>
    <n v="2250"/>
    <n v="900"/>
    <n v="270"/>
    <n v="0.3"/>
    <n v="630"/>
  </r>
  <r>
    <x v="0"/>
    <n v="1185732"/>
    <x v="72"/>
    <x v="3"/>
    <x v="38"/>
    <s v="Des Moines"/>
    <x v="3"/>
    <n v="0.4"/>
    <n v="1750"/>
    <n v="700"/>
    <n v="210"/>
    <n v="0.3"/>
    <n v="490"/>
  </r>
  <r>
    <x v="0"/>
    <n v="1185732"/>
    <x v="72"/>
    <x v="3"/>
    <x v="38"/>
    <s v="Des Moines"/>
    <x v="4"/>
    <n v="0.5"/>
    <n v="2000"/>
    <n v="1000"/>
    <n v="500"/>
    <n v="0.5"/>
    <n v="500"/>
  </r>
  <r>
    <x v="0"/>
    <n v="1185732"/>
    <x v="72"/>
    <x v="3"/>
    <x v="38"/>
    <s v="Des Moines"/>
    <x v="5"/>
    <n v="0.55000000000000004"/>
    <n v="3750"/>
    <n v="2062.5"/>
    <n v="825"/>
    <n v="0.4"/>
    <n v="1237.5"/>
  </r>
  <r>
    <x v="0"/>
    <n v="1185732"/>
    <x v="73"/>
    <x v="3"/>
    <x v="38"/>
    <s v="Des Moines"/>
    <x v="0"/>
    <n v="0.5"/>
    <n v="5250"/>
    <n v="2625"/>
    <n v="787.5"/>
    <n v="0.3"/>
    <n v="1837.5"/>
  </r>
  <r>
    <x v="0"/>
    <n v="1185732"/>
    <x v="73"/>
    <x v="3"/>
    <x v="38"/>
    <s v="Des Moines"/>
    <x v="1"/>
    <n v="0.45000000000000007"/>
    <n v="3000"/>
    <n v="1350.0000000000002"/>
    <n v="472.50000000000006"/>
    <n v="0.35"/>
    <n v="877.50000000000023"/>
  </r>
  <r>
    <x v="0"/>
    <n v="1185732"/>
    <x v="73"/>
    <x v="3"/>
    <x v="38"/>
    <s v="Des Moines"/>
    <x v="2"/>
    <n v="0.4"/>
    <n v="2250"/>
    <n v="900"/>
    <n v="270"/>
    <n v="0.3"/>
    <n v="630"/>
  </r>
  <r>
    <x v="0"/>
    <n v="1185732"/>
    <x v="73"/>
    <x v="3"/>
    <x v="38"/>
    <s v="Des Moines"/>
    <x v="3"/>
    <n v="0.4"/>
    <n v="2000"/>
    <n v="800"/>
    <n v="240"/>
    <n v="0.3"/>
    <n v="560"/>
  </r>
  <r>
    <x v="0"/>
    <n v="1185732"/>
    <x v="73"/>
    <x v="3"/>
    <x v="38"/>
    <s v="Des Moines"/>
    <x v="4"/>
    <n v="0.5"/>
    <n v="1750"/>
    <n v="875"/>
    <n v="437.5"/>
    <n v="0.5"/>
    <n v="437.5"/>
  </r>
  <r>
    <x v="0"/>
    <n v="1185732"/>
    <x v="73"/>
    <x v="3"/>
    <x v="38"/>
    <s v="Des Moines"/>
    <x v="5"/>
    <n v="0.55000000000000004"/>
    <n v="3500"/>
    <n v="1925.0000000000002"/>
    <n v="770.00000000000011"/>
    <n v="0.4"/>
    <n v="1155"/>
  </r>
  <r>
    <x v="0"/>
    <n v="1185732"/>
    <x v="74"/>
    <x v="3"/>
    <x v="38"/>
    <s v="Des Moines"/>
    <x v="0"/>
    <n v="0.35000000000000003"/>
    <n v="4750"/>
    <n v="1662.5000000000002"/>
    <n v="498.75000000000006"/>
    <n v="0.3"/>
    <n v="1163.7500000000002"/>
  </r>
  <r>
    <x v="0"/>
    <n v="1185732"/>
    <x v="74"/>
    <x v="3"/>
    <x v="38"/>
    <s v="Des Moines"/>
    <x v="1"/>
    <n v="0.3000000000000001"/>
    <n v="2500"/>
    <n v="750.00000000000023"/>
    <n v="262.50000000000006"/>
    <n v="0.35"/>
    <n v="487.50000000000017"/>
  </r>
  <r>
    <x v="0"/>
    <n v="1185732"/>
    <x v="74"/>
    <x v="3"/>
    <x v="38"/>
    <s v="Des Moines"/>
    <x v="2"/>
    <n v="0.25000000000000006"/>
    <n v="1500"/>
    <n v="375.00000000000006"/>
    <n v="112.50000000000001"/>
    <n v="0.3"/>
    <n v="262.50000000000006"/>
  </r>
  <r>
    <x v="0"/>
    <n v="1185732"/>
    <x v="74"/>
    <x v="3"/>
    <x v="38"/>
    <s v="Des Moines"/>
    <x v="3"/>
    <n v="0.25000000000000006"/>
    <n v="1250"/>
    <n v="312.50000000000006"/>
    <n v="93.750000000000014"/>
    <n v="0.3"/>
    <n v="218.75000000000006"/>
  </r>
  <r>
    <x v="0"/>
    <n v="1185732"/>
    <x v="74"/>
    <x v="3"/>
    <x v="38"/>
    <s v="Des Moines"/>
    <x v="4"/>
    <n v="0.35000000000000003"/>
    <n v="1250"/>
    <n v="437.50000000000006"/>
    <n v="218.75000000000003"/>
    <n v="0.5"/>
    <n v="218.75000000000003"/>
  </r>
  <r>
    <x v="0"/>
    <n v="1185732"/>
    <x v="74"/>
    <x v="3"/>
    <x v="38"/>
    <s v="Des Moines"/>
    <x v="5"/>
    <n v="0.4"/>
    <n v="2000"/>
    <n v="800"/>
    <n v="320"/>
    <n v="0.4"/>
    <n v="480"/>
  </r>
  <r>
    <x v="0"/>
    <n v="1185732"/>
    <x v="75"/>
    <x v="3"/>
    <x v="38"/>
    <s v="Des Moines"/>
    <x v="0"/>
    <n v="0.44999999999999996"/>
    <n v="3750"/>
    <n v="1687.4999999999998"/>
    <n v="506.24999999999989"/>
    <n v="0.3"/>
    <n v="1181.25"/>
  </r>
  <r>
    <x v="0"/>
    <n v="1185732"/>
    <x v="75"/>
    <x v="3"/>
    <x v="38"/>
    <s v="Des Moines"/>
    <x v="1"/>
    <n v="0.35000000000000003"/>
    <n v="2250"/>
    <n v="787.50000000000011"/>
    <n v="275.625"/>
    <n v="0.35"/>
    <n v="511.87500000000011"/>
  </r>
  <r>
    <x v="0"/>
    <n v="1185732"/>
    <x v="75"/>
    <x v="3"/>
    <x v="38"/>
    <s v="Des Moines"/>
    <x v="2"/>
    <n v="0.35000000000000003"/>
    <n v="1250"/>
    <n v="437.50000000000006"/>
    <n v="131.25"/>
    <n v="0.3"/>
    <n v="306.25000000000006"/>
  </r>
  <r>
    <x v="0"/>
    <n v="1185732"/>
    <x v="75"/>
    <x v="3"/>
    <x v="38"/>
    <s v="Des Moines"/>
    <x v="3"/>
    <n v="0.35000000000000003"/>
    <n v="1250"/>
    <n v="437.50000000000006"/>
    <n v="131.25"/>
    <n v="0.3"/>
    <n v="306.25000000000006"/>
  </r>
  <r>
    <x v="0"/>
    <n v="1185732"/>
    <x v="75"/>
    <x v="3"/>
    <x v="38"/>
    <s v="Des Moines"/>
    <x v="4"/>
    <n v="0.44999999999999996"/>
    <n v="1250"/>
    <n v="562.5"/>
    <n v="281.25"/>
    <n v="0.5"/>
    <n v="281.25"/>
  </r>
  <r>
    <x v="0"/>
    <n v="1185732"/>
    <x v="75"/>
    <x v="3"/>
    <x v="38"/>
    <s v="Des Moines"/>
    <x v="5"/>
    <n v="0.49999999999999983"/>
    <n v="2500"/>
    <n v="1249.9999999999995"/>
    <n v="499.99999999999983"/>
    <n v="0.4"/>
    <n v="749.99999999999977"/>
  </r>
  <r>
    <x v="0"/>
    <n v="1185732"/>
    <x v="76"/>
    <x v="3"/>
    <x v="38"/>
    <s v="Des Moines"/>
    <x v="0"/>
    <n v="0.44999999999999996"/>
    <n v="4000"/>
    <n v="1799.9999999999998"/>
    <n v="539.99999999999989"/>
    <n v="0.3"/>
    <n v="1260"/>
  </r>
  <r>
    <x v="0"/>
    <n v="1185732"/>
    <x v="76"/>
    <x v="3"/>
    <x v="38"/>
    <s v="Des Moines"/>
    <x v="1"/>
    <n v="0.35000000000000003"/>
    <n v="3000"/>
    <n v="1050"/>
    <n v="367.5"/>
    <n v="0.35"/>
    <n v="682.5"/>
  </r>
  <r>
    <x v="0"/>
    <n v="1185732"/>
    <x v="76"/>
    <x v="3"/>
    <x v="38"/>
    <s v="Des Moines"/>
    <x v="2"/>
    <n v="0.35000000000000003"/>
    <n v="2450"/>
    <n v="857.50000000000011"/>
    <n v="257.25"/>
    <n v="0.3"/>
    <n v="600.25000000000011"/>
  </r>
  <r>
    <x v="0"/>
    <n v="1185732"/>
    <x v="76"/>
    <x v="3"/>
    <x v="38"/>
    <s v="Des Moines"/>
    <x v="3"/>
    <n v="0.35000000000000003"/>
    <n v="2250"/>
    <n v="787.50000000000011"/>
    <n v="236.25000000000003"/>
    <n v="0.3"/>
    <n v="551.25000000000011"/>
  </r>
  <r>
    <x v="0"/>
    <n v="1185732"/>
    <x v="76"/>
    <x v="3"/>
    <x v="38"/>
    <s v="Des Moines"/>
    <x v="4"/>
    <n v="0.6"/>
    <n v="2000"/>
    <n v="1200"/>
    <n v="600"/>
    <n v="0.5"/>
    <n v="600"/>
  </r>
  <r>
    <x v="0"/>
    <n v="1185732"/>
    <x v="76"/>
    <x v="3"/>
    <x v="38"/>
    <s v="Des Moines"/>
    <x v="5"/>
    <n v="0.64999999999999991"/>
    <n v="3000"/>
    <n v="1949.9999999999998"/>
    <n v="780"/>
    <n v="0.4"/>
    <n v="1169.9999999999998"/>
  </r>
  <r>
    <x v="0"/>
    <n v="1185732"/>
    <x v="77"/>
    <x v="3"/>
    <x v="38"/>
    <s v="Des Moines"/>
    <x v="0"/>
    <n v="0.6"/>
    <n v="5500"/>
    <n v="3300"/>
    <n v="990"/>
    <n v="0.3"/>
    <n v="2310"/>
  </r>
  <r>
    <x v="0"/>
    <n v="1185732"/>
    <x v="77"/>
    <x v="3"/>
    <x v="38"/>
    <s v="Des Moines"/>
    <x v="1"/>
    <n v="0.5"/>
    <n v="3500"/>
    <n v="1750"/>
    <n v="612.5"/>
    <n v="0.35"/>
    <n v="1137.5"/>
  </r>
  <r>
    <x v="0"/>
    <n v="1185732"/>
    <x v="77"/>
    <x v="3"/>
    <x v="38"/>
    <s v="Des Moines"/>
    <x v="2"/>
    <n v="0.5"/>
    <n v="3000"/>
    <n v="1500"/>
    <n v="450"/>
    <n v="0.3"/>
    <n v="1050"/>
  </r>
  <r>
    <x v="0"/>
    <n v="1185732"/>
    <x v="77"/>
    <x v="3"/>
    <x v="38"/>
    <s v="Des Moines"/>
    <x v="3"/>
    <n v="0.5"/>
    <n v="2500"/>
    <n v="1250"/>
    <n v="375"/>
    <n v="0.3"/>
    <n v="875"/>
  </r>
  <r>
    <x v="0"/>
    <n v="1185732"/>
    <x v="77"/>
    <x v="3"/>
    <x v="38"/>
    <s v="Des Moines"/>
    <x v="4"/>
    <n v="0.6"/>
    <n v="2500"/>
    <n v="1500"/>
    <n v="750"/>
    <n v="0.5"/>
    <n v="750"/>
  </r>
  <r>
    <x v="0"/>
    <n v="1185732"/>
    <x v="77"/>
    <x v="3"/>
    <x v="38"/>
    <s v="Des Moines"/>
    <x v="5"/>
    <n v="0.64999999999999991"/>
    <n v="3500"/>
    <n v="2274.9999999999995"/>
    <n v="909.99999999999989"/>
    <n v="0.4"/>
    <n v="1364.9999999999995"/>
  </r>
  <r>
    <x v="0"/>
    <n v="1185732"/>
    <x v="136"/>
    <x v="3"/>
    <x v="39"/>
    <s v="Milwaukee"/>
    <x v="0"/>
    <n v="0.35000000000000003"/>
    <n v="5000"/>
    <n v="1750.0000000000002"/>
    <n v="700.00000000000011"/>
    <n v="0.4"/>
    <n v="1050"/>
  </r>
  <r>
    <x v="0"/>
    <n v="1185732"/>
    <x v="136"/>
    <x v="3"/>
    <x v="39"/>
    <s v="Milwaukee"/>
    <x v="1"/>
    <n v="0.35000000000000003"/>
    <n v="3000"/>
    <n v="1050"/>
    <n v="420"/>
    <n v="0.4"/>
    <n v="630"/>
  </r>
  <r>
    <x v="0"/>
    <n v="1185732"/>
    <x v="136"/>
    <x v="3"/>
    <x v="39"/>
    <s v="Milwaukee"/>
    <x v="2"/>
    <n v="0.25000000000000006"/>
    <n v="3000"/>
    <n v="750.00000000000011"/>
    <n v="262.5"/>
    <n v="0.35"/>
    <n v="487.50000000000011"/>
  </r>
  <r>
    <x v="0"/>
    <n v="1185732"/>
    <x v="136"/>
    <x v="3"/>
    <x v="39"/>
    <s v="Milwaukee"/>
    <x v="3"/>
    <n v="0.30000000000000004"/>
    <n v="1500"/>
    <n v="450.00000000000006"/>
    <n v="157.5"/>
    <n v="0.35"/>
    <n v="292.50000000000006"/>
  </r>
  <r>
    <x v="0"/>
    <n v="1185732"/>
    <x v="136"/>
    <x v="3"/>
    <x v="39"/>
    <s v="Milwaukee"/>
    <x v="4"/>
    <n v="0.44999999999999996"/>
    <n v="2000"/>
    <n v="899.99999999999989"/>
    <n v="269.99999999999994"/>
    <n v="0.3"/>
    <n v="630"/>
  </r>
  <r>
    <x v="0"/>
    <n v="1185732"/>
    <x v="136"/>
    <x v="3"/>
    <x v="39"/>
    <s v="Milwaukee"/>
    <x v="5"/>
    <n v="0.35000000000000003"/>
    <n v="3000"/>
    <n v="1050"/>
    <n v="420"/>
    <n v="0.4"/>
    <n v="630"/>
  </r>
  <r>
    <x v="0"/>
    <n v="1185732"/>
    <x v="79"/>
    <x v="3"/>
    <x v="39"/>
    <s v="Milwaukee"/>
    <x v="0"/>
    <n v="0.35000000000000003"/>
    <n v="5500"/>
    <n v="1925.0000000000002"/>
    <n v="770.00000000000011"/>
    <n v="0.4"/>
    <n v="1155"/>
  </r>
  <r>
    <x v="0"/>
    <n v="1185732"/>
    <x v="79"/>
    <x v="3"/>
    <x v="39"/>
    <s v="Milwaukee"/>
    <x v="1"/>
    <n v="0.35000000000000003"/>
    <n v="2000"/>
    <n v="700.00000000000011"/>
    <n v="280.00000000000006"/>
    <n v="0.4"/>
    <n v="420.00000000000006"/>
  </r>
  <r>
    <x v="0"/>
    <n v="1185732"/>
    <x v="79"/>
    <x v="3"/>
    <x v="39"/>
    <s v="Milwaukee"/>
    <x v="2"/>
    <n v="0.25000000000000006"/>
    <n v="2500"/>
    <n v="625.00000000000011"/>
    <n v="218.75000000000003"/>
    <n v="0.35"/>
    <n v="406.25000000000011"/>
  </r>
  <r>
    <x v="0"/>
    <n v="1185732"/>
    <x v="79"/>
    <x v="3"/>
    <x v="39"/>
    <s v="Milwaukee"/>
    <x v="3"/>
    <n v="0.30000000000000004"/>
    <n v="1250"/>
    <n v="375.00000000000006"/>
    <n v="131.25"/>
    <n v="0.35"/>
    <n v="243.75000000000006"/>
  </r>
  <r>
    <x v="0"/>
    <n v="1185732"/>
    <x v="79"/>
    <x v="3"/>
    <x v="39"/>
    <s v="Milwaukee"/>
    <x v="4"/>
    <n v="0.44999999999999996"/>
    <n v="2000"/>
    <n v="899.99999999999989"/>
    <n v="269.99999999999994"/>
    <n v="0.3"/>
    <n v="630"/>
  </r>
  <r>
    <x v="0"/>
    <n v="1185732"/>
    <x v="79"/>
    <x v="3"/>
    <x v="39"/>
    <s v="Milwaukee"/>
    <x v="5"/>
    <n v="0.19999999999999996"/>
    <n v="3000"/>
    <n v="599.99999999999989"/>
    <n v="239.99999999999997"/>
    <n v="0.4"/>
    <n v="359.99999999999989"/>
  </r>
  <r>
    <x v="0"/>
    <n v="1185732"/>
    <x v="137"/>
    <x v="3"/>
    <x v="39"/>
    <s v="Milwaukee"/>
    <x v="0"/>
    <n v="0.25000000000000006"/>
    <n v="5200"/>
    <n v="1300.0000000000002"/>
    <n v="520.00000000000011"/>
    <n v="0.4"/>
    <n v="780.00000000000011"/>
  </r>
  <r>
    <x v="0"/>
    <n v="1185732"/>
    <x v="137"/>
    <x v="3"/>
    <x v="39"/>
    <s v="Milwaukee"/>
    <x v="1"/>
    <n v="0.25000000000000006"/>
    <n v="2250"/>
    <n v="562.50000000000011"/>
    <n v="225.00000000000006"/>
    <n v="0.4"/>
    <n v="337.50000000000006"/>
  </r>
  <r>
    <x v="0"/>
    <n v="1185732"/>
    <x v="137"/>
    <x v="3"/>
    <x v="39"/>
    <s v="Milwaukee"/>
    <x v="2"/>
    <n v="0.15000000000000002"/>
    <n v="2750"/>
    <n v="412.50000000000006"/>
    <n v="144.375"/>
    <n v="0.35"/>
    <n v="268.12500000000006"/>
  </r>
  <r>
    <x v="0"/>
    <n v="1185732"/>
    <x v="137"/>
    <x v="3"/>
    <x v="39"/>
    <s v="Milwaukee"/>
    <x v="3"/>
    <n v="0.19999999999999996"/>
    <n v="1250"/>
    <n v="249.99999999999994"/>
    <n v="87.499999999999972"/>
    <n v="0.35"/>
    <n v="162.49999999999997"/>
  </r>
  <r>
    <x v="0"/>
    <n v="1185732"/>
    <x v="137"/>
    <x v="3"/>
    <x v="39"/>
    <s v="Milwaukee"/>
    <x v="4"/>
    <n v="0.35000000000000003"/>
    <n v="1750"/>
    <n v="612.50000000000011"/>
    <n v="183.75000000000003"/>
    <n v="0.3"/>
    <n v="428.75000000000011"/>
  </r>
  <r>
    <x v="0"/>
    <n v="1185732"/>
    <x v="137"/>
    <x v="3"/>
    <x v="39"/>
    <s v="Milwaukee"/>
    <x v="5"/>
    <n v="0.25000000000000006"/>
    <n v="2750"/>
    <n v="687.50000000000011"/>
    <n v="275.00000000000006"/>
    <n v="0.4"/>
    <n v="412.50000000000006"/>
  </r>
  <r>
    <x v="0"/>
    <n v="1185732"/>
    <x v="138"/>
    <x v="3"/>
    <x v="39"/>
    <s v="Milwaukee"/>
    <x v="0"/>
    <n v="0.25000000000000006"/>
    <n v="5000"/>
    <n v="1250.0000000000002"/>
    <n v="500.00000000000011"/>
    <n v="0.4"/>
    <n v="750.00000000000011"/>
  </r>
  <r>
    <x v="0"/>
    <n v="1185732"/>
    <x v="138"/>
    <x v="3"/>
    <x v="39"/>
    <s v="Milwaukee"/>
    <x v="1"/>
    <n v="0.25000000000000006"/>
    <n v="2000"/>
    <n v="500.00000000000011"/>
    <n v="200.00000000000006"/>
    <n v="0.4"/>
    <n v="300.00000000000006"/>
  </r>
  <r>
    <x v="0"/>
    <n v="1185732"/>
    <x v="138"/>
    <x v="3"/>
    <x v="39"/>
    <s v="Milwaukee"/>
    <x v="2"/>
    <n v="0.15000000000000002"/>
    <n v="2000"/>
    <n v="300.00000000000006"/>
    <n v="105.00000000000001"/>
    <n v="0.35"/>
    <n v="195.00000000000006"/>
  </r>
  <r>
    <x v="0"/>
    <n v="1185732"/>
    <x v="138"/>
    <x v="3"/>
    <x v="39"/>
    <s v="Milwaukee"/>
    <x v="3"/>
    <n v="0.19999999999999996"/>
    <n v="1250"/>
    <n v="249.99999999999994"/>
    <n v="87.499999999999972"/>
    <n v="0.35"/>
    <n v="162.49999999999997"/>
  </r>
  <r>
    <x v="0"/>
    <n v="1185732"/>
    <x v="138"/>
    <x v="3"/>
    <x v="39"/>
    <s v="Milwaukee"/>
    <x v="4"/>
    <n v="0.65"/>
    <n v="1500"/>
    <n v="975"/>
    <n v="292.5"/>
    <n v="0.3"/>
    <n v="682.5"/>
  </r>
  <r>
    <x v="0"/>
    <n v="1185732"/>
    <x v="138"/>
    <x v="3"/>
    <x v="39"/>
    <s v="Milwaukee"/>
    <x v="5"/>
    <n v="0.5"/>
    <n v="2750"/>
    <n v="1375"/>
    <n v="550"/>
    <n v="0.4"/>
    <n v="825"/>
  </r>
  <r>
    <x v="0"/>
    <n v="1185732"/>
    <x v="139"/>
    <x v="3"/>
    <x v="39"/>
    <s v="Milwaukee"/>
    <x v="0"/>
    <n v="0.6"/>
    <n v="5450"/>
    <n v="3270"/>
    <n v="1308"/>
    <n v="0.4"/>
    <n v="1962"/>
  </r>
  <r>
    <x v="0"/>
    <n v="1185732"/>
    <x v="139"/>
    <x v="3"/>
    <x v="39"/>
    <s v="Milwaukee"/>
    <x v="1"/>
    <n v="0.4"/>
    <n v="2500"/>
    <n v="1000"/>
    <n v="400"/>
    <n v="0.4"/>
    <n v="600"/>
  </r>
  <r>
    <x v="0"/>
    <n v="1185732"/>
    <x v="139"/>
    <x v="3"/>
    <x v="39"/>
    <s v="Milwaukee"/>
    <x v="2"/>
    <n v="0.35000000000000003"/>
    <n v="2250"/>
    <n v="787.50000000000011"/>
    <n v="275.625"/>
    <n v="0.35"/>
    <n v="511.87500000000011"/>
  </r>
  <r>
    <x v="0"/>
    <n v="1185732"/>
    <x v="139"/>
    <x v="3"/>
    <x v="39"/>
    <s v="Milwaukee"/>
    <x v="3"/>
    <n v="0.35000000000000003"/>
    <n v="1750"/>
    <n v="612.50000000000011"/>
    <n v="214.37500000000003"/>
    <n v="0.35"/>
    <n v="398.12500000000011"/>
  </r>
  <r>
    <x v="0"/>
    <n v="1185732"/>
    <x v="139"/>
    <x v="3"/>
    <x v="39"/>
    <s v="Milwaukee"/>
    <x v="4"/>
    <n v="0.44999999999999996"/>
    <n v="2000"/>
    <n v="899.99999999999989"/>
    <n v="269.99999999999994"/>
    <n v="0.3"/>
    <n v="630"/>
  </r>
  <r>
    <x v="0"/>
    <n v="1185732"/>
    <x v="139"/>
    <x v="3"/>
    <x v="39"/>
    <s v="Milwaukee"/>
    <x v="5"/>
    <n v="0.54999999999999993"/>
    <n v="3250"/>
    <n v="1787.4999999999998"/>
    <n v="715"/>
    <n v="0.4"/>
    <n v="1072.4999999999998"/>
  </r>
  <r>
    <x v="0"/>
    <n v="1185732"/>
    <x v="83"/>
    <x v="3"/>
    <x v="39"/>
    <s v="Milwaukee"/>
    <x v="0"/>
    <n v="0.4"/>
    <n v="5750"/>
    <n v="2300"/>
    <n v="920"/>
    <n v="0.4"/>
    <n v="1380"/>
  </r>
  <r>
    <x v="0"/>
    <n v="1185732"/>
    <x v="83"/>
    <x v="3"/>
    <x v="39"/>
    <s v="Milwaukee"/>
    <x v="1"/>
    <n v="0.35000000000000009"/>
    <n v="3250"/>
    <n v="1137.5000000000002"/>
    <n v="455.00000000000011"/>
    <n v="0.4"/>
    <n v="682.50000000000011"/>
  </r>
  <r>
    <x v="0"/>
    <n v="1185732"/>
    <x v="83"/>
    <x v="3"/>
    <x v="39"/>
    <s v="Milwaukee"/>
    <x v="2"/>
    <n v="0.30000000000000004"/>
    <n v="2000"/>
    <n v="600.00000000000011"/>
    <n v="210.00000000000003"/>
    <n v="0.35"/>
    <n v="390.00000000000011"/>
  </r>
  <r>
    <x v="0"/>
    <n v="1185732"/>
    <x v="83"/>
    <x v="3"/>
    <x v="39"/>
    <s v="Milwaukee"/>
    <x v="3"/>
    <n v="0.30000000000000004"/>
    <n v="1750"/>
    <n v="525.00000000000011"/>
    <n v="183.75000000000003"/>
    <n v="0.35"/>
    <n v="341.25000000000011"/>
  </r>
  <r>
    <x v="0"/>
    <n v="1185732"/>
    <x v="83"/>
    <x v="3"/>
    <x v="39"/>
    <s v="Milwaukee"/>
    <x v="4"/>
    <n v="0.4"/>
    <n v="1750"/>
    <n v="700"/>
    <n v="210"/>
    <n v="0.3"/>
    <n v="490"/>
  </r>
  <r>
    <x v="0"/>
    <n v="1185732"/>
    <x v="83"/>
    <x v="3"/>
    <x v="39"/>
    <s v="Milwaukee"/>
    <x v="5"/>
    <n v="0.60000000000000009"/>
    <n v="3250"/>
    <n v="1950.0000000000002"/>
    <n v="780.00000000000011"/>
    <n v="0.4"/>
    <n v="1170"/>
  </r>
  <r>
    <x v="0"/>
    <n v="1185732"/>
    <x v="140"/>
    <x v="3"/>
    <x v="39"/>
    <s v="Milwaukee"/>
    <x v="0"/>
    <n v="0.55000000000000004"/>
    <n v="5500"/>
    <n v="3025.0000000000005"/>
    <n v="1210.0000000000002"/>
    <n v="0.4"/>
    <n v="1815.0000000000002"/>
  </r>
  <r>
    <x v="0"/>
    <n v="1185732"/>
    <x v="140"/>
    <x v="3"/>
    <x v="39"/>
    <s v="Milwaukee"/>
    <x v="1"/>
    <n v="0.50000000000000011"/>
    <n v="3000"/>
    <n v="1500.0000000000002"/>
    <n v="600.00000000000011"/>
    <n v="0.4"/>
    <n v="900.00000000000011"/>
  </r>
  <r>
    <x v="0"/>
    <n v="1185732"/>
    <x v="140"/>
    <x v="3"/>
    <x v="39"/>
    <s v="Milwaukee"/>
    <x v="2"/>
    <n v="0.45"/>
    <n v="2250"/>
    <n v="1012.5"/>
    <n v="354.375"/>
    <n v="0.35"/>
    <n v="658.125"/>
  </r>
  <r>
    <x v="0"/>
    <n v="1185732"/>
    <x v="140"/>
    <x v="3"/>
    <x v="39"/>
    <s v="Milwaukee"/>
    <x v="3"/>
    <n v="0.45"/>
    <n v="1750"/>
    <n v="787.5"/>
    <n v="275.625"/>
    <n v="0.35"/>
    <n v="511.875"/>
  </r>
  <r>
    <x v="0"/>
    <n v="1185732"/>
    <x v="140"/>
    <x v="3"/>
    <x v="39"/>
    <s v="Milwaukee"/>
    <x v="4"/>
    <n v="0.55000000000000004"/>
    <n v="2000"/>
    <n v="1100"/>
    <n v="330"/>
    <n v="0.3"/>
    <n v="770"/>
  </r>
  <r>
    <x v="0"/>
    <n v="1185732"/>
    <x v="140"/>
    <x v="3"/>
    <x v="39"/>
    <s v="Milwaukee"/>
    <x v="5"/>
    <n v="0.60000000000000009"/>
    <n v="3750"/>
    <n v="2250.0000000000005"/>
    <n v="900.00000000000023"/>
    <n v="0.4"/>
    <n v="1350.0000000000002"/>
  </r>
  <r>
    <x v="0"/>
    <n v="1185732"/>
    <x v="141"/>
    <x v="3"/>
    <x v="39"/>
    <s v="Milwaukee"/>
    <x v="0"/>
    <n v="0.5"/>
    <n v="5250"/>
    <n v="2625"/>
    <n v="1050"/>
    <n v="0.4"/>
    <n v="1575"/>
  </r>
  <r>
    <x v="0"/>
    <n v="1185732"/>
    <x v="141"/>
    <x v="3"/>
    <x v="39"/>
    <s v="Milwaukee"/>
    <x v="1"/>
    <n v="0.45000000000000007"/>
    <n v="3000"/>
    <n v="1350.0000000000002"/>
    <n v="540.00000000000011"/>
    <n v="0.4"/>
    <n v="810.00000000000011"/>
  </r>
  <r>
    <x v="0"/>
    <n v="1185732"/>
    <x v="141"/>
    <x v="3"/>
    <x v="39"/>
    <s v="Milwaukee"/>
    <x v="2"/>
    <n v="0.4"/>
    <n v="2250"/>
    <n v="900"/>
    <n v="315"/>
    <n v="0.35"/>
    <n v="585"/>
  </r>
  <r>
    <x v="0"/>
    <n v="1185732"/>
    <x v="141"/>
    <x v="3"/>
    <x v="39"/>
    <s v="Milwaukee"/>
    <x v="3"/>
    <n v="0.4"/>
    <n v="2000"/>
    <n v="800"/>
    <n v="280"/>
    <n v="0.35"/>
    <n v="520"/>
  </r>
  <r>
    <x v="0"/>
    <n v="1185732"/>
    <x v="141"/>
    <x v="3"/>
    <x v="39"/>
    <s v="Milwaukee"/>
    <x v="4"/>
    <n v="0.5"/>
    <n v="1750"/>
    <n v="875"/>
    <n v="262.5"/>
    <n v="0.3"/>
    <n v="612.5"/>
  </r>
  <r>
    <x v="0"/>
    <n v="1185732"/>
    <x v="141"/>
    <x v="3"/>
    <x v="39"/>
    <s v="Milwaukee"/>
    <x v="5"/>
    <n v="0.55000000000000004"/>
    <n v="3500"/>
    <n v="1925.0000000000002"/>
    <n v="770.00000000000011"/>
    <n v="0.4"/>
    <n v="1155"/>
  </r>
  <r>
    <x v="0"/>
    <n v="1185732"/>
    <x v="142"/>
    <x v="3"/>
    <x v="39"/>
    <s v="Milwaukee"/>
    <x v="0"/>
    <n v="0.35000000000000003"/>
    <n v="4750"/>
    <n v="1662.5000000000002"/>
    <n v="665.00000000000011"/>
    <n v="0.4"/>
    <n v="997.50000000000011"/>
  </r>
  <r>
    <x v="0"/>
    <n v="1185732"/>
    <x v="142"/>
    <x v="3"/>
    <x v="39"/>
    <s v="Milwaukee"/>
    <x v="1"/>
    <n v="0.3000000000000001"/>
    <n v="2750"/>
    <n v="825.00000000000023"/>
    <n v="330.00000000000011"/>
    <n v="0.4"/>
    <n v="495.00000000000011"/>
  </r>
  <r>
    <x v="0"/>
    <n v="1185732"/>
    <x v="142"/>
    <x v="3"/>
    <x v="39"/>
    <s v="Milwaukee"/>
    <x v="2"/>
    <n v="0.25000000000000006"/>
    <n v="1750"/>
    <n v="437.50000000000011"/>
    <n v="153.12500000000003"/>
    <n v="0.35"/>
    <n v="284.37500000000011"/>
  </r>
  <r>
    <x v="0"/>
    <n v="1185732"/>
    <x v="142"/>
    <x v="3"/>
    <x v="39"/>
    <s v="Milwaukee"/>
    <x v="3"/>
    <n v="0.25000000000000006"/>
    <n v="1500"/>
    <n v="375.00000000000006"/>
    <n v="131.25"/>
    <n v="0.35"/>
    <n v="243.75000000000006"/>
  </r>
  <r>
    <x v="0"/>
    <n v="1185732"/>
    <x v="142"/>
    <x v="3"/>
    <x v="39"/>
    <s v="Milwaukee"/>
    <x v="4"/>
    <n v="0.35000000000000003"/>
    <n v="1500"/>
    <n v="525"/>
    <n v="157.5"/>
    <n v="0.3"/>
    <n v="367.5"/>
  </r>
  <r>
    <x v="0"/>
    <n v="1185732"/>
    <x v="142"/>
    <x v="3"/>
    <x v="39"/>
    <s v="Milwaukee"/>
    <x v="5"/>
    <n v="0.4"/>
    <n v="2250"/>
    <n v="900"/>
    <n v="360"/>
    <n v="0.4"/>
    <n v="540"/>
  </r>
  <r>
    <x v="0"/>
    <n v="1185732"/>
    <x v="87"/>
    <x v="3"/>
    <x v="39"/>
    <s v="Milwaukee"/>
    <x v="0"/>
    <n v="0.44999999999999996"/>
    <n v="4000"/>
    <n v="1799.9999999999998"/>
    <n v="720"/>
    <n v="0.4"/>
    <n v="1079.9999999999998"/>
  </r>
  <r>
    <x v="0"/>
    <n v="1185732"/>
    <x v="87"/>
    <x v="3"/>
    <x v="39"/>
    <s v="Milwaukee"/>
    <x v="1"/>
    <n v="0.35000000000000003"/>
    <n v="2500"/>
    <n v="875.00000000000011"/>
    <n v="350.00000000000006"/>
    <n v="0.4"/>
    <n v="525"/>
  </r>
  <r>
    <x v="0"/>
    <n v="1185732"/>
    <x v="87"/>
    <x v="3"/>
    <x v="39"/>
    <s v="Milwaukee"/>
    <x v="2"/>
    <n v="0.35000000000000003"/>
    <n v="1500"/>
    <n v="525"/>
    <n v="183.75"/>
    <n v="0.35"/>
    <n v="341.25"/>
  </r>
  <r>
    <x v="0"/>
    <n v="1185732"/>
    <x v="87"/>
    <x v="3"/>
    <x v="39"/>
    <s v="Milwaukee"/>
    <x v="3"/>
    <n v="0.35000000000000003"/>
    <n v="1500"/>
    <n v="525"/>
    <n v="183.75"/>
    <n v="0.35"/>
    <n v="341.25"/>
  </r>
  <r>
    <x v="0"/>
    <n v="1185732"/>
    <x v="87"/>
    <x v="3"/>
    <x v="39"/>
    <s v="Milwaukee"/>
    <x v="4"/>
    <n v="0.44999999999999996"/>
    <n v="1500"/>
    <n v="674.99999999999989"/>
    <n v="202.49999999999997"/>
    <n v="0.3"/>
    <n v="472.49999999999989"/>
  </r>
  <r>
    <x v="0"/>
    <n v="1185732"/>
    <x v="87"/>
    <x v="3"/>
    <x v="39"/>
    <s v="Milwaukee"/>
    <x v="5"/>
    <n v="0.49999999999999983"/>
    <n v="2750"/>
    <n v="1374.9999999999995"/>
    <n v="549.99999999999989"/>
    <n v="0.4"/>
    <n v="824.99999999999966"/>
  </r>
  <r>
    <x v="0"/>
    <n v="1185732"/>
    <x v="143"/>
    <x v="3"/>
    <x v="39"/>
    <s v="Milwaukee"/>
    <x v="0"/>
    <n v="0.44999999999999996"/>
    <n v="4250"/>
    <n v="1912.4999999999998"/>
    <n v="765"/>
    <n v="0.4"/>
    <n v="1147.4999999999998"/>
  </r>
  <r>
    <x v="0"/>
    <n v="1185732"/>
    <x v="143"/>
    <x v="3"/>
    <x v="39"/>
    <s v="Milwaukee"/>
    <x v="1"/>
    <n v="0.35000000000000003"/>
    <n v="3250"/>
    <n v="1137.5"/>
    <n v="455"/>
    <n v="0.4"/>
    <n v="682.5"/>
  </r>
  <r>
    <x v="0"/>
    <n v="1185732"/>
    <x v="143"/>
    <x v="3"/>
    <x v="39"/>
    <s v="Milwaukee"/>
    <x v="2"/>
    <n v="0.35000000000000003"/>
    <n v="2700"/>
    <n v="945.00000000000011"/>
    <n v="330.75"/>
    <n v="0.35"/>
    <n v="614.25000000000011"/>
  </r>
  <r>
    <x v="0"/>
    <n v="1185732"/>
    <x v="143"/>
    <x v="3"/>
    <x v="39"/>
    <s v="Milwaukee"/>
    <x v="3"/>
    <n v="0.35000000000000003"/>
    <n v="2750"/>
    <n v="962.50000000000011"/>
    <n v="336.875"/>
    <n v="0.35"/>
    <n v="625.62500000000011"/>
  </r>
  <r>
    <x v="0"/>
    <n v="1185732"/>
    <x v="143"/>
    <x v="3"/>
    <x v="39"/>
    <s v="Milwaukee"/>
    <x v="4"/>
    <n v="0.6"/>
    <n v="2500"/>
    <n v="1500"/>
    <n v="450"/>
    <n v="0.3"/>
    <n v="1050"/>
  </r>
  <r>
    <x v="0"/>
    <n v="1185732"/>
    <x v="143"/>
    <x v="3"/>
    <x v="39"/>
    <s v="Milwaukee"/>
    <x v="5"/>
    <n v="0.64999999999999991"/>
    <n v="3500"/>
    <n v="2274.9999999999995"/>
    <n v="909.99999999999989"/>
    <n v="0.4"/>
    <n v="1364.9999999999995"/>
  </r>
  <r>
    <x v="0"/>
    <n v="1185732"/>
    <x v="144"/>
    <x v="3"/>
    <x v="39"/>
    <s v="Milwaukee"/>
    <x v="0"/>
    <n v="0.6"/>
    <n v="6000"/>
    <n v="3600"/>
    <n v="1440"/>
    <n v="0.4"/>
    <n v="2160"/>
  </r>
  <r>
    <x v="0"/>
    <n v="1185732"/>
    <x v="144"/>
    <x v="3"/>
    <x v="39"/>
    <s v="Milwaukee"/>
    <x v="1"/>
    <n v="0.5"/>
    <n v="4000"/>
    <n v="2000"/>
    <n v="800"/>
    <n v="0.4"/>
    <n v="1200"/>
  </r>
  <r>
    <x v="0"/>
    <n v="1185732"/>
    <x v="144"/>
    <x v="3"/>
    <x v="39"/>
    <s v="Milwaukee"/>
    <x v="2"/>
    <n v="0.5"/>
    <n v="3500"/>
    <n v="1750"/>
    <n v="612.5"/>
    <n v="0.35"/>
    <n v="1137.5"/>
  </r>
  <r>
    <x v="0"/>
    <n v="1185732"/>
    <x v="144"/>
    <x v="3"/>
    <x v="39"/>
    <s v="Milwaukee"/>
    <x v="3"/>
    <n v="0.5"/>
    <n v="3000"/>
    <n v="1500"/>
    <n v="525"/>
    <n v="0.35"/>
    <n v="975"/>
  </r>
  <r>
    <x v="0"/>
    <n v="1185732"/>
    <x v="144"/>
    <x v="3"/>
    <x v="39"/>
    <s v="Milwaukee"/>
    <x v="4"/>
    <n v="0.6"/>
    <n v="3000"/>
    <n v="1800"/>
    <n v="540"/>
    <n v="0.3"/>
    <n v="1260"/>
  </r>
  <r>
    <x v="0"/>
    <n v="1185732"/>
    <x v="144"/>
    <x v="3"/>
    <x v="39"/>
    <s v="Milwaukee"/>
    <x v="5"/>
    <n v="0.64999999999999991"/>
    <n v="4000"/>
    <n v="2599.9999999999995"/>
    <n v="1039.9999999999998"/>
    <n v="0.4"/>
    <n v="1559.9999999999998"/>
  </r>
  <r>
    <x v="0"/>
    <n v="1185732"/>
    <x v="102"/>
    <x v="3"/>
    <x v="40"/>
    <s v="Indianapolis"/>
    <x v="0"/>
    <n v="0.35000000000000003"/>
    <n v="5000"/>
    <n v="1750.0000000000002"/>
    <n v="700.00000000000011"/>
    <n v="0.4"/>
    <n v="1050"/>
  </r>
  <r>
    <x v="0"/>
    <n v="1185732"/>
    <x v="102"/>
    <x v="3"/>
    <x v="40"/>
    <s v="Indianapolis"/>
    <x v="1"/>
    <n v="0.35000000000000003"/>
    <n v="3000"/>
    <n v="1050"/>
    <n v="420"/>
    <n v="0.4"/>
    <n v="630"/>
  </r>
  <r>
    <x v="0"/>
    <n v="1185732"/>
    <x v="102"/>
    <x v="3"/>
    <x v="40"/>
    <s v="Indianapolis"/>
    <x v="2"/>
    <n v="0.25000000000000006"/>
    <n v="3000"/>
    <n v="750.00000000000011"/>
    <n v="300.00000000000006"/>
    <n v="0.4"/>
    <n v="450.00000000000006"/>
  </r>
  <r>
    <x v="0"/>
    <n v="1185732"/>
    <x v="102"/>
    <x v="3"/>
    <x v="40"/>
    <s v="Indianapolis"/>
    <x v="3"/>
    <n v="0.30000000000000004"/>
    <n v="1500"/>
    <n v="450.00000000000006"/>
    <n v="180.00000000000003"/>
    <n v="0.4"/>
    <n v="270"/>
  </r>
  <r>
    <x v="0"/>
    <n v="1185732"/>
    <x v="102"/>
    <x v="3"/>
    <x v="40"/>
    <s v="Indianapolis"/>
    <x v="4"/>
    <n v="0.44999999999999996"/>
    <n v="2000"/>
    <n v="899.99999999999989"/>
    <n v="360"/>
    <n v="0.4"/>
    <n v="539.99999999999989"/>
  </r>
  <r>
    <x v="0"/>
    <n v="1185732"/>
    <x v="102"/>
    <x v="3"/>
    <x v="40"/>
    <s v="Indianapolis"/>
    <x v="5"/>
    <n v="0.35000000000000003"/>
    <n v="3000"/>
    <n v="1050"/>
    <n v="420"/>
    <n v="0.4"/>
    <n v="630"/>
  </r>
  <r>
    <x v="0"/>
    <n v="1185732"/>
    <x v="103"/>
    <x v="3"/>
    <x v="40"/>
    <s v="Indianapolis"/>
    <x v="0"/>
    <n v="0.35000000000000003"/>
    <n v="5500"/>
    <n v="1925.0000000000002"/>
    <n v="770.00000000000011"/>
    <n v="0.4"/>
    <n v="1155"/>
  </r>
  <r>
    <x v="0"/>
    <n v="1185732"/>
    <x v="103"/>
    <x v="3"/>
    <x v="40"/>
    <s v="Indianapolis"/>
    <x v="1"/>
    <n v="0.4"/>
    <n v="2000"/>
    <n v="800"/>
    <n v="320"/>
    <n v="0.4"/>
    <n v="480"/>
  </r>
  <r>
    <x v="0"/>
    <n v="1185732"/>
    <x v="103"/>
    <x v="3"/>
    <x v="40"/>
    <s v="Indianapolis"/>
    <x v="2"/>
    <n v="0.30000000000000004"/>
    <n v="3000"/>
    <n v="900.00000000000011"/>
    <n v="360.00000000000006"/>
    <n v="0.4"/>
    <n v="540"/>
  </r>
  <r>
    <x v="0"/>
    <n v="1185732"/>
    <x v="103"/>
    <x v="3"/>
    <x v="40"/>
    <s v="Indianapolis"/>
    <x v="3"/>
    <n v="0.35000000000000003"/>
    <n v="1750"/>
    <n v="612.50000000000011"/>
    <n v="245.00000000000006"/>
    <n v="0.4"/>
    <n v="367.50000000000006"/>
  </r>
  <r>
    <x v="0"/>
    <n v="1185732"/>
    <x v="103"/>
    <x v="3"/>
    <x v="40"/>
    <s v="Indianapolis"/>
    <x v="4"/>
    <n v="0.49999999999999994"/>
    <n v="2500"/>
    <n v="1249.9999999999998"/>
    <n v="499.99999999999994"/>
    <n v="0.4"/>
    <n v="749.99999999999977"/>
  </r>
  <r>
    <x v="0"/>
    <n v="1185732"/>
    <x v="103"/>
    <x v="3"/>
    <x v="40"/>
    <s v="Indianapolis"/>
    <x v="5"/>
    <n v="0.24999999999999994"/>
    <n v="3500"/>
    <n v="874.99999999999977"/>
    <n v="349.99999999999994"/>
    <n v="0.4"/>
    <n v="524.99999999999977"/>
  </r>
  <r>
    <x v="0"/>
    <n v="1185732"/>
    <x v="104"/>
    <x v="3"/>
    <x v="40"/>
    <s v="Indianapolis"/>
    <x v="0"/>
    <n v="0.30000000000000004"/>
    <n v="5700"/>
    <n v="1710.0000000000002"/>
    <n v="684.00000000000011"/>
    <n v="0.4"/>
    <n v="1026"/>
  </r>
  <r>
    <x v="0"/>
    <n v="1185732"/>
    <x v="104"/>
    <x v="3"/>
    <x v="40"/>
    <s v="Indianapolis"/>
    <x v="1"/>
    <n v="0.30000000000000004"/>
    <n v="2750"/>
    <n v="825.00000000000011"/>
    <n v="330.00000000000006"/>
    <n v="0.4"/>
    <n v="495.00000000000006"/>
  </r>
  <r>
    <x v="0"/>
    <n v="1185732"/>
    <x v="104"/>
    <x v="3"/>
    <x v="40"/>
    <s v="Indianapolis"/>
    <x v="2"/>
    <n v="0.2"/>
    <n v="3250"/>
    <n v="650"/>
    <n v="260"/>
    <n v="0.4"/>
    <n v="390"/>
  </r>
  <r>
    <x v="0"/>
    <n v="1185732"/>
    <x v="104"/>
    <x v="3"/>
    <x v="40"/>
    <s v="Indianapolis"/>
    <x v="3"/>
    <n v="0.24999999999999994"/>
    <n v="1750"/>
    <n v="437.49999999999989"/>
    <n v="174.99999999999997"/>
    <n v="0.4"/>
    <n v="262.49999999999989"/>
  </r>
  <r>
    <x v="0"/>
    <n v="1185732"/>
    <x v="104"/>
    <x v="3"/>
    <x v="40"/>
    <s v="Indianapolis"/>
    <x v="4"/>
    <n v="0.4"/>
    <n v="2250"/>
    <n v="900"/>
    <n v="360"/>
    <n v="0.4"/>
    <n v="540"/>
  </r>
  <r>
    <x v="0"/>
    <n v="1185732"/>
    <x v="104"/>
    <x v="3"/>
    <x v="40"/>
    <s v="Indianapolis"/>
    <x v="5"/>
    <n v="0.30000000000000004"/>
    <n v="3250"/>
    <n v="975.00000000000011"/>
    <n v="390.00000000000006"/>
    <n v="0.4"/>
    <n v="585"/>
  </r>
  <r>
    <x v="0"/>
    <n v="1185732"/>
    <x v="105"/>
    <x v="3"/>
    <x v="40"/>
    <s v="Indianapolis"/>
    <x v="0"/>
    <n v="0.30000000000000004"/>
    <n v="5500"/>
    <n v="1650.0000000000002"/>
    <n v="660.00000000000011"/>
    <n v="0.4"/>
    <n v="990.00000000000011"/>
  </r>
  <r>
    <x v="0"/>
    <n v="1185732"/>
    <x v="105"/>
    <x v="3"/>
    <x v="40"/>
    <s v="Indianapolis"/>
    <x v="1"/>
    <n v="0.30000000000000004"/>
    <n v="2500"/>
    <n v="750.00000000000011"/>
    <n v="300.00000000000006"/>
    <n v="0.4"/>
    <n v="450.00000000000006"/>
  </r>
  <r>
    <x v="0"/>
    <n v="1185732"/>
    <x v="105"/>
    <x v="3"/>
    <x v="40"/>
    <s v="Indianapolis"/>
    <x v="2"/>
    <n v="0.2"/>
    <n v="2500"/>
    <n v="500"/>
    <n v="200"/>
    <n v="0.4"/>
    <n v="300"/>
  </r>
  <r>
    <x v="0"/>
    <n v="1185732"/>
    <x v="105"/>
    <x v="3"/>
    <x v="40"/>
    <s v="Indianapolis"/>
    <x v="3"/>
    <n v="0.24999999999999994"/>
    <n v="1750"/>
    <n v="437.49999999999989"/>
    <n v="174.99999999999997"/>
    <n v="0.4"/>
    <n v="262.49999999999989"/>
  </r>
  <r>
    <x v="0"/>
    <n v="1185732"/>
    <x v="105"/>
    <x v="3"/>
    <x v="40"/>
    <s v="Indianapolis"/>
    <x v="4"/>
    <n v="0.65"/>
    <n v="2000"/>
    <n v="1300"/>
    <n v="520"/>
    <n v="0.4"/>
    <n v="780"/>
  </r>
  <r>
    <x v="0"/>
    <n v="1185732"/>
    <x v="105"/>
    <x v="3"/>
    <x v="40"/>
    <s v="Indianapolis"/>
    <x v="5"/>
    <n v="0.5"/>
    <n v="3250"/>
    <n v="1625"/>
    <n v="650"/>
    <n v="0.4"/>
    <n v="975"/>
  </r>
  <r>
    <x v="0"/>
    <n v="1185732"/>
    <x v="106"/>
    <x v="3"/>
    <x v="40"/>
    <s v="Indianapolis"/>
    <x v="0"/>
    <n v="0.6"/>
    <n v="5950"/>
    <n v="3570"/>
    <n v="1428"/>
    <n v="0.4"/>
    <n v="2142"/>
  </r>
  <r>
    <x v="0"/>
    <n v="1185732"/>
    <x v="106"/>
    <x v="3"/>
    <x v="40"/>
    <s v="Indianapolis"/>
    <x v="1"/>
    <n v="0.4"/>
    <n v="3000"/>
    <n v="1200"/>
    <n v="480"/>
    <n v="0.4"/>
    <n v="720"/>
  </r>
  <r>
    <x v="0"/>
    <n v="1185732"/>
    <x v="106"/>
    <x v="3"/>
    <x v="40"/>
    <s v="Indianapolis"/>
    <x v="2"/>
    <n v="0.35000000000000003"/>
    <n v="2750"/>
    <n v="962.50000000000011"/>
    <n v="385.00000000000006"/>
    <n v="0.4"/>
    <n v="577.5"/>
  </r>
  <r>
    <x v="0"/>
    <n v="1185732"/>
    <x v="106"/>
    <x v="3"/>
    <x v="40"/>
    <s v="Indianapolis"/>
    <x v="3"/>
    <n v="0.35000000000000003"/>
    <n v="2000"/>
    <n v="700.00000000000011"/>
    <n v="280.00000000000006"/>
    <n v="0.4"/>
    <n v="420.00000000000006"/>
  </r>
  <r>
    <x v="0"/>
    <n v="1185732"/>
    <x v="106"/>
    <x v="3"/>
    <x v="40"/>
    <s v="Indianapolis"/>
    <x v="4"/>
    <n v="0.44999999999999996"/>
    <n v="2250"/>
    <n v="1012.4999999999999"/>
    <n v="405"/>
    <n v="0.4"/>
    <n v="607.49999999999989"/>
  </r>
  <r>
    <x v="0"/>
    <n v="1185732"/>
    <x v="106"/>
    <x v="3"/>
    <x v="40"/>
    <s v="Indianapolis"/>
    <x v="5"/>
    <n v="0.54999999999999993"/>
    <n v="3500"/>
    <n v="1924.9999999999998"/>
    <n v="770"/>
    <n v="0.4"/>
    <n v="1154.9999999999998"/>
  </r>
  <r>
    <x v="0"/>
    <n v="1185732"/>
    <x v="107"/>
    <x v="3"/>
    <x v="40"/>
    <s v="Indianapolis"/>
    <x v="0"/>
    <n v="0.45"/>
    <n v="6000"/>
    <n v="2700"/>
    <n v="1080"/>
    <n v="0.4"/>
    <n v="1620"/>
  </r>
  <r>
    <x v="0"/>
    <n v="1185732"/>
    <x v="107"/>
    <x v="3"/>
    <x v="40"/>
    <s v="Indianapolis"/>
    <x v="1"/>
    <n v="0.40000000000000008"/>
    <n v="4250"/>
    <n v="1700.0000000000002"/>
    <n v="680.00000000000011"/>
    <n v="0.4"/>
    <n v="1020.0000000000001"/>
  </r>
  <r>
    <x v="0"/>
    <n v="1185732"/>
    <x v="107"/>
    <x v="3"/>
    <x v="40"/>
    <s v="Indianapolis"/>
    <x v="2"/>
    <n v="0.35000000000000003"/>
    <n v="3000"/>
    <n v="1050"/>
    <n v="420"/>
    <n v="0.4"/>
    <n v="630"/>
  </r>
  <r>
    <x v="0"/>
    <n v="1185732"/>
    <x v="107"/>
    <x v="3"/>
    <x v="40"/>
    <s v="Indianapolis"/>
    <x v="3"/>
    <n v="0.35000000000000003"/>
    <n v="2750"/>
    <n v="962.50000000000011"/>
    <n v="385.00000000000006"/>
    <n v="0.4"/>
    <n v="577.5"/>
  </r>
  <r>
    <x v="0"/>
    <n v="1185732"/>
    <x v="107"/>
    <x v="3"/>
    <x v="40"/>
    <s v="Indianapolis"/>
    <x v="4"/>
    <n v="0.45"/>
    <n v="2750"/>
    <n v="1237.5"/>
    <n v="495"/>
    <n v="0.4"/>
    <n v="742.5"/>
  </r>
  <r>
    <x v="0"/>
    <n v="1185732"/>
    <x v="107"/>
    <x v="3"/>
    <x v="40"/>
    <s v="Indianapolis"/>
    <x v="5"/>
    <n v="0.65000000000000013"/>
    <n v="4250"/>
    <n v="2762.5000000000005"/>
    <n v="1105.0000000000002"/>
    <n v="0.4"/>
    <n v="1657.5000000000002"/>
  </r>
  <r>
    <x v="0"/>
    <n v="1185732"/>
    <x v="108"/>
    <x v="3"/>
    <x v="40"/>
    <s v="Indianapolis"/>
    <x v="0"/>
    <n v="0.60000000000000009"/>
    <n v="6500"/>
    <n v="3900.0000000000005"/>
    <n v="1560.0000000000002"/>
    <n v="0.4"/>
    <n v="2340"/>
  </r>
  <r>
    <x v="0"/>
    <n v="1185732"/>
    <x v="108"/>
    <x v="3"/>
    <x v="40"/>
    <s v="Indianapolis"/>
    <x v="1"/>
    <n v="0.55000000000000016"/>
    <n v="4000"/>
    <n v="2200.0000000000005"/>
    <n v="880.00000000000023"/>
    <n v="0.4"/>
    <n v="1320.0000000000002"/>
  </r>
  <r>
    <x v="0"/>
    <n v="1185732"/>
    <x v="108"/>
    <x v="3"/>
    <x v="40"/>
    <s v="Indianapolis"/>
    <x v="2"/>
    <n v="0.5"/>
    <n v="3250"/>
    <n v="1625"/>
    <n v="650"/>
    <n v="0.4"/>
    <n v="975"/>
  </r>
  <r>
    <x v="0"/>
    <n v="1185732"/>
    <x v="108"/>
    <x v="3"/>
    <x v="40"/>
    <s v="Indianapolis"/>
    <x v="3"/>
    <n v="0.5"/>
    <n v="2750"/>
    <n v="1375"/>
    <n v="550"/>
    <n v="0.4"/>
    <n v="825"/>
  </r>
  <r>
    <x v="0"/>
    <n v="1185732"/>
    <x v="108"/>
    <x v="3"/>
    <x v="40"/>
    <s v="Indianapolis"/>
    <x v="4"/>
    <n v="0.60000000000000009"/>
    <n v="3000"/>
    <n v="1800.0000000000002"/>
    <n v="720.00000000000011"/>
    <n v="0.4"/>
    <n v="1080"/>
  </r>
  <r>
    <x v="0"/>
    <n v="1185732"/>
    <x v="108"/>
    <x v="3"/>
    <x v="40"/>
    <s v="Indianapolis"/>
    <x v="5"/>
    <n v="0.65000000000000013"/>
    <n v="4750"/>
    <n v="3087.5000000000005"/>
    <n v="1235.0000000000002"/>
    <n v="0.4"/>
    <n v="1852.5000000000002"/>
  </r>
  <r>
    <x v="0"/>
    <n v="1185732"/>
    <x v="109"/>
    <x v="3"/>
    <x v="40"/>
    <s v="Indianapolis"/>
    <x v="0"/>
    <n v="0.5"/>
    <n v="5250"/>
    <n v="2625"/>
    <n v="1050"/>
    <n v="0.4"/>
    <n v="1575"/>
  </r>
  <r>
    <x v="0"/>
    <n v="1185732"/>
    <x v="109"/>
    <x v="3"/>
    <x v="40"/>
    <s v="Indianapolis"/>
    <x v="1"/>
    <n v="0.45000000000000007"/>
    <n v="3000"/>
    <n v="1350.0000000000002"/>
    <n v="540.00000000000011"/>
    <n v="0.4"/>
    <n v="810.00000000000011"/>
  </r>
  <r>
    <x v="0"/>
    <n v="1185732"/>
    <x v="109"/>
    <x v="3"/>
    <x v="40"/>
    <s v="Indianapolis"/>
    <x v="2"/>
    <n v="0.4"/>
    <n v="3000"/>
    <n v="1200"/>
    <n v="480"/>
    <n v="0.4"/>
    <n v="720"/>
  </r>
  <r>
    <x v="0"/>
    <n v="1185732"/>
    <x v="109"/>
    <x v="3"/>
    <x v="40"/>
    <s v="Indianapolis"/>
    <x v="3"/>
    <n v="0.4"/>
    <n v="2750"/>
    <n v="1100"/>
    <n v="440"/>
    <n v="0.4"/>
    <n v="660"/>
  </r>
  <r>
    <x v="0"/>
    <n v="1185732"/>
    <x v="109"/>
    <x v="3"/>
    <x v="40"/>
    <s v="Indianapolis"/>
    <x v="4"/>
    <n v="0.5"/>
    <n v="2500"/>
    <n v="1250"/>
    <n v="500"/>
    <n v="0.4"/>
    <n v="750"/>
  </r>
  <r>
    <x v="0"/>
    <n v="1185732"/>
    <x v="109"/>
    <x v="3"/>
    <x v="40"/>
    <s v="Indianapolis"/>
    <x v="5"/>
    <n v="0.55000000000000004"/>
    <n v="4250"/>
    <n v="2337.5"/>
    <n v="935"/>
    <n v="0.4"/>
    <n v="1402.5"/>
  </r>
  <r>
    <x v="0"/>
    <n v="1185732"/>
    <x v="110"/>
    <x v="3"/>
    <x v="40"/>
    <s v="Indianapolis"/>
    <x v="0"/>
    <n v="0.35000000000000003"/>
    <n v="5500"/>
    <n v="1925.0000000000002"/>
    <n v="770.00000000000011"/>
    <n v="0.4"/>
    <n v="1155"/>
  </r>
  <r>
    <x v="0"/>
    <n v="1185732"/>
    <x v="110"/>
    <x v="3"/>
    <x v="40"/>
    <s v="Indianapolis"/>
    <x v="1"/>
    <n v="0.3000000000000001"/>
    <n v="3500"/>
    <n v="1050.0000000000005"/>
    <n v="420.00000000000023"/>
    <n v="0.4"/>
    <n v="630.00000000000023"/>
  </r>
  <r>
    <x v="0"/>
    <n v="1185732"/>
    <x v="110"/>
    <x v="3"/>
    <x v="40"/>
    <s v="Indianapolis"/>
    <x v="2"/>
    <n v="0.25000000000000006"/>
    <n v="2500"/>
    <n v="625.00000000000011"/>
    <n v="250.00000000000006"/>
    <n v="0.4"/>
    <n v="375.00000000000006"/>
  </r>
  <r>
    <x v="0"/>
    <n v="1185732"/>
    <x v="110"/>
    <x v="3"/>
    <x v="40"/>
    <s v="Indianapolis"/>
    <x v="3"/>
    <n v="0.25000000000000006"/>
    <n v="2250"/>
    <n v="562.50000000000011"/>
    <n v="225.00000000000006"/>
    <n v="0.4"/>
    <n v="337.50000000000006"/>
  </r>
  <r>
    <x v="0"/>
    <n v="1185732"/>
    <x v="110"/>
    <x v="3"/>
    <x v="40"/>
    <s v="Indianapolis"/>
    <x v="4"/>
    <n v="0.35000000000000003"/>
    <n v="2250"/>
    <n v="787.50000000000011"/>
    <n v="315.00000000000006"/>
    <n v="0.4"/>
    <n v="472.50000000000006"/>
  </r>
  <r>
    <x v="0"/>
    <n v="1185732"/>
    <x v="110"/>
    <x v="3"/>
    <x v="40"/>
    <s v="Indianapolis"/>
    <x v="5"/>
    <n v="0.4"/>
    <n v="3000"/>
    <n v="1200"/>
    <n v="480"/>
    <n v="0.4"/>
    <n v="720"/>
  </r>
  <r>
    <x v="0"/>
    <n v="1185732"/>
    <x v="111"/>
    <x v="3"/>
    <x v="40"/>
    <s v="Indianapolis"/>
    <x v="0"/>
    <n v="0.44999999999999996"/>
    <n v="4250"/>
    <n v="1912.4999999999998"/>
    <n v="765"/>
    <n v="0.4"/>
    <n v="1147.4999999999998"/>
  </r>
  <r>
    <x v="0"/>
    <n v="1185732"/>
    <x v="111"/>
    <x v="3"/>
    <x v="40"/>
    <s v="Indianapolis"/>
    <x v="1"/>
    <n v="0.35000000000000003"/>
    <n v="2750"/>
    <n v="962.50000000000011"/>
    <n v="385.00000000000006"/>
    <n v="0.4"/>
    <n v="577.5"/>
  </r>
  <r>
    <x v="0"/>
    <n v="1185732"/>
    <x v="111"/>
    <x v="3"/>
    <x v="40"/>
    <s v="Indianapolis"/>
    <x v="2"/>
    <n v="0.35000000000000003"/>
    <n v="1750"/>
    <n v="612.50000000000011"/>
    <n v="245.00000000000006"/>
    <n v="0.4"/>
    <n v="367.50000000000006"/>
  </r>
  <r>
    <x v="0"/>
    <n v="1185732"/>
    <x v="111"/>
    <x v="3"/>
    <x v="40"/>
    <s v="Indianapolis"/>
    <x v="3"/>
    <n v="0.35000000000000003"/>
    <n v="1750"/>
    <n v="612.50000000000011"/>
    <n v="245.00000000000006"/>
    <n v="0.4"/>
    <n v="367.50000000000006"/>
  </r>
  <r>
    <x v="0"/>
    <n v="1185732"/>
    <x v="111"/>
    <x v="3"/>
    <x v="40"/>
    <s v="Indianapolis"/>
    <x v="4"/>
    <n v="0.44999999999999996"/>
    <n v="1750"/>
    <n v="787.49999999999989"/>
    <n v="315"/>
    <n v="0.4"/>
    <n v="472.49999999999989"/>
  </r>
  <r>
    <x v="0"/>
    <n v="1185732"/>
    <x v="111"/>
    <x v="3"/>
    <x v="40"/>
    <s v="Indianapolis"/>
    <x v="5"/>
    <n v="0.49999999999999983"/>
    <n v="3000"/>
    <n v="1499.9999999999995"/>
    <n v="599.99999999999989"/>
    <n v="0.4"/>
    <n v="899.99999999999966"/>
  </r>
  <r>
    <x v="0"/>
    <n v="1185732"/>
    <x v="112"/>
    <x v="3"/>
    <x v="40"/>
    <s v="Indianapolis"/>
    <x v="0"/>
    <n v="0.44999999999999996"/>
    <n v="4500"/>
    <n v="2024.9999999999998"/>
    <n v="810"/>
    <n v="0.4"/>
    <n v="1214.9999999999998"/>
  </r>
  <r>
    <x v="0"/>
    <n v="1185732"/>
    <x v="112"/>
    <x v="3"/>
    <x v="40"/>
    <s v="Indianapolis"/>
    <x v="1"/>
    <n v="0.35000000000000003"/>
    <n v="3500"/>
    <n v="1225.0000000000002"/>
    <n v="490.00000000000011"/>
    <n v="0.4"/>
    <n v="735.00000000000011"/>
  </r>
  <r>
    <x v="0"/>
    <n v="1185732"/>
    <x v="112"/>
    <x v="3"/>
    <x v="40"/>
    <s v="Indianapolis"/>
    <x v="2"/>
    <n v="0.35000000000000003"/>
    <n v="2950"/>
    <n v="1032.5"/>
    <n v="413"/>
    <n v="0.4"/>
    <n v="619.5"/>
  </r>
  <r>
    <x v="0"/>
    <n v="1185732"/>
    <x v="112"/>
    <x v="3"/>
    <x v="40"/>
    <s v="Indianapolis"/>
    <x v="3"/>
    <n v="0.4"/>
    <n v="3250"/>
    <n v="1300"/>
    <n v="520"/>
    <n v="0.4"/>
    <n v="780"/>
  </r>
  <r>
    <x v="0"/>
    <n v="1185732"/>
    <x v="112"/>
    <x v="3"/>
    <x v="40"/>
    <s v="Indianapolis"/>
    <x v="4"/>
    <n v="0.65"/>
    <n v="3000"/>
    <n v="1950"/>
    <n v="780"/>
    <n v="0.4"/>
    <n v="1170"/>
  </r>
  <r>
    <x v="0"/>
    <n v="1185732"/>
    <x v="112"/>
    <x v="3"/>
    <x v="40"/>
    <s v="Indianapolis"/>
    <x v="5"/>
    <n v="0.7"/>
    <n v="4000"/>
    <n v="2800"/>
    <n v="1120"/>
    <n v="0.4"/>
    <n v="1680"/>
  </r>
  <r>
    <x v="0"/>
    <n v="1185732"/>
    <x v="113"/>
    <x v="3"/>
    <x v="40"/>
    <s v="Indianapolis"/>
    <x v="0"/>
    <n v="0.65"/>
    <n v="6500"/>
    <n v="4225"/>
    <n v="1690"/>
    <n v="0.4"/>
    <n v="2535"/>
  </r>
  <r>
    <x v="0"/>
    <n v="1185732"/>
    <x v="113"/>
    <x v="3"/>
    <x v="40"/>
    <s v="Indianapolis"/>
    <x v="1"/>
    <n v="0.55000000000000004"/>
    <n v="4500"/>
    <n v="2475"/>
    <n v="990"/>
    <n v="0.4"/>
    <n v="1485"/>
  </r>
  <r>
    <x v="0"/>
    <n v="1185732"/>
    <x v="113"/>
    <x v="3"/>
    <x v="40"/>
    <s v="Indianapolis"/>
    <x v="2"/>
    <n v="0.55000000000000004"/>
    <n v="4000"/>
    <n v="2200"/>
    <n v="880"/>
    <n v="0.4"/>
    <n v="1320"/>
  </r>
  <r>
    <x v="0"/>
    <n v="1185732"/>
    <x v="113"/>
    <x v="3"/>
    <x v="40"/>
    <s v="Indianapolis"/>
    <x v="3"/>
    <n v="0.55000000000000004"/>
    <n v="3500"/>
    <n v="1925.0000000000002"/>
    <n v="770.00000000000011"/>
    <n v="0.4"/>
    <n v="1155"/>
  </r>
  <r>
    <x v="0"/>
    <n v="1185732"/>
    <x v="113"/>
    <x v="3"/>
    <x v="40"/>
    <s v="Indianapolis"/>
    <x v="4"/>
    <n v="0.65"/>
    <n v="3500"/>
    <n v="2275"/>
    <n v="910"/>
    <n v="0.4"/>
    <n v="1365"/>
  </r>
  <r>
    <x v="0"/>
    <n v="1185732"/>
    <x v="113"/>
    <x v="3"/>
    <x v="40"/>
    <s v="Indianapolis"/>
    <x v="5"/>
    <n v="0.7"/>
    <n v="4500"/>
    <n v="3150"/>
    <n v="1260"/>
    <n v="0.4"/>
    <n v="1890"/>
  </r>
  <r>
    <x v="0"/>
    <n v="1185732"/>
    <x v="145"/>
    <x v="0"/>
    <x v="41"/>
    <s v="Charleston"/>
    <x v="0"/>
    <n v="0.35000000000000003"/>
    <n v="4250"/>
    <n v="1487.5000000000002"/>
    <n v="595.00000000000011"/>
    <n v="0.4"/>
    <n v="892.50000000000011"/>
  </r>
  <r>
    <x v="0"/>
    <n v="1185732"/>
    <x v="145"/>
    <x v="0"/>
    <x v="41"/>
    <s v="Charleston"/>
    <x v="1"/>
    <n v="0.35000000000000003"/>
    <n v="2250"/>
    <n v="787.50000000000011"/>
    <n v="275.625"/>
    <n v="0.35"/>
    <n v="511.87500000000011"/>
  </r>
  <r>
    <x v="0"/>
    <n v="1185732"/>
    <x v="145"/>
    <x v="0"/>
    <x v="41"/>
    <s v="Charleston"/>
    <x v="2"/>
    <n v="0.25000000000000006"/>
    <n v="2250"/>
    <n v="562.50000000000011"/>
    <n v="196.87500000000003"/>
    <n v="0.35"/>
    <n v="365.62500000000011"/>
  </r>
  <r>
    <x v="0"/>
    <n v="1185732"/>
    <x v="145"/>
    <x v="0"/>
    <x v="41"/>
    <s v="Charleston"/>
    <x v="3"/>
    <n v="0.3"/>
    <n v="750"/>
    <n v="225"/>
    <n v="78.75"/>
    <n v="0.35"/>
    <n v="146.25"/>
  </r>
  <r>
    <x v="0"/>
    <n v="1185732"/>
    <x v="145"/>
    <x v="0"/>
    <x v="41"/>
    <s v="Charleston"/>
    <x v="4"/>
    <n v="0.45"/>
    <n v="1250"/>
    <n v="562.5"/>
    <n v="168.75"/>
    <n v="0.3"/>
    <n v="393.75"/>
  </r>
  <r>
    <x v="0"/>
    <n v="1185732"/>
    <x v="145"/>
    <x v="0"/>
    <x v="41"/>
    <s v="Charleston"/>
    <x v="5"/>
    <n v="0.35000000000000003"/>
    <n v="2250"/>
    <n v="787.50000000000011"/>
    <n v="236.25000000000003"/>
    <n v="0.3"/>
    <n v="551.25000000000011"/>
  </r>
  <r>
    <x v="0"/>
    <n v="1185732"/>
    <x v="216"/>
    <x v="0"/>
    <x v="41"/>
    <s v="Charleston"/>
    <x v="0"/>
    <n v="0.35000000000000003"/>
    <n v="4750"/>
    <n v="1662.5000000000002"/>
    <n v="665.00000000000011"/>
    <n v="0.4"/>
    <n v="997.50000000000011"/>
  </r>
  <r>
    <x v="0"/>
    <n v="1185732"/>
    <x v="216"/>
    <x v="0"/>
    <x v="41"/>
    <s v="Charleston"/>
    <x v="1"/>
    <n v="0.35000000000000003"/>
    <n v="1250"/>
    <n v="437.50000000000006"/>
    <n v="153.125"/>
    <n v="0.35"/>
    <n v="284.37500000000006"/>
  </r>
  <r>
    <x v="0"/>
    <n v="1185732"/>
    <x v="216"/>
    <x v="0"/>
    <x v="41"/>
    <s v="Charleston"/>
    <x v="2"/>
    <n v="0.25000000000000006"/>
    <n v="1750"/>
    <n v="437.50000000000011"/>
    <n v="153.12500000000003"/>
    <n v="0.35"/>
    <n v="284.37500000000011"/>
  </r>
  <r>
    <x v="0"/>
    <n v="1185732"/>
    <x v="216"/>
    <x v="0"/>
    <x v="41"/>
    <s v="Charleston"/>
    <x v="3"/>
    <n v="0.3"/>
    <n v="500"/>
    <n v="150"/>
    <n v="52.5"/>
    <n v="0.35"/>
    <n v="97.5"/>
  </r>
  <r>
    <x v="0"/>
    <n v="1185732"/>
    <x v="216"/>
    <x v="0"/>
    <x v="41"/>
    <s v="Charleston"/>
    <x v="4"/>
    <n v="0.45"/>
    <n v="1250"/>
    <n v="562.5"/>
    <n v="168.75"/>
    <n v="0.3"/>
    <n v="393.75"/>
  </r>
  <r>
    <x v="0"/>
    <n v="1185732"/>
    <x v="216"/>
    <x v="0"/>
    <x v="41"/>
    <s v="Charleston"/>
    <x v="5"/>
    <n v="0.35000000000000003"/>
    <n v="2250"/>
    <n v="787.50000000000011"/>
    <n v="236.25000000000003"/>
    <n v="0.3"/>
    <n v="551.25000000000011"/>
  </r>
  <r>
    <x v="0"/>
    <n v="1185732"/>
    <x v="250"/>
    <x v="0"/>
    <x v="41"/>
    <s v="Charleston"/>
    <x v="0"/>
    <n v="0.35000000000000003"/>
    <n v="4450"/>
    <n v="1557.5000000000002"/>
    <n v="623.00000000000011"/>
    <n v="0.4"/>
    <n v="934.50000000000011"/>
  </r>
  <r>
    <x v="0"/>
    <n v="1185732"/>
    <x v="250"/>
    <x v="0"/>
    <x v="41"/>
    <s v="Charleston"/>
    <x v="1"/>
    <n v="0.35000000000000003"/>
    <n v="1500"/>
    <n v="525"/>
    <n v="183.75"/>
    <n v="0.35"/>
    <n v="341.25"/>
  </r>
  <r>
    <x v="0"/>
    <n v="1185732"/>
    <x v="250"/>
    <x v="0"/>
    <x v="41"/>
    <s v="Charleston"/>
    <x v="2"/>
    <n v="0.25000000000000006"/>
    <n v="1750"/>
    <n v="437.50000000000011"/>
    <n v="153.12500000000003"/>
    <n v="0.35"/>
    <n v="284.37500000000011"/>
  </r>
  <r>
    <x v="0"/>
    <n v="1185732"/>
    <x v="250"/>
    <x v="0"/>
    <x v="41"/>
    <s v="Charleston"/>
    <x v="3"/>
    <n v="0.3"/>
    <n v="250"/>
    <n v="75"/>
    <n v="26.25"/>
    <n v="0.35"/>
    <n v="48.75"/>
  </r>
  <r>
    <x v="0"/>
    <n v="1185732"/>
    <x v="250"/>
    <x v="0"/>
    <x v="41"/>
    <s v="Charleston"/>
    <x v="4"/>
    <n v="0.45"/>
    <n v="750"/>
    <n v="337.5"/>
    <n v="101.25"/>
    <n v="0.3"/>
    <n v="236.25"/>
  </r>
  <r>
    <x v="0"/>
    <n v="1185732"/>
    <x v="250"/>
    <x v="0"/>
    <x v="41"/>
    <s v="Charleston"/>
    <x v="5"/>
    <n v="0.35000000000000003"/>
    <n v="1750"/>
    <n v="612.50000000000011"/>
    <n v="183.75000000000003"/>
    <n v="0.3"/>
    <n v="428.75000000000011"/>
  </r>
  <r>
    <x v="0"/>
    <n v="1185732"/>
    <x v="251"/>
    <x v="0"/>
    <x v="41"/>
    <s v="Charleston"/>
    <x v="0"/>
    <n v="0.35000000000000003"/>
    <n v="4250"/>
    <n v="1487.5000000000002"/>
    <n v="595.00000000000011"/>
    <n v="0.4"/>
    <n v="892.50000000000011"/>
  </r>
  <r>
    <x v="0"/>
    <n v="1185732"/>
    <x v="251"/>
    <x v="0"/>
    <x v="41"/>
    <s v="Charleston"/>
    <x v="1"/>
    <n v="0.35000000000000003"/>
    <n v="1250"/>
    <n v="437.50000000000006"/>
    <n v="153.125"/>
    <n v="0.35"/>
    <n v="284.37500000000006"/>
  </r>
  <r>
    <x v="0"/>
    <n v="1185732"/>
    <x v="251"/>
    <x v="0"/>
    <x v="41"/>
    <s v="Charleston"/>
    <x v="2"/>
    <n v="0.25000000000000006"/>
    <n v="1250"/>
    <n v="312.50000000000006"/>
    <n v="109.37500000000001"/>
    <n v="0.35"/>
    <n v="203.12500000000006"/>
  </r>
  <r>
    <x v="0"/>
    <n v="1185732"/>
    <x v="251"/>
    <x v="0"/>
    <x v="41"/>
    <s v="Charleston"/>
    <x v="3"/>
    <n v="0.3"/>
    <n v="500"/>
    <n v="150"/>
    <n v="52.5"/>
    <n v="0.35"/>
    <n v="97.5"/>
  </r>
  <r>
    <x v="0"/>
    <n v="1185732"/>
    <x v="251"/>
    <x v="0"/>
    <x v="41"/>
    <s v="Charleston"/>
    <x v="4"/>
    <n v="0.45"/>
    <n v="500"/>
    <n v="225"/>
    <n v="67.5"/>
    <n v="0.3"/>
    <n v="157.5"/>
  </r>
  <r>
    <x v="0"/>
    <n v="1185732"/>
    <x v="251"/>
    <x v="0"/>
    <x v="41"/>
    <s v="Charleston"/>
    <x v="5"/>
    <n v="0.35000000000000003"/>
    <n v="2000"/>
    <n v="700.00000000000011"/>
    <n v="210.00000000000003"/>
    <n v="0.3"/>
    <n v="490.00000000000011"/>
  </r>
  <r>
    <x v="0"/>
    <n v="1185732"/>
    <x v="252"/>
    <x v="0"/>
    <x v="41"/>
    <s v="Charleston"/>
    <x v="0"/>
    <n v="0.49999999999999994"/>
    <n v="4700"/>
    <n v="2349.9999999999995"/>
    <n v="939.99999999999989"/>
    <n v="0.4"/>
    <n v="1409.9999999999995"/>
  </r>
  <r>
    <x v="0"/>
    <n v="1185732"/>
    <x v="252"/>
    <x v="0"/>
    <x v="41"/>
    <s v="Charleston"/>
    <x v="1"/>
    <n v="0.45"/>
    <n v="1750"/>
    <n v="787.5"/>
    <n v="275.625"/>
    <n v="0.35"/>
    <n v="511.875"/>
  </r>
  <r>
    <x v="0"/>
    <n v="1185732"/>
    <x v="252"/>
    <x v="0"/>
    <x v="41"/>
    <s v="Charleston"/>
    <x v="2"/>
    <n v="0.4"/>
    <n v="1500"/>
    <n v="600"/>
    <n v="210"/>
    <n v="0.35"/>
    <n v="390"/>
  </r>
  <r>
    <x v="0"/>
    <n v="1185732"/>
    <x v="252"/>
    <x v="0"/>
    <x v="41"/>
    <s v="Charleston"/>
    <x v="3"/>
    <n v="0.4"/>
    <n v="1000"/>
    <n v="400"/>
    <n v="140"/>
    <n v="0.35"/>
    <n v="260"/>
  </r>
  <r>
    <x v="0"/>
    <n v="1185732"/>
    <x v="252"/>
    <x v="0"/>
    <x v="41"/>
    <s v="Charleston"/>
    <x v="4"/>
    <n v="0.49999999999999994"/>
    <n v="1250"/>
    <n v="624.99999999999989"/>
    <n v="187.49999999999997"/>
    <n v="0.3"/>
    <n v="437.49999999999989"/>
  </r>
  <r>
    <x v="0"/>
    <n v="1185732"/>
    <x v="252"/>
    <x v="0"/>
    <x v="41"/>
    <s v="Charleston"/>
    <x v="5"/>
    <n v="0.54999999999999993"/>
    <n v="2500"/>
    <n v="1374.9999999999998"/>
    <n v="412.49999999999994"/>
    <n v="0.3"/>
    <n v="962.49999999999977"/>
  </r>
  <r>
    <x v="0"/>
    <n v="1185732"/>
    <x v="220"/>
    <x v="0"/>
    <x v="41"/>
    <s v="Charleston"/>
    <x v="0"/>
    <n v="0.49999999999999994"/>
    <n v="5000"/>
    <n v="2499.9999999999995"/>
    <n v="999.99999999999989"/>
    <n v="0.4"/>
    <n v="1499.9999999999995"/>
  </r>
  <r>
    <x v="0"/>
    <n v="1185732"/>
    <x v="220"/>
    <x v="0"/>
    <x v="41"/>
    <s v="Charleston"/>
    <x v="1"/>
    <n v="0.45"/>
    <n v="2500"/>
    <n v="1125"/>
    <n v="393.75"/>
    <n v="0.35"/>
    <n v="731.25"/>
  </r>
  <r>
    <x v="0"/>
    <n v="1185732"/>
    <x v="220"/>
    <x v="0"/>
    <x v="41"/>
    <s v="Charleston"/>
    <x v="2"/>
    <n v="0.4"/>
    <n v="1750"/>
    <n v="700"/>
    <n v="244.99999999999997"/>
    <n v="0.35"/>
    <n v="455"/>
  </r>
  <r>
    <x v="0"/>
    <n v="1185732"/>
    <x v="220"/>
    <x v="0"/>
    <x v="41"/>
    <s v="Charleston"/>
    <x v="3"/>
    <n v="0.4"/>
    <n v="1500"/>
    <n v="600"/>
    <n v="210"/>
    <n v="0.35"/>
    <n v="390"/>
  </r>
  <r>
    <x v="0"/>
    <n v="1185732"/>
    <x v="220"/>
    <x v="0"/>
    <x v="41"/>
    <s v="Charleston"/>
    <x v="4"/>
    <n v="0.49999999999999994"/>
    <n v="1500"/>
    <n v="749.99999999999989"/>
    <n v="224.99999999999997"/>
    <n v="0.3"/>
    <n v="524.99999999999989"/>
  </r>
  <r>
    <x v="0"/>
    <n v="1185732"/>
    <x v="220"/>
    <x v="0"/>
    <x v="41"/>
    <s v="Charleston"/>
    <x v="5"/>
    <n v="0.54999999999999993"/>
    <n v="3000"/>
    <n v="1649.9999999999998"/>
    <n v="494.99999999999989"/>
    <n v="0.3"/>
    <n v="1155"/>
  </r>
  <r>
    <x v="0"/>
    <n v="1185732"/>
    <x v="253"/>
    <x v="0"/>
    <x v="41"/>
    <s v="Charleston"/>
    <x v="0"/>
    <n v="0.49999999999999994"/>
    <n v="5250"/>
    <n v="2624.9999999999995"/>
    <n v="1049.9999999999998"/>
    <n v="0.4"/>
    <n v="1574.9999999999998"/>
  </r>
  <r>
    <x v="0"/>
    <n v="1185732"/>
    <x v="253"/>
    <x v="0"/>
    <x v="41"/>
    <s v="Charleston"/>
    <x v="1"/>
    <n v="0.45"/>
    <n v="2750"/>
    <n v="1237.5"/>
    <n v="433.125"/>
    <n v="0.35"/>
    <n v="804.375"/>
  </r>
  <r>
    <x v="0"/>
    <n v="1185732"/>
    <x v="253"/>
    <x v="0"/>
    <x v="41"/>
    <s v="Charleston"/>
    <x v="2"/>
    <n v="0.4"/>
    <n v="2000"/>
    <n v="800"/>
    <n v="280"/>
    <n v="0.35"/>
    <n v="520"/>
  </r>
  <r>
    <x v="0"/>
    <n v="1185732"/>
    <x v="253"/>
    <x v="0"/>
    <x v="41"/>
    <s v="Charleston"/>
    <x v="3"/>
    <n v="0.4"/>
    <n v="1500"/>
    <n v="600"/>
    <n v="210"/>
    <n v="0.35"/>
    <n v="390"/>
  </r>
  <r>
    <x v="0"/>
    <n v="1185732"/>
    <x v="253"/>
    <x v="0"/>
    <x v="41"/>
    <s v="Charleston"/>
    <x v="4"/>
    <n v="0.49999999999999994"/>
    <n v="1750"/>
    <n v="874.99999999999989"/>
    <n v="262.49999999999994"/>
    <n v="0.3"/>
    <n v="612.5"/>
  </r>
  <r>
    <x v="0"/>
    <n v="1185732"/>
    <x v="253"/>
    <x v="0"/>
    <x v="41"/>
    <s v="Charleston"/>
    <x v="5"/>
    <n v="0.54999999999999993"/>
    <n v="3500"/>
    <n v="1924.9999999999998"/>
    <n v="577.49999999999989"/>
    <n v="0.3"/>
    <n v="1347.5"/>
  </r>
  <r>
    <x v="0"/>
    <n v="1185732"/>
    <x v="254"/>
    <x v="0"/>
    <x v="41"/>
    <s v="Charleston"/>
    <x v="0"/>
    <n v="0.49999999999999994"/>
    <n v="5000"/>
    <n v="2499.9999999999995"/>
    <n v="999.99999999999989"/>
    <n v="0.4"/>
    <n v="1499.9999999999995"/>
  </r>
  <r>
    <x v="0"/>
    <n v="1185732"/>
    <x v="254"/>
    <x v="0"/>
    <x v="41"/>
    <s v="Charleston"/>
    <x v="1"/>
    <n v="0.45"/>
    <n v="2750"/>
    <n v="1237.5"/>
    <n v="433.125"/>
    <n v="0.35"/>
    <n v="804.375"/>
  </r>
  <r>
    <x v="0"/>
    <n v="1185732"/>
    <x v="254"/>
    <x v="0"/>
    <x v="41"/>
    <s v="Charleston"/>
    <x v="2"/>
    <n v="0.4"/>
    <n v="2000"/>
    <n v="800"/>
    <n v="280"/>
    <n v="0.35"/>
    <n v="520"/>
  </r>
  <r>
    <x v="0"/>
    <n v="1185732"/>
    <x v="254"/>
    <x v="0"/>
    <x v="41"/>
    <s v="Charleston"/>
    <x v="3"/>
    <n v="0.4"/>
    <n v="1500"/>
    <n v="600"/>
    <n v="210"/>
    <n v="0.35"/>
    <n v="390"/>
  </r>
  <r>
    <x v="0"/>
    <n v="1185732"/>
    <x v="254"/>
    <x v="0"/>
    <x v="41"/>
    <s v="Charleston"/>
    <x v="4"/>
    <n v="0.49999999999999994"/>
    <n v="1250"/>
    <n v="624.99999999999989"/>
    <n v="187.49999999999997"/>
    <n v="0.3"/>
    <n v="437.49999999999989"/>
  </r>
  <r>
    <x v="0"/>
    <n v="1185732"/>
    <x v="254"/>
    <x v="0"/>
    <x v="41"/>
    <s v="Charleston"/>
    <x v="5"/>
    <n v="0.54999999999999993"/>
    <n v="3000"/>
    <n v="1649.9999999999998"/>
    <n v="494.99999999999989"/>
    <n v="0.3"/>
    <n v="1155"/>
  </r>
  <r>
    <x v="0"/>
    <n v="1185732"/>
    <x v="255"/>
    <x v="0"/>
    <x v="41"/>
    <s v="Charleston"/>
    <x v="0"/>
    <n v="0.49999999999999994"/>
    <n v="4250"/>
    <n v="2124.9999999999995"/>
    <n v="849.99999999999989"/>
    <n v="0.4"/>
    <n v="1274.9999999999995"/>
  </r>
  <r>
    <x v="0"/>
    <n v="1185732"/>
    <x v="255"/>
    <x v="0"/>
    <x v="41"/>
    <s v="Charleston"/>
    <x v="1"/>
    <n v="0.45"/>
    <n v="2250"/>
    <n v="1012.5"/>
    <n v="354.375"/>
    <n v="0.35"/>
    <n v="658.125"/>
  </r>
  <r>
    <x v="0"/>
    <n v="1185732"/>
    <x v="255"/>
    <x v="0"/>
    <x v="41"/>
    <s v="Charleston"/>
    <x v="2"/>
    <n v="0.4"/>
    <n v="1250"/>
    <n v="500"/>
    <n v="175"/>
    <n v="0.35"/>
    <n v="325"/>
  </r>
  <r>
    <x v="0"/>
    <n v="1185732"/>
    <x v="255"/>
    <x v="0"/>
    <x v="41"/>
    <s v="Charleston"/>
    <x v="3"/>
    <n v="0.4"/>
    <n v="1000"/>
    <n v="400"/>
    <n v="140"/>
    <n v="0.35"/>
    <n v="260"/>
  </r>
  <r>
    <x v="0"/>
    <n v="1185732"/>
    <x v="255"/>
    <x v="0"/>
    <x v="41"/>
    <s v="Charleston"/>
    <x v="4"/>
    <n v="0.49999999999999994"/>
    <n v="1000"/>
    <n v="499.99999999999994"/>
    <n v="149.99999999999997"/>
    <n v="0.3"/>
    <n v="350"/>
  </r>
  <r>
    <x v="0"/>
    <n v="1185732"/>
    <x v="255"/>
    <x v="0"/>
    <x v="41"/>
    <s v="Charleston"/>
    <x v="5"/>
    <n v="0.54999999999999993"/>
    <n v="2000"/>
    <n v="1099.9999999999998"/>
    <n v="329.99999999999994"/>
    <n v="0.3"/>
    <n v="769.99999999999977"/>
  </r>
  <r>
    <x v="0"/>
    <n v="1185732"/>
    <x v="224"/>
    <x v="0"/>
    <x v="41"/>
    <s v="Charleston"/>
    <x v="0"/>
    <n v="0.54999999999999993"/>
    <n v="3750"/>
    <n v="2062.4999999999995"/>
    <n v="824.99999999999989"/>
    <n v="0.4"/>
    <n v="1237.4999999999995"/>
  </r>
  <r>
    <x v="0"/>
    <n v="1185732"/>
    <x v="224"/>
    <x v="0"/>
    <x v="41"/>
    <s v="Charleston"/>
    <x v="1"/>
    <n v="0.5"/>
    <n v="2000"/>
    <n v="1000"/>
    <n v="350"/>
    <n v="0.35"/>
    <n v="650"/>
  </r>
  <r>
    <x v="0"/>
    <n v="1185732"/>
    <x v="224"/>
    <x v="0"/>
    <x v="41"/>
    <s v="Charleston"/>
    <x v="2"/>
    <n v="0.5"/>
    <n v="1000"/>
    <n v="500"/>
    <n v="175"/>
    <n v="0.35"/>
    <n v="325"/>
  </r>
  <r>
    <x v="0"/>
    <n v="1185732"/>
    <x v="224"/>
    <x v="0"/>
    <x v="41"/>
    <s v="Charleston"/>
    <x v="3"/>
    <n v="0.5"/>
    <n v="750"/>
    <n v="375"/>
    <n v="131.25"/>
    <n v="0.35"/>
    <n v="243.75"/>
  </r>
  <r>
    <x v="0"/>
    <n v="1185732"/>
    <x v="224"/>
    <x v="0"/>
    <x v="41"/>
    <s v="Charleston"/>
    <x v="4"/>
    <n v="0.6"/>
    <n v="750"/>
    <n v="450"/>
    <n v="135"/>
    <n v="0.3"/>
    <n v="315"/>
  </r>
  <r>
    <x v="0"/>
    <n v="1185732"/>
    <x v="224"/>
    <x v="0"/>
    <x v="41"/>
    <s v="Charleston"/>
    <x v="5"/>
    <n v="0.64999999999999991"/>
    <n v="2000"/>
    <n v="1299.9999999999998"/>
    <n v="389.99999999999994"/>
    <n v="0.3"/>
    <n v="909.99999999999977"/>
  </r>
  <r>
    <x v="0"/>
    <n v="1185732"/>
    <x v="256"/>
    <x v="0"/>
    <x v="41"/>
    <s v="Charleston"/>
    <x v="0"/>
    <n v="0.6"/>
    <n v="3500"/>
    <n v="2100"/>
    <n v="840"/>
    <n v="0.4"/>
    <n v="1260"/>
  </r>
  <r>
    <x v="0"/>
    <n v="1185732"/>
    <x v="256"/>
    <x v="0"/>
    <x v="41"/>
    <s v="Charleston"/>
    <x v="1"/>
    <n v="0.5"/>
    <n v="1750"/>
    <n v="875"/>
    <n v="306.25"/>
    <n v="0.35"/>
    <n v="568.75"/>
  </r>
  <r>
    <x v="0"/>
    <n v="1185732"/>
    <x v="256"/>
    <x v="0"/>
    <x v="41"/>
    <s v="Charleston"/>
    <x v="2"/>
    <n v="0.5"/>
    <n v="1700"/>
    <n v="850"/>
    <n v="297.5"/>
    <n v="0.35"/>
    <n v="552.5"/>
  </r>
  <r>
    <x v="0"/>
    <n v="1185732"/>
    <x v="256"/>
    <x v="0"/>
    <x v="41"/>
    <s v="Charleston"/>
    <x v="3"/>
    <n v="0.5"/>
    <n v="1500"/>
    <n v="750"/>
    <n v="262.5"/>
    <n v="0.35"/>
    <n v="487.5"/>
  </r>
  <r>
    <x v="0"/>
    <n v="1185732"/>
    <x v="256"/>
    <x v="0"/>
    <x v="41"/>
    <s v="Charleston"/>
    <x v="4"/>
    <n v="0.6"/>
    <n v="1250"/>
    <n v="750"/>
    <n v="225"/>
    <n v="0.3"/>
    <n v="525"/>
  </r>
  <r>
    <x v="0"/>
    <n v="1185732"/>
    <x v="256"/>
    <x v="0"/>
    <x v="41"/>
    <s v="Charleston"/>
    <x v="5"/>
    <n v="0.64999999999999991"/>
    <n v="2250"/>
    <n v="1462.4999999999998"/>
    <n v="438.74999999999994"/>
    <n v="0.3"/>
    <n v="1023.7499999999998"/>
  </r>
  <r>
    <x v="0"/>
    <n v="1185732"/>
    <x v="257"/>
    <x v="0"/>
    <x v="41"/>
    <s v="Charleston"/>
    <x v="0"/>
    <n v="0.6"/>
    <n v="4500"/>
    <n v="2700"/>
    <n v="1080"/>
    <n v="0.4"/>
    <n v="1620"/>
  </r>
  <r>
    <x v="0"/>
    <n v="1185732"/>
    <x v="257"/>
    <x v="0"/>
    <x v="41"/>
    <s v="Charleston"/>
    <x v="1"/>
    <n v="0.5"/>
    <n v="2500"/>
    <n v="1250"/>
    <n v="437.5"/>
    <n v="0.35"/>
    <n v="812.5"/>
  </r>
  <r>
    <x v="0"/>
    <n v="1185732"/>
    <x v="257"/>
    <x v="0"/>
    <x v="41"/>
    <s v="Charleston"/>
    <x v="2"/>
    <n v="0.5"/>
    <n v="2250"/>
    <n v="1125"/>
    <n v="393.75"/>
    <n v="0.35"/>
    <n v="731.25"/>
  </r>
  <r>
    <x v="0"/>
    <n v="1185732"/>
    <x v="257"/>
    <x v="0"/>
    <x v="41"/>
    <s v="Charleston"/>
    <x v="3"/>
    <n v="0.5"/>
    <n v="1750"/>
    <n v="875"/>
    <n v="306.25"/>
    <n v="0.35"/>
    <n v="568.75"/>
  </r>
  <r>
    <x v="0"/>
    <n v="1185732"/>
    <x v="257"/>
    <x v="0"/>
    <x v="41"/>
    <s v="Charleston"/>
    <x v="4"/>
    <n v="0.6"/>
    <n v="1750"/>
    <n v="1050"/>
    <n v="315"/>
    <n v="0.3"/>
    <n v="735"/>
  </r>
  <r>
    <x v="0"/>
    <n v="1185732"/>
    <x v="257"/>
    <x v="0"/>
    <x v="41"/>
    <s v="Charleston"/>
    <x v="5"/>
    <n v="0.64999999999999991"/>
    <n v="2750"/>
    <n v="1787.4999999999998"/>
    <n v="536.24999999999989"/>
    <n v="0.3"/>
    <n v="1251.25"/>
  </r>
  <r>
    <x v="0"/>
    <n v="1185732"/>
    <x v="102"/>
    <x v="0"/>
    <x v="42"/>
    <s v="Baltimore"/>
    <x v="0"/>
    <n v="0.4"/>
    <n v="5250"/>
    <n v="2100"/>
    <n v="735"/>
    <n v="0.35"/>
    <n v="1365"/>
  </r>
  <r>
    <x v="0"/>
    <n v="1185732"/>
    <x v="102"/>
    <x v="0"/>
    <x v="42"/>
    <s v="Baltimore"/>
    <x v="1"/>
    <n v="0.4"/>
    <n v="3250"/>
    <n v="1300"/>
    <n v="454.99999999999994"/>
    <n v="0.35"/>
    <n v="845"/>
  </r>
  <r>
    <x v="0"/>
    <n v="1185732"/>
    <x v="102"/>
    <x v="0"/>
    <x v="42"/>
    <s v="Baltimore"/>
    <x v="2"/>
    <n v="0.30000000000000004"/>
    <n v="3250"/>
    <n v="975.00000000000011"/>
    <n v="390.00000000000006"/>
    <n v="0.4"/>
    <n v="585"/>
  </r>
  <r>
    <x v="0"/>
    <n v="1185732"/>
    <x v="102"/>
    <x v="0"/>
    <x v="42"/>
    <s v="Baltimore"/>
    <x v="3"/>
    <n v="0.35"/>
    <n v="1750"/>
    <n v="612.5"/>
    <n v="245"/>
    <n v="0.4"/>
    <n v="367.5"/>
  </r>
  <r>
    <x v="0"/>
    <n v="1185732"/>
    <x v="102"/>
    <x v="0"/>
    <x v="42"/>
    <s v="Baltimore"/>
    <x v="4"/>
    <n v="0.5"/>
    <n v="2250"/>
    <n v="1125"/>
    <n v="337.5"/>
    <n v="0.3"/>
    <n v="787.5"/>
  </r>
  <r>
    <x v="0"/>
    <n v="1185732"/>
    <x v="102"/>
    <x v="0"/>
    <x v="42"/>
    <s v="Baltimore"/>
    <x v="5"/>
    <n v="0.4"/>
    <n v="3250"/>
    <n v="1300"/>
    <n v="520"/>
    <n v="0.4"/>
    <n v="780"/>
  </r>
  <r>
    <x v="0"/>
    <n v="1185732"/>
    <x v="37"/>
    <x v="0"/>
    <x v="42"/>
    <s v="Baltimore"/>
    <x v="0"/>
    <n v="0.4"/>
    <n v="5750"/>
    <n v="2300"/>
    <n v="805"/>
    <n v="0.35"/>
    <n v="1495"/>
  </r>
  <r>
    <x v="0"/>
    <n v="1185732"/>
    <x v="37"/>
    <x v="0"/>
    <x v="42"/>
    <s v="Baltimore"/>
    <x v="1"/>
    <n v="0.4"/>
    <n v="2250"/>
    <n v="900"/>
    <n v="315"/>
    <n v="0.35"/>
    <n v="585"/>
  </r>
  <r>
    <x v="0"/>
    <n v="1185732"/>
    <x v="37"/>
    <x v="0"/>
    <x v="42"/>
    <s v="Baltimore"/>
    <x v="2"/>
    <n v="0.30000000000000004"/>
    <n v="2750"/>
    <n v="825.00000000000011"/>
    <n v="330.00000000000006"/>
    <n v="0.4"/>
    <n v="495.00000000000006"/>
  </r>
  <r>
    <x v="0"/>
    <n v="1185732"/>
    <x v="37"/>
    <x v="0"/>
    <x v="42"/>
    <s v="Baltimore"/>
    <x v="3"/>
    <n v="0.35"/>
    <n v="1500"/>
    <n v="525"/>
    <n v="210"/>
    <n v="0.4"/>
    <n v="315"/>
  </r>
  <r>
    <x v="0"/>
    <n v="1185732"/>
    <x v="37"/>
    <x v="0"/>
    <x v="42"/>
    <s v="Baltimore"/>
    <x v="4"/>
    <n v="0.5"/>
    <n v="2250"/>
    <n v="1125"/>
    <n v="337.5"/>
    <n v="0.3"/>
    <n v="787.5"/>
  </r>
  <r>
    <x v="0"/>
    <n v="1185732"/>
    <x v="37"/>
    <x v="0"/>
    <x v="42"/>
    <s v="Baltimore"/>
    <x v="5"/>
    <n v="0.4"/>
    <n v="3250"/>
    <n v="1300"/>
    <n v="520"/>
    <n v="0.4"/>
    <n v="780"/>
  </r>
  <r>
    <x v="0"/>
    <n v="1185732"/>
    <x v="258"/>
    <x v="0"/>
    <x v="42"/>
    <s v="Baltimore"/>
    <x v="0"/>
    <n v="0.4"/>
    <n v="5450"/>
    <n v="2180"/>
    <n v="763"/>
    <n v="0.35"/>
    <n v="1417"/>
  </r>
  <r>
    <x v="0"/>
    <n v="1185732"/>
    <x v="258"/>
    <x v="0"/>
    <x v="42"/>
    <s v="Baltimore"/>
    <x v="1"/>
    <n v="0.4"/>
    <n v="2500"/>
    <n v="1000"/>
    <n v="350"/>
    <n v="0.35"/>
    <n v="650"/>
  </r>
  <r>
    <x v="0"/>
    <n v="1185732"/>
    <x v="258"/>
    <x v="0"/>
    <x v="42"/>
    <s v="Baltimore"/>
    <x v="2"/>
    <n v="0.30000000000000004"/>
    <n v="2750"/>
    <n v="825.00000000000011"/>
    <n v="330.00000000000006"/>
    <n v="0.4"/>
    <n v="495.00000000000006"/>
  </r>
  <r>
    <x v="0"/>
    <n v="1185732"/>
    <x v="258"/>
    <x v="0"/>
    <x v="42"/>
    <s v="Baltimore"/>
    <x v="3"/>
    <n v="0.35"/>
    <n v="1250"/>
    <n v="437.5"/>
    <n v="175"/>
    <n v="0.4"/>
    <n v="262.5"/>
  </r>
  <r>
    <x v="0"/>
    <n v="1185732"/>
    <x v="258"/>
    <x v="0"/>
    <x v="42"/>
    <s v="Baltimore"/>
    <x v="4"/>
    <n v="0.5"/>
    <n v="1750"/>
    <n v="875"/>
    <n v="262.5"/>
    <n v="0.3"/>
    <n v="612.5"/>
  </r>
  <r>
    <x v="0"/>
    <n v="1185732"/>
    <x v="258"/>
    <x v="0"/>
    <x v="42"/>
    <s v="Baltimore"/>
    <x v="5"/>
    <n v="0.4"/>
    <n v="2750"/>
    <n v="1100"/>
    <n v="440"/>
    <n v="0.4"/>
    <n v="660"/>
  </r>
  <r>
    <x v="0"/>
    <n v="1185732"/>
    <x v="259"/>
    <x v="0"/>
    <x v="42"/>
    <s v="Baltimore"/>
    <x v="0"/>
    <n v="0.4"/>
    <n v="5250"/>
    <n v="2100"/>
    <n v="735"/>
    <n v="0.35"/>
    <n v="1365"/>
  </r>
  <r>
    <x v="0"/>
    <n v="1185732"/>
    <x v="259"/>
    <x v="0"/>
    <x v="42"/>
    <s v="Baltimore"/>
    <x v="1"/>
    <n v="0.4"/>
    <n v="2250"/>
    <n v="900"/>
    <n v="315"/>
    <n v="0.35"/>
    <n v="585"/>
  </r>
  <r>
    <x v="0"/>
    <n v="1185732"/>
    <x v="259"/>
    <x v="0"/>
    <x v="42"/>
    <s v="Baltimore"/>
    <x v="2"/>
    <n v="0.30000000000000004"/>
    <n v="2250"/>
    <n v="675.00000000000011"/>
    <n v="270.00000000000006"/>
    <n v="0.4"/>
    <n v="405.00000000000006"/>
  </r>
  <r>
    <x v="0"/>
    <n v="1185732"/>
    <x v="259"/>
    <x v="0"/>
    <x v="42"/>
    <s v="Baltimore"/>
    <x v="3"/>
    <n v="0.35"/>
    <n v="1500"/>
    <n v="525"/>
    <n v="210"/>
    <n v="0.4"/>
    <n v="315"/>
  </r>
  <r>
    <x v="0"/>
    <n v="1185732"/>
    <x v="259"/>
    <x v="0"/>
    <x v="42"/>
    <s v="Baltimore"/>
    <x v="4"/>
    <n v="0.5"/>
    <n v="1500"/>
    <n v="750"/>
    <n v="225"/>
    <n v="0.3"/>
    <n v="525"/>
  </r>
  <r>
    <x v="0"/>
    <n v="1185732"/>
    <x v="259"/>
    <x v="0"/>
    <x v="42"/>
    <s v="Baltimore"/>
    <x v="5"/>
    <n v="0.4"/>
    <n v="3000"/>
    <n v="1200"/>
    <n v="480"/>
    <n v="0.4"/>
    <n v="720"/>
  </r>
  <r>
    <x v="0"/>
    <n v="1185732"/>
    <x v="236"/>
    <x v="0"/>
    <x v="42"/>
    <s v="Baltimore"/>
    <x v="0"/>
    <n v="0.54999999999999993"/>
    <n v="5700"/>
    <n v="3134.9999999999995"/>
    <n v="1097.2499999999998"/>
    <n v="0.35"/>
    <n v="2037.7499999999998"/>
  </r>
  <r>
    <x v="0"/>
    <n v="1185732"/>
    <x v="236"/>
    <x v="0"/>
    <x v="42"/>
    <s v="Baltimore"/>
    <x v="1"/>
    <n v="0.5"/>
    <n v="2750"/>
    <n v="1375"/>
    <n v="481.24999999999994"/>
    <n v="0.35"/>
    <n v="893.75"/>
  </r>
  <r>
    <x v="0"/>
    <n v="1185732"/>
    <x v="236"/>
    <x v="0"/>
    <x v="42"/>
    <s v="Baltimore"/>
    <x v="2"/>
    <n v="0.45"/>
    <n v="3000"/>
    <n v="1350"/>
    <n v="540"/>
    <n v="0.4"/>
    <n v="810"/>
  </r>
  <r>
    <x v="0"/>
    <n v="1185732"/>
    <x v="236"/>
    <x v="0"/>
    <x v="42"/>
    <s v="Baltimore"/>
    <x v="3"/>
    <n v="0.45"/>
    <n v="2500"/>
    <n v="1125"/>
    <n v="450"/>
    <n v="0.4"/>
    <n v="675"/>
  </r>
  <r>
    <x v="0"/>
    <n v="1185732"/>
    <x v="236"/>
    <x v="0"/>
    <x v="42"/>
    <s v="Baltimore"/>
    <x v="4"/>
    <n v="0.54999999999999993"/>
    <n v="2750"/>
    <n v="1512.4999999999998"/>
    <n v="453.74999999999994"/>
    <n v="0.3"/>
    <n v="1058.7499999999998"/>
  </r>
  <r>
    <x v="0"/>
    <n v="1185732"/>
    <x v="236"/>
    <x v="0"/>
    <x v="42"/>
    <s v="Baltimore"/>
    <x v="5"/>
    <n v="0.6"/>
    <n v="4000"/>
    <n v="2400"/>
    <n v="960"/>
    <n v="0.4"/>
    <n v="1440"/>
  </r>
  <r>
    <x v="0"/>
    <n v="1185732"/>
    <x v="41"/>
    <x v="0"/>
    <x v="42"/>
    <s v="Baltimore"/>
    <x v="0"/>
    <n v="0.54999999999999993"/>
    <n v="6500"/>
    <n v="3574.9999999999995"/>
    <n v="1251.2499999999998"/>
    <n v="0.35"/>
    <n v="2323.75"/>
  </r>
  <r>
    <x v="0"/>
    <n v="1185732"/>
    <x v="41"/>
    <x v="0"/>
    <x v="42"/>
    <s v="Baltimore"/>
    <x v="1"/>
    <n v="0.5"/>
    <n v="4000"/>
    <n v="2000"/>
    <n v="700"/>
    <n v="0.35"/>
    <n v="1300"/>
  </r>
  <r>
    <x v="0"/>
    <n v="1185732"/>
    <x v="41"/>
    <x v="0"/>
    <x v="42"/>
    <s v="Baltimore"/>
    <x v="2"/>
    <n v="0.45"/>
    <n v="3250"/>
    <n v="1462.5"/>
    <n v="585"/>
    <n v="0.4"/>
    <n v="877.5"/>
  </r>
  <r>
    <x v="0"/>
    <n v="1185732"/>
    <x v="41"/>
    <x v="0"/>
    <x v="42"/>
    <s v="Baltimore"/>
    <x v="3"/>
    <n v="0.45"/>
    <n v="3000"/>
    <n v="1350"/>
    <n v="540"/>
    <n v="0.4"/>
    <n v="810"/>
  </r>
  <r>
    <x v="0"/>
    <n v="1185732"/>
    <x v="41"/>
    <x v="0"/>
    <x v="42"/>
    <s v="Baltimore"/>
    <x v="4"/>
    <n v="0.54999999999999993"/>
    <n v="3000"/>
    <n v="1649.9999999999998"/>
    <n v="494.99999999999989"/>
    <n v="0.3"/>
    <n v="1155"/>
  </r>
  <r>
    <x v="0"/>
    <n v="1185732"/>
    <x v="41"/>
    <x v="0"/>
    <x v="42"/>
    <s v="Baltimore"/>
    <x v="5"/>
    <n v="0.6"/>
    <n v="4500"/>
    <n v="2700"/>
    <n v="1080"/>
    <n v="0.4"/>
    <n v="1620"/>
  </r>
  <r>
    <x v="0"/>
    <n v="1185732"/>
    <x v="260"/>
    <x v="0"/>
    <x v="42"/>
    <s v="Baltimore"/>
    <x v="0"/>
    <n v="0.54999999999999993"/>
    <n v="6750"/>
    <n v="3712.4999999999995"/>
    <n v="1299.3749999999998"/>
    <n v="0.35"/>
    <n v="2413.125"/>
  </r>
  <r>
    <x v="0"/>
    <n v="1185732"/>
    <x v="260"/>
    <x v="0"/>
    <x v="42"/>
    <s v="Baltimore"/>
    <x v="1"/>
    <n v="0.5"/>
    <n v="4250"/>
    <n v="2125"/>
    <n v="743.75"/>
    <n v="0.35"/>
    <n v="1381.25"/>
  </r>
  <r>
    <x v="0"/>
    <n v="1185732"/>
    <x v="260"/>
    <x v="0"/>
    <x v="42"/>
    <s v="Baltimore"/>
    <x v="2"/>
    <n v="0.45"/>
    <n v="3500"/>
    <n v="1575"/>
    <n v="630"/>
    <n v="0.4"/>
    <n v="945"/>
  </r>
  <r>
    <x v="0"/>
    <n v="1185732"/>
    <x v="260"/>
    <x v="0"/>
    <x v="42"/>
    <s v="Baltimore"/>
    <x v="3"/>
    <n v="0.45"/>
    <n v="3000"/>
    <n v="1350"/>
    <n v="540"/>
    <n v="0.4"/>
    <n v="810"/>
  </r>
  <r>
    <x v="0"/>
    <n v="1185732"/>
    <x v="260"/>
    <x v="0"/>
    <x v="42"/>
    <s v="Baltimore"/>
    <x v="4"/>
    <n v="0.54999999999999993"/>
    <n v="3250"/>
    <n v="1787.4999999999998"/>
    <n v="536.24999999999989"/>
    <n v="0.3"/>
    <n v="1251.25"/>
  </r>
  <r>
    <x v="0"/>
    <n v="1185732"/>
    <x v="260"/>
    <x v="0"/>
    <x v="42"/>
    <s v="Baltimore"/>
    <x v="5"/>
    <n v="0.6"/>
    <n v="5000"/>
    <n v="3000"/>
    <n v="1200"/>
    <n v="0.4"/>
    <n v="1800"/>
  </r>
  <r>
    <x v="0"/>
    <n v="1185732"/>
    <x v="261"/>
    <x v="0"/>
    <x v="42"/>
    <s v="Baltimore"/>
    <x v="0"/>
    <n v="0.54999999999999993"/>
    <n v="6500"/>
    <n v="3574.9999999999995"/>
    <n v="1251.2499999999998"/>
    <n v="0.35"/>
    <n v="2323.75"/>
  </r>
  <r>
    <x v="0"/>
    <n v="1185732"/>
    <x v="261"/>
    <x v="0"/>
    <x v="42"/>
    <s v="Baltimore"/>
    <x v="1"/>
    <n v="0.5"/>
    <n v="4250"/>
    <n v="2125"/>
    <n v="743.75"/>
    <n v="0.35"/>
    <n v="1381.25"/>
  </r>
  <r>
    <x v="0"/>
    <n v="1185732"/>
    <x v="261"/>
    <x v="0"/>
    <x v="42"/>
    <s v="Baltimore"/>
    <x v="2"/>
    <n v="0.45"/>
    <n v="3500"/>
    <n v="1575"/>
    <n v="630"/>
    <n v="0.4"/>
    <n v="945"/>
  </r>
  <r>
    <x v="0"/>
    <n v="1185732"/>
    <x v="261"/>
    <x v="0"/>
    <x v="42"/>
    <s v="Baltimore"/>
    <x v="3"/>
    <n v="0.45"/>
    <n v="2500"/>
    <n v="1125"/>
    <n v="450"/>
    <n v="0.4"/>
    <n v="675"/>
  </r>
  <r>
    <x v="0"/>
    <n v="1185732"/>
    <x v="261"/>
    <x v="0"/>
    <x v="42"/>
    <s v="Baltimore"/>
    <x v="4"/>
    <n v="0.54999999999999993"/>
    <n v="2250"/>
    <n v="1237.4999999999998"/>
    <n v="371.24999999999994"/>
    <n v="0.3"/>
    <n v="866.24999999999977"/>
  </r>
  <r>
    <x v="0"/>
    <n v="1185732"/>
    <x v="261"/>
    <x v="0"/>
    <x v="42"/>
    <s v="Baltimore"/>
    <x v="5"/>
    <n v="0.6"/>
    <n v="4000"/>
    <n v="2400"/>
    <n v="960"/>
    <n v="0.4"/>
    <n v="1440"/>
  </r>
  <r>
    <x v="0"/>
    <n v="1185732"/>
    <x v="239"/>
    <x v="0"/>
    <x v="42"/>
    <s v="Baltimore"/>
    <x v="0"/>
    <n v="0.54999999999999993"/>
    <n v="5250"/>
    <n v="2887.4999999999995"/>
    <n v="1010.6249999999998"/>
    <n v="0.35"/>
    <n v="1876.8749999999998"/>
  </r>
  <r>
    <x v="0"/>
    <n v="1185732"/>
    <x v="239"/>
    <x v="0"/>
    <x v="42"/>
    <s v="Baltimore"/>
    <x v="1"/>
    <n v="0.5"/>
    <n v="3250"/>
    <n v="1625"/>
    <n v="568.75"/>
    <n v="0.35"/>
    <n v="1056.25"/>
  </r>
  <r>
    <x v="0"/>
    <n v="1185732"/>
    <x v="239"/>
    <x v="0"/>
    <x v="42"/>
    <s v="Baltimore"/>
    <x v="2"/>
    <n v="0.45"/>
    <n v="2250"/>
    <n v="1012.5"/>
    <n v="405"/>
    <n v="0.4"/>
    <n v="607.5"/>
  </r>
  <r>
    <x v="0"/>
    <n v="1185732"/>
    <x v="239"/>
    <x v="0"/>
    <x v="42"/>
    <s v="Baltimore"/>
    <x v="3"/>
    <n v="0.45"/>
    <n v="2000"/>
    <n v="900"/>
    <n v="360"/>
    <n v="0.4"/>
    <n v="540"/>
  </r>
  <r>
    <x v="0"/>
    <n v="1185732"/>
    <x v="239"/>
    <x v="0"/>
    <x v="42"/>
    <s v="Baltimore"/>
    <x v="4"/>
    <n v="0.54999999999999993"/>
    <n v="2000"/>
    <n v="1099.9999999999998"/>
    <n v="329.99999999999994"/>
    <n v="0.3"/>
    <n v="769.99999999999977"/>
  </r>
  <r>
    <x v="0"/>
    <n v="1185732"/>
    <x v="239"/>
    <x v="0"/>
    <x v="42"/>
    <s v="Baltimore"/>
    <x v="5"/>
    <n v="0.6"/>
    <n v="3000"/>
    <n v="1800"/>
    <n v="720"/>
    <n v="0.4"/>
    <n v="1080"/>
  </r>
  <r>
    <x v="0"/>
    <n v="1185732"/>
    <x v="45"/>
    <x v="0"/>
    <x v="42"/>
    <s v="Baltimore"/>
    <x v="0"/>
    <n v="0.6"/>
    <n v="4750"/>
    <n v="2850"/>
    <n v="997.49999999999989"/>
    <n v="0.35"/>
    <n v="1852.5"/>
  </r>
  <r>
    <x v="0"/>
    <n v="1185732"/>
    <x v="45"/>
    <x v="0"/>
    <x v="42"/>
    <s v="Baltimore"/>
    <x v="1"/>
    <n v="0.55000000000000004"/>
    <n v="3000"/>
    <n v="1650.0000000000002"/>
    <n v="577.5"/>
    <n v="0.35"/>
    <n v="1072.5000000000002"/>
  </r>
  <r>
    <x v="0"/>
    <n v="1185732"/>
    <x v="45"/>
    <x v="0"/>
    <x v="42"/>
    <s v="Baltimore"/>
    <x v="2"/>
    <n v="0.55000000000000004"/>
    <n v="2000"/>
    <n v="1100"/>
    <n v="440"/>
    <n v="0.4"/>
    <n v="660"/>
  </r>
  <r>
    <x v="0"/>
    <n v="1185732"/>
    <x v="45"/>
    <x v="0"/>
    <x v="42"/>
    <s v="Baltimore"/>
    <x v="3"/>
    <n v="0.55000000000000004"/>
    <n v="1750"/>
    <n v="962.50000000000011"/>
    <n v="385.00000000000006"/>
    <n v="0.4"/>
    <n v="577.5"/>
  </r>
  <r>
    <x v="0"/>
    <n v="1185732"/>
    <x v="45"/>
    <x v="0"/>
    <x v="42"/>
    <s v="Baltimore"/>
    <x v="4"/>
    <n v="0.65"/>
    <n v="1750"/>
    <n v="1137.5"/>
    <n v="341.25"/>
    <n v="0.3"/>
    <n v="796.25"/>
  </r>
  <r>
    <x v="0"/>
    <n v="1185732"/>
    <x v="45"/>
    <x v="0"/>
    <x v="42"/>
    <s v="Baltimore"/>
    <x v="5"/>
    <n v="0.7"/>
    <n v="3000"/>
    <n v="2100"/>
    <n v="840"/>
    <n v="0.4"/>
    <n v="1260"/>
  </r>
  <r>
    <x v="0"/>
    <n v="1185732"/>
    <x v="262"/>
    <x v="0"/>
    <x v="42"/>
    <s v="Baltimore"/>
    <x v="0"/>
    <n v="0.65"/>
    <n v="4500"/>
    <n v="2925"/>
    <n v="1023.7499999999999"/>
    <n v="0.35"/>
    <n v="1901.25"/>
  </r>
  <r>
    <x v="0"/>
    <n v="1185732"/>
    <x v="262"/>
    <x v="0"/>
    <x v="42"/>
    <s v="Baltimore"/>
    <x v="1"/>
    <n v="0.55000000000000004"/>
    <n v="3250"/>
    <n v="1787.5000000000002"/>
    <n v="625.625"/>
    <n v="0.35"/>
    <n v="1161.8750000000002"/>
  </r>
  <r>
    <x v="0"/>
    <n v="1185732"/>
    <x v="262"/>
    <x v="0"/>
    <x v="42"/>
    <s v="Baltimore"/>
    <x v="2"/>
    <n v="0.55000000000000004"/>
    <n v="3200"/>
    <n v="1760.0000000000002"/>
    <n v="704.00000000000011"/>
    <n v="0.4"/>
    <n v="1056"/>
  </r>
  <r>
    <x v="0"/>
    <n v="1185732"/>
    <x v="262"/>
    <x v="0"/>
    <x v="42"/>
    <s v="Baltimore"/>
    <x v="3"/>
    <n v="0.55000000000000004"/>
    <n v="3000"/>
    <n v="1650.0000000000002"/>
    <n v="660.00000000000011"/>
    <n v="0.4"/>
    <n v="990.00000000000011"/>
  </r>
  <r>
    <x v="0"/>
    <n v="1185732"/>
    <x v="262"/>
    <x v="0"/>
    <x v="42"/>
    <s v="Baltimore"/>
    <x v="4"/>
    <n v="0.65"/>
    <n v="2750"/>
    <n v="1787.5"/>
    <n v="536.25"/>
    <n v="0.3"/>
    <n v="1251.25"/>
  </r>
  <r>
    <x v="0"/>
    <n v="1185732"/>
    <x v="262"/>
    <x v="0"/>
    <x v="42"/>
    <s v="Baltimore"/>
    <x v="5"/>
    <n v="0.7"/>
    <n v="3750"/>
    <n v="2625"/>
    <n v="1050"/>
    <n v="0.4"/>
    <n v="1575"/>
  </r>
  <r>
    <x v="0"/>
    <n v="1185732"/>
    <x v="263"/>
    <x v="0"/>
    <x v="42"/>
    <s v="Baltimore"/>
    <x v="0"/>
    <n v="0.65"/>
    <n v="6000"/>
    <n v="3900"/>
    <n v="1365"/>
    <n v="0.35"/>
    <n v="2535"/>
  </r>
  <r>
    <x v="0"/>
    <n v="1185732"/>
    <x v="263"/>
    <x v="0"/>
    <x v="42"/>
    <s v="Baltimore"/>
    <x v="1"/>
    <n v="0.55000000000000004"/>
    <n v="4000"/>
    <n v="2200"/>
    <n v="770"/>
    <n v="0.35"/>
    <n v="1430"/>
  </r>
  <r>
    <x v="0"/>
    <n v="1185732"/>
    <x v="263"/>
    <x v="0"/>
    <x v="42"/>
    <s v="Baltimore"/>
    <x v="2"/>
    <n v="0.55000000000000004"/>
    <n v="3750"/>
    <n v="2062.5"/>
    <n v="825"/>
    <n v="0.4"/>
    <n v="1237.5"/>
  </r>
  <r>
    <x v="0"/>
    <n v="1185732"/>
    <x v="263"/>
    <x v="0"/>
    <x v="42"/>
    <s v="Baltimore"/>
    <x v="3"/>
    <n v="0.55000000000000004"/>
    <n v="3250"/>
    <n v="1787.5000000000002"/>
    <n v="715.00000000000011"/>
    <n v="0.4"/>
    <n v="1072.5"/>
  </r>
  <r>
    <x v="0"/>
    <n v="1185732"/>
    <x v="263"/>
    <x v="0"/>
    <x v="42"/>
    <s v="Baltimore"/>
    <x v="4"/>
    <n v="0.65"/>
    <n v="3250"/>
    <n v="2112.5"/>
    <n v="633.75"/>
    <n v="0.3"/>
    <n v="1478.75"/>
  </r>
  <r>
    <x v="0"/>
    <n v="1185732"/>
    <x v="263"/>
    <x v="0"/>
    <x v="42"/>
    <s v="Baltimore"/>
    <x v="5"/>
    <n v="0.7"/>
    <n v="4250"/>
    <n v="2975"/>
    <n v="1190"/>
    <n v="0.4"/>
    <n v="1785"/>
  </r>
  <r>
    <x v="0"/>
    <n v="1185732"/>
    <x v="136"/>
    <x v="0"/>
    <x v="43"/>
    <s v="Wilmington"/>
    <x v="0"/>
    <n v="0.35000000000000003"/>
    <n v="4750"/>
    <n v="1662.5000000000002"/>
    <n v="581.875"/>
    <n v="0.35"/>
    <n v="1080.6250000000002"/>
  </r>
  <r>
    <x v="0"/>
    <n v="1185732"/>
    <x v="136"/>
    <x v="0"/>
    <x v="43"/>
    <s v="Wilmington"/>
    <x v="1"/>
    <n v="0.35000000000000003"/>
    <n v="2750"/>
    <n v="962.50000000000011"/>
    <n v="336.875"/>
    <n v="0.35"/>
    <n v="625.62500000000011"/>
  </r>
  <r>
    <x v="0"/>
    <n v="1185732"/>
    <x v="136"/>
    <x v="0"/>
    <x v="43"/>
    <s v="Wilmington"/>
    <x v="2"/>
    <n v="0.25000000000000006"/>
    <n v="2750"/>
    <n v="687.50000000000011"/>
    <n v="275.00000000000006"/>
    <n v="0.4"/>
    <n v="412.50000000000006"/>
  </r>
  <r>
    <x v="0"/>
    <n v="1185732"/>
    <x v="136"/>
    <x v="0"/>
    <x v="43"/>
    <s v="Wilmington"/>
    <x v="3"/>
    <n v="0.3"/>
    <n v="1250"/>
    <n v="375"/>
    <n v="150"/>
    <n v="0.4"/>
    <n v="225"/>
  </r>
  <r>
    <x v="0"/>
    <n v="1185732"/>
    <x v="136"/>
    <x v="0"/>
    <x v="43"/>
    <s v="Wilmington"/>
    <x v="4"/>
    <n v="0.45"/>
    <n v="1750"/>
    <n v="787.5"/>
    <n v="236.25"/>
    <n v="0.3"/>
    <n v="551.25"/>
  </r>
  <r>
    <x v="0"/>
    <n v="1185732"/>
    <x v="136"/>
    <x v="0"/>
    <x v="43"/>
    <s v="Wilmington"/>
    <x v="5"/>
    <n v="0.35000000000000003"/>
    <n v="2750"/>
    <n v="962.50000000000011"/>
    <n v="385.00000000000006"/>
    <n v="0.4"/>
    <n v="577.5"/>
  </r>
  <r>
    <x v="0"/>
    <n v="1185732"/>
    <x v="264"/>
    <x v="0"/>
    <x v="43"/>
    <s v="Wilmington"/>
    <x v="0"/>
    <n v="0.35000000000000003"/>
    <n v="5250"/>
    <n v="1837.5000000000002"/>
    <n v="643.125"/>
    <n v="0.35"/>
    <n v="1194.3750000000002"/>
  </r>
  <r>
    <x v="0"/>
    <n v="1185732"/>
    <x v="264"/>
    <x v="0"/>
    <x v="43"/>
    <s v="Wilmington"/>
    <x v="1"/>
    <n v="0.35000000000000003"/>
    <n v="1750"/>
    <n v="612.50000000000011"/>
    <n v="214.37500000000003"/>
    <n v="0.35"/>
    <n v="398.12500000000011"/>
  </r>
  <r>
    <x v="0"/>
    <n v="1185732"/>
    <x v="264"/>
    <x v="0"/>
    <x v="43"/>
    <s v="Wilmington"/>
    <x v="2"/>
    <n v="0.25000000000000006"/>
    <n v="2250"/>
    <n v="562.50000000000011"/>
    <n v="225.00000000000006"/>
    <n v="0.4"/>
    <n v="337.50000000000006"/>
  </r>
  <r>
    <x v="0"/>
    <n v="1185732"/>
    <x v="264"/>
    <x v="0"/>
    <x v="43"/>
    <s v="Wilmington"/>
    <x v="3"/>
    <n v="0.3"/>
    <n v="1000"/>
    <n v="300"/>
    <n v="120"/>
    <n v="0.4"/>
    <n v="180"/>
  </r>
  <r>
    <x v="0"/>
    <n v="1185732"/>
    <x v="264"/>
    <x v="0"/>
    <x v="43"/>
    <s v="Wilmington"/>
    <x v="4"/>
    <n v="0.45"/>
    <n v="1750"/>
    <n v="787.5"/>
    <n v="236.25"/>
    <n v="0.3"/>
    <n v="551.25"/>
  </r>
  <r>
    <x v="0"/>
    <n v="1185732"/>
    <x v="264"/>
    <x v="0"/>
    <x v="43"/>
    <s v="Wilmington"/>
    <x v="5"/>
    <n v="0.35000000000000003"/>
    <n v="2750"/>
    <n v="962.50000000000011"/>
    <n v="385.00000000000006"/>
    <n v="0.4"/>
    <n v="577.5"/>
  </r>
  <r>
    <x v="0"/>
    <n v="1185732"/>
    <x v="173"/>
    <x v="0"/>
    <x v="43"/>
    <s v="Wilmington"/>
    <x v="0"/>
    <n v="0.35000000000000003"/>
    <n v="4950"/>
    <n v="1732.5000000000002"/>
    <n v="606.375"/>
    <n v="0.35"/>
    <n v="1126.1250000000002"/>
  </r>
  <r>
    <x v="0"/>
    <n v="1185732"/>
    <x v="173"/>
    <x v="0"/>
    <x v="43"/>
    <s v="Wilmington"/>
    <x v="1"/>
    <n v="0.35000000000000003"/>
    <n v="2000"/>
    <n v="700.00000000000011"/>
    <n v="245.00000000000003"/>
    <n v="0.35"/>
    <n v="455.00000000000011"/>
  </r>
  <r>
    <x v="0"/>
    <n v="1185732"/>
    <x v="173"/>
    <x v="0"/>
    <x v="43"/>
    <s v="Wilmington"/>
    <x v="2"/>
    <n v="0.25000000000000006"/>
    <n v="2250"/>
    <n v="562.50000000000011"/>
    <n v="225.00000000000006"/>
    <n v="0.4"/>
    <n v="337.50000000000006"/>
  </r>
  <r>
    <x v="0"/>
    <n v="1185732"/>
    <x v="173"/>
    <x v="0"/>
    <x v="43"/>
    <s v="Wilmington"/>
    <x v="3"/>
    <n v="0.3"/>
    <n v="750"/>
    <n v="225"/>
    <n v="90"/>
    <n v="0.4"/>
    <n v="135"/>
  </r>
  <r>
    <x v="0"/>
    <n v="1185732"/>
    <x v="173"/>
    <x v="0"/>
    <x v="43"/>
    <s v="Wilmington"/>
    <x v="4"/>
    <n v="0.45"/>
    <n v="1250"/>
    <n v="562.5"/>
    <n v="168.75"/>
    <n v="0.3"/>
    <n v="393.75"/>
  </r>
  <r>
    <x v="0"/>
    <n v="1185732"/>
    <x v="173"/>
    <x v="0"/>
    <x v="43"/>
    <s v="Wilmington"/>
    <x v="5"/>
    <n v="0.35000000000000003"/>
    <n v="2250"/>
    <n v="787.50000000000011"/>
    <n v="315.00000000000006"/>
    <n v="0.4"/>
    <n v="472.50000000000006"/>
  </r>
  <r>
    <x v="0"/>
    <n v="1185732"/>
    <x v="265"/>
    <x v="0"/>
    <x v="43"/>
    <s v="Wilmington"/>
    <x v="0"/>
    <n v="0.35000000000000003"/>
    <n v="4750"/>
    <n v="1662.5000000000002"/>
    <n v="581.875"/>
    <n v="0.35"/>
    <n v="1080.6250000000002"/>
  </r>
  <r>
    <x v="0"/>
    <n v="1185732"/>
    <x v="265"/>
    <x v="0"/>
    <x v="43"/>
    <s v="Wilmington"/>
    <x v="1"/>
    <n v="0.35000000000000003"/>
    <n v="1750"/>
    <n v="612.50000000000011"/>
    <n v="214.37500000000003"/>
    <n v="0.35"/>
    <n v="398.12500000000011"/>
  </r>
  <r>
    <x v="0"/>
    <n v="1185732"/>
    <x v="265"/>
    <x v="0"/>
    <x v="43"/>
    <s v="Wilmington"/>
    <x v="2"/>
    <n v="0.25000000000000006"/>
    <n v="1750"/>
    <n v="437.50000000000011"/>
    <n v="175.00000000000006"/>
    <n v="0.4"/>
    <n v="262.50000000000006"/>
  </r>
  <r>
    <x v="0"/>
    <n v="1185732"/>
    <x v="265"/>
    <x v="0"/>
    <x v="43"/>
    <s v="Wilmington"/>
    <x v="3"/>
    <n v="0.3"/>
    <n v="1000"/>
    <n v="300"/>
    <n v="120"/>
    <n v="0.4"/>
    <n v="180"/>
  </r>
  <r>
    <x v="0"/>
    <n v="1185732"/>
    <x v="265"/>
    <x v="0"/>
    <x v="43"/>
    <s v="Wilmington"/>
    <x v="4"/>
    <n v="0.45"/>
    <n v="1000"/>
    <n v="450"/>
    <n v="135"/>
    <n v="0.3"/>
    <n v="315"/>
  </r>
  <r>
    <x v="0"/>
    <n v="1185732"/>
    <x v="265"/>
    <x v="0"/>
    <x v="43"/>
    <s v="Wilmington"/>
    <x v="5"/>
    <n v="0.35000000000000003"/>
    <n v="2500"/>
    <n v="875.00000000000011"/>
    <n v="350.00000000000006"/>
    <n v="0.4"/>
    <n v="525"/>
  </r>
  <r>
    <x v="0"/>
    <n v="1185732"/>
    <x v="61"/>
    <x v="0"/>
    <x v="43"/>
    <s v="Wilmington"/>
    <x v="0"/>
    <n v="0.49999999999999994"/>
    <n v="5200"/>
    <n v="2599.9999999999995"/>
    <n v="909.99999999999977"/>
    <n v="0.35"/>
    <n v="1689.9999999999998"/>
  </r>
  <r>
    <x v="0"/>
    <n v="1185732"/>
    <x v="61"/>
    <x v="0"/>
    <x v="43"/>
    <s v="Wilmington"/>
    <x v="1"/>
    <n v="0.45"/>
    <n v="2250"/>
    <n v="1012.5"/>
    <n v="354.375"/>
    <n v="0.35"/>
    <n v="658.125"/>
  </r>
  <r>
    <x v="0"/>
    <n v="1185732"/>
    <x v="61"/>
    <x v="0"/>
    <x v="43"/>
    <s v="Wilmington"/>
    <x v="2"/>
    <n v="0.4"/>
    <n v="2500"/>
    <n v="1000"/>
    <n v="400"/>
    <n v="0.4"/>
    <n v="600"/>
  </r>
  <r>
    <x v="0"/>
    <n v="1185732"/>
    <x v="61"/>
    <x v="0"/>
    <x v="43"/>
    <s v="Wilmington"/>
    <x v="3"/>
    <n v="0.4"/>
    <n v="2000"/>
    <n v="800"/>
    <n v="320"/>
    <n v="0.4"/>
    <n v="480"/>
  </r>
  <r>
    <x v="0"/>
    <n v="1185732"/>
    <x v="61"/>
    <x v="0"/>
    <x v="43"/>
    <s v="Wilmington"/>
    <x v="4"/>
    <n v="0.49999999999999994"/>
    <n v="2250"/>
    <n v="1124.9999999999998"/>
    <n v="337.49999999999994"/>
    <n v="0.3"/>
    <n v="787.49999999999977"/>
  </r>
  <r>
    <x v="0"/>
    <n v="1185732"/>
    <x v="61"/>
    <x v="0"/>
    <x v="43"/>
    <s v="Wilmington"/>
    <x v="5"/>
    <n v="0.54999999999999993"/>
    <n v="3500"/>
    <n v="1924.9999999999998"/>
    <n v="770"/>
    <n v="0.4"/>
    <n v="1154.9999999999998"/>
  </r>
  <r>
    <x v="0"/>
    <n v="1185732"/>
    <x v="266"/>
    <x v="0"/>
    <x v="43"/>
    <s v="Wilmington"/>
    <x v="0"/>
    <n v="0.49999999999999994"/>
    <n v="6000"/>
    <n v="2999.9999999999995"/>
    <n v="1049.9999999999998"/>
    <n v="0.35"/>
    <n v="1949.9999999999998"/>
  </r>
  <r>
    <x v="0"/>
    <n v="1185732"/>
    <x v="266"/>
    <x v="0"/>
    <x v="43"/>
    <s v="Wilmington"/>
    <x v="1"/>
    <n v="0.45"/>
    <n v="3500"/>
    <n v="1575"/>
    <n v="551.25"/>
    <n v="0.35"/>
    <n v="1023.75"/>
  </r>
  <r>
    <x v="0"/>
    <n v="1185732"/>
    <x v="266"/>
    <x v="0"/>
    <x v="43"/>
    <s v="Wilmington"/>
    <x v="2"/>
    <n v="0.4"/>
    <n v="2750"/>
    <n v="1100"/>
    <n v="440"/>
    <n v="0.4"/>
    <n v="660"/>
  </r>
  <r>
    <x v="0"/>
    <n v="1185732"/>
    <x v="266"/>
    <x v="0"/>
    <x v="43"/>
    <s v="Wilmington"/>
    <x v="3"/>
    <n v="0.4"/>
    <n v="2500"/>
    <n v="1000"/>
    <n v="400"/>
    <n v="0.4"/>
    <n v="600"/>
  </r>
  <r>
    <x v="0"/>
    <n v="1185732"/>
    <x v="266"/>
    <x v="0"/>
    <x v="43"/>
    <s v="Wilmington"/>
    <x v="4"/>
    <n v="0.49999999999999994"/>
    <n v="2500"/>
    <n v="1249.9999999999998"/>
    <n v="374.99999999999994"/>
    <n v="0.3"/>
    <n v="874.99999999999977"/>
  </r>
  <r>
    <x v="0"/>
    <n v="1185732"/>
    <x v="266"/>
    <x v="0"/>
    <x v="43"/>
    <s v="Wilmington"/>
    <x v="5"/>
    <n v="0.54999999999999993"/>
    <n v="4000"/>
    <n v="2199.9999999999995"/>
    <n v="879.99999999999989"/>
    <n v="0.4"/>
    <n v="1319.9999999999995"/>
  </r>
  <r>
    <x v="0"/>
    <n v="1185732"/>
    <x v="176"/>
    <x v="0"/>
    <x v="43"/>
    <s v="Wilmington"/>
    <x v="0"/>
    <n v="0.49999999999999994"/>
    <n v="6250"/>
    <n v="3124.9999999999995"/>
    <n v="1093.7499999999998"/>
    <n v="0.35"/>
    <n v="2031.2499999999998"/>
  </r>
  <r>
    <x v="0"/>
    <n v="1185732"/>
    <x v="176"/>
    <x v="0"/>
    <x v="43"/>
    <s v="Wilmington"/>
    <x v="1"/>
    <n v="0.45"/>
    <n v="3750"/>
    <n v="1687.5"/>
    <n v="590.625"/>
    <n v="0.35"/>
    <n v="1096.875"/>
  </r>
  <r>
    <x v="0"/>
    <n v="1185732"/>
    <x v="176"/>
    <x v="0"/>
    <x v="43"/>
    <s v="Wilmington"/>
    <x v="2"/>
    <n v="0.4"/>
    <n v="3000"/>
    <n v="1200"/>
    <n v="480"/>
    <n v="0.4"/>
    <n v="720"/>
  </r>
  <r>
    <x v="0"/>
    <n v="1185732"/>
    <x v="176"/>
    <x v="0"/>
    <x v="43"/>
    <s v="Wilmington"/>
    <x v="3"/>
    <n v="0.4"/>
    <n v="2500"/>
    <n v="1000"/>
    <n v="400"/>
    <n v="0.4"/>
    <n v="600"/>
  </r>
  <r>
    <x v="0"/>
    <n v="1185732"/>
    <x v="176"/>
    <x v="0"/>
    <x v="43"/>
    <s v="Wilmington"/>
    <x v="4"/>
    <n v="0.49999999999999994"/>
    <n v="2750"/>
    <n v="1374.9999999999998"/>
    <n v="412.49999999999994"/>
    <n v="0.3"/>
    <n v="962.49999999999977"/>
  </r>
  <r>
    <x v="0"/>
    <n v="1185732"/>
    <x v="176"/>
    <x v="0"/>
    <x v="43"/>
    <s v="Wilmington"/>
    <x v="5"/>
    <n v="0.54999999999999993"/>
    <n v="4500"/>
    <n v="2474.9999999999995"/>
    <n v="989.99999999999989"/>
    <n v="0.4"/>
    <n v="1484.9999999999995"/>
  </r>
  <r>
    <x v="0"/>
    <n v="1185732"/>
    <x v="117"/>
    <x v="0"/>
    <x v="43"/>
    <s v="Wilmington"/>
    <x v="0"/>
    <n v="0.49999999999999994"/>
    <n v="6000"/>
    <n v="2999.9999999999995"/>
    <n v="1049.9999999999998"/>
    <n v="0.35"/>
    <n v="1949.9999999999998"/>
  </r>
  <r>
    <x v="0"/>
    <n v="1185732"/>
    <x v="117"/>
    <x v="0"/>
    <x v="43"/>
    <s v="Wilmington"/>
    <x v="1"/>
    <n v="0.45"/>
    <n v="3750"/>
    <n v="1687.5"/>
    <n v="590.625"/>
    <n v="0.35"/>
    <n v="1096.875"/>
  </r>
  <r>
    <x v="0"/>
    <n v="1185732"/>
    <x v="117"/>
    <x v="0"/>
    <x v="43"/>
    <s v="Wilmington"/>
    <x v="2"/>
    <n v="0.4"/>
    <n v="3000"/>
    <n v="1200"/>
    <n v="480"/>
    <n v="0.4"/>
    <n v="720"/>
  </r>
  <r>
    <x v="0"/>
    <n v="1185732"/>
    <x v="117"/>
    <x v="0"/>
    <x v="43"/>
    <s v="Wilmington"/>
    <x v="3"/>
    <n v="0.4"/>
    <n v="2000"/>
    <n v="800"/>
    <n v="320"/>
    <n v="0.4"/>
    <n v="480"/>
  </r>
  <r>
    <x v="0"/>
    <n v="1185732"/>
    <x v="117"/>
    <x v="0"/>
    <x v="43"/>
    <s v="Wilmington"/>
    <x v="4"/>
    <n v="0.49999999999999994"/>
    <n v="1750"/>
    <n v="874.99999999999989"/>
    <n v="262.49999999999994"/>
    <n v="0.3"/>
    <n v="612.5"/>
  </r>
  <r>
    <x v="0"/>
    <n v="1185732"/>
    <x v="117"/>
    <x v="0"/>
    <x v="43"/>
    <s v="Wilmington"/>
    <x v="5"/>
    <n v="0.54999999999999993"/>
    <n v="3500"/>
    <n v="1924.9999999999998"/>
    <n v="770"/>
    <n v="0.4"/>
    <n v="1154.9999999999998"/>
  </r>
  <r>
    <x v="0"/>
    <n v="1185732"/>
    <x v="63"/>
    <x v="0"/>
    <x v="43"/>
    <s v="Wilmington"/>
    <x v="0"/>
    <n v="0.49999999999999994"/>
    <n v="4750"/>
    <n v="2374.9999999999995"/>
    <n v="831.24999999999977"/>
    <n v="0.35"/>
    <n v="1543.7499999999998"/>
  </r>
  <r>
    <x v="0"/>
    <n v="1185732"/>
    <x v="63"/>
    <x v="0"/>
    <x v="43"/>
    <s v="Wilmington"/>
    <x v="1"/>
    <n v="0.45"/>
    <n v="2750"/>
    <n v="1237.5"/>
    <n v="433.125"/>
    <n v="0.35"/>
    <n v="804.375"/>
  </r>
  <r>
    <x v="0"/>
    <n v="1185732"/>
    <x v="63"/>
    <x v="0"/>
    <x v="43"/>
    <s v="Wilmington"/>
    <x v="2"/>
    <n v="0.4"/>
    <n v="1750"/>
    <n v="700"/>
    <n v="280"/>
    <n v="0.4"/>
    <n v="420"/>
  </r>
  <r>
    <x v="0"/>
    <n v="1185732"/>
    <x v="63"/>
    <x v="0"/>
    <x v="43"/>
    <s v="Wilmington"/>
    <x v="3"/>
    <n v="0.4"/>
    <n v="1500"/>
    <n v="600"/>
    <n v="240"/>
    <n v="0.4"/>
    <n v="360"/>
  </r>
  <r>
    <x v="0"/>
    <n v="1185732"/>
    <x v="63"/>
    <x v="0"/>
    <x v="43"/>
    <s v="Wilmington"/>
    <x v="4"/>
    <n v="0.49999999999999994"/>
    <n v="1500"/>
    <n v="749.99999999999989"/>
    <n v="224.99999999999997"/>
    <n v="0.3"/>
    <n v="524.99999999999989"/>
  </r>
  <r>
    <x v="0"/>
    <n v="1185732"/>
    <x v="63"/>
    <x v="0"/>
    <x v="43"/>
    <s v="Wilmington"/>
    <x v="5"/>
    <n v="0.54999999999999993"/>
    <n v="2500"/>
    <n v="1374.9999999999998"/>
    <n v="549.99999999999989"/>
    <n v="0.4"/>
    <n v="824.99999999999989"/>
  </r>
  <r>
    <x v="0"/>
    <n v="1185732"/>
    <x v="267"/>
    <x v="0"/>
    <x v="43"/>
    <s v="Wilmington"/>
    <x v="0"/>
    <n v="0.54999999999999993"/>
    <n v="4250"/>
    <n v="2337.4999999999995"/>
    <n v="818.12499999999977"/>
    <n v="0.35"/>
    <n v="1519.3749999999998"/>
  </r>
  <r>
    <x v="0"/>
    <n v="1185732"/>
    <x v="267"/>
    <x v="0"/>
    <x v="43"/>
    <s v="Wilmington"/>
    <x v="1"/>
    <n v="0.5"/>
    <n v="2500"/>
    <n v="1250"/>
    <n v="437.5"/>
    <n v="0.35"/>
    <n v="812.5"/>
  </r>
  <r>
    <x v="0"/>
    <n v="1185732"/>
    <x v="267"/>
    <x v="0"/>
    <x v="43"/>
    <s v="Wilmington"/>
    <x v="2"/>
    <n v="0.5"/>
    <n v="1500"/>
    <n v="750"/>
    <n v="300"/>
    <n v="0.4"/>
    <n v="450"/>
  </r>
  <r>
    <x v="0"/>
    <n v="1185732"/>
    <x v="267"/>
    <x v="0"/>
    <x v="43"/>
    <s v="Wilmington"/>
    <x v="3"/>
    <n v="0.5"/>
    <n v="1250"/>
    <n v="625"/>
    <n v="250"/>
    <n v="0.4"/>
    <n v="375"/>
  </r>
  <r>
    <x v="0"/>
    <n v="1185732"/>
    <x v="267"/>
    <x v="0"/>
    <x v="43"/>
    <s v="Wilmington"/>
    <x v="4"/>
    <n v="0.6"/>
    <n v="1250"/>
    <n v="750"/>
    <n v="225"/>
    <n v="0.3"/>
    <n v="525"/>
  </r>
  <r>
    <x v="0"/>
    <n v="1185732"/>
    <x v="267"/>
    <x v="0"/>
    <x v="43"/>
    <s v="Wilmington"/>
    <x v="5"/>
    <n v="0.64999999999999991"/>
    <n v="2500"/>
    <n v="1624.9999999999998"/>
    <n v="650"/>
    <n v="0.4"/>
    <n v="974.99999999999977"/>
  </r>
  <r>
    <x v="0"/>
    <n v="1185732"/>
    <x v="268"/>
    <x v="0"/>
    <x v="43"/>
    <s v="Wilmington"/>
    <x v="0"/>
    <n v="0.6"/>
    <n v="4000"/>
    <n v="2400"/>
    <n v="840"/>
    <n v="0.35"/>
    <n v="1560"/>
  </r>
  <r>
    <x v="0"/>
    <n v="1185732"/>
    <x v="268"/>
    <x v="0"/>
    <x v="43"/>
    <s v="Wilmington"/>
    <x v="1"/>
    <n v="0.5"/>
    <n v="2750"/>
    <n v="1375"/>
    <n v="481.24999999999994"/>
    <n v="0.35"/>
    <n v="893.75"/>
  </r>
  <r>
    <x v="0"/>
    <n v="1185732"/>
    <x v="268"/>
    <x v="0"/>
    <x v="43"/>
    <s v="Wilmington"/>
    <x v="2"/>
    <n v="0.5"/>
    <n v="2700"/>
    <n v="1350"/>
    <n v="540"/>
    <n v="0.4"/>
    <n v="810"/>
  </r>
  <r>
    <x v="0"/>
    <n v="1185732"/>
    <x v="268"/>
    <x v="0"/>
    <x v="43"/>
    <s v="Wilmington"/>
    <x v="3"/>
    <n v="0.5"/>
    <n v="2500"/>
    <n v="1250"/>
    <n v="500"/>
    <n v="0.4"/>
    <n v="750"/>
  </r>
  <r>
    <x v="0"/>
    <n v="1185732"/>
    <x v="268"/>
    <x v="0"/>
    <x v="43"/>
    <s v="Wilmington"/>
    <x v="4"/>
    <n v="0.6"/>
    <n v="2250"/>
    <n v="1350"/>
    <n v="405"/>
    <n v="0.3"/>
    <n v="945"/>
  </r>
  <r>
    <x v="0"/>
    <n v="1185732"/>
    <x v="268"/>
    <x v="0"/>
    <x v="43"/>
    <s v="Wilmington"/>
    <x v="5"/>
    <n v="0.64999999999999991"/>
    <n v="3250"/>
    <n v="2112.4999999999995"/>
    <n v="844.99999999999989"/>
    <n v="0.4"/>
    <n v="1267.4999999999995"/>
  </r>
  <r>
    <x v="0"/>
    <n v="1185732"/>
    <x v="269"/>
    <x v="0"/>
    <x v="43"/>
    <s v="Wilmington"/>
    <x v="0"/>
    <n v="0.6"/>
    <n v="5500"/>
    <n v="3300"/>
    <n v="1155"/>
    <n v="0.35"/>
    <n v="2145"/>
  </r>
  <r>
    <x v="0"/>
    <n v="1185732"/>
    <x v="269"/>
    <x v="0"/>
    <x v="43"/>
    <s v="Wilmington"/>
    <x v="1"/>
    <n v="0.5"/>
    <n v="3500"/>
    <n v="1750"/>
    <n v="612.5"/>
    <n v="0.35"/>
    <n v="1137.5"/>
  </r>
  <r>
    <x v="0"/>
    <n v="1185732"/>
    <x v="269"/>
    <x v="0"/>
    <x v="43"/>
    <s v="Wilmington"/>
    <x v="2"/>
    <n v="0.5"/>
    <n v="3250"/>
    <n v="1625"/>
    <n v="650"/>
    <n v="0.4"/>
    <n v="975"/>
  </r>
  <r>
    <x v="0"/>
    <n v="1185732"/>
    <x v="269"/>
    <x v="0"/>
    <x v="43"/>
    <s v="Wilmington"/>
    <x v="3"/>
    <n v="0.5"/>
    <n v="2750"/>
    <n v="1375"/>
    <n v="550"/>
    <n v="0.4"/>
    <n v="825"/>
  </r>
  <r>
    <x v="0"/>
    <n v="1185732"/>
    <x v="269"/>
    <x v="0"/>
    <x v="43"/>
    <s v="Wilmington"/>
    <x v="4"/>
    <n v="0.6"/>
    <n v="2750"/>
    <n v="1650"/>
    <n v="495"/>
    <n v="0.3"/>
    <n v="1155"/>
  </r>
  <r>
    <x v="0"/>
    <n v="1185732"/>
    <x v="269"/>
    <x v="0"/>
    <x v="43"/>
    <s v="Wilmington"/>
    <x v="5"/>
    <n v="0.64999999999999991"/>
    <n v="3750"/>
    <n v="2437.4999999999995"/>
    <n v="974.99999999999989"/>
    <n v="0.4"/>
    <n v="1462.4999999999995"/>
  </r>
  <r>
    <x v="0"/>
    <n v="1185732"/>
    <x v="48"/>
    <x v="0"/>
    <x v="44"/>
    <s v="Newark"/>
    <x v="0"/>
    <n v="0.4"/>
    <n v="5000"/>
    <n v="2000"/>
    <n v="800"/>
    <n v="0.4"/>
    <n v="1200"/>
  </r>
  <r>
    <x v="0"/>
    <n v="1185732"/>
    <x v="48"/>
    <x v="0"/>
    <x v="44"/>
    <s v="Newark"/>
    <x v="1"/>
    <n v="0.4"/>
    <n v="3000"/>
    <n v="1200"/>
    <n v="480"/>
    <n v="0.4"/>
    <n v="720"/>
  </r>
  <r>
    <x v="0"/>
    <n v="1185732"/>
    <x v="48"/>
    <x v="0"/>
    <x v="44"/>
    <s v="Newark"/>
    <x v="2"/>
    <n v="0.30000000000000004"/>
    <n v="3000"/>
    <n v="900.00000000000011"/>
    <n v="270"/>
    <n v="0.3"/>
    <n v="630.00000000000011"/>
  </r>
  <r>
    <x v="0"/>
    <n v="1185732"/>
    <x v="48"/>
    <x v="0"/>
    <x v="44"/>
    <s v="Newark"/>
    <x v="3"/>
    <n v="0.35"/>
    <n v="1500"/>
    <n v="525"/>
    <n v="157.5"/>
    <n v="0.3"/>
    <n v="367.5"/>
  </r>
  <r>
    <x v="0"/>
    <n v="1185732"/>
    <x v="48"/>
    <x v="0"/>
    <x v="44"/>
    <s v="Newark"/>
    <x v="4"/>
    <n v="0.5"/>
    <n v="2000"/>
    <n v="1000"/>
    <n v="300"/>
    <n v="0.3"/>
    <n v="700"/>
  </r>
  <r>
    <x v="0"/>
    <n v="1185732"/>
    <x v="48"/>
    <x v="0"/>
    <x v="44"/>
    <s v="Newark"/>
    <x v="5"/>
    <n v="0.4"/>
    <n v="3000"/>
    <n v="1200"/>
    <n v="420"/>
    <n v="0.35"/>
    <n v="780"/>
  </r>
  <r>
    <x v="0"/>
    <n v="1185732"/>
    <x v="49"/>
    <x v="0"/>
    <x v="44"/>
    <s v="Newark"/>
    <x v="0"/>
    <n v="0.4"/>
    <n v="5500"/>
    <n v="2200"/>
    <n v="880"/>
    <n v="0.4"/>
    <n v="1320"/>
  </r>
  <r>
    <x v="0"/>
    <n v="1185732"/>
    <x v="49"/>
    <x v="0"/>
    <x v="44"/>
    <s v="Newark"/>
    <x v="1"/>
    <n v="0.4"/>
    <n v="2000"/>
    <n v="800"/>
    <n v="320"/>
    <n v="0.4"/>
    <n v="480"/>
  </r>
  <r>
    <x v="0"/>
    <n v="1185732"/>
    <x v="49"/>
    <x v="0"/>
    <x v="44"/>
    <s v="Newark"/>
    <x v="2"/>
    <n v="0.30000000000000004"/>
    <n v="2500"/>
    <n v="750.00000000000011"/>
    <n v="225.00000000000003"/>
    <n v="0.3"/>
    <n v="525.00000000000011"/>
  </r>
  <r>
    <x v="0"/>
    <n v="1185732"/>
    <x v="49"/>
    <x v="0"/>
    <x v="44"/>
    <s v="Newark"/>
    <x v="3"/>
    <n v="0.35"/>
    <n v="1250"/>
    <n v="437.5"/>
    <n v="131.25"/>
    <n v="0.3"/>
    <n v="306.25"/>
  </r>
  <r>
    <x v="0"/>
    <n v="1185732"/>
    <x v="49"/>
    <x v="0"/>
    <x v="44"/>
    <s v="Newark"/>
    <x v="4"/>
    <n v="0.5"/>
    <n v="2000"/>
    <n v="1000"/>
    <n v="300"/>
    <n v="0.3"/>
    <n v="700"/>
  </r>
  <r>
    <x v="0"/>
    <n v="1185732"/>
    <x v="49"/>
    <x v="0"/>
    <x v="44"/>
    <s v="Newark"/>
    <x v="5"/>
    <n v="0.4"/>
    <n v="3000"/>
    <n v="1200"/>
    <n v="420"/>
    <n v="0.35"/>
    <n v="780"/>
  </r>
  <r>
    <x v="0"/>
    <n v="1185732"/>
    <x v="14"/>
    <x v="0"/>
    <x v="44"/>
    <s v="Newark"/>
    <x v="0"/>
    <n v="0.4"/>
    <n v="5200"/>
    <n v="2080"/>
    <n v="832"/>
    <n v="0.4"/>
    <n v="1248"/>
  </r>
  <r>
    <x v="0"/>
    <n v="1185732"/>
    <x v="14"/>
    <x v="0"/>
    <x v="44"/>
    <s v="Newark"/>
    <x v="1"/>
    <n v="0.4"/>
    <n v="2250"/>
    <n v="900"/>
    <n v="360"/>
    <n v="0.4"/>
    <n v="540"/>
  </r>
  <r>
    <x v="0"/>
    <n v="1185732"/>
    <x v="14"/>
    <x v="0"/>
    <x v="44"/>
    <s v="Newark"/>
    <x v="2"/>
    <n v="0.30000000000000004"/>
    <n v="2500"/>
    <n v="750.00000000000011"/>
    <n v="225.00000000000003"/>
    <n v="0.3"/>
    <n v="525.00000000000011"/>
  </r>
  <r>
    <x v="0"/>
    <n v="1185732"/>
    <x v="14"/>
    <x v="0"/>
    <x v="44"/>
    <s v="Newark"/>
    <x v="3"/>
    <n v="0.35"/>
    <n v="1000"/>
    <n v="350"/>
    <n v="105"/>
    <n v="0.3"/>
    <n v="245"/>
  </r>
  <r>
    <x v="0"/>
    <n v="1185732"/>
    <x v="14"/>
    <x v="0"/>
    <x v="44"/>
    <s v="Newark"/>
    <x v="4"/>
    <n v="0.5"/>
    <n v="1500"/>
    <n v="750"/>
    <n v="225"/>
    <n v="0.3"/>
    <n v="525"/>
  </r>
  <r>
    <x v="0"/>
    <n v="1185732"/>
    <x v="14"/>
    <x v="0"/>
    <x v="44"/>
    <s v="Newark"/>
    <x v="5"/>
    <n v="0.4"/>
    <n v="2500"/>
    <n v="1000"/>
    <n v="350"/>
    <n v="0.35"/>
    <n v="650"/>
  </r>
  <r>
    <x v="0"/>
    <n v="1185732"/>
    <x v="50"/>
    <x v="0"/>
    <x v="44"/>
    <s v="Newark"/>
    <x v="0"/>
    <n v="0.4"/>
    <n v="5000"/>
    <n v="2000"/>
    <n v="800"/>
    <n v="0.4"/>
    <n v="1200"/>
  </r>
  <r>
    <x v="0"/>
    <n v="1185732"/>
    <x v="50"/>
    <x v="0"/>
    <x v="44"/>
    <s v="Newark"/>
    <x v="1"/>
    <n v="0.4"/>
    <n v="2000"/>
    <n v="800"/>
    <n v="320"/>
    <n v="0.4"/>
    <n v="480"/>
  </r>
  <r>
    <x v="0"/>
    <n v="1185732"/>
    <x v="50"/>
    <x v="0"/>
    <x v="44"/>
    <s v="Newark"/>
    <x v="2"/>
    <n v="0.30000000000000004"/>
    <n v="2000"/>
    <n v="600.00000000000011"/>
    <n v="180.00000000000003"/>
    <n v="0.3"/>
    <n v="420.00000000000011"/>
  </r>
  <r>
    <x v="0"/>
    <n v="1185732"/>
    <x v="50"/>
    <x v="0"/>
    <x v="44"/>
    <s v="Newark"/>
    <x v="3"/>
    <n v="0.35"/>
    <n v="1250"/>
    <n v="437.5"/>
    <n v="131.25"/>
    <n v="0.3"/>
    <n v="306.25"/>
  </r>
  <r>
    <x v="0"/>
    <n v="1185732"/>
    <x v="50"/>
    <x v="0"/>
    <x v="44"/>
    <s v="Newark"/>
    <x v="4"/>
    <n v="0.5"/>
    <n v="1250"/>
    <n v="625"/>
    <n v="187.5"/>
    <n v="0.3"/>
    <n v="437.5"/>
  </r>
  <r>
    <x v="0"/>
    <n v="1185732"/>
    <x v="50"/>
    <x v="0"/>
    <x v="44"/>
    <s v="Newark"/>
    <x v="5"/>
    <n v="0.4"/>
    <n v="2750"/>
    <n v="1100"/>
    <n v="385"/>
    <n v="0.35"/>
    <n v="715"/>
  </r>
  <r>
    <x v="0"/>
    <n v="1185732"/>
    <x v="51"/>
    <x v="0"/>
    <x v="44"/>
    <s v="Newark"/>
    <x v="0"/>
    <n v="0.54999999999999993"/>
    <n v="5450"/>
    <n v="2997.4999999999995"/>
    <n v="1198.9999999999998"/>
    <n v="0.4"/>
    <n v="1798.4999999999998"/>
  </r>
  <r>
    <x v="0"/>
    <n v="1185732"/>
    <x v="51"/>
    <x v="0"/>
    <x v="44"/>
    <s v="Newark"/>
    <x v="1"/>
    <n v="0.5"/>
    <n v="2500"/>
    <n v="1250"/>
    <n v="500"/>
    <n v="0.4"/>
    <n v="750"/>
  </r>
  <r>
    <x v="0"/>
    <n v="1185732"/>
    <x v="51"/>
    <x v="0"/>
    <x v="44"/>
    <s v="Newark"/>
    <x v="2"/>
    <n v="0.45"/>
    <n v="2750"/>
    <n v="1237.5"/>
    <n v="371.25"/>
    <n v="0.3"/>
    <n v="866.25"/>
  </r>
  <r>
    <x v="0"/>
    <n v="1185732"/>
    <x v="51"/>
    <x v="0"/>
    <x v="44"/>
    <s v="Newark"/>
    <x v="3"/>
    <n v="0.45"/>
    <n v="2250"/>
    <n v="1012.5"/>
    <n v="303.75"/>
    <n v="0.3"/>
    <n v="708.75"/>
  </r>
  <r>
    <x v="0"/>
    <n v="1185732"/>
    <x v="51"/>
    <x v="0"/>
    <x v="44"/>
    <s v="Newark"/>
    <x v="4"/>
    <n v="0.54999999999999993"/>
    <n v="2500"/>
    <n v="1374.9999999999998"/>
    <n v="412.49999999999994"/>
    <n v="0.3"/>
    <n v="962.49999999999977"/>
  </r>
  <r>
    <x v="0"/>
    <n v="1185732"/>
    <x v="51"/>
    <x v="0"/>
    <x v="44"/>
    <s v="Newark"/>
    <x v="5"/>
    <n v="0.6"/>
    <n v="3750"/>
    <n v="2250"/>
    <n v="787.5"/>
    <n v="0.35"/>
    <n v="1462.5"/>
  </r>
  <r>
    <x v="0"/>
    <n v="1185732"/>
    <x v="52"/>
    <x v="0"/>
    <x v="44"/>
    <s v="Newark"/>
    <x v="0"/>
    <n v="0.54999999999999993"/>
    <n v="6250"/>
    <n v="3437.4999999999995"/>
    <n v="1375"/>
    <n v="0.4"/>
    <n v="2062.4999999999995"/>
  </r>
  <r>
    <x v="0"/>
    <n v="1185732"/>
    <x v="52"/>
    <x v="0"/>
    <x v="44"/>
    <s v="Newark"/>
    <x v="1"/>
    <n v="0.5"/>
    <n v="3750"/>
    <n v="1875"/>
    <n v="750"/>
    <n v="0.4"/>
    <n v="1125"/>
  </r>
  <r>
    <x v="0"/>
    <n v="1185732"/>
    <x v="52"/>
    <x v="0"/>
    <x v="44"/>
    <s v="Newark"/>
    <x v="2"/>
    <n v="0.45"/>
    <n v="3000"/>
    <n v="1350"/>
    <n v="405"/>
    <n v="0.3"/>
    <n v="945"/>
  </r>
  <r>
    <x v="0"/>
    <n v="1185732"/>
    <x v="52"/>
    <x v="0"/>
    <x v="44"/>
    <s v="Newark"/>
    <x v="3"/>
    <n v="0.45"/>
    <n v="2750"/>
    <n v="1237.5"/>
    <n v="371.25"/>
    <n v="0.3"/>
    <n v="866.25"/>
  </r>
  <r>
    <x v="0"/>
    <n v="1185732"/>
    <x v="52"/>
    <x v="0"/>
    <x v="44"/>
    <s v="Newark"/>
    <x v="4"/>
    <n v="0.54999999999999993"/>
    <n v="2750"/>
    <n v="1512.4999999999998"/>
    <n v="453.74999999999994"/>
    <n v="0.3"/>
    <n v="1058.7499999999998"/>
  </r>
  <r>
    <x v="0"/>
    <n v="1185732"/>
    <x v="52"/>
    <x v="0"/>
    <x v="44"/>
    <s v="Newark"/>
    <x v="5"/>
    <n v="0.6"/>
    <n v="4250"/>
    <n v="2550"/>
    <n v="892.5"/>
    <n v="0.35"/>
    <n v="1657.5"/>
  </r>
  <r>
    <x v="0"/>
    <n v="1185732"/>
    <x v="18"/>
    <x v="0"/>
    <x v="44"/>
    <s v="Newark"/>
    <x v="0"/>
    <n v="0.54999999999999993"/>
    <n v="6500"/>
    <n v="3574.9999999999995"/>
    <n v="1430"/>
    <n v="0.4"/>
    <n v="2144.9999999999995"/>
  </r>
  <r>
    <x v="0"/>
    <n v="1185732"/>
    <x v="18"/>
    <x v="0"/>
    <x v="44"/>
    <s v="Newark"/>
    <x v="1"/>
    <n v="0.5"/>
    <n v="4000"/>
    <n v="2000"/>
    <n v="800"/>
    <n v="0.4"/>
    <n v="1200"/>
  </r>
  <r>
    <x v="0"/>
    <n v="1185732"/>
    <x v="18"/>
    <x v="0"/>
    <x v="44"/>
    <s v="Newark"/>
    <x v="2"/>
    <n v="0.45"/>
    <n v="3250"/>
    <n v="1462.5"/>
    <n v="438.75"/>
    <n v="0.3"/>
    <n v="1023.75"/>
  </r>
  <r>
    <x v="0"/>
    <n v="1185732"/>
    <x v="18"/>
    <x v="0"/>
    <x v="44"/>
    <s v="Newark"/>
    <x v="3"/>
    <n v="0.45"/>
    <n v="2750"/>
    <n v="1237.5"/>
    <n v="371.25"/>
    <n v="0.3"/>
    <n v="866.25"/>
  </r>
  <r>
    <x v="0"/>
    <n v="1185732"/>
    <x v="18"/>
    <x v="0"/>
    <x v="44"/>
    <s v="Newark"/>
    <x v="4"/>
    <n v="0.54999999999999993"/>
    <n v="3000"/>
    <n v="1649.9999999999998"/>
    <n v="494.99999999999989"/>
    <n v="0.3"/>
    <n v="1155"/>
  </r>
  <r>
    <x v="0"/>
    <n v="1185732"/>
    <x v="18"/>
    <x v="0"/>
    <x v="44"/>
    <s v="Newark"/>
    <x v="5"/>
    <n v="0.6"/>
    <n v="4750"/>
    <n v="2850"/>
    <n v="997.49999999999989"/>
    <n v="0.35"/>
    <n v="1852.5"/>
  </r>
  <r>
    <x v="0"/>
    <n v="1185732"/>
    <x v="53"/>
    <x v="0"/>
    <x v="44"/>
    <s v="Newark"/>
    <x v="0"/>
    <n v="0.54999999999999993"/>
    <n v="6250"/>
    <n v="3437.4999999999995"/>
    <n v="1375"/>
    <n v="0.4"/>
    <n v="2062.4999999999995"/>
  </r>
  <r>
    <x v="0"/>
    <n v="1185732"/>
    <x v="53"/>
    <x v="0"/>
    <x v="44"/>
    <s v="Newark"/>
    <x v="1"/>
    <n v="0.5"/>
    <n v="4000"/>
    <n v="2000"/>
    <n v="800"/>
    <n v="0.4"/>
    <n v="1200"/>
  </r>
  <r>
    <x v="0"/>
    <n v="1185732"/>
    <x v="53"/>
    <x v="0"/>
    <x v="44"/>
    <s v="Newark"/>
    <x v="2"/>
    <n v="0.45"/>
    <n v="3250"/>
    <n v="1462.5"/>
    <n v="438.75"/>
    <n v="0.3"/>
    <n v="1023.75"/>
  </r>
  <r>
    <x v="0"/>
    <n v="1185732"/>
    <x v="53"/>
    <x v="0"/>
    <x v="44"/>
    <s v="Newark"/>
    <x v="3"/>
    <n v="0.45"/>
    <n v="2250"/>
    <n v="1012.5"/>
    <n v="303.75"/>
    <n v="0.3"/>
    <n v="708.75"/>
  </r>
  <r>
    <x v="0"/>
    <n v="1185732"/>
    <x v="53"/>
    <x v="0"/>
    <x v="44"/>
    <s v="Newark"/>
    <x v="4"/>
    <n v="0.54999999999999993"/>
    <n v="2000"/>
    <n v="1099.9999999999998"/>
    <n v="329.99999999999994"/>
    <n v="0.3"/>
    <n v="769.99999999999977"/>
  </r>
  <r>
    <x v="0"/>
    <n v="1185732"/>
    <x v="53"/>
    <x v="0"/>
    <x v="44"/>
    <s v="Newark"/>
    <x v="5"/>
    <n v="0.6"/>
    <n v="3750"/>
    <n v="2250"/>
    <n v="787.5"/>
    <n v="0.35"/>
    <n v="1462.5"/>
  </r>
  <r>
    <x v="0"/>
    <n v="1185732"/>
    <x v="54"/>
    <x v="0"/>
    <x v="44"/>
    <s v="Newark"/>
    <x v="0"/>
    <n v="0.54999999999999993"/>
    <n v="5000"/>
    <n v="2749.9999999999995"/>
    <n v="1099.9999999999998"/>
    <n v="0.4"/>
    <n v="1649.9999999999998"/>
  </r>
  <r>
    <x v="0"/>
    <n v="1185732"/>
    <x v="54"/>
    <x v="0"/>
    <x v="44"/>
    <s v="Newark"/>
    <x v="1"/>
    <n v="0.5"/>
    <n v="3000"/>
    <n v="1500"/>
    <n v="600"/>
    <n v="0.4"/>
    <n v="900"/>
  </r>
  <r>
    <x v="0"/>
    <n v="1185732"/>
    <x v="54"/>
    <x v="0"/>
    <x v="44"/>
    <s v="Newark"/>
    <x v="2"/>
    <n v="0.45"/>
    <n v="2000"/>
    <n v="900"/>
    <n v="270"/>
    <n v="0.3"/>
    <n v="630"/>
  </r>
  <r>
    <x v="0"/>
    <n v="1185732"/>
    <x v="54"/>
    <x v="0"/>
    <x v="44"/>
    <s v="Newark"/>
    <x v="3"/>
    <n v="0.45"/>
    <n v="1750"/>
    <n v="787.5"/>
    <n v="236.25"/>
    <n v="0.3"/>
    <n v="551.25"/>
  </r>
  <r>
    <x v="0"/>
    <n v="1185732"/>
    <x v="54"/>
    <x v="0"/>
    <x v="44"/>
    <s v="Newark"/>
    <x v="4"/>
    <n v="0.54999999999999993"/>
    <n v="1750"/>
    <n v="962.49999999999989"/>
    <n v="288.74999999999994"/>
    <n v="0.3"/>
    <n v="673.75"/>
  </r>
  <r>
    <x v="0"/>
    <n v="1185732"/>
    <x v="54"/>
    <x v="0"/>
    <x v="44"/>
    <s v="Newark"/>
    <x v="5"/>
    <n v="0.6"/>
    <n v="2750"/>
    <n v="1650"/>
    <n v="577.5"/>
    <n v="0.35"/>
    <n v="1072.5"/>
  </r>
  <r>
    <x v="0"/>
    <n v="1185732"/>
    <x v="55"/>
    <x v="0"/>
    <x v="44"/>
    <s v="Newark"/>
    <x v="0"/>
    <n v="0.6"/>
    <n v="4500"/>
    <n v="2700"/>
    <n v="1080"/>
    <n v="0.4"/>
    <n v="1620"/>
  </r>
  <r>
    <x v="0"/>
    <n v="1185732"/>
    <x v="55"/>
    <x v="0"/>
    <x v="44"/>
    <s v="Newark"/>
    <x v="1"/>
    <n v="0.55000000000000004"/>
    <n v="2750"/>
    <n v="1512.5000000000002"/>
    <n v="605.00000000000011"/>
    <n v="0.4"/>
    <n v="907.50000000000011"/>
  </r>
  <r>
    <x v="0"/>
    <n v="1185732"/>
    <x v="55"/>
    <x v="0"/>
    <x v="44"/>
    <s v="Newark"/>
    <x v="2"/>
    <n v="0.55000000000000004"/>
    <n v="1750"/>
    <n v="962.50000000000011"/>
    <n v="288.75"/>
    <n v="0.3"/>
    <n v="673.75000000000011"/>
  </r>
  <r>
    <x v="0"/>
    <n v="1185732"/>
    <x v="55"/>
    <x v="0"/>
    <x v="44"/>
    <s v="Newark"/>
    <x v="3"/>
    <n v="0.55000000000000004"/>
    <n v="1500"/>
    <n v="825.00000000000011"/>
    <n v="247.50000000000003"/>
    <n v="0.3"/>
    <n v="577.50000000000011"/>
  </r>
  <r>
    <x v="0"/>
    <n v="1185732"/>
    <x v="55"/>
    <x v="0"/>
    <x v="44"/>
    <s v="Newark"/>
    <x v="4"/>
    <n v="0.65"/>
    <n v="1500"/>
    <n v="975"/>
    <n v="292.5"/>
    <n v="0.3"/>
    <n v="682.5"/>
  </r>
  <r>
    <x v="0"/>
    <n v="1185732"/>
    <x v="55"/>
    <x v="0"/>
    <x v="44"/>
    <s v="Newark"/>
    <x v="5"/>
    <n v="0.7"/>
    <n v="2750"/>
    <n v="1924.9999999999998"/>
    <n v="673.74999999999989"/>
    <n v="0.35"/>
    <n v="1251.25"/>
  </r>
  <r>
    <x v="0"/>
    <n v="1185732"/>
    <x v="56"/>
    <x v="0"/>
    <x v="44"/>
    <s v="Newark"/>
    <x v="0"/>
    <n v="0.65"/>
    <n v="4250"/>
    <n v="2762.5"/>
    <n v="1105"/>
    <n v="0.4"/>
    <n v="1657.5"/>
  </r>
  <r>
    <x v="0"/>
    <n v="1185732"/>
    <x v="56"/>
    <x v="0"/>
    <x v="44"/>
    <s v="Newark"/>
    <x v="1"/>
    <n v="0.55000000000000004"/>
    <n v="3000"/>
    <n v="1650.0000000000002"/>
    <n v="660.00000000000011"/>
    <n v="0.4"/>
    <n v="990.00000000000011"/>
  </r>
  <r>
    <x v="0"/>
    <n v="1185732"/>
    <x v="56"/>
    <x v="0"/>
    <x v="44"/>
    <s v="Newark"/>
    <x v="2"/>
    <n v="0.55000000000000004"/>
    <n v="2950"/>
    <n v="1622.5000000000002"/>
    <n v="486.75000000000006"/>
    <n v="0.3"/>
    <n v="1135.7500000000002"/>
  </r>
  <r>
    <x v="0"/>
    <n v="1185732"/>
    <x v="56"/>
    <x v="0"/>
    <x v="44"/>
    <s v="Newark"/>
    <x v="3"/>
    <n v="0.55000000000000004"/>
    <n v="2750"/>
    <n v="1512.5000000000002"/>
    <n v="453.75000000000006"/>
    <n v="0.3"/>
    <n v="1058.7500000000002"/>
  </r>
  <r>
    <x v="0"/>
    <n v="1185732"/>
    <x v="56"/>
    <x v="0"/>
    <x v="44"/>
    <s v="Newark"/>
    <x v="4"/>
    <n v="0.65"/>
    <n v="2500"/>
    <n v="1625"/>
    <n v="487.5"/>
    <n v="0.3"/>
    <n v="1137.5"/>
  </r>
  <r>
    <x v="0"/>
    <n v="1185732"/>
    <x v="56"/>
    <x v="0"/>
    <x v="44"/>
    <s v="Newark"/>
    <x v="5"/>
    <n v="0.7"/>
    <n v="3500"/>
    <n v="2450"/>
    <n v="857.5"/>
    <n v="0.35"/>
    <n v="1592.5"/>
  </r>
  <r>
    <x v="0"/>
    <n v="1185732"/>
    <x v="57"/>
    <x v="0"/>
    <x v="44"/>
    <s v="Newark"/>
    <x v="0"/>
    <n v="0.65"/>
    <n v="5750"/>
    <n v="3737.5"/>
    <n v="1495"/>
    <n v="0.4"/>
    <n v="2242.5"/>
  </r>
  <r>
    <x v="0"/>
    <n v="1185732"/>
    <x v="57"/>
    <x v="0"/>
    <x v="44"/>
    <s v="Newark"/>
    <x v="1"/>
    <n v="0.55000000000000004"/>
    <n v="3750"/>
    <n v="2062.5"/>
    <n v="825"/>
    <n v="0.4"/>
    <n v="1237.5"/>
  </r>
  <r>
    <x v="0"/>
    <n v="1185732"/>
    <x v="57"/>
    <x v="0"/>
    <x v="44"/>
    <s v="Newark"/>
    <x v="2"/>
    <n v="0.55000000000000004"/>
    <n v="3500"/>
    <n v="1925.0000000000002"/>
    <n v="577.5"/>
    <n v="0.3"/>
    <n v="1347.5000000000002"/>
  </r>
  <r>
    <x v="0"/>
    <n v="1185732"/>
    <x v="57"/>
    <x v="0"/>
    <x v="44"/>
    <s v="Newark"/>
    <x v="3"/>
    <n v="0.55000000000000004"/>
    <n v="3000"/>
    <n v="1650.0000000000002"/>
    <n v="495.00000000000006"/>
    <n v="0.3"/>
    <n v="1155.0000000000002"/>
  </r>
  <r>
    <x v="0"/>
    <n v="1185732"/>
    <x v="57"/>
    <x v="0"/>
    <x v="44"/>
    <s v="Newark"/>
    <x v="4"/>
    <n v="0.65"/>
    <n v="3000"/>
    <n v="1950"/>
    <n v="585"/>
    <n v="0.3"/>
    <n v="1365"/>
  </r>
  <r>
    <x v="0"/>
    <n v="1185732"/>
    <x v="57"/>
    <x v="0"/>
    <x v="44"/>
    <s v="Newark"/>
    <x v="5"/>
    <n v="0.7"/>
    <n v="4000"/>
    <n v="2800"/>
    <n v="979.99999999999989"/>
    <n v="0.35"/>
    <n v="1820"/>
  </r>
  <r>
    <x v="0"/>
    <n v="1185732"/>
    <x v="136"/>
    <x v="0"/>
    <x v="45"/>
    <s v="Hartford"/>
    <x v="0"/>
    <n v="0.35000000000000003"/>
    <n v="4250"/>
    <n v="1487.5000000000002"/>
    <n v="520.625"/>
    <n v="0.35"/>
    <n v="966.87500000000023"/>
  </r>
  <r>
    <x v="0"/>
    <n v="1185732"/>
    <x v="136"/>
    <x v="0"/>
    <x v="45"/>
    <s v="Hartford"/>
    <x v="1"/>
    <n v="0.35000000000000003"/>
    <n v="2250"/>
    <n v="787.50000000000011"/>
    <n v="275.625"/>
    <n v="0.35"/>
    <n v="511.87500000000011"/>
  </r>
  <r>
    <x v="0"/>
    <n v="1185732"/>
    <x v="136"/>
    <x v="0"/>
    <x v="45"/>
    <s v="Hartford"/>
    <x v="2"/>
    <n v="0.25000000000000006"/>
    <n v="2250"/>
    <n v="562.50000000000011"/>
    <n v="225.00000000000006"/>
    <n v="0.4"/>
    <n v="337.50000000000006"/>
  </r>
  <r>
    <x v="0"/>
    <n v="1185732"/>
    <x v="136"/>
    <x v="0"/>
    <x v="45"/>
    <s v="Hartford"/>
    <x v="3"/>
    <n v="0.3"/>
    <n v="750"/>
    <n v="225"/>
    <n v="90"/>
    <n v="0.4"/>
    <n v="135"/>
  </r>
  <r>
    <x v="0"/>
    <n v="1185732"/>
    <x v="136"/>
    <x v="0"/>
    <x v="45"/>
    <s v="Hartford"/>
    <x v="4"/>
    <n v="0.45"/>
    <n v="1250"/>
    <n v="562.5"/>
    <n v="168.75"/>
    <n v="0.3"/>
    <n v="393.75"/>
  </r>
  <r>
    <x v="0"/>
    <n v="1185732"/>
    <x v="136"/>
    <x v="0"/>
    <x v="45"/>
    <s v="Hartford"/>
    <x v="5"/>
    <n v="0.35000000000000003"/>
    <n v="2250"/>
    <n v="787.50000000000011"/>
    <n v="315.00000000000006"/>
    <n v="0.4"/>
    <n v="472.50000000000006"/>
  </r>
  <r>
    <x v="0"/>
    <n v="1185732"/>
    <x v="264"/>
    <x v="0"/>
    <x v="45"/>
    <s v="Hartford"/>
    <x v="0"/>
    <n v="0.35000000000000003"/>
    <n v="4750"/>
    <n v="1662.5000000000002"/>
    <n v="581.875"/>
    <n v="0.35"/>
    <n v="1080.6250000000002"/>
  </r>
  <r>
    <x v="0"/>
    <n v="1185732"/>
    <x v="264"/>
    <x v="0"/>
    <x v="45"/>
    <s v="Hartford"/>
    <x v="1"/>
    <n v="0.35000000000000003"/>
    <n v="1250"/>
    <n v="437.50000000000006"/>
    <n v="153.125"/>
    <n v="0.35"/>
    <n v="284.37500000000006"/>
  </r>
  <r>
    <x v="0"/>
    <n v="1185732"/>
    <x v="264"/>
    <x v="0"/>
    <x v="45"/>
    <s v="Hartford"/>
    <x v="2"/>
    <n v="0.25000000000000006"/>
    <n v="1750"/>
    <n v="437.50000000000011"/>
    <n v="175.00000000000006"/>
    <n v="0.4"/>
    <n v="262.50000000000006"/>
  </r>
  <r>
    <x v="0"/>
    <n v="1185732"/>
    <x v="264"/>
    <x v="0"/>
    <x v="45"/>
    <s v="Hartford"/>
    <x v="3"/>
    <n v="0.3"/>
    <n v="500"/>
    <n v="150"/>
    <n v="60"/>
    <n v="0.4"/>
    <n v="90"/>
  </r>
  <r>
    <x v="0"/>
    <n v="1185732"/>
    <x v="264"/>
    <x v="0"/>
    <x v="45"/>
    <s v="Hartford"/>
    <x v="4"/>
    <n v="0.45"/>
    <n v="1250"/>
    <n v="562.5"/>
    <n v="168.75"/>
    <n v="0.3"/>
    <n v="393.75"/>
  </r>
  <r>
    <x v="0"/>
    <n v="1185732"/>
    <x v="264"/>
    <x v="0"/>
    <x v="45"/>
    <s v="Hartford"/>
    <x v="5"/>
    <n v="0.35000000000000003"/>
    <n v="2250"/>
    <n v="787.50000000000011"/>
    <n v="315.00000000000006"/>
    <n v="0.4"/>
    <n v="472.50000000000006"/>
  </r>
  <r>
    <x v="0"/>
    <n v="1185732"/>
    <x v="173"/>
    <x v="0"/>
    <x v="45"/>
    <s v="Hartford"/>
    <x v="0"/>
    <n v="0.35000000000000003"/>
    <n v="4450"/>
    <n v="1557.5000000000002"/>
    <n v="545.125"/>
    <n v="0.35"/>
    <n v="1012.3750000000002"/>
  </r>
  <r>
    <x v="0"/>
    <n v="1185732"/>
    <x v="173"/>
    <x v="0"/>
    <x v="45"/>
    <s v="Hartford"/>
    <x v="1"/>
    <n v="0.35000000000000003"/>
    <n v="1500"/>
    <n v="525"/>
    <n v="183.75"/>
    <n v="0.35"/>
    <n v="341.25"/>
  </r>
  <r>
    <x v="0"/>
    <n v="1185732"/>
    <x v="173"/>
    <x v="0"/>
    <x v="45"/>
    <s v="Hartford"/>
    <x v="2"/>
    <n v="0.25000000000000006"/>
    <n v="1750"/>
    <n v="437.50000000000011"/>
    <n v="175.00000000000006"/>
    <n v="0.4"/>
    <n v="262.50000000000006"/>
  </r>
  <r>
    <x v="0"/>
    <n v="1185732"/>
    <x v="173"/>
    <x v="0"/>
    <x v="45"/>
    <s v="Hartford"/>
    <x v="3"/>
    <n v="0.3"/>
    <n v="250"/>
    <n v="75"/>
    <n v="30"/>
    <n v="0.4"/>
    <n v="45"/>
  </r>
  <r>
    <x v="0"/>
    <n v="1185732"/>
    <x v="173"/>
    <x v="0"/>
    <x v="45"/>
    <s v="Hartford"/>
    <x v="4"/>
    <n v="0.45"/>
    <n v="750"/>
    <n v="337.5"/>
    <n v="101.25"/>
    <n v="0.3"/>
    <n v="236.25"/>
  </r>
  <r>
    <x v="0"/>
    <n v="1185732"/>
    <x v="173"/>
    <x v="0"/>
    <x v="45"/>
    <s v="Hartford"/>
    <x v="5"/>
    <n v="0.35000000000000003"/>
    <n v="1750"/>
    <n v="612.50000000000011"/>
    <n v="245.00000000000006"/>
    <n v="0.4"/>
    <n v="367.50000000000006"/>
  </r>
  <r>
    <x v="0"/>
    <n v="1185732"/>
    <x v="265"/>
    <x v="0"/>
    <x v="45"/>
    <s v="Hartford"/>
    <x v="0"/>
    <n v="0.35000000000000003"/>
    <n v="4250"/>
    <n v="1487.5000000000002"/>
    <n v="520.625"/>
    <n v="0.35"/>
    <n v="966.87500000000023"/>
  </r>
  <r>
    <x v="0"/>
    <n v="1185732"/>
    <x v="265"/>
    <x v="0"/>
    <x v="45"/>
    <s v="Hartford"/>
    <x v="1"/>
    <n v="0.35000000000000003"/>
    <n v="1250"/>
    <n v="437.50000000000006"/>
    <n v="153.125"/>
    <n v="0.35"/>
    <n v="284.37500000000006"/>
  </r>
  <r>
    <x v="0"/>
    <n v="1185732"/>
    <x v="265"/>
    <x v="0"/>
    <x v="45"/>
    <s v="Hartford"/>
    <x v="2"/>
    <n v="0.25000000000000006"/>
    <n v="1250"/>
    <n v="312.50000000000006"/>
    <n v="125.00000000000003"/>
    <n v="0.4"/>
    <n v="187.50000000000003"/>
  </r>
  <r>
    <x v="0"/>
    <n v="1185732"/>
    <x v="265"/>
    <x v="0"/>
    <x v="45"/>
    <s v="Hartford"/>
    <x v="3"/>
    <n v="0.3"/>
    <n v="500"/>
    <n v="150"/>
    <n v="60"/>
    <n v="0.4"/>
    <n v="90"/>
  </r>
  <r>
    <x v="0"/>
    <n v="1185732"/>
    <x v="265"/>
    <x v="0"/>
    <x v="45"/>
    <s v="Hartford"/>
    <x v="4"/>
    <n v="0.45"/>
    <n v="500"/>
    <n v="225"/>
    <n v="67.5"/>
    <n v="0.3"/>
    <n v="157.5"/>
  </r>
  <r>
    <x v="0"/>
    <n v="1185732"/>
    <x v="265"/>
    <x v="0"/>
    <x v="45"/>
    <s v="Hartford"/>
    <x v="5"/>
    <n v="0.35000000000000003"/>
    <n v="2000"/>
    <n v="700.00000000000011"/>
    <n v="280.00000000000006"/>
    <n v="0.4"/>
    <n v="420.00000000000006"/>
  </r>
  <r>
    <x v="0"/>
    <n v="1185732"/>
    <x v="61"/>
    <x v="0"/>
    <x v="45"/>
    <s v="Hartford"/>
    <x v="0"/>
    <n v="0.49999999999999994"/>
    <n v="4700"/>
    <n v="2349.9999999999995"/>
    <n v="822.49999999999977"/>
    <n v="0.35"/>
    <n v="1527.4999999999998"/>
  </r>
  <r>
    <x v="0"/>
    <n v="1185732"/>
    <x v="61"/>
    <x v="0"/>
    <x v="45"/>
    <s v="Hartford"/>
    <x v="1"/>
    <n v="0.45"/>
    <n v="1750"/>
    <n v="787.5"/>
    <n v="275.625"/>
    <n v="0.35"/>
    <n v="511.875"/>
  </r>
  <r>
    <x v="0"/>
    <n v="1185732"/>
    <x v="61"/>
    <x v="0"/>
    <x v="45"/>
    <s v="Hartford"/>
    <x v="2"/>
    <n v="0.4"/>
    <n v="2000"/>
    <n v="800"/>
    <n v="320"/>
    <n v="0.4"/>
    <n v="480"/>
  </r>
  <r>
    <x v="0"/>
    <n v="1185732"/>
    <x v="61"/>
    <x v="0"/>
    <x v="45"/>
    <s v="Hartford"/>
    <x v="3"/>
    <n v="0.4"/>
    <n v="1500"/>
    <n v="600"/>
    <n v="240"/>
    <n v="0.4"/>
    <n v="360"/>
  </r>
  <r>
    <x v="0"/>
    <n v="1185732"/>
    <x v="61"/>
    <x v="0"/>
    <x v="45"/>
    <s v="Hartford"/>
    <x v="4"/>
    <n v="0.49999999999999994"/>
    <n v="1750"/>
    <n v="874.99999999999989"/>
    <n v="262.49999999999994"/>
    <n v="0.3"/>
    <n v="612.5"/>
  </r>
  <r>
    <x v="0"/>
    <n v="1185732"/>
    <x v="61"/>
    <x v="0"/>
    <x v="45"/>
    <s v="Hartford"/>
    <x v="5"/>
    <n v="0.54999999999999993"/>
    <n v="3000"/>
    <n v="1649.9999999999998"/>
    <n v="660"/>
    <n v="0.4"/>
    <n v="989.99999999999977"/>
  </r>
  <r>
    <x v="0"/>
    <n v="1185732"/>
    <x v="266"/>
    <x v="0"/>
    <x v="45"/>
    <s v="Hartford"/>
    <x v="0"/>
    <n v="0.49999999999999994"/>
    <n v="5500"/>
    <n v="2749.9999999999995"/>
    <n v="962.49999999999977"/>
    <n v="0.35"/>
    <n v="1787.4999999999998"/>
  </r>
  <r>
    <x v="0"/>
    <n v="1185732"/>
    <x v="266"/>
    <x v="0"/>
    <x v="45"/>
    <s v="Hartford"/>
    <x v="1"/>
    <n v="0.45"/>
    <n v="3000"/>
    <n v="1350"/>
    <n v="472.49999999999994"/>
    <n v="0.35"/>
    <n v="877.5"/>
  </r>
  <r>
    <x v="0"/>
    <n v="1185732"/>
    <x v="266"/>
    <x v="0"/>
    <x v="45"/>
    <s v="Hartford"/>
    <x v="2"/>
    <n v="0.4"/>
    <n v="2250"/>
    <n v="900"/>
    <n v="360"/>
    <n v="0.4"/>
    <n v="540"/>
  </r>
  <r>
    <x v="0"/>
    <n v="1185732"/>
    <x v="266"/>
    <x v="0"/>
    <x v="45"/>
    <s v="Hartford"/>
    <x v="3"/>
    <n v="0.4"/>
    <n v="2000"/>
    <n v="800"/>
    <n v="320"/>
    <n v="0.4"/>
    <n v="480"/>
  </r>
  <r>
    <x v="0"/>
    <n v="1185732"/>
    <x v="266"/>
    <x v="0"/>
    <x v="45"/>
    <s v="Hartford"/>
    <x v="4"/>
    <n v="0.49999999999999994"/>
    <n v="2000"/>
    <n v="999.99999999999989"/>
    <n v="299.99999999999994"/>
    <n v="0.3"/>
    <n v="700"/>
  </r>
  <r>
    <x v="0"/>
    <n v="1185732"/>
    <x v="266"/>
    <x v="0"/>
    <x v="45"/>
    <s v="Hartford"/>
    <x v="5"/>
    <n v="0.54999999999999993"/>
    <n v="3500"/>
    <n v="1924.9999999999998"/>
    <n v="770"/>
    <n v="0.4"/>
    <n v="1154.9999999999998"/>
  </r>
  <r>
    <x v="0"/>
    <n v="1185732"/>
    <x v="176"/>
    <x v="0"/>
    <x v="45"/>
    <s v="Hartford"/>
    <x v="0"/>
    <n v="0.49999999999999994"/>
    <n v="5750"/>
    <n v="2874.9999999999995"/>
    <n v="1006.2499999999998"/>
    <n v="0.35"/>
    <n v="1868.7499999999998"/>
  </r>
  <r>
    <x v="0"/>
    <n v="1185732"/>
    <x v="176"/>
    <x v="0"/>
    <x v="45"/>
    <s v="Hartford"/>
    <x v="1"/>
    <n v="0.45"/>
    <n v="3250"/>
    <n v="1462.5"/>
    <n v="511.87499999999994"/>
    <n v="0.35"/>
    <n v="950.625"/>
  </r>
  <r>
    <x v="0"/>
    <n v="1185732"/>
    <x v="176"/>
    <x v="0"/>
    <x v="45"/>
    <s v="Hartford"/>
    <x v="2"/>
    <n v="0.4"/>
    <n v="2500"/>
    <n v="1000"/>
    <n v="400"/>
    <n v="0.4"/>
    <n v="600"/>
  </r>
  <r>
    <x v="0"/>
    <n v="1185732"/>
    <x v="176"/>
    <x v="0"/>
    <x v="45"/>
    <s v="Hartford"/>
    <x v="3"/>
    <n v="0.4"/>
    <n v="2000"/>
    <n v="800"/>
    <n v="320"/>
    <n v="0.4"/>
    <n v="480"/>
  </r>
  <r>
    <x v="0"/>
    <n v="1185732"/>
    <x v="176"/>
    <x v="0"/>
    <x v="45"/>
    <s v="Hartford"/>
    <x v="4"/>
    <n v="0.49999999999999994"/>
    <n v="2250"/>
    <n v="1124.9999999999998"/>
    <n v="337.49999999999994"/>
    <n v="0.3"/>
    <n v="787.49999999999977"/>
  </r>
  <r>
    <x v="0"/>
    <n v="1185732"/>
    <x v="176"/>
    <x v="0"/>
    <x v="45"/>
    <s v="Hartford"/>
    <x v="5"/>
    <n v="0.54999999999999993"/>
    <n v="4000"/>
    <n v="2199.9999999999995"/>
    <n v="879.99999999999989"/>
    <n v="0.4"/>
    <n v="1319.9999999999995"/>
  </r>
  <r>
    <x v="0"/>
    <n v="1185732"/>
    <x v="117"/>
    <x v="0"/>
    <x v="45"/>
    <s v="Hartford"/>
    <x v="0"/>
    <n v="0.49999999999999994"/>
    <n v="5500"/>
    <n v="2749.9999999999995"/>
    <n v="962.49999999999977"/>
    <n v="0.35"/>
    <n v="1787.4999999999998"/>
  </r>
  <r>
    <x v="0"/>
    <n v="1185732"/>
    <x v="117"/>
    <x v="0"/>
    <x v="45"/>
    <s v="Hartford"/>
    <x v="1"/>
    <n v="0.45"/>
    <n v="3250"/>
    <n v="1462.5"/>
    <n v="511.87499999999994"/>
    <n v="0.35"/>
    <n v="950.625"/>
  </r>
  <r>
    <x v="0"/>
    <n v="1185732"/>
    <x v="117"/>
    <x v="0"/>
    <x v="45"/>
    <s v="Hartford"/>
    <x v="2"/>
    <n v="0.4"/>
    <n v="2500"/>
    <n v="1000"/>
    <n v="400"/>
    <n v="0.4"/>
    <n v="600"/>
  </r>
  <r>
    <x v="0"/>
    <n v="1185732"/>
    <x v="117"/>
    <x v="0"/>
    <x v="45"/>
    <s v="Hartford"/>
    <x v="3"/>
    <n v="0.4"/>
    <n v="1500"/>
    <n v="600"/>
    <n v="240"/>
    <n v="0.4"/>
    <n v="360"/>
  </r>
  <r>
    <x v="0"/>
    <n v="1185732"/>
    <x v="117"/>
    <x v="0"/>
    <x v="45"/>
    <s v="Hartford"/>
    <x v="4"/>
    <n v="0.49999999999999994"/>
    <n v="1250"/>
    <n v="624.99999999999989"/>
    <n v="187.49999999999997"/>
    <n v="0.3"/>
    <n v="437.49999999999989"/>
  </r>
  <r>
    <x v="0"/>
    <n v="1185732"/>
    <x v="117"/>
    <x v="0"/>
    <x v="45"/>
    <s v="Hartford"/>
    <x v="5"/>
    <n v="0.54999999999999993"/>
    <n v="3000"/>
    <n v="1649.9999999999998"/>
    <n v="660"/>
    <n v="0.4"/>
    <n v="989.99999999999977"/>
  </r>
  <r>
    <x v="0"/>
    <n v="1185732"/>
    <x v="63"/>
    <x v="0"/>
    <x v="45"/>
    <s v="Hartford"/>
    <x v="0"/>
    <n v="0.49999999999999994"/>
    <n v="4250"/>
    <n v="2124.9999999999995"/>
    <n v="743.74999999999977"/>
    <n v="0.35"/>
    <n v="1381.2499999999998"/>
  </r>
  <r>
    <x v="0"/>
    <n v="1185732"/>
    <x v="63"/>
    <x v="0"/>
    <x v="45"/>
    <s v="Hartford"/>
    <x v="1"/>
    <n v="0.45"/>
    <n v="2250"/>
    <n v="1012.5"/>
    <n v="354.375"/>
    <n v="0.35"/>
    <n v="658.125"/>
  </r>
  <r>
    <x v="0"/>
    <n v="1185732"/>
    <x v="63"/>
    <x v="0"/>
    <x v="45"/>
    <s v="Hartford"/>
    <x v="2"/>
    <n v="0.4"/>
    <n v="1250"/>
    <n v="500"/>
    <n v="200"/>
    <n v="0.4"/>
    <n v="300"/>
  </r>
  <r>
    <x v="0"/>
    <n v="1185732"/>
    <x v="63"/>
    <x v="0"/>
    <x v="45"/>
    <s v="Hartford"/>
    <x v="3"/>
    <n v="0.4"/>
    <n v="1000"/>
    <n v="400"/>
    <n v="160"/>
    <n v="0.4"/>
    <n v="240"/>
  </r>
  <r>
    <x v="0"/>
    <n v="1185732"/>
    <x v="63"/>
    <x v="0"/>
    <x v="45"/>
    <s v="Hartford"/>
    <x v="4"/>
    <n v="0.49999999999999994"/>
    <n v="1000"/>
    <n v="499.99999999999994"/>
    <n v="149.99999999999997"/>
    <n v="0.3"/>
    <n v="350"/>
  </r>
  <r>
    <x v="0"/>
    <n v="1185732"/>
    <x v="63"/>
    <x v="0"/>
    <x v="45"/>
    <s v="Hartford"/>
    <x v="5"/>
    <n v="0.54999999999999993"/>
    <n v="2000"/>
    <n v="1099.9999999999998"/>
    <n v="439.99999999999994"/>
    <n v="0.4"/>
    <n v="659.99999999999977"/>
  </r>
  <r>
    <x v="0"/>
    <n v="1185732"/>
    <x v="267"/>
    <x v="0"/>
    <x v="45"/>
    <s v="Hartford"/>
    <x v="0"/>
    <n v="0.54999999999999993"/>
    <n v="3750"/>
    <n v="2062.4999999999995"/>
    <n v="721.87499999999977"/>
    <n v="0.35"/>
    <n v="1340.6249999999998"/>
  </r>
  <r>
    <x v="0"/>
    <n v="1185732"/>
    <x v="267"/>
    <x v="0"/>
    <x v="45"/>
    <s v="Hartford"/>
    <x v="1"/>
    <n v="0.5"/>
    <n v="2000"/>
    <n v="1000"/>
    <n v="350"/>
    <n v="0.35"/>
    <n v="650"/>
  </r>
  <r>
    <x v="0"/>
    <n v="1185732"/>
    <x v="267"/>
    <x v="0"/>
    <x v="45"/>
    <s v="Hartford"/>
    <x v="2"/>
    <n v="0.5"/>
    <n v="1000"/>
    <n v="500"/>
    <n v="200"/>
    <n v="0.4"/>
    <n v="300"/>
  </r>
  <r>
    <x v="0"/>
    <n v="1185732"/>
    <x v="267"/>
    <x v="0"/>
    <x v="45"/>
    <s v="Hartford"/>
    <x v="3"/>
    <n v="0.5"/>
    <n v="750"/>
    <n v="375"/>
    <n v="150"/>
    <n v="0.4"/>
    <n v="225"/>
  </r>
  <r>
    <x v="0"/>
    <n v="1185732"/>
    <x v="267"/>
    <x v="0"/>
    <x v="45"/>
    <s v="Hartford"/>
    <x v="4"/>
    <n v="0.6"/>
    <n v="750"/>
    <n v="450"/>
    <n v="135"/>
    <n v="0.3"/>
    <n v="315"/>
  </r>
  <r>
    <x v="0"/>
    <n v="1185732"/>
    <x v="267"/>
    <x v="0"/>
    <x v="45"/>
    <s v="Hartford"/>
    <x v="5"/>
    <n v="0.64999999999999991"/>
    <n v="2000"/>
    <n v="1299.9999999999998"/>
    <n v="519.99999999999989"/>
    <n v="0.4"/>
    <n v="779.99999999999989"/>
  </r>
  <r>
    <x v="0"/>
    <n v="1185732"/>
    <x v="268"/>
    <x v="0"/>
    <x v="45"/>
    <s v="Hartford"/>
    <x v="0"/>
    <n v="0.6"/>
    <n v="3500"/>
    <n v="2100"/>
    <n v="735"/>
    <n v="0.35"/>
    <n v="1365"/>
  </r>
  <r>
    <x v="0"/>
    <n v="1185732"/>
    <x v="268"/>
    <x v="0"/>
    <x v="45"/>
    <s v="Hartford"/>
    <x v="1"/>
    <n v="0.5"/>
    <n v="2250"/>
    <n v="1125"/>
    <n v="393.75"/>
    <n v="0.35"/>
    <n v="731.25"/>
  </r>
  <r>
    <x v="0"/>
    <n v="1185732"/>
    <x v="268"/>
    <x v="0"/>
    <x v="45"/>
    <s v="Hartford"/>
    <x v="2"/>
    <n v="0.5"/>
    <n v="2200"/>
    <n v="1100"/>
    <n v="440"/>
    <n v="0.4"/>
    <n v="660"/>
  </r>
  <r>
    <x v="0"/>
    <n v="1185732"/>
    <x v="268"/>
    <x v="0"/>
    <x v="45"/>
    <s v="Hartford"/>
    <x v="3"/>
    <n v="0.5"/>
    <n v="2000"/>
    <n v="1000"/>
    <n v="400"/>
    <n v="0.4"/>
    <n v="600"/>
  </r>
  <r>
    <x v="0"/>
    <n v="1185732"/>
    <x v="268"/>
    <x v="0"/>
    <x v="45"/>
    <s v="Hartford"/>
    <x v="4"/>
    <n v="0.6"/>
    <n v="1750"/>
    <n v="1050"/>
    <n v="315"/>
    <n v="0.3"/>
    <n v="735"/>
  </r>
  <r>
    <x v="0"/>
    <n v="1185732"/>
    <x v="268"/>
    <x v="0"/>
    <x v="45"/>
    <s v="Hartford"/>
    <x v="5"/>
    <n v="0.64999999999999991"/>
    <n v="2750"/>
    <n v="1787.4999999999998"/>
    <n v="715"/>
    <n v="0.4"/>
    <n v="1072.4999999999998"/>
  </r>
  <r>
    <x v="0"/>
    <n v="1185732"/>
    <x v="269"/>
    <x v="0"/>
    <x v="45"/>
    <s v="Hartford"/>
    <x v="0"/>
    <n v="0.6"/>
    <n v="5000"/>
    <n v="3000"/>
    <n v="1050"/>
    <n v="0.35"/>
    <n v="1950"/>
  </r>
  <r>
    <x v="0"/>
    <n v="1185732"/>
    <x v="269"/>
    <x v="0"/>
    <x v="45"/>
    <s v="Hartford"/>
    <x v="1"/>
    <n v="0.5"/>
    <n v="3000"/>
    <n v="1500"/>
    <n v="525"/>
    <n v="0.35"/>
    <n v="975"/>
  </r>
  <r>
    <x v="0"/>
    <n v="1185732"/>
    <x v="269"/>
    <x v="0"/>
    <x v="45"/>
    <s v="Hartford"/>
    <x v="2"/>
    <n v="0.5"/>
    <n v="2750"/>
    <n v="1375"/>
    <n v="550"/>
    <n v="0.4"/>
    <n v="825"/>
  </r>
  <r>
    <x v="0"/>
    <n v="1185732"/>
    <x v="269"/>
    <x v="0"/>
    <x v="45"/>
    <s v="Hartford"/>
    <x v="3"/>
    <n v="0.5"/>
    <n v="2250"/>
    <n v="1125"/>
    <n v="450"/>
    <n v="0.4"/>
    <n v="675"/>
  </r>
  <r>
    <x v="0"/>
    <n v="1185732"/>
    <x v="269"/>
    <x v="0"/>
    <x v="45"/>
    <s v="Hartford"/>
    <x v="4"/>
    <n v="0.6"/>
    <n v="2250"/>
    <n v="1350"/>
    <n v="405"/>
    <n v="0.3"/>
    <n v="945"/>
  </r>
  <r>
    <x v="0"/>
    <n v="1185732"/>
    <x v="269"/>
    <x v="0"/>
    <x v="45"/>
    <s v="Hartford"/>
    <x v="5"/>
    <n v="0.64999999999999991"/>
    <n v="3250"/>
    <n v="2112.4999999999995"/>
    <n v="844.99999999999989"/>
    <n v="0.4"/>
    <n v="1267.4999999999995"/>
  </r>
  <r>
    <x v="0"/>
    <n v="1185732"/>
    <x v="102"/>
    <x v="0"/>
    <x v="46"/>
    <s v="Providence"/>
    <x v="0"/>
    <n v="0.4"/>
    <n v="4500"/>
    <n v="1800"/>
    <n v="540"/>
    <n v="0.3"/>
    <n v="1260"/>
  </r>
  <r>
    <x v="0"/>
    <n v="1185732"/>
    <x v="102"/>
    <x v="0"/>
    <x v="46"/>
    <s v="Providence"/>
    <x v="1"/>
    <n v="0.4"/>
    <n v="2500"/>
    <n v="1000"/>
    <n v="300"/>
    <n v="0.3"/>
    <n v="700"/>
  </r>
  <r>
    <x v="0"/>
    <n v="1185732"/>
    <x v="102"/>
    <x v="0"/>
    <x v="46"/>
    <s v="Providence"/>
    <x v="2"/>
    <n v="0.30000000000000004"/>
    <n v="2500"/>
    <n v="750.00000000000011"/>
    <n v="187.50000000000003"/>
    <n v="0.25"/>
    <n v="562.50000000000011"/>
  </r>
  <r>
    <x v="0"/>
    <n v="1185732"/>
    <x v="102"/>
    <x v="0"/>
    <x v="46"/>
    <s v="Providence"/>
    <x v="3"/>
    <n v="0.35"/>
    <n v="1000"/>
    <n v="350"/>
    <n v="87.5"/>
    <n v="0.25"/>
    <n v="262.5"/>
  </r>
  <r>
    <x v="0"/>
    <n v="1185732"/>
    <x v="102"/>
    <x v="0"/>
    <x v="46"/>
    <s v="Providence"/>
    <x v="4"/>
    <n v="0.5"/>
    <n v="1500"/>
    <n v="750"/>
    <n v="187.5"/>
    <n v="0.25"/>
    <n v="562.5"/>
  </r>
  <r>
    <x v="0"/>
    <n v="1185732"/>
    <x v="102"/>
    <x v="0"/>
    <x v="46"/>
    <s v="Providence"/>
    <x v="5"/>
    <n v="0.4"/>
    <n v="2500"/>
    <n v="1000"/>
    <n v="300"/>
    <n v="0.3"/>
    <n v="700"/>
  </r>
  <r>
    <x v="0"/>
    <n v="1185732"/>
    <x v="37"/>
    <x v="0"/>
    <x v="46"/>
    <s v="Providence"/>
    <x v="0"/>
    <n v="0.4"/>
    <n v="5000"/>
    <n v="2000"/>
    <n v="600"/>
    <n v="0.3"/>
    <n v="1400"/>
  </r>
  <r>
    <x v="0"/>
    <n v="1185732"/>
    <x v="37"/>
    <x v="0"/>
    <x v="46"/>
    <s v="Providence"/>
    <x v="1"/>
    <n v="0.4"/>
    <n v="1500"/>
    <n v="600"/>
    <n v="180"/>
    <n v="0.3"/>
    <n v="420"/>
  </r>
  <r>
    <x v="0"/>
    <n v="1185732"/>
    <x v="37"/>
    <x v="0"/>
    <x v="46"/>
    <s v="Providence"/>
    <x v="2"/>
    <n v="0.30000000000000004"/>
    <n v="2000"/>
    <n v="600.00000000000011"/>
    <n v="150.00000000000003"/>
    <n v="0.25"/>
    <n v="450.00000000000011"/>
  </r>
  <r>
    <x v="0"/>
    <n v="1185732"/>
    <x v="37"/>
    <x v="0"/>
    <x v="46"/>
    <s v="Providence"/>
    <x v="3"/>
    <n v="0.35"/>
    <n v="2500"/>
    <n v="875"/>
    <n v="218.75"/>
    <n v="0.25"/>
    <n v="656.25"/>
  </r>
  <r>
    <x v="0"/>
    <n v="1185732"/>
    <x v="37"/>
    <x v="0"/>
    <x v="46"/>
    <s v="Providence"/>
    <x v="4"/>
    <n v="0.5"/>
    <n v="1500"/>
    <n v="750"/>
    <n v="187.5"/>
    <n v="0.25"/>
    <n v="562.5"/>
  </r>
  <r>
    <x v="0"/>
    <n v="1185732"/>
    <x v="37"/>
    <x v="0"/>
    <x v="46"/>
    <s v="Providence"/>
    <x v="5"/>
    <n v="0.4"/>
    <n v="2500"/>
    <n v="1000"/>
    <n v="300"/>
    <n v="0.3"/>
    <n v="700"/>
  </r>
  <r>
    <x v="0"/>
    <n v="1185732"/>
    <x v="258"/>
    <x v="0"/>
    <x v="46"/>
    <s v="Providence"/>
    <x v="0"/>
    <n v="0.4"/>
    <n v="4700"/>
    <n v="1880"/>
    <n v="564"/>
    <n v="0.3"/>
    <n v="1316"/>
  </r>
  <r>
    <x v="0"/>
    <n v="1185732"/>
    <x v="258"/>
    <x v="0"/>
    <x v="46"/>
    <s v="Providence"/>
    <x v="1"/>
    <n v="0.4"/>
    <n v="1750"/>
    <n v="700"/>
    <n v="210"/>
    <n v="0.3"/>
    <n v="490"/>
  </r>
  <r>
    <x v="0"/>
    <n v="1185732"/>
    <x v="258"/>
    <x v="0"/>
    <x v="46"/>
    <s v="Providence"/>
    <x v="2"/>
    <n v="0.30000000000000004"/>
    <n v="2000"/>
    <n v="600.00000000000011"/>
    <n v="150.00000000000003"/>
    <n v="0.25"/>
    <n v="450.00000000000011"/>
  </r>
  <r>
    <x v="0"/>
    <n v="1185732"/>
    <x v="258"/>
    <x v="0"/>
    <x v="46"/>
    <s v="Providence"/>
    <x v="3"/>
    <n v="0.35"/>
    <n v="3000"/>
    <n v="1050"/>
    <n v="262.5"/>
    <n v="0.25"/>
    <n v="787.5"/>
  </r>
  <r>
    <x v="0"/>
    <n v="1185732"/>
    <x v="258"/>
    <x v="0"/>
    <x v="46"/>
    <s v="Providence"/>
    <x v="4"/>
    <n v="0.5"/>
    <n v="1000"/>
    <n v="500"/>
    <n v="125"/>
    <n v="0.25"/>
    <n v="375"/>
  </r>
  <r>
    <x v="0"/>
    <n v="1185732"/>
    <x v="258"/>
    <x v="0"/>
    <x v="46"/>
    <s v="Providence"/>
    <x v="5"/>
    <n v="0.4"/>
    <n v="2000"/>
    <n v="800"/>
    <n v="240"/>
    <n v="0.3"/>
    <n v="560"/>
  </r>
  <r>
    <x v="0"/>
    <n v="1185732"/>
    <x v="259"/>
    <x v="0"/>
    <x v="46"/>
    <s v="Providence"/>
    <x v="0"/>
    <n v="0.4"/>
    <n v="4500"/>
    <n v="1800"/>
    <n v="540"/>
    <n v="0.3"/>
    <n v="1260"/>
  </r>
  <r>
    <x v="0"/>
    <n v="1185732"/>
    <x v="259"/>
    <x v="0"/>
    <x v="46"/>
    <s v="Providence"/>
    <x v="1"/>
    <n v="0.4"/>
    <n v="1500"/>
    <n v="600"/>
    <n v="180"/>
    <n v="0.3"/>
    <n v="420"/>
  </r>
  <r>
    <x v="0"/>
    <n v="1185732"/>
    <x v="259"/>
    <x v="0"/>
    <x v="46"/>
    <s v="Providence"/>
    <x v="2"/>
    <n v="0.30000000000000004"/>
    <n v="1500"/>
    <n v="450.00000000000006"/>
    <n v="112.50000000000001"/>
    <n v="0.25"/>
    <n v="337.50000000000006"/>
  </r>
  <r>
    <x v="0"/>
    <n v="1185732"/>
    <x v="259"/>
    <x v="0"/>
    <x v="46"/>
    <s v="Providence"/>
    <x v="3"/>
    <n v="0.35"/>
    <n v="1250"/>
    <n v="437.5"/>
    <n v="109.375"/>
    <n v="0.25"/>
    <n v="328.125"/>
  </r>
  <r>
    <x v="0"/>
    <n v="1185732"/>
    <x v="259"/>
    <x v="0"/>
    <x v="46"/>
    <s v="Providence"/>
    <x v="4"/>
    <n v="0.5"/>
    <n v="1250"/>
    <n v="625"/>
    <n v="156.25"/>
    <n v="0.25"/>
    <n v="468.75"/>
  </r>
  <r>
    <x v="0"/>
    <n v="1185732"/>
    <x v="259"/>
    <x v="0"/>
    <x v="46"/>
    <s v="Providence"/>
    <x v="5"/>
    <n v="0.4"/>
    <n v="2750"/>
    <n v="1100"/>
    <n v="330"/>
    <n v="0.3"/>
    <n v="770"/>
  </r>
  <r>
    <x v="0"/>
    <n v="1185732"/>
    <x v="236"/>
    <x v="0"/>
    <x v="46"/>
    <s v="Providence"/>
    <x v="0"/>
    <n v="0.54999999999999993"/>
    <n v="4950"/>
    <n v="2722.4999999999995"/>
    <n v="816.74999999999989"/>
    <n v="0.3"/>
    <n v="1905.7499999999995"/>
  </r>
  <r>
    <x v="0"/>
    <n v="1185732"/>
    <x v="236"/>
    <x v="0"/>
    <x v="46"/>
    <s v="Providence"/>
    <x v="1"/>
    <n v="0.5"/>
    <n v="2000"/>
    <n v="1000"/>
    <n v="300"/>
    <n v="0.3"/>
    <n v="700"/>
  </r>
  <r>
    <x v="0"/>
    <n v="1185732"/>
    <x v="236"/>
    <x v="0"/>
    <x v="46"/>
    <s v="Providence"/>
    <x v="2"/>
    <n v="0.45"/>
    <n v="2250"/>
    <n v="1012.5"/>
    <n v="253.125"/>
    <n v="0.25"/>
    <n v="759.375"/>
  </r>
  <r>
    <x v="0"/>
    <n v="1185732"/>
    <x v="236"/>
    <x v="0"/>
    <x v="46"/>
    <s v="Providence"/>
    <x v="3"/>
    <n v="0.45"/>
    <n v="1750"/>
    <n v="787.5"/>
    <n v="196.875"/>
    <n v="0.25"/>
    <n v="590.625"/>
  </r>
  <r>
    <x v="0"/>
    <n v="1185732"/>
    <x v="236"/>
    <x v="0"/>
    <x v="46"/>
    <s v="Providence"/>
    <x v="4"/>
    <n v="0.54999999999999993"/>
    <n v="2000"/>
    <n v="1099.9999999999998"/>
    <n v="274.99999999999994"/>
    <n v="0.25"/>
    <n v="824.99999999999977"/>
  </r>
  <r>
    <x v="0"/>
    <n v="1185732"/>
    <x v="236"/>
    <x v="0"/>
    <x v="46"/>
    <s v="Providence"/>
    <x v="5"/>
    <n v="0.6"/>
    <n v="3250"/>
    <n v="1950"/>
    <n v="585"/>
    <n v="0.3"/>
    <n v="1365"/>
  </r>
  <r>
    <x v="0"/>
    <n v="1185732"/>
    <x v="41"/>
    <x v="0"/>
    <x v="46"/>
    <s v="Providence"/>
    <x v="0"/>
    <n v="0.54999999999999993"/>
    <n v="5750"/>
    <n v="3162.4999999999995"/>
    <n v="948.74999999999977"/>
    <n v="0.3"/>
    <n v="2213.75"/>
  </r>
  <r>
    <x v="0"/>
    <n v="1185732"/>
    <x v="41"/>
    <x v="0"/>
    <x v="46"/>
    <s v="Providence"/>
    <x v="1"/>
    <n v="0.5"/>
    <n v="3250"/>
    <n v="1625"/>
    <n v="487.5"/>
    <n v="0.3"/>
    <n v="1137.5"/>
  </r>
  <r>
    <x v="0"/>
    <n v="1185732"/>
    <x v="41"/>
    <x v="0"/>
    <x v="46"/>
    <s v="Providence"/>
    <x v="2"/>
    <n v="0.45"/>
    <n v="2500"/>
    <n v="1125"/>
    <n v="281.25"/>
    <n v="0.25"/>
    <n v="843.75"/>
  </r>
  <r>
    <x v="0"/>
    <n v="1185732"/>
    <x v="41"/>
    <x v="0"/>
    <x v="46"/>
    <s v="Providence"/>
    <x v="3"/>
    <n v="0.45"/>
    <n v="2250"/>
    <n v="1012.5"/>
    <n v="253.125"/>
    <n v="0.25"/>
    <n v="759.375"/>
  </r>
  <r>
    <x v="0"/>
    <n v="1185732"/>
    <x v="41"/>
    <x v="0"/>
    <x v="46"/>
    <s v="Providence"/>
    <x v="4"/>
    <n v="0.54999999999999993"/>
    <n v="2250"/>
    <n v="1237.4999999999998"/>
    <n v="309.37499999999994"/>
    <n v="0.25"/>
    <n v="928.12499999999977"/>
  </r>
  <r>
    <x v="0"/>
    <n v="1185732"/>
    <x v="41"/>
    <x v="0"/>
    <x v="46"/>
    <s v="Providence"/>
    <x v="5"/>
    <n v="0.6"/>
    <n v="3750"/>
    <n v="2250"/>
    <n v="675"/>
    <n v="0.3"/>
    <n v="1575"/>
  </r>
  <r>
    <x v="0"/>
    <n v="1185732"/>
    <x v="260"/>
    <x v="0"/>
    <x v="46"/>
    <s v="Providence"/>
    <x v="0"/>
    <n v="0.54999999999999993"/>
    <n v="6000"/>
    <n v="3299.9999999999995"/>
    <n v="989.99999999999977"/>
    <n v="0.3"/>
    <n v="2310"/>
  </r>
  <r>
    <x v="0"/>
    <n v="1185732"/>
    <x v="260"/>
    <x v="0"/>
    <x v="46"/>
    <s v="Providence"/>
    <x v="1"/>
    <n v="0.5"/>
    <n v="3500"/>
    <n v="1750"/>
    <n v="525"/>
    <n v="0.3"/>
    <n v="1225"/>
  </r>
  <r>
    <x v="0"/>
    <n v="1185732"/>
    <x v="260"/>
    <x v="0"/>
    <x v="46"/>
    <s v="Providence"/>
    <x v="2"/>
    <n v="0.45"/>
    <n v="2750"/>
    <n v="1237.5"/>
    <n v="309.375"/>
    <n v="0.25"/>
    <n v="928.125"/>
  </r>
  <r>
    <x v="0"/>
    <n v="1185732"/>
    <x v="260"/>
    <x v="0"/>
    <x v="46"/>
    <s v="Providence"/>
    <x v="3"/>
    <n v="0.45"/>
    <n v="2250"/>
    <n v="1012.5"/>
    <n v="253.125"/>
    <n v="0.25"/>
    <n v="759.375"/>
  </r>
  <r>
    <x v="0"/>
    <n v="1185732"/>
    <x v="260"/>
    <x v="0"/>
    <x v="46"/>
    <s v="Providence"/>
    <x v="4"/>
    <n v="0.54999999999999993"/>
    <n v="2500"/>
    <n v="1374.9999999999998"/>
    <n v="343.74999999999994"/>
    <n v="0.25"/>
    <n v="1031.2499999999998"/>
  </r>
  <r>
    <x v="0"/>
    <n v="1185732"/>
    <x v="260"/>
    <x v="0"/>
    <x v="46"/>
    <s v="Providence"/>
    <x v="5"/>
    <n v="0.6"/>
    <n v="4250"/>
    <n v="2550"/>
    <n v="765"/>
    <n v="0.3"/>
    <n v="1785"/>
  </r>
  <r>
    <x v="0"/>
    <n v="1185732"/>
    <x v="261"/>
    <x v="0"/>
    <x v="46"/>
    <s v="Providence"/>
    <x v="0"/>
    <n v="0.54999999999999993"/>
    <n v="5750"/>
    <n v="3162.4999999999995"/>
    <n v="948.74999999999977"/>
    <n v="0.3"/>
    <n v="2213.75"/>
  </r>
  <r>
    <x v="0"/>
    <n v="1185732"/>
    <x v="261"/>
    <x v="0"/>
    <x v="46"/>
    <s v="Providence"/>
    <x v="1"/>
    <n v="0.5"/>
    <n v="3500"/>
    <n v="1750"/>
    <n v="525"/>
    <n v="0.3"/>
    <n v="1225"/>
  </r>
  <r>
    <x v="0"/>
    <n v="1185732"/>
    <x v="261"/>
    <x v="0"/>
    <x v="46"/>
    <s v="Providence"/>
    <x v="2"/>
    <n v="0.45"/>
    <n v="2750"/>
    <n v="1237.5"/>
    <n v="309.375"/>
    <n v="0.25"/>
    <n v="928.125"/>
  </r>
  <r>
    <x v="0"/>
    <n v="1185732"/>
    <x v="261"/>
    <x v="0"/>
    <x v="46"/>
    <s v="Providence"/>
    <x v="3"/>
    <n v="0.45"/>
    <n v="1750"/>
    <n v="787.5"/>
    <n v="196.875"/>
    <n v="0.25"/>
    <n v="590.625"/>
  </r>
  <r>
    <x v="0"/>
    <n v="1185732"/>
    <x v="261"/>
    <x v="0"/>
    <x v="46"/>
    <s v="Providence"/>
    <x v="4"/>
    <n v="0.54999999999999993"/>
    <n v="1500"/>
    <n v="824.99999999999989"/>
    <n v="206.24999999999997"/>
    <n v="0.25"/>
    <n v="618.74999999999989"/>
  </r>
  <r>
    <x v="0"/>
    <n v="1185732"/>
    <x v="261"/>
    <x v="0"/>
    <x v="46"/>
    <s v="Providence"/>
    <x v="5"/>
    <n v="0.6"/>
    <n v="3250"/>
    <n v="1950"/>
    <n v="585"/>
    <n v="0.3"/>
    <n v="1365"/>
  </r>
  <r>
    <x v="0"/>
    <n v="1185732"/>
    <x v="239"/>
    <x v="0"/>
    <x v="46"/>
    <s v="Providence"/>
    <x v="0"/>
    <n v="0.54999999999999993"/>
    <n v="4500"/>
    <n v="2474.9999999999995"/>
    <n v="742.49999999999989"/>
    <n v="0.3"/>
    <n v="1732.4999999999995"/>
  </r>
  <r>
    <x v="0"/>
    <n v="1185732"/>
    <x v="239"/>
    <x v="0"/>
    <x v="46"/>
    <s v="Providence"/>
    <x v="1"/>
    <n v="0.5"/>
    <n v="2500"/>
    <n v="1250"/>
    <n v="375"/>
    <n v="0.3"/>
    <n v="875"/>
  </r>
  <r>
    <x v="0"/>
    <n v="1185732"/>
    <x v="239"/>
    <x v="0"/>
    <x v="46"/>
    <s v="Providence"/>
    <x v="2"/>
    <n v="0.45"/>
    <n v="1500"/>
    <n v="675"/>
    <n v="168.75"/>
    <n v="0.25"/>
    <n v="506.25"/>
  </r>
  <r>
    <x v="0"/>
    <n v="1185732"/>
    <x v="239"/>
    <x v="0"/>
    <x v="46"/>
    <s v="Providence"/>
    <x v="3"/>
    <n v="0.45"/>
    <n v="1250"/>
    <n v="562.5"/>
    <n v="140.625"/>
    <n v="0.25"/>
    <n v="421.875"/>
  </r>
  <r>
    <x v="0"/>
    <n v="1185732"/>
    <x v="239"/>
    <x v="0"/>
    <x v="46"/>
    <s v="Providence"/>
    <x v="4"/>
    <n v="0.54999999999999993"/>
    <n v="1250"/>
    <n v="687.49999999999989"/>
    <n v="171.87499999999997"/>
    <n v="0.25"/>
    <n v="515.62499999999989"/>
  </r>
  <r>
    <x v="0"/>
    <n v="1185732"/>
    <x v="239"/>
    <x v="0"/>
    <x v="46"/>
    <s v="Providence"/>
    <x v="5"/>
    <n v="0.6"/>
    <n v="2250"/>
    <n v="1350"/>
    <n v="405"/>
    <n v="0.3"/>
    <n v="945"/>
  </r>
  <r>
    <x v="0"/>
    <n v="1185732"/>
    <x v="45"/>
    <x v="0"/>
    <x v="46"/>
    <s v="Providence"/>
    <x v="0"/>
    <n v="0.6"/>
    <n v="4000"/>
    <n v="2400"/>
    <n v="720"/>
    <n v="0.3"/>
    <n v="1680"/>
  </r>
  <r>
    <x v="0"/>
    <n v="1185732"/>
    <x v="45"/>
    <x v="0"/>
    <x v="46"/>
    <s v="Providence"/>
    <x v="1"/>
    <n v="0.55000000000000004"/>
    <n v="2250"/>
    <n v="1237.5"/>
    <n v="371.25"/>
    <n v="0.3"/>
    <n v="866.25"/>
  </r>
  <r>
    <x v="0"/>
    <n v="1185732"/>
    <x v="45"/>
    <x v="0"/>
    <x v="46"/>
    <s v="Providence"/>
    <x v="2"/>
    <n v="0.55000000000000004"/>
    <n v="1250"/>
    <n v="687.5"/>
    <n v="171.875"/>
    <n v="0.25"/>
    <n v="515.625"/>
  </r>
  <r>
    <x v="0"/>
    <n v="1185732"/>
    <x v="45"/>
    <x v="0"/>
    <x v="46"/>
    <s v="Providence"/>
    <x v="3"/>
    <n v="0.55000000000000004"/>
    <n v="1000"/>
    <n v="550"/>
    <n v="137.5"/>
    <n v="0.25"/>
    <n v="412.5"/>
  </r>
  <r>
    <x v="0"/>
    <n v="1185732"/>
    <x v="45"/>
    <x v="0"/>
    <x v="46"/>
    <s v="Providence"/>
    <x v="4"/>
    <n v="0.65"/>
    <n v="1000"/>
    <n v="650"/>
    <n v="162.5"/>
    <n v="0.25"/>
    <n v="487.5"/>
  </r>
  <r>
    <x v="0"/>
    <n v="1185732"/>
    <x v="45"/>
    <x v="0"/>
    <x v="46"/>
    <s v="Providence"/>
    <x v="5"/>
    <n v="0.7"/>
    <n v="2250"/>
    <n v="1575"/>
    <n v="472.5"/>
    <n v="0.3"/>
    <n v="1102.5"/>
  </r>
  <r>
    <x v="0"/>
    <n v="1185732"/>
    <x v="262"/>
    <x v="0"/>
    <x v="46"/>
    <s v="Providence"/>
    <x v="0"/>
    <n v="0.65"/>
    <n v="3750"/>
    <n v="2437.5"/>
    <n v="731.25"/>
    <n v="0.3"/>
    <n v="1706.25"/>
  </r>
  <r>
    <x v="0"/>
    <n v="1185732"/>
    <x v="262"/>
    <x v="0"/>
    <x v="46"/>
    <s v="Providence"/>
    <x v="1"/>
    <n v="0.55000000000000004"/>
    <n v="3000"/>
    <n v="1650.0000000000002"/>
    <n v="495.00000000000006"/>
    <n v="0.3"/>
    <n v="1155.0000000000002"/>
  </r>
  <r>
    <x v="0"/>
    <n v="1185732"/>
    <x v="262"/>
    <x v="0"/>
    <x v="46"/>
    <s v="Providence"/>
    <x v="2"/>
    <n v="0.55000000000000004"/>
    <n v="2950"/>
    <n v="1622.5000000000002"/>
    <n v="405.62500000000006"/>
    <n v="0.25"/>
    <n v="1216.8750000000002"/>
  </r>
  <r>
    <x v="0"/>
    <n v="1185732"/>
    <x v="262"/>
    <x v="0"/>
    <x v="46"/>
    <s v="Providence"/>
    <x v="3"/>
    <n v="0.55000000000000004"/>
    <n v="2750"/>
    <n v="1512.5000000000002"/>
    <n v="378.12500000000006"/>
    <n v="0.25"/>
    <n v="1134.3750000000002"/>
  </r>
  <r>
    <x v="0"/>
    <n v="1185732"/>
    <x v="262"/>
    <x v="0"/>
    <x v="46"/>
    <s v="Providence"/>
    <x v="4"/>
    <n v="0.65"/>
    <n v="2500"/>
    <n v="1625"/>
    <n v="406.25"/>
    <n v="0.25"/>
    <n v="1218.75"/>
  </r>
  <r>
    <x v="0"/>
    <n v="1185732"/>
    <x v="262"/>
    <x v="0"/>
    <x v="46"/>
    <s v="Providence"/>
    <x v="5"/>
    <n v="0.7"/>
    <n v="3500"/>
    <n v="2450"/>
    <n v="735"/>
    <n v="0.3"/>
    <n v="1715"/>
  </r>
  <r>
    <x v="0"/>
    <n v="1185732"/>
    <x v="263"/>
    <x v="0"/>
    <x v="46"/>
    <s v="Providence"/>
    <x v="0"/>
    <n v="0.65"/>
    <n v="5750"/>
    <n v="3737.5"/>
    <n v="1121.25"/>
    <n v="0.3"/>
    <n v="2616.25"/>
  </r>
  <r>
    <x v="0"/>
    <n v="1185732"/>
    <x v="263"/>
    <x v="0"/>
    <x v="46"/>
    <s v="Providence"/>
    <x v="1"/>
    <n v="0.55000000000000004"/>
    <n v="3750"/>
    <n v="2062.5"/>
    <n v="618.75"/>
    <n v="0.3"/>
    <n v="1443.75"/>
  </r>
  <r>
    <x v="0"/>
    <n v="1185732"/>
    <x v="263"/>
    <x v="0"/>
    <x v="46"/>
    <s v="Providence"/>
    <x v="2"/>
    <n v="0.55000000000000004"/>
    <n v="3500"/>
    <n v="1925.0000000000002"/>
    <n v="481.25000000000006"/>
    <n v="0.25"/>
    <n v="1443.7500000000002"/>
  </r>
  <r>
    <x v="0"/>
    <n v="1185732"/>
    <x v="263"/>
    <x v="0"/>
    <x v="46"/>
    <s v="Providence"/>
    <x v="3"/>
    <n v="0.55000000000000004"/>
    <n v="3000"/>
    <n v="1650.0000000000002"/>
    <n v="412.50000000000006"/>
    <n v="0.25"/>
    <n v="1237.5000000000002"/>
  </r>
  <r>
    <x v="0"/>
    <n v="1185732"/>
    <x v="263"/>
    <x v="0"/>
    <x v="46"/>
    <s v="Providence"/>
    <x v="4"/>
    <n v="0.65"/>
    <n v="3000"/>
    <n v="1950"/>
    <n v="487.5"/>
    <n v="0.25"/>
    <n v="1462.5"/>
  </r>
  <r>
    <x v="0"/>
    <n v="1185732"/>
    <x v="263"/>
    <x v="0"/>
    <x v="46"/>
    <s v="Providence"/>
    <x v="5"/>
    <n v="0.7"/>
    <n v="4000"/>
    <n v="2800"/>
    <n v="840"/>
    <n v="0.3"/>
    <n v="1960"/>
  </r>
  <r>
    <x v="0"/>
    <n v="1185732"/>
    <x v="0"/>
    <x v="0"/>
    <x v="47"/>
    <s v="Boston"/>
    <x v="0"/>
    <n v="0.45"/>
    <n v="5250"/>
    <n v="2362.5"/>
    <n v="1063.125"/>
    <n v="0.45"/>
    <n v="1299.375"/>
  </r>
  <r>
    <x v="0"/>
    <n v="1185732"/>
    <x v="0"/>
    <x v="0"/>
    <x v="47"/>
    <s v="Boston"/>
    <x v="1"/>
    <n v="0.45"/>
    <n v="3250"/>
    <n v="1462.5"/>
    <n v="658.125"/>
    <n v="0.45"/>
    <n v="804.375"/>
  </r>
  <r>
    <x v="0"/>
    <n v="1185732"/>
    <x v="0"/>
    <x v="0"/>
    <x v="47"/>
    <s v="Boston"/>
    <x v="2"/>
    <n v="0.35000000000000003"/>
    <n v="3250"/>
    <n v="1137.5"/>
    <n v="398.125"/>
    <n v="0.35"/>
    <n v="739.375"/>
  </r>
  <r>
    <x v="0"/>
    <n v="1185732"/>
    <x v="0"/>
    <x v="0"/>
    <x v="47"/>
    <s v="Boston"/>
    <x v="3"/>
    <n v="0.39999999999999997"/>
    <n v="1750"/>
    <n v="699.99999999999989"/>
    <n v="244.99999999999994"/>
    <n v="0.35"/>
    <n v="454.99999999999994"/>
  </r>
  <r>
    <x v="0"/>
    <n v="1185732"/>
    <x v="0"/>
    <x v="0"/>
    <x v="47"/>
    <s v="Boston"/>
    <x v="4"/>
    <n v="0.55000000000000004"/>
    <n v="2250"/>
    <n v="1237.5"/>
    <n v="433.125"/>
    <n v="0.35"/>
    <n v="804.375"/>
  </r>
  <r>
    <x v="0"/>
    <n v="1185732"/>
    <x v="0"/>
    <x v="0"/>
    <x v="47"/>
    <s v="Boston"/>
    <x v="5"/>
    <n v="0.45"/>
    <n v="3250"/>
    <n v="1462.5"/>
    <n v="585"/>
    <n v="0.39999999999999997"/>
    <n v="877.5"/>
  </r>
  <r>
    <x v="0"/>
    <n v="1185732"/>
    <x v="1"/>
    <x v="0"/>
    <x v="47"/>
    <s v="Boston"/>
    <x v="0"/>
    <n v="0.45"/>
    <n v="5750"/>
    <n v="2587.5"/>
    <n v="1164.375"/>
    <n v="0.45"/>
    <n v="1423.125"/>
  </r>
  <r>
    <x v="0"/>
    <n v="1185732"/>
    <x v="1"/>
    <x v="0"/>
    <x v="47"/>
    <s v="Boston"/>
    <x v="1"/>
    <n v="0.45"/>
    <n v="2250"/>
    <n v="1012.5"/>
    <n v="455.625"/>
    <n v="0.45"/>
    <n v="556.875"/>
  </r>
  <r>
    <x v="0"/>
    <n v="1185732"/>
    <x v="1"/>
    <x v="0"/>
    <x v="47"/>
    <s v="Boston"/>
    <x v="2"/>
    <n v="0.35000000000000003"/>
    <n v="2750"/>
    <n v="962.50000000000011"/>
    <n v="336.875"/>
    <n v="0.35"/>
    <n v="625.62500000000011"/>
  </r>
  <r>
    <x v="0"/>
    <n v="1185732"/>
    <x v="1"/>
    <x v="0"/>
    <x v="47"/>
    <s v="Boston"/>
    <x v="3"/>
    <n v="0.39999999999999997"/>
    <n v="1500"/>
    <n v="600"/>
    <n v="210"/>
    <n v="0.35"/>
    <n v="390"/>
  </r>
  <r>
    <x v="0"/>
    <n v="1185732"/>
    <x v="1"/>
    <x v="0"/>
    <x v="47"/>
    <s v="Boston"/>
    <x v="4"/>
    <n v="0.55000000000000004"/>
    <n v="2250"/>
    <n v="1237.5"/>
    <n v="433.125"/>
    <n v="0.35"/>
    <n v="804.375"/>
  </r>
  <r>
    <x v="0"/>
    <n v="1185732"/>
    <x v="1"/>
    <x v="0"/>
    <x v="47"/>
    <s v="Boston"/>
    <x v="5"/>
    <n v="0.45"/>
    <n v="3250"/>
    <n v="1462.5"/>
    <n v="585"/>
    <n v="0.39999999999999997"/>
    <n v="877.5"/>
  </r>
  <r>
    <x v="0"/>
    <n v="1185732"/>
    <x v="2"/>
    <x v="0"/>
    <x v="47"/>
    <s v="Boston"/>
    <x v="0"/>
    <n v="0.45"/>
    <n v="5450"/>
    <n v="2452.5"/>
    <n v="1103.625"/>
    <n v="0.45"/>
    <n v="1348.875"/>
  </r>
  <r>
    <x v="0"/>
    <n v="1185732"/>
    <x v="2"/>
    <x v="0"/>
    <x v="47"/>
    <s v="Boston"/>
    <x v="1"/>
    <n v="0.45"/>
    <n v="2500"/>
    <n v="1125"/>
    <n v="506.25"/>
    <n v="0.45"/>
    <n v="618.75"/>
  </r>
  <r>
    <x v="0"/>
    <n v="1185732"/>
    <x v="2"/>
    <x v="0"/>
    <x v="47"/>
    <s v="Boston"/>
    <x v="2"/>
    <n v="0.35000000000000003"/>
    <n v="2750"/>
    <n v="962.50000000000011"/>
    <n v="336.875"/>
    <n v="0.35"/>
    <n v="625.62500000000011"/>
  </r>
  <r>
    <x v="0"/>
    <n v="1185732"/>
    <x v="2"/>
    <x v="0"/>
    <x v="47"/>
    <s v="Boston"/>
    <x v="3"/>
    <n v="0.39999999999999997"/>
    <n v="1250"/>
    <n v="499.99999999999994"/>
    <n v="174.99999999999997"/>
    <n v="0.35"/>
    <n v="325"/>
  </r>
  <r>
    <x v="0"/>
    <n v="1185732"/>
    <x v="2"/>
    <x v="0"/>
    <x v="47"/>
    <s v="Boston"/>
    <x v="4"/>
    <n v="0.55000000000000004"/>
    <n v="1750"/>
    <n v="962.50000000000011"/>
    <n v="336.875"/>
    <n v="0.35"/>
    <n v="625.62500000000011"/>
  </r>
  <r>
    <x v="0"/>
    <n v="1185732"/>
    <x v="2"/>
    <x v="0"/>
    <x v="47"/>
    <s v="Boston"/>
    <x v="5"/>
    <n v="0.45"/>
    <n v="2750"/>
    <n v="1237.5"/>
    <n v="494.99999999999994"/>
    <n v="0.39999999999999997"/>
    <n v="742.5"/>
  </r>
  <r>
    <x v="0"/>
    <n v="1185732"/>
    <x v="3"/>
    <x v="0"/>
    <x v="47"/>
    <s v="Boston"/>
    <x v="0"/>
    <n v="0.45"/>
    <n v="5250"/>
    <n v="2362.5"/>
    <n v="1063.125"/>
    <n v="0.45"/>
    <n v="1299.375"/>
  </r>
  <r>
    <x v="0"/>
    <n v="1185732"/>
    <x v="3"/>
    <x v="0"/>
    <x v="47"/>
    <s v="Boston"/>
    <x v="1"/>
    <n v="0.45"/>
    <n v="2250"/>
    <n v="1012.5"/>
    <n v="455.625"/>
    <n v="0.45"/>
    <n v="556.875"/>
  </r>
  <r>
    <x v="0"/>
    <n v="1185732"/>
    <x v="3"/>
    <x v="0"/>
    <x v="47"/>
    <s v="Boston"/>
    <x v="2"/>
    <n v="0.35000000000000003"/>
    <n v="2250"/>
    <n v="787.50000000000011"/>
    <n v="275.625"/>
    <n v="0.35"/>
    <n v="511.87500000000011"/>
  </r>
  <r>
    <x v="0"/>
    <n v="1185732"/>
    <x v="3"/>
    <x v="0"/>
    <x v="47"/>
    <s v="Boston"/>
    <x v="3"/>
    <n v="0.39999999999999997"/>
    <n v="1500"/>
    <n v="600"/>
    <n v="210"/>
    <n v="0.35"/>
    <n v="390"/>
  </r>
  <r>
    <x v="0"/>
    <n v="1185732"/>
    <x v="3"/>
    <x v="0"/>
    <x v="47"/>
    <s v="Boston"/>
    <x v="4"/>
    <n v="0.55000000000000004"/>
    <n v="1500"/>
    <n v="825.00000000000011"/>
    <n v="288.75"/>
    <n v="0.35"/>
    <n v="536.25000000000011"/>
  </r>
  <r>
    <x v="0"/>
    <n v="1185732"/>
    <x v="3"/>
    <x v="0"/>
    <x v="47"/>
    <s v="Boston"/>
    <x v="5"/>
    <n v="0.45"/>
    <n v="3000"/>
    <n v="1350"/>
    <n v="540"/>
    <n v="0.39999999999999997"/>
    <n v="810"/>
  </r>
  <r>
    <x v="0"/>
    <n v="1185732"/>
    <x v="4"/>
    <x v="0"/>
    <x v="47"/>
    <s v="Boston"/>
    <x v="0"/>
    <n v="0.6"/>
    <n v="5700"/>
    <n v="3420"/>
    <n v="1539"/>
    <n v="0.45"/>
    <n v="1881"/>
  </r>
  <r>
    <x v="0"/>
    <n v="1185732"/>
    <x v="4"/>
    <x v="0"/>
    <x v="47"/>
    <s v="Boston"/>
    <x v="1"/>
    <n v="0.55000000000000004"/>
    <n v="2750"/>
    <n v="1512.5000000000002"/>
    <n v="680.62500000000011"/>
    <n v="0.45"/>
    <n v="831.87500000000011"/>
  </r>
  <r>
    <x v="0"/>
    <n v="1185732"/>
    <x v="4"/>
    <x v="0"/>
    <x v="47"/>
    <s v="Boston"/>
    <x v="2"/>
    <n v="0.5"/>
    <n v="3000"/>
    <n v="1500"/>
    <n v="525"/>
    <n v="0.35"/>
    <n v="975"/>
  </r>
  <r>
    <x v="0"/>
    <n v="1185732"/>
    <x v="4"/>
    <x v="0"/>
    <x v="47"/>
    <s v="Boston"/>
    <x v="3"/>
    <n v="0.5"/>
    <n v="2500"/>
    <n v="1250"/>
    <n v="437.5"/>
    <n v="0.35"/>
    <n v="812.5"/>
  </r>
  <r>
    <x v="0"/>
    <n v="1185732"/>
    <x v="4"/>
    <x v="0"/>
    <x v="47"/>
    <s v="Boston"/>
    <x v="4"/>
    <n v="0.6"/>
    <n v="2750"/>
    <n v="1650"/>
    <n v="577.5"/>
    <n v="0.35"/>
    <n v="1072.5"/>
  </r>
  <r>
    <x v="0"/>
    <n v="1185732"/>
    <x v="4"/>
    <x v="0"/>
    <x v="47"/>
    <s v="Boston"/>
    <x v="5"/>
    <n v="0.65"/>
    <n v="4000"/>
    <n v="2600"/>
    <n v="1040"/>
    <n v="0.39999999999999997"/>
    <n v="1560"/>
  </r>
  <r>
    <x v="0"/>
    <n v="1185732"/>
    <x v="5"/>
    <x v="0"/>
    <x v="47"/>
    <s v="Boston"/>
    <x v="0"/>
    <n v="0.6"/>
    <n v="6500"/>
    <n v="3900"/>
    <n v="1755"/>
    <n v="0.45"/>
    <n v="2145"/>
  </r>
  <r>
    <x v="0"/>
    <n v="1185732"/>
    <x v="5"/>
    <x v="0"/>
    <x v="47"/>
    <s v="Boston"/>
    <x v="1"/>
    <n v="0.55000000000000004"/>
    <n v="4000"/>
    <n v="2200"/>
    <n v="990"/>
    <n v="0.45"/>
    <n v="1210"/>
  </r>
  <r>
    <x v="0"/>
    <n v="1185732"/>
    <x v="5"/>
    <x v="0"/>
    <x v="47"/>
    <s v="Boston"/>
    <x v="2"/>
    <n v="0.5"/>
    <n v="3250"/>
    <n v="1625"/>
    <n v="568.75"/>
    <n v="0.35"/>
    <n v="1056.25"/>
  </r>
  <r>
    <x v="0"/>
    <n v="1185732"/>
    <x v="5"/>
    <x v="0"/>
    <x v="47"/>
    <s v="Boston"/>
    <x v="3"/>
    <n v="0.5"/>
    <n v="3000"/>
    <n v="1500"/>
    <n v="525"/>
    <n v="0.35"/>
    <n v="975"/>
  </r>
  <r>
    <x v="0"/>
    <n v="1185732"/>
    <x v="5"/>
    <x v="0"/>
    <x v="47"/>
    <s v="Boston"/>
    <x v="4"/>
    <n v="0.6"/>
    <n v="3000"/>
    <n v="1800"/>
    <n v="630"/>
    <n v="0.35"/>
    <n v="1170"/>
  </r>
  <r>
    <x v="0"/>
    <n v="1185732"/>
    <x v="5"/>
    <x v="0"/>
    <x v="47"/>
    <s v="Boston"/>
    <x v="5"/>
    <n v="0.65"/>
    <n v="4500"/>
    <n v="2925"/>
    <n v="1170"/>
    <n v="0.39999999999999997"/>
    <n v="1755"/>
  </r>
  <r>
    <x v="0"/>
    <n v="1185732"/>
    <x v="6"/>
    <x v="0"/>
    <x v="47"/>
    <s v="Boston"/>
    <x v="0"/>
    <n v="0.6"/>
    <n v="6750"/>
    <n v="4050"/>
    <n v="1822.5"/>
    <n v="0.45"/>
    <n v="2227.5"/>
  </r>
  <r>
    <x v="0"/>
    <n v="1185732"/>
    <x v="6"/>
    <x v="0"/>
    <x v="47"/>
    <s v="Boston"/>
    <x v="1"/>
    <n v="0.55000000000000004"/>
    <n v="4250"/>
    <n v="2337.5"/>
    <n v="1051.875"/>
    <n v="0.45"/>
    <n v="1285.625"/>
  </r>
  <r>
    <x v="0"/>
    <n v="1185732"/>
    <x v="6"/>
    <x v="0"/>
    <x v="47"/>
    <s v="Boston"/>
    <x v="2"/>
    <n v="0.5"/>
    <n v="3500"/>
    <n v="1750"/>
    <n v="612.5"/>
    <n v="0.35"/>
    <n v="1137.5"/>
  </r>
  <r>
    <x v="0"/>
    <n v="1185732"/>
    <x v="6"/>
    <x v="0"/>
    <x v="47"/>
    <s v="Boston"/>
    <x v="3"/>
    <n v="0.5"/>
    <n v="3000"/>
    <n v="1500"/>
    <n v="525"/>
    <n v="0.35"/>
    <n v="975"/>
  </r>
  <r>
    <x v="0"/>
    <n v="1185732"/>
    <x v="6"/>
    <x v="0"/>
    <x v="47"/>
    <s v="Boston"/>
    <x v="4"/>
    <n v="0.6"/>
    <n v="3250"/>
    <n v="1950"/>
    <n v="682.5"/>
    <n v="0.35"/>
    <n v="1267.5"/>
  </r>
  <r>
    <x v="0"/>
    <n v="1185732"/>
    <x v="6"/>
    <x v="0"/>
    <x v="47"/>
    <s v="Boston"/>
    <x v="5"/>
    <n v="0.65"/>
    <n v="5000"/>
    <n v="3250"/>
    <n v="1300"/>
    <n v="0.39999999999999997"/>
    <n v="1950"/>
  </r>
  <r>
    <x v="0"/>
    <n v="1185732"/>
    <x v="7"/>
    <x v="0"/>
    <x v="47"/>
    <s v="Boston"/>
    <x v="0"/>
    <n v="0.6"/>
    <n v="6500"/>
    <n v="3900"/>
    <n v="1755"/>
    <n v="0.45"/>
    <n v="2145"/>
  </r>
  <r>
    <x v="0"/>
    <n v="1185732"/>
    <x v="7"/>
    <x v="0"/>
    <x v="47"/>
    <s v="Boston"/>
    <x v="1"/>
    <n v="0.55000000000000004"/>
    <n v="4250"/>
    <n v="2337.5"/>
    <n v="1051.875"/>
    <n v="0.45"/>
    <n v="1285.625"/>
  </r>
  <r>
    <x v="0"/>
    <n v="1185732"/>
    <x v="7"/>
    <x v="0"/>
    <x v="47"/>
    <s v="Boston"/>
    <x v="2"/>
    <n v="0.5"/>
    <n v="3500"/>
    <n v="1750"/>
    <n v="612.5"/>
    <n v="0.35"/>
    <n v="1137.5"/>
  </r>
  <r>
    <x v="0"/>
    <n v="1185732"/>
    <x v="7"/>
    <x v="0"/>
    <x v="47"/>
    <s v="Boston"/>
    <x v="3"/>
    <n v="0.5"/>
    <n v="2500"/>
    <n v="1250"/>
    <n v="437.5"/>
    <n v="0.35"/>
    <n v="812.5"/>
  </r>
  <r>
    <x v="0"/>
    <n v="1185732"/>
    <x v="7"/>
    <x v="0"/>
    <x v="47"/>
    <s v="Boston"/>
    <x v="4"/>
    <n v="0.6"/>
    <n v="2250"/>
    <n v="1350"/>
    <n v="472.49999999999994"/>
    <n v="0.35"/>
    <n v="877.5"/>
  </r>
  <r>
    <x v="0"/>
    <n v="1185732"/>
    <x v="7"/>
    <x v="0"/>
    <x v="47"/>
    <s v="Boston"/>
    <x v="5"/>
    <n v="0.65"/>
    <n v="4000"/>
    <n v="2600"/>
    <n v="1040"/>
    <n v="0.39999999999999997"/>
    <n v="1560"/>
  </r>
  <r>
    <x v="0"/>
    <n v="1185732"/>
    <x v="8"/>
    <x v="0"/>
    <x v="47"/>
    <s v="Boston"/>
    <x v="0"/>
    <n v="0.6"/>
    <n v="5250"/>
    <n v="3150"/>
    <n v="1417.5"/>
    <n v="0.45"/>
    <n v="1732.5"/>
  </r>
  <r>
    <x v="0"/>
    <n v="1185732"/>
    <x v="8"/>
    <x v="0"/>
    <x v="47"/>
    <s v="Boston"/>
    <x v="1"/>
    <n v="0.55000000000000004"/>
    <n v="3250"/>
    <n v="1787.5000000000002"/>
    <n v="804.37500000000011"/>
    <n v="0.45"/>
    <n v="983.12500000000011"/>
  </r>
  <r>
    <x v="0"/>
    <n v="1185732"/>
    <x v="8"/>
    <x v="0"/>
    <x v="47"/>
    <s v="Boston"/>
    <x v="2"/>
    <n v="0.5"/>
    <n v="2250"/>
    <n v="1125"/>
    <n v="393.75"/>
    <n v="0.35"/>
    <n v="731.25"/>
  </r>
  <r>
    <x v="0"/>
    <n v="1185732"/>
    <x v="8"/>
    <x v="0"/>
    <x v="47"/>
    <s v="Boston"/>
    <x v="3"/>
    <n v="0.5"/>
    <n v="2000"/>
    <n v="1000"/>
    <n v="350"/>
    <n v="0.35"/>
    <n v="650"/>
  </r>
  <r>
    <x v="0"/>
    <n v="1185732"/>
    <x v="8"/>
    <x v="0"/>
    <x v="47"/>
    <s v="Boston"/>
    <x v="4"/>
    <n v="0.6"/>
    <n v="2000"/>
    <n v="1200"/>
    <n v="420"/>
    <n v="0.35"/>
    <n v="780"/>
  </r>
  <r>
    <x v="0"/>
    <n v="1185732"/>
    <x v="8"/>
    <x v="0"/>
    <x v="47"/>
    <s v="Boston"/>
    <x v="5"/>
    <n v="0.65"/>
    <n v="3000"/>
    <n v="1950"/>
    <n v="779.99999999999989"/>
    <n v="0.39999999999999997"/>
    <n v="1170"/>
  </r>
  <r>
    <x v="0"/>
    <n v="1185732"/>
    <x v="9"/>
    <x v="0"/>
    <x v="47"/>
    <s v="Boston"/>
    <x v="0"/>
    <n v="0.65"/>
    <n v="4750"/>
    <n v="3087.5"/>
    <n v="1389.375"/>
    <n v="0.45"/>
    <n v="1698.125"/>
  </r>
  <r>
    <x v="0"/>
    <n v="1185732"/>
    <x v="9"/>
    <x v="0"/>
    <x v="47"/>
    <s v="Boston"/>
    <x v="1"/>
    <n v="0.60000000000000009"/>
    <n v="3000"/>
    <n v="1800.0000000000002"/>
    <n v="810.00000000000011"/>
    <n v="0.45"/>
    <n v="990.00000000000011"/>
  </r>
  <r>
    <x v="0"/>
    <n v="1185732"/>
    <x v="9"/>
    <x v="0"/>
    <x v="47"/>
    <s v="Boston"/>
    <x v="2"/>
    <n v="0.60000000000000009"/>
    <n v="2000"/>
    <n v="1200.0000000000002"/>
    <n v="420.00000000000006"/>
    <n v="0.35"/>
    <n v="780.00000000000023"/>
  </r>
  <r>
    <x v="0"/>
    <n v="1185732"/>
    <x v="9"/>
    <x v="0"/>
    <x v="47"/>
    <s v="Boston"/>
    <x v="3"/>
    <n v="0.60000000000000009"/>
    <n v="1750"/>
    <n v="1050.0000000000002"/>
    <n v="367.50000000000006"/>
    <n v="0.35"/>
    <n v="682.50000000000023"/>
  </r>
  <r>
    <x v="0"/>
    <n v="1185732"/>
    <x v="9"/>
    <x v="0"/>
    <x v="47"/>
    <s v="Boston"/>
    <x v="4"/>
    <n v="0.70000000000000007"/>
    <n v="1750"/>
    <n v="1225.0000000000002"/>
    <n v="428.75000000000006"/>
    <n v="0.35"/>
    <n v="796.25000000000023"/>
  </r>
  <r>
    <x v="0"/>
    <n v="1185732"/>
    <x v="9"/>
    <x v="0"/>
    <x v="47"/>
    <s v="Boston"/>
    <x v="5"/>
    <n v="0.75"/>
    <n v="3000"/>
    <n v="2250"/>
    <n v="899.99999999999989"/>
    <n v="0.39999999999999997"/>
    <n v="1350"/>
  </r>
  <r>
    <x v="0"/>
    <n v="1185732"/>
    <x v="10"/>
    <x v="0"/>
    <x v="47"/>
    <s v="Boston"/>
    <x v="0"/>
    <n v="0.70000000000000007"/>
    <n v="4500"/>
    <n v="3150.0000000000005"/>
    <n v="1417.5000000000002"/>
    <n v="0.45"/>
    <n v="1732.5000000000002"/>
  </r>
  <r>
    <x v="0"/>
    <n v="1185732"/>
    <x v="10"/>
    <x v="0"/>
    <x v="47"/>
    <s v="Boston"/>
    <x v="1"/>
    <n v="0.60000000000000009"/>
    <n v="3250"/>
    <n v="1950.0000000000002"/>
    <n v="877.50000000000011"/>
    <n v="0.45"/>
    <n v="1072.5"/>
  </r>
  <r>
    <x v="0"/>
    <n v="1185732"/>
    <x v="10"/>
    <x v="0"/>
    <x v="47"/>
    <s v="Boston"/>
    <x v="2"/>
    <n v="0.60000000000000009"/>
    <n v="3200"/>
    <n v="1920.0000000000002"/>
    <n v="672"/>
    <n v="0.35"/>
    <n v="1248.0000000000002"/>
  </r>
  <r>
    <x v="0"/>
    <n v="1185732"/>
    <x v="10"/>
    <x v="0"/>
    <x v="47"/>
    <s v="Boston"/>
    <x v="3"/>
    <n v="0.60000000000000009"/>
    <n v="3000"/>
    <n v="1800.0000000000002"/>
    <n v="630"/>
    <n v="0.35"/>
    <n v="1170.0000000000002"/>
  </r>
  <r>
    <x v="0"/>
    <n v="1185732"/>
    <x v="10"/>
    <x v="0"/>
    <x v="47"/>
    <s v="Boston"/>
    <x v="4"/>
    <n v="0.70000000000000007"/>
    <n v="2750"/>
    <n v="1925.0000000000002"/>
    <n v="673.75"/>
    <n v="0.35"/>
    <n v="1251.2500000000002"/>
  </r>
  <r>
    <x v="0"/>
    <n v="1185732"/>
    <x v="10"/>
    <x v="0"/>
    <x v="47"/>
    <s v="Boston"/>
    <x v="5"/>
    <n v="0.75"/>
    <n v="3750"/>
    <n v="2812.5"/>
    <n v="1125"/>
    <n v="0.39999999999999997"/>
    <n v="1687.5"/>
  </r>
  <r>
    <x v="0"/>
    <n v="1185732"/>
    <x v="11"/>
    <x v="0"/>
    <x v="47"/>
    <s v="Boston"/>
    <x v="0"/>
    <n v="0.70000000000000007"/>
    <n v="6000"/>
    <n v="4200"/>
    <n v="1890"/>
    <n v="0.45"/>
    <n v="2310"/>
  </r>
  <r>
    <x v="0"/>
    <n v="1185732"/>
    <x v="11"/>
    <x v="0"/>
    <x v="47"/>
    <s v="Boston"/>
    <x v="1"/>
    <n v="0.60000000000000009"/>
    <n v="4000"/>
    <n v="2400.0000000000005"/>
    <n v="1080.0000000000002"/>
    <n v="0.45"/>
    <n v="1320.0000000000002"/>
  </r>
  <r>
    <x v="0"/>
    <n v="1185732"/>
    <x v="11"/>
    <x v="0"/>
    <x v="47"/>
    <s v="Boston"/>
    <x v="2"/>
    <n v="0.60000000000000009"/>
    <n v="3750"/>
    <n v="2250.0000000000005"/>
    <n v="787.50000000000011"/>
    <n v="0.35"/>
    <n v="1462.5000000000005"/>
  </r>
  <r>
    <x v="0"/>
    <n v="1185732"/>
    <x v="11"/>
    <x v="0"/>
    <x v="47"/>
    <s v="Boston"/>
    <x v="3"/>
    <n v="0.60000000000000009"/>
    <n v="3250"/>
    <n v="1950.0000000000002"/>
    <n v="682.5"/>
    <n v="0.35"/>
    <n v="1267.5000000000002"/>
  </r>
  <r>
    <x v="0"/>
    <n v="1185732"/>
    <x v="11"/>
    <x v="0"/>
    <x v="47"/>
    <s v="Boston"/>
    <x v="4"/>
    <n v="0.70000000000000007"/>
    <n v="3250"/>
    <n v="2275"/>
    <n v="796.25"/>
    <n v="0.35"/>
    <n v="1478.75"/>
  </r>
  <r>
    <x v="0"/>
    <n v="1185732"/>
    <x v="11"/>
    <x v="0"/>
    <x v="47"/>
    <s v="Boston"/>
    <x v="5"/>
    <n v="0.75"/>
    <n v="4250"/>
    <n v="3187.5"/>
    <n v="1275"/>
    <n v="0.39999999999999997"/>
    <n v="1912.5"/>
  </r>
  <r>
    <x v="0"/>
    <n v="1185732"/>
    <x v="124"/>
    <x v="0"/>
    <x v="48"/>
    <s v="Burlington"/>
    <x v="0"/>
    <n v="0.5"/>
    <n v="5250"/>
    <n v="2625"/>
    <n v="1050"/>
    <n v="0.4"/>
    <n v="1575"/>
  </r>
  <r>
    <x v="0"/>
    <n v="1185732"/>
    <x v="124"/>
    <x v="0"/>
    <x v="48"/>
    <s v="Burlington"/>
    <x v="1"/>
    <n v="0.5"/>
    <n v="3250"/>
    <n v="1625"/>
    <n v="650"/>
    <n v="0.4"/>
    <n v="975"/>
  </r>
  <r>
    <x v="0"/>
    <n v="1185732"/>
    <x v="124"/>
    <x v="0"/>
    <x v="48"/>
    <s v="Burlington"/>
    <x v="2"/>
    <n v="0.4"/>
    <n v="3250"/>
    <n v="1300"/>
    <n v="390"/>
    <n v="0.3"/>
    <n v="910"/>
  </r>
  <r>
    <x v="0"/>
    <n v="1185732"/>
    <x v="124"/>
    <x v="0"/>
    <x v="48"/>
    <s v="Burlington"/>
    <x v="3"/>
    <n v="0.44999999999999996"/>
    <n v="1750"/>
    <n v="787.49999999999989"/>
    <n v="236.24999999999994"/>
    <n v="0.3"/>
    <n v="551.25"/>
  </r>
  <r>
    <x v="0"/>
    <n v="1185732"/>
    <x v="124"/>
    <x v="0"/>
    <x v="48"/>
    <s v="Burlington"/>
    <x v="4"/>
    <n v="0.60000000000000009"/>
    <n v="2250"/>
    <n v="1350.0000000000002"/>
    <n v="405.00000000000006"/>
    <n v="0.3"/>
    <n v="945.00000000000023"/>
  </r>
  <r>
    <x v="0"/>
    <n v="1185732"/>
    <x v="124"/>
    <x v="0"/>
    <x v="48"/>
    <s v="Burlington"/>
    <x v="5"/>
    <n v="0.5"/>
    <n v="3250"/>
    <n v="1625"/>
    <n v="568.75"/>
    <n v="0.35"/>
    <n v="1056.25"/>
  </r>
  <r>
    <x v="0"/>
    <n v="1185732"/>
    <x v="125"/>
    <x v="0"/>
    <x v="48"/>
    <s v="Burlington"/>
    <x v="0"/>
    <n v="0.5"/>
    <n v="6000"/>
    <n v="3000"/>
    <n v="1200"/>
    <n v="0.4"/>
    <n v="1800"/>
  </r>
  <r>
    <x v="0"/>
    <n v="1185732"/>
    <x v="125"/>
    <x v="0"/>
    <x v="48"/>
    <s v="Burlington"/>
    <x v="1"/>
    <n v="0.5"/>
    <n v="2500"/>
    <n v="1250"/>
    <n v="500"/>
    <n v="0.4"/>
    <n v="750"/>
  </r>
  <r>
    <x v="0"/>
    <n v="1185732"/>
    <x v="125"/>
    <x v="0"/>
    <x v="48"/>
    <s v="Burlington"/>
    <x v="2"/>
    <n v="0.4"/>
    <n v="3000"/>
    <n v="1200"/>
    <n v="360"/>
    <n v="0.3"/>
    <n v="840"/>
  </r>
  <r>
    <x v="0"/>
    <n v="1185732"/>
    <x v="125"/>
    <x v="0"/>
    <x v="48"/>
    <s v="Burlington"/>
    <x v="3"/>
    <n v="0.44999999999999996"/>
    <n v="2000"/>
    <n v="899.99999999999989"/>
    <n v="269.99999999999994"/>
    <n v="0.3"/>
    <n v="630"/>
  </r>
  <r>
    <x v="0"/>
    <n v="1185732"/>
    <x v="125"/>
    <x v="0"/>
    <x v="48"/>
    <s v="Burlington"/>
    <x v="4"/>
    <n v="0.60000000000000009"/>
    <n v="2750"/>
    <n v="1650.0000000000002"/>
    <n v="495.00000000000006"/>
    <n v="0.3"/>
    <n v="1155.0000000000002"/>
  </r>
  <r>
    <x v="0"/>
    <n v="1185732"/>
    <x v="125"/>
    <x v="0"/>
    <x v="48"/>
    <s v="Burlington"/>
    <x v="5"/>
    <n v="0.5"/>
    <n v="3750"/>
    <n v="1875"/>
    <n v="656.25"/>
    <n v="0.35"/>
    <n v="1218.75"/>
  </r>
  <r>
    <x v="0"/>
    <n v="1185732"/>
    <x v="126"/>
    <x v="0"/>
    <x v="48"/>
    <s v="Burlington"/>
    <x v="0"/>
    <n v="0.5"/>
    <n v="5700"/>
    <n v="2850"/>
    <n v="1140"/>
    <n v="0.4"/>
    <n v="1710"/>
  </r>
  <r>
    <x v="0"/>
    <n v="1185732"/>
    <x v="126"/>
    <x v="0"/>
    <x v="48"/>
    <s v="Burlington"/>
    <x v="1"/>
    <n v="0.5"/>
    <n v="2750"/>
    <n v="1375"/>
    <n v="550"/>
    <n v="0.4"/>
    <n v="825"/>
  </r>
  <r>
    <x v="0"/>
    <n v="1185732"/>
    <x v="126"/>
    <x v="0"/>
    <x v="48"/>
    <s v="Burlington"/>
    <x v="2"/>
    <n v="0.4"/>
    <n v="3000"/>
    <n v="1200"/>
    <n v="360"/>
    <n v="0.3"/>
    <n v="840"/>
  </r>
  <r>
    <x v="0"/>
    <n v="1185732"/>
    <x v="126"/>
    <x v="0"/>
    <x v="48"/>
    <s v="Burlington"/>
    <x v="3"/>
    <n v="0.44999999999999996"/>
    <n v="1500"/>
    <n v="674.99999999999989"/>
    <n v="202.49999999999997"/>
    <n v="0.3"/>
    <n v="472.49999999999989"/>
  </r>
  <r>
    <x v="0"/>
    <n v="1185732"/>
    <x v="126"/>
    <x v="0"/>
    <x v="48"/>
    <s v="Burlington"/>
    <x v="4"/>
    <n v="0.60000000000000009"/>
    <n v="2000"/>
    <n v="1200.0000000000002"/>
    <n v="360.00000000000006"/>
    <n v="0.3"/>
    <n v="840.00000000000023"/>
  </r>
  <r>
    <x v="0"/>
    <n v="1185732"/>
    <x v="126"/>
    <x v="0"/>
    <x v="48"/>
    <s v="Burlington"/>
    <x v="5"/>
    <n v="0.5"/>
    <n v="3000"/>
    <n v="1500"/>
    <n v="525"/>
    <n v="0.35"/>
    <n v="975"/>
  </r>
  <r>
    <x v="0"/>
    <n v="1185732"/>
    <x v="127"/>
    <x v="0"/>
    <x v="48"/>
    <s v="Burlington"/>
    <x v="0"/>
    <n v="0.5"/>
    <n v="5500"/>
    <n v="2750"/>
    <n v="1100"/>
    <n v="0.4"/>
    <n v="1650"/>
  </r>
  <r>
    <x v="0"/>
    <n v="1185732"/>
    <x v="127"/>
    <x v="0"/>
    <x v="48"/>
    <s v="Burlington"/>
    <x v="1"/>
    <n v="0.5"/>
    <n v="2500"/>
    <n v="1250"/>
    <n v="500"/>
    <n v="0.4"/>
    <n v="750"/>
  </r>
  <r>
    <x v="0"/>
    <n v="1185732"/>
    <x v="127"/>
    <x v="0"/>
    <x v="48"/>
    <s v="Burlington"/>
    <x v="2"/>
    <n v="0.4"/>
    <n v="2500"/>
    <n v="1000"/>
    <n v="300"/>
    <n v="0.3"/>
    <n v="700"/>
  </r>
  <r>
    <x v="0"/>
    <n v="1185732"/>
    <x v="127"/>
    <x v="0"/>
    <x v="48"/>
    <s v="Burlington"/>
    <x v="3"/>
    <n v="0.44999999999999996"/>
    <n v="1750"/>
    <n v="787.49999999999989"/>
    <n v="236.24999999999994"/>
    <n v="0.3"/>
    <n v="551.25"/>
  </r>
  <r>
    <x v="0"/>
    <n v="1185732"/>
    <x v="127"/>
    <x v="0"/>
    <x v="48"/>
    <s v="Burlington"/>
    <x v="4"/>
    <n v="0.60000000000000009"/>
    <n v="1750"/>
    <n v="1050.0000000000002"/>
    <n v="315.00000000000006"/>
    <n v="0.3"/>
    <n v="735.00000000000023"/>
  </r>
  <r>
    <x v="0"/>
    <n v="1185732"/>
    <x v="127"/>
    <x v="0"/>
    <x v="48"/>
    <s v="Burlington"/>
    <x v="5"/>
    <n v="0.5"/>
    <n v="3250"/>
    <n v="1625"/>
    <n v="568.75"/>
    <n v="0.35"/>
    <n v="1056.25"/>
  </r>
  <r>
    <x v="0"/>
    <n v="1185732"/>
    <x v="128"/>
    <x v="0"/>
    <x v="48"/>
    <s v="Burlington"/>
    <x v="0"/>
    <n v="0.65"/>
    <n v="5950"/>
    <n v="3867.5"/>
    <n v="1547"/>
    <n v="0.4"/>
    <n v="2320.5"/>
  </r>
  <r>
    <x v="0"/>
    <n v="1185732"/>
    <x v="128"/>
    <x v="0"/>
    <x v="48"/>
    <s v="Burlington"/>
    <x v="1"/>
    <n v="0.60000000000000009"/>
    <n v="3000"/>
    <n v="1800.0000000000002"/>
    <n v="720.00000000000011"/>
    <n v="0.4"/>
    <n v="1080"/>
  </r>
  <r>
    <x v="0"/>
    <n v="1185732"/>
    <x v="128"/>
    <x v="0"/>
    <x v="48"/>
    <s v="Burlington"/>
    <x v="2"/>
    <n v="0.55000000000000004"/>
    <n v="3250"/>
    <n v="1787.5000000000002"/>
    <n v="536.25"/>
    <n v="0.3"/>
    <n v="1251.2500000000002"/>
  </r>
  <r>
    <x v="0"/>
    <n v="1185732"/>
    <x v="128"/>
    <x v="0"/>
    <x v="48"/>
    <s v="Burlington"/>
    <x v="3"/>
    <n v="0.55000000000000004"/>
    <n v="2750"/>
    <n v="1512.5000000000002"/>
    <n v="453.75000000000006"/>
    <n v="0.3"/>
    <n v="1058.7500000000002"/>
  </r>
  <r>
    <x v="0"/>
    <n v="1185732"/>
    <x v="128"/>
    <x v="0"/>
    <x v="48"/>
    <s v="Burlington"/>
    <x v="4"/>
    <n v="0.65"/>
    <n v="3000"/>
    <n v="1950"/>
    <n v="585"/>
    <n v="0.3"/>
    <n v="1365"/>
  </r>
  <r>
    <x v="0"/>
    <n v="1185732"/>
    <x v="128"/>
    <x v="0"/>
    <x v="48"/>
    <s v="Burlington"/>
    <x v="5"/>
    <n v="0.70000000000000007"/>
    <n v="4250"/>
    <n v="2975.0000000000005"/>
    <n v="1041.25"/>
    <n v="0.35"/>
    <n v="1933.7500000000005"/>
  </r>
  <r>
    <x v="0"/>
    <n v="1185732"/>
    <x v="129"/>
    <x v="0"/>
    <x v="48"/>
    <s v="Burlington"/>
    <x v="0"/>
    <n v="0.65"/>
    <n v="6750"/>
    <n v="4387.5"/>
    <n v="1755"/>
    <n v="0.4"/>
    <n v="2632.5"/>
  </r>
  <r>
    <x v="0"/>
    <n v="1185732"/>
    <x v="129"/>
    <x v="0"/>
    <x v="48"/>
    <s v="Burlington"/>
    <x v="1"/>
    <n v="0.60000000000000009"/>
    <n v="4250"/>
    <n v="2550.0000000000005"/>
    <n v="1020.0000000000002"/>
    <n v="0.4"/>
    <n v="1530.0000000000002"/>
  </r>
  <r>
    <x v="0"/>
    <n v="1185732"/>
    <x v="129"/>
    <x v="0"/>
    <x v="48"/>
    <s v="Burlington"/>
    <x v="2"/>
    <n v="0.55000000000000004"/>
    <n v="3500"/>
    <n v="1925.0000000000002"/>
    <n v="577.5"/>
    <n v="0.3"/>
    <n v="1347.5000000000002"/>
  </r>
  <r>
    <x v="0"/>
    <n v="1185732"/>
    <x v="129"/>
    <x v="0"/>
    <x v="48"/>
    <s v="Burlington"/>
    <x v="3"/>
    <n v="0.55000000000000004"/>
    <n v="3250"/>
    <n v="1787.5000000000002"/>
    <n v="536.25"/>
    <n v="0.3"/>
    <n v="1251.2500000000002"/>
  </r>
  <r>
    <x v="0"/>
    <n v="1185732"/>
    <x v="129"/>
    <x v="0"/>
    <x v="48"/>
    <s v="Burlington"/>
    <x v="4"/>
    <n v="0.65"/>
    <n v="3250"/>
    <n v="2112.5"/>
    <n v="633.75"/>
    <n v="0.3"/>
    <n v="1478.75"/>
  </r>
  <r>
    <x v="0"/>
    <n v="1185732"/>
    <x v="129"/>
    <x v="0"/>
    <x v="48"/>
    <s v="Burlington"/>
    <x v="5"/>
    <n v="0.70000000000000007"/>
    <n v="4750"/>
    <n v="3325.0000000000005"/>
    <n v="1163.75"/>
    <n v="0.35"/>
    <n v="2161.2500000000005"/>
  </r>
  <r>
    <x v="0"/>
    <n v="1185732"/>
    <x v="130"/>
    <x v="0"/>
    <x v="48"/>
    <s v="Burlington"/>
    <x v="0"/>
    <n v="0.65"/>
    <n v="7000"/>
    <n v="4550"/>
    <n v="1820"/>
    <n v="0.4"/>
    <n v="2730"/>
  </r>
  <r>
    <x v="0"/>
    <n v="1185732"/>
    <x v="130"/>
    <x v="0"/>
    <x v="48"/>
    <s v="Burlington"/>
    <x v="1"/>
    <n v="0.60000000000000009"/>
    <n v="4500"/>
    <n v="2700.0000000000005"/>
    <n v="1080.0000000000002"/>
    <n v="0.4"/>
    <n v="1620.0000000000002"/>
  </r>
  <r>
    <x v="0"/>
    <n v="1185732"/>
    <x v="130"/>
    <x v="0"/>
    <x v="48"/>
    <s v="Burlington"/>
    <x v="2"/>
    <n v="0.55000000000000004"/>
    <n v="3750"/>
    <n v="2062.5"/>
    <n v="618.75"/>
    <n v="0.3"/>
    <n v="1443.75"/>
  </r>
  <r>
    <x v="0"/>
    <n v="1185732"/>
    <x v="130"/>
    <x v="0"/>
    <x v="48"/>
    <s v="Burlington"/>
    <x v="3"/>
    <n v="0.55000000000000004"/>
    <n v="3250"/>
    <n v="1787.5000000000002"/>
    <n v="536.25"/>
    <n v="0.3"/>
    <n v="1251.2500000000002"/>
  </r>
  <r>
    <x v="0"/>
    <n v="1185732"/>
    <x v="130"/>
    <x v="0"/>
    <x v="48"/>
    <s v="Burlington"/>
    <x v="4"/>
    <n v="0.65"/>
    <n v="3500"/>
    <n v="2275"/>
    <n v="682.5"/>
    <n v="0.3"/>
    <n v="1592.5"/>
  </r>
  <r>
    <x v="0"/>
    <n v="1185732"/>
    <x v="130"/>
    <x v="0"/>
    <x v="48"/>
    <s v="Burlington"/>
    <x v="5"/>
    <n v="0.70000000000000007"/>
    <n v="5250"/>
    <n v="3675.0000000000005"/>
    <n v="1286.25"/>
    <n v="0.35"/>
    <n v="2388.7500000000005"/>
  </r>
  <r>
    <x v="0"/>
    <n v="1185732"/>
    <x v="131"/>
    <x v="0"/>
    <x v="48"/>
    <s v="Burlington"/>
    <x v="0"/>
    <n v="0.65"/>
    <n v="6750"/>
    <n v="4387.5"/>
    <n v="1755"/>
    <n v="0.4"/>
    <n v="2632.5"/>
  </r>
  <r>
    <x v="0"/>
    <n v="1185732"/>
    <x v="131"/>
    <x v="0"/>
    <x v="48"/>
    <s v="Burlington"/>
    <x v="1"/>
    <n v="0.60000000000000009"/>
    <n v="4500"/>
    <n v="2700.0000000000005"/>
    <n v="1080.0000000000002"/>
    <n v="0.4"/>
    <n v="1620.0000000000002"/>
  </r>
  <r>
    <x v="0"/>
    <n v="1185732"/>
    <x v="131"/>
    <x v="0"/>
    <x v="48"/>
    <s v="Burlington"/>
    <x v="2"/>
    <n v="0.55000000000000004"/>
    <n v="3750"/>
    <n v="2062.5"/>
    <n v="618.75"/>
    <n v="0.3"/>
    <n v="1443.75"/>
  </r>
  <r>
    <x v="0"/>
    <n v="1185732"/>
    <x v="131"/>
    <x v="0"/>
    <x v="48"/>
    <s v="Burlington"/>
    <x v="3"/>
    <n v="0.55000000000000004"/>
    <n v="2750"/>
    <n v="1512.5000000000002"/>
    <n v="453.75000000000006"/>
    <n v="0.3"/>
    <n v="1058.7500000000002"/>
  </r>
  <r>
    <x v="0"/>
    <n v="1185732"/>
    <x v="131"/>
    <x v="0"/>
    <x v="48"/>
    <s v="Burlington"/>
    <x v="4"/>
    <n v="0.65"/>
    <n v="2500"/>
    <n v="1625"/>
    <n v="487.5"/>
    <n v="0.3"/>
    <n v="1137.5"/>
  </r>
  <r>
    <x v="0"/>
    <n v="1185732"/>
    <x v="131"/>
    <x v="0"/>
    <x v="48"/>
    <s v="Burlington"/>
    <x v="5"/>
    <n v="0.70000000000000007"/>
    <n v="4250"/>
    <n v="2975.0000000000005"/>
    <n v="1041.25"/>
    <n v="0.35"/>
    <n v="1933.7500000000005"/>
  </r>
  <r>
    <x v="0"/>
    <n v="1185732"/>
    <x v="132"/>
    <x v="0"/>
    <x v="48"/>
    <s v="Burlington"/>
    <x v="0"/>
    <n v="0.65"/>
    <n v="5500"/>
    <n v="3575"/>
    <n v="1430"/>
    <n v="0.4"/>
    <n v="2145"/>
  </r>
  <r>
    <x v="0"/>
    <n v="1185732"/>
    <x v="132"/>
    <x v="0"/>
    <x v="48"/>
    <s v="Burlington"/>
    <x v="1"/>
    <n v="0.60000000000000009"/>
    <n v="3500"/>
    <n v="2100.0000000000005"/>
    <n v="840.00000000000023"/>
    <n v="0.4"/>
    <n v="1260.0000000000002"/>
  </r>
  <r>
    <x v="0"/>
    <n v="1185732"/>
    <x v="132"/>
    <x v="0"/>
    <x v="48"/>
    <s v="Burlington"/>
    <x v="2"/>
    <n v="0.55000000000000004"/>
    <n v="2500"/>
    <n v="1375"/>
    <n v="412.5"/>
    <n v="0.3"/>
    <n v="962.5"/>
  </r>
  <r>
    <x v="0"/>
    <n v="1185732"/>
    <x v="132"/>
    <x v="0"/>
    <x v="48"/>
    <s v="Burlington"/>
    <x v="3"/>
    <n v="0.55000000000000004"/>
    <n v="2250"/>
    <n v="1237.5"/>
    <n v="371.25"/>
    <n v="0.3"/>
    <n v="866.25"/>
  </r>
  <r>
    <x v="0"/>
    <n v="1185732"/>
    <x v="132"/>
    <x v="0"/>
    <x v="48"/>
    <s v="Burlington"/>
    <x v="4"/>
    <n v="0.65"/>
    <n v="2250"/>
    <n v="1462.5"/>
    <n v="438.75"/>
    <n v="0.3"/>
    <n v="1023.75"/>
  </r>
  <r>
    <x v="0"/>
    <n v="1185732"/>
    <x v="132"/>
    <x v="0"/>
    <x v="48"/>
    <s v="Burlington"/>
    <x v="5"/>
    <n v="0.70000000000000007"/>
    <n v="3250"/>
    <n v="2275"/>
    <n v="796.25"/>
    <n v="0.35"/>
    <n v="1478.75"/>
  </r>
  <r>
    <x v="0"/>
    <n v="1185732"/>
    <x v="133"/>
    <x v="0"/>
    <x v="48"/>
    <s v="Burlington"/>
    <x v="0"/>
    <n v="0.70000000000000007"/>
    <n v="4750"/>
    <n v="3325.0000000000005"/>
    <n v="1330.0000000000002"/>
    <n v="0.4"/>
    <n v="1995.0000000000002"/>
  </r>
  <r>
    <x v="0"/>
    <n v="1185732"/>
    <x v="133"/>
    <x v="0"/>
    <x v="48"/>
    <s v="Burlington"/>
    <x v="1"/>
    <n v="0.65000000000000013"/>
    <n v="3000"/>
    <n v="1950.0000000000005"/>
    <n v="780.00000000000023"/>
    <n v="0.4"/>
    <n v="1170.0000000000002"/>
  </r>
  <r>
    <x v="0"/>
    <n v="1185732"/>
    <x v="133"/>
    <x v="0"/>
    <x v="48"/>
    <s v="Burlington"/>
    <x v="2"/>
    <n v="0.65000000000000013"/>
    <n v="2000"/>
    <n v="1300.0000000000002"/>
    <n v="390.00000000000006"/>
    <n v="0.3"/>
    <n v="910.00000000000023"/>
  </r>
  <r>
    <x v="0"/>
    <n v="1185732"/>
    <x v="133"/>
    <x v="0"/>
    <x v="48"/>
    <s v="Burlington"/>
    <x v="3"/>
    <n v="0.65000000000000013"/>
    <n v="1750"/>
    <n v="1137.5000000000002"/>
    <n v="341.25000000000006"/>
    <n v="0.3"/>
    <n v="796.25000000000023"/>
  </r>
  <r>
    <x v="0"/>
    <n v="1185732"/>
    <x v="133"/>
    <x v="0"/>
    <x v="48"/>
    <s v="Burlington"/>
    <x v="4"/>
    <n v="0.75000000000000011"/>
    <n v="1750"/>
    <n v="1312.5000000000002"/>
    <n v="393.75000000000006"/>
    <n v="0.3"/>
    <n v="918.75000000000023"/>
  </r>
  <r>
    <x v="0"/>
    <n v="1185732"/>
    <x v="133"/>
    <x v="0"/>
    <x v="48"/>
    <s v="Burlington"/>
    <x v="5"/>
    <n v="0.8"/>
    <n v="3000"/>
    <n v="2400"/>
    <n v="840"/>
    <n v="0.35"/>
    <n v="1560"/>
  </r>
  <r>
    <x v="0"/>
    <n v="1185732"/>
    <x v="134"/>
    <x v="0"/>
    <x v="48"/>
    <s v="Burlington"/>
    <x v="0"/>
    <n v="0.75000000000000011"/>
    <n v="4500"/>
    <n v="3375.0000000000005"/>
    <n v="1350.0000000000002"/>
    <n v="0.4"/>
    <n v="2025.0000000000002"/>
  </r>
  <r>
    <x v="0"/>
    <n v="1185732"/>
    <x v="134"/>
    <x v="0"/>
    <x v="48"/>
    <s v="Burlington"/>
    <x v="1"/>
    <n v="0.65000000000000013"/>
    <n v="3250"/>
    <n v="2112.5000000000005"/>
    <n v="845.00000000000023"/>
    <n v="0.4"/>
    <n v="1267.5000000000002"/>
  </r>
  <r>
    <x v="0"/>
    <n v="1185732"/>
    <x v="134"/>
    <x v="0"/>
    <x v="48"/>
    <s v="Burlington"/>
    <x v="2"/>
    <n v="0.65000000000000013"/>
    <n v="3450"/>
    <n v="2242.5000000000005"/>
    <n v="672.75000000000011"/>
    <n v="0.3"/>
    <n v="1569.7500000000005"/>
  </r>
  <r>
    <x v="0"/>
    <n v="1185732"/>
    <x v="134"/>
    <x v="0"/>
    <x v="48"/>
    <s v="Burlington"/>
    <x v="3"/>
    <n v="0.65000000000000013"/>
    <n v="3250"/>
    <n v="2112.5000000000005"/>
    <n v="633.75000000000011"/>
    <n v="0.3"/>
    <n v="1478.7500000000005"/>
  </r>
  <r>
    <x v="0"/>
    <n v="1185732"/>
    <x v="134"/>
    <x v="0"/>
    <x v="48"/>
    <s v="Burlington"/>
    <x v="4"/>
    <n v="0.75000000000000011"/>
    <n v="3000"/>
    <n v="2250.0000000000005"/>
    <n v="675.00000000000011"/>
    <n v="0.3"/>
    <n v="1575.0000000000005"/>
  </r>
  <r>
    <x v="0"/>
    <n v="1185732"/>
    <x v="134"/>
    <x v="0"/>
    <x v="48"/>
    <s v="Burlington"/>
    <x v="5"/>
    <n v="0.8"/>
    <n v="4000"/>
    <n v="3200"/>
    <n v="1120"/>
    <n v="0.35"/>
    <n v="2080"/>
  </r>
  <r>
    <x v="0"/>
    <n v="1185732"/>
    <x v="135"/>
    <x v="0"/>
    <x v="48"/>
    <s v="Burlington"/>
    <x v="0"/>
    <n v="0.75000000000000011"/>
    <n v="6250"/>
    <n v="4687.5000000000009"/>
    <n v="1875.0000000000005"/>
    <n v="0.4"/>
    <n v="2812.5000000000005"/>
  </r>
  <r>
    <x v="0"/>
    <n v="1185732"/>
    <x v="135"/>
    <x v="0"/>
    <x v="48"/>
    <s v="Burlington"/>
    <x v="1"/>
    <n v="0.65000000000000013"/>
    <n v="4250"/>
    <n v="2762.5000000000005"/>
    <n v="1105.0000000000002"/>
    <n v="0.4"/>
    <n v="1657.5000000000002"/>
  </r>
  <r>
    <x v="0"/>
    <n v="1185732"/>
    <x v="135"/>
    <x v="0"/>
    <x v="48"/>
    <s v="Burlington"/>
    <x v="2"/>
    <n v="0.65000000000000013"/>
    <n v="4000"/>
    <n v="2600.0000000000005"/>
    <n v="780.00000000000011"/>
    <n v="0.3"/>
    <n v="1820.0000000000005"/>
  </r>
  <r>
    <x v="0"/>
    <n v="1185732"/>
    <x v="135"/>
    <x v="0"/>
    <x v="48"/>
    <s v="Burlington"/>
    <x v="3"/>
    <n v="0.65000000000000013"/>
    <n v="3500"/>
    <n v="2275.0000000000005"/>
    <n v="682.50000000000011"/>
    <n v="0.3"/>
    <n v="1592.5000000000005"/>
  </r>
  <r>
    <x v="0"/>
    <n v="1185732"/>
    <x v="135"/>
    <x v="0"/>
    <x v="48"/>
    <s v="Burlington"/>
    <x v="4"/>
    <n v="0.75000000000000011"/>
    <n v="3500"/>
    <n v="2625.0000000000005"/>
    <n v="787.50000000000011"/>
    <n v="0.3"/>
    <n v="1837.5000000000005"/>
  </r>
  <r>
    <x v="0"/>
    <n v="1185732"/>
    <x v="135"/>
    <x v="0"/>
    <x v="48"/>
    <s v="Burlington"/>
    <x v="5"/>
    <n v="0.8"/>
    <n v="4500"/>
    <n v="3600"/>
    <n v="1260"/>
    <n v="0.35"/>
    <n v="2340"/>
  </r>
  <r>
    <x v="0"/>
    <n v="1185732"/>
    <x v="145"/>
    <x v="0"/>
    <x v="49"/>
    <s v="Manchester"/>
    <x v="0"/>
    <n v="0.55000000000000004"/>
    <n v="5000"/>
    <n v="2750"/>
    <n v="962.50000000000011"/>
    <n v="0.35000000000000003"/>
    <n v="1787.5"/>
  </r>
  <r>
    <x v="0"/>
    <n v="1185732"/>
    <x v="145"/>
    <x v="0"/>
    <x v="49"/>
    <s v="Manchester"/>
    <x v="1"/>
    <n v="0.55000000000000004"/>
    <n v="3000"/>
    <n v="1650.0000000000002"/>
    <n v="577.50000000000011"/>
    <n v="0.35000000000000003"/>
    <n v="1072.5"/>
  </r>
  <r>
    <x v="0"/>
    <n v="1185732"/>
    <x v="145"/>
    <x v="0"/>
    <x v="49"/>
    <s v="Manchester"/>
    <x v="2"/>
    <n v="0.45"/>
    <n v="3000"/>
    <n v="1350"/>
    <n v="337.5"/>
    <n v="0.25"/>
    <n v="1012.5"/>
  </r>
  <r>
    <x v="0"/>
    <n v="1185732"/>
    <x v="145"/>
    <x v="0"/>
    <x v="49"/>
    <s v="Manchester"/>
    <x v="3"/>
    <n v="0.49999999999999994"/>
    <n v="1500"/>
    <n v="749.99999999999989"/>
    <n v="187.49999999999997"/>
    <n v="0.25"/>
    <n v="562.49999999999989"/>
  </r>
  <r>
    <x v="0"/>
    <n v="1185732"/>
    <x v="145"/>
    <x v="0"/>
    <x v="49"/>
    <s v="Manchester"/>
    <x v="4"/>
    <n v="0.65000000000000013"/>
    <n v="2000"/>
    <n v="1300.0000000000002"/>
    <n v="325.00000000000006"/>
    <n v="0.25"/>
    <n v="975.00000000000023"/>
  </r>
  <r>
    <x v="0"/>
    <n v="1185732"/>
    <x v="145"/>
    <x v="0"/>
    <x v="49"/>
    <s v="Manchester"/>
    <x v="5"/>
    <n v="0.55000000000000004"/>
    <n v="3000"/>
    <n v="1650.0000000000002"/>
    <n v="495.00000000000006"/>
    <n v="0.3"/>
    <n v="1155.0000000000002"/>
  </r>
  <r>
    <x v="0"/>
    <n v="1185732"/>
    <x v="216"/>
    <x v="0"/>
    <x v="49"/>
    <s v="Manchester"/>
    <x v="0"/>
    <n v="0.55000000000000004"/>
    <n v="5750"/>
    <n v="3162.5000000000005"/>
    <n v="1106.8750000000002"/>
    <n v="0.35000000000000003"/>
    <n v="2055.625"/>
  </r>
  <r>
    <x v="0"/>
    <n v="1185732"/>
    <x v="216"/>
    <x v="0"/>
    <x v="49"/>
    <s v="Manchester"/>
    <x v="1"/>
    <n v="0.55000000000000004"/>
    <n v="2250"/>
    <n v="1237.5"/>
    <n v="433.12500000000006"/>
    <n v="0.35000000000000003"/>
    <n v="804.375"/>
  </r>
  <r>
    <x v="0"/>
    <n v="1185732"/>
    <x v="216"/>
    <x v="0"/>
    <x v="49"/>
    <s v="Manchester"/>
    <x v="2"/>
    <n v="0.45"/>
    <n v="2750"/>
    <n v="1237.5"/>
    <n v="309.375"/>
    <n v="0.25"/>
    <n v="928.125"/>
  </r>
  <r>
    <x v="0"/>
    <n v="1185732"/>
    <x v="216"/>
    <x v="0"/>
    <x v="49"/>
    <s v="Manchester"/>
    <x v="3"/>
    <n v="0.49999999999999994"/>
    <n v="1750"/>
    <n v="874.99999999999989"/>
    <n v="218.74999999999997"/>
    <n v="0.25"/>
    <n v="656.24999999999989"/>
  </r>
  <r>
    <x v="0"/>
    <n v="1185732"/>
    <x v="216"/>
    <x v="0"/>
    <x v="49"/>
    <s v="Manchester"/>
    <x v="4"/>
    <n v="0.65000000000000013"/>
    <n v="2500"/>
    <n v="1625.0000000000002"/>
    <n v="406.25000000000006"/>
    <n v="0.25"/>
    <n v="1218.7500000000002"/>
  </r>
  <r>
    <x v="0"/>
    <n v="1185732"/>
    <x v="216"/>
    <x v="0"/>
    <x v="49"/>
    <s v="Manchester"/>
    <x v="5"/>
    <n v="0.55000000000000004"/>
    <n v="3500"/>
    <n v="1925.0000000000002"/>
    <n v="577.5"/>
    <n v="0.3"/>
    <n v="1347.5000000000002"/>
  </r>
  <r>
    <x v="0"/>
    <n v="1185732"/>
    <x v="250"/>
    <x v="0"/>
    <x v="49"/>
    <s v="Manchester"/>
    <x v="0"/>
    <n v="0.55000000000000004"/>
    <n v="5450"/>
    <n v="2997.5000000000005"/>
    <n v="1049.1250000000002"/>
    <n v="0.35000000000000003"/>
    <n v="1948.3750000000002"/>
  </r>
  <r>
    <x v="0"/>
    <n v="1185732"/>
    <x v="250"/>
    <x v="0"/>
    <x v="49"/>
    <s v="Manchester"/>
    <x v="1"/>
    <n v="0.55000000000000004"/>
    <n v="2500"/>
    <n v="1375"/>
    <n v="481.25000000000006"/>
    <n v="0.35000000000000003"/>
    <n v="893.75"/>
  </r>
  <r>
    <x v="0"/>
    <n v="1185732"/>
    <x v="250"/>
    <x v="0"/>
    <x v="49"/>
    <s v="Manchester"/>
    <x v="2"/>
    <n v="0.45"/>
    <n v="2750"/>
    <n v="1237.5"/>
    <n v="309.375"/>
    <n v="0.25"/>
    <n v="928.125"/>
  </r>
  <r>
    <x v="0"/>
    <n v="1185732"/>
    <x v="250"/>
    <x v="0"/>
    <x v="49"/>
    <s v="Manchester"/>
    <x v="3"/>
    <n v="0.49999999999999994"/>
    <n v="1250"/>
    <n v="624.99999999999989"/>
    <n v="156.24999999999997"/>
    <n v="0.25"/>
    <n v="468.74999999999989"/>
  </r>
  <r>
    <x v="0"/>
    <n v="1185732"/>
    <x v="250"/>
    <x v="0"/>
    <x v="49"/>
    <s v="Manchester"/>
    <x v="4"/>
    <n v="0.65000000000000013"/>
    <n v="1750"/>
    <n v="1137.5000000000002"/>
    <n v="284.37500000000006"/>
    <n v="0.25"/>
    <n v="853.12500000000023"/>
  </r>
  <r>
    <x v="0"/>
    <n v="1185732"/>
    <x v="250"/>
    <x v="0"/>
    <x v="49"/>
    <s v="Manchester"/>
    <x v="5"/>
    <n v="0.55000000000000004"/>
    <n v="2750"/>
    <n v="1512.5000000000002"/>
    <n v="453.75000000000006"/>
    <n v="0.3"/>
    <n v="1058.7500000000002"/>
  </r>
  <r>
    <x v="0"/>
    <n v="1185732"/>
    <x v="251"/>
    <x v="0"/>
    <x v="49"/>
    <s v="Manchester"/>
    <x v="0"/>
    <n v="0.55000000000000004"/>
    <n v="5250"/>
    <n v="2887.5000000000005"/>
    <n v="1010.6250000000002"/>
    <n v="0.35000000000000003"/>
    <n v="1876.8750000000002"/>
  </r>
  <r>
    <x v="0"/>
    <n v="1185732"/>
    <x v="251"/>
    <x v="0"/>
    <x v="49"/>
    <s v="Manchester"/>
    <x v="1"/>
    <n v="0.55000000000000004"/>
    <n v="2250"/>
    <n v="1237.5"/>
    <n v="433.12500000000006"/>
    <n v="0.35000000000000003"/>
    <n v="804.375"/>
  </r>
  <r>
    <x v="0"/>
    <n v="1185732"/>
    <x v="251"/>
    <x v="0"/>
    <x v="49"/>
    <s v="Manchester"/>
    <x v="2"/>
    <n v="0.45"/>
    <n v="2250"/>
    <n v="1012.5"/>
    <n v="253.125"/>
    <n v="0.25"/>
    <n v="759.375"/>
  </r>
  <r>
    <x v="0"/>
    <n v="1185732"/>
    <x v="251"/>
    <x v="0"/>
    <x v="49"/>
    <s v="Manchester"/>
    <x v="3"/>
    <n v="0.49999999999999994"/>
    <n v="1500"/>
    <n v="749.99999999999989"/>
    <n v="187.49999999999997"/>
    <n v="0.25"/>
    <n v="562.49999999999989"/>
  </r>
  <r>
    <x v="0"/>
    <n v="1185732"/>
    <x v="251"/>
    <x v="0"/>
    <x v="49"/>
    <s v="Manchester"/>
    <x v="4"/>
    <n v="0.60000000000000009"/>
    <n v="1500"/>
    <n v="900.00000000000011"/>
    <n v="225.00000000000003"/>
    <n v="0.25"/>
    <n v="675.00000000000011"/>
  </r>
  <r>
    <x v="0"/>
    <n v="1185732"/>
    <x v="251"/>
    <x v="0"/>
    <x v="49"/>
    <s v="Manchester"/>
    <x v="5"/>
    <n v="0.5"/>
    <n v="3000"/>
    <n v="1500"/>
    <n v="450"/>
    <n v="0.3"/>
    <n v="1050"/>
  </r>
  <r>
    <x v="0"/>
    <n v="1185732"/>
    <x v="252"/>
    <x v="0"/>
    <x v="49"/>
    <s v="Manchester"/>
    <x v="0"/>
    <n v="0.65"/>
    <n v="5700"/>
    <n v="3705"/>
    <n v="1296.7500000000002"/>
    <n v="0.35000000000000003"/>
    <n v="2408.25"/>
  </r>
  <r>
    <x v="0"/>
    <n v="1185732"/>
    <x v="252"/>
    <x v="0"/>
    <x v="49"/>
    <s v="Manchester"/>
    <x v="1"/>
    <n v="0.60000000000000009"/>
    <n v="2750"/>
    <n v="1650.0000000000002"/>
    <n v="577.50000000000011"/>
    <n v="0.35000000000000003"/>
    <n v="1072.5"/>
  </r>
  <r>
    <x v="0"/>
    <n v="1185732"/>
    <x v="252"/>
    <x v="0"/>
    <x v="49"/>
    <s v="Manchester"/>
    <x v="2"/>
    <n v="0.55000000000000004"/>
    <n v="3000"/>
    <n v="1650.0000000000002"/>
    <n v="412.50000000000006"/>
    <n v="0.25"/>
    <n v="1237.5000000000002"/>
  </r>
  <r>
    <x v="0"/>
    <n v="1185732"/>
    <x v="252"/>
    <x v="0"/>
    <x v="49"/>
    <s v="Manchester"/>
    <x v="3"/>
    <n v="0.55000000000000004"/>
    <n v="2500"/>
    <n v="1375"/>
    <n v="343.75"/>
    <n v="0.25"/>
    <n v="1031.25"/>
  </r>
  <r>
    <x v="0"/>
    <n v="1185732"/>
    <x v="252"/>
    <x v="0"/>
    <x v="49"/>
    <s v="Manchester"/>
    <x v="4"/>
    <n v="0.65"/>
    <n v="2750"/>
    <n v="1787.5"/>
    <n v="446.875"/>
    <n v="0.25"/>
    <n v="1340.625"/>
  </r>
  <r>
    <x v="0"/>
    <n v="1185732"/>
    <x v="252"/>
    <x v="0"/>
    <x v="49"/>
    <s v="Manchester"/>
    <x v="5"/>
    <n v="0.70000000000000007"/>
    <n v="4000"/>
    <n v="2800.0000000000005"/>
    <n v="840.00000000000011"/>
    <n v="0.3"/>
    <n v="1960.0000000000005"/>
  </r>
  <r>
    <x v="0"/>
    <n v="1185732"/>
    <x v="220"/>
    <x v="0"/>
    <x v="49"/>
    <s v="Manchester"/>
    <x v="0"/>
    <n v="0.65"/>
    <n v="6500"/>
    <n v="4225"/>
    <n v="1478.7500000000002"/>
    <n v="0.35000000000000003"/>
    <n v="2746.25"/>
  </r>
  <r>
    <x v="0"/>
    <n v="1185732"/>
    <x v="220"/>
    <x v="0"/>
    <x v="49"/>
    <s v="Manchester"/>
    <x v="1"/>
    <n v="0.60000000000000009"/>
    <n v="4000"/>
    <n v="2400.0000000000005"/>
    <n v="840.00000000000023"/>
    <n v="0.35000000000000003"/>
    <n v="1560.0000000000002"/>
  </r>
  <r>
    <x v="0"/>
    <n v="1185732"/>
    <x v="220"/>
    <x v="0"/>
    <x v="49"/>
    <s v="Manchester"/>
    <x v="2"/>
    <n v="0.55000000000000004"/>
    <n v="3250"/>
    <n v="1787.5000000000002"/>
    <n v="446.87500000000006"/>
    <n v="0.25"/>
    <n v="1340.6250000000002"/>
  </r>
  <r>
    <x v="0"/>
    <n v="1185732"/>
    <x v="220"/>
    <x v="0"/>
    <x v="49"/>
    <s v="Manchester"/>
    <x v="3"/>
    <n v="0.55000000000000004"/>
    <n v="3000"/>
    <n v="1650.0000000000002"/>
    <n v="412.50000000000006"/>
    <n v="0.25"/>
    <n v="1237.5000000000002"/>
  </r>
  <r>
    <x v="0"/>
    <n v="1185732"/>
    <x v="220"/>
    <x v="0"/>
    <x v="49"/>
    <s v="Manchester"/>
    <x v="4"/>
    <n v="0.65"/>
    <n v="3000"/>
    <n v="1950"/>
    <n v="487.5"/>
    <n v="0.25"/>
    <n v="1462.5"/>
  </r>
  <r>
    <x v="0"/>
    <n v="1185732"/>
    <x v="220"/>
    <x v="0"/>
    <x v="49"/>
    <s v="Manchester"/>
    <x v="5"/>
    <n v="0.70000000000000007"/>
    <n v="4500"/>
    <n v="3150.0000000000005"/>
    <n v="945.00000000000011"/>
    <n v="0.3"/>
    <n v="2205.0000000000005"/>
  </r>
  <r>
    <x v="0"/>
    <n v="1185732"/>
    <x v="253"/>
    <x v="0"/>
    <x v="49"/>
    <s v="Manchester"/>
    <x v="0"/>
    <n v="0.65"/>
    <n v="6750"/>
    <n v="4387.5"/>
    <n v="1535.6250000000002"/>
    <n v="0.35000000000000003"/>
    <n v="2851.875"/>
  </r>
  <r>
    <x v="0"/>
    <n v="1185732"/>
    <x v="253"/>
    <x v="0"/>
    <x v="49"/>
    <s v="Manchester"/>
    <x v="1"/>
    <n v="0.60000000000000009"/>
    <n v="4250"/>
    <n v="2550.0000000000005"/>
    <n v="892.50000000000023"/>
    <n v="0.35000000000000003"/>
    <n v="1657.5000000000002"/>
  </r>
  <r>
    <x v="0"/>
    <n v="1185732"/>
    <x v="253"/>
    <x v="0"/>
    <x v="49"/>
    <s v="Manchester"/>
    <x v="2"/>
    <n v="0.55000000000000004"/>
    <n v="3500"/>
    <n v="1925.0000000000002"/>
    <n v="481.25000000000006"/>
    <n v="0.25"/>
    <n v="1443.7500000000002"/>
  </r>
  <r>
    <x v="0"/>
    <n v="1185732"/>
    <x v="253"/>
    <x v="0"/>
    <x v="49"/>
    <s v="Manchester"/>
    <x v="3"/>
    <n v="0.55000000000000004"/>
    <n v="3000"/>
    <n v="1650.0000000000002"/>
    <n v="412.50000000000006"/>
    <n v="0.25"/>
    <n v="1237.5000000000002"/>
  </r>
  <r>
    <x v="0"/>
    <n v="1185732"/>
    <x v="253"/>
    <x v="0"/>
    <x v="49"/>
    <s v="Manchester"/>
    <x v="4"/>
    <n v="0.65"/>
    <n v="3250"/>
    <n v="2112.5"/>
    <n v="528.125"/>
    <n v="0.25"/>
    <n v="1584.375"/>
  </r>
  <r>
    <x v="0"/>
    <n v="1185732"/>
    <x v="253"/>
    <x v="0"/>
    <x v="49"/>
    <s v="Manchester"/>
    <x v="5"/>
    <n v="0.70000000000000007"/>
    <n v="5000"/>
    <n v="3500.0000000000005"/>
    <n v="1050"/>
    <n v="0.3"/>
    <n v="2450.0000000000005"/>
  </r>
  <r>
    <x v="0"/>
    <n v="1185732"/>
    <x v="254"/>
    <x v="0"/>
    <x v="49"/>
    <s v="Manchester"/>
    <x v="0"/>
    <n v="0.65"/>
    <n v="6500"/>
    <n v="4225"/>
    <n v="1478.7500000000002"/>
    <n v="0.35000000000000003"/>
    <n v="2746.25"/>
  </r>
  <r>
    <x v="0"/>
    <n v="1185732"/>
    <x v="254"/>
    <x v="0"/>
    <x v="49"/>
    <s v="Manchester"/>
    <x v="1"/>
    <n v="0.60000000000000009"/>
    <n v="4250"/>
    <n v="2550.0000000000005"/>
    <n v="892.50000000000023"/>
    <n v="0.35000000000000003"/>
    <n v="1657.5000000000002"/>
  </r>
  <r>
    <x v="0"/>
    <n v="1185732"/>
    <x v="254"/>
    <x v="0"/>
    <x v="49"/>
    <s v="Manchester"/>
    <x v="2"/>
    <n v="0.55000000000000004"/>
    <n v="3500"/>
    <n v="1925.0000000000002"/>
    <n v="481.25000000000006"/>
    <n v="0.25"/>
    <n v="1443.7500000000002"/>
  </r>
  <r>
    <x v="0"/>
    <n v="1185732"/>
    <x v="254"/>
    <x v="0"/>
    <x v="49"/>
    <s v="Manchester"/>
    <x v="3"/>
    <n v="0.55000000000000004"/>
    <n v="2500"/>
    <n v="1375"/>
    <n v="343.75"/>
    <n v="0.25"/>
    <n v="1031.25"/>
  </r>
  <r>
    <x v="0"/>
    <n v="1185732"/>
    <x v="254"/>
    <x v="0"/>
    <x v="49"/>
    <s v="Manchester"/>
    <x v="4"/>
    <n v="0.65"/>
    <n v="2250"/>
    <n v="1462.5"/>
    <n v="365.625"/>
    <n v="0.25"/>
    <n v="1096.875"/>
  </r>
  <r>
    <x v="0"/>
    <n v="1185732"/>
    <x v="254"/>
    <x v="0"/>
    <x v="49"/>
    <s v="Manchester"/>
    <x v="5"/>
    <n v="0.70000000000000007"/>
    <n v="4000"/>
    <n v="2800.0000000000005"/>
    <n v="840.00000000000011"/>
    <n v="0.3"/>
    <n v="1960.0000000000005"/>
  </r>
  <r>
    <x v="0"/>
    <n v="1185732"/>
    <x v="255"/>
    <x v="0"/>
    <x v="49"/>
    <s v="Manchester"/>
    <x v="0"/>
    <n v="0.65"/>
    <n v="5250"/>
    <n v="3412.5"/>
    <n v="1194.375"/>
    <n v="0.35000000000000003"/>
    <n v="2218.125"/>
  </r>
  <r>
    <x v="0"/>
    <n v="1185732"/>
    <x v="255"/>
    <x v="0"/>
    <x v="49"/>
    <s v="Manchester"/>
    <x v="1"/>
    <n v="0.60000000000000009"/>
    <n v="3250"/>
    <n v="1950.0000000000002"/>
    <n v="682.50000000000011"/>
    <n v="0.35000000000000003"/>
    <n v="1267.5"/>
  </r>
  <r>
    <x v="0"/>
    <n v="1185732"/>
    <x v="255"/>
    <x v="0"/>
    <x v="49"/>
    <s v="Manchester"/>
    <x v="2"/>
    <n v="0.55000000000000004"/>
    <n v="2250"/>
    <n v="1237.5"/>
    <n v="309.375"/>
    <n v="0.25"/>
    <n v="928.125"/>
  </r>
  <r>
    <x v="0"/>
    <n v="1185732"/>
    <x v="255"/>
    <x v="0"/>
    <x v="49"/>
    <s v="Manchester"/>
    <x v="3"/>
    <n v="0.55000000000000004"/>
    <n v="2000"/>
    <n v="1100"/>
    <n v="275"/>
    <n v="0.25"/>
    <n v="825"/>
  </r>
  <r>
    <x v="0"/>
    <n v="1185732"/>
    <x v="255"/>
    <x v="0"/>
    <x v="49"/>
    <s v="Manchester"/>
    <x v="4"/>
    <n v="0.65"/>
    <n v="2000"/>
    <n v="1300"/>
    <n v="325"/>
    <n v="0.25"/>
    <n v="975"/>
  </r>
  <r>
    <x v="0"/>
    <n v="1185732"/>
    <x v="255"/>
    <x v="0"/>
    <x v="49"/>
    <s v="Manchester"/>
    <x v="5"/>
    <n v="0.70000000000000007"/>
    <n v="3000"/>
    <n v="2100"/>
    <n v="630"/>
    <n v="0.3"/>
    <n v="1470"/>
  </r>
  <r>
    <x v="0"/>
    <n v="1185732"/>
    <x v="224"/>
    <x v="0"/>
    <x v="49"/>
    <s v="Manchester"/>
    <x v="0"/>
    <n v="0.70000000000000007"/>
    <n v="4500"/>
    <n v="3150.0000000000005"/>
    <n v="1102.5000000000002"/>
    <n v="0.35000000000000003"/>
    <n v="2047.5000000000002"/>
  </r>
  <r>
    <x v="0"/>
    <n v="1185732"/>
    <x v="224"/>
    <x v="0"/>
    <x v="49"/>
    <s v="Manchester"/>
    <x v="1"/>
    <n v="0.65000000000000013"/>
    <n v="2750"/>
    <n v="1787.5000000000005"/>
    <n v="625.62500000000023"/>
    <n v="0.35000000000000003"/>
    <n v="1161.8750000000002"/>
  </r>
  <r>
    <x v="0"/>
    <n v="1185732"/>
    <x v="224"/>
    <x v="0"/>
    <x v="49"/>
    <s v="Manchester"/>
    <x v="2"/>
    <n v="0.65000000000000013"/>
    <n v="1750"/>
    <n v="1137.5000000000002"/>
    <n v="284.37500000000006"/>
    <n v="0.25"/>
    <n v="853.12500000000023"/>
  </r>
  <r>
    <x v="0"/>
    <n v="1185732"/>
    <x v="224"/>
    <x v="0"/>
    <x v="49"/>
    <s v="Manchester"/>
    <x v="3"/>
    <n v="0.65000000000000013"/>
    <n v="1500"/>
    <n v="975.00000000000023"/>
    <n v="243.75000000000006"/>
    <n v="0.25"/>
    <n v="731.25000000000023"/>
  </r>
  <r>
    <x v="0"/>
    <n v="1185732"/>
    <x v="224"/>
    <x v="0"/>
    <x v="49"/>
    <s v="Manchester"/>
    <x v="4"/>
    <n v="0.75000000000000011"/>
    <n v="1500"/>
    <n v="1125.0000000000002"/>
    <n v="281.25000000000006"/>
    <n v="0.25"/>
    <n v="843.75000000000023"/>
  </r>
  <r>
    <x v="0"/>
    <n v="1185732"/>
    <x v="224"/>
    <x v="0"/>
    <x v="49"/>
    <s v="Manchester"/>
    <x v="5"/>
    <n v="0.8"/>
    <n v="2750"/>
    <n v="2200"/>
    <n v="660"/>
    <n v="0.3"/>
    <n v="1540"/>
  </r>
  <r>
    <x v="0"/>
    <n v="1185732"/>
    <x v="256"/>
    <x v="0"/>
    <x v="49"/>
    <s v="Manchester"/>
    <x v="0"/>
    <n v="0.75000000000000011"/>
    <n v="4250"/>
    <n v="3187.5000000000005"/>
    <n v="1115.6250000000002"/>
    <n v="0.35000000000000003"/>
    <n v="2071.875"/>
  </r>
  <r>
    <x v="0"/>
    <n v="1185732"/>
    <x v="256"/>
    <x v="0"/>
    <x v="49"/>
    <s v="Manchester"/>
    <x v="1"/>
    <n v="0.65000000000000013"/>
    <n v="3000"/>
    <n v="1950.0000000000005"/>
    <n v="682.50000000000023"/>
    <n v="0.35000000000000003"/>
    <n v="1267.5000000000002"/>
  </r>
  <r>
    <x v="0"/>
    <n v="1185732"/>
    <x v="256"/>
    <x v="0"/>
    <x v="49"/>
    <s v="Manchester"/>
    <x v="2"/>
    <n v="0.65000000000000013"/>
    <n v="3200"/>
    <n v="2080.0000000000005"/>
    <n v="520.00000000000011"/>
    <n v="0.25"/>
    <n v="1560.0000000000005"/>
  </r>
  <r>
    <x v="0"/>
    <n v="1185732"/>
    <x v="256"/>
    <x v="0"/>
    <x v="49"/>
    <s v="Manchester"/>
    <x v="3"/>
    <n v="0.65000000000000013"/>
    <n v="3000"/>
    <n v="1950.0000000000005"/>
    <n v="487.50000000000011"/>
    <n v="0.25"/>
    <n v="1462.5000000000005"/>
  </r>
  <r>
    <x v="0"/>
    <n v="1185732"/>
    <x v="256"/>
    <x v="0"/>
    <x v="49"/>
    <s v="Manchester"/>
    <x v="4"/>
    <n v="0.75000000000000011"/>
    <n v="2750"/>
    <n v="2062.5000000000005"/>
    <n v="515.62500000000011"/>
    <n v="0.25"/>
    <n v="1546.8750000000005"/>
  </r>
  <r>
    <x v="0"/>
    <n v="1185732"/>
    <x v="256"/>
    <x v="0"/>
    <x v="49"/>
    <s v="Manchester"/>
    <x v="5"/>
    <n v="0.8"/>
    <n v="3750"/>
    <n v="3000"/>
    <n v="900"/>
    <n v="0.3"/>
    <n v="2100"/>
  </r>
  <r>
    <x v="0"/>
    <n v="1185732"/>
    <x v="257"/>
    <x v="0"/>
    <x v="49"/>
    <s v="Manchester"/>
    <x v="0"/>
    <n v="0.75000000000000011"/>
    <n v="6000"/>
    <n v="4500.0000000000009"/>
    <n v="1575.0000000000005"/>
    <n v="0.35000000000000003"/>
    <n v="2925.0000000000005"/>
  </r>
  <r>
    <x v="0"/>
    <n v="1185732"/>
    <x v="257"/>
    <x v="0"/>
    <x v="49"/>
    <s v="Manchester"/>
    <x v="1"/>
    <n v="0.65000000000000013"/>
    <n v="4000"/>
    <n v="2600.0000000000005"/>
    <n v="910.00000000000023"/>
    <n v="0.35000000000000003"/>
    <n v="1690.0000000000002"/>
  </r>
  <r>
    <x v="0"/>
    <n v="1185732"/>
    <x v="257"/>
    <x v="0"/>
    <x v="49"/>
    <s v="Manchester"/>
    <x v="2"/>
    <n v="0.65000000000000013"/>
    <n v="3750"/>
    <n v="2437.5000000000005"/>
    <n v="609.37500000000011"/>
    <n v="0.25"/>
    <n v="1828.1250000000005"/>
  </r>
  <r>
    <x v="0"/>
    <n v="1185732"/>
    <x v="257"/>
    <x v="0"/>
    <x v="49"/>
    <s v="Manchester"/>
    <x v="3"/>
    <n v="0.65000000000000013"/>
    <n v="3250"/>
    <n v="2112.5000000000005"/>
    <n v="528.12500000000011"/>
    <n v="0.25"/>
    <n v="1584.3750000000005"/>
  </r>
  <r>
    <x v="0"/>
    <n v="1185732"/>
    <x v="257"/>
    <x v="0"/>
    <x v="49"/>
    <s v="Manchester"/>
    <x v="4"/>
    <n v="0.75000000000000011"/>
    <n v="3250"/>
    <n v="2437.5000000000005"/>
    <n v="609.375"/>
    <n v="0.25"/>
    <n v="1828.1250000000005"/>
  </r>
  <r>
    <x v="0"/>
    <n v="1185732"/>
    <x v="257"/>
    <x v="0"/>
    <x v="49"/>
    <s v="Manchester"/>
    <x v="5"/>
    <n v="0.8"/>
    <n v="4250"/>
    <n v="3400"/>
    <n v="1020"/>
    <n v="0.3"/>
    <n v="238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PivotTable1" cacheId="0" applyNumberFormats="0" applyBorderFormats="0" applyFontFormats="0" applyPatternFormats="0" applyAlignmentFormats="0" applyWidthHeightFormats="1" dataCaption="Values" updatedVersion="8" minRefreshableVersion="5" showCalcMbrs="0" useAutoFormatting="1" itemPrintTitles="1" createdVersion="3" indent="0" outline="1" outlineData="1" multipleFieldFilters="0">
  <location ref="A3:D5" firstHeaderRow="1" firstDataRow="2" firstDataCol="0"/>
  <pivotFields count="14">
    <pivotField showAll="0">
      <items count="5">
        <item x="1"/>
        <item x="3"/>
        <item x="2"/>
        <item x="0"/>
        <item t="default"/>
      </items>
    </pivotField>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6">
        <item x="3"/>
        <item x="0"/>
        <item x="1"/>
        <item x="4"/>
        <item x="2"/>
        <item t="default"/>
      </items>
    </pivotField>
    <pivotField showAll="0"/>
    <pivotField showAll="0"/>
    <pivotField showAll="0">
      <items count="7">
        <item x="0"/>
        <item x="5"/>
        <item x="1"/>
        <item x="3"/>
        <item x="4"/>
        <item x="2"/>
        <item t="default"/>
      </items>
    </pivotField>
    <pivotField numFmtId="8" showAll="0"/>
    <pivotField dataField="1" numFmtId="3" showAll="0"/>
    <pivotField dataField="1" numFmtId="6" showAll="0"/>
    <pivotField dataField="1" numFmtId="6" showAll="0"/>
    <pivotField dataField="1" numFmtId="9" showAll="0"/>
    <pivotField numFmtId="168" showAll="0"/>
    <pivotField showAll="0">
      <items count="15">
        <item x="0"/>
        <item x="1"/>
        <item x="2"/>
        <item x="3"/>
        <item x="4"/>
        <item x="5"/>
        <item x="6"/>
        <item x="7"/>
        <item x="8"/>
        <item x="9"/>
        <item x="10"/>
        <item x="11"/>
        <item x="12"/>
        <item x="13"/>
        <item t="default"/>
      </items>
    </pivotField>
  </pivotFields>
  <rowItems count="1">
    <i/>
  </rowItems>
  <colFields count="1">
    <field x="-2"/>
  </colFields>
  <colItems count="4">
    <i>
      <x/>
    </i>
    <i i="1">
      <x v="1"/>
    </i>
    <i i="2">
      <x v="2"/>
    </i>
    <i i="3">
      <x v="3"/>
    </i>
  </colItems>
  <dataFields count="4">
    <dataField name="Sum of Total Sales" fld="9" baseField="0" baseItem="0"/>
    <dataField name="Sum of Units Sold" fld="8" baseField="0" baseItem="0"/>
    <dataField name="Sum of Operating Profit" fld="10" baseField="0" baseItem="0"/>
    <dataField name="Average of Operating Margin" fld="11" subtotal="average" baseField="0" baseItem="0"/>
  </dataField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41D248F-8D0C-48A4-8340-CE4E0684A972}" name="PivotTable3" cacheId="0" applyNumberFormats="0" applyBorderFormats="0" applyFontFormats="0" applyPatternFormats="0" applyAlignmentFormats="0" applyWidthHeightFormats="1" dataCaption="Values" updatedVersion="8" minRefreshableVersion="5" showCalcMbrs="0" useAutoFormatting="1" itemPrintTitles="1" createdVersion="3" indent="0" outline="1" outlineData="1" multipleFieldFilters="0">
  <location ref="A22:B73" firstHeaderRow="1" firstDataRow="1" firstDataCol="1"/>
  <pivotFields count="14">
    <pivotField showAll="0">
      <items count="5">
        <item x="1"/>
        <item x="3"/>
        <item x="2"/>
        <item x="0"/>
        <item t="default"/>
      </items>
    </pivotField>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0"/>
        <item x="5"/>
        <item x="1"/>
        <item x="3"/>
        <item x="4"/>
        <item x="2"/>
        <item t="default"/>
      </items>
    </pivotField>
    <pivotField numFmtId="8" showAll="0"/>
    <pivotField dataField="1" numFmtId="3" showAll="0"/>
    <pivotField numFmtId="6" showAll="0"/>
    <pivotField numFmtId="6" showAll="0"/>
    <pivotField numFmtId="9" showAll="0"/>
    <pivotField numFmtId="168" showAll="0"/>
    <pivotField showAll="0" defaultSubtotal="0"/>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Units Sold" fld="8" baseField="0" baseItem="0"/>
  </dataField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AD32D39-00B2-42FE-8453-E230158370A7}" name="PivotTable2" cacheId="0" applyNumberFormats="0" applyBorderFormats="0" applyFontFormats="0" applyPatternFormats="0" applyAlignmentFormats="0" applyWidthHeightFormats="1" dataCaption="Values" updatedVersion="8" minRefreshableVersion="5" showCalcMbrs="0" useAutoFormatting="1" itemPrintTitles="1" createdVersion="3" indent="0" outline="1" outlineData="1" multipleFieldFilters="0" chartFormat="3">
  <location ref="A7:B20" firstHeaderRow="1" firstDataRow="1" firstDataCol="1"/>
  <pivotFields count="14">
    <pivotField showAll="0">
      <items count="5">
        <item x="1"/>
        <item x="3"/>
        <item x="2"/>
        <item x="0"/>
        <item t="default"/>
      </items>
    </pivotField>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6">
        <item x="3"/>
        <item x="0"/>
        <item x="1"/>
        <item x="4"/>
        <item x="2"/>
        <item t="default"/>
      </items>
    </pivotField>
    <pivotField showAll="0"/>
    <pivotField showAll="0"/>
    <pivotField showAll="0">
      <items count="7">
        <item x="0"/>
        <item x="5"/>
        <item x="1"/>
        <item x="3"/>
        <item x="4"/>
        <item x="2"/>
        <item t="default"/>
      </items>
    </pivotField>
    <pivotField numFmtId="8" showAll="0"/>
    <pivotField numFmtId="3" showAll="0"/>
    <pivotField dataField="1" numFmtId="6" showAll="0"/>
    <pivotField numFmtId="6" showAll="0"/>
    <pivotField numFmtId="9" showAll="0"/>
    <pivotField numFmtId="168" showAll="0"/>
    <pivotField axis="axisRow" showAll="0">
      <items count="15">
        <item sd="0" x="0"/>
        <item sd="0" x="1"/>
        <item sd="0" x="2"/>
        <item sd="0" x="3"/>
        <item sd="0" x="4"/>
        <item sd="0" x="5"/>
        <item sd="0" x="6"/>
        <item sd="0" x="7"/>
        <item sd="0" x="8"/>
        <item sd="0" x="9"/>
        <item sd="0" x="10"/>
        <item sd="0" x="11"/>
        <item sd="0" x="12"/>
        <item sd="0" x="13"/>
        <item t="default"/>
      </items>
    </pivotField>
  </pivotFields>
  <rowFields count="2">
    <field x="13"/>
    <field x="2"/>
  </rowFields>
  <rowItems count="13">
    <i>
      <x v="1"/>
    </i>
    <i>
      <x v="2"/>
    </i>
    <i>
      <x v="3"/>
    </i>
    <i>
      <x v="4"/>
    </i>
    <i>
      <x v="5"/>
    </i>
    <i>
      <x v="6"/>
    </i>
    <i>
      <x v="7"/>
    </i>
    <i>
      <x v="8"/>
    </i>
    <i>
      <x v="9"/>
    </i>
    <i>
      <x v="10"/>
    </i>
    <i>
      <x v="11"/>
    </i>
    <i>
      <x v="12"/>
    </i>
    <i t="grand">
      <x/>
    </i>
  </rowItems>
  <colItems count="1">
    <i/>
  </colItems>
  <dataFields count="1">
    <dataField name="Sum of Total Sales" fld="9" baseField="13" baseItem="1" numFmtId="165"/>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670FC40-EC2F-40C6-9458-1665A5FEED5A}" name="PivotTable5" cacheId="0" applyNumberFormats="0" applyBorderFormats="0" applyFontFormats="0" applyPatternFormats="0" applyAlignmentFormats="0" applyWidthHeightFormats="1" dataCaption="Values" updatedVersion="8" minRefreshableVersion="5" showCalcMbrs="0" useAutoFormatting="1" itemPrintTitles="1" createdVersion="3" indent="0" outline="1" outlineData="1" multipleFieldFilters="0">
  <location ref="B2:C53" firstHeaderRow="1" firstDataRow="1" firstDataCol="1"/>
  <pivotFields count="14">
    <pivotField showAll="0">
      <items count="5">
        <item x="1"/>
        <item x="3"/>
        <item x="2"/>
        <item x="0"/>
        <item t="default"/>
      </items>
    </pivotField>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0"/>
        <item x="5"/>
        <item x="1"/>
        <item x="3"/>
        <item x="4"/>
        <item x="2"/>
        <item t="default"/>
      </items>
    </pivotField>
    <pivotField numFmtId="8" showAll="0"/>
    <pivotField dataField="1" numFmtId="3" showAll="0"/>
    <pivotField numFmtId="6" showAll="0"/>
    <pivotField numFmtId="6" showAll="0"/>
    <pivotField numFmtId="9" showAll="0"/>
    <pivotField numFmtId="168" showAll="0"/>
    <pivotField showAll="0" defaultSubtotal="0"/>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Units Sold" fld="8" baseField="0" baseItem="0" numFmtId="172"/>
  </dataFields>
  <formats count="1">
    <format dxfId="0">
      <pivotArea outline="0" collapsedLevelsAreSubtotals="1"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5B9BB50D-E9B6-4CE3-BF11-B36809B4F13E}" sourceName="Retailer">
  <pivotTables>
    <pivotTable tabId="6" name="PivotTable2"/>
    <pivotTable tabId="6" name="PivotTable1"/>
    <pivotTable tabId="6" name="PivotTable3"/>
    <pivotTable tabId="7" name="PivotTable5"/>
  </pivotTables>
  <data>
    <tabular pivotCacheId="1806864861">
      <items count="4">
        <i x="1" s="1"/>
        <i x="3"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Beverage_Brand" xr10:uid="{1B599BFC-4F1C-4A51-9494-DEA30305D26E}" sourceName="Beverage Brand">
  <pivotTables>
    <pivotTable tabId="6" name="PivotTable2"/>
    <pivotTable tabId="6" name="PivotTable1"/>
    <pivotTable tabId="6" name="PivotTable3"/>
    <pivotTable tabId="7" name="PivotTable5"/>
  </pivotTables>
  <data>
    <tabular pivotCacheId="1806864861">
      <items count="6">
        <i x="0" s="1"/>
        <i x="5" s="1"/>
        <i x="1" s="1"/>
        <i x="3"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ACEAEBD-FACD-4F92-86D0-1E9B1187706E}" sourceName="Region">
  <pivotTables>
    <pivotTable tabId="6" name="PivotTable2"/>
    <pivotTable tabId="6" name="PivotTable1"/>
    <pivotTable tabId="6" name="PivotTable3"/>
    <pivotTable tabId="7" name="PivotTable5"/>
  </pivotTables>
  <data>
    <tabular pivotCacheId="1806864861">
      <items count="5">
        <i x="3" s="1"/>
        <i x="0" s="1"/>
        <i x="1" s="1"/>
        <i x="4"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072C0F53-6BD4-4AD9-8047-1963D60E2C30}" cache="Slicer_Retailer" caption="Retailer" columnCount="2" showCaption="0" rowHeight="241300"/>
  <slicer name="Beverage Brand" xr10:uid="{7F74B258-C522-4274-A892-7B3657240DA4}" cache="Slicer_Beverage_Brand" caption="Beverage Brand" columnCount="2" showCaption="0" rowHeight="241300"/>
  <slicer name="Region" xr10:uid="{A64B06E4-C0D1-48DF-9975-07A136784091}" cache="Slicer_Region" caption="Region" showCaption="0"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5:M3893" totalsRowShown="0" headerRowDxfId="15" dataDxfId="14">
  <autoFilter ref="A5:M3893" xr:uid="{00000000-0009-0000-0100-000001000000}"/>
  <tableColumns count="13">
    <tableColumn id="1" xr3:uid="{00000000-0010-0000-0000-000001000000}" name="Retailer" dataDxfId="13"/>
    <tableColumn id="2" xr3:uid="{00000000-0010-0000-0000-000002000000}" name="Retailer ID" dataDxfId="12"/>
    <tableColumn id="3" xr3:uid="{00000000-0010-0000-0000-000003000000}" name="Invoice Date" dataDxfId="11"/>
    <tableColumn id="4" xr3:uid="{00000000-0010-0000-0000-000004000000}" name="Region" dataDxfId="10"/>
    <tableColumn id="5" xr3:uid="{00000000-0010-0000-0000-000005000000}" name="State" dataDxfId="9"/>
    <tableColumn id="6" xr3:uid="{00000000-0010-0000-0000-000006000000}" name="City" dataDxfId="8"/>
    <tableColumn id="7" xr3:uid="{00000000-0010-0000-0000-000007000000}" name="Beverage Brand" dataDxfId="7"/>
    <tableColumn id="8" xr3:uid="{00000000-0010-0000-0000-000008000000}" name="Price per Unit" dataDxfId="6"/>
    <tableColumn id="9" xr3:uid="{00000000-0010-0000-0000-000009000000}" name="Units Sold" dataDxfId="5"/>
    <tableColumn id="10" xr3:uid="{00000000-0010-0000-0000-00000A000000}" name="Total Sales" dataDxfId="4"/>
    <tableColumn id="11" xr3:uid="{00000000-0010-0000-0000-00000B000000}" name="Operating Profit" dataDxfId="3"/>
    <tableColumn id="12" xr3:uid="{00000000-0010-0000-0000-00000C000000}" name="Operating Margin" dataDxfId="2"/>
    <tableColumn id="13" xr3:uid="{00000000-0010-0000-0000-00000D000000}" name="Total Costs" dataDxfId="1" dataCellStyle="Currency"/>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3129FEA7-A2D9-4687-B653-D55948886C18}" sourceName="Invoice Date">
  <pivotTables>
    <pivotTable tabId="6" name="PivotTable2"/>
    <pivotTable tabId="6" name="PivotTable1"/>
    <pivotTable tabId="6" name="PivotTable3"/>
    <pivotTable tabId="7" name="PivotTable5"/>
  </pivotTables>
  <state minimalRefreshVersion="6" lastRefreshVersion="6" pivotCacheId="1806864861" filterType="unknown">
    <bounds startDate="2021-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ales Period" xr10:uid="{17D27C8E-D5A0-437E-8186-A3A189F2F1CC}" cache="NativeTimeline_Invoice_Date" caption="Invoice Date" level="2" selectionLevel="2" scrollPosition="2021-01-01T00:00:00" style="Timeline Style 1"/>
</timeline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3893"/>
  <sheetViews>
    <sheetView showGridLines="0" tabSelected="1" workbookViewId="0">
      <selection activeCell="J8" sqref="J8"/>
    </sheetView>
  </sheetViews>
  <sheetFormatPr defaultColWidth="14.42578125" defaultRowHeight="15" customHeight="1" x14ac:dyDescent="0.25"/>
  <cols>
    <col min="1" max="1" width="8.7109375" customWidth="1"/>
    <col min="2" max="2" width="9.28515625" customWidth="1"/>
    <col min="3" max="3" width="11.7109375" customWidth="1"/>
    <col min="4" max="4" width="13.42578125" customWidth="1"/>
    <col min="5" max="5" width="10.42578125" customWidth="1"/>
    <col min="6" max="6" width="14.28515625" customWidth="1"/>
    <col min="7" max="7" width="13.140625" customWidth="1"/>
    <col min="8" max="8" width="16.28515625" customWidth="1"/>
    <col min="9" max="9" width="14.42578125" customWidth="1"/>
    <col min="10" max="10" width="14.42578125" bestFit="1" customWidth="1"/>
    <col min="11" max="11" width="11.85546875" customWidth="1"/>
    <col min="12" max="12" width="16.7109375" customWidth="1"/>
    <col min="13" max="13" width="18" customWidth="1"/>
    <col min="14" max="14" width="8.85546875" customWidth="1"/>
    <col min="15" max="15" width="10.85546875" customWidth="1"/>
    <col min="16" max="18" width="8.85546875" customWidth="1"/>
  </cols>
  <sheetData>
    <row r="1" spans="1:15" x14ac:dyDescent="0.25">
      <c r="A1" s="1"/>
    </row>
    <row r="2" spans="1:15" ht="23.25" x14ac:dyDescent="0.35">
      <c r="A2" s="1"/>
      <c r="B2" s="2" t="s">
        <v>0</v>
      </c>
      <c r="C2" s="3"/>
      <c r="D2" s="3"/>
      <c r="E2" s="3"/>
      <c r="F2" s="3"/>
      <c r="G2" s="3"/>
      <c r="H2" s="3"/>
      <c r="I2" s="3"/>
      <c r="J2" s="3"/>
      <c r="K2" s="3"/>
      <c r="L2" s="3"/>
      <c r="M2" s="3"/>
    </row>
    <row r="3" spans="1:15" ht="15.75" x14ac:dyDescent="0.25">
      <c r="A3" s="1"/>
      <c r="B3" s="4" t="s">
        <v>1</v>
      </c>
    </row>
    <row r="4" spans="1:15" x14ac:dyDescent="0.25">
      <c r="A4" s="1"/>
    </row>
    <row r="5" spans="1:15" x14ac:dyDescent="0.25">
      <c r="A5" s="1"/>
      <c r="B5" s="5" t="s">
        <v>2</v>
      </c>
      <c r="C5" s="5" t="s">
        <v>3</v>
      </c>
      <c r="D5" s="5" t="s">
        <v>4</v>
      </c>
      <c r="E5" s="5" t="s">
        <v>5</v>
      </c>
      <c r="F5" s="5" t="s">
        <v>6</v>
      </c>
      <c r="G5" s="5" t="s">
        <v>7</v>
      </c>
      <c r="H5" s="5" t="s">
        <v>8</v>
      </c>
      <c r="I5" s="5" t="s">
        <v>9</v>
      </c>
      <c r="J5" s="5" t="s">
        <v>10</v>
      </c>
      <c r="K5" s="5" t="s">
        <v>11</v>
      </c>
      <c r="L5" s="5" t="s">
        <v>12</v>
      </c>
      <c r="M5" s="5" t="s">
        <v>13</v>
      </c>
    </row>
    <row r="6" spans="1:15" x14ac:dyDescent="0.25">
      <c r="A6" s="1"/>
      <c r="B6" s="6" t="s">
        <v>14</v>
      </c>
      <c r="C6" s="6">
        <v>1185732</v>
      </c>
      <c r="D6" s="7">
        <v>44210</v>
      </c>
      <c r="E6" s="6" t="s">
        <v>15</v>
      </c>
      <c r="F6" s="6" t="s">
        <v>16</v>
      </c>
      <c r="G6" s="6" t="s">
        <v>16</v>
      </c>
      <c r="H6" s="6" t="s">
        <v>17</v>
      </c>
      <c r="I6" s="8">
        <v>0.5</v>
      </c>
      <c r="J6" s="9">
        <v>12000</v>
      </c>
      <c r="K6" s="10">
        <f>I6*J6</f>
        <v>6000</v>
      </c>
      <c r="L6" s="10">
        <f>K6*M6</f>
        <v>3000</v>
      </c>
      <c r="M6" s="11">
        <v>0.5</v>
      </c>
      <c r="O6" s="12"/>
    </row>
    <row r="7" spans="1:15" x14ac:dyDescent="0.25">
      <c r="A7" s="1"/>
      <c r="B7" s="6" t="s">
        <v>14</v>
      </c>
      <c r="C7" s="6">
        <v>1185732</v>
      </c>
      <c r="D7" s="7">
        <v>44210</v>
      </c>
      <c r="E7" s="6" t="s">
        <v>15</v>
      </c>
      <c r="F7" s="6" t="s">
        <v>16</v>
      </c>
      <c r="G7" s="6" t="s">
        <v>16</v>
      </c>
      <c r="H7" s="6" t="s">
        <v>18</v>
      </c>
      <c r="I7" s="8">
        <v>0.5</v>
      </c>
      <c r="J7" s="9">
        <v>10000</v>
      </c>
      <c r="K7" s="10">
        <f>I7*J7</f>
        <v>5000</v>
      </c>
      <c r="L7" s="10">
        <f t="shared" ref="L7:L261" si="0">K7*M7</f>
        <v>1500</v>
      </c>
      <c r="M7" s="11">
        <v>0.3</v>
      </c>
      <c r="O7" s="12"/>
    </row>
    <row r="8" spans="1:15" x14ac:dyDescent="0.25">
      <c r="A8" s="1"/>
      <c r="B8" s="6" t="s">
        <v>14</v>
      </c>
      <c r="C8" s="6">
        <v>1185732</v>
      </c>
      <c r="D8" s="7">
        <v>44210</v>
      </c>
      <c r="E8" s="6" t="s">
        <v>15</v>
      </c>
      <c r="F8" s="6" t="s">
        <v>16</v>
      </c>
      <c r="G8" s="6" t="s">
        <v>16</v>
      </c>
      <c r="H8" s="6" t="s">
        <v>19</v>
      </c>
      <c r="I8" s="8">
        <v>0.4</v>
      </c>
      <c r="J8" s="9">
        <v>10000</v>
      </c>
      <c r="K8" s="10">
        <f t="shared" ref="K8:K262" si="1">I8*J8</f>
        <v>4000</v>
      </c>
      <c r="L8" s="10">
        <f t="shared" si="0"/>
        <v>1400</v>
      </c>
      <c r="M8" s="11">
        <v>0.35</v>
      </c>
      <c r="O8" s="12"/>
    </row>
    <row r="9" spans="1:15" x14ac:dyDescent="0.25">
      <c r="A9" s="1"/>
      <c r="B9" s="6" t="s">
        <v>14</v>
      </c>
      <c r="C9" s="6">
        <v>1185732</v>
      </c>
      <c r="D9" s="7">
        <v>44210</v>
      </c>
      <c r="E9" s="6" t="s">
        <v>15</v>
      </c>
      <c r="F9" s="6" t="s">
        <v>16</v>
      </c>
      <c r="G9" s="6" t="s">
        <v>16</v>
      </c>
      <c r="H9" s="6" t="s">
        <v>20</v>
      </c>
      <c r="I9" s="8">
        <v>0.45</v>
      </c>
      <c r="J9" s="9">
        <v>8500</v>
      </c>
      <c r="K9" s="10">
        <f t="shared" si="1"/>
        <v>3825</v>
      </c>
      <c r="L9" s="10">
        <f t="shared" si="0"/>
        <v>1338.75</v>
      </c>
      <c r="M9" s="11">
        <v>0.35</v>
      </c>
      <c r="O9" s="12"/>
    </row>
    <row r="10" spans="1:15" x14ac:dyDescent="0.25">
      <c r="A10" s="1"/>
      <c r="B10" s="6" t="s">
        <v>14</v>
      </c>
      <c r="C10" s="6">
        <v>1185732</v>
      </c>
      <c r="D10" s="7">
        <v>44210</v>
      </c>
      <c r="E10" s="6" t="s">
        <v>15</v>
      </c>
      <c r="F10" s="6" t="s">
        <v>16</v>
      </c>
      <c r="G10" s="6" t="s">
        <v>16</v>
      </c>
      <c r="H10" s="6" t="s">
        <v>21</v>
      </c>
      <c r="I10" s="8">
        <v>0.6</v>
      </c>
      <c r="J10" s="9">
        <v>9000</v>
      </c>
      <c r="K10" s="10">
        <f t="shared" si="1"/>
        <v>5400</v>
      </c>
      <c r="L10" s="10">
        <f t="shared" si="0"/>
        <v>1620</v>
      </c>
      <c r="M10" s="11">
        <v>0.3</v>
      </c>
      <c r="O10" s="12"/>
    </row>
    <row r="11" spans="1:15" x14ac:dyDescent="0.25">
      <c r="A11" s="1"/>
      <c r="B11" s="6" t="s">
        <v>14</v>
      </c>
      <c r="C11" s="6">
        <v>1185732</v>
      </c>
      <c r="D11" s="7">
        <v>44210</v>
      </c>
      <c r="E11" s="6" t="s">
        <v>15</v>
      </c>
      <c r="F11" s="6" t="s">
        <v>16</v>
      </c>
      <c r="G11" s="6" t="s">
        <v>16</v>
      </c>
      <c r="H11" s="6" t="s">
        <v>22</v>
      </c>
      <c r="I11" s="8">
        <v>0.5</v>
      </c>
      <c r="J11" s="9">
        <v>10000</v>
      </c>
      <c r="K11" s="10">
        <f t="shared" si="1"/>
        <v>5000</v>
      </c>
      <c r="L11" s="10">
        <f t="shared" si="0"/>
        <v>1250</v>
      </c>
      <c r="M11" s="11">
        <v>0.25</v>
      </c>
      <c r="O11" s="12"/>
    </row>
    <row r="12" spans="1:15" x14ac:dyDescent="0.25">
      <c r="A12" s="1"/>
      <c r="B12" s="6" t="s">
        <v>14</v>
      </c>
      <c r="C12" s="6">
        <v>1185732</v>
      </c>
      <c r="D12" s="7">
        <v>44239</v>
      </c>
      <c r="E12" s="6" t="s">
        <v>15</v>
      </c>
      <c r="F12" s="6" t="s">
        <v>16</v>
      </c>
      <c r="G12" s="6" t="s">
        <v>16</v>
      </c>
      <c r="H12" s="6" t="s">
        <v>17</v>
      </c>
      <c r="I12" s="8">
        <v>0.5</v>
      </c>
      <c r="J12" s="9">
        <v>12500</v>
      </c>
      <c r="K12" s="10">
        <f t="shared" si="1"/>
        <v>6250</v>
      </c>
      <c r="L12" s="10">
        <f t="shared" si="0"/>
        <v>3125</v>
      </c>
      <c r="M12" s="11">
        <v>0.5</v>
      </c>
      <c r="O12" s="12"/>
    </row>
    <row r="13" spans="1:15" x14ac:dyDescent="0.25">
      <c r="A13" s="1"/>
      <c r="B13" s="6" t="s">
        <v>14</v>
      </c>
      <c r="C13" s="6">
        <v>1185732</v>
      </c>
      <c r="D13" s="7">
        <v>44239</v>
      </c>
      <c r="E13" s="6" t="s">
        <v>15</v>
      </c>
      <c r="F13" s="6" t="s">
        <v>16</v>
      </c>
      <c r="G13" s="6" t="s">
        <v>16</v>
      </c>
      <c r="H13" s="6" t="s">
        <v>18</v>
      </c>
      <c r="I13" s="8">
        <v>0.5</v>
      </c>
      <c r="J13" s="9">
        <v>9000</v>
      </c>
      <c r="K13" s="10">
        <f t="shared" si="1"/>
        <v>4500</v>
      </c>
      <c r="L13" s="10">
        <f t="shared" si="0"/>
        <v>1350</v>
      </c>
      <c r="M13" s="11">
        <v>0.3</v>
      </c>
      <c r="O13" s="12"/>
    </row>
    <row r="14" spans="1:15" x14ac:dyDescent="0.25">
      <c r="A14" s="1"/>
      <c r="B14" s="6" t="s">
        <v>14</v>
      </c>
      <c r="C14" s="6">
        <v>1185732</v>
      </c>
      <c r="D14" s="7">
        <v>44239</v>
      </c>
      <c r="E14" s="6" t="s">
        <v>15</v>
      </c>
      <c r="F14" s="6" t="s">
        <v>16</v>
      </c>
      <c r="G14" s="6" t="s">
        <v>16</v>
      </c>
      <c r="H14" s="6" t="s">
        <v>19</v>
      </c>
      <c r="I14" s="8">
        <v>0.4</v>
      </c>
      <c r="J14" s="9">
        <v>9500</v>
      </c>
      <c r="K14" s="10">
        <f t="shared" si="1"/>
        <v>3800</v>
      </c>
      <c r="L14" s="10">
        <f t="shared" si="0"/>
        <v>1330</v>
      </c>
      <c r="M14" s="11">
        <v>0.35</v>
      </c>
      <c r="O14" s="12"/>
    </row>
    <row r="15" spans="1:15" x14ac:dyDescent="0.25">
      <c r="A15" s="1"/>
      <c r="B15" s="6" t="s">
        <v>14</v>
      </c>
      <c r="C15" s="6">
        <v>1185732</v>
      </c>
      <c r="D15" s="7">
        <v>44239</v>
      </c>
      <c r="E15" s="6" t="s">
        <v>15</v>
      </c>
      <c r="F15" s="6" t="s">
        <v>16</v>
      </c>
      <c r="G15" s="6" t="s">
        <v>16</v>
      </c>
      <c r="H15" s="6" t="s">
        <v>20</v>
      </c>
      <c r="I15" s="8">
        <v>0.45</v>
      </c>
      <c r="J15" s="9">
        <v>8250</v>
      </c>
      <c r="K15" s="10">
        <f t="shared" si="1"/>
        <v>3712.5</v>
      </c>
      <c r="L15" s="10">
        <f t="shared" si="0"/>
        <v>1299.375</v>
      </c>
      <c r="M15" s="11">
        <v>0.35</v>
      </c>
      <c r="O15" s="12"/>
    </row>
    <row r="16" spans="1:15" x14ac:dyDescent="0.25">
      <c r="A16" s="1"/>
      <c r="B16" s="6" t="s">
        <v>14</v>
      </c>
      <c r="C16" s="6">
        <v>1185732</v>
      </c>
      <c r="D16" s="7">
        <v>44239</v>
      </c>
      <c r="E16" s="6" t="s">
        <v>15</v>
      </c>
      <c r="F16" s="6" t="s">
        <v>16</v>
      </c>
      <c r="G16" s="6" t="s">
        <v>16</v>
      </c>
      <c r="H16" s="6" t="s">
        <v>21</v>
      </c>
      <c r="I16" s="8">
        <v>0.6</v>
      </c>
      <c r="J16" s="9">
        <v>9000</v>
      </c>
      <c r="K16" s="10">
        <f t="shared" si="1"/>
        <v>5400</v>
      </c>
      <c r="L16" s="10">
        <f t="shared" si="0"/>
        <v>1620</v>
      </c>
      <c r="M16" s="11">
        <v>0.3</v>
      </c>
      <c r="O16" s="12"/>
    </row>
    <row r="17" spans="1:15" x14ac:dyDescent="0.25">
      <c r="A17" s="1"/>
      <c r="B17" s="6" t="s">
        <v>14</v>
      </c>
      <c r="C17" s="6">
        <v>1185732</v>
      </c>
      <c r="D17" s="7">
        <v>44239</v>
      </c>
      <c r="E17" s="6" t="s">
        <v>15</v>
      </c>
      <c r="F17" s="6" t="s">
        <v>16</v>
      </c>
      <c r="G17" s="6" t="s">
        <v>16</v>
      </c>
      <c r="H17" s="6" t="s">
        <v>22</v>
      </c>
      <c r="I17" s="8">
        <v>0.5</v>
      </c>
      <c r="J17" s="9">
        <v>10000</v>
      </c>
      <c r="K17" s="10">
        <f t="shared" si="1"/>
        <v>5000</v>
      </c>
      <c r="L17" s="10">
        <f t="shared" si="0"/>
        <v>1250</v>
      </c>
      <c r="M17" s="11">
        <v>0.25</v>
      </c>
      <c r="O17" s="12"/>
    </row>
    <row r="18" spans="1:15" x14ac:dyDescent="0.25">
      <c r="A18" s="1"/>
      <c r="B18" s="6" t="s">
        <v>14</v>
      </c>
      <c r="C18" s="6">
        <v>1185732</v>
      </c>
      <c r="D18" s="7">
        <v>44265</v>
      </c>
      <c r="E18" s="6" t="s">
        <v>15</v>
      </c>
      <c r="F18" s="6" t="s">
        <v>16</v>
      </c>
      <c r="G18" s="6" t="s">
        <v>16</v>
      </c>
      <c r="H18" s="6" t="s">
        <v>17</v>
      </c>
      <c r="I18" s="8">
        <v>0.5</v>
      </c>
      <c r="J18" s="9">
        <v>12200</v>
      </c>
      <c r="K18" s="10">
        <f t="shared" si="1"/>
        <v>6100</v>
      </c>
      <c r="L18" s="10">
        <f t="shared" si="0"/>
        <v>3050</v>
      </c>
      <c r="M18" s="11">
        <v>0.5</v>
      </c>
      <c r="O18" s="12"/>
    </row>
    <row r="19" spans="1:15" x14ac:dyDescent="0.25">
      <c r="A19" s="1"/>
      <c r="B19" s="6" t="s">
        <v>14</v>
      </c>
      <c r="C19" s="6">
        <v>1185732</v>
      </c>
      <c r="D19" s="7">
        <v>44265</v>
      </c>
      <c r="E19" s="6" t="s">
        <v>15</v>
      </c>
      <c r="F19" s="6" t="s">
        <v>16</v>
      </c>
      <c r="G19" s="6" t="s">
        <v>16</v>
      </c>
      <c r="H19" s="6" t="s">
        <v>18</v>
      </c>
      <c r="I19" s="8">
        <v>0.5</v>
      </c>
      <c r="J19" s="9">
        <v>9250</v>
      </c>
      <c r="K19" s="10">
        <f t="shared" si="1"/>
        <v>4625</v>
      </c>
      <c r="L19" s="10">
        <f t="shared" si="0"/>
        <v>1387.5</v>
      </c>
      <c r="M19" s="11">
        <v>0.3</v>
      </c>
      <c r="O19" s="12"/>
    </row>
    <row r="20" spans="1:15" x14ac:dyDescent="0.25">
      <c r="A20" s="1"/>
      <c r="B20" s="6" t="s">
        <v>14</v>
      </c>
      <c r="C20" s="6">
        <v>1185732</v>
      </c>
      <c r="D20" s="7">
        <v>44265</v>
      </c>
      <c r="E20" s="6" t="s">
        <v>15</v>
      </c>
      <c r="F20" s="6" t="s">
        <v>16</v>
      </c>
      <c r="G20" s="6" t="s">
        <v>16</v>
      </c>
      <c r="H20" s="6" t="s">
        <v>19</v>
      </c>
      <c r="I20" s="8">
        <v>0.4</v>
      </c>
      <c r="J20" s="9">
        <v>9500</v>
      </c>
      <c r="K20" s="10">
        <f t="shared" si="1"/>
        <v>3800</v>
      </c>
      <c r="L20" s="10">
        <f t="shared" si="0"/>
        <v>1330</v>
      </c>
      <c r="M20" s="11">
        <v>0.35</v>
      </c>
      <c r="O20" s="12"/>
    </row>
    <row r="21" spans="1:15" ht="15.75" customHeight="1" x14ac:dyDescent="0.25">
      <c r="A21" s="1"/>
      <c r="B21" s="6" t="s">
        <v>14</v>
      </c>
      <c r="C21" s="6">
        <v>1185732</v>
      </c>
      <c r="D21" s="7">
        <v>44265</v>
      </c>
      <c r="E21" s="6" t="s">
        <v>15</v>
      </c>
      <c r="F21" s="6" t="s">
        <v>16</v>
      </c>
      <c r="G21" s="6" t="s">
        <v>16</v>
      </c>
      <c r="H21" s="6" t="s">
        <v>20</v>
      </c>
      <c r="I21" s="8">
        <v>0.45</v>
      </c>
      <c r="J21" s="9">
        <v>8000</v>
      </c>
      <c r="K21" s="10">
        <f t="shared" si="1"/>
        <v>3600</v>
      </c>
      <c r="L21" s="10">
        <f t="shared" si="0"/>
        <v>1260</v>
      </c>
      <c r="M21" s="11">
        <v>0.35</v>
      </c>
      <c r="O21" s="12"/>
    </row>
    <row r="22" spans="1:15" ht="15.75" customHeight="1" x14ac:dyDescent="0.25">
      <c r="A22" s="1"/>
      <c r="B22" s="6" t="s">
        <v>14</v>
      </c>
      <c r="C22" s="6">
        <v>1185732</v>
      </c>
      <c r="D22" s="7">
        <v>44265</v>
      </c>
      <c r="E22" s="6" t="s">
        <v>15</v>
      </c>
      <c r="F22" s="6" t="s">
        <v>16</v>
      </c>
      <c r="G22" s="6" t="s">
        <v>16</v>
      </c>
      <c r="H22" s="6" t="s">
        <v>21</v>
      </c>
      <c r="I22" s="8">
        <v>0.6</v>
      </c>
      <c r="J22" s="9">
        <v>8500</v>
      </c>
      <c r="K22" s="10">
        <f t="shared" si="1"/>
        <v>5100</v>
      </c>
      <c r="L22" s="10">
        <f t="shared" si="0"/>
        <v>1530</v>
      </c>
      <c r="M22" s="11">
        <v>0.3</v>
      </c>
      <c r="O22" s="12"/>
    </row>
    <row r="23" spans="1:15" ht="15.75" customHeight="1" x14ac:dyDescent="0.25">
      <c r="A23" s="1"/>
      <c r="B23" s="6" t="s">
        <v>14</v>
      </c>
      <c r="C23" s="6">
        <v>1185732</v>
      </c>
      <c r="D23" s="7">
        <v>44265</v>
      </c>
      <c r="E23" s="6" t="s">
        <v>15</v>
      </c>
      <c r="F23" s="6" t="s">
        <v>16</v>
      </c>
      <c r="G23" s="6" t="s">
        <v>16</v>
      </c>
      <c r="H23" s="6" t="s">
        <v>22</v>
      </c>
      <c r="I23" s="8">
        <v>0.5</v>
      </c>
      <c r="J23" s="9">
        <v>9500</v>
      </c>
      <c r="K23" s="10">
        <f t="shared" si="1"/>
        <v>4750</v>
      </c>
      <c r="L23" s="10">
        <f t="shared" si="0"/>
        <v>1187.5</v>
      </c>
      <c r="M23" s="11">
        <v>0.25</v>
      </c>
      <c r="O23" s="12"/>
    </row>
    <row r="24" spans="1:15" ht="15.75" customHeight="1" x14ac:dyDescent="0.25">
      <c r="A24" s="1"/>
      <c r="B24" s="6" t="s">
        <v>14</v>
      </c>
      <c r="C24" s="6">
        <v>1185732</v>
      </c>
      <c r="D24" s="7">
        <v>44297</v>
      </c>
      <c r="E24" s="6" t="s">
        <v>15</v>
      </c>
      <c r="F24" s="6" t="s">
        <v>16</v>
      </c>
      <c r="G24" s="6" t="s">
        <v>16</v>
      </c>
      <c r="H24" s="6" t="s">
        <v>17</v>
      </c>
      <c r="I24" s="8">
        <v>0.5</v>
      </c>
      <c r="J24" s="9">
        <v>12000</v>
      </c>
      <c r="K24" s="10">
        <f t="shared" si="1"/>
        <v>6000</v>
      </c>
      <c r="L24" s="10">
        <f t="shared" si="0"/>
        <v>3000</v>
      </c>
      <c r="M24" s="11">
        <v>0.5</v>
      </c>
      <c r="O24" s="12"/>
    </row>
    <row r="25" spans="1:15" ht="15.75" customHeight="1" x14ac:dyDescent="0.25">
      <c r="A25" s="1"/>
      <c r="B25" s="6" t="s">
        <v>14</v>
      </c>
      <c r="C25" s="6">
        <v>1185732</v>
      </c>
      <c r="D25" s="7">
        <v>44297</v>
      </c>
      <c r="E25" s="6" t="s">
        <v>15</v>
      </c>
      <c r="F25" s="6" t="s">
        <v>16</v>
      </c>
      <c r="G25" s="6" t="s">
        <v>16</v>
      </c>
      <c r="H25" s="6" t="s">
        <v>18</v>
      </c>
      <c r="I25" s="8">
        <v>0.5</v>
      </c>
      <c r="J25" s="9">
        <v>9000</v>
      </c>
      <c r="K25" s="10">
        <f t="shared" si="1"/>
        <v>4500</v>
      </c>
      <c r="L25" s="10">
        <f t="shared" si="0"/>
        <v>1350</v>
      </c>
      <c r="M25" s="11">
        <v>0.3</v>
      </c>
      <c r="O25" s="12"/>
    </row>
    <row r="26" spans="1:15" ht="15.75" customHeight="1" x14ac:dyDescent="0.25">
      <c r="A26" s="1"/>
      <c r="B26" s="6" t="s">
        <v>14</v>
      </c>
      <c r="C26" s="6">
        <v>1185732</v>
      </c>
      <c r="D26" s="7">
        <v>44297</v>
      </c>
      <c r="E26" s="6" t="s">
        <v>15</v>
      </c>
      <c r="F26" s="6" t="s">
        <v>16</v>
      </c>
      <c r="G26" s="6" t="s">
        <v>16</v>
      </c>
      <c r="H26" s="6" t="s">
        <v>19</v>
      </c>
      <c r="I26" s="8">
        <v>0.4</v>
      </c>
      <c r="J26" s="9">
        <v>9000</v>
      </c>
      <c r="K26" s="10">
        <f t="shared" si="1"/>
        <v>3600</v>
      </c>
      <c r="L26" s="10">
        <f t="shared" si="0"/>
        <v>1260</v>
      </c>
      <c r="M26" s="11">
        <v>0.35</v>
      </c>
      <c r="O26" s="12"/>
    </row>
    <row r="27" spans="1:15" ht="15.75" customHeight="1" x14ac:dyDescent="0.25">
      <c r="A27" s="1"/>
      <c r="B27" s="6" t="s">
        <v>14</v>
      </c>
      <c r="C27" s="6">
        <v>1185732</v>
      </c>
      <c r="D27" s="7">
        <v>44297</v>
      </c>
      <c r="E27" s="6" t="s">
        <v>15</v>
      </c>
      <c r="F27" s="6" t="s">
        <v>16</v>
      </c>
      <c r="G27" s="6" t="s">
        <v>16</v>
      </c>
      <c r="H27" s="6" t="s">
        <v>20</v>
      </c>
      <c r="I27" s="8">
        <v>0.45</v>
      </c>
      <c r="J27" s="9">
        <v>8250</v>
      </c>
      <c r="K27" s="10">
        <f t="shared" si="1"/>
        <v>3712.5</v>
      </c>
      <c r="L27" s="10">
        <f t="shared" si="0"/>
        <v>1299.375</v>
      </c>
      <c r="M27" s="11">
        <v>0.35</v>
      </c>
      <c r="O27" s="12"/>
    </row>
    <row r="28" spans="1:15" ht="15.75" customHeight="1" x14ac:dyDescent="0.25">
      <c r="A28" s="1"/>
      <c r="B28" s="6" t="s">
        <v>14</v>
      </c>
      <c r="C28" s="6">
        <v>1185732</v>
      </c>
      <c r="D28" s="7">
        <v>44297</v>
      </c>
      <c r="E28" s="6" t="s">
        <v>15</v>
      </c>
      <c r="F28" s="6" t="s">
        <v>16</v>
      </c>
      <c r="G28" s="6" t="s">
        <v>16</v>
      </c>
      <c r="H28" s="6" t="s">
        <v>21</v>
      </c>
      <c r="I28" s="8">
        <v>0.6</v>
      </c>
      <c r="J28" s="9">
        <v>8250</v>
      </c>
      <c r="K28" s="10">
        <f t="shared" si="1"/>
        <v>4950</v>
      </c>
      <c r="L28" s="10">
        <f t="shared" si="0"/>
        <v>1485</v>
      </c>
      <c r="M28" s="11">
        <v>0.3</v>
      </c>
      <c r="O28" s="12"/>
    </row>
    <row r="29" spans="1:15" ht="15.75" customHeight="1" x14ac:dyDescent="0.25">
      <c r="A29" s="1"/>
      <c r="B29" s="6" t="s">
        <v>14</v>
      </c>
      <c r="C29" s="6">
        <v>1185732</v>
      </c>
      <c r="D29" s="7">
        <v>44297</v>
      </c>
      <c r="E29" s="6" t="s">
        <v>15</v>
      </c>
      <c r="F29" s="6" t="s">
        <v>16</v>
      </c>
      <c r="G29" s="6" t="s">
        <v>16</v>
      </c>
      <c r="H29" s="6" t="s">
        <v>22</v>
      </c>
      <c r="I29" s="8">
        <v>0.5</v>
      </c>
      <c r="J29" s="9">
        <v>9500</v>
      </c>
      <c r="K29" s="10">
        <f t="shared" si="1"/>
        <v>4750</v>
      </c>
      <c r="L29" s="10">
        <f t="shared" si="0"/>
        <v>1187.5</v>
      </c>
      <c r="M29" s="11">
        <v>0.25</v>
      </c>
      <c r="O29" s="12"/>
    </row>
    <row r="30" spans="1:15" ht="15.75" customHeight="1" x14ac:dyDescent="0.25">
      <c r="A30" s="1"/>
      <c r="B30" s="6" t="s">
        <v>14</v>
      </c>
      <c r="C30" s="6">
        <v>1185732</v>
      </c>
      <c r="D30" s="7">
        <v>44326</v>
      </c>
      <c r="E30" s="6" t="s">
        <v>15</v>
      </c>
      <c r="F30" s="6" t="s">
        <v>16</v>
      </c>
      <c r="G30" s="6" t="s">
        <v>16</v>
      </c>
      <c r="H30" s="6" t="s">
        <v>17</v>
      </c>
      <c r="I30" s="8">
        <v>0.6</v>
      </c>
      <c r="J30" s="9">
        <v>12200</v>
      </c>
      <c r="K30" s="10">
        <f t="shared" si="1"/>
        <v>7320</v>
      </c>
      <c r="L30" s="10">
        <f t="shared" si="0"/>
        <v>3660</v>
      </c>
      <c r="M30" s="11">
        <v>0.5</v>
      </c>
      <c r="O30" s="12"/>
    </row>
    <row r="31" spans="1:15" ht="15.75" customHeight="1" x14ac:dyDescent="0.25">
      <c r="A31" s="1"/>
      <c r="B31" s="6" t="s">
        <v>14</v>
      </c>
      <c r="C31" s="6">
        <v>1185732</v>
      </c>
      <c r="D31" s="7">
        <v>44326</v>
      </c>
      <c r="E31" s="6" t="s">
        <v>15</v>
      </c>
      <c r="F31" s="6" t="s">
        <v>16</v>
      </c>
      <c r="G31" s="6" t="s">
        <v>16</v>
      </c>
      <c r="H31" s="6" t="s">
        <v>18</v>
      </c>
      <c r="I31" s="8">
        <v>0.55000000000000004</v>
      </c>
      <c r="J31" s="9">
        <v>9250</v>
      </c>
      <c r="K31" s="10">
        <f t="shared" si="1"/>
        <v>5087.5</v>
      </c>
      <c r="L31" s="10">
        <f t="shared" si="0"/>
        <v>1526.25</v>
      </c>
      <c r="M31" s="11">
        <v>0.3</v>
      </c>
      <c r="O31" s="12"/>
    </row>
    <row r="32" spans="1:15" ht="15.75" customHeight="1" x14ac:dyDescent="0.25">
      <c r="A32" s="1"/>
      <c r="B32" s="6" t="s">
        <v>14</v>
      </c>
      <c r="C32" s="6">
        <v>1185732</v>
      </c>
      <c r="D32" s="7">
        <v>44326</v>
      </c>
      <c r="E32" s="6" t="s">
        <v>15</v>
      </c>
      <c r="F32" s="6" t="s">
        <v>16</v>
      </c>
      <c r="G32" s="6" t="s">
        <v>16</v>
      </c>
      <c r="H32" s="6" t="s">
        <v>19</v>
      </c>
      <c r="I32" s="8">
        <v>0.5</v>
      </c>
      <c r="J32" s="9">
        <v>9000</v>
      </c>
      <c r="K32" s="10">
        <f t="shared" si="1"/>
        <v>4500</v>
      </c>
      <c r="L32" s="10">
        <f t="shared" si="0"/>
        <v>1575</v>
      </c>
      <c r="M32" s="11">
        <v>0.35</v>
      </c>
      <c r="O32" s="12"/>
    </row>
    <row r="33" spans="1:15" ht="15.75" customHeight="1" x14ac:dyDescent="0.25">
      <c r="A33" s="1"/>
      <c r="B33" s="6" t="s">
        <v>14</v>
      </c>
      <c r="C33" s="6">
        <v>1185732</v>
      </c>
      <c r="D33" s="7">
        <v>44326</v>
      </c>
      <c r="E33" s="6" t="s">
        <v>15</v>
      </c>
      <c r="F33" s="6" t="s">
        <v>16</v>
      </c>
      <c r="G33" s="6" t="s">
        <v>16</v>
      </c>
      <c r="H33" s="6" t="s">
        <v>20</v>
      </c>
      <c r="I33" s="8">
        <v>0.5</v>
      </c>
      <c r="J33" s="9">
        <v>8500</v>
      </c>
      <c r="K33" s="10">
        <f t="shared" si="1"/>
        <v>4250</v>
      </c>
      <c r="L33" s="10">
        <f t="shared" si="0"/>
        <v>1487.5</v>
      </c>
      <c r="M33" s="11">
        <v>0.35</v>
      </c>
      <c r="O33" s="12"/>
    </row>
    <row r="34" spans="1:15" ht="15.75" customHeight="1" x14ac:dyDescent="0.25">
      <c r="A34" s="1"/>
      <c r="B34" s="6" t="s">
        <v>14</v>
      </c>
      <c r="C34" s="6">
        <v>1185732</v>
      </c>
      <c r="D34" s="7">
        <v>44326</v>
      </c>
      <c r="E34" s="6" t="s">
        <v>15</v>
      </c>
      <c r="F34" s="6" t="s">
        <v>16</v>
      </c>
      <c r="G34" s="6" t="s">
        <v>16</v>
      </c>
      <c r="H34" s="6" t="s">
        <v>21</v>
      </c>
      <c r="I34" s="8">
        <v>0.6</v>
      </c>
      <c r="J34" s="9">
        <v>8750</v>
      </c>
      <c r="K34" s="10">
        <f t="shared" si="1"/>
        <v>5250</v>
      </c>
      <c r="L34" s="10">
        <f t="shared" si="0"/>
        <v>1575</v>
      </c>
      <c r="M34" s="11">
        <v>0.3</v>
      </c>
      <c r="O34" s="12"/>
    </row>
    <row r="35" spans="1:15" ht="15.75" customHeight="1" x14ac:dyDescent="0.25">
      <c r="A35" s="1"/>
      <c r="B35" s="6" t="s">
        <v>14</v>
      </c>
      <c r="C35" s="6">
        <v>1185732</v>
      </c>
      <c r="D35" s="7">
        <v>44326</v>
      </c>
      <c r="E35" s="6" t="s">
        <v>15</v>
      </c>
      <c r="F35" s="6" t="s">
        <v>16</v>
      </c>
      <c r="G35" s="6" t="s">
        <v>16</v>
      </c>
      <c r="H35" s="6" t="s">
        <v>22</v>
      </c>
      <c r="I35" s="8">
        <v>0.65</v>
      </c>
      <c r="J35" s="9">
        <v>10000</v>
      </c>
      <c r="K35" s="10">
        <f t="shared" si="1"/>
        <v>6500</v>
      </c>
      <c r="L35" s="10">
        <f t="shared" si="0"/>
        <v>1625</v>
      </c>
      <c r="M35" s="11">
        <v>0.25</v>
      </c>
      <c r="O35" s="12"/>
    </row>
    <row r="36" spans="1:15" ht="15.75" customHeight="1" x14ac:dyDescent="0.25">
      <c r="A36" s="1"/>
      <c r="B36" s="6" t="s">
        <v>14</v>
      </c>
      <c r="C36" s="6">
        <v>1185732</v>
      </c>
      <c r="D36" s="7">
        <v>44359</v>
      </c>
      <c r="E36" s="6" t="s">
        <v>15</v>
      </c>
      <c r="F36" s="6" t="s">
        <v>16</v>
      </c>
      <c r="G36" s="6" t="s">
        <v>16</v>
      </c>
      <c r="H36" s="6" t="s">
        <v>17</v>
      </c>
      <c r="I36" s="8">
        <v>0.6</v>
      </c>
      <c r="J36" s="9">
        <v>12500</v>
      </c>
      <c r="K36" s="10">
        <f t="shared" si="1"/>
        <v>7500</v>
      </c>
      <c r="L36" s="10">
        <f t="shared" si="0"/>
        <v>3750</v>
      </c>
      <c r="M36" s="11">
        <v>0.5</v>
      </c>
      <c r="O36" s="12"/>
    </row>
    <row r="37" spans="1:15" ht="15.75" customHeight="1" x14ac:dyDescent="0.25">
      <c r="A37" s="1"/>
      <c r="B37" s="6" t="s">
        <v>14</v>
      </c>
      <c r="C37" s="6">
        <v>1185732</v>
      </c>
      <c r="D37" s="7">
        <v>44359</v>
      </c>
      <c r="E37" s="6" t="s">
        <v>15</v>
      </c>
      <c r="F37" s="6" t="s">
        <v>16</v>
      </c>
      <c r="G37" s="6" t="s">
        <v>16</v>
      </c>
      <c r="H37" s="6" t="s">
        <v>18</v>
      </c>
      <c r="I37" s="8">
        <v>0.55000000000000004</v>
      </c>
      <c r="J37" s="9">
        <v>10000</v>
      </c>
      <c r="K37" s="10">
        <f t="shared" si="1"/>
        <v>5500</v>
      </c>
      <c r="L37" s="10">
        <f t="shared" si="0"/>
        <v>1650</v>
      </c>
      <c r="M37" s="11">
        <v>0.3</v>
      </c>
      <c r="O37" s="12"/>
    </row>
    <row r="38" spans="1:15" ht="15.75" customHeight="1" x14ac:dyDescent="0.25">
      <c r="A38" s="1"/>
      <c r="B38" s="6" t="s">
        <v>14</v>
      </c>
      <c r="C38" s="6">
        <v>1185732</v>
      </c>
      <c r="D38" s="7">
        <v>44359</v>
      </c>
      <c r="E38" s="6" t="s">
        <v>15</v>
      </c>
      <c r="F38" s="6" t="s">
        <v>16</v>
      </c>
      <c r="G38" s="6" t="s">
        <v>16</v>
      </c>
      <c r="H38" s="6" t="s">
        <v>19</v>
      </c>
      <c r="I38" s="8">
        <v>0.5</v>
      </c>
      <c r="J38" s="9">
        <v>9250</v>
      </c>
      <c r="K38" s="10">
        <f t="shared" si="1"/>
        <v>4625</v>
      </c>
      <c r="L38" s="10">
        <f t="shared" si="0"/>
        <v>1618.75</v>
      </c>
      <c r="M38" s="11">
        <v>0.35</v>
      </c>
      <c r="O38" s="12"/>
    </row>
    <row r="39" spans="1:15" ht="15.75" customHeight="1" x14ac:dyDescent="0.25">
      <c r="A39" s="1"/>
      <c r="B39" s="6" t="s">
        <v>14</v>
      </c>
      <c r="C39" s="6">
        <v>1185732</v>
      </c>
      <c r="D39" s="7">
        <v>44359</v>
      </c>
      <c r="E39" s="6" t="s">
        <v>15</v>
      </c>
      <c r="F39" s="6" t="s">
        <v>16</v>
      </c>
      <c r="G39" s="6" t="s">
        <v>16</v>
      </c>
      <c r="H39" s="6" t="s">
        <v>20</v>
      </c>
      <c r="I39" s="8">
        <v>0.5</v>
      </c>
      <c r="J39" s="9">
        <v>9000</v>
      </c>
      <c r="K39" s="10">
        <f t="shared" si="1"/>
        <v>4500</v>
      </c>
      <c r="L39" s="10">
        <f t="shared" si="0"/>
        <v>1575</v>
      </c>
      <c r="M39" s="11">
        <v>0.35</v>
      </c>
      <c r="O39" s="12"/>
    </row>
    <row r="40" spans="1:15" ht="15.75" customHeight="1" x14ac:dyDescent="0.25">
      <c r="A40" s="1"/>
      <c r="B40" s="6" t="s">
        <v>14</v>
      </c>
      <c r="C40" s="6">
        <v>1185732</v>
      </c>
      <c r="D40" s="7">
        <v>44359</v>
      </c>
      <c r="E40" s="6" t="s">
        <v>15</v>
      </c>
      <c r="F40" s="6" t="s">
        <v>16</v>
      </c>
      <c r="G40" s="6" t="s">
        <v>16</v>
      </c>
      <c r="H40" s="6" t="s">
        <v>21</v>
      </c>
      <c r="I40" s="8">
        <v>0.6</v>
      </c>
      <c r="J40" s="9">
        <v>9000</v>
      </c>
      <c r="K40" s="10">
        <f t="shared" si="1"/>
        <v>5400</v>
      </c>
      <c r="L40" s="10">
        <f t="shared" si="0"/>
        <v>1620</v>
      </c>
      <c r="M40" s="11">
        <v>0.3</v>
      </c>
      <c r="O40" s="12"/>
    </row>
    <row r="41" spans="1:15" ht="15.75" customHeight="1" x14ac:dyDescent="0.25">
      <c r="A41" s="1"/>
      <c r="B41" s="6" t="s">
        <v>14</v>
      </c>
      <c r="C41" s="6">
        <v>1185732</v>
      </c>
      <c r="D41" s="7">
        <v>44359</v>
      </c>
      <c r="E41" s="6" t="s">
        <v>15</v>
      </c>
      <c r="F41" s="6" t="s">
        <v>16</v>
      </c>
      <c r="G41" s="6" t="s">
        <v>16</v>
      </c>
      <c r="H41" s="6" t="s">
        <v>22</v>
      </c>
      <c r="I41" s="8">
        <v>0.65</v>
      </c>
      <c r="J41" s="9">
        <v>10500</v>
      </c>
      <c r="K41" s="10">
        <f t="shared" si="1"/>
        <v>6825</v>
      </c>
      <c r="L41" s="10">
        <f t="shared" si="0"/>
        <v>1706.25</v>
      </c>
      <c r="M41" s="11">
        <v>0.25</v>
      </c>
      <c r="O41" s="12"/>
    </row>
    <row r="42" spans="1:15" ht="15.75" customHeight="1" x14ac:dyDescent="0.25">
      <c r="A42" s="1"/>
      <c r="B42" s="6" t="s">
        <v>14</v>
      </c>
      <c r="C42" s="6">
        <v>1185732</v>
      </c>
      <c r="D42" s="7">
        <v>44387</v>
      </c>
      <c r="E42" s="6" t="s">
        <v>15</v>
      </c>
      <c r="F42" s="6" t="s">
        <v>16</v>
      </c>
      <c r="G42" s="6" t="s">
        <v>16</v>
      </c>
      <c r="H42" s="6" t="s">
        <v>17</v>
      </c>
      <c r="I42" s="8">
        <v>0.6</v>
      </c>
      <c r="J42" s="9">
        <v>12750</v>
      </c>
      <c r="K42" s="10">
        <f t="shared" si="1"/>
        <v>7650</v>
      </c>
      <c r="L42" s="10">
        <f t="shared" si="0"/>
        <v>3825</v>
      </c>
      <c r="M42" s="11">
        <v>0.5</v>
      </c>
      <c r="O42" s="12"/>
    </row>
    <row r="43" spans="1:15" ht="15.75" customHeight="1" x14ac:dyDescent="0.25">
      <c r="A43" s="1"/>
      <c r="B43" s="6" t="s">
        <v>14</v>
      </c>
      <c r="C43" s="6">
        <v>1185732</v>
      </c>
      <c r="D43" s="7">
        <v>44387</v>
      </c>
      <c r="E43" s="6" t="s">
        <v>15</v>
      </c>
      <c r="F43" s="6" t="s">
        <v>16</v>
      </c>
      <c r="G43" s="6" t="s">
        <v>16</v>
      </c>
      <c r="H43" s="6" t="s">
        <v>18</v>
      </c>
      <c r="I43" s="8">
        <v>0.55000000000000004</v>
      </c>
      <c r="J43" s="9">
        <v>10250</v>
      </c>
      <c r="K43" s="10">
        <f t="shared" si="1"/>
        <v>5637.5000000000009</v>
      </c>
      <c r="L43" s="10">
        <f t="shared" si="0"/>
        <v>1691.2500000000002</v>
      </c>
      <c r="M43" s="11">
        <v>0.3</v>
      </c>
      <c r="O43" s="12"/>
    </row>
    <row r="44" spans="1:15" ht="15.75" customHeight="1" x14ac:dyDescent="0.25">
      <c r="A44" s="1"/>
      <c r="B44" s="6" t="s">
        <v>14</v>
      </c>
      <c r="C44" s="6">
        <v>1185732</v>
      </c>
      <c r="D44" s="7">
        <v>44387</v>
      </c>
      <c r="E44" s="6" t="s">
        <v>15</v>
      </c>
      <c r="F44" s="6" t="s">
        <v>16</v>
      </c>
      <c r="G44" s="6" t="s">
        <v>16</v>
      </c>
      <c r="H44" s="6" t="s">
        <v>19</v>
      </c>
      <c r="I44" s="8">
        <v>0.5</v>
      </c>
      <c r="J44" s="9">
        <v>9500</v>
      </c>
      <c r="K44" s="10">
        <f t="shared" si="1"/>
        <v>4750</v>
      </c>
      <c r="L44" s="10">
        <f t="shared" si="0"/>
        <v>1662.5</v>
      </c>
      <c r="M44" s="11">
        <v>0.35</v>
      </c>
      <c r="O44" s="12"/>
    </row>
    <row r="45" spans="1:15" ht="15.75" customHeight="1" x14ac:dyDescent="0.25">
      <c r="A45" s="1"/>
      <c r="B45" s="6" t="s">
        <v>14</v>
      </c>
      <c r="C45" s="6">
        <v>1185732</v>
      </c>
      <c r="D45" s="7">
        <v>44387</v>
      </c>
      <c r="E45" s="6" t="s">
        <v>15</v>
      </c>
      <c r="F45" s="6" t="s">
        <v>16</v>
      </c>
      <c r="G45" s="6" t="s">
        <v>16</v>
      </c>
      <c r="H45" s="6" t="s">
        <v>20</v>
      </c>
      <c r="I45" s="8">
        <v>0.5</v>
      </c>
      <c r="J45" s="9">
        <v>9000</v>
      </c>
      <c r="K45" s="10">
        <f t="shared" si="1"/>
        <v>4500</v>
      </c>
      <c r="L45" s="10">
        <f t="shared" si="0"/>
        <v>1575</v>
      </c>
      <c r="M45" s="11">
        <v>0.35</v>
      </c>
      <c r="O45" s="12"/>
    </row>
    <row r="46" spans="1:15" ht="15.75" customHeight="1" x14ac:dyDescent="0.25">
      <c r="A46" s="1"/>
      <c r="B46" s="6" t="s">
        <v>14</v>
      </c>
      <c r="C46" s="6">
        <v>1185732</v>
      </c>
      <c r="D46" s="7">
        <v>44387</v>
      </c>
      <c r="E46" s="6" t="s">
        <v>15</v>
      </c>
      <c r="F46" s="6" t="s">
        <v>16</v>
      </c>
      <c r="G46" s="6" t="s">
        <v>16</v>
      </c>
      <c r="H46" s="6" t="s">
        <v>21</v>
      </c>
      <c r="I46" s="8">
        <v>0.6</v>
      </c>
      <c r="J46" s="9">
        <v>9250</v>
      </c>
      <c r="K46" s="10">
        <f t="shared" si="1"/>
        <v>5550</v>
      </c>
      <c r="L46" s="10">
        <f t="shared" si="0"/>
        <v>1665</v>
      </c>
      <c r="M46" s="11">
        <v>0.3</v>
      </c>
      <c r="O46" s="12"/>
    </row>
    <row r="47" spans="1:15" ht="15.75" customHeight="1" x14ac:dyDescent="0.25">
      <c r="A47" s="1"/>
      <c r="B47" s="6" t="s">
        <v>14</v>
      </c>
      <c r="C47" s="6">
        <v>1185732</v>
      </c>
      <c r="D47" s="7">
        <v>44387</v>
      </c>
      <c r="E47" s="6" t="s">
        <v>15</v>
      </c>
      <c r="F47" s="6" t="s">
        <v>16</v>
      </c>
      <c r="G47" s="6" t="s">
        <v>16</v>
      </c>
      <c r="H47" s="6" t="s">
        <v>22</v>
      </c>
      <c r="I47" s="8">
        <v>0.65</v>
      </c>
      <c r="J47" s="9">
        <v>11000</v>
      </c>
      <c r="K47" s="10">
        <f t="shared" si="1"/>
        <v>7150</v>
      </c>
      <c r="L47" s="10">
        <f t="shared" si="0"/>
        <v>1787.5</v>
      </c>
      <c r="M47" s="11">
        <v>0.25</v>
      </c>
      <c r="O47" s="12"/>
    </row>
    <row r="48" spans="1:15" ht="15.75" customHeight="1" x14ac:dyDescent="0.25">
      <c r="A48" s="1"/>
      <c r="B48" s="6" t="s">
        <v>14</v>
      </c>
      <c r="C48" s="6">
        <v>1185732</v>
      </c>
      <c r="D48" s="7">
        <v>44419</v>
      </c>
      <c r="E48" s="6" t="s">
        <v>15</v>
      </c>
      <c r="F48" s="6" t="s">
        <v>16</v>
      </c>
      <c r="G48" s="6" t="s">
        <v>16</v>
      </c>
      <c r="H48" s="6" t="s">
        <v>17</v>
      </c>
      <c r="I48" s="8">
        <v>0.6</v>
      </c>
      <c r="J48" s="9">
        <v>12500</v>
      </c>
      <c r="K48" s="10">
        <f t="shared" si="1"/>
        <v>7500</v>
      </c>
      <c r="L48" s="10">
        <f t="shared" si="0"/>
        <v>3750</v>
      </c>
      <c r="M48" s="11">
        <v>0.5</v>
      </c>
      <c r="O48" s="12"/>
    </row>
    <row r="49" spans="1:15" ht="15.75" customHeight="1" x14ac:dyDescent="0.25">
      <c r="A49" s="1"/>
      <c r="B49" s="6" t="s">
        <v>14</v>
      </c>
      <c r="C49" s="6">
        <v>1185732</v>
      </c>
      <c r="D49" s="7">
        <v>44419</v>
      </c>
      <c r="E49" s="6" t="s">
        <v>15</v>
      </c>
      <c r="F49" s="6" t="s">
        <v>16</v>
      </c>
      <c r="G49" s="6" t="s">
        <v>16</v>
      </c>
      <c r="H49" s="6" t="s">
        <v>18</v>
      </c>
      <c r="I49" s="8">
        <v>0.55000000000000004</v>
      </c>
      <c r="J49" s="9">
        <v>10250</v>
      </c>
      <c r="K49" s="10">
        <f t="shared" si="1"/>
        <v>5637.5000000000009</v>
      </c>
      <c r="L49" s="10">
        <f t="shared" si="0"/>
        <v>1691.2500000000002</v>
      </c>
      <c r="M49" s="11">
        <v>0.3</v>
      </c>
      <c r="O49" s="12"/>
    </row>
    <row r="50" spans="1:15" ht="15.75" customHeight="1" x14ac:dyDescent="0.25">
      <c r="A50" s="1"/>
      <c r="B50" s="6" t="s">
        <v>14</v>
      </c>
      <c r="C50" s="6">
        <v>1185732</v>
      </c>
      <c r="D50" s="7">
        <v>44419</v>
      </c>
      <c r="E50" s="6" t="s">
        <v>15</v>
      </c>
      <c r="F50" s="6" t="s">
        <v>16</v>
      </c>
      <c r="G50" s="6" t="s">
        <v>16</v>
      </c>
      <c r="H50" s="6" t="s">
        <v>19</v>
      </c>
      <c r="I50" s="8">
        <v>0.5</v>
      </c>
      <c r="J50" s="9">
        <v>9500</v>
      </c>
      <c r="K50" s="10">
        <f t="shared" si="1"/>
        <v>4750</v>
      </c>
      <c r="L50" s="10">
        <f t="shared" si="0"/>
        <v>1662.5</v>
      </c>
      <c r="M50" s="11">
        <v>0.35</v>
      </c>
      <c r="O50" s="12"/>
    </row>
    <row r="51" spans="1:15" ht="15.75" customHeight="1" x14ac:dyDescent="0.25">
      <c r="A51" s="1"/>
      <c r="B51" s="6" t="s">
        <v>14</v>
      </c>
      <c r="C51" s="6">
        <v>1185732</v>
      </c>
      <c r="D51" s="7">
        <v>44419</v>
      </c>
      <c r="E51" s="6" t="s">
        <v>15</v>
      </c>
      <c r="F51" s="6" t="s">
        <v>16</v>
      </c>
      <c r="G51" s="6" t="s">
        <v>16</v>
      </c>
      <c r="H51" s="6" t="s">
        <v>20</v>
      </c>
      <c r="I51" s="8">
        <v>0.5</v>
      </c>
      <c r="J51" s="9">
        <v>9250</v>
      </c>
      <c r="K51" s="10">
        <f t="shared" si="1"/>
        <v>4625</v>
      </c>
      <c r="L51" s="10">
        <f t="shared" si="0"/>
        <v>1618.75</v>
      </c>
      <c r="M51" s="11">
        <v>0.35</v>
      </c>
      <c r="O51" s="12"/>
    </row>
    <row r="52" spans="1:15" ht="15.75" customHeight="1" x14ac:dyDescent="0.25">
      <c r="A52" s="1"/>
      <c r="B52" s="6" t="s">
        <v>14</v>
      </c>
      <c r="C52" s="6">
        <v>1185732</v>
      </c>
      <c r="D52" s="7">
        <v>44419</v>
      </c>
      <c r="E52" s="6" t="s">
        <v>15</v>
      </c>
      <c r="F52" s="6" t="s">
        <v>16</v>
      </c>
      <c r="G52" s="6" t="s">
        <v>16</v>
      </c>
      <c r="H52" s="6" t="s">
        <v>21</v>
      </c>
      <c r="I52" s="8">
        <v>0.6</v>
      </c>
      <c r="J52" s="9">
        <v>9000</v>
      </c>
      <c r="K52" s="10">
        <f t="shared" si="1"/>
        <v>5400</v>
      </c>
      <c r="L52" s="10">
        <f t="shared" si="0"/>
        <v>1620</v>
      </c>
      <c r="M52" s="11">
        <v>0.3</v>
      </c>
      <c r="O52" s="12"/>
    </row>
    <row r="53" spans="1:15" ht="15.75" customHeight="1" x14ac:dyDescent="0.25">
      <c r="A53" s="1"/>
      <c r="B53" s="6" t="s">
        <v>14</v>
      </c>
      <c r="C53" s="6">
        <v>1185732</v>
      </c>
      <c r="D53" s="7">
        <v>44419</v>
      </c>
      <c r="E53" s="6" t="s">
        <v>15</v>
      </c>
      <c r="F53" s="6" t="s">
        <v>16</v>
      </c>
      <c r="G53" s="6" t="s">
        <v>16</v>
      </c>
      <c r="H53" s="6" t="s">
        <v>22</v>
      </c>
      <c r="I53" s="8">
        <v>0.65</v>
      </c>
      <c r="J53" s="9">
        <v>10750</v>
      </c>
      <c r="K53" s="10">
        <f t="shared" si="1"/>
        <v>6987.5</v>
      </c>
      <c r="L53" s="10">
        <f t="shared" si="0"/>
        <v>1746.875</v>
      </c>
      <c r="M53" s="11">
        <v>0.25</v>
      </c>
      <c r="O53" s="12"/>
    </row>
    <row r="54" spans="1:15" ht="15.75" customHeight="1" x14ac:dyDescent="0.25">
      <c r="A54" s="1"/>
      <c r="B54" s="6" t="s">
        <v>14</v>
      </c>
      <c r="C54" s="6">
        <v>1185732</v>
      </c>
      <c r="D54" s="7">
        <v>44449</v>
      </c>
      <c r="E54" s="6" t="s">
        <v>15</v>
      </c>
      <c r="F54" s="6" t="s">
        <v>16</v>
      </c>
      <c r="G54" s="6" t="s">
        <v>16</v>
      </c>
      <c r="H54" s="6" t="s">
        <v>17</v>
      </c>
      <c r="I54" s="8">
        <v>0.6</v>
      </c>
      <c r="J54" s="9">
        <v>12000</v>
      </c>
      <c r="K54" s="10">
        <f t="shared" si="1"/>
        <v>7200</v>
      </c>
      <c r="L54" s="10">
        <f t="shared" si="0"/>
        <v>3600</v>
      </c>
      <c r="M54" s="11">
        <v>0.5</v>
      </c>
      <c r="O54" s="12"/>
    </row>
    <row r="55" spans="1:15" ht="15.75" customHeight="1" x14ac:dyDescent="0.25">
      <c r="A55" s="1"/>
      <c r="B55" s="6" t="s">
        <v>14</v>
      </c>
      <c r="C55" s="6">
        <v>1185732</v>
      </c>
      <c r="D55" s="7">
        <v>44449</v>
      </c>
      <c r="E55" s="6" t="s">
        <v>15</v>
      </c>
      <c r="F55" s="6" t="s">
        <v>16</v>
      </c>
      <c r="G55" s="6" t="s">
        <v>16</v>
      </c>
      <c r="H55" s="6" t="s">
        <v>18</v>
      </c>
      <c r="I55" s="8">
        <v>0.55000000000000004</v>
      </c>
      <c r="J55" s="9">
        <v>10000</v>
      </c>
      <c r="K55" s="10">
        <f t="shared" si="1"/>
        <v>5500</v>
      </c>
      <c r="L55" s="10">
        <f t="shared" si="0"/>
        <v>1650</v>
      </c>
      <c r="M55" s="11">
        <v>0.3</v>
      </c>
      <c r="O55" s="12"/>
    </row>
    <row r="56" spans="1:15" ht="15.75" customHeight="1" x14ac:dyDescent="0.25">
      <c r="A56" s="1"/>
      <c r="B56" s="6" t="s">
        <v>14</v>
      </c>
      <c r="C56" s="6">
        <v>1185732</v>
      </c>
      <c r="D56" s="7">
        <v>44449</v>
      </c>
      <c r="E56" s="6" t="s">
        <v>15</v>
      </c>
      <c r="F56" s="6" t="s">
        <v>16</v>
      </c>
      <c r="G56" s="6" t="s">
        <v>16</v>
      </c>
      <c r="H56" s="6" t="s">
        <v>19</v>
      </c>
      <c r="I56" s="8">
        <v>0.5</v>
      </c>
      <c r="J56" s="9">
        <v>9250</v>
      </c>
      <c r="K56" s="10">
        <f t="shared" si="1"/>
        <v>4625</v>
      </c>
      <c r="L56" s="10">
        <f t="shared" si="0"/>
        <v>1618.75</v>
      </c>
      <c r="M56" s="11">
        <v>0.35</v>
      </c>
      <c r="O56" s="12"/>
    </row>
    <row r="57" spans="1:15" ht="15.75" customHeight="1" x14ac:dyDescent="0.25">
      <c r="A57" s="1"/>
      <c r="B57" s="6" t="s">
        <v>14</v>
      </c>
      <c r="C57" s="6">
        <v>1185732</v>
      </c>
      <c r="D57" s="7">
        <v>44449</v>
      </c>
      <c r="E57" s="6" t="s">
        <v>15</v>
      </c>
      <c r="F57" s="6" t="s">
        <v>16</v>
      </c>
      <c r="G57" s="6" t="s">
        <v>16</v>
      </c>
      <c r="H57" s="6" t="s">
        <v>20</v>
      </c>
      <c r="I57" s="8">
        <v>0.5</v>
      </c>
      <c r="J57" s="9">
        <v>9000</v>
      </c>
      <c r="K57" s="10">
        <f t="shared" si="1"/>
        <v>4500</v>
      </c>
      <c r="L57" s="10">
        <f t="shared" si="0"/>
        <v>1575</v>
      </c>
      <c r="M57" s="11">
        <v>0.35</v>
      </c>
      <c r="O57" s="12"/>
    </row>
    <row r="58" spans="1:15" ht="15.75" customHeight="1" x14ac:dyDescent="0.25">
      <c r="A58" s="1"/>
      <c r="B58" s="6" t="s">
        <v>14</v>
      </c>
      <c r="C58" s="6">
        <v>1185732</v>
      </c>
      <c r="D58" s="7">
        <v>44449</v>
      </c>
      <c r="E58" s="6" t="s">
        <v>15</v>
      </c>
      <c r="F58" s="6" t="s">
        <v>16</v>
      </c>
      <c r="G58" s="6" t="s">
        <v>16</v>
      </c>
      <c r="H58" s="6" t="s">
        <v>21</v>
      </c>
      <c r="I58" s="8">
        <v>0.6</v>
      </c>
      <c r="J58" s="9">
        <v>9000</v>
      </c>
      <c r="K58" s="10">
        <f t="shared" si="1"/>
        <v>5400</v>
      </c>
      <c r="L58" s="10">
        <f t="shared" si="0"/>
        <v>1620</v>
      </c>
      <c r="M58" s="11">
        <v>0.3</v>
      </c>
      <c r="O58" s="12"/>
    </row>
    <row r="59" spans="1:15" ht="15.75" customHeight="1" x14ac:dyDescent="0.25">
      <c r="A59" s="1"/>
      <c r="B59" s="6" t="s">
        <v>14</v>
      </c>
      <c r="C59" s="6">
        <v>1185732</v>
      </c>
      <c r="D59" s="7">
        <v>44449</v>
      </c>
      <c r="E59" s="6" t="s">
        <v>15</v>
      </c>
      <c r="F59" s="6" t="s">
        <v>16</v>
      </c>
      <c r="G59" s="6" t="s">
        <v>16</v>
      </c>
      <c r="H59" s="6" t="s">
        <v>22</v>
      </c>
      <c r="I59" s="8">
        <v>0.65</v>
      </c>
      <c r="J59" s="9">
        <v>10000</v>
      </c>
      <c r="K59" s="10">
        <f t="shared" si="1"/>
        <v>6500</v>
      </c>
      <c r="L59" s="10">
        <f t="shared" si="0"/>
        <v>1625</v>
      </c>
      <c r="M59" s="11">
        <v>0.25</v>
      </c>
      <c r="O59" s="12"/>
    </row>
    <row r="60" spans="1:15" ht="15.75" customHeight="1" x14ac:dyDescent="0.25">
      <c r="A60" s="1"/>
      <c r="B60" s="6" t="s">
        <v>14</v>
      </c>
      <c r="C60" s="6">
        <v>1185732</v>
      </c>
      <c r="D60" s="7">
        <v>44481</v>
      </c>
      <c r="E60" s="6" t="s">
        <v>15</v>
      </c>
      <c r="F60" s="6" t="s">
        <v>16</v>
      </c>
      <c r="G60" s="6" t="s">
        <v>16</v>
      </c>
      <c r="H60" s="6" t="s">
        <v>17</v>
      </c>
      <c r="I60" s="8">
        <v>0.65</v>
      </c>
      <c r="J60" s="9">
        <v>11750</v>
      </c>
      <c r="K60" s="10">
        <f t="shared" si="1"/>
        <v>7637.5</v>
      </c>
      <c r="L60" s="10">
        <f t="shared" si="0"/>
        <v>3818.75</v>
      </c>
      <c r="M60" s="11">
        <v>0.5</v>
      </c>
      <c r="O60" s="12"/>
    </row>
    <row r="61" spans="1:15" ht="15.75" customHeight="1" x14ac:dyDescent="0.25">
      <c r="A61" s="1"/>
      <c r="B61" s="6" t="s">
        <v>14</v>
      </c>
      <c r="C61" s="6">
        <v>1185732</v>
      </c>
      <c r="D61" s="7">
        <v>44481</v>
      </c>
      <c r="E61" s="6" t="s">
        <v>15</v>
      </c>
      <c r="F61" s="6" t="s">
        <v>16</v>
      </c>
      <c r="G61" s="6" t="s">
        <v>16</v>
      </c>
      <c r="H61" s="6" t="s">
        <v>18</v>
      </c>
      <c r="I61" s="8">
        <v>0.55000000000000004</v>
      </c>
      <c r="J61" s="9">
        <v>10000</v>
      </c>
      <c r="K61" s="10">
        <f t="shared" si="1"/>
        <v>5500</v>
      </c>
      <c r="L61" s="10">
        <f t="shared" si="0"/>
        <v>1650</v>
      </c>
      <c r="M61" s="11">
        <v>0.3</v>
      </c>
      <c r="O61" s="12"/>
    </row>
    <row r="62" spans="1:15" ht="15.75" customHeight="1" x14ac:dyDescent="0.25">
      <c r="A62" s="1"/>
      <c r="B62" s="6" t="s">
        <v>14</v>
      </c>
      <c r="C62" s="6">
        <v>1185732</v>
      </c>
      <c r="D62" s="7">
        <v>44481</v>
      </c>
      <c r="E62" s="6" t="s">
        <v>15</v>
      </c>
      <c r="F62" s="6" t="s">
        <v>16</v>
      </c>
      <c r="G62" s="6" t="s">
        <v>16</v>
      </c>
      <c r="H62" s="6" t="s">
        <v>19</v>
      </c>
      <c r="I62" s="8">
        <v>0.55000000000000004</v>
      </c>
      <c r="J62" s="9">
        <v>9000</v>
      </c>
      <c r="K62" s="10">
        <f t="shared" si="1"/>
        <v>4950</v>
      </c>
      <c r="L62" s="10">
        <f t="shared" si="0"/>
        <v>1732.5</v>
      </c>
      <c r="M62" s="11">
        <v>0.35</v>
      </c>
      <c r="O62" s="12"/>
    </row>
    <row r="63" spans="1:15" ht="15.75" customHeight="1" x14ac:dyDescent="0.25">
      <c r="A63" s="1"/>
      <c r="B63" s="6" t="s">
        <v>14</v>
      </c>
      <c r="C63" s="6">
        <v>1185732</v>
      </c>
      <c r="D63" s="7">
        <v>44481</v>
      </c>
      <c r="E63" s="6" t="s">
        <v>15</v>
      </c>
      <c r="F63" s="6" t="s">
        <v>16</v>
      </c>
      <c r="G63" s="6" t="s">
        <v>16</v>
      </c>
      <c r="H63" s="6" t="s">
        <v>20</v>
      </c>
      <c r="I63" s="8">
        <v>0.55000000000000004</v>
      </c>
      <c r="J63" s="9">
        <v>8750</v>
      </c>
      <c r="K63" s="10">
        <f t="shared" si="1"/>
        <v>4812.5</v>
      </c>
      <c r="L63" s="10">
        <f t="shared" si="0"/>
        <v>1684.375</v>
      </c>
      <c r="M63" s="11">
        <v>0.35</v>
      </c>
      <c r="O63" s="12"/>
    </row>
    <row r="64" spans="1:15" ht="15.75" customHeight="1" x14ac:dyDescent="0.25">
      <c r="A64" s="1"/>
      <c r="B64" s="6" t="s">
        <v>14</v>
      </c>
      <c r="C64" s="6">
        <v>1185732</v>
      </c>
      <c r="D64" s="7">
        <v>44481</v>
      </c>
      <c r="E64" s="6" t="s">
        <v>15</v>
      </c>
      <c r="F64" s="6" t="s">
        <v>16</v>
      </c>
      <c r="G64" s="6" t="s">
        <v>16</v>
      </c>
      <c r="H64" s="6" t="s">
        <v>21</v>
      </c>
      <c r="I64" s="8">
        <v>0.65</v>
      </c>
      <c r="J64" s="9">
        <v>8750</v>
      </c>
      <c r="K64" s="10">
        <f t="shared" si="1"/>
        <v>5687.5</v>
      </c>
      <c r="L64" s="10">
        <f t="shared" si="0"/>
        <v>1706.25</v>
      </c>
      <c r="M64" s="11">
        <v>0.3</v>
      </c>
      <c r="O64" s="12"/>
    </row>
    <row r="65" spans="1:15" ht="15.75" customHeight="1" x14ac:dyDescent="0.25">
      <c r="A65" s="1"/>
      <c r="B65" s="6" t="s">
        <v>14</v>
      </c>
      <c r="C65" s="6">
        <v>1185732</v>
      </c>
      <c r="D65" s="7">
        <v>44481</v>
      </c>
      <c r="E65" s="6" t="s">
        <v>15</v>
      </c>
      <c r="F65" s="6" t="s">
        <v>16</v>
      </c>
      <c r="G65" s="6" t="s">
        <v>16</v>
      </c>
      <c r="H65" s="6" t="s">
        <v>22</v>
      </c>
      <c r="I65" s="8">
        <v>0.7</v>
      </c>
      <c r="J65" s="9">
        <v>10000</v>
      </c>
      <c r="K65" s="10">
        <f t="shared" si="1"/>
        <v>7000</v>
      </c>
      <c r="L65" s="10">
        <f t="shared" si="0"/>
        <v>1750</v>
      </c>
      <c r="M65" s="11">
        <v>0.25</v>
      </c>
      <c r="O65" s="12"/>
    </row>
    <row r="66" spans="1:15" ht="15.75" customHeight="1" x14ac:dyDescent="0.25">
      <c r="A66" s="1"/>
      <c r="B66" s="6" t="s">
        <v>14</v>
      </c>
      <c r="C66" s="6">
        <v>1185732</v>
      </c>
      <c r="D66" s="7">
        <v>44511</v>
      </c>
      <c r="E66" s="6" t="s">
        <v>15</v>
      </c>
      <c r="F66" s="6" t="s">
        <v>16</v>
      </c>
      <c r="G66" s="6" t="s">
        <v>16</v>
      </c>
      <c r="H66" s="6" t="s">
        <v>17</v>
      </c>
      <c r="I66" s="8">
        <v>0.65</v>
      </c>
      <c r="J66" s="9">
        <v>11500</v>
      </c>
      <c r="K66" s="10">
        <f t="shared" si="1"/>
        <v>7475</v>
      </c>
      <c r="L66" s="10">
        <f t="shared" si="0"/>
        <v>3737.5</v>
      </c>
      <c r="M66" s="11">
        <v>0.5</v>
      </c>
      <c r="O66" s="12"/>
    </row>
    <row r="67" spans="1:15" ht="15.75" customHeight="1" x14ac:dyDescent="0.25">
      <c r="A67" s="1"/>
      <c r="B67" s="6" t="s">
        <v>14</v>
      </c>
      <c r="C67" s="6">
        <v>1185732</v>
      </c>
      <c r="D67" s="7">
        <v>44511</v>
      </c>
      <c r="E67" s="6" t="s">
        <v>15</v>
      </c>
      <c r="F67" s="6" t="s">
        <v>16</v>
      </c>
      <c r="G67" s="6" t="s">
        <v>16</v>
      </c>
      <c r="H67" s="6" t="s">
        <v>18</v>
      </c>
      <c r="I67" s="8">
        <v>0.55000000000000004</v>
      </c>
      <c r="J67" s="9">
        <v>9750</v>
      </c>
      <c r="K67" s="10">
        <f t="shared" si="1"/>
        <v>5362.5</v>
      </c>
      <c r="L67" s="10">
        <f t="shared" si="0"/>
        <v>1608.75</v>
      </c>
      <c r="M67" s="11">
        <v>0.3</v>
      </c>
      <c r="O67" s="12"/>
    </row>
    <row r="68" spans="1:15" ht="15.75" customHeight="1" x14ac:dyDescent="0.25">
      <c r="A68" s="1"/>
      <c r="B68" s="6" t="s">
        <v>14</v>
      </c>
      <c r="C68" s="6">
        <v>1185732</v>
      </c>
      <c r="D68" s="7">
        <v>44511</v>
      </c>
      <c r="E68" s="6" t="s">
        <v>15</v>
      </c>
      <c r="F68" s="6" t="s">
        <v>16</v>
      </c>
      <c r="G68" s="6" t="s">
        <v>16</v>
      </c>
      <c r="H68" s="6" t="s">
        <v>19</v>
      </c>
      <c r="I68" s="8">
        <v>0.55000000000000004</v>
      </c>
      <c r="J68" s="9">
        <v>9200</v>
      </c>
      <c r="K68" s="10">
        <f t="shared" si="1"/>
        <v>5060</v>
      </c>
      <c r="L68" s="10">
        <f t="shared" si="0"/>
        <v>1771</v>
      </c>
      <c r="M68" s="11">
        <v>0.35</v>
      </c>
      <c r="O68" s="12"/>
    </row>
    <row r="69" spans="1:15" ht="15.75" customHeight="1" x14ac:dyDescent="0.25">
      <c r="A69" s="1"/>
      <c r="B69" s="6" t="s">
        <v>14</v>
      </c>
      <c r="C69" s="6">
        <v>1185732</v>
      </c>
      <c r="D69" s="7">
        <v>44511</v>
      </c>
      <c r="E69" s="6" t="s">
        <v>15</v>
      </c>
      <c r="F69" s="6" t="s">
        <v>16</v>
      </c>
      <c r="G69" s="6" t="s">
        <v>16</v>
      </c>
      <c r="H69" s="6" t="s">
        <v>20</v>
      </c>
      <c r="I69" s="8">
        <v>0.55000000000000004</v>
      </c>
      <c r="J69" s="9">
        <v>9000</v>
      </c>
      <c r="K69" s="10">
        <f t="shared" si="1"/>
        <v>4950</v>
      </c>
      <c r="L69" s="10">
        <f t="shared" si="0"/>
        <v>1732.5</v>
      </c>
      <c r="M69" s="11">
        <v>0.35</v>
      </c>
      <c r="O69" s="12"/>
    </row>
    <row r="70" spans="1:15" ht="15.75" customHeight="1" x14ac:dyDescent="0.25">
      <c r="A70" s="1"/>
      <c r="B70" s="6" t="s">
        <v>14</v>
      </c>
      <c r="C70" s="6">
        <v>1185732</v>
      </c>
      <c r="D70" s="7">
        <v>44511</v>
      </c>
      <c r="E70" s="6" t="s">
        <v>15</v>
      </c>
      <c r="F70" s="6" t="s">
        <v>16</v>
      </c>
      <c r="G70" s="6" t="s">
        <v>16</v>
      </c>
      <c r="H70" s="6" t="s">
        <v>21</v>
      </c>
      <c r="I70" s="8">
        <v>0.65</v>
      </c>
      <c r="J70" s="9">
        <v>8750</v>
      </c>
      <c r="K70" s="10">
        <f t="shared" si="1"/>
        <v>5687.5</v>
      </c>
      <c r="L70" s="10">
        <f t="shared" si="0"/>
        <v>1706.25</v>
      </c>
      <c r="M70" s="11">
        <v>0.3</v>
      </c>
      <c r="O70" s="12"/>
    </row>
    <row r="71" spans="1:15" ht="15.75" customHeight="1" x14ac:dyDescent="0.25">
      <c r="A71" s="1"/>
      <c r="B71" s="6" t="s">
        <v>14</v>
      </c>
      <c r="C71" s="6">
        <v>1185732</v>
      </c>
      <c r="D71" s="7">
        <v>44511</v>
      </c>
      <c r="E71" s="6" t="s">
        <v>15</v>
      </c>
      <c r="F71" s="6" t="s">
        <v>16</v>
      </c>
      <c r="G71" s="6" t="s">
        <v>16</v>
      </c>
      <c r="H71" s="6" t="s">
        <v>22</v>
      </c>
      <c r="I71" s="8">
        <v>0.7</v>
      </c>
      <c r="J71" s="9">
        <v>9750</v>
      </c>
      <c r="K71" s="10">
        <f t="shared" si="1"/>
        <v>6825</v>
      </c>
      <c r="L71" s="10">
        <f t="shared" si="0"/>
        <v>1706.25</v>
      </c>
      <c r="M71" s="11">
        <v>0.25</v>
      </c>
      <c r="O71" s="12"/>
    </row>
    <row r="72" spans="1:15" ht="15.75" customHeight="1" x14ac:dyDescent="0.25">
      <c r="A72" s="1"/>
      <c r="B72" s="6" t="s">
        <v>14</v>
      </c>
      <c r="C72" s="6">
        <v>1185732</v>
      </c>
      <c r="D72" s="7">
        <v>44540</v>
      </c>
      <c r="E72" s="6" t="s">
        <v>15</v>
      </c>
      <c r="F72" s="6" t="s">
        <v>16</v>
      </c>
      <c r="G72" s="6" t="s">
        <v>16</v>
      </c>
      <c r="H72" s="6" t="s">
        <v>17</v>
      </c>
      <c r="I72" s="8">
        <v>0.65</v>
      </c>
      <c r="J72" s="9">
        <v>12000</v>
      </c>
      <c r="K72" s="10">
        <f t="shared" si="1"/>
        <v>7800</v>
      </c>
      <c r="L72" s="10">
        <f t="shared" si="0"/>
        <v>3900</v>
      </c>
      <c r="M72" s="11">
        <v>0.5</v>
      </c>
      <c r="O72" s="12"/>
    </row>
    <row r="73" spans="1:15" ht="15.75" customHeight="1" x14ac:dyDescent="0.25">
      <c r="A73" s="1"/>
      <c r="B73" s="6" t="s">
        <v>14</v>
      </c>
      <c r="C73" s="6">
        <v>1185732</v>
      </c>
      <c r="D73" s="7">
        <v>44540</v>
      </c>
      <c r="E73" s="6" t="s">
        <v>15</v>
      </c>
      <c r="F73" s="6" t="s">
        <v>16</v>
      </c>
      <c r="G73" s="6" t="s">
        <v>16</v>
      </c>
      <c r="H73" s="6" t="s">
        <v>18</v>
      </c>
      <c r="I73" s="8">
        <v>0.55000000000000004</v>
      </c>
      <c r="J73" s="9">
        <v>10000</v>
      </c>
      <c r="K73" s="10">
        <f t="shared" si="1"/>
        <v>5500</v>
      </c>
      <c r="L73" s="10">
        <f t="shared" si="0"/>
        <v>1650</v>
      </c>
      <c r="M73" s="11">
        <v>0.3</v>
      </c>
      <c r="O73" s="12"/>
    </row>
    <row r="74" spans="1:15" ht="15.75" customHeight="1" x14ac:dyDescent="0.25">
      <c r="A74" s="1"/>
      <c r="B74" s="6" t="s">
        <v>14</v>
      </c>
      <c r="C74" s="6">
        <v>1185732</v>
      </c>
      <c r="D74" s="7">
        <v>44540</v>
      </c>
      <c r="E74" s="6" t="s">
        <v>15</v>
      </c>
      <c r="F74" s="6" t="s">
        <v>16</v>
      </c>
      <c r="G74" s="6" t="s">
        <v>16</v>
      </c>
      <c r="H74" s="6" t="s">
        <v>19</v>
      </c>
      <c r="I74" s="8">
        <v>0.55000000000000004</v>
      </c>
      <c r="J74" s="9">
        <v>9500</v>
      </c>
      <c r="K74" s="10">
        <f t="shared" si="1"/>
        <v>5225</v>
      </c>
      <c r="L74" s="10">
        <f t="shared" si="0"/>
        <v>1828.7499999999998</v>
      </c>
      <c r="M74" s="11">
        <v>0.35</v>
      </c>
      <c r="O74" s="12"/>
    </row>
    <row r="75" spans="1:15" ht="15.75" customHeight="1" x14ac:dyDescent="0.25">
      <c r="A75" s="1"/>
      <c r="B75" s="6" t="s">
        <v>14</v>
      </c>
      <c r="C75" s="6">
        <v>1185732</v>
      </c>
      <c r="D75" s="7">
        <v>44540</v>
      </c>
      <c r="E75" s="6" t="s">
        <v>15</v>
      </c>
      <c r="F75" s="6" t="s">
        <v>16</v>
      </c>
      <c r="G75" s="6" t="s">
        <v>16</v>
      </c>
      <c r="H75" s="6" t="s">
        <v>20</v>
      </c>
      <c r="I75" s="8">
        <v>0.55000000000000004</v>
      </c>
      <c r="J75" s="9">
        <v>9000</v>
      </c>
      <c r="K75" s="10">
        <f t="shared" si="1"/>
        <v>4950</v>
      </c>
      <c r="L75" s="10">
        <f t="shared" si="0"/>
        <v>1732.5</v>
      </c>
      <c r="M75" s="11">
        <v>0.35</v>
      </c>
      <c r="O75" s="12"/>
    </row>
    <row r="76" spans="1:15" ht="15.75" customHeight="1" x14ac:dyDescent="0.25">
      <c r="A76" s="1"/>
      <c r="B76" s="6" t="s">
        <v>14</v>
      </c>
      <c r="C76" s="6">
        <v>1185732</v>
      </c>
      <c r="D76" s="7">
        <v>44540</v>
      </c>
      <c r="E76" s="6" t="s">
        <v>15</v>
      </c>
      <c r="F76" s="6" t="s">
        <v>16</v>
      </c>
      <c r="G76" s="6" t="s">
        <v>16</v>
      </c>
      <c r="H76" s="6" t="s">
        <v>21</v>
      </c>
      <c r="I76" s="8">
        <v>0.65</v>
      </c>
      <c r="J76" s="9">
        <v>9000</v>
      </c>
      <c r="K76" s="10">
        <f t="shared" si="1"/>
        <v>5850</v>
      </c>
      <c r="L76" s="10">
        <f t="shared" si="0"/>
        <v>1755</v>
      </c>
      <c r="M76" s="11">
        <v>0.3</v>
      </c>
      <c r="O76" s="12"/>
    </row>
    <row r="77" spans="1:15" ht="15.75" customHeight="1" x14ac:dyDescent="0.25">
      <c r="A77" s="1"/>
      <c r="B77" s="6" t="s">
        <v>14</v>
      </c>
      <c r="C77" s="6">
        <v>1185732</v>
      </c>
      <c r="D77" s="7">
        <v>44540</v>
      </c>
      <c r="E77" s="6" t="s">
        <v>15</v>
      </c>
      <c r="F77" s="6" t="s">
        <v>16</v>
      </c>
      <c r="G77" s="6" t="s">
        <v>16</v>
      </c>
      <c r="H77" s="6" t="s">
        <v>22</v>
      </c>
      <c r="I77" s="8">
        <v>0.7</v>
      </c>
      <c r="J77" s="9">
        <v>10000</v>
      </c>
      <c r="K77" s="10">
        <f t="shared" si="1"/>
        <v>7000</v>
      </c>
      <c r="L77" s="10">
        <f t="shared" si="0"/>
        <v>1750</v>
      </c>
      <c r="M77" s="11">
        <v>0.25</v>
      </c>
      <c r="O77" s="12"/>
    </row>
    <row r="78" spans="1:15" ht="15.75" customHeight="1" x14ac:dyDescent="0.25">
      <c r="A78" s="1"/>
      <c r="B78" s="6" t="s">
        <v>23</v>
      </c>
      <c r="C78" s="6">
        <v>1197831</v>
      </c>
      <c r="D78" s="7">
        <v>44198</v>
      </c>
      <c r="E78" s="6" t="s">
        <v>24</v>
      </c>
      <c r="F78" s="6" t="s">
        <v>25</v>
      </c>
      <c r="G78" s="6" t="s">
        <v>26</v>
      </c>
      <c r="H78" s="6" t="s">
        <v>17</v>
      </c>
      <c r="I78" s="8">
        <v>0.25</v>
      </c>
      <c r="J78" s="9">
        <v>9000</v>
      </c>
      <c r="K78" s="10">
        <f t="shared" si="1"/>
        <v>2250</v>
      </c>
      <c r="L78" s="10">
        <f t="shared" si="0"/>
        <v>787.5</v>
      </c>
      <c r="M78" s="11">
        <v>0.35</v>
      </c>
      <c r="O78" s="12"/>
    </row>
    <row r="79" spans="1:15" ht="15.75" customHeight="1" x14ac:dyDescent="0.25">
      <c r="A79" s="1"/>
      <c r="B79" s="6" t="s">
        <v>23</v>
      </c>
      <c r="C79" s="6">
        <v>1197831</v>
      </c>
      <c r="D79" s="7">
        <v>44198</v>
      </c>
      <c r="E79" s="6" t="s">
        <v>24</v>
      </c>
      <c r="F79" s="6" t="s">
        <v>25</v>
      </c>
      <c r="G79" s="6" t="s">
        <v>26</v>
      </c>
      <c r="H79" s="6" t="s">
        <v>18</v>
      </c>
      <c r="I79" s="8">
        <v>0.35</v>
      </c>
      <c r="J79" s="9">
        <v>9000</v>
      </c>
      <c r="K79" s="10">
        <f t="shared" si="1"/>
        <v>3150</v>
      </c>
      <c r="L79" s="10">
        <f t="shared" si="0"/>
        <v>1102.5</v>
      </c>
      <c r="M79" s="11">
        <v>0.35</v>
      </c>
      <c r="O79" s="12"/>
    </row>
    <row r="80" spans="1:15" ht="15.75" customHeight="1" x14ac:dyDescent="0.25">
      <c r="A80" s="1"/>
      <c r="B80" s="6" t="s">
        <v>23</v>
      </c>
      <c r="C80" s="6">
        <v>1197831</v>
      </c>
      <c r="D80" s="7">
        <v>44198</v>
      </c>
      <c r="E80" s="6" t="s">
        <v>24</v>
      </c>
      <c r="F80" s="6" t="s">
        <v>25</v>
      </c>
      <c r="G80" s="6" t="s">
        <v>26</v>
      </c>
      <c r="H80" s="6" t="s">
        <v>19</v>
      </c>
      <c r="I80" s="8">
        <v>0.35</v>
      </c>
      <c r="J80" s="9">
        <v>7000</v>
      </c>
      <c r="K80" s="10">
        <f t="shared" si="1"/>
        <v>2450</v>
      </c>
      <c r="L80" s="10">
        <f t="shared" si="0"/>
        <v>857.5</v>
      </c>
      <c r="M80" s="11">
        <v>0.35</v>
      </c>
      <c r="O80" s="12"/>
    </row>
    <row r="81" spans="1:15" ht="15.75" customHeight="1" x14ac:dyDescent="0.25">
      <c r="A81" s="1"/>
      <c r="B81" s="6" t="s">
        <v>23</v>
      </c>
      <c r="C81" s="6">
        <v>1197831</v>
      </c>
      <c r="D81" s="7">
        <v>44198</v>
      </c>
      <c r="E81" s="6" t="s">
        <v>24</v>
      </c>
      <c r="F81" s="6" t="s">
        <v>25</v>
      </c>
      <c r="G81" s="6" t="s">
        <v>26</v>
      </c>
      <c r="H81" s="6" t="s">
        <v>20</v>
      </c>
      <c r="I81" s="8">
        <v>0.35</v>
      </c>
      <c r="J81" s="9">
        <v>7000</v>
      </c>
      <c r="K81" s="10">
        <f t="shared" si="1"/>
        <v>2450</v>
      </c>
      <c r="L81" s="10">
        <f t="shared" si="0"/>
        <v>1102.5</v>
      </c>
      <c r="M81" s="11">
        <v>0.45</v>
      </c>
      <c r="O81" s="12"/>
    </row>
    <row r="82" spans="1:15" ht="15.75" customHeight="1" x14ac:dyDescent="0.25">
      <c r="A82" s="1"/>
      <c r="B82" s="6" t="s">
        <v>23</v>
      </c>
      <c r="C82" s="6">
        <v>1197831</v>
      </c>
      <c r="D82" s="7">
        <v>44198</v>
      </c>
      <c r="E82" s="6" t="s">
        <v>24</v>
      </c>
      <c r="F82" s="6" t="s">
        <v>25</v>
      </c>
      <c r="G82" s="6" t="s">
        <v>26</v>
      </c>
      <c r="H82" s="6" t="s">
        <v>21</v>
      </c>
      <c r="I82" s="8">
        <v>0.4</v>
      </c>
      <c r="J82" s="9">
        <v>5500</v>
      </c>
      <c r="K82" s="10">
        <f t="shared" si="1"/>
        <v>2200</v>
      </c>
      <c r="L82" s="10">
        <f t="shared" si="0"/>
        <v>660</v>
      </c>
      <c r="M82" s="11">
        <v>0.3</v>
      </c>
      <c r="O82" s="12"/>
    </row>
    <row r="83" spans="1:15" ht="15.75" customHeight="1" x14ac:dyDescent="0.25">
      <c r="A83" s="1"/>
      <c r="B83" s="6" t="s">
        <v>23</v>
      </c>
      <c r="C83" s="6">
        <v>1197831</v>
      </c>
      <c r="D83" s="7">
        <v>44198</v>
      </c>
      <c r="E83" s="6" t="s">
        <v>24</v>
      </c>
      <c r="F83" s="6" t="s">
        <v>25</v>
      </c>
      <c r="G83" s="6" t="s">
        <v>26</v>
      </c>
      <c r="H83" s="6" t="s">
        <v>22</v>
      </c>
      <c r="I83" s="8">
        <v>0.35</v>
      </c>
      <c r="J83" s="9">
        <v>7000</v>
      </c>
      <c r="K83" s="10">
        <f t="shared" si="1"/>
        <v>2450</v>
      </c>
      <c r="L83" s="10">
        <f t="shared" si="0"/>
        <v>1225</v>
      </c>
      <c r="M83" s="11">
        <v>0.5</v>
      </c>
      <c r="O83" s="12"/>
    </row>
    <row r="84" spans="1:15" ht="15.75" customHeight="1" x14ac:dyDescent="0.25">
      <c r="A84" s="1"/>
      <c r="B84" s="6" t="s">
        <v>23</v>
      </c>
      <c r="C84" s="6">
        <v>1197831</v>
      </c>
      <c r="D84" s="7">
        <v>44228</v>
      </c>
      <c r="E84" s="6" t="s">
        <v>24</v>
      </c>
      <c r="F84" s="6" t="s">
        <v>25</v>
      </c>
      <c r="G84" s="6" t="s">
        <v>26</v>
      </c>
      <c r="H84" s="6" t="s">
        <v>17</v>
      </c>
      <c r="I84" s="8">
        <v>0.25</v>
      </c>
      <c r="J84" s="9">
        <v>8500</v>
      </c>
      <c r="K84" s="10">
        <f t="shared" si="1"/>
        <v>2125</v>
      </c>
      <c r="L84" s="10">
        <f t="shared" si="0"/>
        <v>743.75</v>
      </c>
      <c r="M84" s="11">
        <v>0.35</v>
      </c>
      <c r="O84" s="12"/>
    </row>
    <row r="85" spans="1:15" ht="15.75" customHeight="1" x14ac:dyDescent="0.25">
      <c r="A85" s="1"/>
      <c r="B85" s="6" t="s">
        <v>23</v>
      </c>
      <c r="C85" s="6">
        <v>1197831</v>
      </c>
      <c r="D85" s="7">
        <v>44228</v>
      </c>
      <c r="E85" s="6" t="s">
        <v>24</v>
      </c>
      <c r="F85" s="6" t="s">
        <v>25</v>
      </c>
      <c r="G85" s="6" t="s">
        <v>26</v>
      </c>
      <c r="H85" s="6" t="s">
        <v>18</v>
      </c>
      <c r="I85" s="8">
        <v>0.35</v>
      </c>
      <c r="J85" s="9">
        <v>8500</v>
      </c>
      <c r="K85" s="10">
        <f t="shared" si="1"/>
        <v>2975</v>
      </c>
      <c r="L85" s="10">
        <f t="shared" si="0"/>
        <v>1041.25</v>
      </c>
      <c r="M85" s="11">
        <v>0.35</v>
      </c>
      <c r="O85" s="12"/>
    </row>
    <row r="86" spans="1:15" ht="15.75" customHeight="1" x14ac:dyDescent="0.25">
      <c r="A86" s="1"/>
      <c r="B86" s="6" t="s">
        <v>23</v>
      </c>
      <c r="C86" s="6">
        <v>1197831</v>
      </c>
      <c r="D86" s="7">
        <v>44228</v>
      </c>
      <c r="E86" s="6" t="s">
        <v>24</v>
      </c>
      <c r="F86" s="6" t="s">
        <v>25</v>
      </c>
      <c r="G86" s="6" t="s">
        <v>26</v>
      </c>
      <c r="H86" s="6" t="s">
        <v>19</v>
      </c>
      <c r="I86" s="8">
        <v>0.35</v>
      </c>
      <c r="J86" s="9">
        <v>6750</v>
      </c>
      <c r="K86" s="10">
        <f t="shared" si="1"/>
        <v>2362.5</v>
      </c>
      <c r="L86" s="10">
        <f t="shared" si="0"/>
        <v>826.875</v>
      </c>
      <c r="M86" s="11">
        <v>0.35</v>
      </c>
      <c r="O86" s="12"/>
    </row>
    <row r="87" spans="1:15" ht="15.75" customHeight="1" x14ac:dyDescent="0.25">
      <c r="A87" s="1"/>
      <c r="B87" s="6" t="s">
        <v>23</v>
      </c>
      <c r="C87" s="6">
        <v>1197831</v>
      </c>
      <c r="D87" s="7">
        <v>44228</v>
      </c>
      <c r="E87" s="6" t="s">
        <v>24</v>
      </c>
      <c r="F87" s="6" t="s">
        <v>25</v>
      </c>
      <c r="G87" s="6" t="s">
        <v>26</v>
      </c>
      <c r="H87" s="6" t="s">
        <v>20</v>
      </c>
      <c r="I87" s="8">
        <v>0.35</v>
      </c>
      <c r="J87" s="9">
        <v>6250</v>
      </c>
      <c r="K87" s="10">
        <f t="shared" si="1"/>
        <v>2187.5</v>
      </c>
      <c r="L87" s="10">
        <f t="shared" si="0"/>
        <v>984.375</v>
      </c>
      <c r="M87" s="11">
        <v>0.45</v>
      </c>
      <c r="O87" s="12"/>
    </row>
    <row r="88" spans="1:15" ht="15.75" customHeight="1" x14ac:dyDescent="0.25">
      <c r="A88" s="1"/>
      <c r="B88" s="6" t="s">
        <v>23</v>
      </c>
      <c r="C88" s="6">
        <v>1197831</v>
      </c>
      <c r="D88" s="7">
        <v>44228</v>
      </c>
      <c r="E88" s="6" t="s">
        <v>24</v>
      </c>
      <c r="F88" s="6" t="s">
        <v>25</v>
      </c>
      <c r="G88" s="6" t="s">
        <v>26</v>
      </c>
      <c r="H88" s="6" t="s">
        <v>21</v>
      </c>
      <c r="I88" s="8">
        <v>0.4</v>
      </c>
      <c r="J88" s="9">
        <v>5000</v>
      </c>
      <c r="K88" s="10">
        <f t="shared" si="1"/>
        <v>2000</v>
      </c>
      <c r="L88" s="10">
        <f t="shared" si="0"/>
        <v>600</v>
      </c>
      <c r="M88" s="11">
        <v>0.3</v>
      </c>
      <c r="O88" s="12"/>
    </row>
    <row r="89" spans="1:15" ht="15.75" customHeight="1" x14ac:dyDescent="0.25">
      <c r="A89" s="1"/>
      <c r="B89" s="6" t="s">
        <v>23</v>
      </c>
      <c r="C89" s="6">
        <v>1197831</v>
      </c>
      <c r="D89" s="7">
        <v>44228</v>
      </c>
      <c r="E89" s="6" t="s">
        <v>24</v>
      </c>
      <c r="F89" s="6" t="s">
        <v>25</v>
      </c>
      <c r="G89" s="6" t="s">
        <v>26</v>
      </c>
      <c r="H89" s="6" t="s">
        <v>22</v>
      </c>
      <c r="I89" s="8">
        <v>0.35</v>
      </c>
      <c r="J89" s="9">
        <v>7000</v>
      </c>
      <c r="K89" s="10">
        <f t="shared" si="1"/>
        <v>2450</v>
      </c>
      <c r="L89" s="10">
        <f t="shared" si="0"/>
        <v>1225</v>
      </c>
      <c r="M89" s="11">
        <v>0.5</v>
      </c>
      <c r="O89" s="12"/>
    </row>
    <row r="90" spans="1:15" ht="15.75" customHeight="1" x14ac:dyDescent="0.25">
      <c r="A90" s="1"/>
      <c r="B90" s="6" t="s">
        <v>23</v>
      </c>
      <c r="C90" s="6">
        <v>1197831</v>
      </c>
      <c r="D90" s="7">
        <v>44258</v>
      </c>
      <c r="E90" s="6" t="s">
        <v>24</v>
      </c>
      <c r="F90" s="6" t="s">
        <v>25</v>
      </c>
      <c r="G90" s="6" t="s">
        <v>26</v>
      </c>
      <c r="H90" s="6" t="s">
        <v>17</v>
      </c>
      <c r="I90" s="8">
        <v>0.3</v>
      </c>
      <c r="J90" s="9">
        <v>8750</v>
      </c>
      <c r="K90" s="10">
        <f t="shared" si="1"/>
        <v>2625</v>
      </c>
      <c r="L90" s="10">
        <f t="shared" si="0"/>
        <v>918.74999999999989</v>
      </c>
      <c r="M90" s="11">
        <v>0.35</v>
      </c>
      <c r="O90" s="12"/>
    </row>
    <row r="91" spans="1:15" ht="15.75" customHeight="1" x14ac:dyDescent="0.25">
      <c r="A91" s="1"/>
      <c r="B91" s="6" t="s">
        <v>23</v>
      </c>
      <c r="C91" s="6">
        <v>1197831</v>
      </c>
      <c r="D91" s="7">
        <v>44258</v>
      </c>
      <c r="E91" s="6" t="s">
        <v>24</v>
      </c>
      <c r="F91" s="6" t="s">
        <v>25</v>
      </c>
      <c r="G91" s="6" t="s">
        <v>26</v>
      </c>
      <c r="H91" s="6" t="s">
        <v>18</v>
      </c>
      <c r="I91" s="8">
        <v>0.4</v>
      </c>
      <c r="J91" s="9">
        <v>8750</v>
      </c>
      <c r="K91" s="10">
        <f t="shared" si="1"/>
        <v>3500</v>
      </c>
      <c r="L91" s="10">
        <f t="shared" si="0"/>
        <v>1225</v>
      </c>
      <c r="M91" s="11">
        <v>0.35</v>
      </c>
      <c r="O91" s="12"/>
    </row>
    <row r="92" spans="1:15" ht="15.75" customHeight="1" x14ac:dyDescent="0.25">
      <c r="A92" s="1"/>
      <c r="B92" s="6" t="s">
        <v>23</v>
      </c>
      <c r="C92" s="6">
        <v>1197831</v>
      </c>
      <c r="D92" s="7">
        <v>44258</v>
      </c>
      <c r="E92" s="6" t="s">
        <v>24</v>
      </c>
      <c r="F92" s="6" t="s">
        <v>25</v>
      </c>
      <c r="G92" s="6" t="s">
        <v>26</v>
      </c>
      <c r="H92" s="6" t="s">
        <v>19</v>
      </c>
      <c r="I92" s="8">
        <v>0.35</v>
      </c>
      <c r="J92" s="9">
        <v>7000</v>
      </c>
      <c r="K92" s="10">
        <f t="shared" si="1"/>
        <v>2450</v>
      </c>
      <c r="L92" s="10">
        <f t="shared" si="0"/>
        <v>857.5</v>
      </c>
      <c r="M92" s="11">
        <v>0.35</v>
      </c>
      <c r="O92" s="12"/>
    </row>
    <row r="93" spans="1:15" ht="15.75" customHeight="1" x14ac:dyDescent="0.25">
      <c r="A93" s="1"/>
      <c r="B93" s="6" t="s">
        <v>23</v>
      </c>
      <c r="C93" s="6">
        <v>1197831</v>
      </c>
      <c r="D93" s="7">
        <v>44258</v>
      </c>
      <c r="E93" s="6" t="s">
        <v>24</v>
      </c>
      <c r="F93" s="6" t="s">
        <v>25</v>
      </c>
      <c r="G93" s="6" t="s">
        <v>26</v>
      </c>
      <c r="H93" s="6" t="s">
        <v>20</v>
      </c>
      <c r="I93" s="8">
        <v>0.4</v>
      </c>
      <c r="J93" s="9">
        <v>6000</v>
      </c>
      <c r="K93" s="10">
        <f t="shared" si="1"/>
        <v>2400</v>
      </c>
      <c r="L93" s="10">
        <f t="shared" si="0"/>
        <v>1080</v>
      </c>
      <c r="M93" s="11">
        <v>0.45</v>
      </c>
      <c r="O93" s="12"/>
    </row>
    <row r="94" spans="1:15" ht="15.75" customHeight="1" x14ac:dyDescent="0.25">
      <c r="A94" s="1"/>
      <c r="B94" s="6" t="s">
        <v>23</v>
      </c>
      <c r="C94" s="6">
        <v>1197831</v>
      </c>
      <c r="D94" s="7">
        <v>44258</v>
      </c>
      <c r="E94" s="6" t="s">
        <v>24</v>
      </c>
      <c r="F94" s="6" t="s">
        <v>25</v>
      </c>
      <c r="G94" s="6" t="s">
        <v>26</v>
      </c>
      <c r="H94" s="6" t="s">
        <v>21</v>
      </c>
      <c r="I94" s="8">
        <v>0.45</v>
      </c>
      <c r="J94" s="9">
        <v>5000</v>
      </c>
      <c r="K94" s="10">
        <f t="shared" si="1"/>
        <v>2250</v>
      </c>
      <c r="L94" s="10">
        <f t="shared" si="0"/>
        <v>675</v>
      </c>
      <c r="M94" s="11">
        <v>0.3</v>
      </c>
      <c r="O94" s="12"/>
    </row>
    <row r="95" spans="1:15" ht="15.75" customHeight="1" x14ac:dyDescent="0.25">
      <c r="A95" s="1"/>
      <c r="B95" s="6" t="s">
        <v>23</v>
      </c>
      <c r="C95" s="6">
        <v>1197831</v>
      </c>
      <c r="D95" s="7">
        <v>44258</v>
      </c>
      <c r="E95" s="6" t="s">
        <v>24</v>
      </c>
      <c r="F95" s="6" t="s">
        <v>25</v>
      </c>
      <c r="G95" s="6" t="s">
        <v>26</v>
      </c>
      <c r="H95" s="6" t="s">
        <v>22</v>
      </c>
      <c r="I95" s="8">
        <v>0.4</v>
      </c>
      <c r="J95" s="9">
        <v>6500</v>
      </c>
      <c r="K95" s="10">
        <f t="shared" si="1"/>
        <v>2600</v>
      </c>
      <c r="L95" s="10">
        <f t="shared" si="0"/>
        <v>1300</v>
      </c>
      <c r="M95" s="11">
        <v>0.5</v>
      </c>
      <c r="O95" s="12"/>
    </row>
    <row r="96" spans="1:15" ht="15.75" customHeight="1" x14ac:dyDescent="0.25">
      <c r="A96" s="1"/>
      <c r="B96" s="6" t="s">
        <v>23</v>
      </c>
      <c r="C96" s="6">
        <v>1197831</v>
      </c>
      <c r="D96" s="7">
        <v>44288</v>
      </c>
      <c r="E96" s="6" t="s">
        <v>24</v>
      </c>
      <c r="F96" s="6" t="s">
        <v>25</v>
      </c>
      <c r="G96" s="6" t="s">
        <v>26</v>
      </c>
      <c r="H96" s="6" t="s">
        <v>17</v>
      </c>
      <c r="I96" s="8">
        <v>0.3</v>
      </c>
      <c r="J96" s="9">
        <v>9000</v>
      </c>
      <c r="K96" s="10">
        <f t="shared" si="1"/>
        <v>2700</v>
      </c>
      <c r="L96" s="10">
        <f t="shared" si="0"/>
        <v>944.99999999999989</v>
      </c>
      <c r="M96" s="11">
        <v>0.35</v>
      </c>
      <c r="O96" s="12"/>
    </row>
    <row r="97" spans="1:15" ht="15.75" customHeight="1" x14ac:dyDescent="0.25">
      <c r="A97" s="1"/>
      <c r="B97" s="6" t="s">
        <v>23</v>
      </c>
      <c r="C97" s="6">
        <v>1197831</v>
      </c>
      <c r="D97" s="7">
        <v>44288</v>
      </c>
      <c r="E97" s="6" t="s">
        <v>24</v>
      </c>
      <c r="F97" s="6" t="s">
        <v>25</v>
      </c>
      <c r="G97" s="6" t="s">
        <v>26</v>
      </c>
      <c r="H97" s="6" t="s">
        <v>18</v>
      </c>
      <c r="I97" s="8">
        <v>0.4</v>
      </c>
      <c r="J97" s="9">
        <v>9000</v>
      </c>
      <c r="K97" s="10">
        <f t="shared" si="1"/>
        <v>3600</v>
      </c>
      <c r="L97" s="10">
        <f t="shared" si="0"/>
        <v>1260</v>
      </c>
      <c r="M97" s="11">
        <v>0.35</v>
      </c>
      <c r="O97" s="12"/>
    </row>
    <row r="98" spans="1:15" ht="15.75" customHeight="1" x14ac:dyDescent="0.25">
      <c r="A98" s="1"/>
      <c r="B98" s="6" t="s">
        <v>23</v>
      </c>
      <c r="C98" s="6">
        <v>1197831</v>
      </c>
      <c r="D98" s="7">
        <v>44288</v>
      </c>
      <c r="E98" s="6" t="s">
        <v>24</v>
      </c>
      <c r="F98" s="6" t="s">
        <v>25</v>
      </c>
      <c r="G98" s="6" t="s">
        <v>26</v>
      </c>
      <c r="H98" s="6" t="s">
        <v>19</v>
      </c>
      <c r="I98" s="8">
        <v>0.35</v>
      </c>
      <c r="J98" s="9">
        <v>7250</v>
      </c>
      <c r="K98" s="10">
        <f t="shared" si="1"/>
        <v>2537.5</v>
      </c>
      <c r="L98" s="10">
        <f t="shared" si="0"/>
        <v>888.125</v>
      </c>
      <c r="M98" s="11">
        <v>0.35</v>
      </c>
      <c r="O98" s="12"/>
    </row>
    <row r="99" spans="1:15" ht="15.75" customHeight="1" x14ac:dyDescent="0.25">
      <c r="A99" s="1"/>
      <c r="B99" s="6" t="s">
        <v>23</v>
      </c>
      <c r="C99" s="6">
        <v>1197831</v>
      </c>
      <c r="D99" s="7">
        <v>44288</v>
      </c>
      <c r="E99" s="6" t="s">
        <v>24</v>
      </c>
      <c r="F99" s="6" t="s">
        <v>25</v>
      </c>
      <c r="G99" s="6" t="s">
        <v>26</v>
      </c>
      <c r="H99" s="6" t="s">
        <v>20</v>
      </c>
      <c r="I99" s="8">
        <v>0.4</v>
      </c>
      <c r="J99" s="9">
        <v>6250</v>
      </c>
      <c r="K99" s="10">
        <f t="shared" si="1"/>
        <v>2500</v>
      </c>
      <c r="L99" s="10">
        <f t="shared" si="0"/>
        <v>1125</v>
      </c>
      <c r="M99" s="11">
        <v>0.45</v>
      </c>
      <c r="O99" s="12"/>
    </row>
    <row r="100" spans="1:15" ht="15.75" customHeight="1" x14ac:dyDescent="0.25">
      <c r="A100" s="1"/>
      <c r="B100" s="6" t="s">
        <v>23</v>
      </c>
      <c r="C100" s="6">
        <v>1197831</v>
      </c>
      <c r="D100" s="7">
        <v>44288</v>
      </c>
      <c r="E100" s="6" t="s">
        <v>24</v>
      </c>
      <c r="F100" s="6" t="s">
        <v>25</v>
      </c>
      <c r="G100" s="6" t="s">
        <v>26</v>
      </c>
      <c r="H100" s="6" t="s">
        <v>21</v>
      </c>
      <c r="I100" s="8">
        <v>0.45</v>
      </c>
      <c r="J100" s="9">
        <v>5250</v>
      </c>
      <c r="K100" s="10">
        <f t="shared" si="1"/>
        <v>2362.5</v>
      </c>
      <c r="L100" s="10">
        <f t="shared" si="0"/>
        <v>708.75</v>
      </c>
      <c r="M100" s="11">
        <v>0.3</v>
      </c>
      <c r="O100" s="12"/>
    </row>
    <row r="101" spans="1:15" ht="15.75" customHeight="1" x14ac:dyDescent="0.25">
      <c r="A101" s="1"/>
      <c r="B101" s="6" t="s">
        <v>23</v>
      </c>
      <c r="C101" s="6">
        <v>1197831</v>
      </c>
      <c r="D101" s="7">
        <v>44288</v>
      </c>
      <c r="E101" s="6" t="s">
        <v>24</v>
      </c>
      <c r="F101" s="6" t="s">
        <v>25</v>
      </c>
      <c r="G101" s="6" t="s">
        <v>26</v>
      </c>
      <c r="H101" s="6" t="s">
        <v>22</v>
      </c>
      <c r="I101" s="8">
        <v>0.4</v>
      </c>
      <c r="J101" s="9">
        <v>8000</v>
      </c>
      <c r="K101" s="10">
        <f t="shared" si="1"/>
        <v>3200</v>
      </c>
      <c r="L101" s="10">
        <f t="shared" si="0"/>
        <v>1600</v>
      </c>
      <c r="M101" s="11">
        <v>0.5</v>
      </c>
      <c r="O101" s="12"/>
    </row>
    <row r="102" spans="1:15" ht="15.75" customHeight="1" x14ac:dyDescent="0.25">
      <c r="A102" s="1"/>
      <c r="B102" s="6" t="s">
        <v>23</v>
      </c>
      <c r="C102" s="6">
        <v>1197831</v>
      </c>
      <c r="D102" s="7">
        <v>44318</v>
      </c>
      <c r="E102" s="6" t="s">
        <v>24</v>
      </c>
      <c r="F102" s="6" t="s">
        <v>25</v>
      </c>
      <c r="G102" s="6" t="s">
        <v>26</v>
      </c>
      <c r="H102" s="6" t="s">
        <v>17</v>
      </c>
      <c r="I102" s="8">
        <v>0.3</v>
      </c>
      <c r="J102" s="9">
        <v>9250</v>
      </c>
      <c r="K102" s="10">
        <f t="shared" si="1"/>
        <v>2775</v>
      </c>
      <c r="L102" s="10">
        <f t="shared" si="0"/>
        <v>971.24999999999989</v>
      </c>
      <c r="M102" s="11">
        <v>0.35</v>
      </c>
      <c r="O102" s="12"/>
    </row>
    <row r="103" spans="1:15" ht="15.75" customHeight="1" x14ac:dyDescent="0.25">
      <c r="A103" s="1"/>
      <c r="B103" s="6" t="s">
        <v>23</v>
      </c>
      <c r="C103" s="6">
        <v>1197831</v>
      </c>
      <c r="D103" s="7">
        <v>44318</v>
      </c>
      <c r="E103" s="6" t="s">
        <v>24</v>
      </c>
      <c r="F103" s="6" t="s">
        <v>25</v>
      </c>
      <c r="G103" s="6" t="s">
        <v>26</v>
      </c>
      <c r="H103" s="6" t="s">
        <v>18</v>
      </c>
      <c r="I103" s="8">
        <v>0.4</v>
      </c>
      <c r="J103" s="9">
        <v>9250</v>
      </c>
      <c r="K103" s="10">
        <f t="shared" si="1"/>
        <v>3700</v>
      </c>
      <c r="L103" s="10">
        <f t="shared" si="0"/>
        <v>1295</v>
      </c>
      <c r="M103" s="11">
        <v>0.35</v>
      </c>
      <c r="O103" s="12"/>
    </row>
    <row r="104" spans="1:15" ht="15.75" customHeight="1" x14ac:dyDescent="0.25">
      <c r="A104" s="1"/>
      <c r="B104" s="6" t="s">
        <v>23</v>
      </c>
      <c r="C104" s="6">
        <v>1197831</v>
      </c>
      <c r="D104" s="7">
        <v>44318</v>
      </c>
      <c r="E104" s="6" t="s">
        <v>24</v>
      </c>
      <c r="F104" s="6" t="s">
        <v>25</v>
      </c>
      <c r="G104" s="6" t="s">
        <v>26</v>
      </c>
      <c r="H104" s="6" t="s">
        <v>19</v>
      </c>
      <c r="I104" s="8">
        <v>0.35</v>
      </c>
      <c r="J104" s="9">
        <v>7750</v>
      </c>
      <c r="K104" s="10">
        <f t="shared" si="1"/>
        <v>2712.5</v>
      </c>
      <c r="L104" s="10">
        <f t="shared" si="0"/>
        <v>949.37499999999989</v>
      </c>
      <c r="M104" s="11">
        <v>0.35</v>
      </c>
      <c r="O104" s="12"/>
    </row>
    <row r="105" spans="1:15" ht="15.75" customHeight="1" x14ac:dyDescent="0.25">
      <c r="A105" s="1"/>
      <c r="B105" s="6" t="s">
        <v>23</v>
      </c>
      <c r="C105" s="6">
        <v>1197831</v>
      </c>
      <c r="D105" s="7">
        <v>44318</v>
      </c>
      <c r="E105" s="6" t="s">
        <v>24</v>
      </c>
      <c r="F105" s="6" t="s">
        <v>25</v>
      </c>
      <c r="G105" s="6" t="s">
        <v>26</v>
      </c>
      <c r="H105" s="6" t="s">
        <v>20</v>
      </c>
      <c r="I105" s="8">
        <v>0.4</v>
      </c>
      <c r="J105" s="9">
        <v>7000</v>
      </c>
      <c r="K105" s="10">
        <f t="shared" si="1"/>
        <v>2800</v>
      </c>
      <c r="L105" s="10">
        <f t="shared" si="0"/>
        <v>1260</v>
      </c>
      <c r="M105" s="11">
        <v>0.45</v>
      </c>
      <c r="O105" s="12"/>
    </row>
    <row r="106" spans="1:15" ht="15.75" customHeight="1" x14ac:dyDescent="0.25">
      <c r="A106" s="1"/>
      <c r="B106" s="6" t="s">
        <v>23</v>
      </c>
      <c r="C106" s="6">
        <v>1197831</v>
      </c>
      <c r="D106" s="7">
        <v>44318</v>
      </c>
      <c r="E106" s="6" t="s">
        <v>24</v>
      </c>
      <c r="F106" s="6" t="s">
        <v>25</v>
      </c>
      <c r="G106" s="6" t="s">
        <v>26</v>
      </c>
      <c r="H106" s="6" t="s">
        <v>21</v>
      </c>
      <c r="I106" s="8">
        <v>0.45</v>
      </c>
      <c r="J106" s="9">
        <v>6000</v>
      </c>
      <c r="K106" s="10">
        <f t="shared" si="1"/>
        <v>2700</v>
      </c>
      <c r="L106" s="10">
        <f t="shared" si="0"/>
        <v>810</v>
      </c>
      <c r="M106" s="11">
        <v>0.3</v>
      </c>
      <c r="O106" s="12"/>
    </row>
    <row r="107" spans="1:15" ht="15.75" customHeight="1" x14ac:dyDescent="0.25">
      <c r="A107" s="1"/>
      <c r="B107" s="6" t="s">
        <v>23</v>
      </c>
      <c r="C107" s="6">
        <v>1197831</v>
      </c>
      <c r="D107" s="7">
        <v>44318</v>
      </c>
      <c r="E107" s="6" t="s">
        <v>24</v>
      </c>
      <c r="F107" s="6" t="s">
        <v>25</v>
      </c>
      <c r="G107" s="6" t="s">
        <v>26</v>
      </c>
      <c r="H107" s="6" t="s">
        <v>22</v>
      </c>
      <c r="I107" s="8">
        <v>0.4</v>
      </c>
      <c r="J107" s="9">
        <v>9500</v>
      </c>
      <c r="K107" s="10">
        <f t="shared" si="1"/>
        <v>3800</v>
      </c>
      <c r="L107" s="10">
        <f t="shared" si="0"/>
        <v>1900</v>
      </c>
      <c r="M107" s="11">
        <v>0.5</v>
      </c>
      <c r="O107" s="12"/>
    </row>
    <row r="108" spans="1:15" ht="15.75" customHeight="1" x14ac:dyDescent="0.25">
      <c r="A108" s="1"/>
      <c r="B108" s="6" t="s">
        <v>23</v>
      </c>
      <c r="C108" s="6">
        <v>1197831</v>
      </c>
      <c r="D108" s="7">
        <v>44348</v>
      </c>
      <c r="E108" s="6" t="s">
        <v>24</v>
      </c>
      <c r="F108" s="6" t="s">
        <v>25</v>
      </c>
      <c r="G108" s="6" t="s">
        <v>26</v>
      </c>
      <c r="H108" s="6" t="s">
        <v>17</v>
      </c>
      <c r="I108" s="8">
        <v>0.4</v>
      </c>
      <c r="J108" s="9">
        <v>9500</v>
      </c>
      <c r="K108" s="10">
        <f t="shared" si="1"/>
        <v>3800</v>
      </c>
      <c r="L108" s="10">
        <f t="shared" si="0"/>
        <v>1330</v>
      </c>
      <c r="M108" s="11">
        <v>0.35</v>
      </c>
      <c r="O108" s="12"/>
    </row>
    <row r="109" spans="1:15" ht="15.75" customHeight="1" x14ac:dyDescent="0.25">
      <c r="A109" s="1"/>
      <c r="B109" s="6" t="s">
        <v>23</v>
      </c>
      <c r="C109" s="6">
        <v>1197831</v>
      </c>
      <c r="D109" s="7">
        <v>44348</v>
      </c>
      <c r="E109" s="6" t="s">
        <v>24</v>
      </c>
      <c r="F109" s="6" t="s">
        <v>25</v>
      </c>
      <c r="G109" s="6" t="s">
        <v>26</v>
      </c>
      <c r="H109" s="6" t="s">
        <v>18</v>
      </c>
      <c r="I109" s="8">
        <v>0.45</v>
      </c>
      <c r="J109" s="9">
        <v>9500</v>
      </c>
      <c r="K109" s="10">
        <f t="shared" si="1"/>
        <v>4275</v>
      </c>
      <c r="L109" s="10">
        <f t="shared" si="0"/>
        <v>1496.25</v>
      </c>
      <c r="M109" s="11">
        <v>0.35</v>
      </c>
      <c r="O109" s="12"/>
    </row>
    <row r="110" spans="1:15" ht="15.75" customHeight="1" x14ac:dyDescent="0.25">
      <c r="A110" s="1"/>
      <c r="B110" s="6" t="s">
        <v>23</v>
      </c>
      <c r="C110" s="6">
        <v>1197831</v>
      </c>
      <c r="D110" s="7">
        <v>44348</v>
      </c>
      <c r="E110" s="6" t="s">
        <v>24</v>
      </c>
      <c r="F110" s="6" t="s">
        <v>25</v>
      </c>
      <c r="G110" s="6" t="s">
        <v>26</v>
      </c>
      <c r="H110" s="6" t="s">
        <v>19</v>
      </c>
      <c r="I110" s="8">
        <v>0.4</v>
      </c>
      <c r="J110" s="9">
        <v>8000</v>
      </c>
      <c r="K110" s="10">
        <f t="shared" si="1"/>
        <v>3200</v>
      </c>
      <c r="L110" s="10">
        <f t="shared" si="0"/>
        <v>1120</v>
      </c>
      <c r="M110" s="11">
        <v>0.35</v>
      </c>
      <c r="O110" s="12"/>
    </row>
    <row r="111" spans="1:15" ht="15.75" customHeight="1" x14ac:dyDescent="0.25">
      <c r="A111" s="1"/>
      <c r="B111" s="6" t="s">
        <v>23</v>
      </c>
      <c r="C111" s="6">
        <v>1197831</v>
      </c>
      <c r="D111" s="7">
        <v>44348</v>
      </c>
      <c r="E111" s="6" t="s">
        <v>24</v>
      </c>
      <c r="F111" s="6" t="s">
        <v>25</v>
      </c>
      <c r="G111" s="6" t="s">
        <v>26</v>
      </c>
      <c r="H111" s="6" t="s">
        <v>20</v>
      </c>
      <c r="I111" s="8">
        <v>0.4</v>
      </c>
      <c r="J111" s="9">
        <v>7500</v>
      </c>
      <c r="K111" s="10">
        <f t="shared" si="1"/>
        <v>3000</v>
      </c>
      <c r="L111" s="10">
        <f t="shared" si="0"/>
        <v>1350</v>
      </c>
      <c r="M111" s="11">
        <v>0.45</v>
      </c>
      <c r="O111" s="12"/>
    </row>
    <row r="112" spans="1:15" ht="15.75" customHeight="1" x14ac:dyDescent="0.25">
      <c r="A112" s="1"/>
      <c r="B112" s="6" t="s">
        <v>23</v>
      </c>
      <c r="C112" s="6">
        <v>1197831</v>
      </c>
      <c r="D112" s="7">
        <v>44348</v>
      </c>
      <c r="E112" s="6" t="s">
        <v>24</v>
      </c>
      <c r="F112" s="6" t="s">
        <v>25</v>
      </c>
      <c r="G112" s="6" t="s">
        <v>26</v>
      </c>
      <c r="H112" s="6" t="s">
        <v>21</v>
      </c>
      <c r="I112" s="8">
        <v>0.45</v>
      </c>
      <c r="J112" s="9">
        <v>6500</v>
      </c>
      <c r="K112" s="10">
        <f t="shared" si="1"/>
        <v>2925</v>
      </c>
      <c r="L112" s="10">
        <f t="shared" si="0"/>
        <v>877.5</v>
      </c>
      <c r="M112" s="11">
        <v>0.3</v>
      </c>
      <c r="O112" s="12"/>
    </row>
    <row r="113" spans="1:15" ht="15.75" customHeight="1" x14ac:dyDescent="0.25">
      <c r="A113" s="1"/>
      <c r="B113" s="6" t="s">
        <v>23</v>
      </c>
      <c r="C113" s="6">
        <v>1197831</v>
      </c>
      <c r="D113" s="7">
        <v>44348</v>
      </c>
      <c r="E113" s="6" t="s">
        <v>24</v>
      </c>
      <c r="F113" s="6" t="s">
        <v>25</v>
      </c>
      <c r="G113" s="6" t="s">
        <v>26</v>
      </c>
      <c r="H113" s="6" t="s">
        <v>22</v>
      </c>
      <c r="I113" s="8">
        <v>0.5</v>
      </c>
      <c r="J113" s="9">
        <v>10000</v>
      </c>
      <c r="K113" s="10">
        <f t="shared" si="1"/>
        <v>5000</v>
      </c>
      <c r="L113" s="10">
        <f t="shared" si="0"/>
        <v>2500</v>
      </c>
      <c r="M113" s="11">
        <v>0.5</v>
      </c>
      <c r="O113" s="12"/>
    </row>
    <row r="114" spans="1:15" ht="15.75" customHeight="1" x14ac:dyDescent="0.25">
      <c r="A114" s="1"/>
      <c r="B114" s="6" t="s">
        <v>23</v>
      </c>
      <c r="C114" s="6">
        <v>1197831</v>
      </c>
      <c r="D114" s="7">
        <v>44380</v>
      </c>
      <c r="E114" s="6" t="s">
        <v>24</v>
      </c>
      <c r="F114" s="6" t="s">
        <v>25</v>
      </c>
      <c r="G114" s="6" t="s">
        <v>26</v>
      </c>
      <c r="H114" s="6" t="s">
        <v>17</v>
      </c>
      <c r="I114" s="8">
        <v>0.4</v>
      </c>
      <c r="J114" s="9">
        <v>9500</v>
      </c>
      <c r="K114" s="10">
        <f t="shared" si="1"/>
        <v>3800</v>
      </c>
      <c r="L114" s="10">
        <f t="shared" si="0"/>
        <v>1330</v>
      </c>
      <c r="M114" s="11">
        <v>0.35</v>
      </c>
      <c r="O114" s="12"/>
    </row>
    <row r="115" spans="1:15" ht="15.75" customHeight="1" x14ac:dyDescent="0.25">
      <c r="A115" s="1"/>
      <c r="B115" s="6" t="s">
        <v>23</v>
      </c>
      <c r="C115" s="6">
        <v>1197831</v>
      </c>
      <c r="D115" s="7">
        <v>44380</v>
      </c>
      <c r="E115" s="6" t="s">
        <v>24</v>
      </c>
      <c r="F115" s="6" t="s">
        <v>25</v>
      </c>
      <c r="G115" s="6" t="s">
        <v>26</v>
      </c>
      <c r="H115" s="6" t="s">
        <v>18</v>
      </c>
      <c r="I115" s="8">
        <v>0.45</v>
      </c>
      <c r="J115" s="9">
        <v>9500</v>
      </c>
      <c r="K115" s="10">
        <f t="shared" si="1"/>
        <v>4275</v>
      </c>
      <c r="L115" s="10">
        <f t="shared" si="0"/>
        <v>1496.25</v>
      </c>
      <c r="M115" s="11">
        <v>0.35</v>
      </c>
      <c r="O115" s="12"/>
    </row>
    <row r="116" spans="1:15" ht="15.75" customHeight="1" x14ac:dyDescent="0.25">
      <c r="A116" s="1"/>
      <c r="B116" s="6" t="s">
        <v>23</v>
      </c>
      <c r="C116" s="6">
        <v>1197831</v>
      </c>
      <c r="D116" s="7">
        <v>44380</v>
      </c>
      <c r="E116" s="6" t="s">
        <v>24</v>
      </c>
      <c r="F116" s="6" t="s">
        <v>25</v>
      </c>
      <c r="G116" s="6" t="s">
        <v>26</v>
      </c>
      <c r="H116" s="6" t="s">
        <v>19</v>
      </c>
      <c r="I116" s="8">
        <v>0.4</v>
      </c>
      <c r="J116" s="9">
        <v>11000</v>
      </c>
      <c r="K116" s="10">
        <f t="shared" si="1"/>
        <v>4400</v>
      </c>
      <c r="L116" s="10">
        <f t="shared" si="0"/>
        <v>1540</v>
      </c>
      <c r="M116" s="11">
        <v>0.35</v>
      </c>
      <c r="O116" s="12"/>
    </row>
    <row r="117" spans="1:15" ht="15.75" customHeight="1" x14ac:dyDescent="0.25">
      <c r="A117" s="1"/>
      <c r="B117" s="6" t="s">
        <v>23</v>
      </c>
      <c r="C117" s="6">
        <v>1197831</v>
      </c>
      <c r="D117" s="7">
        <v>44380</v>
      </c>
      <c r="E117" s="6" t="s">
        <v>24</v>
      </c>
      <c r="F117" s="6" t="s">
        <v>25</v>
      </c>
      <c r="G117" s="6" t="s">
        <v>26</v>
      </c>
      <c r="H117" s="6" t="s">
        <v>20</v>
      </c>
      <c r="I117" s="8">
        <v>0.4</v>
      </c>
      <c r="J117" s="9">
        <v>7000</v>
      </c>
      <c r="K117" s="10">
        <f t="shared" si="1"/>
        <v>2800</v>
      </c>
      <c r="L117" s="10">
        <f t="shared" si="0"/>
        <v>1260</v>
      </c>
      <c r="M117" s="11">
        <v>0.45</v>
      </c>
      <c r="O117" s="12"/>
    </row>
    <row r="118" spans="1:15" ht="15.75" customHeight="1" x14ac:dyDescent="0.25">
      <c r="A118" s="1"/>
      <c r="B118" s="6" t="s">
        <v>23</v>
      </c>
      <c r="C118" s="6">
        <v>1197831</v>
      </c>
      <c r="D118" s="7">
        <v>44380</v>
      </c>
      <c r="E118" s="6" t="s">
        <v>24</v>
      </c>
      <c r="F118" s="6" t="s">
        <v>25</v>
      </c>
      <c r="G118" s="6" t="s">
        <v>26</v>
      </c>
      <c r="H118" s="6" t="s">
        <v>21</v>
      </c>
      <c r="I118" s="8">
        <v>0.45</v>
      </c>
      <c r="J118" s="9">
        <v>7000</v>
      </c>
      <c r="K118" s="10">
        <f t="shared" si="1"/>
        <v>3150</v>
      </c>
      <c r="L118" s="10">
        <f t="shared" si="0"/>
        <v>945</v>
      </c>
      <c r="M118" s="11">
        <v>0.3</v>
      </c>
      <c r="O118" s="12"/>
    </row>
    <row r="119" spans="1:15" ht="15.75" customHeight="1" x14ac:dyDescent="0.25">
      <c r="A119" s="1"/>
      <c r="B119" s="6" t="s">
        <v>23</v>
      </c>
      <c r="C119" s="6">
        <v>1197831</v>
      </c>
      <c r="D119" s="7">
        <v>44380</v>
      </c>
      <c r="E119" s="6" t="s">
        <v>24</v>
      </c>
      <c r="F119" s="6" t="s">
        <v>25</v>
      </c>
      <c r="G119" s="6" t="s">
        <v>26</v>
      </c>
      <c r="H119" s="6" t="s">
        <v>22</v>
      </c>
      <c r="I119" s="8">
        <v>0.5</v>
      </c>
      <c r="J119" s="9">
        <v>9750</v>
      </c>
      <c r="K119" s="10">
        <f t="shared" si="1"/>
        <v>4875</v>
      </c>
      <c r="L119" s="10">
        <f t="shared" si="0"/>
        <v>2437.5</v>
      </c>
      <c r="M119" s="11">
        <v>0.5</v>
      </c>
      <c r="O119" s="12"/>
    </row>
    <row r="120" spans="1:15" ht="15.75" customHeight="1" x14ac:dyDescent="0.25">
      <c r="A120" s="1"/>
      <c r="B120" s="6" t="s">
        <v>23</v>
      </c>
      <c r="C120" s="6">
        <v>1197831</v>
      </c>
      <c r="D120" s="7">
        <v>44413</v>
      </c>
      <c r="E120" s="6" t="s">
        <v>24</v>
      </c>
      <c r="F120" s="6" t="s">
        <v>25</v>
      </c>
      <c r="G120" s="6" t="s">
        <v>26</v>
      </c>
      <c r="H120" s="6" t="s">
        <v>17</v>
      </c>
      <c r="I120" s="8">
        <v>0.4</v>
      </c>
      <c r="J120" s="9">
        <v>9250</v>
      </c>
      <c r="K120" s="10">
        <f t="shared" si="1"/>
        <v>3700</v>
      </c>
      <c r="L120" s="10">
        <f t="shared" si="0"/>
        <v>1295</v>
      </c>
      <c r="M120" s="11">
        <v>0.35</v>
      </c>
      <c r="O120" s="12"/>
    </row>
    <row r="121" spans="1:15" ht="15.75" customHeight="1" x14ac:dyDescent="0.25">
      <c r="A121" s="1"/>
      <c r="B121" s="6" t="s">
        <v>23</v>
      </c>
      <c r="C121" s="6">
        <v>1197831</v>
      </c>
      <c r="D121" s="7">
        <v>44413</v>
      </c>
      <c r="E121" s="6" t="s">
        <v>24</v>
      </c>
      <c r="F121" s="6" t="s">
        <v>25</v>
      </c>
      <c r="G121" s="6" t="s">
        <v>26</v>
      </c>
      <c r="H121" s="6" t="s">
        <v>18</v>
      </c>
      <c r="I121" s="8">
        <v>0.45</v>
      </c>
      <c r="J121" s="9">
        <v>9250</v>
      </c>
      <c r="K121" s="10">
        <f t="shared" si="1"/>
        <v>4162.5</v>
      </c>
      <c r="L121" s="10">
        <f t="shared" si="0"/>
        <v>1456.875</v>
      </c>
      <c r="M121" s="11">
        <v>0.35</v>
      </c>
      <c r="O121" s="12"/>
    </row>
    <row r="122" spans="1:15" ht="15.75" customHeight="1" x14ac:dyDescent="0.25">
      <c r="A122" s="1"/>
      <c r="B122" s="6" t="s">
        <v>23</v>
      </c>
      <c r="C122" s="6">
        <v>1197831</v>
      </c>
      <c r="D122" s="7">
        <v>44413</v>
      </c>
      <c r="E122" s="6" t="s">
        <v>24</v>
      </c>
      <c r="F122" s="6" t="s">
        <v>25</v>
      </c>
      <c r="G122" s="6" t="s">
        <v>26</v>
      </c>
      <c r="H122" s="6" t="s">
        <v>19</v>
      </c>
      <c r="I122" s="8">
        <v>0.4</v>
      </c>
      <c r="J122" s="9">
        <v>11000</v>
      </c>
      <c r="K122" s="10">
        <f t="shared" si="1"/>
        <v>4400</v>
      </c>
      <c r="L122" s="10">
        <f t="shared" si="0"/>
        <v>1540</v>
      </c>
      <c r="M122" s="11">
        <v>0.35</v>
      </c>
      <c r="O122" s="12"/>
    </row>
    <row r="123" spans="1:15" ht="15.75" customHeight="1" x14ac:dyDescent="0.25">
      <c r="A123" s="1"/>
      <c r="B123" s="6" t="s">
        <v>23</v>
      </c>
      <c r="C123" s="6">
        <v>1197831</v>
      </c>
      <c r="D123" s="7">
        <v>44413</v>
      </c>
      <c r="E123" s="6" t="s">
        <v>24</v>
      </c>
      <c r="F123" s="6" t="s">
        <v>25</v>
      </c>
      <c r="G123" s="6" t="s">
        <v>26</v>
      </c>
      <c r="H123" s="6" t="s">
        <v>20</v>
      </c>
      <c r="I123" s="8">
        <v>0.4</v>
      </c>
      <c r="J123" s="9">
        <v>6500</v>
      </c>
      <c r="K123" s="10">
        <f t="shared" si="1"/>
        <v>2600</v>
      </c>
      <c r="L123" s="10">
        <f t="shared" si="0"/>
        <v>1170</v>
      </c>
      <c r="M123" s="11">
        <v>0.45</v>
      </c>
      <c r="O123" s="12"/>
    </row>
    <row r="124" spans="1:15" ht="15.75" customHeight="1" x14ac:dyDescent="0.25">
      <c r="A124" s="1"/>
      <c r="B124" s="6" t="s">
        <v>23</v>
      </c>
      <c r="C124" s="6">
        <v>1197831</v>
      </c>
      <c r="D124" s="7">
        <v>44413</v>
      </c>
      <c r="E124" s="6" t="s">
        <v>24</v>
      </c>
      <c r="F124" s="6" t="s">
        <v>25</v>
      </c>
      <c r="G124" s="6" t="s">
        <v>26</v>
      </c>
      <c r="H124" s="6" t="s">
        <v>21</v>
      </c>
      <c r="I124" s="8">
        <v>0.45</v>
      </c>
      <c r="J124" s="9">
        <v>6500</v>
      </c>
      <c r="K124" s="10">
        <f t="shared" si="1"/>
        <v>2925</v>
      </c>
      <c r="L124" s="10">
        <f t="shared" si="0"/>
        <v>877.5</v>
      </c>
      <c r="M124" s="11">
        <v>0.3</v>
      </c>
      <c r="O124" s="12"/>
    </row>
    <row r="125" spans="1:15" ht="15.75" customHeight="1" x14ac:dyDescent="0.25">
      <c r="A125" s="1"/>
      <c r="B125" s="6" t="s">
        <v>23</v>
      </c>
      <c r="C125" s="6">
        <v>1197831</v>
      </c>
      <c r="D125" s="7">
        <v>44413</v>
      </c>
      <c r="E125" s="6" t="s">
        <v>24</v>
      </c>
      <c r="F125" s="6" t="s">
        <v>25</v>
      </c>
      <c r="G125" s="6" t="s">
        <v>26</v>
      </c>
      <c r="H125" s="6" t="s">
        <v>22</v>
      </c>
      <c r="I125" s="8">
        <v>0.5</v>
      </c>
      <c r="J125" s="9">
        <v>9000</v>
      </c>
      <c r="K125" s="10">
        <f t="shared" si="1"/>
        <v>4500</v>
      </c>
      <c r="L125" s="10">
        <f t="shared" si="0"/>
        <v>2250</v>
      </c>
      <c r="M125" s="11">
        <v>0.5</v>
      </c>
      <c r="O125" s="12"/>
    </row>
    <row r="126" spans="1:15" ht="15.75" customHeight="1" x14ac:dyDescent="0.25">
      <c r="A126" s="1"/>
      <c r="B126" s="6" t="s">
        <v>23</v>
      </c>
      <c r="C126" s="6">
        <v>1197831</v>
      </c>
      <c r="D126" s="7">
        <v>44441</v>
      </c>
      <c r="E126" s="6" t="s">
        <v>24</v>
      </c>
      <c r="F126" s="6" t="s">
        <v>25</v>
      </c>
      <c r="G126" s="6" t="s">
        <v>26</v>
      </c>
      <c r="H126" s="6" t="s">
        <v>17</v>
      </c>
      <c r="I126" s="8">
        <v>0.45</v>
      </c>
      <c r="J126" s="9">
        <v>8500</v>
      </c>
      <c r="K126" s="10">
        <f t="shared" si="1"/>
        <v>3825</v>
      </c>
      <c r="L126" s="10">
        <f t="shared" si="0"/>
        <v>1338.75</v>
      </c>
      <c r="M126" s="11">
        <v>0.35</v>
      </c>
      <c r="O126" s="12"/>
    </row>
    <row r="127" spans="1:15" ht="15.75" customHeight="1" x14ac:dyDescent="0.25">
      <c r="A127" s="1"/>
      <c r="B127" s="6" t="s">
        <v>23</v>
      </c>
      <c r="C127" s="6">
        <v>1197831</v>
      </c>
      <c r="D127" s="7">
        <v>44441</v>
      </c>
      <c r="E127" s="6" t="s">
        <v>24</v>
      </c>
      <c r="F127" s="6" t="s">
        <v>25</v>
      </c>
      <c r="G127" s="6" t="s">
        <v>26</v>
      </c>
      <c r="H127" s="6" t="s">
        <v>18</v>
      </c>
      <c r="I127" s="8">
        <v>0.45</v>
      </c>
      <c r="J127" s="9">
        <v>8500</v>
      </c>
      <c r="K127" s="10">
        <f t="shared" si="1"/>
        <v>3825</v>
      </c>
      <c r="L127" s="10">
        <f t="shared" si="0"/>
        <v>1338.75</v>
      </c>
      <c r="M127" s="11">
        <v>0.35</v>
      </c>
      <c r="O127" s="12"/>
    </row>
    <row r="128" spans="1:15" ht="15.75" customHeight="1" x14ac:dyDescent="0.25">
      <c r="A128" s="1"/>
      <c r="B128" s="6" t="s">
        <v>23</v>
      </c>
      <c r="C128" s="6">
        <v>1197831</v>
      </c>
      <c r="D128" s="7">
        <v>44441</v>
      </c>
      <c r="E128" s="6" t="s">
        <v>24</v>
      </c>
      <c r="F128" s="6" t="s">
        <v>25</v>
      </c>
      <c r="G128" s="6" t="s">
        <v>26</v>
      </c>
      <c r="H128" s="6" t="s">
        <v>19</v>
      </c>
      <c r="I128" s="8">
        <v>0.5</v>
      </c>
      <c r="J128" s="9">
        <v>9000</v>
      </c>
      <c r="K128" s="10">
        <f t="shared" si="1"/>
        <v>4500</v>
      </c>
      <c r="L128" s="10">
        <f t="shared" si="0"/>
        <v>1575</v>
      </c>
      <c r="M128" s="11">
        <v>0.35</v>
      </c>
      <c r="O128" s="12"/>
    </row>
    <row r="129" spans="1:15" ht="15.75" customHeight="1" x14ac:dyDescent="0.25">
      <c r="A129" s="1"/>
      <c r="B129" s="6" t="s">
        <v>23</v>
      </c>
      <c r="C129" s="6">
        <v>1197831</v>
      </c>
      <c r="D129" s="7">
        <v>44441</v>
      </c>
      <c r="E129" s="6" t="s">
        <v>24</v>
      </c>
      <c r="F129" s="6" t="s">
        <v>25</v>
      </c>
      <c r="G129" s="6" t="s">
        <v>26</v>
      </c>
      <c r="H129" s="6" t="s">
        <v>20</v>
      </c>
      <c r="I129" s="8">
        <v>0.5</v>
      </c>
      <c r="J129" s="9">
        <v>6250</v>
      </c>
      <c r="K129" s="10">
        <f t="shared" si="1"/>
        <v>3125</v>
      </c>
      <c r="L129" s="10">
        <f t="shared" si="0"/>
        <v>1406.25</v>
      </c>
      <c r="M129" s="11">
        <v>0.45</v>
      </c>
      <c r="O129" s="12"/>
    </row>
    <row r="130" spans="1:15" ht="15.75" customHeight="1" x14ac:dyDescent="0.25">
      <c r="A130" s="1"/>
      <c r="B130" s="6" t="s">
        <v>23</v>
      </c>
      <c r="C130" s="6">
        <v>1197831</v>
      </c>
      <c r="D130" s="7">
        <v>44441</v>
      </c>
      <c r="E130" s="6" t="s">
        <v>24</v>
      </c>
      <c r="F130" s="6" t="s">
        <v>25</v>
      </c>
      <c r="G130" s="6" t="s">
        <v>26</v>
      </c>
      <c r="H130" s="6" t="s">
        <v>21</v>
      </c>
      <c r="I130" s="8">
        <v>0.45</v>
      </c>
      <c r="J130" s="9">
        <v>6250</v>
      </c>
      <c r="K130" s="10">
        <f t="shared" si="1"/>
        <v>2812.5</v>
      </c>
      <c r="L130" s="10">
        <f t="shared" si="0"/>
        <v>843.75</v>
      </c>
      <c r="M130" s="11">
        <v>0.3</v>
      </c>
      <c r="O130" s="12"/>
    </row>
    <row r="131" spans="1:15" ht="15.75" customHeight="1" x14ac:dyDescent="0.25">
      <c r="A131" s="1"/>
      <c r="B131" s="6" t="s">
        <v>23</v>
      </c>
      <c r="C131" s="6">
        <v>1197831</v>
      </c>
      <c r="D131" s="7">
        <v>44441</v>
      </c>
      <c r="E131" s="6" t="s">
        <v>24</v>
      </c>
      <c r="F131" s="6" t="s">
        <v>25</v>
      </c>
      <c r="G131" s="6" t="s">
        <v>26</v>
      </c>
      <c r="H131" s="6" t="s">
        <v>22</v>
      </c>
      <c r="I131" s="8">
        <v>0.55000000000000004</v>
      </c>
      <c r="J131" s="9">
        <v>8500</v>
      </c>
      <c r="K131" s="10">
        <f t="shared" si="1"/>
        <v>4675</v>
      </c>
      <c r="L131" s="10">
        <f t="shared" si="0"/>
        <v>2337.5</v>
      </c>
      <c r="M131" s="11">
        <v>0.5</v>
      </c>
      <c r="O131" s="12"/>
    </row>
    <row r="132" spans="1:15" ht="15.75" customHeight="1" x14ac:dyDescent="0.25">
      <c r="A132" s="1"/>
      <c r="B132" s="6" t="s">
        <v>23</v>
      </c>
      <c r="C132" s="6">
        <v>1197831</v>
      </c>
      <c r="D132" s="7">
        <v>44470</v>
      </c>
      <c r="E132" s="6" t="s">
        <v>24</v>
      </c>
      <c r="F132" s="6" t="s">
        <v>25</v>
      </c>
      <c r="G132" s="6" t="s">
        <v>26</v>
      </c>
      <c r="H132" s="6" t="s">
        <v>17</v>
      </c>
      <c r="I132" s="8">
        <v>0.45</v>
      </c>
      <c r="J132" s="9">
        <v>8000</v>
      </c>
      <c r="K132" s="10">
        <f t="shared" si="1"/>
        <v>3600</v>
      </c>
      <c r="L132" s="10">
        <f t="shared" si="0"/>
        <v>1260</v>
      </c>
      <c r="M132" s="11">
        <v>0.35</v>
      </c>
      <c r="O132" s="12"/>
    </row>
    <row r="133" spans="1:15" ht="15.75" customHeight="1" x14ac:dyDescent="0.25">
      <c r="A133" s="1"/>
      <c r="B133" s="6" t="s">
        <v>23</v>
      </c>
      <c r="C133" s="6">
        <v>1197831</v>
      </c>
      <c r="D133" s="7">
        <v>44470</v>
      </c>
      <c r="E133" s="6" t="s">
        <v>24</v>
      </c>
      <c r="F133" s="6" t="s">
        <v>25</v>
      </c>
      <c r="G133" s="6" t="s">
        <v>26</v>
      </c>
      <c r="H133" s="6" t="s">
        <v>18</v>
      </c>
      <c r="I133" s="8">
        <v>0.45</v>
      </c>
      <c r="J133" s="9">
        <v>8000</v>
      </c>
      <c r="K133" s="10">
        <f t="shared" si="1"/>
        <v>3600</v>
      </c>
      <c r="L133" s="10">
        <f t="shared" si="0"/>
        <v>1260</v>
      </c>
      <c r="M133" s="11">
        <v>0.35</v>
      </c>
      <c r="O133" s="12"/>
    </row>
    <row r="134" spans="1:15" ht="15.75" customHeight="1" x14ac:dyDescent="0.25">
      <c r="A134" s="1"/>
      <c r="B134" s="6" t="s">
        <v>23</v>
      </c>
      <c r="C134" s="6">
        <v>1197831</v>
      </c>
      <c r="D134" s="7">
        <v>44470</v>
      </c>
      <c r="E134" s="6" t="s">
        <v>24</v>
      </c>
      <c r="F134" s="6" t="s">
        <v>25</v>
      </c>
      <c r="G134" s="6" t="s">
        <v>26</v>
      </c>
      <c r="H134" s="6" t="s">
        <v>19</v>
      </c>
      <c r="I134" s="8">
        <v>0.5</v>
      </c>
      <c r="J134" s="9">
        <v>7500</v>
      </c>
      <c r="K134" s="10">
        <f t="shared" si="1"/>
        <v>3750</v>
      </c>
      <c r="L134" s="10">
        <f t="shared" si="0"/>
        <v>1312.5</v>
      </c>
      <c r="M134" s="11">
        <v>0.35</v>
      </c>
      <c r="O134" s="12"/>
    </row>
    <row r="135" spans="1:15" ht="15.75" customHeight="1" x14ac:dyDescent="0.25">
      <c r="A135" s="1"/>
      <c r="B135" s="6" t="s">
        <v>23</v>
      </c>
      <c r="C135" s="6">
        <v>1197831</v>
      </c>
      <c r="D135" s="7">
        <v>44470</v>
      </c>
      <c r="E135" s="6" t="s">
        <v>24</v>
      </c>
      <c r="F135" s="6" t="s">
        <v>25</v>
      </c>
      <c r="G135" s="6" t="s">
        <v>26</v>
      </c>
      <c r="H135" s="6" t="s">
        <v>20</v>
      </c>
      <c r="I135" s="8">
        <v>0.5</v>
      </c>
      <c r="J135" s="9">
        <v>6000</v>
      </c>
      <c r="K135" s="10">
        <f t="shared" si="1"/>
        <v>3000</v>
      </c>
      <c r="L135" s="10">
        <f t="shared" si="0"/>
        <v>1350</v>
      </c>
      <c r="M135" s="11">
        <v>0.45</v>
      </c>
      <c r="O135" s="12"/>
    </row>
    <row r="136" spans="1:15" ht="15.75" customHeight="1" x14ac:dyDescent="0.25">
      <c r="A136" s="1"/>
      <c r="B136" s="6" t="s">
        <v>23</v>
      </c>
      <c r="C136" s="6">
        <v>1197831</v>
      </c>
      <c r="D136" s="7">
        <v>44470</v>
      </c>
      <c r="E136" s="6" t="s">
        <v>24</v>
      </c>
      <c r="F136" s="6" t="s">
        <v>25</v>
      </c>
      <c r="G136" s="6" t="s">
        <v>26</v>
      </c>
      <c r="H136" s="6" t="s">
        <v>21</v>
      </c>
      <c r="I136" s="8">
        <v>0.45</v>
      </c>
      <c r="J136" s="9">
        <v>5750</v>
      </c>
      <c r="K136" s="10">
        <f t="shared" si="1"/>
        <v>2587.5</v>
      </c>
      <c r="L136" s="10">
        <f t="shared" si="0"/>
        <v>776.25</v>
      </c>
      <c r="M136" s="11">
        <v>0.3</v>
      </c>
      <c r="O136" s="12"/>
    </row>
    <row r="137" spans="1:15" ht="15.75" customHeight="1" x14ac:dyDescent="0.25">
      <c r="A137" s="1"/>
      <c r="B137" s="6" t="s">
        <v>23</v>
      </c>
      <c r="C137" s="6">
        <v>1197831</v>
      </c>
      <c r="D137" s="7">
        <v>44470</v>
      </c>
      <c r="E137" s="6" t="s">
        <v>24</v>
      </c>
      <c r="F137" s="6" t="s">
        <v>25</v>
      </c>
      <c r="G137" s="6" t="s">
        <v>26</v>
      </c>
      <c r="H137" s="6" t="s">
        <v>22</v>
      </c>
      <c r="I137" s="8">
        <v>0.55000000000000004</v>
      </c>
      <c r="J137" s="9">
        <v>7500</v>
      </c>
      <c r="K137" s="10">
        <f t="shared" si="1"/>
        <v>4125</v>
      </c>
      <c r="L137" s="10">
        <f t="shared" si="0"/>
        <v>2062.5</v>
      </c>
      <c r="M137" s="11">
        <v>0.5</v>
      </c>
      <c r="O137" s="12"/>
    </row>
    <row r="138" spans="1:15" ht="15.75" customHeight="1" x14ac:dyDescent="0.25">
      <c r="A138" s="1"/>
      <c r="B138" s="6" t="s">
        <v>23</v>
      </c>
      <c r="C138" s="6">
        <v>1197831</v>
      </c>
      <c r="D138" s="7">
        <v>44502</v>
      </c>
      <c r="E138" s="6" t="s">
        <v>24</v>
      </c>
      <c r="F138" s="6" t="s">
        <v>25</v>
      </c>
      <c r="G138" s="6" t="s">
        <v>26</v>
      </c>
      <c r="H138" s="6" t="s">
        <v>17</v>
      </c>
      <c r="I138" s="8">
        <v>0.45</v>
      </c>
      <c r="J138" s="9">
        <v>9000</v>
      </c>
      <c r="K138" s="10">
        <f t="shared" si="1"/>
        <v>4050</v>
      </c>
      <c r="L138" s="10">
        <f t="shared" si="0"/>
        <v>1417.5</v>
      </c>
      <c r="M138" s="11">
        <v>0.35</v>
      </c>
      <c r="O138" s="12"/>
    </row>
    <row r="139" spans="1:15" ht="15.75" customHeight="1" x14ac:dyDescent="0.25">
      <c r="A139" s="1"/>
      <c r="B139" s="6" t="s">
        <v>23</v>
      </c>
      <c r="C139" s="6">
        <v>1197831</v>
      </c>
      <c r="D139" s="7">
        <v>44502</v>
      </c>
      <c r="E139" s="6" t="s">
        <v>24</v>
      </c>
      <c r="F139" s="6" t="s">
        <v>25</v>
      </c>
      <c r="G139" s="6" t="s">
        <v>26</v>
      </c>
      <c r="H139" s="6" t="s">
        <v>18</v>
      </c>
      <c r="I139" s="8">
        <v>0.45</v>
      </c>
      <c r="J139" s="9">
        <v>9000</v>
      </c>
      <c r="K139" s="10">
        <f t="shared" si="1"/>
        <v>4050</v>
      </c>
      <c r="L139" s="10">
        <f t="shared" si="0"/>
        <v>1417.5</v>
      </c>
      <c r="M139" s="11">
        <v>0.35</v>
      </c>
      <c r="O139" s="12"/>
    </row>
    <row r="140" spans="1:15" ht="15.75" customHeight="1" x14ac:dyDescent="0.25">
      <c r="A140" s="1"/>
      <c r="B140" s="6" t="s">
        <v>23</v>
      </c>
      <c r="C140" s="6">
        <v>1197831</v>
      </c>
      <c r="D140" s="7">
        <v>44502</v>
      </c>
      <c r="E140" s="6" t="s">
        <v>24</v>
      </c>
      <c r="F140" s="6" t="s">
        <v>25</v>
      </c>
      <c r="G140" s="6" t="s">
        <v>26</v>
      </c>
      <c r="H140" s="6" t="s">
        <v>19</v>
      </c>
      <c r="I140" s="8">
        <v>0.5</v>
      </c>
      <c r="J140" s="9">
        <v>8250</v>
      </c>
      <c r="K140" s="10">
        <f t="shared" si="1"/>
        <v>4125</v>
      </c>
      <c r="L140" s="10">
        <f t="shared" si="0"/>
        <v>1443.75</v>
      </c>
      <c r="M140" s="11">
        <v>0.35</v>
      </c>
      <c r="O140" s="12"/>
    </row>
    <row r="141" spans="1:15" ht="15.75" customHeight="1" x14ac:dyDescent="0.25">
      <c r="A141" s="1"/>
      <c r="B141" s="6" t="s">
        <v>23</v>
      </c>
      <c r="C141" s="6">
        <v>1197831</v>
      </c>
      <c r="D141" s="7">
        <v>44502</v>
      </c>
      <c r="E141" s="6" t="s">
        <v>24</v>
      </c>
      <c r="F141" s="6" t="s">
        <v>25</v>
      </c>
      <c r="G141" s="6" t="s">
        <v>26</v>
      </c>
      <c r="H141" s="6" t="s">
        <v>20</v>
      </c>
      <c r="I141" s="8">
        <v>0.5</v>
      </c>
      <c r="J141" s="9">
        <v>6750</v>
      </c>
      <c r="K141" s="10">
        <f t="shared" si="1"/>
        <v>3375</v>
      </c>
      <c r="L141" s="10">
        <f t="shared" si="0"/>
        <v>1518.75</v>
      </c>
      <c r="M141" s="11">
        <v>0.45</v>
      </c>
      <c r="O141" s="12"/>
    </row>
    <row r="142" spans="1:15" ht="15.75" customHeight="1" x14ac:dyDescent="0.25">
      <c r="A142" s="1"/>
      <c r="B142" s="6" t="s">
        <v>23</v>
      </c>
      <c r="C142" s="6">
        <v>1197831</v>
      </c>
      <c r="D142" s="7">
        <v>44502</v>
      </c>
      <c r="E142" s="6" t="s">
        <v>24</v>
      </c>
      <c r="F142" s="6" t="s">
        <v>25</v>
      </c>
      <c r="G142" s="6" t="s">
        <v>26</v>
      </c>
      <c r="H142" s="6" t="s">
        <v>21</v>
      </c>
      <c r="I142" s="8">
        <v>0.45</v>
      </c>
      <c r="J142" s="9">
        <v>6500</v>
      </c>
      <c r="K142" s="10">
        <f t="shared" si="1"/>
        <v>2925</v>
      </c>
      <c r="L142" s="10">
        <f t="shared" si="0"/>
        <v>877.5</v>
      </c>
      <c r="M142" s="11">
        <v>0.3</v>
      </c>
      <c r="O142" s="12"/>
    </row>
    <row r="143" spans="1:15" ht="15.75" customHeight="1" x14ac:dyDescent="0.25">
      <c r="A143" s="1"/>
      <c r="B143" s="6" t="s">
        <v>23</v>
      </c>
      <c r="C143" s="6">
        <v>1197831</v>
      </c>
      <c r="D143" s="7">
        <v>44502</v>
      </c>
      <c r="E143" s="6" t="s">
        <v>24</v>
      </c>
      <c r="F143" s="6" t="s">
        <v>25</v>
      </c>
      <c r="G143" s="6" t="s">
        <v>26</v>
      </c>
      <c r="H143" s="6" t="s">
        <v>22</v>
      </c>
      <c r="I143" s="8">
        <v>0.55000000000000004</v>
      </c>
      <c r="J143" s="9">
        <v>8500</v>
      </c>
      <c r="K143" s="10">
        <f t="shared" si="1"/>
        <v>4675</v>
      </c>
      <c r="L143" s="10">
        <f t="shared" si="0"/>
        <v>2337.5</v>
      </c>
      <c r="M143" s="11">
        <v>0.5</v>
      </c>
      <c r="O143" s="12"/>
    </row>
    <row r="144" spans="1:15" ht="15.75" customHeight="1" x14ac:dyDescent="0.25">
      <c r="A144" s="1"/>
      <c r="B144" s="6" t="s">
        <v>23</v>
      </c>
      <c r="C144" s="6">
        <v>1197831</v>
      </c>
      <c r="D144" s="7">
        <v>44531</v>
      </c>
      <c r="E144" s="6" t="s">
        <v>24</v>
      </c>
      <c r="F144" s="6" t="s">
        <v>25</v>
      </c>
      <c r="G144" s="6" t="s">
        <v>26</v>
      </c>
      <c r="H144" s="6" t="s">
        <v>17</v>
      </c>
      <c r="I144" s="8">
        <v>0.45</v>
      </c>
      <c r="J144" s="9">
        <v>9500</v>
      </c>
      <c r="K144" s="10">
        <f t="shared" si="1"/>
        <v>4275</v>
      </c>
      <c r="L144" s="10">
        <f t="shared" si="0"/>
        <v>1496.25</v>
      </c>
      <c r="M144" s="11">
        <v>0.35</v>
      </c>
      <c r="O144" s="12"/>
    </row>
    <row r="145" spans="1:15" ht="15.75" customHeight="1" x14ac:dyDescent="0.25">
      <c r="A145" s="1"/>
      <c r="B145" s="6" t="s">
        <v>23</v>
      </c>
      <c r="C145" s="6">
        <v>1197831</v>
      </c>
      <c r="D145" s="7">
        <v>44531</v>
      </c>
      <c r="E145" s="6" t="s">
        <v>24</v>
      </c>
      <c r="F145" s="6" t="s">
        <v>25</v>
      </c>
      <c r="G145" s="6" t="s">
        <v>26</v>
      </c>
      <c r="H145" s="6" t="s">
        <v>18</v>
      </c>
      <c r="I145" s="8">
        <v>0.45</v>
      </c>
      <c r="J145" s="9">
        <v>9500</v>
      </c>
      <c r="K145" s="10">
        <f t="shared" si="1"/>
        <v>4275</v>
      </c>
      <c r="L145" s="10">
        <f t="shared" si="0"/>
        <v>1496.25</v>
      </c>
      <c r="M145" s="11">
        <v>0.35</v>
      </c>
      <c r="O145" s="12"/>
    </row>
    <row r="146" spans="1:15" ht="15.75" customHeight="1" x14ac:dyDescent="0.25">
      <c r="A146" s="1"/>
      <c r="B146" s="6" t="s">
        <v>23</v>
      </c>
      <c r="C146" s="6">
        <v>1197831</v>
      </c>
      <c r="D146" s="7">
        <v>44531</v>
      </c>
      <c r="E146" s="6" t="s">
        <v>24</v>
      </c>
      <c r="F146" s="6" t="s">
        <v>25</v>
      </c>
      <c r="G146" s="6" t="s">
        <v>26</v>
      </c>
      <c r="H146" s="6" t="s">
        <v>19</v>
      </c>
      <c r="I146" s="8">
        <v>0.5</v>
      </c>
      <c r="J146" s="9">
        <v>8500</v>
      </c>
      <c r="K146" s="10">
        <f t="shared" si="1"/>
        <v>4250</v>
      </c>
      <c r="L146" s="10">
        <f t="shared" si="0"/>
        <v>1487.5</v>
      </c>
      <c r="M146" s="11">
        <v>0.35</v>
      </c>
      <c r="O146" s="12"/>
    </row>
    <row r="147" spans="1:15" ht="15.75" customHeight="1" x14ac:dyDescent="0.25">
      <c r="A147" s="1"/>
      <c r="B147" s="6" t="s">
        <v>23</v>
      </c>
      <c r="C147" s="6">
        <v>1197831</v>
      </c>
      <c r="D147" s="7">
        <v>44531</v>
      </c>
      <c r="E147" s="6" t="s">
        <v>24</v>
      </c>
      <c r="F147" s="6" t="s">
        <v>25</v>
      </c>
      <c r="G147" s="6" t="s">
        <v>26</v>
      </c>
      <c r="H147" s="6" t="s">
        <v>20</v>
      </c>
      <c r="I147" s="8">
        <v>0.5</v>
      </c>
      <c r="J147" s="9">
        <v>7000</v>
      </c>
      <c r="K147" s="10">
        <f t="shared" si="1"/>
        <v>3500</v>
      </c>
      <c r="L147" s="10">
        <f t="shared" si="0"/>
        <v>1575</v>
      </c>
      <c r="M147" s="11">
        <v>0.45</v>
      </c>
      <c r="O147" s="12"/>
    </row>
    <row r="148" spans="1:15" ht="15.75" customHeight="1" x14ac:dyDescent="0.25">
      <c r="A148" s="1"/>
      <c r="B148" s="6" t="s">
        <v>23</v>
      </c>
      <c r="C148" s="6">
        <v>1197831</v>
      </c>
      <c r="D148" s="7">
        <v>44531</v>
      </c>
      <c r="E148" s="6" t="s">
        <v>24</v>
      </c>
      <c r="F148" s="6" t="s">
        <v>25</v>
      </c>
      <c r="G148" s="6" t="s">
        <v>26</v>
      </c>
      <c r="H148" s="6" t="s">
        <v>21</v>
      </c>
      <c r="I148" s="8">
        <v>0.45</v>
      </c>
      <c r="J148" s="9">
        <v>6500</v>
      </c>
      <c r="K148" s="10">
        <f t="shared" si="1"/>
        <v>2925</v>
      </c>
      <c r="L148" s="10">
        <f t="shared" si="0"/>
        <v>877.5</v>
      </c>
      <c r="M148" s="11">
        <v>0.3</v>
      </c>
      <c r="O148" s="12"/>
    </row>
    <row r="149" spans="1:15" ht="15.75" customHeight="1" x14ac:dyDescent="0.25">
      <c r="A149" s="1"/>
      <c r="B149" s="6" t="s">
        <v>23</v>
      </c>
      <c r="C149" s="6">
        <v>1197831</v>
      </c>
      <c r="D149" s="7">
        <v>44531</v>
      </c>
      <c r="E149" s="6" t="s">
        <v>24</v>
      </c>
      <c r="F149" s="6" t="s">
        <v>25</v>
      </c>
      <c r="G149" s="6" t="s">
        <v>26</v>
      </c>
      <c r="H149" s="6" t="s">
        <v>22</v>
      </c>
      <c r="I149" s="8">
        <v>0.55000000000000004</v>
      </c>
      <c r="J149" s="9">
        <v>9000</v>
      </c>
      <c r="K149" s="10">
        <f t="shared" si="1"/>
        <v>4950</v>
      </c>
      <c r="L149" s="10">
        <f t="shared" si="0"/>
        <v>2475</v>
      </c>
      <c r="M149" s="11">
        <v>0.5</v>
      </c>
      <c r="O149" s="12"/>
    </row>
    <row r="150" spans="1:15" ht="15.75" customHeight="1" x14ac:dyDescent="0.25">
      <c r="A150" s="1"/>
      <c r="B150" s="6" t="s">
        <v>27</v>
      </c>
      <c r="C150" s="6">
        <v>1128299</v>
      </c>
      <c r="D150" s="7">
        <v>44216</v>
      </c>
      <c r="E150" s="6" t="s">
        <v>28</v>
      </c>
      <c r="F150" s="6" t="s">
        <v>29</v>
      </c>
      <c r="G150" s="6" t="s">
        <v>30</v>
      </c>
      <c r="H150" s="6" t="s">
        <v>17</v>
      </c>
      <c r="I150" s="8">
        <v>0.39999999999999997</v>
      </c>
      <c r="J150" s="9">
        <v>7750</v>
      </c>
      <c r="K150" s="10">
        <f t="shared" si="1"/>
        <v>3099.9999999999995</v>
      </c>
      <c r="L150" s="10">
        <f t="shared" si="0"/>
        <v>1085</v>
      </c>
      <c r="M150" s="11">
        <v>0.35000000000000003</v>
      </c>
      <c r="O150" s="1"/>
    </row>
    <row r="151" spans="1:15" ht="15.75" customHeight="1" x14ac:dyDescent="0.25">
      <c r="A151" s="1"/>
      <c r="B151" s="6" t="s">
        <v>27</v>
      </c>
      <c r="C151" s="6">
        <v>1128299</v>
      </c>
      <c r="D151" s="7">
        <v>44216</v>
      </c>
      <c r="E151" s="6" t="s">
        <v>28</v>
      </c>
      <c r="F151" s="6" t="s">
        <v>29</v>
      </c>
      <c r="G151" s="6" t="s">
        <v>30</v>
      </c>
      <c r="H151" s="6" t="s">
        <v>18</v>
      </c>
      <c r="I151" s="8">
        <v>0.5</v>
      </c>
      <c r="J151" s="9">
        <v>7750</v>
      </c>
      <c r="K151" s="10">
        <f t="shared" si="1"/>
        <v>3875</v>
      </c>
      <c r="L151" s="10">
        <f t="shared" si="0"/>
        <v>775</v>
      </c>
      <c r="M151" s="11">
        <v>0.2</v>
      </c>
      <c r="O151" s="1"/>
    </row>
    <row r="152" spans="1:15" ht="15.75" customHeight="1" x14ac:dyDescent="0.25">
      <c r="A152" s="1"/>
      <c r="B152" s="6" t="s">
        <v>27</v>
      </c>
      <c r="C152" s="6">
        <v>1128299</v>
      </c>
      <c r="D152" s="7">
        <v>44216</v>
      </c>
      <c r="E152" s="6" t="s">
        <v>28</v>
      </c>
      <c r="F152" s="6" t="s">
        <v>29</v>
      </c>
      <c r="G152" s="6" t="s">
        <v>30</v>
      </c>
      <c r="H152" s="6" t="s">
        <v>19</v>
      </c>
      <c r="I152" s="8">
        <v>0.5</v>
      </c>
      <c r="J152" s="9">
        <v>7750</v>
      </c>
      <c r="K152" s="10">
        <f t="shared" si="1"/>
        <v>3875</v>
      </c>
      <c r="L152" s="10">
        <f t="shared" si="0"/>
        <v>1356.2500000000002</v>
      </c>
      <c r="M152" s="11">
        <v>0.35000000000000003</v>
      </c>
      <c r="O152" s="1"/>
    </row>
    <row r="153" spans="1:15" ht="15.75" customHeight="1" x14ac:dyDescent="0.25">
      <c r="A153" s="1"/>
      <c r="B153" s="6" t="s">
        <v>27</v>
      </c>
      <c r="C153" s="6">
        <v>1128299</v>
      </c>
      <c r="D153" s="7">
        <v>44216</v>
      </c>
      <c r="E153" s="6" t="s">
        <v>28</v>
      </c>
      <c r="F153" s="6" t="s">
        <v>29</v>
      </c>
      <c r="G153" s="6" t="s">
        <v>30</v>
      </c>
      <c r="H153" s="6" t="s">
        <v>20</v>
      </c>
      <c r="I153" s="8">
        <v>0.5</v>
      </c>
      <c r="J153" s="9">
        <v>6250</v>
      </c>
      <c r="K153" s="10">
        <f t="shared" si="1"/>
        <v>3125</v>
      </c>
      <c r="L153" s="10">
        <f t="shared" si="0"/>
        <v>937.5</v>
      </c>
      <c r="M153" s="11">
        <v>0.3</v>
      </c>
      <c r="O153" s="1"/>
    </row>
    <row r="154" spans="1:15" ht="15.75" customHeight="1" x14ac:dyDescent="0.25">
      <c r="A154" s="1"/>
      <c r="B154" s="6" t="s">
        <v>27</v>
      </c>
      <c r="C154" s="6">
        <v>1128299</v>
      </c>
      <c r="D154" s="7">
        <v>44216</v>
      </c>
      <c r="E154" s="6" t="s">
        <v>28</v>
      </c>
      <c r="F154" s="6" t="s">
        <v>29</v>
      </c>
      <c r="G154" s="6" t="s">
        <v>30</v>
      </c>
      <c r="H154" s="6" t="s">
        <v>21</v>
      </c>
      <c r="I154" s="8">
        <v>0.55000000000000004</v>
      </c>
      <c r="J154" s="9">
        <v>5750</v>
      </c>
      <c r="K154" s="10">
        <f t="shared" si="1"/>
        <v>3162.5000000000005</v>
      </c>
      <c r="L154" s="10">
        <f t="shared" si="0"/>
        <v>1581.2500000000002</v>
      </c>
      <c r="M154" s="11">
        <v>0.5</v>
      </c>
      <c r="O154" s="1"/>
    </row>
    <row r="155" spans="1:15" ht="15.75" customHeight="1" x14ac:dyDescent="0.25">
      <c r="A155" s="1"/>
      <c r="B155" s="6" t="s">
        <v>27</v>
      </c>
      <c r="C155" s="6">
        <v>1128299</v>
      </c>
      <c r="D155" s="7">
        <v>44216</v>
      </c>
      <c r="E155" s="6" t="s">
        <v>28</v>
      </c>
      <c r="F155" s="6" t="s">
        <v>29</v>
      </c>
      <c r="G155" s="6" t="s">
        <v>30</v>
      </c>
      <c r="H155" s="6" t="s">
        <v>22</v>
      </c>
      <c r="I155" s="8">
        <v>0.5</v>
      </c>
      <c r="J155" s="9">
        <v>7750</v>
      </c>
      <c r="K155" s="10">
        <f t="shared" si="1"/>
        <v>3875</v>
      </c>
      <c r="L155" s="10">
        <f t="shared" si="0"/>
        <v>581.25000000000011</v>
      </c>
      <c r="M155" s="11">
        <v>0.15000000000000002</v>
      </c>
      <c r="O155" s="1"/>
    </row>
    <row r="156" spans="1:15" ht="15.75" customHeight="1" x14ac:dyDescent="0.25">
      <c r="A156" s="1"/>
      <c r="B156" s="6" t="s">
        <v>27</v>
      </c>
      <c r="C156" s="6">
        <v>1128299</v>
      </c>
      <c r="D156" s="7">
        <v>44247</v>
      </c>
      <c r="E156" s="6" t="s">
        <v>28</v>
      </c>
      <c r="F156" s="6" t="s">
        <v>29</v>
      </c>
      <c r="G156" s="6" t="s">
        <v>30</v>
      </c>
      <c r="H156" s="6" t="s">
        <v>17</v>
      </c>
      <c r="I156" s="8">
        <v>0.39999999999999997</v>
      </c>
      <c r="J156" s="9">
        <v>8250</v>
      </c>
      <c r="K156" s="10">
        <f t="shared" si="1"/>
        <v>3299.9999999999995</v>
      </c>
      <c r="L156" s="10">
        <f t="shared" si="0"/>
        <v>1155</v>
      </c>
      <c r="M156" s="11">
        <v>0.35000000000000003</v>
      </c>
      <c r="O156" s="1"/>
    </row>
    <row r="157" spans="1:15" ht="15.75" customHeight="1" x14ac:dyDescent="0.25">
      <c r="A157" s="1"/>
      <c r="B157" s="6" t="s">
        <v>27</v>
      </c>
      <c r="C157" s="6">
        <v>1128299</v>
      </c>
      <c r="D157" s="7">
        <v>44247</v>
      </c>
      <c r="E157" s="6" t="s">
        <v>28</v>
      </c>
      <c r="F157" s="6" t="s">
        <v>29</v>
      </c>
      <c r="G157" s="6" t="s">
        <v>30</v>
      </c>
      <c r="H157" s="6" t="s">
        <v>18</v>
      </c>
      <c r="I157" s="8">
        <v>0.5</v>
      </c>
      <c r="J157" s="9">
        <v>7250</v>
      </c>
      <c r="K157" s="10">
        <f t="shared" si="1"/>
        <v>3625</v>
      </c>
      <c r="L157" s="10">
        <f t="shared" si="0"/>
        <v>725</v>
      </c>
      <c r="M157" s="11">
        <v>0.2</v>
      </c>
      <c r="O157" s="1"/>
    </row>
    <row r="158" spans="1:15" ht="15.75" customHeight="1" x14ac:dyDescent="0.25">
      <c r="A158" s="1"/>
      <c r="B158" s="6" t="s">
        <v>27</v>
      </c>
      <c r="C158" s="6">
        <v>1128299</v>
      </c>
      <c r="D158" s="7">
        <v>44247</v>
      </c>
      <c r="E158" s="6" t="s">
        <v>28</v>
      </c>
      <c r="F158" s="6" t="s">
        <v>29</v>
      </c>
      <c r="G158" s="6" t="s">
        <v>30</v>
      </c>
      <c r="H158" s="6" t="s">
        <v>19</v>
      </c>
      <c r="I158" s="8">
        <v>0.5</v>
      </c>
      <c r="J158" s="9">
        <v>7250</v>
      </c>
      <c r="K158" s="10">
        <f t="shared" si="1"/>
        <v>3625</v>
      </c>
      <c r="L158" s="10">
        <f t="shared" si="0"/>
        <v>1268.7500000000002</v>
      </c>
      <c r="M158" s="11">
        <v>0.35000000000000003</v>
      </c>
      <c r="O158" s="1"/>
    </row>
    <row r="159" spans="1:15" ht="15.75" customHeight="1" x14ac:dyDescent="0.25">
      <c r="A159" s="1"/>
      <c r="B159" s="6" t="s">
        <v>27</v>
      </c>
      <c r="C159" s="6">
        <v>1128299</v>
      </c>
      <c r="D159" s="7">
        <v>44247</v>
      </c>
      <c r="E159" s="6" t="s">
        <v>28</v>
      </c>
      <c r="F159" s="6" t="s">
        <v>29</v>
      </c>
      <c r="G159" s="6" t="s">
        <v>30</v>
      </c>
      <c r="H159" s="6" t="s">
        <v>20</v>
      </c>
      <c r="I159" s="8">
        <v>0.5</v>
      </c>
      <c r="J159" s="9">
        <v>5750</v>
      </c>
      <c r="K159" s="10">
        <f t="shared" si="1"/>
        <v>2875</v>
      </c>
      <c r="L159" s="10">
        <f t="shared" si="0"/>
        <v>862.5</v>
      </c>
      <c r="M159" s="11">
        <v>0.3</v>
      </c>
      <c r="O159" s="1"/>
    </row>
    <row r="160" spans="1:15" ht="15.75" customHeight="1" x14ac:dyDescent="0.25">
      <c r="A160" s="1"/>
      <c r="B160" s="6" t="s">
        <v>27</v>
      </c>
      <c r="C160" s="6">
        <v>1128299</v>
      </c>
      <c r="D160" s="7">
        <v>44247</v>
      </c>
      <c r="E160" s="6" t="s">
        <v>28</v>
      </c>
      <c r="F160" s="6" t="s">
        <v>29</v>
      </c>
      <c r="G160" s="6" t="s">
        <v>30</v>
      </c>
      <c r="H160" s="6" t="s">
        <v>21</v>
      </c>
      <c r="I160" s="8">
        <v>0.55000000000000004</v>
      </c>
      <c r="J160" s="9">
        <v>5000</v>
      </c>
      <c r="K160" s="10">
        <f t="shared" si="1"/>
        <v>2750</v>
      </c>
      <c r="L160" s="10">
        <f t="shared" si="0"/>
        <v>1375</v>
      </c>
      <c r="M160" s="11">
        <v>0.5</v>
      </c>
      <c r="O160" s="1"/>
    </row>
    <row r="161" spans="1:15" ht="15.75" customHeight="1" x14ac:dyDescent="0.25">
      <c r="A161" s="1"/>
      <c r="B161" s="6" t="s">
        <v>27</v>
      </c>
      <c r="C161" s="6">
        <v>1128299</v>
      </c>
      <c r="D161" s="7">
        <v>44247</v>
      </c>
      <c r="E161" s="6" t="s">
        <v>28</v>
      </c>
      <c r="F161" s="6" t="s">
        <v>29</v>
      </c>
      <c r="G161" s="6" t="s">
        <v>30</v>
      </c>
      <c r="H161" s="6" t="s">
        <v>22</v>
      </c>
      <c r="I161" s="8">
        <v>0.5</v>
      </c>
      <c r="J161" s="9">
        <v>7000</v>
      </c>
      <c r="K161" s="10">
        <f t="shared" si="1"/>
        <v>3500</v>
      </c>
      <c r="L161" s="10">
        <f t="shared" si="0"/>
        <v>525.00000000000011</v>
      </c>
      <c r="M161" s="11">
        <v>0.15000000000000002</v>
      </c>
      <c r="O161" s="1"/>
    </row>
    <row r="162" spans="1:15" ht="15.75" customHeight="1" x14ac:dyDescent="0.25">
      <c r="A162" s="1"/>
      <c r="B162" s="6" t="s">
        <v>27</v>
      </c>
      <c r="C162" s="6">
        <v>1128299</v>
      </c>
      <c r="D162" s="7">
        <v>44274</v>
      </c>
      <c r="E162" s="6" t="s">
        <v>28</v>
      </c>
      <c r="F162" s="6" t="s">
        <v>29</v>
      </c>
      <c r="G162" s="6" t="s">
        <v>30</v>
      </c>
      <c r="H162" s="6" t="s">
        <v>17</v>
      </c>
      <c r="I162" s="8">
        <v>0.5</v>
      </c>
      <c r="J162" s="9">
        <v>8500</v>
      </c>
      <c r="K162" s="10">
        <f t="shared" si="1"/>
        <v>4250</v>
      </c>
      <c r="L162" s="10">
        <f t="shared" si="0"/>
        <v>1487.5000000000002</v>
      </c>
      <c r="M162" s="11">
        <v>0.35000000000000003</v>
      </c>
      <c r="O162" s="1"/>
    </row>
    <row r="163" spans="1:15" ht="15.75" customHeight="1" x14ac:dyDescent="0.25">
      <c r="A163" s="1"/>
      <c r="B163" s="6" t="s">
        <v>27</v>
      </c>
      <c r="C163" s="6">
        <v>1128299</v>
      </c>
      <c r="D163" s="7">
        <v>44274</v>
      </c>
      <c r="E163" s="6" t="s">
        <v>28</v>
      </c>
      <c r="F163" s="6" t="s">
        <v>29</v>
      </c>
      <c r="G163" s="6" t="s">
        <v>30</v>
      </c>
      <c r="H163" s="6" t="s">
        <v>18</v>
      </c>
      <c r="I163" s="8">
        <v>0.6</v>
      </c>
      <c r="J163" s="9">
        <v>7000</v>
      </c>
      <c r="K163" s="10">
        <f t="shared" si="1"/>
        <v>4200</v>
      </c>
      <c r="L163" s="10">
        <f t="shared" si="0"/>
        <v>840</v>
      </c>
      <c r="M163" s="11">
        <v>0.2</v>
      </c>
      <c r="O163" s="1"/>
    </row>
    <row r="164" spans="1:15" ht="15.75" customHeight="1" x14ac:dyDescent="0.25">
      <c r="A164" s="1"/>
      <c r="B164" s="6" t="s">
        <v>27</v>
      </c>
      <c r="C164" s="6">
        <v>1128299</v>
      </c>
      <c r="D164" s="7">
        <v>44274</v>
      </c>
      <c r="E164" s="6" t="s">
        <v>28</v>
      </c>
      <c r="F164" s="6" t="s">
        <v>29</v>
      </c>
      <c r="G164" s="6" t="s">
        <v>30</v>
      </c>
      <c r="H164" s="6" t="s">
        <v>19</v>
      </c>
      <c r="I164" s="8">
        <v>0.6</v>
      </c>
      <c r="J164" s="9">
        <v>7000</v>
      </c>
      <c r="K164" s="10">
        <f t="shared" si="1"/>
        <v>4200</v>
      </c>
      <c r="L164" s="10">
        <f t="shared" si="0"/>
        <v>1470.0000000000002</v>
      </c>
      <c r="M164" s="11">
        <v>0.35000000000000003</v>
      </c>
      <c r="O164" s="1"/>
    </row>
    <row r="165" spans="1:15" ht="15.75" customHeight="1" x14ac:dyDescent="0.25">
      <c r="A165" s="1"/>
      <c r="B165" s="6" t="s">
        <v>27</v>
      </c>
      <c r="C165" s="6">
        <v>1128299</v>
      </c>
      <c r="D165" s="7">
        <v>44274</v>
      </c>
      <c r="E165" s="6" t="s">
        <v>28</v>
      </c>
      <c r="F165" s="6" t="s">
        <v>29</v>
      </c>
      <c r="G165" s="6" t="s">
        <v>30</v>
      </c>
      <c r="H165" s="6" t="s">
        <v>20</v>
      </c>
      <c r="I165" s="8">
        <v>0.6</v>
      </c>
      <c r="J165" s="9">
        <v>6000</v>
      </c>
      <c r="K165" s="10">
        <f t="shared" si="1"/>
        <v>3600</v>
      </c>
      <c r="L165" s="10">
        <f t="shared" si="0"/>
        <v>1080</v>
      </c>
      <c r="M165" s="11">
        <v>0.3</v>
      </c>
      <c r="O165" s="1"/>
    </row>
    <row r="166" spans="1:15" ht="15.75" customHeight="1" x14ac:dyDescent="0.25">
      <c r="A166" s="1"/>
      <c r="B166" s="6" t="s">
        <v>27</v>
      </c>
      <c r="C166" s="6">
        <v>1128299</v>
      </c>
      <c r="D166" s="7">
        <v>44274</v>
      </c>
      <c r="E166" s="6" t="s">
        <v>28</v>
      </c>
      <c r="F166" s="6" t="s">
        <v>29</v>
      </c>
      <c r="G166" s="6" t="s">
        <v>30</v>
      </c>
      <c r="H166" s="6" t="s">
        <v>21</v>
      </c>
      <c r="I166" s="8">
        <v>0.65</v>
      </c>
      <c r="J166" s="9">
        <v>5000</v>
      </c>
      <c r="K166" s="10">
        <f t="shared" si="1"/>
        <v>3250</v>
      </c>
      <c r="L166" s="10">
        <f t="shared" si="0"/>
        <v>1625</v>
      </c>
      <c r="M166" s="11">
        <v>0.5</v>
      </c>
      <c r="O166" s="1"/>
    </row>
    <row r="167" spans="1:15" ht="15.75" customHeight="1" x14ac:dyDescent="0.25">
      <c r="A167" s="1"/>
      <c r="B167" s="6" t="s">
        <v>27</v>
      </c>
      <c r="C167" s="6">
        <v>1128299</v>
      </c>
      <c r="D167" s="7">
        <v>44274</v>
      </c>
      <c r="E167" s="6" t="s">
        <v>28</v>
      </c>
      <c r="F167" s="6" t="s">
        <v>29</v>
      </c>
      <c r="G167" s="6" t="s">
        <v>30</v>
      </c>
      <c r="H167" s="6" t="s">
        <v>22</v>
      </c>
      <c r="I167" s="8">
        <v>0.6</v>
      </c>
      <c r="J167" s="9">
        <v>7000</v>
      </c>
      <c r="K167" s="10">
        <f t="shared" si="1"/>
        <v>4200</v>
      </c>
      <c r="L167" s="10">
        <f t="shared" si="0"/>
        <v>630.00000000000011</v>
      </c>
      <c r="M167" s="11">
        <v>0.15000000000000002</v>
      </c>
      <c r="O167" s="1"/>
    </row>
    <row r="168" spans="1:15" ht="15.75" customHeight="1" x14ac:dyDescent="0.25">
      <c r="A168" s="1"/>
      <c r="B168" s="6" t="s">
        <v>27</v>
      </c>
      <c r="C168" s="6">
        <v>1128299</v>
      </c>
      <c r="D168" s="7">
        <v>44306</v>
      </c>
      <c r="E168" s="6" t="s">
        <v>28</v>
      </c>
      <c r="F168" s="6" t="s">
        <v>29</v>
      </c>
      <c r="G168" s="6" t="s">
        <v>30</v>
      </c>
      <c r="H168" s="6" t="s">
        <v>17</v>
      </c>
      <c r="I168" s="8">
        <v>0.6</v>
      </c>
      <c r="J168" s="9">
        <v>8750</v>
      </c>
      <c r="K168" s="10">
        <f t="shared" si="1"/>
        <v>5250</v>
      </c>
      <c r="L168" s="10">
        <f t="shared" si="0"/>
        <v>1837.5000000000002</v>
      </c>
      <c r="M168" s="11">
        <v>0.35000000000000003</v>
      </c>
      <c r="O168" s="1"/>
    </row>
    <row r="169" spans="1:15" ht="15.75" customHeight="1" x14ac:dyDescent="0.25">
      <c r="A169" s="1"/>
      <c r="B169" s="6" t="s">
        <v>27</v>
      </c>
      <c r="C169" s="6">
        <v>1128299</v>
      </c>
      <c r="D169" s="7">
        <v>44306</v>
      </c>
      <c r="E169" s="6" t="s">
        <v>28</v>
      </c>
      <c r="F169" s="6" t="s">
        <v>29</v>
      </c>
      <c r="G169" s="6" t="s">
        <v>30</v>
      </c>
      <c r="H169" s="6" t="s">
        <v>18</v>
      </c>
      <c r="I169" s="8">
        <v>0.65</v>
      </c>
      <c r="J169" s="9">
        <v>6750</v>
      </c>
      <c r="K169" s="10">
        <f t="shared" si="1"/>
        <v>4387.5</v>
      </c>
      <c r="L169" s="10">
        <f t="shared" si="0"/>
        <v>877.5</v>
      </c>
      <c r="M169" s="11">
        <v>0.2</v>
      </c>
      <c r="O169" s="1"/>
    </row>
    <row r="170" spans="1:15" ht="15.75" customHeight="1" x14ac:dyDescent="0.25">
      <c r="A170" s="1"/>
      <c r="B170" s="6" t="s">
        <v>27</v>
      </c>
      <c r="C170" s="6">
        <v>1128299</v>
      </c>
      <c r="D170" s="7">
        <v>44306</v>
      </c>
      <c r="E170" s="6" t="s">
        <v>28</v>
      </c>
      <c r="F170" s="6" t="s">
        <v>29</v>
      </c>
      <c r="G170" s="6" t="s">
        <v>30</v>
      </c>
      <c r="H170" s="6" t="s">
        <v>19</v>
      </c>
      <c r="I170" s="8">
        <v>0.65</v>
      </c>
      <c r="J170" s="9">
        <v>7250</v>
      </c>
      <c r="K170" s="10">
        <f t="shared" si="1"/>
        <v>4712.5</v>
      </c>
      <c r="L170" s="10">
        <f t="shared" si="0"/>
        <v>1649.3750000000002</v>
      </c>
      <c r="M170" s="11">
        <v>0.35000000000000003</v>
      </c>
      <c r="O170" s="1"/>
    </row>
    <row r="171" spans="1:15" ht="15.75" customHeight="1" x14ac:dyDescent="0.25">
      <c r="A171" s="1"/>
      <c r="B171" s="6" t="s">
        <v>27</v>
      </c>
      <c r="C171" s="6">
        <v>1128299</v>
      </c>
      <c r="D171" s="7">
        <v>44306</v>
      </c>
      <c r="E171" s="6" t="s">
        <v>28</v>
      </c>
      <c r="F171" s="6" t="s">
        <v>29</v>
      </c>
      <c r="G171" s="6" t="s">
        <v>30</v>
      </c>
      <c r="H171" s="6" t="s">
        <v>20</v>
      </c>
      <c r="I171" s="8">
        <v>0.6</v>
      </c>
      <c r="J171" s="9">
        <v>6250</v>
      </c>
      <c r="K171" s="10">
        <f t="shared" si="1"/>
        <v>3750</v>
      </c>
      <c r="L171" s="10">
        <f t="shared" si="0"/>
        <v>1125</v>
      </c>
      <c r="M171" s="11">
        <v>0.3</v>
      </c>
      <c r="O171" s="1"/>
    </row>
    <row r="172" spans="1:15" ht="15.75" customHeight="1" x14ac:dyDescent="0.25">
      <c r="A172" s="1"/>
      <c r="B172" s="6" t="s">
        <v>27</v>
      </c>
      <c r="C172" s="6">
        <v>1128299</v>
      </c>
      <c r="D172" s="7">
        <v>44306</v>
      </c>
      <c r="E172" s="6" t="s">
        <v>28</v>
      </c>
      <c r="F172" s="6" t="s">
        <v>29</v>
      </c>
      <c r="G172" s="6" t="s">
        <v>30</v>
      </c>
      <c r="H172" s="6" t="s">
        <v>21</v>
      </c>
      <c r="I172" s="8">
        <v>0.65</v>
      </c>
      <c r="J172" s="9">
        <v>5250</v>
      </c>
      <c r="K172" s="10">
        <f t="shared" si="1"/>
        <v>3412.5</v>
      </c>
      <c r="L172" s="10">
        <f t="shared" si="0"/>
        <v>1706.25</v>
      </c>
      <c r="M172" s="11">
        <v>0.5</v>
      </c>
      <c r="O172" s="1"/>
    </row>
    <row r="173" spans="1:15" ht="15.75" customHeight="1" x14ac:dyDescent="0.25">
      <c r="A173" s="1"/>
      <c r="B173" s="6" t="s">
        <v>27</v>
      </c>
      <c r="C173" s="6">
        <v>1128299</v>
      </c>
      <c r="D173" s="7">
        <v>44306</v>
      </c>
      <c r="E173" s="6" t="s">
        <v>28</v>
      </c>
      <c r="F173" s="6" t="s">
        <v>29</v>
      </c>
      <c r="G173" s="6" t="s">
        <v>30</v>
      </c>
      <c r="H173" s="6" t="s">
        <v>22</v>
      </c>
      <c r="I173" s="8">
        <v>0.8</v>
      </c>
      <c r="J173" s="9">
        <v>7000</v>
      </c>
      <c r="K173" s="10">
        <f t="shared" si="1"/>
        <v>5600</v>
      </c>
      <c r="L173" s="10">
        <f t="shared" si="0"/>
        <v>840.00000000000011</v>
      </c>
      <c r="M173" s="11">
        <v>0.15000000000000002</v>
      </c>
      <c r="O173" s="1"/>
    </row>
    <row r="174" spans="1:15" ht="15.75" customHeight="1" x14ac:dyDescent="0.25">
      <c r="A174" s="1"/>
      <c r="B174" s="6" t="s">
        <v>27</v>
      </c>
      <c r="C174" s="6">
        <v>1128299</v>
      </c>
      <c r="D174" s="7">
        <v>44337</v>
      </c>
      <c r="E174" s="6" t="s">
        <v>28</v>
      </c>
      <c r="F174" s="6" t="s">
        <v>29</v>
      </c>
      <c r="G174" s="6" t="s">
        <v>30</v>
      </c>
      <c r="H174" s="6" t="s">
        <v>17</v>
      </c>
      <c r="I174" s="8">
        <v>0.6</v>
      </c>
      <c r="J174" s="9">
        <v>9000</v>
      </c>
      <c r="K174" s="10">
        <f t="shared" si="1"/>
        <v>5400</v>
      </c>
      <c r="L174" s="10">
        <f t="shared" si="0"/>
        <v>2160</v>
      </c>
      <c r="M174" s="11">
        <v>0.4</v>
      </c>
      <c r="O174" s="1"/>
    </row>
    <row r="175" spans="1:15" ht="15.75" customHeight="1" x14ac:dyDescent="0.25">
      <c r="A175" s="1"/>
      <c r="B175" s="6" t="s">
        <v>27</v>
      </c>
      <c r="C175" s="6">
        <v>1128299</v>
      </c>
      <c r="D175" s="7">
        <v>44337</v>
      </c>
      <c r="E175" s="6" t="s">
        <v>28</v>
      </c>
      <c r="F175" s="6" t="s">
        <v>29</v>
      </c>
      <c r="G175" s="6" t="s">
        <v>30</v>
      </c>
      <c r="H175" s="6" t="s">
        <v>18</v>
      </c>
      <c r="I175" s="8">
        <v>0.65</v>
      </c>
      <c r="J175" s="9">
        <v>7500</v>
      </c>
      <c r="K175" s="10">
        <f t="shared" si="1"/>
        <v>4875</v>
      </c>
      <c r="L175" s="10">
        <f t="shared" si="0"/>
        <v>1218.75</v>
      </c>
      <c r="M175" s="11">
        <v>0.25</v>
      </c>
      <c r="O175" s="1"/>
    </row>
    <row r="176" spans="1:15" ht="15.75" customHeight="1" x14ac:dyDescent="0.25">
      <c r="A176" s="1"/>
      <c r="B176" s="6" t="s">
        <v>27</v>
      </c>
      <c r="C176" s="6">
        <v>1128299</v>
      </c>
      <c r="D176" s="7">
        <v>44337</v>
      </c>
      <c r="E176" s="6" t="s">
        <v>28</v>
      </c>
      <c r="F176" s="6" t="s">
        <v>29</v>
      </c>
      <c r="G176" s="6" t="s">
        <v>30</v>
      </c>
      <c r="H176" s="6" t="s">
        <v>19</v>
      </c>
      <c r="I176" s="8">
        <v>0.65</v>
      </c>
      <c r="J176" s="9">
        <v>7500</v>
      </c>
      <c r="K176" s="10">
        <f t="shared" si="1"/>
        <v>4875</v>
      </c>
      <c r="L176" s="10">
        <f t="shared" si="0"/>
        <v>1950</v>
      </c>
      <c r="M176" s="11">
        <v>0.4</v>
      </c>
      <c r="O176" s="1"/>
    </row>
    <row r="177" spans="1:15" ht="15.75" customHeight="1" x14ac:dyDescent="0.25">
      <c r="A177" s="1"/>
      <c r="B177" s="6" t="s">
        <v>27</v>
      </c>
      <c r="C177" s="6">
        <v>1128299</v>
      </c>
      <c r="D177" s="7">
        <v>44337</v>
      </c>
      <c r="E177" s="6" t="s">
        <v>28</v>
      </c>
      <c r="F177" s="6" t="s">
        <v>29</v>
      </c>
      <c r="G177" s="6" t="s">
        <v>30</v>
      </c>
      <c r="H177" s="6" t="s">
        <v>20</v>
      </c>
      <c r="I177" s="8">
        <v>0.6</v>
      </c>
      <c r="J177" s="9">
        <v>6500</v>
      </c>
      <c r="K177" s="10">
        <f t="shared" si="1"/>
        <v>3900</v>
      </c>
      <c r="L177" s="10">
        <f t="shared" si="0"/>
        <v>1365</v>
      </c>
      <c r="M177" s="11">
        <v>0.35</v>
      </c>
      <c r="O177" s="1"/>
    </row>
    <row r="178" spans="1:15" ht="15.75" customHeight="1" x14ac:dyDescent="0.25">
      <c r="A178" s="1"/>
      <c r="B178" s="6" t="s">
        <v>27</v>
      </c>
      <c r="C178" s="6">
        <v>1128299</v>
      </c>
      <c r="D178" s="7">
        <v>44337</v>
      </c>
      <c r="E178" s="6" t="s">
        <v>28</v>
      </c>
      <c r="F178" s="6" t="s">
        <v>29</v>
      </c>
      <c r="G178" s="6" t="s">
        <v>30</v>
      </c>
      <c r="H178" s="6" t="s">
        <v>21</v>
      </c>
      <c r="I178" s="8">
        <v>0.65</v>
      </c>
      <c r="J178" s="9">
        <v>5500</v>
      </c>
      <c r="K178" s="10">
        <f t="shared" si="1"/>
        <v>3575</v>
      </c>
      <c r="L178" s="10">
        <f t="shared" si="0"/>
        <v>1966.2500000000002</v>
      </c>
      <c r="M178" s="11">
        <v>0.55000000000000004</v>
      </c>
      <c r="O178" s="1"/>
    </row>
    <row r="179" spans="1:15" ht="15.75" customHeight="1" x14ac:dyDescent="0.25">
      <c r="A179" s="1"/>
      <c r="B179" s="6" t="s">
        <v>27</v>
      </c>
      <c r="C179" s="6">
        <v>1128299</v>
      </c>
      <c r="D179" s="7">
        <v>44337</v>
      </c>
      <c r="E179" s="6" t="s">
        <v>28</v>
      </c>
      <c r="F179" s="6" t="s">
        <v>29</v>
      </c>
      <c r="G179" s="6" t="s">
        <v>30</v>
      </c>
      <c r="H179" s="6" t="s">
        <v>22</v>
      </c>
      <c r="I179" s="8">
        <v>0.8</v>
      </c>
      <c r="J179" s="9">
        <v>7250</v>
      </c>
      <c r="K179" s="10">
        <f t="shared" si="1"/>
        <v>5800</v>
      </c>
      <c r="L179" s="10">
        <f t="shared" si="0"/>
        <v>1160</v>
      </c>
      <c r="M179" s="11">
        <v>0.2</v>
      </c>
      <c r="O179" s="1"/>
    </row>
    <row r="180" spans="1:15" ht="15.75" customHeight="1" x14ac:dyDescent="0.25">
      <c r="A180" s="1"/>
      <c r="B180" s="6" t="s">
        <v>27</v>
      </c>
      <c r="C180" s="6">
        <v>1128299</v>
      </c>
      <c r="D180" s="7">
        <v>44367</v>
      </c>
      <c r="E180" s="6" t="s">
        <v>28</v>
      </c>
      <c r="F180" s="6" t="s">
        <v>29</v>
      </c>
      <c r="G180" s="6" t="s">
        <v>30</v>
      </c>
      <c r="H180" s="6" t="s">
        <v>17</v>
      </c>
      <c r="I180" s="8">
        <v>0.6</v>
      </c>
      <c r="J180" s="9">
        <v>9750</v>
      </c>
      <c r="K180" s="10">
        <f t="shared" si="1"/>
        <v>5850</v>
      </c>
      <c r="L180" s="10">
        <f t="shared" si="0"/>
        <v>2340</v>
      </c>
      <c r="M180" s="11">
        <v>0.4</v>
      </c>
      <c r="O180" s="1"/>
    </row>
    <row r="181" spans="1:15" ht="15.75" customHeight="1" x14ac:dyDescent="0.25">
      <c r="A181" s="1"/>
      <c r="B181" s="6" t="s">
        <v>27</v>
      </c>
      <c r="C181" s="6">
        <v>1128299</v>
      </c>
      <c r="D181" s="7">
        <v>44367</v>
      </c>
      <c r="E181" s="6" t="s">
        <v>28</v>
      </c>
      <c r="F181" s="6" t="s">
        <v>29</v>
      </c>
      <c r="G181" s="6" t="s">
        <v>30</v>
      </c>
      <c r="H181" s="6" t="s">
        <v>18</v>
      </c>
      <c r="I181" s="8">
        <v>0.65</v>
      </c>
      <c r="J181" s="9">
        <v>8250</v>
      </c>
      <c r="K181" s="10">
        <f t="shared" si="1"/>
        <v>5362.5</v>
      </c>
      <c r="L181" s="10">
        <f t="shared" si="0"/>
        <v>1340.625</v>
      </c>
      <c r="M181" s="11">
        <v>0.25</v>
      </c>
      <c r="O181" s="1"/>
    </row>
    <row r="182" spans="1:15" ht="15.75" customHeight="1" x14ac:dyDescent="0.25">
      <c r="A182" s="1"/>
      <c r="B182" s="6" t="s">
        <v>27</v>
      </c>
      <c r="C182" s="6">
        <v>1128299</v>
      </c>
      <c r="D182" s="7">
        <v>44367</v>
      </c>
      <c r="E182" s="6" t="s">
        <v>28</v>
      </c>
      <c r="F182" s="6" t="s">
        <v>29</v>
      </c>
      <c r="G182" s="6" t="s">
        <v>30</v>
      </c>
      <c r="H182" s="6" t="s">
        <v>19</v>
      </c>
      <c r="I182" s="8">
        <v>0.65</v>
      </c>
      <c r="J182" s="9">
        <v>8250</v>
      </c>
      <c r="K182" s="10">
        <f t="shared" si="1"/>
        <v>5362.5</v>
      </c>
      <c r="L182" s="10">
        <f t="shared" si="0"/>
        <v>2145</v>
      </c>
      <c r="M182" s="11">
        <v>0.4</v>
      </c>
      <c r="O182" s="1"/>
    </row>
    <row r="183" spans="1:15" ht="15.75" customHeight="1" x14ac:dyDescent="0.25">
      <c r="A183" s="1"/>
      <c r="B183" s="6" t="s">
        <v>27</v>
      </c>
      <c r="C183" s="6">
        <v>1128299</v>
      </c>
      <c r="D183" s="7">
        <v>44367</v>
      </c>
      <c r="E183" s="6" t="s">
        <v>28</v>
      </c>
      <c r="F183" s="6" t="s">
        <v>29</v>
      </c>
      <c r="G183" s="6" t="s">
        <v>30</v>
      </c>
      <c r="H183" s="6" t="s">
        <v>20</v>
      </c>
      <c r="I183" s="8">
        <v>0.6</v>
      </c>
      <c r="J183" s="9">
        <v>7000</v>
      </c>
      <c r="K183" s="10">
        <f t="shared" si="1"/>
        <v>4200</v>
      </c>
      <c r="L183" s="10">
        <f t="shared" si="0"/>
        <v>1470</v>
      </c>
      <c r="M183" s="11">
        <v>0.35</v>
      </c>
      <c r="O183" s="1"/>
    </row>
    <row r="184" spans="1:15" ht="15.75" customHeight="1" x14ac:dyDescent="0.25">
      <c r="A184" s="1"/>
      <c r="B184" s="6" t="s">
        <v>27</v>
      </c>
      <c r="C184" s="6">
        <v>1128299</v>
      </c>
      <c r="D184" s="7">
        <v>44367</v>
      </c>
      <c r="E184" s="6" t="s">
        <v>28</v>
      </c>
      <c r="F184" s="6" t="s">
        <v>29</v>
      </c>
      <c r="G184" s="6" t="s">
        <v>30</v>
      </c>
      <c r="H184" s="6" t="s">
        <v>21</v>
      </c>
      <c r="I184" s="8">
        <v>0.65</v>
      </c>
      <c r="J184" s="9">
        <v>5750</v>
      </c>
      <c r="K184" s="10">
        <f t="shared" si="1"/>
        <v>3737.5</v>
      </c>
      <c r="L184" s="10">
        <f t="shared" si="0"/>
        <v>2055.625</v>
      </c>
      <c r="M184" s="11">
        <v>0.55000000000000004</v>
      </c>
      <c r="O184" s="1"/>
    </row>
    <row r="185" spans="1:15" ht="15.75" customHeight="1" x14ac:dyDescent="0.25">
      <c r="A185" s="1"/>
      <c r="B185" s="6" t="s">
        <v>27</v>
      </c>
      <c r="C185" s="6">
        <v>1128299</v>
      </c>
      <c r="D185" s="7">
        <v>44367</v>
      </c>
      <c r="E185" s="6" t="s">
        <v>28</v>
      </c>
      <c r="F185" s="6" t="s">
        <v>29</v>
      </c>
      <c r="G185" s="6" t="s">
        <v>30</v>
      </c>
      <c r="H185" s="6" t="s">
        <v>22</v>
      </c>
      <c r="I185" s="8">
        <v>0.8</v>
      </c>
      <c r="J185" s="9">
        <v>8750</v>
      </c>
      <c r="K185" s="10">
        <f t="shared" si="1"/>
        <v>7000</v>
      </c>
      <c r="L185" s="10">
        <f t="shared" si="0"/>
        <v>1400</v>
      </c>
      <c r="M185" s="11">
        <v>0.2</v>
      </c>
      <c r="O185" s="1"/>
    </row>
    <row r="186" spans="1:15" ht="15.75" customHeight="1" x14ac:dyDescent="0.25">
      <c r="A186" s="1"/>
      <c r="B186" s="6" t="s">
        <v>27</v>
      </c>
      <c r="C186" s="6">
        <v>1128299</v>
      </c>
      <c r="D186" s="7">
        <v>44396</v>
      </c>
      <c r="E186" s="6" t="s">
        <v>28</v>
      </c>
      <c r="F186" s="6" t="s">
        <v>29</v>
      </c>
      <c r="G186" s="6" t="s">
        <v>30</v>
      </c>
      <c r="H186" s="6" t="s">
        <v>17</v>
      </c>
      <c r="I186" s="8">
        <v>0.6</v>
      </c>
      <c r="J186" s="9">
        <v>10250</v>
      </c>
      <c r="K186" s="10">
        <f t="shared" si="1"/>
        <v>6150</v>
      </c>
      <c r="L186" s="10">
        <f t="shared" si="0"/>
        <v>2152.5</v>
      </c>
      <c r="M186" s="11">
        <v>0.35000000000000003</v>
      </c>
      <c r="O186" s="1"/>
    </row>
    <row r="187" spans="1:15" ht="15.75" customHeight="1" x14ac:dyDescent="0.25">
      <c r="A187" s="1"/>
      <c r="B187" s="6" t="s">
        <v>27</v>
      </c>
      <c r="C187" s="6">
        <v>1128299</v>
      </c>
      <c r="D187" s="7">
        <v>44396</v>
      </c>
      <c r="E187" s="6" t="s">
        <v>28</v>
      </c>
      <c r="F187" s="6" t="s">
        <v>29</v>
      </c>
      <c r="G187" s="6" t="s">
        <v>30</v>
      </c>
      <c r="H187" s="6" t="s">
        <v>18</v>
      </c>
      <c r="I187" s="8">
        <v>0.65</v>
      </c>
      <c r="J187" s="9">
        <v>8750</v>
      </c>
      <c r="K187" s="10">
        <f t="shared" si="1"/>
        <v>5687.5</v>
      </c>
      <c r="L187" s="10">
        <f t="shared" si="0"/>
        <v>1137.5</v>
      </c>
      <c r="M187" s="11">
        <v>0.2</v>
      </c>
      <c r="O187" s="1"/>
    </row>
    <row r="188" spans="1:15" ht="15.75" customHeight="1" x14ac:dyDescent="0.25">
      <c r="A188" s="1"/>
      <c r="B188" s="6" t="s">
        <v>27</v>
      </c>
      <c r="C188" s="6">
        <v>1128299</v>
      </c>
      <c r="D188" s="7">
        <v>44396</v>
      </c>
      <c r="E188" s="6" t="s">
        <v>28</v>
      </c>
      <c r="F188" s="6" t="s">
        <v>29</v>
      </c>
      <c r="G188" s="6" t="s">
        <v>30</v>
      </c>
      <c r="H188" s="6" t="s">
        <v>19</v>
      </c>
      <c r="I188" s="8">
        <v>0.65</v>
      </c>
      <c r="J188" s="9">
        <v>8250</v>
      </c>
      <c r="K188" s="10">
        <f t="shared" si="1"/>
        <v>5362.5</v>
      </c>
      <c r="L188" s="10">
        <f t="shared" si="0"/>
        <v>1876.8750000000002</v>
      </c>
      <c r="M188" s="11">
        <v>0.35000000000000003</v>
      </c>
      <c r="O188" s="1"/>
    </row>
    <row r="189" spans="1:15" ht="15.75" customHeight="1" x14ac:dyDescent="0.25">
      <c r="A189" s="1"/>
      <c r="B189" s="6" t="s">
        <v>27</v>
      </c>
      <c r="C189" s="6">
        <v>1128299</v>
      </c>
      <c r="D189" s="7">
        <v>44396</v>
      </c>
      <c r="E189" s="6" t="s">
        <v>28</v>
      </c>
      <c r="F189" s="6" t="s">
        <v>29</v>
      </c>
      <c r="G189" s="6" t="s">
        <v>30</v>
      </c>
      <c r="H189" s="6" t="s">
        <v>20</v>
      </c>
      <c r="I189" s="8">
        <v>0.6</v>
      </c>
      <c r="J189" s="9">
        <v>7250</v>
      </c>
      <c r="K189" s="10">
        <f t="shared" si="1"/>
        <v>4350</v>
      </c>
      <c r="L189" s="10">
        <f t="shared" si="0"/>
        <v>1305</v>
      </c>
      <c r="M189" s="11">
        <v>0.3</v>
      </c>
      <c r="O189" s="1"/>
    </row>
    <row r="190" spans="1:15" ht="15.75" customHeight="1" x14ac:dyDescent="0.25">
      <c r="A190" s="1"/>
      <c r="B190" s="6" t="s">
        <v>27</v>
      </c>
      <c r="C190" s="6">
        <v>1128299</v>
      </c>
      <c r="D190" s="7">
        <v>44396</v>
      </c>
      <c r="E190" s="6" t="s">
        <v>28</v>
      </c>
      <c r="F190" s="6" t="s">
        <v>29</v>
      </c>
      <c r="G190" s="6" t="s">
        <v>30</v>
      </c>
      <c r="H190" s="6" t="s">
        <v>21</v>
      </c>
      <c r="I190" s="8">
        <v>0.65</v>
      </c>
      <c r="J190" s="9">
        <v>7750</v>
      </c>
      <c r="K190" s="10">
        <f t="shared" si="1"/>
        <v>5037.5</v>
      </c>
      <c r="L190" s="10">
        <f t="shared" si="0"/>
        <v>2518.75</v>
      </c>
      <c r="M190" s="11">
        <v>0.5</v>
      </c>
      <c r="O190" s="1"/>
    </row>
    <row r="191" spans="1:15" ht="15.75" customHeight="1" x14ac:dyDescent="0.25">
      <c r="A191" s="1"/>
      <c r="B191" s="6" t="s">
        <v>27</v>
      </c>
      <c r="C191" s="6">
        <v>1128299</v>
      </c>
      <c r="D191" s="7">
        <v>44396</v>
      </c>
      <c r="E191" s="6" t="s">
        <v>28</v>
      </c>
      <c r="F191" s="6" t="s">
        <v>29</v>
      </c>
      <c r="G191" s="6" t="s">
        <v>30</v>
      </c>
      <c r="H191" s="6" t="s">
        <v>22</v>
      </c>
      <c r="I191" s="8">
        <v>0.8</v>
      </c>
      <c r="J191" s="9">
        <v>7750</v>
      </c>
      <c r="K191" s="10">
        <f t="shared" si="1"/>
        <v>6200</v>
      </c>
      <c r="L191" s="10">
        <f t="shared" si="0"/>
        <v>930.00000000000011</v>
      </c>
      <c r="M191" s="11">
        <v>0.15000000000000002</v>
      </c>
      <c r="O191" s="1"/>
    </row>
    <row r="192" spans="1:15" ht="15.75" customHeight="1" x14ac:dyDescent="0.25">
      <c r="A192" s="1"/>
      <c r="B192" s="6" t="s">
        <v>27</v>
      </c>
      <c r="C192" s="6">
        <v>1128299</v>
      </c>
      <c r="D192" s="7">
        <v>44428</v>
      </c>
      <c r="E192" s="6" t="s">
        <v>28</v>
      </c>
      <c r="F192" s="6" t="s">
        <v>29</v>
      </c>
      <c r="G192" s="6" t="s">
        <v>30</v>
      </c>
      <c r="H192" s="6" t="s">
        <v>17</v>
      </c>
      <c r="I192" s="8">
        <v>0.65</v>
      </c>
      <c r="J192" s="9">
        <v>9750</v>
      </c>
      <c r="K192" s="10">
        <f t="shared" si="1"/>
        <v>6337.5</v>
      </c>
      <c r="L192" s="10">
        <f t="shared" si="0"/>
        <v>2218.125</v>
      </c>
      <c r="M192" s="11">
        <v>0.35000000000000003</v>
      </c>
      <c r="O192" s="1"/>
    </row>
    <row r="193" spans="1:15" ht="15.75" customHeight="1" x14ac:dyDescent="0.25">
      <c r="A193" s="1"/>
      <c r="B193" s="6" t="s">
        <v>27</v>
      </c>
      <c r="C193" s="6">
        <v>1128299</v>
      </c>
      <c r="D193" s="7">
        <v>44428</v>
      </c>
      <c r="E193" s="6" t="s">
        <v>28</v>
      </c>
      <c r="F193" s="6" t="s">
        <v>29</v>
      </c>
      <c r="G193" s="6" t="s">
        <v>30</v>
      </c>
      <c r="H193" s="6" t="s">
        <v>18</v>
      </c>
      <c r="I193" s="8">
        <v>0.70000000000000007</v>
      </c>
      <c r="J193" s="9">
        <v>9250</v>
      </c>
      <c r="K193" s="10">
        <f t="shared" si="1"/>
        <v>6475.0000000000009</v>
      </c>
      <c r="L193" s="10">
        <f t="shared" si="0"/>
        <v>1295.0000000000002</v>
      </c>
      <c r="M193" s="11">
        <v>0.2</v>
      </c>
      <c r="O193" s="1"/>
    </row>
    <row r="194" spans="1:15" ht="15.75" customHeight="1" x14ac:dyDescent="0.25">
      <c r="A194" s="1"/>
      <c r="B194" s="6" t="s">
        <v>27</v>
      </c>
      <c r="C194" s="6">
        <v>1128299</v>
      </c>
      <c r="D194" s="7">
        <v>44428</v>
      </c>
      <c r="E194" s="6" t="s">
        <v>28</v>
      </c>
      <c r="F194" s="6" t="s">
        <v>29</v>
      </c>
      <c r="G194" s="6" t="s">
        <v>30</v>
      </c>
      <c r="H194" s="6" t="s">
        <v>19</v>
      </c>
      <c r="I194" s="8">
        <v>0.65</v>
      </c>
      <c r="J194" s="9">
        <v>8000</v>
      </c>
      <c r="K194" s="10">
        <f t="shared" si="1"/>
        <v>5200</v>
      </c>
      <c r="L194" s="10">
        <f t="shared" si="0"/>
        <v>1820.0000000000002</v>
      </c>
      <c r="M194" s="11">
        <v>0.35000000000000003</v>
      </c>
      <c r="O194" s="1"/>
    </row>
    <row r="195" spans="1:15" ht="15.75" customHeight="1" x14ac:dyDescent="0.25">
      <c r="A195" s="1"/>
      <c r="B195" s="6" t="s">
        <v>27</v>
      </c>
      <c r="C195" s="6">
        <v>1128299</v>
      </c>
      <c r="D195" s="7">
        <v>44428</v>
      </c>
      <c r="E195" s="6" t="s">
        <v>28</v>
      </c>
      <c r="F195" s="6" t="s">
        <v>29</v>
      </c>
      <c r="G195" s="6" t="s">
        <v>30</v>
      </c>
      <c r="H195" s="6" t="s">
        <v>20</v>
      </c>
      <c r="I195" s="8">
        <v>0.65</v>
      </c>
      <c r="J195" s="9">
        <v>7500</v>
      </c>
      <c r="K195" s="10">
        <f t="shared" si="1"/>
        <v>4875</v>
      </c>
      <c r="L195" s="10">
        <f t="shared" si="0"/>
        <v>1462.5</v>
      </c>
      <c r="M195" s="11">
        <v>0.3</v>
      </c>
      <c r="O195" s="1"/>
    </row>
    <row r="196" spans="1:15" ht="15.75" customHeight="1" x14ac:dyDescent="0.25">
      <c r="A196" s="1"/>
      <c r="B196" s="6" t="s">
        <v>27</v>
      </c>
      <c r="C196" s="6">
        <v>1128299</v>
      </c>
      <c r="D196" s="7">
        <v>44428</v>
      </c>
      <c r="E196" s="6" t="s">
        <v>28</v>
      </c>
      <c r="F196" s="6" t="s">
        <v>29</v>
      </c>
      <c r="G196" s="6" t="s">
        <v>30</v>
      </c>
      <c r="H196" s="6" t="s">
        <v>21</v>
      </c>
      <c r="I196" s="8">
        <v>0.75</v>
      </c>
      <c r="J196" s="9">
        <v>7500</v>
      </c>
      <c r="K196" s="10">
        <f t="shared" si="1"/>
        <v>5625</v>
      </c>
      <c r="L196" s="10">
        <f t="shared" si="0"/>
        <v>2812.5</v>
      </c>
      <c r="M196" s="11">
        <v>0.5</v>
      </c>
      <c r="O196" s="1"/>
    </row>
    <row r="197" spans="1:15" ht="15.75" customHeight="1" x14ac:dyDescent="0.25">
      <c r="A197" s="1"/>
      <c r="B197" s="6" t="s">
        <v>27</v>
      </c>
      <c r="C197" s="6">
        <v>1128299</v>
      </c>
      <c r="D197" s="7">
        <v>44428</v>
      </c>
      <c r="E197" s="6" t="s">
        <v>28</v>
      </c>
      <c r="F197" s="6" t="s">
        <v>29</v>
      </c>
      <c r="G197" s="6" t="s">
        <v>30</v>
      </c>
      <c r="H197" s="6" t="s">
        <v>22</v>
      </c>
      <c r="I197" s="8">
        <v>0.8</v>
      </c>
      <c r="J197" s="9">
        <v>7250</v>
      </c>
      <c r="K197" s="10">
        <f t="shared" si="1"/>
        <v>5800</v>
      </c>
      <c r="L197" s="10">
        <f t="shared" si="0"/>
        <v>870.00000000000011</v>
      </c>
      <c r="M197" s="11">
        <v>0.15000000000000002</v>
      </c>
      <c r="O197" s="1"/>
    </row>
    <row r="198" spans="1:15" ht="15.75" customHeight="1" x14ac:dyDescent="0.25">
      <c r="A198" s="1"/>
      <c r="B198" s="6" t="s">
        <v>27</v>
      </c>
      <c r="C198" s="6">
        <v>1128299</v>
      </c>
      <c r="D198" s="7">
        <v>44460</v>
      </c>
      <c r="E198" s="6" t="s">
        <v>28</v>
      </c>
      <c r="F198" s="6" t="s">
        <v>29</v>
      </c>
      <c r="G198" s="6" t="s">
        <v>30</v>
      </c>
      <c r="H198" s="6" t="s">
        <v>17</v>
      </c>
      <c r="I198" s="8">
        <v>0.55000000000000004</v>
      </c>
      <c r="J198" s="9">
        <v>9250</v>
      </c>
      <c r="K198" s="10">
        <f t="shared" si="1"/>
        <v>5087.5</v>
      </c>
      <c r="L198" s="10">
        <f t="shared" si="0"/>
        <v>1526.2500000000002</v>
      </c>
      <c r="M198" s="11">
        <v>0.30000000000000004</v>
      </c>
      <c r="O198" s="1"/>
    </row>
    <row r="199" spans="1:15" ht="15.75" customHeight="1" x14ac:dyDescent="0.25">
      <c r="A199" s="1"/>
      <c r="B199" s="6" t="s">
        <v>27</v>
      </c>
      <c r="C199" s="6">
        <v>1128299</v>
      </c>
      <c r="D199" s="7">
        <v>44460</v>
      </c>
      <c r="E199" s="6" t="s">
        <v>28</v>
      </c>
      <c r="F199" s="6" t="s">
        <v>29</v>
      </c>
      <c r="G199" s="6" t="s">
        <v>30</v>
      </c>
      <c r="H199" s="6" t="s">
        <v>18</v>
      </c>
      <c r="I199" s="8">
        <v>0.60000000000000009</v>
      </c>
      <c r="J199" s="9">
        <v>9250</v>
      </c>
      <c r="K199" s="10">
        <f t="shared" si="1"/>
        <v>5550.0000000000009</v>
      </c>
      <c r="L199" s="10">
        <f t="shared" si="0"/>
        <v>832.50000000000011</v>
      </c>
      <c r="M199" s="11">
        <v>0.15</v>
      </c>
      <c r="O199" s="1"/>
    </row>
    <row r="200" spans="1:15" ht="15.75" customHeight="1" x14ac:dyDescent="0.25">
      <c r="A200" s="1"/>
      <c r="B200" s="6" t="s">
        <v>27</v>
      </c>
      <c r="C200" s="6">
        <v>1128299</v>
      </c>
      <c r="D200" s="7">
        <v>44460</v>
      </c>
      <c r="E200" s="6" t="s">
        <v>28</v>
      </c>
      <c r="F200" s="6" t="s">
        <v>29</v>
      </c>
      <c r="G200" s="6" t="s">
        <v>30</v>
      </c>
      <c r="H200" s="6" t="s">
        <v>19</v>
      </c>
      <c r="I200" s="8">
        <v>0.55000000000000004</v>
      </c>
      <c r="J200" s="9">
        <v>7750</v>
      </c>
      <c r="K200" s="10">
        <f t="shared" si="1"/>
        <v>4262.5</v>
      </c>
      <c r="L200" s="10">
        <f t="shared" si="0"/>
        <v>1278.7500000000002</v>
      </c>
      <c r="M200" s="11">
        <v>0.30000000000000004</v>
      </c>
      <c r="O200" s="1"/>
    </row>
    <row r="201" spans="1:15" ht="15.75" customHeight="1" x14ac:dyDescent="0.25">
      <c r="A201" s="1"/>
      <c r="B201" s="6" t="s">
        <v>27</v>
      </c>
      <c r="C201" s="6">
        <v>1128299</v>
      </c>
      <c r="D201" s="7">
        <v>44460</v>
      </c>
      <c r="E201" s="6" t="s">
        <v>28</v>
      </c>
      <c r="F201" s="6" t="s">
        <v>29</v>
      </c>
      <c r="G201" s="6" t="s">
        <v>30</v>
      </c>
      <c r="H201" s="6" t="s">
        <v>20</v>
      </c>
      <c r="I201" s="8">
        <v>0.55000000000000004</v>
      </c>
      <c r="J201" s="9">
        <v>7250</v>
      </c>
      <c r="K201" s="10">
        <f t="shared" si="1"/>
        <v>3987.5000000000005</v>
      </c>
      <c r="L201" s="10">
        <f t="shared" si="0"/>
        <v>996.875</v>
      </c>
      <c r="M201" s="11">
        <v>0.24999999999999997</v>
      </c>
      <c r="O201" s="1"/>
    </row>
    <row r="202" spans="1:15" ht="15.75" customHeight="1" x14ac:dyDescent="0.25">
      <c r="A202" s="1"/>
      <c r="B202" s="6" t="s">
        <v>27</v>
      </c>
      <c r="C202" s="6">
        <v>1128299</v>
      </c>
      <c r="D202" s="7">
        <v>44460</v>
      </c>
      <c r="E202" s="6" t="s">
        <v>28</v>
      </c>
      <c r="F202" s="6" t="s">
        <v>29</v>
      </c>
      <c r="G202" s="6" t="s">
        <v>30</v>
      </c>
      <c r="H202" s="6" t="s">
        <v>21</v>
      </c>
      <c r="I202" s="8">
        <v>0.65</v>
      </c>
      <c r="J202" s="9">
        <v>7250</v>
      </c>
      <c r="K202" s="10">
        <f t="shared" si="1"/>
        <v>4712.5</v>
      </c>
      <c r="L202" s="10">
        <f t="shared" si="0"/>
        <v>2120.6250000000005</v>
      </c>
      <c r="M202" s="11">
        <v>0.45000000000000007</v>
      </c>
      <c r="O202" s="1"/>
    </row>
    <row r="203" spans="1:15" ht="15.75" customHeight="1" x14ac:dyDescent="0.25">
      <c r="A203" s="1"/>
      <c r="B203" s="6" t="s">
        <v>27</v>
      </c>
      <c r="C203" s="6">
        <v>1128299</v>
      </c>
      <c r="D203" s="7">
        <v>44460</v>
      </c>
      <c r="E203" s="6" t="s">
        <v>28</v>
      </c>
      <c r="F203" s="6" t="s">
        <v>29</v>
      </c>
      <c r="G203" s="6" t="s">
        <v>30</v>
      </c>
      <c r="H203" s="6" t="s">
        <v>22</v>
      </c>
      <c r="I203" s="8">
        <v>0.70000000000000007</v>
      </c>
      <c r="J203" s="9">
        <v>7750</v>
      </c>
      <c r="K203" s="10">
        <f t="shared" si="1"/>
        <v>5425.0000000000009</v>
      </c>
      <c r="L203" s="10">
        <f t="shared" si="0"/>
        <v>542.50000000000011</v>
      </c>
      <c r="M203" s="11">
        <v>0.1</v>
      </c>
      <c r="O203" s="1"/>
    </row>
    <row r="204" spans="1:15" ht="15.75" customHeight="1" x14ac:dyDescent="0.25">
      <c r="A204" s="1"/>
      <c r="B204" s="6" t="s">
        <v>27</v>
      </c>
      <c r="C204" s="6">
        <v>1128299</v>
      </c>
      <c r="D204" s="7">
        <v>44489</v>
      </c>
      <c r="E204" s="6" t="s">
        <v>28</v>
      </c>
      <c r="F204" s="6" t="s">
        <v>29</v>
      </c>
      <c r="G204" s="6" t="s">
        <v>30</v>
      </c>
      <c r="H204" s="6" t="s">
        <v>17</v>
      </c>
      <c r="I204" s="8">
        <v>0.55000000000000004</v>
      </c>
      <c r="J204" s="9">
        <v>8750</v>
      </c>
      <c r="K204" s="10">
        <f t="shared" si="1"/>
        <v>4812.5</v>
      </c>
      <c r="L204" s="10">
        <f t="shared" si="0"/>
        <v>1443.7500000000002</v>
      </c>
      <c r="M204" s="11">
        <v>0.30000000000000004</v>
      </c>
      <c r="O204" s="1"/>
    </row>
    <row r="205" spans="1:15" ht="15.75" customHeight="1" x14ac:dyDescent="0.25">
      <c r="A205" s="1"/>
      <c r="B205" s="6" t="s">
        <v>27</v>
      </c>
      <c r="C205" s="6">
        <v>1128299</v>
      </c>
      <c r="D205" s="7">
        <v>44489</v>
      </c>
      <c r="E205" s="6" t="s">
        <v>28</v>
      </c>
      <c r="F205" s="6" t="s">
        <v>29</v>
      </c>
      <c r="G205" s="6" t="s">
        <v>30</v>
      </c>
      <c r="H205" s="6" t="s">
        <v>18</v>
      </c>
      <c r="I205" s="8">
        <v>0.60000000000000009</v>
      </c>
      <c r="J205" s="9">
        <v>8750</v>
      </c>
      <c r="K205" s="10">
        <f t="shared" si="1"/>
        <v>5250.0000000000009</v>
      </c>
      <c r="L205" s="10">
        <f t="shared" si="0"/>
        <v>787.50000000000011</v>
      </c>
      <c r="M205" s="11">
        <v>0.15</v>
      </c>
      <c r="O205" s="1"/>
    </row>
    <row r="206" spans="1:15" ht="15.75" customHeight="1" x14ac:dyDescent="0.25">
      <c r="A206" s="1"/>
      <c r="B206" s="6" t="s">
        <v>27</v>
      </c>
      <c r="C206" s="6">
        <v>1128299</v>
      </c>
      <c r="D206" s="7">
        <v>44489</v>
      </c>
      <c r="E206" s="6" t="s">
        <v>28</v>
      </c>
      <c r="F206" s="6" t="s">
        <v>29</v>
      </c>
      <c r="G206" s="6" t="s">
        <v>30</v>
      </c>
      <c r="H206" s="6" t="s">
        <v>19</v>
      </c>
      <c r="I206" s="8">
        <v>0.55000000000000004</v>
      </c>
      <c r="J206" s="9">
        <v>7000</v>
      </c>
      <c r="K206" s="10">
        <f t="shared" si="1"/>
        <v>3850.0000000000005</v>
      </c>
      <c r="L206" s="10">
        <f t="shared" si="0"/>
        <v>1155.0000000000002</v>
      </c>
      <c r="M206" s="11">
        <v>0.30000000000000004</v>
      </c>
      <c r="O206" s="1"/>
    </row>
    <row r="207" spans="1:15" ht="15.75" customHeight="1" x14ac:dyDescent="0.25">
      <c r="A207" s="1"/>
      <c r="B207" s="6" t="s">
        <v>27</v>
      </c>
      <c r="C207" s="6">
        <v>1128299</v>
      </c>
      <c r="D207" s="7">
        <v>44489</v>
      </c>
      <c r="E207" s="6" t="s">
        <v>28</v>
      </c>
      <c r="F207" s="6" t="s">
        <v>29</v>
      </c>
      <c r="G207" s="6" t="s">
        <v>30</v>
      </c>
      <c r="H207" s="6" t="s">
        <v>20</v>
      </c>
      <c r="I207" s="8">
        <v>0.55000000000000004</v>
      </c>
      <c r="J207" s="9">
        <v>6750</v>
      </c>
      <c r="K207" s="10">
        <f t="shared" si="1"/>
        <v>3712.5000000000005</v>
      </c>
      <c r="L207" s="10">
        <f t="shared" si="0"/>
        <v>928.125</v>
      </c>
      <c r="M207" s="11">
        <v>0.24999999999999997</v>
      </c>
      <c r="O207" s="1"/>
    </row>
    <row r="208" spans="1:15" ht="15.75" customHeight="1" x14ac:dyDescent="0.25">
      <c r="A208" s="1"/>
      <c r="B208" s="6" t="s">
        <v>27</v>
      </c>
      <c r="C208" s="6">
        <v>1128299</v>
      </c>
      <c r="D208" s="7">
        <v>44489</v>
      </c>
      <c r="E208" s="6" t="s">
        <v>28</v>
      </c>
      <c r="F208" s="6" t="s">
        <v>29</v>
      </c>
      <c r="G208" s="6" t="s">
        <v>30</v>
      </c>
      <c r="H208" s="6" t="s">
        <v>21</v>
      </c>
      <c r="I208" s="8">
        <v>0.65</v>
      </c>
      <c r="J208" s="9">
        <v>6500</v>
      </c>
      <c r="K208" s="10">
        <f t="shared" si="1"/>
        <v>4225</v>
      </c>
      <c r="L208" s="10">
        <f t="shared" si="0"/>
        <v>1901.2500000000002</v>
      </c>
      <c r="M208" s="11">
        <v>0.45000000000000007</v>
      </c>
      <c r="O208" s="1"/>
    </row>
    <row r="209" spans="1:15" ht="15.75" customHeight="1" x14ac:dyDescent="0.25">
      <c r="A209" s="1"/>
      <c r="B209" s="6" t="s">
        <v>27</v>
      </c>
      <c r="C209" s="6">
        <v>1128299</v>
      </c>
      <c r="D209" s="7">
        <v>44489</v>
      </c>
      <c r="E209" s="6" t="s">
        <v>28</v>
      </c>
      <c r="F209" s="6" t="s">
        <v>29</v>
      </c>
      <c r="G209" s="6" t="s">
        <v>30</v>
      </c>
      <c r="H209" s="6" t="s">
        <v>22</v>
      </c>
      <c r="I209" s="8">
        <v>0.70000000000000007</v>
      </c>
      <c r="J209" s="9">
        <v>7000</v>
      </c>
      <c r="K209" s="10">
        <f t="shared" si="1"/>
        <v>4900.0000000000009</v>
      </c>
      <c r="L209" s="10">
        <f t="shared" si="0"/>
        <v>490.00000000000011</v>
      </c>
      <c r="M209" s="11">
        <v>0.1</v>
      </c>
      <c r="O209" s="1"/>
    </row>
    <row r="210" spans="1:15" ht="15.75" customHeight="1" x14ac:dyDescent="0.25">
      <c r="A210" s="1"/>
      <c r="B210" s="6" t="s">
        <v>27</v>
      </c>
      <c r="C210" s="6">
        <v>1128299</v>
      </c>
      <c r="D210" s="7">
        <v>44520</v>
      </c>
      <c r="E210" s="6" t="s">
        <v>28</v>
      </c>
      <c r="F210" s="6" t="s">
        <v>29</v>
      </c>
      <c r="G210" s="6" t="s">
        <v>30</v>
      </c>
      <c r="H210" s="6" t="s">
        <v>17</v>
      </c>
      <c r="I210" s="8">
        <v>0.55000000000000004</v>
      </c>
      <c r="J210" s="9">
        <v>8750</v>
      </c>
      <c r="K210" s="10">
        <f t="shared" si="1"/>
        <v>4812.5</v>
      </c>
      <c r="L210" s="10">
        <f t="shared" si="0"/>
        <v>1443.7500000000002</v>
      </c>
      <c r="M210" s="11">
        <v>0.30000000000000004</v>
      </c>
      <c r="O210" s="1"/>
    </row>
    <row r="211" spans="1:15" ht="15.75" customHeight="1" x14ac:dyDescent="0.25">
      <c r="A211" s="1"/>
      <c r="B211" s="6" t="s">
        <v>27</v>
      </c>
      <c r="C211" s="6">
        <v>1128299</v>
      </c>
      <c r="D211" s="7">
        <v>44520</v>
      </c>
      <c r="E211" s="6" t="s">
        <v>28</v>
      </c>
      <c r="F211" s="6" t="s">
        <v>29</v>
      </c>
      <c r="G211" s="6" t="s">
        <v>30</v>
      </c>
      <c r="H211" s="6" t="s">
        <v>18</v>
      </c>
      <c r="I211" s="8">
        <v>0.60000000000000009</v>
      </c>
      <c r="J211" s="9">
        <v>8750</v>
      </c>
      <c r="K211" s="10">
        <f t="shared" si="1"/>
        <v>5250.0000000000009</v>
      </c>
      <c r="L211" s="10">
        <f t="shared" si="0"/>
        <v>787.50000000000011</v>
      </c>
      <c r="M211" s="11">
        <v>0.15</v>
      </c>
      <c r="O211" s="1"/>
    </row>
    <row r="212" spans="1:15" ht="15.75" customHeight="1" x14ac:dyDescent="0.25">
      <c r="A212" s="1"/>
      <c r="B212" s="6" t="s">
        <v>27</v>
      </c>
      <c r="C212" s="6">
        <v>1128299</v>
      </c>
      <c r="D212" s="7">
        <v>44520</v>
      </c>
      <c r="E212" s="6" t="s">
        <v>28</v>
      </c>
      <c r="F212" s="6" t="s">
        <v>29</v>
      </c>
      <c r="G212" s="6" t="s">
        <v>30</v>
      </c>
      <c r="H212" s="6" t="s">
        <v>19</v>
      </c>
      <c r="I212" s="8">
        <v>0.55000000000000004</v>
      </c>
      <c r="J212" s="9">
        <v>7250</v>
      </c>
      <c r="K212" s="10">
        <f t="shared" si="1"/>
        <v>3987.5000000000005</v>
      </c>
      <c r="L212" s="10">
        <f t="shared" si="0"/>
        <v>1196.2500000000002</v>
      </c>
      <c r="M212" s="11">
        <v>0.30000000000000004</v>
      </c>
      <c r="O212" s="1"/>
    </row>
    <row r="213" spans="1:15" ht="15.75" customHeight="1" x14ac:dyDescent="0.25">
      <c r="A213" s="1"/>
      <c r="B213" s="6" t="s">
        <v>27</v>
      </c>
      <c r="C213" s="6">
        <v>1128299</v>
      </c>
      <c r="D213" s="7">
        <v>44520</v>
      </c>
      <c r="E213" s="6" t="s">
        <v>28</v>
      </c>
      <c r="F213" s="6" t="s">
        <v>29</v>
      </c>
      <c r="G213" s="6" t="s">
        <v>30</v>
      </c>
      <c r="H213" s="6" t="s">
        <v>20</v>
      </c>
      <c r="I213" s="8">
        <v>0.55000000000000004</v>
      </c>
      <c r="J213" s="9">
        <v>7000</v>
      </c>
      <c r="K213" s="10">
        <f t="shared" si="1"/>
        <v>3850.0000000000005</v>
      </c>
      <c r="L213" s="10">
        <f t="shared" si="0"/>
        <v>962.5</v>
      </c>
      <c r="M213" s="11">
        <v>0.24999999999999997</v>
      </c>
      <c r="O213" s="1"/>
    </row>
    <row r="214" spans="1:15" ht="15.75" customHeight="1" x14ac:dyDescent="0.25">
      <c r="A214" s="1"/>
      <c r="B214" s="6" t="s">
        <v>27</v>
      </c>
      <c r="C214" s="6">
        <v>1128299</v>
      </c>
      <c r="D214" s="7">
        <v>44520</v>
      </c>
      <c r="E214" s="6" t="s">
        <v>28</v>
      </c>
      <c r="F214" s="6" t="s">
        <v>29</v>
      </c>
      <c r="G214" s="6" t="s">
        <v>30</v>
      </c>
      <c r="H214" s="6" t="s">
        <v>21</v>
      </c>
      <c r="I214" s="8">
        <v>0.65</v>
      </c>
      <c r="J214" s="9">
        <v>6500</v>
      </c>
      <c r="K214" s="10">
        <f t="shared" si="1"/>
        <v>4225</v>
      </c>
      <c r="L214" s="10">
        <f t="shared" si="0"/>
        <v>1901.2500000000002</v>
      </c>
      <c r="M214" s="11">
        <v>0.45000000000000007</v>
      </c>
      <c r="O214" s="1"/>
    </row>
    <row r="215" spans="1:15" ht="15.75" customHeight="1" x14ac:dyDescent="0.25">
      <c r="A215" s="1"/>
      <c r="B215" s="6" t="s">
        <v>27</v>
      </c>
      <c r="C215" s="6">
        <v>1128299</v>
      </c>
      <c r="D215" s="7">
        <v>44520</v>
      </c>
      <c r="E215" s="6" t="s">
        <v>28</v>
      </c>
      <c r="F215" s="6" t="s">
        <v>29</v>
      </c>
      <c r="G215" s="6" t="s">
        <v>30</v>
      </c>
      <c r="H215" s="6" t="s">
        <v>22</v>
      </c>
      <c r="I215" s="8">
        <v>0.70000000000000007</v>
      </c>
      <c r="J215" s="9">
        <v>7750</v>
      </c>
      <c r="K215" s="10">
        <f t="shared" si="1"/>
        <v>5425.0000000000009</v>
      </c>
      <c r="L215" s="10">
        <f t="shared" si="0"/>
        <v>542.50000000000011</v>
      </c>
      <c r="M215" s="11">
        <v>0.1</v>
      </c>
      <c r="O215" s="1"/>
    </row>
    <row r="216" spans="1:15" ht="15.75" customHeight="1" x14ac:dyDescent="0.25">
      <c r="A216" s="1"/>
      <c r="B216" s="6" t="s">
        <v>27</v>
      </c>
      <c r="C216" s="6">
        <v>1128299</v>
      </c>
      <c r="D216" s="7">
        <v>44549</v>
      </c>
      <c r="E216" s="6" t="s">
        <v>28</v>
      </c>
      <c r="F216" s="6" t="s">
        <v>29</v>
      </c>
      <c r="G216" s="6" t="s">
        <v>30</v>
      </c>
      <c r="H216" s="6" t="s">
        <v>17</v>
      </c>
      <c r="I216" s="8">
        <v>0.55000000000000004</v>
      </c>
      <c r="J216" s="9">
        <v>9750</v>
      </c>
      <c r="K216" s="10">
        <f t="shared" si="1"/>
        <v>5362.5</v>
      </c>
      <c r="L216" s="10">
        <f t="shared" si="0"/>
        <v>1608.7500000000002</v>
      </c>
      <c r="M216" s="11">
        <v>0.30000000000000004</v>
      </c>
      <c r="O216" s="1"/>
    </row>
    <row r="217" spans="1:15" ht="15.75" customHeight="1" x14ac:dyDescent="0.25">
      <c r="A217" s="1"/>
      <c r="B217" s="6" t="s">
        <v>27</v>
      </c>
      <c r="C217" s="6">
        <v>1128299</v>
      </c>
      <c r="D217" s="7">
        <v>44549</v>
      </c>
      <c r="E217" s="6" t="s">
        <v>28</v>
      </c>
      <c r="F217" s="6" t="s">
        <v>29</v>
      </c>
      <c r="G217" s="6" t="s">
        <v>30</v>
      </c>
      <c r="H217" s="6" t="s">
        <v>18</v>
      </c>
      <c r="I217" s="8">
        <v>0.60000000000000009</v>
      </c>
      <c r="J217" s="9">
        <v>9750</v>
      </c>
      <c r="K217" s="10">
        <f t="shared" si="1"/>
        <v>5850.0000000000009</v>
      </c>
      <c r="L217" s="10">
        <f t="shared" si="0"/>
        <v>877.50000000000011</v>
      </c>
      <c r="M217" s="11">
        <v>0.15</v>
      </c>
      <c r="O217" s="1"/>
    </row>
    <row r="218" spans="1:15" ht="15.75" customHeight="1" x14ac:dyDescent="0.25">
      <c r="A218" s="1"/>
      <c r="B218" s="6" t="s">
        <v>27</v>
      </c>
      <c r="C218" s="6">
        <v>1128299</v>
      </c>
      <c r="D218" s="7">
        <v>44549</v>
      </c>
      <c r="E218" s="6" t="s">
        <v>28</v>
      </c>
      <c r="F218" s="6" t="s">
        <v>29</v>
      </c>
      <c r="G218" s="6" t="s">
        <v>30</v>
      </c>
      <c r="H218" s="6" t="s">
        <v>19</v>
      </c>
      <c r="I218" s="8">
        <v>0.55000000000000004</v>
      </c>
      <c r="J218" s="9">
        <v>7750</v>
      </c>
      <c r="K218" s="10">
        <f t="shared" si="1"/>
        <v>4262.5</v>
      </c>
      <c r="L218" s="10">
        <f t="shared" si="0"/>
        <v>1278.7500000000002</v>
      </c>
      <c r="M218" s="11">
        <v>0.30000000000000004</v>
      </c>
      <c r="O218" s="1"/>
    </row>
    <row r="219" spans="1:15" ht="15.75" customHeight="1" x14ac:dyDescent="0.25">
      <c r="A219" s="1"/>
      <c r="B219" s="6" t="s">
        <v>27</v>
      </c>
      <c r="C219" s="6">
        <v>1128299</v>
      </c>
      <c r="D219" s="7">
        <v>44549</v>
      </c>
      <c r="E219" s="6" t="s">
        <v>28</v>
      </c>
      <c r="F219" s="6" t="s">
        <v>29</v>
      </c>
      <c r="G219" s="6" t="s">
        <v>30</v>
      </c>
      <c r="H219" s="6" t="s">
        <v>20</v>
      </c>
      <c r="I219" s="8">
        <v>0.55000000000000004</v>
      </c>
      <c r="J219" s="9">
        <v>7750</v>
      </c>
      <c r="K219" s="10">
        <f t="shared" si="1"/>
        <v>4262.5</v>
      </c>
      <c r="L219" s="10">
        <f t="shared" si="0"/>
        <v>1065.6249999999998</v>
      </c>
      <c r="M219" s="11">
        <v>0.24999999999999997</v>
      </c>
      <c r="O219" s="1"/>
    </row>
    <row r="220" spans="1:15" ht="15.75" customHeight="1" x14ac:dyDescent="0.25">
      <c r="A220" s="1"/>
      <c r="B220" s="6" t="s">
        <v>27</v>
      </c>
      <c r="C220" s="6">
        <v>1128299</v>
      </c>
      <c r="D220" s="7">
        <v>44549</v>
      </c>
      <c r="E220" s="6" t="s">
        <v>28</v>
      </c>
      <c r="F220" s="6" t="s">
        <v>29</v>
      </c>
      <c r="G220" s="6" t="s">
        <v>30</v>
      </c>
      <c r="H220" s="6" t="s">
        <v>21</v>
      </c>
      <c r="I220" s="8">
        <v>0.65</v>
      </c>
      <c r="J220" s="9">
        <v>7000</v>
      </c>
      <c r="K220" s="10">
        <f t="shared" si="1"/>
        <v>4550</v>
      </c>
      <c r="L220" s="10">
        <f t="shared" si="0"/>
        <v>2047.5000000000002</v>
      </c>
      <c r="M220" s="11">
        <v>0.45000000000000007</v>
      </c>
      <c r="O220" s="1"/>
    </row>
    <row r="221" spans="1:15" ht="15.75" customHeight="1" x14ac:dyDescent="0.25">
      <c r="A221" s="1"/>
      <c r="B221" s="6" t="s">
        <v>27</v>
      </c>
      <c r="C221" s="6">
        <v>1128299</v>
      </c>
      <c r="D221" s="7">
        <v>44549</v>
      </c>
      <c r="E221" s="6" t="s">
        <v>28</v>
      </c>
      <c r="F221" s="6" t="s">
        <v>29</v>
      </c>
      <c r="G221" s="6" t="s">
        <v>30</v>
      </c>
      <c r="H221" s="6" t="s">
        <v>22</v>
      </c>
      <c r="I221" s="8">
        <v>0.70000000000000007</v>
      </c>
      <c r="J221" s="9">
        <v>8000</v>
      </c>
      <c r="K221" s="10">
        <f t="shared" si="1"/>
        <v>5600.0000000000009</v>
      </c>
      <c r="L221" s="10">
        <f t="shared" si="0"/>
        <v>560.00000000000011</v>
      </c>
      <c r="M221" s="11">
        <v>0.1</v>
      </c>
      <c r="O221" s="1"/>
    </row>
    <row r="222" spans="1:15" ht="15.75" customHeight="1" x14ac:dyDescent="0.25">
      <c r="A222" s="1"/>
      <c r="B222" s="6" t="s">
        <v>31</v>
      </c>
      <c r="C222" s="6">
        <v>1189833</v>
      </c>
      <c r="D222" s="7">
        <v>44211</v>
      </c>
      <c r="E222" s="6" t="s">
        <v>28</v>
      </c>
      <c r="F222" s="6" t="s">
        <v>29</v>
      </c>
      <c r="G222" s="6" t="s">
        <v>32</v>
      </c>
      <c r="H222" s="6" t="s">
        <v>17</v>
      </c>
      <c r="I222" s="8">
        <v>0.35</v>
      </c>
      <c r="J222" s="9">
        <v>7000</v>
      </c>
      <c r="K222" s="10">
        <f t="shared" si="1"/>
        <v>2450</v>
      </c>
      <c r="L222" s="10">
        <f t="shared" si="0"/>
        <v>980</v>
      </c>
      <c r="M222" s="11">
        <v>0.4</v>
      </c>
      <c r="O222" s="1"/>
    </row>
    <row r="223" spans="1:15" ht="15.75" customHeight="1" x14ac:dyDescent="0.25">
      <c r="A223" s="1"/>
      <c r="B223" s="6" t="s">
        <v>31</v>
      </c>
      <c r="C223" s="6">
        <v>1189833</v>
      </c>
      <c r="D223" s="7">
        <v>44211</v>
      </c>
      <c r="E223" s="6" t="s">
        <v>28</v>
      </c>
      <c r="F223" s="6" t="s">
        <v>29</v>
      </c>
      <c r="G223" s="6" t="s">
        <v>32</v>
      </c>
      <c r="H223" s="6" t="s">
        <v>18</v>
      </c>
      <c r="I223" s="8">
        <v>0.45</v>
      </c>
      <c r="J223" s="9">
        <v>7000</v>
      </c>
      <c r="K223" s="10">
        <f t="shared" si="1"/>
        <v>3150</v>
      </c>
      <c r="L223" s="10">
        <f t="shared" si="0"/>
        <v>787.5</v>
      </c>
      <c r="M223" s="11">
        <v>0.25</v>
      </c>
      <c r="O223" s="1"/>
    </row>
    <row r="224" spans="1:15" ht="15.75" customHeight="1" x14ac:dyDescent="0.25">
      <c r="A224" s="1"/>
      <c r="B224" s="6" t="s">
        <v>31</v>
      </c>
      <c r="C224" s="6">
        <v>1189833</v>
      </c>
      <c r="D224" s="7">
        <v>44211</v>
      </c>
      <c r="E224" s="6" t="s">
        <v>28</v>
      </c>
      <c r="F224" s="6" t="s">
        <v>29</v>
      </c>
      <c r="G224" s="6" t="s">
        <v>32</v>
      </c>
      <c r="H224" s="6" t="s">
        <v>19</v>
      </c>
      <c r="I224" s="8">
        <v>0.45</v>
      </c>
      <c r="J224" s="9">
        <v>7000</v>
      </c>
      <c r="K224" s="10">
        <f t="shared" si="1"/>
        <v>3150</v>
      </c>
      <c r="L224" s="10">
        <f t="shared" si="0"/>
        <v>1260</v>
      </c>
      <c r="M224" s="11">
        <v>0.4</v>
      </c>
      <c r="O224" s="1"/>
    </row>
    <row r="225" spans="1:15" ht="15.75" customHeight="1" x14ac:dyDescent="0.25">
      <c r="A225" s="1"/>
      <c r="B225" s="6" t="s">
        <v>31</v>
      </c>
      <c r="C225" s="6">
        <v>1189833</v>
      </c>
      <c r="D225" s="7">
        <v>44211</v>
      </c>
      <c r="E225" s="6" t="s">
        <v>28</v>
      </c>
      <c r="F225" s="6" t="s">
        <v>29</v>
      </c>
      <c r="G225" s="6" t="s">
        <v>32</v>
      </c>
      <c r="H225" s="6" t="s">
        <v>20</v>
      </c>
      <c r="I225" s="8">
        <v>0.45</v>
      </c>
      <c r="J225" s="9">
        <v>5500</v>
      </c>
      <c r="K225" s="10">
        <f t="shared" si="1"/>
        <v>2475</v>
      </c>
      <c r="L225" s="10">
        <f t="shared" si="0"/>
        <v>866.25</v>
      </c>
      <c r="M225" s="11">
        <v>0.35</v>
      </c>
      <c r="O225" s="1"/>
    </row>
    <row r="226" spans="1:15" ht="15.75" customHeight="1" x14ac:dyDescent="0.25">
      <c r="A226" s="1"/>
      <c r="B226" s="6" t="s">
        <v>31</v>
      </c>
      <c r="C226" s="6">
        <v>1189833</v>
      </c>
      <c r="D226" s="7">
        <v>44211</v>
      </c>
      <c r="E226" s="6" t="s">
        <v>28</v>
      </c>
      <c r="F226" s="6" t="s">
        <v>29</v>
      </c>
      <c r="G226" s="6" t="s">
        <v>32</v>
      </c>
      <c r="H226" s="6" t="s">
        <v>21</v>
      </c>
      <c r="I226" s="8">
        <v>0.5</v>
      </c>
      <c r="J226" s="9">
        <v>5000</v>
      </c>
      <c r="K226" s="10">
        <f t="shared" si="1"/>
        <v>2500</v>
      </c>
      <c r="L226" s="10">
        <f t="shared" si="0"/>
        <v>1375</v>
      </c>
      <c r="M226" s="11">
        <v>0.55000000000000004</v>
      </c>
      <c r="O226" s="1"/>
    </row>
    <row r="227" spans="1:15" ht="15.75" customHeight="1" x14ac:dyDescent="0.25">
      <c r="A227" s="1"/>
      <c r="B227" s="6" t="s">
        <v>31</v>
      </c>
      <c r="C227" s="6">
        <v>1189833</v>
      </c>
      <c r="D227" s="7">
        <v>44211</v>
      </c>
      <c r="E227" s="6" t="s">
        <v>28</v>
      </c>
      <c r="F227" s="6" t="s">
        <v>29</v>
      </c>
      <c r="G227" s="6" t="s">
        <v>32</v>
      </c>
      <c r="H227" s="6" t="s">
        <v>22</v>
      </c>
      <c r="I227" s="8">
        <v>0.45</v>
      </c>
      <c r="J227" s="9">
        <v>7000</v>
      </c>
      <c r="K227" s="10">
        <f t="shared" si="1"/>
        <v>3150</v>
      </c>
      <c r="L227" s="10">
        <f t="shared" si="0"/>
        <v>630</v>
      </c>
      <c r="M227" s="11">
        <v>0.2</v>
      </c>
      <c r="O227" s="1"/>
    </row>
    <row r="228" spans="1:15" ht="15.75" customHeight="1" x14ac:dyDescent="0.25">
      <c r="A228" s="1"/>
      <c r="B228" s="6" t="s">
        <v>31</v>
      </c>
      <c r="C228" s="6">
        <v>1189833</v>
      </c>
      <c r="D228" s="7">
        <v>44242</v>
      </c>
      <c r="E228" s="6" t="s">
        <v>28</v>
      </c>
      <c r="F228" s="6" t="s">
        <v>29</v>
      </c>
      <c r="G228" s="6" t="s">
        <v>32</v>
      </c>
      <c r="H228" s="6" t="s">
        <v>17</v>
      </c>
      <c r="I228" s="8">
        <v>0.35</v>
      </c>
      <c r="J228" s="9">
        <v>7500</v>
      </c>
      <c r="K228" s="10">
        <f t="shared" si="1"/>
        <v>2625</v>
      </c>
      <c r="L228" s="10">
        <f t="shared" si="0"/>
        <v>1050</v>
      </c>
      <c r="M228" s="11">
        <v>0.4</v>
      </c>
      <c r="O228" s="1"/>
    </row>
    <row r="229" spans="1:15" ht="15.75" customHeight="1" x14ac:dyDescent="0.25">
      <c r="A229" s="1"/>
      <c r="B229" s="6" t="s">
        <v>31</v>
      </c>
      <c r="C229" s="6">
        <v>1189833</v>
      </c>
      <c r="D229" s="7">
        <v>44242</v>
      </c>
      <c r="E229" s="6" t="s">
        <v>28</v>
      </c>
      <c r="F229" s="6" t="s">
        <v>29</v>
      </c>
      <c r="G229" s="6" t="s">
        <v>32</v>
      </c>
      <c r="H229" s="6" t="s">
        <v>18</v>
      </c>
      <c r="I229" s="8">
        <v>0.45</v>
      </c>
      <c r="J229" s="9">
        <v>6500</v>
      </c>
      <c r="K229" s="10">
        <f t="shared" si="1"/>
        <v>2925</v>
      </c>
      <c r="L229" s="10">
        <f t="shared" si="0"/>
        <v>731.25</v>
      </c>
      <c r="M229" s="11">
        <v>0.25</v>
      </c>
      <c r="O229" s="1"/>
    </row>
    <row r="230" spans="1:15" ht="15.75" customHeight="1" x14ac:dyDescent="0.25">
      <c r="A230" s="1"/>
      <c r="B230" s="6" t="s">
        <v>31</v>
      </c>
      <c r="C230" s="6">
        <v>1189833</v>
      </c>
      <c r="D230" s="7">
        <v>44242</v>
      </c>
      <c r="E230" s="6" t="s">
        <v>28</v>
      </c>
      <c r="F230" s="6" t="s">
        <v>29</v>
      </c>
      <c r="G230" s="6" t="s">
        <v>32</v>
      </c>
      <c r="H230" s="6" t="s">
        <v>19</v>
      </c>
      <c r="I230" s="8">
        <v>0.45</v>
      </c>
      <c r="J230" s="9">
        <v>6750</v>
      </c>
      <c r="K230" s="10">
        <f t="shared" si="1"/>
        <v>3037.5</v>
      </c>
      <c r="L230" s="10">
        <f t="shared" si="0"/>
        <v>1215</v>
      </c>
      <c r="M230" s="11">
        <v>0.4</v>
      </c>
      <c r="O230" s="1"/>
    </row>
    <row r="231" spans="1:15" ht="15.75" customHeight="1" x14ac:dyDescent="0.25">
      <c r="A231" s="1"/>
      <c r="B231" s="6" t="s">
        <v>31</v>
      </c>
      <c r="C231" s="6">
        <v>1189833</v>
      </c>
      <c r="D231" s="7">
        <v>44242</v>
      </c>
      <c r="E231" s="6" t="s">
        <v>28</v>
      </c>
      <c r="F231" s="6" t="s">
        <v>29</v>
      </c>
      <c r="G231" s="6" t="s">
        <v>32</v>
      </c>
      <c r="H231" s="6" t="s">
        <v>20</v>
      </c>
      <c r="I231" s="8">
        <v>0.45</v>
      </c>
      <c r="J231" s="9">
        <v>5250</v>
      </c>
      <c r="K231" s="10">
        <f t="shared" si="1"/>
        <v>2362.5</v>
      </c>
      <c r="L231" s="10">
        <f t="shared" si="0"/>
        <v>826.875</v>
      </c>
      <c r="M231" s="11">
        <v>0.35</v>
      </c>
      <c r="O231" s="1"/>
    </row>
    <row r="232" spans="1:15" ht="15.75" customHeight="1" x14ac:dyDescent="0.25">
      <c r="A232" s="1"/>
      <c r="B232" s="6" t="s">
        <v>31</v>
      </c>
      <c r="C232" s="6">
        <v>1189833</v>
      </c>
      <c r="D232" s="7">
        <v>44242</v>
      </c>
      <c r="E232" s="6" t="s">
        <v>28</v>
      </c>
      <c r="F232" s="6" t="s">
        <v>29</v>
      </c>
      <c r="G232" s="6" t="s">
        <v>32</v>
      </c>
      <c r="H232" s="6" t="s">
        <v>21</v>
      </c>
      <c r="I232" s="8">
        <v>0.5</v>
      </c>
      <c r="J232" s="9">
        <v>4500</v>
      </c>
      <c r="K232" s="10">
        <f t="shared" si="1"/>
        <v>2250</v>
      </c>
      <c r="L232" s="10">
        <f t="shared" si="0"/>
        <v>1237.5</v>
      </c>
      <c r="M232" s="11">
        <v>0.55000000000000004</v>
      </c>
      <c r="O232" s="1"/>
    </row>
    <row r="233" spans="1:15" ht="15.75" customHeight="1" x14ac:dyDescent="0.25">
      <c r="A233" s="1"/>
      <c r="B233" s="6" t="s">
        <v>31</v>
      </c>
      <c r="C233" s="6">
        <v>1189833</v>
      </c>
      <c r="D233" s="7">
        <v>44242</v>
      </c>
      <c r="E233" s="6" t="s">
        <v>28</v>
      </c>
      <c r="F233" s="6" t="s">
        <v>29</v>
      </c>
      <c r="G233" s="6" t="s">
        <v>32</v>
      </c>
      <c r="H233" s="6" t="s">
        <v>22</v>
      </c>
      <c r="I233" s="8">
        <v>0.45</v>
      </c>
      <c r="J233" s="9">
        <v>6500</v>
      </c>
      <c r="K233" s="10">
        <f t="shared" si="1"/>
        <v>2925</v>
      </c>
      <c r="L233" s="10">
        <f t="shared" si="0"/>
        <v>585</v>
      </c>
      <c r="M233" s="11">
        <v>0.2</v>
      </c>
      <c r="O233" s="1"/>
    </row>
    <row r="234" spans="1:15" ht="15.75" customHeight="1" x14ac:dyDescent="0.25">
      <c r="A234" s="1"/>
      <c r="B234" s="6" t="s">
        <v>31</v>
      </c>
      <c r="C234" s="6">
        <v>1189833</v>
      </c>
      <c r="D234" s="7">
        <v>44269</v>
      </c>
      <c r="E234" s="6" t="s">
        <v>28</v>
      </c>
      <c r="F234" s="6" t="s">
        <v>29</v>
      </c>
      <c r="G234" s="6" t="s">
        <v>32</v>
      </c>
      <c r="H234" s="6" t="s">
        <v>17</v>
      </c>
      <c r="I234" s="8">
        <v>0.35</v>
      </c>
      <c r="J234" s="9">
        <v>8000</v>
      </c>
      <c r="K234" s="10">
        <f t="shared" si="1"/>
        <v>2800</v>
      </c>
      <c r="L234" s="10">
        <f t="shared" si="0"/>
        <v>1120</v>
      </c>
      <c r="M234" s="11">
        <v>0.4</v>
      </c>
      <c r="O234" s="1"/>
    </row>
    <row r="235" spans="1:15" ht="15.75" customHeight="1" x14ac:dyDescent="0.25">
      <c r="A235" s="1"/>
      <c r="B235" s="6" t="s">
        <v>31</v>
      </c>
      <c r="C235" s="6">
        <v>1189833</v>
      </c>
      <c r="D235" s="7">
        <v>44269</v>
      </c>
      <c r="E235" s="6" t="s">
        <v>28</v>
      </c>
      <c r="F235" s="6" t="s">
        <v>29</v>
      </c>
      <c r="G235" s="6" t="s">
        <v>32</v>
      </c>
      <c r="H235" s="6" t="s">
        <v>18</v>
      </c>
      <c r="I235" s="8">
        <v>0.45</v>
      </c>
      <c r="J235" s="9">
        <v>6500</v>
      </c>
      <c r="K235" s="10">
        <f t="shared" si="1"/>
        <v>2925</v>
      </c>
      <c r="L235" s="10">
        <f t="shared" si="0"/>
        <v>731.25</v>
      </c>
      <c r="M235" s="11">
        <v>0.25</v>
      </c>
      <c r="O235" s="1"/>
    </row>
    <row r="236" spans="1:15" ht="15.75" customHeight="1" x14ac:dyDescent="0.25">
      <c r="A236" s="1"/>
      <c r="B236" s="6" t="s">
        <v>31</v>
      </c>
      <c r="C236" s="6">
        <v>1189833</v>
      </c>
      <c r="D236" s="7">
        <v>44269</v>
      </c>
      <c r="E236" s="6" t="s">
        <v>28</v>
      </c>
      <c r="F236" s="6" t="s">
        <v>29</v>
      </c>
      <c r="G236" s="6" t="s">
        <v>32</v>
      </c>
      <c r="H236" s="6" t="s">
        <v>19</v>
      </c>
      <c r="I236" s="8">
        <v>0.45</v>
      </c>
      <c r="J236" s="9">
        <v>6500</v>
      </c>
      <c r="K236" s="10">
        <f t="shared" si="1"/>
        <v>2925</v>
      </c>
      <c r="L236" s="10">
        <f t="shared" si="0"/>
        <v>1170</v>
      </c>
      <c r="M236" s="11">
        <v>0.4</v>
      </c>
      <c r="O236" s="1"/>
    </row>
    <row r="237" spans="1:15" ht="15.75" customHeight="1" x14ac:dyDescent="0.25">
      <c r="A237" s="1"/>
      <c r="B237" s="6" t="s">
        <v>31</v>
      </c>
      <c r="C237" s="6">
        <v>1189833</v>
      </c>
      <c r="D237" s="7">
        <v>44269</v>
      </c>
      <c r="E237" s="6" t="s">
        <v>28</v>
      </c>
      <c r="F237" s="6" t="s">
        <v>29</v>
      </c>
      <c r="G237" s="6" t="s">
        <v>32</v>
      </c>
      <c r="H237" s="6" t="s">
        <v>20</v>
      </c>
      <c r="I237" s="8">
        <v>0.45</v>
      </c>
      <c r="J237" s="9">
        <v>5500</v>
      </c>
      <c r="K237" s="10">
        <f t="shared" si="1"/>
        <v>2475</v>
      </c>
      <c r="L237" s="10">
        <f t="shared" si="0"/>
        <v>866.25</v>
      </c>
      <c r="M237" s="11">
        <v>0.35</v>
      </c>
      <c r="O237" s="1"/>
    </row>
    <row r="238" spans="1:15" ht="15.75" customHeight="1" x14ac:dyDescent="0.25">
      <c r="A238" s="1"/>
      <c r="B238" s="6" t="s">
        <v>31</v>
      </c>
      <c r="C238" s="6">
        <v>1189833</v>
      </c>
      <c r="D238" s="7">
        <v>44269</v>
      </c>
      <c r="E238" s="6" t="s">
        <v>28</v>
      </c>
      <c r="F238" s="6" t="s">
        <v>29</v>
      </c>
      <c r="G238" s="6" t="s">
        <v>32</v>
      </c>
      <c r="H238" s="6" t="s">
        <v>21</v>
      </c>
      <c r="I238" s="8">
        <v>0.5</v>
      </c>
      <c r="J238" s="9">
        <v>4250</v>
      </c>
      <c r="K238" s="10">
        <f t="shared" si="1"/>
        <v>2125</v>
      </c>
      <c r="L238" s="10">
        <f t="shared" si="0"/>
        <v>1168.75</v>
      </c>
      <c r="M238" s="11">
        <v>0.55000000000000004</v>
      </c>
      <c r="O238" s="1"/>
    </row>
    <row r="239" spans="1:15" ht="15.75" customHeight="1" x14ac:dyDescent="0.25">
      <c r="A239" s="1"/>
      <c r="B239" s="6" t="s">
        <v>31</v>
      </c>
      <c r="C239" s="6">
        <v>1189833</v>
      </c>
      <c r="D239" s="7">
        <v>44269</v>
      </c>
      <c r="E239" s="6" t="s">
        <v>28</v>
      </c>
      <c r="F239" s="6" t="s">
        <v>29</v>
      </c>
      <c r="G239" s="6" t="s">
        <v>32</v>
      </c>
      <c r="H239" s="6" t="s">
        <v>22</v>
      </c>
      <c r="I239" s="8">
        <v>0.45</v>
      </c>
      <c r="J239" s="9">
        <v>6250</v>
      </c>
      <c r="K239" s="10">
        <f t="shared" si="1"/>
        <v>2812.5</v>
      </c>
      <c r="L239" s="10">
        <f t="shared" si="0"/>
        <v>562.5</v>
      </c>
      <c r="M239" s="11">
        <v>0.2</v>
      </c>
      <c r="O239" s="1"/>
    </row>
    <row r="240" spans="1:15" ht="15.75" customHeight="1" x14ac:dyDescent="0.25">
      <c r="A240" s="1"/>
      <c r="B240" s="6" t="s">
        <v>31</v>
      </c>
      <c r="C240" s="6">
        <v>1189833</v>
      </c>
      <c r="D240" s="7">
        <v>44301</v>
      </c>
      <c r="E240" s="6" t="s">
        <v>28</v>
      </c>
      <c r="F240" s="6" t="s">
        <v>29</v>
      </c>
      <c r="G240" s="6" t="s">
        <v>32</v>
      </c>
      <c r="H240" s="6" t="s">
        <v>17</v>
      </c>
      <c r="I240" s="8">
        <v>0.45</v>
      </c>
      <c r="J240" s="9">
        <v>8000</v>
      </c>
      <c r="K240" s="10">
        <f t="shared" si="1"/>
        <v>3600</v>
      </c>
      <c r="L240" s="10">
        <f t="shared" si="0"/>
        <v>1440</v>
      </c>
      <c r="M240" s="11">
        <v>0.4</v>
      </c>
      <c r="O240" s="1"/>
    </row>
    <row r="241" spans="1:15" ht="15.75" customHeight="1" x14ac:dyDescent="0.25">
      <c r="A241" s="1"/>
      <c r="B241" s="6" t="s">
        <v>31</v>
      </c>
      <c r="C241" s="6">
        <v>1189833</v>
      </c>
      <c r="D241" s="7">
        <v>44301</v>
      </c>
      <c r="E241" s="6" t="s">
        <v>28</v>
      </c>
      <c r="F241" s="6" t="s">
        <v>29</v>
      </c>
      <c r="G241" s="6" t="s">
        <v>32</v>
      </c>
      <c r="H241" s="6" t="s">
        <v>18</v>
      </c>
      <c r="I241" s="8">
        <v>0.5</v>
      </c>
      <c r="J241" s="9">
        <v>6000</v>
      </c>
      <c r="K241" s="10">
        <f t="shared" si="1"/>
        <v>3000</v>
      </c>
      <c r="L241" s="10">
        <f t="shared" si="0"/>
        <v>750</v>
      </c>
      <c r="M241" s="11">
        <v>0.25</v>
      </c>
      <c r="O241" s="1"/>
    </row>
    <row r="242" spans="1:15" ht="15.75" customHeight="1" x14ac:dyDescent="0.25">
      <c r="A242" s="1"/>
      <c r="B242" s="6" t="s">
        <v>31</v>
      </c>
      <c r="C242" s="6">
        <v>1189833</v>
      </c>
      <c r="D242" s="7">
        <v>44301</v>
      </c>
      <c r="E242" s="6" t="s">
        <v>28</v>
      </c>
      <c r="F242" s="6" t="s">
        <v>29</v>
      </c>
      <c r="G242" s="6" t="s">
        <v>32</v>
      </c>
      <c r="H242" s="6" t="s">
        <v>19</v>
      </c>
      <c r="I242" s="8">
        <v>0.5</v>
      </c>
      <c r="J242" s="9">
        <v>6250</v>
      </c>
      <c r="K242" s="10">
        <f t="shared" si="1"/>
        <v>3125</v>
      </c>
      <c r="L242" s="10">
        <f t="shared" si="0"/>
        <v>1250</v>
      </c>
      <c r="M242" s="11">
        <v>0.4</v>
      </c>
      <c r="O242" s="1"/>
    </row>
    <row r="243" spans="1:15" ht="15.75" customHeight="1" x14ac:dyDescent="0.25">
      <c r="A243" s="1"/>
      <c r="B243" s="6" t="s">
        <v>31</v>
      </c>
      <c r="C243" s="6">
        <v>1189833</v>
      </c>
      <c r="D243" s="7">
        <v>44301</v>
      </c>
      <c r="E243" s="6" t="s">
        <v>28</v>
      </c>
      <c r="F243" s="6" t="s">
        <v>29</v>
      </c>
      <c r="G243" s="6" t="s">
        <v>32</v>
      </c>
      <c r="H243" s="6" t="s">
        <v>20</v>
      </c>
      <c r="I243" s="8">
        <v>0.45</v>
      </c>
      <c r="J243" s="9">
        <v>5250</v>
      </c>
      <c r="K243" s="10">
        <f t="shared" si="1"/>
        <v>2362.5</v>
      </c>
      <c r="L243" s="10">
        <f t="shared" si="0"/>
        <v>826.875</v>
      </c>
      <c r="M243" s="11">
        <v>0.35</v>
      </c>
      <c r="O243" s="1"/>
    </row>
    <row r="244" spans="1:15" ht="15.75" customHeight="1" x14ac:dyDescent="0.25">
      <c r="A244" s="1"/>
      <c r="B244" s="6" t="s">
        <v>31</v>
      </c>
      <c r="C244" s="6">
        <v>1189833</v>
      </c>
      <c r="D244" s="7">
        <v>44301</v>
      </c>
      <c r="E244" s="6" t="s">
        <v>28</v>
      </c>
      <c r="F244" s="6" t="s">
        <v>29</v>
      </c>
      <c r="G244" s="6" t="s">
        <v>32</v>
      </c>
      <c r="H244" s="6" t="s">
        <v>21</v>
      </c>
      <c r="I244" s="8">
        <v>0.5</v>
      </c>
      <c r="J244" s="9">
        <v>4250</v>
      </c>
      <c r="K244" s="10">
        <f t="shared" si="1"/>
        <v>2125</v>
      </c>
      <c r="L244" s="10">
        <f t="shared" si="0"/>
        <v>1168.75</v>
      </c>
      <c r="M244" s="11">
        <v>0.55000000000000004</v>
      </c>
      <c r="O244" s="1"/>
    </row>
    <row r="245" spans="1:15" ht="15.75" customHeight="1" x14ac:dyDescent="0.25">
      <c r="A245" s="1"/>
      <c r="B245" s="6" t="s">
        <v>31</v>
      </c>
      <c r="C245" s="6">
        <v>1189833</v>
      </c>
      <c r="D245" s="7">
        <v>44301</v>
      </c>
      <c r="E245" s="6" t="s">
        <v>28</v>
      </c>
      <c r="F245" s="6" t="s">
        <v>29</v>
      </c>
      <c r="G245" s="6" t="s">
        <v>32</v>
      </c>
      <c r="H245" s="6" t="s">
        <v>22</v>
      </c>
      <c r="I245" s="8">
        <v>0.65</v>
      </c>
      <c r="J245" s="9">
        <v>6000</v>
      </c>
      <c r="K245" s="10">
        <f t="shared" si="1"/>
        <v>3900</v>
      </c>
      <c r="L245" s="10">
        <f t="shared" si="0"/>
        <v>780</v>
      </c>
      <c r="M245" s="11">
        <v>0.2</v>
      </c>
      <c r="O245" s="1"/>
    </row>
    <row r="246" spans="1:15" ht="15.75" customHeight="1" x14ac:dyDescent="0.25">
      <c r="A246" s="1"/>
      <c r="B246" s="6" t="s">
        <v>31</v>
      </c>
      <c r="C246" s="6">
        <v>1189833</v>
      </c>
      <c r="D246" s="7">
        <v>44332</v>
      </c>
      <c r="E246" s="6" t="s">
        <v>28</v>
      </c>
      <c r="F246" s="6" t="s">
        <v>29</v>
      </c>
      <c r="G246" s="6" t="s">
        <v>32</v>
      </c>
      <c r="H246" s="6" t="s">
        <v>17</v>
      </c>
      <c r="I246" s="8">
        <v>0.45</v>
      </c>
      <c r="J246" s="9">
        <v>8000</v>
      </c>
      <c r="K246" s="10">
        <f t="shared" si="1"/>
        <v>3600</v>
      </c>
      <c r="L246" s="10">
        <f t="shared" si="0"/>
        <v>1440</v>
      </c>
      <c r="M246" s="11">
        <v>0.4</v>
      </c>
      <c r="O246" s="1"/>
    </row>
    <row r="247" spans="1:15" ht="15.75" customHeight="1" x14ac:dyDescent="0.25">
      <c r="A247" s="1"/>
      <c r="B247" s="6" t="s">
        <v>31</v>
      </c>
      <c r="C247" s="6">
        <v>1189833</v>
      </c>
      <c r="D247" s="7">
        <v>44332</v>
      </c>
      <c r="E247" s="6" t="s">
        <v>28</v>
      </c>
      <c r="F247" s="6" t="s">
        <v>29</v>
      </c>
      <c r="G247" s="6" t="s">
        <v>32</v>
      </c>
      <c r="H247" s="6" t="s">
        <v>18</v>
      </c>
      <c r="I247" s="8">
        <v>0.5</v>
      </c>
      <c r="J247" s="9">
        <v>6500</v>
      </c>
      <c r="K247" s="10">
        <f t="shared" si="1"/>
        <v>3250</v>
      </c>
      <c r="L247" s="10">
        <f t="shared" si="0"/>
        <v>812.5</v>
      </c>
      <c r="M247" s="11">
        <v>0.25</v>
      </c>
      <c r="O247" s="1"/>
    </row>
    <row r="248" spans="1:15" ht="15.75" customHeight="1" x14ac:dyDescent="0.25">
      <c r="A248" s="1"/>
      <c r="B248" s="6" t="s">
        <v>31</v>
      </c>
      <c r="C248" s="6">
        <v>1189833</v>
      </c>
      <c r="D248" s="7">
        <v>44332</v>
      </c>
      <c r="E248" s="6" t="s">
        <v>28</v>
      </c>
      <c r="F248" s="6" t="s">
        <v>29</v>
      </c>
      <c r="G248" s="6" t="s">
        <v>32</v>
      </c>
      <c r="H248" s="6" t="s">
        <v>19</v>
      </c>
      <c r="I248" s="8">
        <v>0.5</v>
      </c>
      <c r="J248" s="9">
        <v>6500</v>
      </c>
      <c r="K248" s="10">
        <f t="shared" si="1"/>
        <v>3250</v>
      </c>
      <c r="L248" s="10">
        <f t="shared" si="0"/>
        <v>1300</v>
      </c>
      <c r="M248" s="11">
        <v>0.4</v>
      </c>
      <c r="O248" s="1"/>
    </row>
    <row r="249" spans="1:15" ht="15.75" customHeight="1" x14ac:dyDescent="0.25">
      <c r="A249" s="1"/>
      <c r="B249" s="6" t="s">
        <v>31</v>
      </c>
      <c r="C249" s="6">
        <v>1189833</v>
      </c>
      <c r="D249" s="7">
        <v>44332</v>
      </c>
      <c r="E249" s="6" t="s">
        <v>28</v>
      </c>
      <c r="F249" s="6" t="s">
        <v>29</v>
      </c>
      <c r="G249" s="6" t="s">
        <v>32</v>
      </c>
      <c r="H249" s="6" t="s">
        <v>20</v>
      </c>
      <c r="I249" s="8">
        <v>0.45</v>
      </c>
      <c r="J249" s="9">
        <v>5500</v>
      </c>
      <c r="K249" s="10">
        <f t="shared" si="1"/>
        <v>2475</v>
      </c>
      <c r="L249" s="10">
        <f t="shared" si="0"/>
        <v>866.25</v>
      </c>
      <c r="M249" s="11">
        <v>0.35</v>
      </c>
      <c r="O249" s="1"/>
    </row>
    <row r="250" spans="1:15" ht="15.75" customHeight="1" x14ac:dyDescent="0.25">
      <c r="A250" s="1"/>
      <c r="B250" s="6" t="s">
        <v>31</v>
      </c>
      <c r="C250" s="6">
        <v>1189833</v>
      </c>
      <c r="D250" s="7">
        <v>44332</v>
      </c>
      <c r="E250" s="6" t="s">
        <v>28</v>
      </c>
      <c r="F250" s="6" t="s">
        <v>29</v>
      </c>
      <c r="G250" s="6" t="s">
        <v>32</v>
      </c>
      <c r="H250" s="6" t="s">
        <v>21</v>
      </c>
      <c r="I250" s="8">
        <v>0.5</v>
      </c>
      <c r="J250" s="9">
        <v>4500</v>
      </c>
      <c r="K250" s="10">
        <f t="shared" si="1"/>
        <v>2250</v>
      </c>
      <c r="L250" s="10">
        <f t="shared" si="0"/>
        <v>1237.5</v>
      </c>
      <c r="M250" s="11">
        <v>0.55000000000000004</v>
      </c>
      <c r="O250" s="1"/>
    </row>
    <row r="251" spans="1:15" ht="15.75" customHeight="1" x14ac:dyDescent="0.25">
      <c r="A251" s="1"/>
      <c r="B251" s="6" t="s">
        <v>31</v>
      </c>
      <c r="C251" s="6">
        <v>1189833</v>
      </c>
      <c r="D251" s="7">
        <v>44332</v>
      </c>
      <c r="E251" s="6" t="s">
        <v>28</v>
      </c>
      <c r="F251" s="6" t="s">
        <v>29</v>
      </c>
      <c r="G251" s="6" t="s">
        <v>32</v>
      </c>
      <c r="H251" s="6" t="s">
        <v>22</v>
      </c>
      <c r="I251" s="8">
        <v>0.65</v>
      </c>
      <c r="J251" s="9">
        <v>6250</v>
      </c>
      <c r="K251" s="10">
        <f t="shared" si="1"/>
        <v>4062.5</v>
      </c>
      <c r="L251" s="10">
        <f t="shared" si="0"/>
        <v>812.5</v>
      </c>
      <c r="M251" s="11">
        <v>0.2</v>
      </c>
      <c r="O251" s="1"/>
    </row>
    <row r="252" spans="1:15" ht="15.75" customHeight="1" x14ac:dyDescent="0.25">
      <c r="A252" s="1"/>
      <c r="B252" s="6" t="s">
        <v>31</v>
      </c>
      <c r="C252" s="6">
        <v>1189833</v>
      </c>
      <c r="D252" s="7">
        <v>44362</v>
      </c>
      <c r="E252" s="6" t="s">
        <v>28</v>
      </c>
      <c r="F252" s="6" t="s">
        <v>29</v>
      </c>
      <c r="G252" s="6" t="s">
        <v>32</v>
      </c>
      <c r="H252" s="6" t="s">
        <v>17</v>
      </c>
      <c r="I252" s="8">
        <v>0.45</v>
      </c>
      <c r="J252" s="9">
        <v>9000</v>
      </c>
      <c r="K252" s="10">
        <f t="shared" si="1"/>
        <v>4050</v>
      </c>
      <c r="L252" s="10">
        <f t="shared" si="0"/>
        <v>1620</v>
      </c>
      <c r="M252" s="11">
        <v>0.4</v>
      </c>
      <c r="O252" s="1"/>
    </row>
    <row r="253" spans="1:15" ht="15.75" customHeight="1" x14ac:dyDescent="0.25">
      <c r="A253" s="1"/>
      <c r="B253" s="6" t="s">
        <v>31</v>
      </c>
      <c r="C253" s="6">
        <v>1189833</v>
      </c>
      <c r="D253" s="7">
        <v>44362</v>
      </c>
      <c r="E253" s="6" t="s">
        <v>28</v>
      </c>
      <c r="F253" s="6" t="s">
        <v>29</v>
      </c>
      <c r="G253" s="6" t="s">
        <v>32</v>
      </c>
      <c r="H253" s="6" t="s">
        <v>18</v>
      </c>
      <c r="I253" s="8">
        <v>0.5</v>
      </c>
      <c r="J253" s="9">
        <v>7500</v>
      </c>
      <c r="K253" s="10">
        <f t="shared" si="1"/>
        <v>3750</v>
      </c>
      <c r="L253" s="10">
        <f t="shared" si="0"/>
        <v>937.5</v>
      </c>
      <c r="M253" s="11">
        <v>0.25</v>
      </c>
      <c r="O253" s="1"/>
    </row>
    <row r="254" spans="1:15" ht="15.75" customHeight="1" x14ac:dyDescent="0.25">
      <c r="A254" s="1"/>
      <c r="B254" s="6" t="s">
        <v>31</v>
      </c>
      <c r="C254" s="6">
        <v>1189833</v>
      </c>
      <c r="D254" s="7">
        <v>44362</v>
      </c>
      <c r="E254" s="6" t="s">
        <v>28</v>
      </c>
      <c r="F254" s="6" t="s">
        <v>29</v>
      </c>
      <c r="G254" s="6" t="s">
        <v>32</v>
      </c>
      <c r="H254" s="6" t="s">
        <v>19</v>
      </c>
      <c r="I254" s="8">
        <v>0.5</v>
      </c>
      <c r="J254" s="9">
        <v>7500</v>
      </c>
      <c r="K254" s="10">
        <f t="shared" si="1"/>
        <v>3750</v>
      </c>
      <c r="L254" s="10">
        <f t="shared" si="0"/>
        <v>1500</v>
      </c>
      <c r="M254" s="11">
        <v>0.4</v>
      </c>
      <c r="O254" s="1"/>
    </row>
    <row r="255" spans="1:15" ht="15.75" customHeight="1" x14ac:dyDescent="0.25">
      <c r="A255" s="1"/>
      <c r="B255" s="6" t="s">
        <v>31</v>
      </c>
      <c r="C255" s="6">
        <v>1189833</v>
      </c>
      <c r="D255" s="7">
        <v>44362</v>
      </c>
      <c r="E255" s="6" t="s">
        <v>28</v>
      </c>
      <c r="F255" s="6" t="s">
        <v>29</v>
      </c>
      <c r="G255" s="6" t="s">
        <v>32</v>
      </c>
      <c r="H255" s="6" t="s">
        <v>20</v>
      </c>
      <c r="I255" s="8">
        <v>0.45</v>
      </c>
      <c r="J255" s="9">
        <v>6250</v>
      </c>
      <c r="K255" s="10">
        <f t="shared" si="1"/>
        <v>2812.5</v>
      </c>
      <c r="L255" s="10">
        <f t="shared" si="0"/>
        <v>984.37499999999989</v>
      </c>
      <c r="M255" s="11">
        <v>0.35</v>
      </c>
      <c r="O255" s="1"/>
    </row>
    <row r="256" spans="1:15" ht="15.75" customHeight="1" x14ac:dyDescent="0.25">
      <c r="A256" s="1"/>
      <c r="B256" s="6" t="s">
        <v>31</v>
      </c>
      <c r="C256" s="6">
        <v>1189833</v>
      </c>
      <c r="D256" s="7">
        <v>44362</v>
      </c>
      <c r="E256" s="6" t="s">
        <v>28</v>
      </c>
      <c r="F256" s="6" t="s">
        <v>29</v>
      </c>
      <c r="G256" s="6" t="s">
        <v>32</v>
      </c>
      <c r="H256" s="6" t="s">
        <v>21</v>
      </c>
      <c r="I256" s="8">
        <v>0.5</v>
      </c>
      <c r="J256" s="9">
        <v>5000</v>
      </c>
      <c r="K256" s="10">
        <f t="shared" si="1"/>
        <v>2500</v>
      </c>
      <c r="L256" s="10">
        <f t="shared" si="0"/>
        <v>1375</v>
      </c>
      <c r="M256" s="11">
        <v>0.55000000000000004</v>
      </c>
      <c r="O256" s="1"/>
    </row>
    <row r="257" spans="1:15" ht="15.75" customHeight="1" x14ac:dyDescent="0.25">
      <c r="A257" s="1"/>
      <c r="B257" s="6" t="s">
        <v>31</v>
      </c>
      <c r="C257" s="6">
        <v>1189833</v>
      </c>
      <c r="D257" s="7">
        <v>44362</v>
      </c>
      <c r="E257" s="6" t="s">
        <v>28</v>
      </c>
      <c r="F257" s="6" t="s">
        <v>29</v>
      </c>
      <c r="G257" s="6" t="s">
        <v>32</v>
      </c>
      <c r="H257" s="6" t="s">
        <v>22</v>
      </c>
      <c r="I257" s="8">
        <v>0.65</v>
      </c>
      <c r="J257" s="9">
        <v>8000</v>
      </c>
      <c r="K257" s="10">
        <f t="shared" si="1"/>
        <v>5200</v>
      </c>
      <c r="L257" s="10">
        <f t="shared" si="0"/>
        <v>1040</v>
      </c>
      <c r="M257" s="11">
        <v>0.2</v>
      </c>
      <c r="O257" s="1"/>
    </row>
    <row r="258" spans="1:15" ht="15.75" customHeight="1" x14ac:dyDescent="0.25">
      <c r="A258" s="1"/>
      <c r="B258" s="6" t="s">
        <v>31</v>
      </c>
      <c r="C258" s="6">
        <v>1189833</v>
      </c>
      <c r="D258" s="7">
        <v>44391</v>
      </c>
      <c r="E258" s="6" t="s">
        <v>28</v>
      </c>
      <c r="F258" s="6" t="s">
        <v>29</v>
      </c>
      <c r="G258" s="6" t="s">
        <v>32</v>
      </c>
      <c r="H258" s="6" t="s">
        <v>17</v>
      </c>
      <c r="I258" s="8">
        <v>0.45</v>
      </c>
      <c r="J258" s="9">
        <v>9500</v>
      </c>
      <c r="K258" s="10">
        <f t="shared" si="1"/>
        <v>4275</v>
      </c>
      <c r="L258" s="10">
        <f t="shared" si="0"/>
        <v>1710</v>
      </c>
      <c r="M258" s="11">
        <v>0.4</v>
      </c>
      <c r="O258" s="1"/>
    </row>
    <row r="259" spans="1:15" ht="15.75" customHeight="1" x14ac:dyDescent="0.25">
      <c r="A259" s="1"/>
      <c r="B259" s="6" t="s">
        <v>31</v>
      </c>
      <c r="C259" s="6">
        <v>1189833</v>
      </c>
      <c r="D259" s="7">
        <v>44391</v>
      </c>
      <c r="E259" s="6" t="s">
        <v>28</v>
      </c>
      <c r="F259" s="6" t="s">
        <v>29</v>
      </c>
      <c r="G259" s="6" t="s">
        <v>32</v>
      </c>
      <c r="H259" s="6" t="s">
        <v>18</v>
      </c>
      <c r="I259" s="8">
        <v>0.5</v>
      </c>
      <c r="J259" s="9">
        <v>8000</v>
      </c>
      <c r="K259" s="10">
        <f t="shared" si="1"/>
        <v>4000</v>
      </c>
      <c r="L259" s="10">
        <f t="shared" si="0"/>
        <v>1000</v>
      </c>
      <c r="M259" s="11">
        <v>0.25</v>
      </c>
      <c r="O259" s="1"/>
    </row>
    <row r="260" spans="1:15" ht="15.75" customHeight="1" x14ac:dyDescent="0.25">
      <c r="A260" s="1"/>
      <c r="B260" s="6" t="s">
        <v>31</v>
      </c>
      <c r="C260" s="6">
        <v>1189833</v>
      </c>
      <c r="D260" s="7">
        <v>44391</v>
      </c>
      <c r="E260" s="6" t="s">
        <v>28</v>
      </c>
      <c r="F260" s="6" t="s">
        <v>29</v>
      </c>
      <c r="G260" s="6" t="s">
        <v>32</v>
      </c>
      <c r="H260" s="6" t="s">
        <v>19</v>
      </c>
      <c r="I260" s="8">
        <v>0.5</v>
      </c>
      <c r="J260" s="9">
        <v>7500</v>
      </c>
      <c r="K260" s="10">
        <f t="shared" si="1"/>
        <v>3750</v>
      </c>
      <c r="L260" s="10">
        <f t="shared" si="0"/>
        <v>1500</v>
      </c>
      <c r="M260" s="11">
        <v>0.4</v>
      </c>
      <c r="O260" s="1"/>
    </row>
    <row r="261" spans="1:15" ht="15.75" customHeight="1" x14ac:dyDescent="0.25">
      <c r="A261" s="1"/>
      <c r="B261" s="6" t="s">
        <v>31</v>
      </c>
      <c r="C261" s="6">
        <v>1189833</v>
      </c>
      <c r="D261" s="7">
        <v>44391</v>
      </c>
      <c r="E261" s="6" t="s">
        <v>28</v>
      </c>
      <c r="F261" s="6" t="s">
        <v>29</v>
      </c>
      <c r="G261" s="6" t="s">
        <v>32</v>
      </c>
      <c r="H261" s="6" t="s">
        <v>20</v>
      </c>
      <c r="I261" s="8">
        <v>0.45</v>
      </c>
      <c r="J261" s="9">
        <v>6500</v>
      </c>
      <c r="K261" s="10">
        <f t="shared" si="1"/>
        <v>2925</v>
      </c>
      <c r="L261" s="10">
        <f t="shared" si="0"/>
        <v>1023.7499999999999</v>
      </c>
      <c r="M261" s="11">
        <v>0.35</v>
      </c>
      <c r="O261" s="1"/>
    </row>
    <row r="262" spans="1:15" ht="15.75" customHeight="1" x14ac:dyDescent="0.25">
      <c r="A262" s="1"/>
      <c r="B262" s="6" t="s">
        <v>31</v>
      </c>
      <c r="C262" s="6">
        <v>1189833</v>
      </c>
      <c r="D262" s="7">
        <v>44391</v>
      </c>
      <c r="E262" s="6" t="s">
        <v>28</v>
      </c>
      <c r="F262" s="6" t="s">
        <v>29</v>
      </c>
      <c r="G262" s="6" t="s">
        <v>32</v>
      </c>
      <c r="H262" s="6" t="s">
        <v>21</v>
      </c>
      <c r="I262" s="8">
        <v>0.5</v>
      </c>
      <c r="J262" s="9">
        <v>7000</v>
      </c>
      <c r="K262" s="10">
        <f t="shared" si="1"/>
        <v>3500</v>
      </c>
      <c r="L262" s="10">
        <f t="shared" ref="L262:L516" si="2">K262*M262</f>
        <v>1925.0000000000002</v>
      </c>
      <c r="M262" s="11">
        <v>0.55000000000000004</v>
      </c>
      <c r="O262" s="1"/>
    </row>
    <row r="263" spans="1:15" ht="15.75" customHeight="1" x14ac:dyDescent="0.25">
      <c r="A263" s="1"/>
      <c r="B263" s="6" t="s">
        <v>31</v>
      </c>
      <c r="C263" s="6">
        <v>1189833</v>
      </c>
      <c r="D263" s="7">
        <v>44391</v>
      </c>
      <c r="E263" s="6" t="s">
        <v>28</v>
      </c>
      <c r="F263" s="6" t="s">
        <v>29</v>
      </c>
      <c r="G263" s="6" t="s">
        <v>32</v>
      </c>
      <c r="H263" s="6" t="s">
        <v>22</v>
      </c>
      <c r="I263" s="8">
        <v>0.65</v>
      </c>
      <c r="J263" s="9">
        <v>7000</v>
      </c>
      <c r="K263" s="10">
        <f t="shared" ref="K263:K517" si="3">I263*J263</f>
        <v>4550</v>
      </c>
      <c r="L263" s="10">
        <f t="shared" si="2"/>
        <v>910</v>
      </c>
      <c r="M263" s="11">
        <v>0.2</v>
      </c>
      <c r="O263" s="1"/>
    </row>
    <row r="264" spans="1:15" ht="15.75" customHeight="1" x14ac:dyDescent="0.25">
      <c r="A264" s="1"/>
      <c r="B264" s="6" t="s">
        <v>31</v>
      </c>
      <c r="C264" s="6">
        <v>1189833</v>
      </c>
      <c r="D264" s="7">
        <v>44423</v>
      </c>
      <c r="E264" s="6" t="s">
        <v>28</v>
      </c>
      <c r="F264" s="6" t="s">
        <v>29</v>
      </c>
      <c r="G264" s="6" t="s">
        <v>32</v>
      </c>
      <c r="H264" s="6" t="s">
        <v>17</v>
      </c>
      <c r="I264" s="8">
        <v>0.5</v>
      </c>
      <c r="J264" s="9">
        <v>9000</v>
      </c>
      <c r="K264" s="10">
        <f t="shared" si="3"/>
        <v>4500</v>
      </c>
      <c r="L264" s="10">
        <f t="shared" si="2"/>
        <v>1800</v>
      </c>
      <c r="M264" s="11">
        <v>0.4</v>
      </c>
      <c r="O264" s="1"/>
    </row>
    <row r="265" spans="1:15" ht="15.75" customHeight="1" x14ac:dyDescent="0.25">
      <c r="A265" s="1"/>
      <c r="B265" s="6" t="s">
        <v>31</v>
      </c>
      <c r="C265" s="6">
        <v>1189833</v>
      </c>
      <c r="D265" s="7">
        <v>44423</v>
      </c>
      <c r="E265" s="6" t="s">
        <v>28</v>
      </c>
      <c r="F265" s="6" t="s">
        <v>29</v>
      </c>
      <c r="G265" s="6" t="s">
        <v>32</v>
      </c>
      <c r="H265" s="6" t="s">
        <v>18</v>
      </c>
      <c r="I265" s="8">
        <v>0.55000000000000004</v>
      </c>
      <c r="J265" s="9">
        <v>8500</v>
      </c>
      <c r="K265" s="10">
        <f t="shared" si="3"/>
        <v>4675</v>
      </c>
      <c r="L265" s="10">
        <f t="shared" si="2"/>
        <v>1168.75</v>
      </c>
      <c r="M265" s="11">
        <v>0.25</v>
      </c>
      <c r="O265" s="1"/>
    </row>
    <row r="266" spans="1:15" ht="15.75" customHeight="1" x14ac:dyDescent="0.25">
      <c r="A266" s="1"/>
      <c r="B266" s="6" t="s">
        <v>31</v>
      </c>
      <c r="C266" s="6">
        <v>1189833</v>
      </c>
      <c r="D266" s="7">
        <v>44423</v>
      </c>
      <c r="E266" s="6" t="s">
        <v>28</v>
      </c>
      <c r="F266" s="6" t="s">
        <v>29</v>
      </c>
      <c r="G266" s="6" t="s">
        <v>32</v>
      </c>
      <c r="H266" s="6" t="s">
        <v>19</v>
      </c>
      <c r="I266" s="8">
        <v>0.5</v>
      </c>
      <c r="J266" s="9">
        <v>7250</v>
      </c>
      <c r="K266" s="10">
        <f t="shared" si="3"/>
        <v>3625</v>
      </c>
      <c r="L266" s="10">
        <f t="shared" si="2"/>
        <v>1450</v>
      </c>
      <c r="M266" s="11">
        <v>0.4</v>
      </c>
      <c r="O266" s="1"/>
    </row>
    <row r="267" spans="1:15" ht="15.75" customHeight="1" x14ac:dyDescent="0.25">
      <c r="A267" s="1"/>
      <c r="B267" s="6" t="s">
        <v>31</v>
      </c>
      <c r="C267" s="6">
        <v>1189833</v>
      </c>
      <c r="D267" s="7">
        <v>44423</v>
      </c>
      <c r="E267" s="6" t="s">
        <v>28</v>
      </c>
      <c r="F267" s="6" t="s">
        <v>29</v>
      </c>
      <c r="G267" s="6" t="s">
        <v>32</v>
      </c>
      <c r="H267" s="6" t="s">
        <v>20</v>
      </c>
      <c r="I267" s="8">
        <v>0.5</v>
      </c>
      <c r="J267" s="9">
        <v>6750</v>
      </c>
      <c r="K267" s="10">
        <f t="shared" si="3"/>
        <v>3375</v>
      </c>
      <c r="L267" s="10">
        <f t="shared" si="2"/>
        <v>1181.25</v>
      </c>
      <c r="M267" s="11">
        <v>0.35</v>
      </c>
      <c r="O267" s="1"/>
    </row>
    <row r="268" spans="1:15" ht="15.75" customHeight="1" x14ac:dyDescent="0.25">
      <c r="A268" s="1"/>
      <c r="B268" s="6" t="s">
        <v>31</v>
      </c>
      <c r="C268" s="6">
        <v>1189833</v>
      </c>
      <c r="D268" s="7">
        <v>44423</v>
      </c>
      <c r="E268" s="6" t="s">
        <v>28</v>
      </c>
      <c r="F268" s="6" t="s">
        <v>29</v>
      </c>
      <c r="G268" s="6" t="s">
        <v>32</v>
      </c>
      <c r="H268" s="6" t="s">
        <v>21</v>
      </c>
      <c r="I268" s="8">
        <v>0.6</v>
      </c>
      <c r="J268" s="9">
        <v>6750</v>
      </c>
      <c r="K268" s="10">
        <f t="shared" si="3"/>
        <v>4050</v>
      </c>
      <c r="L268" s="10">
        <f t="shared" si="2"/>
        <v>2227.5</v>
      </c>
      <c r="M268" s="11">
        <v>0.55000000000000004</v>
      </c>
      <c r="O268" s="1"/>
    </row>
    <row r="269" spans="1:15" ht="15.75" customHeight="1" x14ac:dyDescent="0.25">
      <c r="A269" s="1"/>
      <c r="B269" s="6" t="s">
        <v>31</v>
      </c>
      <c r="C269" s="6">
        <v>1189833</v>
      </c>
      <c r="D269" s="7">
        <v>44423</v>
      </c>
      <c r="E269" s="6" t="s">
        <v>28</v>
      </c>
      <c r="F269" s="6" t="s">
        <v>29</v>
      </c>
      <c r="G269" s="6" t="s">
        <v>32</v>
      </c>
      <c r="H269" s="6" t="s">
        <v>22</v>
      </c>
      <c r="I269" s="8">
        <v>0.65</v>
      </c>
      <c r="J269" s="9">
        <v>6500</v>
      </c>
      <c r="K269" s="10">
        <f t="shared" si="3"/>
        <v>4225</v>
      </c>
      <c r="L269" s="10">
        <f t="shared" si="2"/>
        <v>845</v>
      </c>
      <c r="M269" s="11">
        <v>0.2</v>
      </c>
      <c r="O269" s="1"/>
    </row>
    <row r="270" spans="1:15" ht="15.75" customHeight="1" x14ac:dyDescent="0.25">
      <c r="A270" s="1"/>
      <c r="B270" s="6" t="s">
        <v>31</v>
      </c>
      <c r="C270" s="6">
        <v>1189833</v>
      </c>
      <c r="D270" s="7">
        <v>44455</v>
      </c>
      <c r="E270" s="6" t="s">
        <v>28</v>
      </c>
      <c r="F270" s="6" t="s">
        <v>29</v>
      </c>
      <c r="G270" s="6" t="s">
        <v>32</v>
      </c>
      <c r="H270" s="6" t="s">
        <v>17</v>
      </c>
      <c r="I270" s="8">
        <v>0.5</v>
      </c>
      <c r="J270" s="9">
        <v>8500</v>
      </c>
      <c r="K270" s="10">
        <f t="shared" si="3"/>
        <v>4250</v>
      </c>
      <c r="L270" s="10">
        <f t="shared" si="2"/>
        <v>1700</v>
      </c>
      <c r="M270" s="11">
        <v>0.4</v>
      </c>
      <c r="O270" s="1"/>
    </row>
    <row r="271" spans="1:15" ht="15.75" customHeight="1" x14ac:dyDescent="0.25">
      <c r="A271" s="1"/>
      <c r="B271" s="6" t="s">
        <v>31</v>
      </c>
      <c r="C271" s="6">
        <v>1189833</v>
      </c>
      <c r="D271" s="7">
        <v>44455</v>
      </c>
      <c r="E271" s="6" t="s">
        <v>28</v>
      </c>
      <c r="F271" s="6" t="s">
        <v>29</v>
      </c>
      <c r="G271" s="6" t="s">
        <v>32</v>
      </c>
      <c r="H271" s="6" t="s">
        <v>18</v>
      </c>
      <c r="I271" s="8">
        <v>0.55000000000000004</v>
      </c>
      <c r="J271" s="9">
        <v>8500</v>
      </c>
      <c r="K271" s="10">
        <f t="shared" si="3"/>
        <v>4675</v>
      </c>
      <c r="L271" s="10">
        <f t="shared" si="2"/>
        <v>1168.75</v>
      </c>
      <c r="M271" s="11">
        <v>0.25</v>
      </c>
      <c r="O271" s="1"/>
    </row>
    <row r="272" spans="1:15" ht="15.75" customHeight="1" x14ac:dyDescent="0.25">
      <c r="A272" s="1"/>
      <c r="B272" s="6" t="s">
        <v>31</v>
      </c>
      <c r="C272" s="6">
        <v>1189833</v>
      </c>
      <c r="D272" s="7">
        <v>44455</v>
      </c>
      <c r="E272" s="6" t="s">
        <v>28</v>
      </c>
      <c r="F272" s="6" t="s">
        <v>29</v>
      </c>
      <c r="G272" s="6" t="s">
        <v>32</v>
      </c>
      <c r="H272" s="6" t="s">
        <v>19</v>
      </c>
      <c r="I272" s="8">
        <v>0.5</v>
      </c>
      <c r="J272" s="9">
        <v>7000</v>
      </c>
      <c r="K272" s="10">
        <f t="shared" si="3"/>
        <v>3500</v>
      </c>
      <c r="L272" s="10">
        <f t="shared" si="2"/>
        <v>1400</v>
      </c>
      <c r="M272" s="11">
        <v>0.4</v>
      </c>
      <c r="O272" s="1"/>
    </row>
    <row r="273" spans="1:15" ht="15.75" customHeight="1" x14ac:dyDescent="0.25">
      <c r="A273" s="1"/>
      <c r="B273" s="6" t="s">
        <v>31</v>
      </c>
      <c r="C273" s="6">
        <v>1189833</v>
      </c>
      <c r="D273" s="7">
        <v>44455</v>
      </c>
      <c r="E273" s="6" t="s">
        <v>28</v>
      </c>
      <c r="F273" s="6" t="s">
        <v>29</v>
      </c>
      <c r="G273" s="6" t="s">
        <v>32</v>
      </c>
      <c r="H273" s="6" t="s">
        <v>20</v>
      </c>
      <c r="I273" s="8">
        <v>0.5</v>
      </c>
      <c r="J273" s="9">
        <v>6500</v>
      </c>
      <c r="K273" s="10">
        <f t="shared" si="3"/>
        <v>3250</v>
      </c>
      <c r="L273" s="10">
        <f t="shared" si="2"/>
        <v>1137.5</v>
      </c>
      <c r="M273" s="11">
        <v>0.35</v>
      </c>
      <c r="O273" s="1"/>
    </row>
    <row r="274" spans="1:15" ht="15.75" customHeight="1" x14ac:dyDescent="0.25">
      <c r="A274" s="1"/>
      <c r="B274" s="6" t="s">
        <v>31</v>
      </c>
      <c r="C274" s="6">
        <v>1189833</v>
      </c>
      <c r="D274" s="7">
        <v>44455</v>
      </c>
      <c r="E274" s="6" t="s">
        <v>28</v>
      </c>
      <c r="F274" s="6" t="s">
        <v>29</v>
      </c>
      <c r="G274" s="6" t="s">
        <v>32</v>
      </c>
      <c r="H274" s="6" t="s">
        <v>21</v>
      </c>
      <c r="I274" s="8">
        <v>0.6</v>
      </c>
      <c r="J274" s="9">
        <v>6500</v>
      </c>
      <c r="K274" s="10">
        <f t="shared" si="3"/>
        <v>3900</v>
      </c>
      <c r="L274" s="10">
        <f t="shared" si="2"/>
        <v>2145</v>
      </c>
      <c r="M274" s="11">
        <v>0.55000000000000004</v>
      </c>
      <c r="O274" s="1"/>
    </row>
    <row r="275" spans="1:15" ht="15.75" customHeight="1" x14ac:dyDescent="0.25">
      <c r="A275" s="1"/>
      <c r="B275" s="6" t="s">
        <v>31</v>
      </c>
      <c r="C275" s="6">
        <v>1189833</v>
      </c>
      <c r="D275" s="7">
        <v>44455</v>
      </c>
      <c r="E275" s="6" t="s">
        <v>28</v>
      </c>
      <c r="F275" s="6" t="s">
        <v>29</v>
      </c>
      <c r="G275" s="6" t="s">
        <v>32</v>
      </c>
      <c r="H275" s="6" t="s">
        <v>22</v>
      </c>
      <c r="I275" s="8">
        <v>0.65</v>
      </c>
      <c r="J275" s="9">
        <v>7000</v>
      </c>
      <c r="K275" s="10">
        <f t="shared" si="3"/>
        <v>4550</v>
      </c>
      <c r="L275" s="10">
        <f t="shared" si="2"/>
        <v>910</v>
      </c>
      <c r="M275" s="11">
        <v>0.2</v>
      </c>
      <c r="O275" s="1"/>
    </row>
    <row r="276" spans="1:15" ht="15.75" customHeight="1" x14ac:dyDescent="0.25">
      <c r="A276" s="1"/>
      <c r="B276" s="6" t="s">
        <v>31</v>
      </c>
      <c r="C276" s="6">
        <v>1189833</v>
      </c>
      <c r="D276" s="7">
        <v>44484</v>
      </c>
      <c r="E276" s="6" t="s">
        <v>28</v>
      </c>
      <c r="F276" s="6" t="s">
        <v>29</v>
      </c>
      <c r="G276" s="6" t="s">
        <v>32</v>
      </c>
      <c r="H276" s="6" t="s">
        <v>17</v>
      </c>
      <c r="I276" s="8">
        <v>0.5</v>
      </c>
      <c r="J276" s="9">
        <v>8000</v>
      </c>
      <c r="K276" s="10">
        <f t="shared" si="3"/>
        <v>4000</v>
      </c>
      <c r="L276" s="10">
        <f t="shared" si="2"/>
        <v>1600</v>
      </c>
      <c r="M276" s="11">
        <v>0.4</v>
      </c>
      <c r="O276" s="1"/>
    </row>
    <row r="277" spans="1:15" ht="15.75" customHeight="1" x14ac:dyDescent="0.25">
      <c r="A277" s="1"/>
      <c r="B277" s="6" t="s">
        <v>31</v>
      </c>
      <c r="C277" s="6">
        <v>1189833</v>
      </c>
      <c r="D277" s="7">
        <v>44484</v>
      </c>
      <c r="E277" s="6" t="s">
        <v>28</v>
      </c>
      <c r="F277" s="6" t="s">
        <v>29</v>
      </c>
      <c r="G277" s="6" t="s">
        <v>32</v>
      </c>
      <c r="H277" s="6" t="s">
        <v>18</v>
      </c>
      <c r="I277" s="8">
        <v>0.55000000000000004</v>
      </c>
      <c r="J277" s="9">
        <v>8000</v>
      </c>
      <c r="K277" s="10">
        <f t="shared" si="3"/>
        <v>4400</v>
      </c>
      <c r="L277" s="10">
        <f t="shared" si="2"/>
        <v>1100</v>
      </c>
      <c r="M277" s="11">
        <v>0.25</v>
      </c>
      <c r="O277" s="1"/>
    </row>
    <row r="278" spans="1:15" ht="15.75" customHeight="1" x14ac:dyDescent="0.25">
      <c r="A278" s="1"/>
      <c r="B278" s="6" t="s">
        <v>31</v>
      </c>
      <c r="C278" s="6">
        <v>1189833</v>
      </c>
      <c r="D278" s="7">
        <v>44484</v>
      </c>
      <c r="E278" s="6" t="s">
        <v>28</v>
      </c>
      <c r="F278" s="6" t="s">
        <v>29</v>
      </c>
      <c r="G278" s="6" t="s">
        <v>32</v>
      </c>
      <c r="H278" s="6" t="s">
        <v>19</v>
      </c>
      <c r="I278" s="8">
        <v>0.5</v>
      </c>
      <c r="J278" s="9">
        <v>6500</v>
      </c>
      <c r="K278" s="10">
        <f t="shared" si="3"/>
        <v>3250</v>
      </c>
      <c r="L278" s="10">
        <f t="shared" si="2"/>
        <v>1300</v>
      </c>
      <c r="M278" s="11">
        <v>0.4</v>
      </c>
      <c r="O278" s="1"/>
    </row>
    <row r="279" spans="1:15" ht="15.75" customHeight="1" x14ac:dyDescent="0.25">
      <c r="A279" s="1"/>
      <c r="B279" s="6" t="s">
        <v>31</v>
      </c>
      <c r="C279" s="6">
        <v>1189833</v>
      </c>
      <c r="D279" s="7">
        <v>44484</v>
      </c>
      <c r="E279" s="6" t="s">
        <v>28</v>
      </c>
      <c r="F279" s="6" t="s">
        <v>29</v>
      </c>
      <c r="G279" s="6" t="s">
        <v>32</v>
      </c>
      <c r="H279" s="6" t="s">
        <v>20</v>
      </c>
      <c r="I279" s="8">
        <v>0.5</v>
      </c>
      <c r="J279" s="9">
        <v>6250</v>
      </c>
      <c r="K279" s="10">
        <f t="shared" si="3"/>
        <v>3125</v>
      </c>
      <c r="L279" s="10">
        <f t="shared" si="2"/>
        <v>1093.75</v>
      </c>
      <c r="M279" s="11">
        <v>0.35</v>
      </c>
      <c r="O279" s="1"/>
    </row>
    <row r="280" spans="1:15" ht="15.75" customHeight="1" x14ac:dyDescent="0.25">
      <c r="A280" s="1"/>
      <c r="B280" s="6" t="s">
        <v>31</v>
      </c>
      <c r="C280" s="6">
        <v>1189833</v>
      </c>
      <c r="D280" s="7">
        <v>44484</v>
      </c>
      <c r="E280" s="6" t="s">
        <v>28</v>
      </c>
      <c r="F280" s="6" t="s">
        <v>29</v>
      </c>
      <c r="G280" s="6" t="s">
        <v>32</v>
      </c>
      <c r="H280" s="6" t="s">
        <v>21</v>
      </c>
      <c r="I280" s="8">
        <v>0.6</v>
      </c>
      <c r="J280" s="9">
        <v>6000</v>
      </c>
      <c r="K280" s="10">
        <f t="shared" si="3"/>
        <v>3600</v>
      </c>
      <c r="L280" s="10">
        <f t="shared" si="2"/>
        <v>1980.0000000000002</v>
      </c>
      <c r="M280" s="11">
        <v>0.55000000000000004</v>
      </c>
      <c r="O280" s="1"/>
    </row>
    <row r="281" spans="1:15" ht="15.75" customHeight="1" x14ac:dyDescent="0.25">
      <c r="A281" s="1"/>
      <c r="B281" s="6" t="s">
        <v>31</v>
      </c>
      <c r="C281" s="6">
        <v>1189833</v>
      </c>
      <c r="D281" s="7">
        <v>44484</v>
      </c>
      <c r="E281" s="6" t="s">
        <v>28</v>
      </c>
      <c r="F281" s="6" t="s">
        <v>29</v>
      </c>
      <c r="G281" s="6" t="s">
        <v>32</v>
      </c>
      <c r="H281" s="6" t="s">
        <v>22</v>
      </c>
      <c r="I281" s="8">
        <v>0.65</v>
      </c>
      <c r="J281" s="9">
        <v>6500</v>
      </c>
      <c r="K281" s="10">
        <f t="shared" si="3"/>
        <v>4225</v>
      </c>
      <c r="L281" s="10">
        <f t="shared" si="2"/>
        <v>845</v>
      </c>
      <c r="M281" s="11">
        <v>0.2</v>
      </c>
      <c r="O281" s="1"/>
    </row>
    <row r="282" spans="1:15" ht="15.75" customHeight="1" x14ac:dyDescent="0.25">
      <c r="A282" s="1"/>
      <c r="B282" s="6" t="s">
        <v>31</v>
      </c>
      <c r="C282" s="6">
        <v>1189833</v>
      </c>
      <c r="D282" s="7">
        <v>44515</v>
      </c>
      <c r="E282" s="6" t="s">
        <v>28</v>
      </c>
      <c r="F282" s="6" t="s">
        <v>29</v>
      </c>
      <c r="G282" s="6" t="s">
        <v>32</v>
      </c>
      <c r="H282" s="6" t="s">
        <v>17</v>
      </c>
      <c r="I282" s="8">
        <v>0.5</v>
      </c>
      <c r="J282" s="9">
        <v>8250</v>
      </c>
      <c r="K282" s="10">
        <f t="shared" si="3"/>
        <v>4125</v>
      </c>
      <c r="L282" s="10">
        <f t="shared" si="2"/>
        <v>1650</v>
      </c>
      <c r="M282" s="11">
        <v>0.4</v>
      </c>
      <c r="O282" s="1"/>
    </row>
    <row r="283" spans="1:15" ht="15.75" customHeight="1" x14ac:dyDescent="0.25">
      <c r="A283" s="1"/>
      <c r="B283" s="6" t="s">
        <v>31</v>
      </c>
      <c r="C283" s="6">
        <v>1189833</v>
      </c>
      <c r="D283" s="7">
        <v>44515</v>
      </c>
      <c r="E283" s="6" t="s">
        <v>28</v>
      </c>
      <c r="F283" s="6" t="s">
        <v>29</v>
      </c>
      <c r="G283" s="6" t="s">
        <v>32</v>
      </c>
      <c r="H283" s="6" t="s">
        <v>18</v>
      </c>
      <c r="I283" s="8">
        <v>0.55000000000000004</v>
      </c>
      <c r="J283" s="9">
        <v>8250</v>
      </c>
      <c r="K283" s="10">
        <f t="shared" si="3"/>
        <v>4537.5</v>
      </c>
      <c r="L283" s="10">
        <f t="shared" si="2"/>
        <v>1134.375</v>
      </c>
      <c r="M283" s="11">
        <v>0.25</v>
      </c>
      <c r="O283" s="1"/>
    </row>
    <row r="284" spans="1:15" ht="15.75" customHeight="1" x14ac:dyDescent="0.25">
      <c r="A284" s="1"/>
      <c r="B284" s="6" t="s">
        <v>31</v>
      </c>
      <c r="C284" s="6">
        <v>1189833</v>
      </c>
      <c r="D284" s="7">
        <v>44515</v>
      </c>
      <c r="E284" s="6" t="s">
        <v>28</v>
      </c>
      <c r="F284" s="6" t="s">
        <v>29</v>
      </c>
      <c r="G284" s="6" t="s">
        <v>32</v>
      </c>
      <c r="H284" s="6" t="s">
        <v>19</v>
      </c>
      <c r="I284" s="8">
        <v>0.5</v>
      </c>
      <c r="J284" s="9">
        <v>6750</v>
      </c>
      <c r="K284" s="10">
        <f t="shared" si="3"/>
        <v>3375</v>
      </c>
      <c r="L284" s="10">
        <f t="shared" si="2"/>
        <v>1350</v>
      </c>
      <c r="M284" s="11">
        <v>0.4</v>
      </c>
      <c r="O284" s="1"/>
    </row>
    <row r="285" spans="1:15" ht="15.75" customHeight="1" x14ac:dyDescent="0.25">
      <c r="A285" s="1"/>
      <c r="B285" s="6" t="s">
        <v>31</v>
      </c>
      <c r="C285" s="6">
        <v>1189833</v>
      </c>
      <c r="D285" s="7">
        <v>44515</v>
      </c>
      <c r="E285" s="6" t="s">
        <v>28</v>
      </c>
      <c r="F285" s="6" t="s">
        <v>29</v>
      </c>
      <c r="G285" s="6" t="s">
        <v>32</v>
      </c>
      <c r="H285" s="6" t="s">
        <v>20</v>
      </c>
      <c r="I285" s="8">
        <v>0.5</v>
      </c>
      <c r="J285" s="9">
        <v>6500</v>
      </c>
      <c r="K285" s="10">
        <f t="shared" si="3"/>
        <v>3250</v>
      </c>
      <c r="L285" s="10">
        <f t="shared" si="2"/>
        <v>1137.5</v>
      </c>
      <c r="M285" s="11">
        <v>0.35</v>
      </c>
      <c r="O285" s="1"/>
    </row>
    <row r="286" spans="1:15" ht="15.75" customHeight="1" x14ac:dyDescent="0.25">
      <c r="A286" s="1"/>
      <c r="B286" s="6" t="s">
        <v>31</v>
      </c>
      <c r="C286" s="6">
        <v>1189833</v>
      </c>
      <c r="D286" s="7">
        <v>44515</v>
      </c>
      <c r="E286" s="6" t="s">
        <v>28</v>
      </c>
      <c r="F286" s="6" t="s">
        <v>29</v>
      </c>
      <c r="G286" s="6" t="s">
        <v>32</v>
      </c>
      <c r="H286" s="6" t="s">
        <v>21</v>
      </c>
      <c r="I286" s="8">
        <v>0.6</v>
      </c>
      <c r="J286" s="9">
        <v>6000</v>
      </c>
      <c r="K286" s="10">
        <f t="shared" si="3"/>
        <v>3600</v>
      </c>
      <c r="L286" s="10">
        <f t="shared" si="2"/>
        <v>1980.0000000000002</v>
      </c>
      <c r="M286" s="11">
        <v>0.55000000000000004</v>
      </c>
      <c r="O286" s="1"/>
    </row>
    <row r="287" spans="1:15" ht="15.75" customHeight="1" x14ac:dyDescent="0.25">
      <c r="A287" s="1"/>
      <c r="B287" s="6" t="s">
        <v>31</v>
      </c>
      <c r="C287" s="6">
        <v>1189833</v>
      </c>
      <c r="D287" s="7">
        <v>44515</v>
      </c>
      <c r="E287" s="6" t="s">
        <v>28</v>
      </c>
      <c r="F287" s="6" t="s">
        <v>29</v>
      </c>
      <c r="G287" s="6" t="s">
        <v>32</v>
      </c>
      <c r="H287" s="6" t="s">
        <v>22</v>
      </c>
      <c r="I287" s="8">
        <v>0.65</v>
      </c>
      <c r="J287" s="9">
        <v>7000</v>
      </c>
      <c r="K287" s="10">
        <f t="shared" si="3"/>
        <v>4550</v>
      </c>
      <c r="L287" s="10">
        <f t="shared" si="2"/>
        <v>910</v>
      </c>
      <c r="M287" s="11">
        <v>0.2</v>
      </c>
      <c r="O287" s="1"/>
    </row>
    <row r="288" spans="1:15" ht="15.75" customHeight="1" x14ac:dyDescent="0.25">
      <c r="A288" s="1"/>
      <c r="B288" s="6" t="s">
        <v>31</v>
      </c>
      <c r="C288" s="6">
        <v>1189833</v>
      </c>
      <c r="D288" s="7">
        <v>44544</v>
      </c>
      <c r="E288" s="6" t="s">
        <v>28</v>
      </c>
      <c r="F288" s="6" t="s">
        <v>29</v>
      </c>
      <c r="G288" s="6" t="s">
        <v>32</v>
      </c>
      <c r="H288" s="6" t="s">
        <v>17</v>
      </c>
      <c r="I288" s="8">
        <v>0.5</v>
      </c>
      <c r="J288" s="9">
        <v>9000</v>
      </c>
      <c r="K288" s="10">
        <f t="shared" si="3"/>
        <v>4500</v>
      </c>
      <c r="L288" s="10">
        <f t="shared" si="2"/>
        <v>1800</v>
      </c>
      <c r="M288" s="11">
        <v>0.4</v>
      </c>
      <c r="O288" s="1"/>
    </row>
    <row r="289" spans="1:16" ht="15.75" customHeight="1" x14ac:dyDescent="0.25">
      <c r="A289" s="1"/>
      <c r="B289" s="6" t="s">
        <v>31</v>
      </c>
      <c r="C289" s="6">
        <v>1189833</v>
      </c>
      <c r="D289" s="7">
        <v>44544</v>
      </c>
      <c r="E289" s="6" t="s">
        <v>28</v>
      </c>
      <c r="F289" s="6" t="s">
        <v>29</v>
      </c>
      <c r="G289" s="6" t="s">
        <v>32</v>
      </c>
      <c r="H289" s="6" t="s">
        <v>18</v>
      </c>
      <c r="I289" s="8">
        <v>0.55000000000000004</v>
      </c>
      <c r="J289" s="9">
        <v>9000</v>
      </c>
      <c r="K289" s="10">
        <f t="shared" si="3"/>
        <v>4950</v>
      </c>
      <c r="L289" s="10">
        <f t="shared" si="2"/>
        <v>1237.5</v>
      </c>
      <c r="M289" s="11">
        <v>0.25</v>
      </c>
      <c r="O289" s="1"/>
    </row>
    <row r="290" spans="1:16" ht="15.75" customHeight="1" x14ac:dyDescent="0.25">
      <c r="A290" s="1"/>
      <c r="B290" s="6" t="s">
        <v>31</v>
      </c>
      <c r="C290" s="6">
        <v>1189833</v>
      </c>
      <c r="D290" s="7">
        <v>44544</v>
      </c>
      <c r="E290" s="6" t="s">
        <v>28</v>
      </c>
      <c r="F290" s="6" t="s">
        <v>29</v>
      </c>
      <c r="G290" s="6" t="s">
        <v>32</v>
      </c>
      <c r="H290" s="6" t="s">
        <v>19</v>
      </c>
      <c r="I290" s="8">
        <v>0.5</v>
      </c>
      <c r="J290" s="9">
        <v>7000</v>
      </c>
      <c r="K290" s="10">
        <f t="shared" si="3"/>
        <v>3500</v>
      </c>
      <c r="L290" s="10">
        <f t="shared" si="2"/>
        <v>1400</v>
      </c>
      <c r="M290" s="11">
        <v>0.4</v>
      </c>
      <c r="O290" s="1"/>
    </row>
    <row r="291" spans="1:16" ht="15.75" customHeight="1" x14ac:dyDescent="0.25">
      <c r="A291" s="1"/>
      <c r="B291" s="6" t="s">
        <v>31</v>
      </c>
      <c r="C291" s="6">
        <v>1189833</v>
      </c>
      <c r="D291" s="7">
        <v>44544</v>
      </c>
      <c r="E291" s="6" t="s">
        <v>28</v>
      </c>
      <c r="F291" s="6" t="s">
        <v>29</v>
      </c>
      <c r="G291" s="6" t="s">
        <v>32</v>
      </c>
      <c r="H291" s="6" t="s">
        <v>20</v>
      </c>
      <c r="I291" s="8">
        <v>0.5</v>
      </c>
      <c r="J291" s="9">
        <v>7000</v>
      </c>
      <c r="K291" s="10">
        <f t="shared" si="3"/>
        <v>3500</v>
      </c>
      <c r="L291" s="10">
        <f t="shared" si="2"/>
        <v>1225</v>
      </c>
      <c r="M291" s="11">
        <v>0.35</v>
      </c>
      <c r="O291" s="1"/>
    </row>
    <row r="292" spans="1:16" ht="15.75" customHeight="1" x14ac:dyDescent="0.25">
      <c r="A292" s="1"/>
      <c r="B292" s="6" t="s">
        <v>31</v>
      </c>
      <c r="C292" s="6">
        <v>1189833</v>
      </c>
      <c r="D292" s="7">
        <v>44544</v>
      </c>
      <c r="E292" s="6" t="s">
        <v>28</v>
      </c>
      <c r="F292" s="6" t="s">
        <v>29</v>
      </c>
      <c r="G292" s="6" t="s">
        <v>32</v>
      </c>
      <c r="H292" s="6" t="s">
        <v>21</v>
      </c>
      <c r="I292" s="8">
        <v>0.6</v>
      </c>
      <c r="J292" s="9">
        <v>6250</v>
      </c>
      <c r="K292" s="10">
        <f t="shared" si="3"/>
        <v>3750</v>
      </c>
      <c r="L292" s="10">
        <f t="shared" si="2"/>
        <v>2062.5</v>
      </c>
      <c r="M292" s="11">
        <v>0.55000000000000004</v>
      </c>
      <c r="O292" s="1"/>
    </row>
    <row r="293" spans="1:16" ht="15.75" customHeight="1" x14ac:dyDescent="0.25">
      <c r="A293" s="1"/>
      <c r="B293" s="6" t="s">
        <v>31</v>
      </c>
      <c r="C293" s="6">
        <v>1189833</v>
      </c>
      <c r="D293" s="7">
        <v>44544</v>
      </c>
      <c r="E293" s="6" t="s">
        <v>28</v>
      </c>
      <c r="F293" s="6" t="s">
        <v>29</v>
      </c>
      <c r="G293" s="6" t="s">
        <v>32</v>
      </c>
      <c r="H293" s="6" t="s">
        <v>22</v>
      </c>
      <c r="I293" s="8">
        <v>0.65</v>
      </c>
      <c r="J293" s="9">
        <v>7250</v>
      </c>
      <c r="K293" s="10">
        <f t="shared" si="3"/>
        <v>4712.5</v>
      </c>
      <c r="L293" s="10">
        <f t="shared" si="2"/>
        <v>942.5</v>
      </c>
      <c r="M293" s="11">
        <v>0.2</v>
      </c>
      <c r="O293" s="1"/>
    </row>
    <row r="294" spans="1:16" ht="15.75" customHeight="1" x14ac:dyDescent="0.25">
      <c r="A294" s="1"/>
      <c r="B294" s="6" t="s">
        <v>14</v>
      </c>
      <c r="C294" s="6">
        <v>1185732</v>
      </c>
      <c r="D294" s="7">
        <v>44211</v>
      </c>
      <c r="E294" s="6" t="s">
        <v>33</v>
      </c>
      <c r="F294" s="6" t="s">
        <v>34</v>
      </c>
      <c r="G294" s="6" t="s">
        <v>35</v>
      </c>
      <c r="H294" s="6" t="s">
        <v>17</v>
      </c>
      <c r="I294" s="8">
        <v>0.45</v>
      </c>
      <c r="J294" s="9">
        <v>4750</v>
      </c>
      <c r="K294" s="10">
        <f t="shared" si="3"/>
        <v>2137.5</v>
      </c>
      <c r="L294" s="10">
        <f t="shared" si="2"/>
        <v>855</v>
      </c>
      <c r="M294" s="11">
        <v>0.4</v>
      </c>
      <c r="O294" s="13"/>
      <c r="P294" s="12"/>
    </row>
    <row r="295" spans="1:16" ht="15.75" customHeight="1" x14ac:dyDescent="0.25">
      <c r="A295" s="1"/>
      <c r="B295" s="6" t="s">
        <v>14</v>
      </c>
      <c r="C295" s="6">
        <v>1185732</v>
      </c>
      <c r="D295" s="7">
        <v>44211</v>
      </c>
      <c r="E295" s="6" t="s">
        <v>33</v>
      </c>
      <c r="F295" s="6" t="s">
        <v>34</v>
      </c>
      <c r="G295" s="6" t="s">
        <v>35</v>
      </c>
      <c r="H295" s="6" t="s">
        <v>18</v>
      </c>
      <c r="I295" s="8">
        <v>0.45</v>
      </c>
      <c r="J295" s="9">
        <v>2750</v>
      </c>
      <c r="K295" s="10">
        <f t="shared" si="3"/>
        <v>1237.5</v>
      </c>
      <c r="L295" s="10">
        <f t="shared" si="2"/>
        <v>433.125</v>
      </c>
      <c r="M295" s="11">
        <v>0.35</v>
      </c>
      <c r="O295" s="13"/>
      <c r="P295" s="12"/>
    </row>
    <row r="296" spans="1:16" ht="15.75" customHeight="1" x14ac:dyDescent="0.25">
      <c r="A296" s="1"/>
      <c r="B296" s="6" t="s">
        <v>14</v>
      </c>
      <c r="C296" s="6">
        <v>1185732</v>
      </c>
      <c r="D296" s="7">
        <v>44211</v>
      </c>
      <c r="E296" s="6" t="s">
        <v>33</v>
      </c>
      <c r="F296" s="6" t="s">
        <v>34</v>
      </c>
      <c r="G296" s="6" t="s">
        <v>35</v>
      </c>
      <c r="H296" s="6" t="s">
        <v>19</v>
      </c>
      <c r="I296" s="8">
        <v>0.35000000000000003</v>
      </c>
      <c r="J296" s="9">
        <v>2750</v>
      </c>
      <c r="K296" s="10">
        <f t="shared" si="3"/>
        <v>962.50000000000011</v>
      </c>
      <c r="L296" s="10">
        <f t="shared" si="2"/>
        <v>336.875</v>
      </c>
      <c r="M296" s="11">
        <v>0.35</v>
      </c>
      <c r="O296" s="13"/>
      <c r="P296" s="12"/>
    </row>
    <row r="297" spans="1:16" ht="15.75" customHeight="1" x14ac:dyDescent="0.25">
      <c r="A297" s="1"/>
      <c r="B297" s="6" t="s">
        <v>14</v>
      </c>
      <c r="C297" s="6">
        <v>1185732</v>
      </c>
      <c r="D297" s="7">
        <v>44211</v>
      </c>
      <c r="E297" s="6" t="s">
        <v>33</v>
      </c>
      <c r="F297" s="6" t="s">
        <v>34</v>
      </c>
      <c r="G297" s="6" t="s">
        <v>35</v>
      </c>
      <c r="H297" s="6" t="s">
        <v>20</v>
      </c>
      <c r="I297" s="8">
        <v>0.4</v>
      </c>
      <c r="J297" s="9">
        <v>1250</v>
      </c>
      <c r="K297" s="10">
        <f t="shared" si="3"/>
        <v>500</v>
      </c>
      <c r="L297" s="10">
        <f t="shared" si="2"/>
        <v>200</v>
      </c>
      <c r="M297" s="11">
        <v>0.4</v>
      </c>
      <c r="O297" s="14"/>
      <c r="P297" s="12"/>
    </row>
    <row r="298" spans="1:16" ht="15.75" customHeight="1" x14ac:dyDescent="0.25">
      <c r="A298" s="1"/>
      <c r="B298" s="6" t="s">
        <v>14</v>
      </c>
      <c r="C298" s="6">
        <v>1185732</v>
      </c>
      <c r="D298" s="7">
        <v>44211</v>
      </c>
      <c r="E298" s="6" t="s">
        <v>33</v>
      </c>
      <c r="F298" s="6" t="s">
        <v>34</v>
      </c>
      <c r="G298" s="6" t="s">
        <v>35</v>
      </c>
      <c r="H298" s="6" t="s">
        <v>21</v>
      </c>
      <c r="I298" s="8">
        <v>0.54999999999999993</v>
      </c>
      <c r="J298" s="9">
        <v>1750</v>
      </c>
      <c r="K298" s="10">
        <f t="shared" si="3"/>
        <v>962.49999999999989</v>
      </c>
      <c r="L298" s="10">
        <f t="shared" si="2"/>
        <v>336.87499999999994</v>
      </c>
      <c r="M298" s="11">
        <v>0.35</v>
      </c>
      <c r="O298" s="14"/>
      <c r="P298" s="12"/>
    </row>
    <row r="299" spans="1:16" ht="15.75" customHeight="1" x14ac:dyDescent="0.25">
      <c r="A299" s="1"/>
      <c r="B299" s="6" t="s">
        <v>14</v>
      </c>
      <c r="C299" s="6">
        <v>1185732</v>
      </c>
      <c r="D299" s="7">
        <v>44211</v>
      </c>
      <c r="E299" s="6" t="s">
        <v>33</v>
      </c>
      <c r="F299" s="6" t="s">
        <v>34</v>
      </c>
      <c r="G299" s="6" t="s">
        <v>35</v>
      </c>
      <c r="H299" s="6" t="s">
        <v>22</v>
      </c>
      <c r="I299" s="8">
        <v>0.45</v>
      </c>
      <c r="J299" s="9">
        <v>2750</v>
      </c>
      <c r="K299" s="10">
        <f t="shared" si="3"/>
        <v>1237.5</v>
      </c>
      <c r="L299" s="10">
        <f t="shared" si="2"/>
        <v>618.75</v>
      </c>
      <c r="M299" s="11">
        <v>0.5</v>
      </c>
      <c r="O299" s="14"/>
      <c r="P299" s="12"/>
    </row>
    <row r="300" spans="1:16" ht="15.75" customHeight="1" x14ac:dyDescent="0.25">
      <c r="A300" s="1"/>
      <c r="B300" s="6" t="s">
        <v>14</v>
      </c>
      <c r="C300" s="6">
        <v>1185732</v>
      </c>
      <c r="D300" s="7">
        <v>44242</v>
      </c>
      <c r="E300" s="6" t="s">
        <v>33</v>
      </c>
      <c r="F300" s="6" t="s">
        <v>34</v>
      </c>
      <c r="G300" s="6" t="s">
        <v>35</v>
      </c>
      <c r="H300" s="6" t="s">
        <v>17</v>
      </c>
      <c r="I300" s="8">
        <v>0.45</v>
      </c>
      <c r="J300" s="9">
        <v>5250</v>
      </c>
      <c r="K300" s="10">
        <f t="shared" si="3"/>
        <v>2362.5</v>
      </c>
      <c r="L300" s="10">
        <f t="shared" si="2"/>
        <v>945</v>
      </c>
      <c r="M300" s="11">
        <v>0.4</v>
      </c>
      <c r="O300" s="14"/>
      <c r="P300" s="12"/>
    </row>
    <row r="301" spans="1:16" ht="15.75" customHeight="1" x14ac:dyDescent="0.25">
      <c r="A301" s="1"/>
      <c r="B301" s="6" t="s">
        <v>14</v>
      </c>
      <c r="C301" s="6">
        <v>1185732</v>
      </c>
      <c r="D301" s="7">
        <v>44242</v>
      </c>
      <c r="E301" s="6" t="s">
        <v>33</v>
      </c>
      <c r="F301" s="6" t="s">
        <v>34</v>
      </c>
      <c r="G301" s="6" t="s">
        <v>35</v>
      </c>
      <c r="H301" s="6" t="s">
        <v>18</v>
      </c>
      <c r="I301" s="8">
        <v>0.45</v>
      </c>
      <c r="J301" s="9">
        <v>1750</v>
      </c>
      <c r="K301" s="10">
        <f t="shared" si="3"/>
        <v>787.5</v>
      </c>
      <c r="L301" s="10">
        <f t="shared" si="2"/>
        <v>275.625</v>
      </c>
      <c r="M301" s="11">
        <v>0.35</v>
      </c>
      <c r="O301" s="14"/>
      <c r="P301" s="12"/>
    </row>
    <row r="302" spans="1:16" ht="15.75" customHeight="1" x14ac:dyDescent="0.25">
      <c r="A302" s="1"/>
      <c r="B302" s="6" t="s">
        <v>14</v>
      </c>
      <c r="C302" s="6">
        <v>1185732</v>
      </c>
      <c r="D302" s="7">
        <v>44242</v>
      </c>
      <c r="E302" s="6" t="s">
        <v>33</v>
      </c>
      <c r="F302" s="6" t="s">
        <v>34</v>
      </c>
      <c r="G302" s="6" t="s">
        <v>35</v>
      </c>
      <c r="H302" s="6" t="s">
        <v>19</v>
      </c>
      <c r="I302" s="8">
        <v>0.35000000000000003</v>
      </c>
      <c r="J302" s="9">
        <v>2250</v>
      </c>
      <c r="K302" s="10">
        <f t="shared" si="3"/>
        <v>787.50000000000011</v>
      </c>
      <c r="L302" s="10">
        <f t="shared" si="2"/>
        <v>275.625</v>
      </c>
      <c r="M302" s="11">
        <v>0.35</v>
      </c>
      <c r="O302" s="14"/>
      <c r="P302" s="12"/>
    </row>
    <row r="303" spans="1:16" ht="15.75" customHeight="1" x14ac:dyDescent="0.25">
      <c r="A303" s="1"/>
      <c r="B303" s="6" t="s">
        <v>14</v>
      </c>
      <c r="C303" s="6">
        <v>1185732</v>
      </c>
      <c r="D303" s="7">
        <v>44242</v>
      </c>
      <c r="E303" s="6" t="s">
        <v>33</v>
      </c>
      <c r="F303" s="6" t="s">
        <v>34</v>
      </c>
      <c r="G303" s="6" t="s">
        <v>35</v>
      </c>
      <c r="H303" s="6" t="s">
        <v>20</v>
      </c>
      <c r="I303" s="8">
        <v>0.4</v>
      </c>
      <c r="J303" s="9">
        <v>1000</v>
      </c>
      <c r="K303" s="10">
        <f t="shared" si="3"/>
        <v>400</v>
      </c>
      <c r="L303" s="10">
        <f t="shared" si="2"/>
        <v>160</v>
      </c>
      <c r="M303" s="11">
        <v>0.4</v>
      </c>
      <c r="O303" s="14"/>
      <c r="P303" s="12"/>
    </row>
    <row r="304" spans="1:16" ht="15.75" customHeight="1" x14ac:dyDescent="0.25">
      <c r="A304" s="1"/>
      <c r="B304" s="6" t="s">
        <v>14</v>
      </c>
      <c r="C304" s="6">
        <v>1185732</v>
      </c>
      <c r="D304" s="7">
        <v>44242</v>
      </c>
      <c r="E304" s="6" t="s">
        <v>33</v>
      </c>
      <c r="F304" s="6" t="s">
        <v>34</v>
      </c>
      <c r="G304" s="6" t="s">
        <v>35</v>
      </c>
      <c r="H304" s="6" t="s">
        <v>21</v>
      </c>
      <c r="I304" s="8">
        <v>0.54999999999999993</v>
      </c>
      <c r="J304" s="9">
        <v>1750</v>
      </c>
      <c r="K304" s="10">
        <f t="shared" si="3"/>
        <v>962.49999999999989</v>
      </c>
      <c r="L304" s="10">
        <f t="shared" si="2"/>
        <v>336.87499999999994</v>
      </c>
      <c r="M304" s="11">
        <v>0.35</v>
      </c>
      <c r="O304" s="14"/>
      <c r="P304" s="12"/>
    </row>
    <row r="305" spans="1:16" ht="15.75" customHeight="1" x14ac:dyDescent="0.25">
      <c r="A305" s="1"/>
      <c r="B305" s="6" t="s">
        <v>14</v>
      </c>
      <c r="C305" s="6">
        <v>1185732</v>
      </c>
      <c r="D305" s="7">
        <v>44242</v>
      </c>
      <c r="E305" s="6" t="s">
        <v>33</v>
      </c>
      <c r="F305" s="6" t="s">
        <v>34</v>
      </c>
      <c r="G305" s="6" t="s">
        <v>35</v>
      </c>
      <c r="H305" s="6" t="s">
        <v>22</v>
      </c>
      <c r="I305" s="8">
        <v>0.45</v>
      </c>
      <c r="J305" s="9">
        <v>2750</v>
      </c>
      <c r="K305" s="10">
        <f t="shared" si="3"/>
        <v>1237.5</v>
      </c>
      <c r="L305" s="10">
        <f t="shared" si="2"/>
        <v>618.75</v>
      </c>
      <c r="M305" s="11">
        <v>0.5</v>
      </c>
      <c r="O305" s="14"/>
      <c r="P305" s="12"/>
    </row>
    <row r="306" spans="1:16" ht="15.75" customHeight="1" x14ac:dyDescent="0.25">
      <c r="A306" s="1"/>
      <c r="B306" s="6" t="s">
        <v>14</v>
      </c>
      <c r="C306" s="6">
        <v>1185732</v>
      </c>
      <c r="D306" s="7">
        <v>44269</v>
      </c>
      <c r="E306" s="6" t="s">
        <v>33</v>
      </c>
      <c r="F306" s="6" t="s">
        <v>34</v>
      </c>
      <c r="G306" s="6" t="s">
        <v>35</v>
      </c>
      <c r="H306" s="6" t="s">
        <v>17</v>
      </c>
      <c r="I306" s="8">
        <v>0.5</v>
      </c>
      <c r="J306" s="9">
        <v>4950</v>
      </c>
      <c r="K306" s="10">
        <f t="shared" si="3"/>
        <v>2475</v>
      </c>
      <c r="L306" s="10">
        <f t="shared" si="2"/>
        <v>990</v>
      </c>
      <c r="M306" s="11">
        <v>0.4</v>
      </c>
      <c r="O306" s="14"/>
      <c r="P306" s="12"/>
    </row>
    <row r="307" spans="1:16" ht="15.75" customHeight="1" x14ac:dyDescent="0.25">
      <c r="A307" s="1"/>
      <c r="B307" s="6" t="s">
        <v>14</v>
      </c>
      <c r="C307" s="6">
        <v>1185732</v>
      </c>
      <c r="D307" s="7">
        <v>44269</v>
      </c>
      <c r="E307" s="6" t="s">
        <v>33</v>
      </c>
      <c r="F307" s="6" t="s">
        <v>34</v>
      </c>
      <c r="G307" s="6" t="s">
        <v>35</v>
      </c>
      <c r="H307" s="6" t="s">
        <v>18</v>
      </c>
      <c r="I307" s="8">
        <v>0.5</v>
      </c>
      <c r="J307" s="9">
        <v>2000</v>
      </c>
      <c r="K307" s="10">
        <f t="shared" si="3"/>
        <v>1000</v>
      </c>
      <c r="L307" s="10">
        <f t="shared" si="2"/>
        <v>350</v>
      </c>
      <c r="M307" s="11">
        <v>0.35</v>
      </c>
      <c r="O307" s="14"/>
      <c r="P307" s="12"/>
    </row>
    <row r="308" spans="1:16" ht="15.75" customHeight="1" x14ac:dyDescent="0.25">
      <c r="A308" s="1"/>
      <c r="B308" s="6" t="s">
        <v>14</v>
      </c>
      <c r="C308" s="6">
        <v>1185732</v>
      </c>
      <c r="D308" s="7">
        <v>44269</v>
      </c>
      <c r="E308" s="6" t="s">
        <v>33</v>
      </c>
      <c r="F308" s="6" t="s">
        <v>34</v>
      </c>
      <c r="G308" s="6" t="s">
        <v>35</v>
      </c>
      <c r="H308" s="6" t="s">
        <v>19</v>
      </c>
      <c r="I308" s="8">
        <v>0.4</v>
      </c>
      <c r="J308" s="9">
        <v>2250</v>
      </c>
      <c r="K308" s="10">
        <f t="shared" si="3"/>
        <v>900</v>
      </c>
      <c r="L308" s="10">
        <f t="shared" si="2"/>
        <v>315</v>
      </c>
      <c r="M308" s="11">
        <v>0.35</v>
      </c>
      <c r="O308" s="14"/>
      <c r="P308" s="12"/>
    </row>
    <row r="309" spans="1:16" ht="15.75" customHeight="1" x14ac:dyDescent="0.25">
      <c r="A309" s="1"/>
      <c r="B309" s="6" t="s">
        <v>14</v>
      </c>
      <c r="C309" s="6">
        <v>1185732</v>
      </c>
      <c r="D309" s="7">
        <v>44269</v>
      </c>
      <c r="E309" s="6" t="s">
        <v>33</v>
      </c>
      <c r="F309" s="6" t="s">
        <v>34</v>
      </c>
      <c r="G309" s="6" t="s">
        <v>35</v>
      </c>
      <c r="H309" s="6" t="s">
        <v>20</v>
      </c>
      <c r="I309" s="8">
        <v>0.45</v>
      </c>
      <c r="J309" s="9">
        <v>750</v>
      </c>
      <c r="K309" s="10">
        <f t="shared" si="3"/>
        <v>337.5</v>
      </c>
      <c r="L309" s="10">
        <f t="shared" si="2"/>
        <v>135</v>
      </c>
      <c r="M309" s="11">
        <v>0.4</v>
      </c>
      <c r="O309" s="14"/>
      <c r="P309" s="12"/>
    </row>
    <row r="310" spans="1:16" ht="15.75" customHeight="1" x14ac:dyDescent="0.25">
      <c r="A310" s="1"/>
      <c r="B310" s="6" t="s">
        <v>14</v>
      </c>
      <c r="C310" s="6">
        <v>1185732</v>
      </c>
      <c r="D310" s="7">
        <v>44269</v>
      </c>
      <c r="E310" s="6" t="s">
        <v>33</v>
      </c>
      <c r="F310" s="6" t="s">
        <v>34</v>
      </c>
      <c r="G310" s="6" t="s">
        <v>35</v>
      </c>
      <c r="H310" s="6" t="s">
        <v>21</v>
      </c>
      <c r="I310" s="8">
        <v>0.6</v>
      </c>
      <c r="J310" s="9">
        <v>1250</v>
      </c>
      <c r="K310" s="10">
        <f t="shared" si="3"/>
        <v>750</v>
      </c>
      <c r="L310" s="10">
        <f t="shared" si="2"/>
        <v>262.5</v>
      </c>
      <c r="M310" s="11">
        <v>0.35</v>
      </c>
      <c r="O310" s="14"/>
      <c r="P310" s="12"/>
    </row>
    <row r="311" spans="1:16" ht="15.75" customHeight="1" x14ac:dyDescent="0.25">
      <c r="A311" s="1"/>
      <c r="B311" s="6" t="s">
        <v>14</v>
      </c>
      <c r="C311" s="6">
        <v>1185732</v>
      </c>
      <c r="D311" s="7">
        <v>44269</v>
      </c>
      <c r="E311" s="6" t="s">
        <v>33</v>
      </c>
      <c r="F311" s="6" t="s">
        <v>34</v>
      </c>
      <c r="G311" s="6" t="s">
        <v>35</v>
      </c>
      <c r="H311" s="6" t="s">
        <v>22</v>
      </c>
      <c r="I311" s="8">
        <v>0.5</v>
      </c>
      <c r="J311" s="9">
        <v>2250</v>
      </c>
      <c r="K311" s="10">
        <f t="shared" si="3"/>
        <v>1125</v>
      </c>
      <c r="L311" s="10">
        <f t="shared" si="2"/>
        <v>562.5</v>
      </c>
      <c r="M311" s="11">
        <v>0.5</v>
      </c>
      <c r="O311" s="14"/>
      <c r="P311" s="12"/>
    </row>
    <row r="312" spans="1:16" ht="15.75" customHeight="1" x14ac:dyDescent="0.25">
      <c r="A312" s="1"/>
      <c r="B312" s="6" t="s">
        <v>14</v>
      </c>
      <c r="C312" s="6">
        <v>1185732</v>
      </c>
      <c r="D312" s="7">
        <v>44301</v>
      </c>
      <c r="E312" s="6" t="s">
        <v>33</v>
      </c>
      <c r="F312" s="6" t="s">
        <v>34</v>
      </c>
      <c r="G312" s="6" t="s">
        <v>35</v>
      </c>
      <c r="H312" s="6" t="s">
        <v>17</v>
      </c>
      <c r="I312" s="8">
        <v>0.5</v>
      </c>
      <c r="J312" s="9">
        <v>4500</v>
      </c>
      <c r="K312" s="10">
        <f t="shared" si="3"/>
        <v>2250</v>
      </c>
      <c r="L312" s="10">
        <f t="shared" si="2"/>
        <v>900</v>
      </c>
      <c r="M312" s="11">
        <v>0.4</v>
      </c>
      <c r="O312" s="14"/>
      <c r="P312" s="12"/>
    </row>
    <row r="313" spans="1:16" ht="15.75" customHeight="1" x14ac:dyDescent="0.25">
      <c r="A313" s="1"/>
      <c r="B313" s="6" t="s">
        <v>14</v>
      </c>
      <c r="C313" s="6">
        <v>1185732</v>
      </c>
      <c r="D313" s="7">
        <v>44301</v>
      </c>
      <c r="E313" s="6" t="s">
        <v>33</v>
      </c>
      <c r="F313" s="6" t="s">
        <v>34</v>
      </c>
      <c r="G313" s="6" t="s">
        <v>35</v>
      </c>
      <c r="H313" s="6" t="s">
        <v>18</v>
      </c>
      <c r="I313" s="8">
        <v>0.5</v>
      </c>
      <c r="J313" s="9">
        <v>1500</v>
      </c>
      <c r="K313" s="10">
        <f t="shared" si="3"/>
        <v>750</v>
      </c>
      <c r="L313" s="10">
        <f t="shared" si="2"/>
        <v>262.5</v>
      </c>
      <c r="M313" s="11">
        <v>0.35</v>
      </c>
      <c r="O313" s="14"/>
      <c r="P313" s="12"/>
    </row>
    <row r="314" spans="1:16" ht="15.75" customHeight="1" x14ac:dyDescent="0.25">
      <c r="A314" s="1"/>
      <c r="B314" s="6" t="s">
        <v>14</v>
      </c>
      <c r="C314" s="6">
        <v>1185732</v>
      </c>
      <c r="D314" s="7">
        <v>44301</v>
      </c>
      <c r="E314" s="6" t="s">
        <v>33</v>
      </c>
      <c r="F314" s="6" t="s">
        <v>34</v>
      </c>
      <c r="G314" s="6" t="s">
        <v>35</v>
      </c>
      <c r="H314" s="6" t="s">
        <v>19</v>
      </c>
      <c r="I314" s="8">
        <v>0.4</v>
      </c>
      <c r="J314" s="9">
        <v>1500</v>
      </c>
      <c r="K314" s="10">
        <f t="shared" si="3"/>
        <v>600</v>
      </c>
      <c r="L314" s="10">
        <f t="shared" si="2"/>
        <v>210</v>
      </c>
      <c r="M314" s="11">
        <v>0.35</v>
      </c>
      <c r="O314" s="14"/>
      <c r="P314" s="12"/>
    </row>
    <row r="315" spans="1:16" ht="15.75" customHeight="1" x14ac:dyDescent="0.25">
      <c r="A315" s="1"/>
      <c r="B315" s="6" t="s">
        <v>14</v>
      </c>
      <c r="C315" s="6">
        <v>1185732</v>
      </c>
      <c r="D315" s="7">
        <v>44301</v>
      </c>
      <c r="E315" s="6" t="s">
        <v>33</v>
      </c>
      <c r="F315" s="6" t="s">
        <v>34</v>
      </c>
      <c r="G315" s="6" t="s">
        <v>35</v>
      </c>
      <c r="H315" s="6" t="s">
        <v>20</v>
      </c>
      <c r="I315" s="8">
        <v>0.45</v>
      </c>
      <c r="J315" s="9">
        <v>750</v>
      </c>
      <c r="K315" s="10">
        <f t="shared" si="3"/>
        <v>337.5</v>
      </c>
      <c r="L315" s="10">
        <f t="shared" si="2"/>
        <v>135</v>
      </c>
      <c r="M315" s="11">
        <v>0.4</v>
      </c>
      <c r="O315" s="14"/>
      <c r="P315" s="12"/>
    </row>
    <row r="316" spans="1:16" ht="15.75" customHeight="1" x14ac:dyDescent="0.25">
      <c r="A316" s="1"/>
      <c r="B316" s="6" t="s">
        <v>14</v>
      </c>
      <c r="C316" s="6">
        <v>1185732</v>
      </c>
      <c r="D316" s="7">
        <v>44301</v>
      </c>
      <c r="E316" s="6" t="s">
        <v>33</v>
      </c>
      <c r="F316" s="6" t="s">
        <v>34</v>
      </c>
      <c r="G316" s="6" t="s">
        <v>35</v>
      </c>
      <c r="H316" s="6" t="s">
        <v>21</v>
      </c>
      <c r="I316" s="8">
        <v>0.6</v>
      </c>
      <c r="J316" s="9">
        <v>1000</v>
      </c>
      <c r="K316" s="10">
        <f t="shared" si="3"/>
        <v>600</v>
      </c>
      <c r="L316" s="10">
        <f t="shared" si="2"/>
        <v>210</v>
      </c>
      <c r="M316" s="11">
        <v>0.35</v>
      </c>
      <c r="O316" s="14"/>
      <c r="P316" s="12"/>
    </row>
    <row r="317" spans="1:16" ht="15.75" customHeight="1" x14ac:dyDescent="0.25">
      <c r="A317" s="1"/>
      <c r="B317" s="6" t="s">
        <v>14</v>
      </c>
      <c r="C317" s="6">
        <v>1185732</v>
      </c>
      <c r="D317" s="7">
        <v>44301</v>
      </c>
      <c r="E317" s="6" t="s">
        <v>33</v>
      </c>
      <c r="F317" s="6" t="s">
        <v>34</v>
      </c>
      <c r="G317" s="6" t="s">
        <v>35</v>
      </c>
      <c r="H317" s="6" t="s">
        <v>22</v>
      </c>
      <c r="I317" s="8">
        <v>0.5</v>
      </c>
      <c r="J317" s="9">
        <v>2250</v>
      </c>
      <c r="K317" s="10">
        <f t="shared" si="3"/>
        <v>1125</v>
      </c>
      <c r="L317" s="10">
        <f t="shared" si="2"/>
        <v>562.5</v>
      </c>
      <c r="M317" s="11">
        <v>0.5</v>
      </c>
      <c r="O317" s="14"/>
      <c r="P317" s="12"/>
    </row>
    <row r="318" spans="1:16" ht="15.75" customHeight="1" x14ac:dyDescent="0.25">
      <c r="A318" s="1"/>
      <c r="B318" s="6" t="s">
        <v>14</v>
      </c>
      <c r="C318" s="6">
        <v>1185732</v>
      </c>
      <c r="D318" s="7">
        <v>44332</v>
      </c>
      <c r="E318" s="6" t="s">
        <v>33</v>
      </c>
      <c r="F318" s="6" t="s">
        <v>34</v>
      </c>
      <c r="G318" s="6" t="s">
        <v>35</v>
      </c>
      <c r="H318" s="6" t="s">
        <v>17</v>
      </c>
      <c r="I318" s="8">
        <v>0.6</v>
      </c>
      <c r="J318" s="9">
        <v>4950</v>
      </c>
      <c r="K318" s="10">
        <f t="shared" si="3"/>
        <v>2970</v>
      </c>
      <c r="L318" s="10">
        <f t="shared" si="2"/>
        <v>1188</v>
      </c>
      <c r="M318" s="11">
        <v>0.4</v>
      </c>
      <c r="O318" s="14"/>
      <c r="P318" s="12"/>
    </row>
    <row r="319" spans="1:16" ht="15.75" customHeight="1" x14ac:dyDescent="0.25">
      <c r="A319" s="1"/>
      <c r="B319" s="6" t="s">
        <v>14</v>
      </c>
      <c r="C319" s="6">
        <v>1185732</v>
      </c>
      <c r="D319" s="7">
        <v>44332</v>
      </c>
      <c r="E319" s="6" t="s">
        <v>33</v>
      </c>
      <c r="F319" s="6" t="s">
        <v>34</v>
      </c>
      <c r="G319" s="6" t="s">
        <v>35</v>
      </c>
      <c r="H319" s="6" t="s">
        <v>18</v>
      </c>
      <c r="I319" s="8">
        <v>0.55000000000000004</v>
      </c>
      <c r="J319" s="9">
        <v>2000</v>
      </c>
      <c r="K319" s="10">
        <f t="shared" si="3"/>
        <v>1100</v>
      </c>
      <c r="L319" s="10">
        <f t="shared" si="2"/>
        <v>385</v>
      </c>
      <c r="M319" s="11">
        <v>0.35</v>
      </c>
      <c r="O319" s="14"/>
      <c r="P319" s="12"/>
    </row>
    <row r="320" spans="1:16" ht="15.75" customHeight="1" x14ac:dyDescent="0.25">
      <c r="A320" s="1"/>
      <c r="B320" s="6" t="s">
        <v>14</v>
      </c>
      <c r="C320" s="6">
        <v>1185732</v>
      </c>
      <c r="D320" s="7">
        <v>44332</v>
      </c>
      <c r="E320" s="6" t="s">
        <v>33</v>
      </c>
      <c r="F320" s="6" t="s">
        <v>34</v>
      </c>
      <c r="G320" s="6" t="s">
        <v>35</v>
      </c>
      <c r="H320" s="6" t="s">
        <v>19</v>
      </c>
      <c r="I320" s="8">
        <v>0.5</v>
      </c>
      <c r="J320" s="9">
        <v>1750</v>
      </c>
      <c r="K320" s="10">
        <f t="shared" si="3"/>
        <v>875</v>
      </c>
      <c r="L320" s="10">
        <f t="shared" si="2"/>
        <v>306.25</v>
      </c>
      <c r="M320" s="11">
        <v>0.35</v>
      </c>
      <c r="O320" s="14"/>
      <c r="P320" s="12"/>
    </row>
    <row r="321" spans="1:16" ht="15.75" customHeight="1" x14ac:dyDescent="0.25">
      <c r="A321" s="1"/>
      <c r="B321" s="6" t="s">
        <v>14</v>
      </c>
      <c r="C321" s="6">
        <v>1185732</v>
      </c>
      <c r="D321" s="7">
        <v>44332</v>
      </c>
      <c r="E321" s="6" t="s">
        <v>33</v>
      </c>
      <c r="F321" s="6" t="s">
        <v>34</v>
      </c>
      <c r="G321" s="6" t="s">
        <v>35</v>
      </c>
      <c r="H321" s="6" t="s">
        <v>20</v>
      </c>
      <c r="I321" s="8">
        <v>0.5</v>
      </c>
      <c r="J321" s="9">
        <v>1000</v>
      </c>
      <c r="K321" s="10">
        <f t="shared" si="3"/>
        <v>500</v>
      </c>
      <c r="L321" s="10">
        <f t="shared" si="2"/>
        <v>200</v>
      </c>
      <c r="M321" s="11">
        <v>0.4</v>
      </c>
      <c r="O321" s="14"/>
      <c r="P321" s="12"/>
    </row>
    <row r="322" spans="1:16" ht="15.75" customHeight="1" x14ac:dyDescent="0.25">
      <c r="A322" s="1"/>
      <c r="B322" s="6" t="s">
        <v>14</v>
      </c>
      <c r="C322" s="6">
        <v>1185732</v>
      </c>
      <c r="D322" s="7">
        <v>44332</v>
      </c>
      <c r="E322" s="6" t="s">
        <v>33</v>
      </c>
      <c r="F322" s="6" t="s">
        <v>34</v>
      </c>
      <c r="G322" s="6" t="s">
        <v>35</v>
      </c>
      <c r="H322" s="6" t="s">
        <v>21</v>
      </c>
      <c r="I322" s="8">
        <v>0.6</v>
      </c>
      <c r="J322" s="9">
        <v>1250</v>
      </c>
      <c r="K322" s="10">
        <f t="shared" si="3"/>
        <v>750</v>
      </c>
      <c r="L322" s="10">
        <f t="shared" si="2"/>
        <v>262.5</v>
      </c>
      <c r="M322" s="11">
        <v>0.35</v>
      </c>
      <c r="O322" s="14"/>
      <c r="P322" s="12"/>
    </row>
    <row r="323" spans="1:16" ht="15.75" customHeight="1" x14ac:dyDescent="0.25">
      <c r="A323" s="1"/>
      <c r="B323" s="6" t="s">
        <v>14</v>
      </c>
      <c r="C323" s="6">
        <v>1185732</v>
      </c>
      <c r="D323" s="7">
        <v>44332</v>
      </c>
      <c r="E323" s="6" t="s">
        <v>33</v>
      </c>
      <c r="F323" s="6" t="s">
        <v>34</v>
      </c>
      <c r="G323" s="6" t="s">
        <v>35</v>
      </c>
      <c r="H323" s="6" t="s">
        <v>22</v>
      </c>
      <c r="I323" s="8">
        <v>0.65</v>
      </c>
      <c r="J323" s="9">
        <v>2500</v>
      </c>
      <c r="K323" s="10">
        <f t="shared" si="3"/>
        <v>1625</v>
      </c>
      <c r="L323" s="10">
        <f t="shared" si="2"/>
        <v>812.5</v>
      </c>
      <c r="M323" s="11">
        <v>0.5</v>
      </c>
      <c r="O323" s="14"/>
      <c r="P323" s="12"/>
    </row>
    <row r="324" spans="1:16" ht="15.75" customHeight="1" x14ac:dyDescent="0.25">
      <c r="A324" s="1"/>
      <c r="B324" s="6" t="s">
        <v>14</v>
      </c>
      <c r="C324" s="6">
        <v>1185732</v>
      </c>
      <c r="D324" s="7">
        <v>44362</v>
      </c>
      <c r="E324" s="6" t="s">
        <v>33</v>
      </c>
      <c r="F324" s="6" t="s">
        <v>34</v>
      </c>
      <c r="G324" s="6" t="s">
        <v>35</v>
      </c>
      <c r="H324" s="6" t="s">
        <v>17</v>
      </c>
      <c r="I324" s="8">
        <v>0.5</v>
      </c>
      <c r="J324" s="9">
        <v>5000</v>
      </c>
      <c r="K324" s="10">
        <f t="shared" si="3"/>
        <v>2500</v>
      </c>
      <c r="L324" s="10">
        <f t="shared" si="2"/>
        <v>1000</v>
      </c>
      <c r="M324" s="11">
        <v>0.4</v>
      </c>
      <c r="O324" s="14"/>
      <c r="P324" s="12"/>
    </row>
    <row r="325" spans="1:16" ht="15.75" customHeight="1" x14ac:dyDescent="0.25">
      <c r="A325" s="1"/>
      <c r="B325" s="6" t="s">
        <v>14</v>
      </c>
      <c r="C325" s="6">
        <v>1185732</v>
      </c>
      <c r="D325" s="7">
        <v>44362</v>
      </c>
      <c r="E325" s="6" t="s">
        <v>33</v>
      </c>
      <c r="F325" s="6" t="s">
        <v>34</v>
      </c>
      <c r="G325" s="6" t="s">
        <v>35</v>
      </c>
      <c r="H325" s="6" t="s">
        <v>18</v>
      </c>
      <c r="I325" s="8">
        <v>0.45000000000000007</v>
      </c>
      <c r="J325" s="9">
        <v>2500</v>
      </c>
      <c r="K325" s="10">
        <f t="shared" si="3"/>
        <v>1125.0000000000002</v>
      </c>
      <c r="L325" s="10">
        <f t="shared" si="2"/>
        <v>393.75000000000006</v>
      </c>
      <c r="M325" s="11">
        <v>0.35</v>
      </c>
      <c r="O325" s="14"/>
      <c r="P325" s="12"/>
    </row>
    <row r="326" spans="1:16" ht="15.75" customHeight="1" x14ac:dyDescent="0.25">
      <c r="A326" s="1"/>
      <c r="B326" s="6" t="s">
        <v>14</v>
      </c>
      <c r="C326" s="6">
        <v>1185732</v>
      </c>
      <c r="D326" s="7">
        <v>44362</v>
      </c>
      <c r="E326" s="6" t="s">
        <v>33</v>
      </c>
      <c r="F326" s="6" t="s">
        <v>34</v>
      </c>
      <c r="G326" s="6" t="s">
        <v>35</v>
      </c>
      <c r="H326" s="6" t="s">
        <v>19</v>
      </c>
      <c r="I326" s="8">
        <v>0.4</v>
      </c>
      <c r="J326" s="9">
        <v>2000</v>
      </c>
      <c r="K326" s="10">
        <f t="shared" si="3"/>
        <v>800</v>
      </c>
      <c r="L326" s="10">
        <f t="shared" si="2"/>
        <v>280</v>
      </c>
      <c r="M326" s="11">
        <v>0.35</v>
      </c>
      <c r="O326" s="14"/>
      <c r="P326" s="12"/>
    </row>
    <row r="327" spans="1:16" ht="15.75" customHeight="1" x14ac:dyDescent="0.25">
      <c r="A327" s="1"/>
      <c r="B327" s="6" t="s">
        <v>14</v>
      </c>
      <c r="C327" s="6">
        <v>1185732</v>
      </c>
      <c r="D327" s="7">
        <v>44362</v>
      </c>
      <c r="E327" s="6" t="s">
        <v>33</v>
      </c>
      <c r="F327" s="6" t="s">
        <v>34</v>
      </c>
      <c r="G327" s="6" t="s">
        <v>35</v>
      </c>
      <c r="H327" s="6" t="s">
        <v>20</v>
      </c>
      <c r="I327" s="8">
        <v>0.4</v>
      </c>
      <c r="J327" s="9">
        <v>1750</v>
      </c>
      <c r="K327" s="10">
        <f t="shared" si="3"/>
        <v>700</v>
      </c>
      <c r="L327" s="10">
        <f t="shared" si="2"/>
        <v>280</v>
      </c>
      <c r="M327" s="11">
        <v>0.4</v>
      </c>
      <c r="O327" s="14"/>
      <c r="P327" s="12"/>
    </row>
    <row r="328" spans="1:16" ht="15.75" customHeight="1" x14ac:dyDescent="0.25">
      <c r="A328" s="1"/>
      <c r="B328" s="6" t="s">
        <v>14</v>
      </c>
      <c r="C328" s="6">
        <v>1185732</v>
      </c>
      <c r="D328" s="7">
        <v>44362</v>
      </c>
      <c r="E328" s="6" t="s">
        <v>33</v>
      </c>
      <c r="F328" s="6" t="s">
        <v>34</v>
      </c>
      <c r="G328" s="6" t="s">
        <v>35</v>
      </c>
      <c r="H328" s="6" t="s">
        <v>21</v>
      </c>
      <c r="I328" s="8">
        <v>0.5</v>
      </c>
      <c r="J328" s="9">
        <v>1750</v>
      </c>
      <c r="K328" s="10">
        <f t="shared" si="3"/>
        <v>875</v>
      </c>
      <c r="L328" s="10">
        <f t="shared" si="2"/>
        <v>306.25</v>
      </c>
      <c r="M328" s="11">
        <v>0.35</v>
      </c>
      <c r="O328" s="14"/>
      <c r="P328" s="12"/>
    </row>
    <row r="329" spans="1:16" ht="15.75" customHeight="1" x14ac:dyDescent="0.25">
      <c r="A329" s="1"/>
      <c r="B329" s="6" t="s">
        <v>14</v>
      </c>
      <c r="C329" s="6">
        <v>1185732</v>
      </c>
      <c r="D329" s="7">
        <v>44362</v>
      </c>
      <c r="E329" s="6" t="s">
        <v>33</v>
      </c>
      <c r="F329" s="6" t="s">
        <v>34</v>
      </c>
      <c r="G329" s="6" t="s">
        <v>35</v>
      </c>
      <c r="H329" s="6" t="s">
        <v>22</v>
      </c>
      <c r="I329" s="8">
        <v>0.55000000000000004</v>
      </c>
      <c r="J329" s="9">
        <v>3500</v>
      </c>
      <c r="K329" s="10">
        <f t="shared" si="3"/>
        <v>1925.0000000000002</v>
      </c>
      <c r="L329" s="10">
        <f t="shared" si="2"/>
        <v>962.50000000000011</v>
      </c>
      <c r="M329" s="11">
        <v>0.5</v>
      </c>
      <c r="O329" s="14"/>
      <c r="P329" s="12"/>
    </row>
    <row r="330" spans="1:16" ht="15.75" customHeight="1" x14ac:dyDescent="0.25">
      <c r="A330" s="1"/>
      <c r="B330" s="6" t="s">
        <v>14</v>
      </c>
      <c r="C330" s="6">
        <v>1185732</v>
      </c>
      <c r="D330" s="7">
        <v>44391</v>
      </c>
      <c r="E330" s="6" t="s">
        <v>33</v>
      </c>
      <c r="F330" s="6" t="s">
        <v>34</v>
      </c>
      <c r="G330" s="6" t="s">
        <v>35</v>
      </c>
      <c r="H330" s="6" t="s">
        <v>17</v>
      </c>
      <c r="I330" s="8">
        <v>0.5</v>
      </c>
      <c r="J330" s="9">
        <v>5750</v>
      </c>
      <c r="K330" s="10">
        <f t="shared" si="3"/>
        <v>2875</v>
      </c>
      <c r="L330" s="10">
        <f t="shared" si="2"/>
        <v>1150</v>
      </c>
      <c r="M330" s="11">
        <v>0.4</v>
      </c>
      <c r="O330" s="14"/>
      <c r="P330" s="12"/>
    </row>
    <row r="331" spans="1:16" ht="15.75" customHeight="1" x14ac:dyDescent="0.25">
      <c r="A331" s="1"/>
      <c r="B331" s="6" t="s">
        <v>14</v>
      </c>
      <c r="C331" s="6">
        <v>1185732</v>
      </c>
      <c r="D331" s="7">
        <v>44391</v>
      </c>
      <c r="E331" s="6" t="s">
        <v>33</v>
      </c>
      <c r="F331" s="6" t="s">
        <v>34</v>
      </c>
      <c r="G331" s="6" t="s">
        <v>35</v>
      </c>
      <c r="H331" s="6" t="s">
        <v>18</v>
      </c>
      <c r="I331" s="8">
        <v>0.45000000000000007</v>
      </c>
      <c r="J331" s="9">
        <v>3250</v>
      </c>
      <c r="K331" s="10">
        <f t="shared" si="3"/>
        <v>1462.5000000000002</v>
      </c>
      <c r="L331" s="10">
        <f t="shared" si="2"/>
        <v>511.87500000000006</v>
      </c>
      <c r="M331" s="11">
        <v>0.35</v>
      </c>
      <c r="O331" s="14"/>
      <c r="P331" s="12"/>
    </row>
    <row r="332" spans="1:16" ht="15.75" customHeight="1" x14ac:dyDescent="0.25">
      <c r="A332" s="1"/>
      <c r="B332" s="6" t="s">
        <v>14</v>
      </c>
      <c r="C332" s="6">
        <v>1185732</v>
      </c>
      <c r="D332" s="7">
        <v>44391</v>
      </c>
      <c r="E332" s="6" t="s">
        <v>33</v>
      </c>
      <c r="F332" s="6" t="s">
        <v>34</v>
      </c>
      <c r="G332" s="6" t="s">
        <v>35</v>
      </c>
      <c r="H332" s="6" t="s">
        <v>19</v>
      </c>
      <c r="I332" s="8">
        <v>0.4</v>
      </c>
      <c r="J332" s="9">
        <v>2500</v>
      </c>
      <c r="K332" s="10">
        <f t="shared" si="3"/>
        <v>1000</v>
      </c>
      <c r="L332" s="10">
        <f t="shared" si="2"/>
        <v>350</v>
      </c>
      <c r="M332" s="11">
        <v>0.35</v>
      </c>
      <c r="O332" s="14"/>
      <c r="P332" s="12"/>
    </row>
    <row r="333" spans="1:16" ht="15.75" customHeight="1" x14ac:dyDescent="0.25">
      <c r="A333" s="1"/>
      <c r="B333" s="6" t="s">
        <v>14</v>
      </c>
      <c r="C333" s="6">
        <v>1185732</v>
      </c>
      <c r="D333" s="7">
        <v>44391</v>
      </c>
      <c r="E333" s="6" t="s">
        <v>33</v>
      </c>
      <c r="F333" s="6" t="s">
        <v>34</v>
      </c>
      <c r="G333" s="6" t="s">
        <v>35</v>
      </c>
      <c r="H333" s="6" t="s">
        <v>20</v>
      </c>
      <c r="I333" s="8">
        <v>0.4</v>
      </c>
      <c r="J333" s="9">
        <v>2000</v>
      </c>
      <c r="K333" s="10">
        <f t="shared" si="3"/>
        <v>800</v>
      </c>
      <c r="L333" s="10">
        <f t="shared" si="2"/>
        <v>320</v>
      </c>
      <c r="M333" s="11">
        <v>0.4</v>
      </c>
      <c r="O333" s="14"/>
      <c r="P333" s="12"/>
    </row>
    <row r="334" spans="1:16" ht="15.75" customHeight="1" x14ac:dyDescent="0.25">
      <c r="A334" s="1"/>
      <c r="B334" s="6" t="s">
        <v>14</v>
      </c>
      <c r="C334" s="6">
        <v>1185732</v>
      </c>
      <c r="D334" s="7">
        <v>44391</v>
      </c>
      <c r="E334" s="6" t="s">
        <v>33</v>
      </c>
      <c r="F334" s="6" t="s">
        <v>34</v>
      </c>
      <c r="G334" s="6" t="s">
        <v>35</v>
      </c>
      <c r="H334" s="6" t="s">
        <v>21</v>
      </c>
      <c r="I334" s="8">
        <v>0.5</v>
      </c>
      <c r="J334" s="9">
        <v>2250</v>
      </c>
      <c r="K334" s="10">
        <f t="shared" si="3"/>
        <v>1125</v>
      </c>
      <c r="L334" s="10">
        <f t="shared" si="2"/>
        <v>393.75</v>
      </c>
      <c r="M334" s="11">
        <v>0.35</v>
      </c>
      <c r="O334" s="14"/>
      <c r="P334" s="12"/>
    </row>
    <row r="335" spans="1:16" ht="15.75" customHeight="1" x14ac:dyDescent="0.25">
      <c r="A335" s="1"/>
      <c r="B335" s="6" t="s">
        <v>14</v>
      </c>
      <c r="C335" s="6">
        <v>1185732</v>
      </c>
      <c r="D335" s="7">
        <v>44391</v>
      </c>
      <c r="E335" s="6" t="s">
        <v>33</v>
      </c>
      <c r="F335" s="6" t="s">
        <v>34</v>
      </c>
      <c r="G335" s="6" t="s">
        <v>35</v>
      </c>
      <c r="H335" s="6" t="s">
        <v>22</v>
      </c>
      <c r="I335" s="8">
        <v>0.55000000000000004</v>
      </c>
      <c r="J335" s="9">
        <v>4000</v>
      </c>
      <c r="K335" s="10">
        <f t="shared" si="3"/>
        <v>2200</v>
      </c>
      <c r="L335" s="10">
        <f t="shared" si="2"/>
        <v>1100</v>
      </c>
      <c r="M335" s="11">
        <v>0.5</v>
      </c>
      <c r="O335" s="14"/>
      <c r="P335" s="12"/>
    </row>
    <row r="336" spans="1:16" ht="15.75" customHeight="1" x14ac:dyDescent="0.25">
      <c r="A336" s="1"/>
      <c r="B336" s="6" t="s">
        <v>14</v>
      </c>
      <c r="C336" s="6">
        <v>1185732</v>
      </c>
      <c r="D336" s="7">
        <v>44423</v>
      </c>
      <c r="E336" s="6" t="s">
        <v>33</v>
      </c>
      <c r="F336" s="6" t="s">
        <v>34</v>
      </c>
      <c r="G336" s="6" t="s">
        <v>35</v>
      </c>
      <c r="H336" s="6" t="s">
        <v>17</v>
      </c>
      <c r="I336" s="8">
        <v>0.5</v>
      </c>
      <c r="J336" s="9">
        <v>5500</v>
      </c>
      <c r="K336" s="10">
        <f t="shared" si="3"/>
        <v>2750</v>
      </c>
      <c r="L336" s="10">
        <f t="shared" si="2"/>
        <v>1100</v>
      </c>
      <c r="M336" s="11">
        <v>0.4</v>
      </c>
      <c r="O336" s="14"/>
      <c r="P336" s="12"/>
    </row>
    <row r="337" spans="1:16" ht="15.75" customHeight="1" x14ac:dyDescent="0.25">
      <c r="A337" s="1"/>
      <c r="B337" s="6" t="s">
        <v>14</v>
      </c>
      <c r="C337" s="6">
        <v>1185732</v>
      </c>
      <c r="D337" s="7">
        <v>44423</v>
      </c>
      <c r="E337" s="6" t="s">
        <v>33</v>
      </c>
      <c r="F337" s="6" t="s">
        <v>34</v>
      </c>
      <c r="G337" s="6" t="s">
        <v>35</v>
      </c>
      <c r="H337" s="6" t="s">
        <v>18</v>
      </c>
      <c r="I337" s="8">
        <v>0.45000000000000007</v>
      </c>
      <c r="J337" s="9">
        <v>3250</v>
      </c>
      <c r="K337" s="10">
        <f t="shared" si="3"/>
        <v>1462.5000000000002</v>
      </c>
      <c r="L337" s="10">
        <f t="shared" si="2"/>
        <v>511.87500000000006</v>
      </c>
      <c r="M337" s="11">
        <v>0.35</v>
      </c>
      <c r="O337" s="14"/>
      <c r="P337" s="12"/>
    </row>
    <row r="338" spans="1:16" ht="15.75" customHeight="1" x14ac:dyDescent="0.25">
      <c r="A338" s="1"/>
      <c r="B338" s="6" t="s">
        <v>14</v>
      </c>
      <c r="C338" s="6">
        <v>1185732</v>
      </c>
      <c r="D338" s="7">
        <v>44423</v>
      </c>
      <c r="E338" s="6" t="s">
        <v>33</v>
      </c>
      <c r="F338" s="6" t="s">
        <v>34</v>
      </c>
      <c r="G338" s="6" t="s">
        <v>35</v>
      </c>
      <c r="H338" s="6" t="s">
        <v>19</v>
      </c>
      <c r="I338" s="8">
        <v>0.4</v>
      </c>
      <c r="J338" s="9">
        <v>2500</v>
      </c>
      <c r="K338" s="10">
        <f t="shared" si="3"/>
        <v>1000</v>
      </c>
      <c r="L338" s="10">
        <f t="shared" si="2"/>
        <v>350</v>
      </c>
      <c r="M338" s="11">
        <v>0.35</v>
      </c>
      <c r="O338" s="14"/>
      <c r="P338" s="12"/>
    </row>
    <row r="339" spans="1:16" ht="15.75" customHeight="1" x14ac:dyDescent="0.25">
      <c r="A339" s="1"/>
      <c r="B339" s="6" t="s">
        <v>14</v>
      </c>
      <c r="C339" s="6">
        <v>1185732</v>
      </c>
      <c r="D339" s="7">
        <v>44423</v>
      </c>
      <c r="E339" s="6" t="s">
        <v>33</v>
      </c>
      <c r="F339" s="6" t="s">
        <v>34</v>
      </c>
      <c r="G339" s="6" t="s">
        <v>35</v>
      </c>
      <c r="H339" s="6" t="s">
        <v>20</v>
      </c>
      <c r="I339" s="8">
        <v>0.4</v>
      </c>
      <c r="J339" s="9">
        <v>2250</v>
      </c>
      <c r="K339" s="10">
        <f t="shared" si="3"/>
        <v>900</v>
      </c>
      <c r="L339" s="10">
        <f t="shared" si="2"/>
        <v>360</v>
      </c>
      <c r="M339" s="11">
        <v>0.4</v>
      </c>
      <c r="O339" s="14"/>
      <c r="P339" s="12"/>
    </row>
    <row r="340" spans="1:16" ht="15.75" customHeight="1" x14ac:dyDescent="0.25">
      <c r="A340" s="1"/>
      <c r="B340" s="6" t="s">
        <v>14</v>
      </c>
      <c r="C340" s="6">
        <v>1185732</v>
      </c>
      <c r="D340" s="7">
        <v>44423</v>
      </c>
      <c r="E340" s="6" t="s">
        <v>33</v>
      </c>
      <c r="F340" s="6" t="s">
        <v>34</v>
      </c>
      <c r="G340" s="6" t="s">
        <v>35</v>
      </c>
      <c r="H340" s="6" t="s">
        <v>21</v>
      </c>
      <c r="I340" s="8">
        <v>0.5</v>
      </c>
      <c r="J340" s="9">
        <v>2000</v>
      </c>
      <c r="K340" s="10">
        <f t="shared" si="3"/>
        <v>1000</v>
      </c>
      <c r="L340" s="10">
        <f t="shared" si="2"/>
        <v>350</v>
      </c>
      <c r="M340" s="11">
        <v>0.35</v>
      </c>
      <c r="O340" s="14"/>
      <c r="P340" s="12"/>
    </row>
    <row r="341" spans="1:16" ht="15.75" customHeight="1" x14ac:dyDescent="0.25">
      <c r="A341" s="1"/>
      <c r="B341" s="6" t="s">
        <v>14</v>
      </c>
      <c r="C341" s="6">
        <v>1185732</v>
      </c>
      <c r="D341" s="7">
        <v>44423</v>
      </c>
      <c r="E341" s="6" t="s">
        <v>33</v>
      </c>
      <c r="F341" s="6" t="s">
        <v>34</v>
      </c>
      <c r="G341" s="6" t="s">
        <v>35</v>
      </c>
      <c r="H341" s="6" t="s">
        <v>22</v>
      </c>
      <c r="I341" s="8">
        <v>0.55000000000000004</v>
      </c>
      <c r="J341" s="9">
        <v>3750</v>
      </c>
      <c r="K341" s="10">
        <f t="shared" si="3"/>
        <v>2062.5</v>
      </c>
      <c r="L341" s="10">
        <f t="shared" si="2"/>
        <v>1031.25</v>
      </c>
      <c r="M341" s="11">
        <v>0.5</v>
      </c>
      <c r="O341" s="14"/>
      <c r="P341" s="12"/>
    </row>
    <row r="342" spans="1:16" ht="15.75" customHeight="1" x14ac:dyDescent="0.25">
      <c r="A342" s="1"/>
      <c r="B342" s="6" t="s">
        <v>14</v>
      </c>
      <c r="C342" s="6">
        <v>1185732</v>
      </c>
      <c r="D342" s="7">
        <v>44455</v>
      </c>
      <c r="E342" s="6" t="s">
        <v>33</v>
      </c>
      <c r="F342" s="6" t="s">
        <v>34</v>
      </c>
      <c r="G342" s="6" t="s">
        <v>35</v>
      </c>
      <c r="H342" s="6" t="s">
        <v>17</v>
      </c>
      <c r="I342" s="8">
        <v>0.5</v>
      </c>
      <c r="J342" s="9">
        <v>5000</v>
      </c>
      <c r="K342" s="10">
        <f t="shared" si="3"/>
        <v>2500</v>
      </c>
      <c r="L342" s="10">
        <f t="shared" si="2"/>
        <v>1000</v>
      </c>
      <c r="M342" s="11">
        <v>0.4</v>
      </c>
      <c r="O342" s="14"/>
      <c r="P342" s="12"/>
    </row>
    <row r="343" spans="1:16" ht="15.75" customHeight="1" x14ac:dyDescent="0.25">
      <c r="A343" s="1"/>
      <c r="B343" s="6" t="s">
        <v>14</v>
      </c>
      <c r="C343" s="6">
        <v>1185732</v>
      </c>
      <c r="D343" s="7">
        <v>44455</v>
      </c>
      <c r="E343" s="6" t="s">
        <v>33</v>
      </c>
      <c r="F343" s="6" t="s">
        <v>34</v>
      </c>
      <c r="G343" s="6" t="s">
        <v>35</v>
      </c>
      <c r="H343" s="6" t="s">
        <v>18</v>
      </c>
      <c r="I343" s="8">
        <v>0.45000000000000007</v>
      </c>
      <c r="J343" s="9">
        <v>3000</v>
      </c>
      <c r="K343" s="10">
        <f t="shared" si="3"/>
        <v>1350.0000000000002</v>
      </c>
      <c r="L343" s="10">
        <f t="shared" si="2"/>
        <v>472.50000000000006</v>
      </c>
      <c r="M343" s="11">
        <v>0.35</v>
      </c>
      <c r="O343" s="14"/>
      <c r="P343" s="12"/>
    </row>
    <row r="344" spans="1:16" ht="15.75" customHeight="1" x14ac:dyDescent="0.25">
      <c r="A344" s="1"/>
      <c r="B344" s="6" t="s">
        <v>14</v>
      </c>
      <c r="C344" s="6">
        <v>1185732</v>
      </c>
      <c r="D344" s="7">
        <v>44455</v>
      </c>
      <c r="E344" s="6" t="s">
        <v>33</v>
      </c>
      <c r="F344" s="6" t="s">
        <v>34</v>
      </c>
      <c r="G344" s="6" t="s">
        <v>35</v>
      </c>
      <c r="H344" s="6" t="s">
        <v>19</v>
      </c>
      <c r="I344" s="8">
        <v>0.4</v>
      </c>
      <c r="J344" s="9">
        <v>2000</v>
      </c>
      <c r="K344" s="10">
        <f t="shared" si="3"/>
        <v>800</v>
      </c>
      <c r="L344" s="10">
        <f t="shared" si="2"/>
        <v>280</v>
      </c>
      <c r="M344" s="11">
        <v>0.35</v>
      </c>
      <c r="O344" s="14"/>
      <c r="P344" s="12"/>
    </row>
    <row r="345" spans="1:16" ht="15.75" customHeight="1" x14ac:dyDescent="0.25">
      <c r="A345" s="1"/>
      <c r="B345" s="6" t="s">
        <v>14</v>
      </c>
      <c r="C345" s="6">
        <v>1185732</v>
      </c>
      <c r="D345" s="7">
        <v>44455</v>
      </c>
      <c r="E345" s="6" t="s">
        <v>33</v>
      </c>
      <c r="F345" s="6" t="s">
        <v>34</v>
      </c>
      <c r="G345" s="6" t="s">
        <v>35</v>
      </c>
      <c r="H345" s="6" t="s">
        <v>20</v>
      </c>
      <c r="I345" s="8">
        <v>0.4</v>
      </c>
      <c r="J345" s="9">
        <v>1750</v>
      </c>
      <c r="K345" s="10">
        <f t="shared" si="3"/>
        <v>700</v>
      </c>
      <c r="L345" s="10">
        <f t="shared" si="2"/>
        <v>280</v>
      </c>
      <c r="M345" s="11">
        <v>0.4</v>
      </c>
      <c r="O345" s="14"/>
      <c r="P345" s="12"/>
    </row>
    <row r="346" spans="1:16" ht="15.75" customHeight="1" x14ac:dyDescent="0.25">
      <c r="A346" s="1"/>
      <c r="B346" s="6" t="s">
        <v>14</v>
      </c>
      <c r="C346" s="6">
        <v>1185732</v>
      </c>
      <c r="D346" s="7">
        <v>44455</v>
      </c>
      <c r="E346" s="6" t="s">
        <v>33</v>
      </c>
      <c r="F346" s="6" t="s">
        <v>34</v>
      </c>
      <c r="G346" s="6" t="s">
        <v>35</v>
      </c>
      <c r="H346" s="6" t="s">
        <v>21</v>
      </c>
      <c r="I346" s="8">
        <v>0.5</v>
      </c>
      <c r="J346" s="9">
        <v>1750</v>
      </c>
      <c r="K346" s="10">
        <f t="shared" si="3"/>
        <v>875</v>
      </c>
      <c r="L346" s="10">
        <f t="shared" si="2"/>
        <v>306.25</v>
      </c>
      <c r="M346" s="11">
        <v>0.35</v>
      </c>
      <c r="O346" s="14"/>
      <c r="P346" s="12"/>
    </row>
    <row r="347" spans="1:16" ht="15.75" customHeight="1" x14ac:dyDescent="0.25">
      <c r="A347" s="1"/>
      <c r="B347" s="6" t="s">
        <v>14</v>
      </c>
      <c r="C347" s="6">
        <v>1185732</v>
      </c>
      <c r="D347" s="7">
        <v>44455</v>
      </c>
      <c r="E347" s="6" t="s">
        <v>33</v>
      </c>
      <c r="F347" s="6" t="s">
        <v>34</v>
      </c>
      <c r="G347" s="6" t="s">
        <v>35</v>
      </c>
      <c r="H347" s="6" t="s">
        <v>22</v>
      </c>
      <c r="I347" s="8">
        <v>0.55000000000000004</v>
      </c>
      <c r="J347" s="9">
        <v>2500</v>
      </c>
      <c r="K347" s="10">
        <f t="shared" si="3"/>
        <v>1375</v>
      </c>
      <c r="L347" s="10">
        <f t="shared" si="2"/>
        <v>687.5</v>
      </c>
      <c r="M347" s="11">
        <v>0.5</v>
      </c>
      <c r="O347" s="14"/>
      <c r="P347" s="12"/>
    </row>
    <row r="348" spans="1:16" ht="15.75" customHeight="1" x14ac:dyDescent="0.25">
      <c r="A348" s="1"/>
      <c r="B348" s="6" t="s">
        <v>14</v>
      </c>
      <c r="C348" s="6">
        <v>1185732</v>
      </c>
      <c r="D348" s="7">
        <v>44484</v>
      </c>
      <c r="E348" s="6" t="s">
        <v>33</v>
      </c>
      <c r="F348" s="6" t="s">
        <v>34</v>
      </c>
      <c r="G348" s="6" t="s">
        <v>35</v>
      </c>
      <c r="H348" s="6" t="s">
        <v>17</v>
      </c>
      <c r="I348" s="8">
        <v>0.6</v>
      </c>
      <c r="J348" s="9">
        <v>4250</v>
      </c>
      <c r="K348" s="10">
        <f t="shared" si="3"/>
        <v>2550</v>
      </c>
      <c r="L348" s="10">
        <f t="shared" si="2"/>
        <v>1020</v>
      </c>
      <c r="M348" s="11">
        <v>0.4</v>
      </c>
      <c r="O348" s="14"/>
      <c r="P348" s="12"/>
    </row>
    <row r="349" spans="1:16" ht="15.75" customHeight="1" x14ac:dyDescent="0.25">
      <c r="A349" s="1"/>
      <c r="B349" s="6" t="s">
        <v>14</v>
      </c>
      <c r="C349" s="6">
        <v>1185732</v>
      </c>
      <c r="D349" s="7">
        <v>44484</v>
      </c>
      <c r="E349" s="6" t="s">
        <v>33</v>
      </c>
      <c r="F349" s="6" t="s">
        <v>34</v>
      </c>
      <c r="G349" s="6" t="s">
        <v>35</v>
      </c>
      <c r="H349" s="6" t="s">
        <v>18</v>
      </c>
      <c r="I349" s="8">
        <v>0.5</v>
      </c>
      <c r="J349" s="9">
        <v>2500</v>
      </c>
      <c r="K349" s="10">
        <f t="shared" si="3"/>
        <v>1250</v>
      </c>
      <c r="L349" s="10">
        <f t="shared" si="2"/>
        <v>437.5</v>
      </c>
      <c r="M349" s="11">
        <v>0.35</v>
      </c>
      <c r="O349" s="14"/>
      <c r="P349" s="12"/>
    </row>
    <row r="350" spans="1:16" ht="15.75" customHeight="1" x14ac:dyDescent="0.25">
      <c r="A350" s="1"/>
      <c r="B350" s="6" t="s">
        <v>14</v>
      </c>
      <c r="C350" s="6">
        <v>1185732</v>
      </c>
      <c r="D350" s="7">
        <v>44484</v>
      </c>
      <c r="E350" s="6" t="s">
        <v>33</v>
      </c>
      <c r="F350" s="6" t="s">
        <v>34</v>
      </c>
      <c r="G350" s="6" t="s">
        <v>35</v>
      </c>
      <c r="H350" s="6" t="s">
        <v>19</v>
      </c>
      <c r="I350" s="8">
        <v>0.5</v>
      </c>
      <c r="J350" s="9">
        <v>1500</v>
      </c>
      <c r="K350" s="10">
        <f t="shared" si="3"/>
        <v>750</v>
      </c>
      <c r="L350" s="10">
        <f t="shared" si="2"/>
        <v>262.5</v>
      </c>
      <c r="M350" s="11">
        <v>0.35</v>
      </c>
      <c r="O350" s="14"/>
      <c r="P350" s="12"/>
    </row>
    <row r="351" spans="1:16" ht="15.75" customHeight="1" x14ac:dyDescent="0.25">
      <c r="A351" s="1"/>
      <c r="B351" s="6" t="s">
        <v>14</v>
      </c>
      <c r="C351" s="6">
        <v>1185732</v>
      </c>
      <c r="D351" s="7">
        <v>44484</v>
      </c>
      <c r="E351" s="6" t="s">
        <v>33</v>
      </c>
      <c r="F351" s="6" t="s">
        <v>34</v>
      </c>
      <c r="G351" s="6" t="s">
        <v>35</v>
      </c>
      <c r="H351" s="6" t="s">
        <v>20</v>
      </c>
      <c r="I351" s="8">
        <v>0.5</v>
      </c>
      <c r="J351" s="9">
        <v>1250</v>
      </c>
      <c r="K351" s="10">
        <f t="shared" si="3"/>
        <v>625</v>
      </c>
      <c r="L351" s="10">
        <f t="shared" si="2"/>
        <v>250</v>
      </c>
      <c r="M351" s="11">
        <v>0.4</v>
      </c>
      <c r="O351" s="14"/>
      <c r="P351" s="12"/>
    </row>
    <row r="352" spans="1:16" ht="15.75" customHeight="1" x14ac:dyDescent="0.25">
      <c r="A352" s="1"/>
      <c r="B352" s="6" t="s">
        <v>14</v>
      </c>
      <c r="C352" s="6">
        <v>1185732</v>
      </c>
      <c r="D352" s="7">
        <v>44484</v>
      </c>
      <c r="E352" s="6" t="s">
        <v>33</v>
      </c>
      <c r="F352" s="6" t="s">
        <v>34</v>
      </c>
      <c r="G352" s="6" t="s">
        <v>35</v>
      </c>
      <c r="H352" s="6" t="s">
        <v>21</v>
      </c>
      <c r="I352" s="8">
        <v>0.6</v>
      </c>
      <c r="J352" s="9">
        <v>1250</v>
      </c>
      <c r="K352" s="10">
        <f t="shared" si="3"/>
        <v>750</v>
      </c>
      <c r="L352" s="10">
        <f t="shared" si="2"/>
        <v>262.5</v>
      </c>
      <c r="M352" s="11">
        <v>0.35</v>
      </c>
      <c r="O352" s="14"/>
      <c r="P352" s="12"/>
    </row>
    <row r="353" spans="1:16" ht="15.75" customHeight="1" x14ac:dyDescent="0.25">
      <c r="A353" s="1"/>
      <c r="B353" s="6" t="s">
        <v>14</v>
      </c>
      <c r="C353" s="6">
        <v>1185732</v>
      </c>
      <c r="D353" s="7">
        <v>44484</v>
      </c>
      <c r="E353" s="6" t="s">
        <v>33</v>
      </c>
      <c r="F353" s="6" t="s">
        <v>34</v>
      </c>
      <c r="G353" s="6" t="s">
        <v>35</v>
      </c>
      <c r="H353" s="6" t="s">
        <v>22</v>
      </c>
      <c r="I353" s="8">
        <v>0.64999999999999991</v>
      </c>
      <c r="J353" s="9">
        <v>2500</v>
      </c>
      <c r="K353" s="10">
        <f t="shared" si="3"/>
        <v>1624.9999999999998</v>
      </c>
      <c r="L353" s="10">
        <f t="shared" si="2"/>
        <v>812.49999999999989</v>
      </c>
      <c r="M353" s="11">
        <v>0.5</v>
      </c>
      <c r="O353" s="14"/>
      <c r="P353" s="12"/>
    </row>
    <row r="354" spans="1:16" ht="15.75" customHeight="1" x14ac:dyDescent="0.25">
      <c r="A354" s="1"/>
      <c r="B354" s="6" t="s">
        <v>14</v>
      </c>
      <c r="C354" s="6">
        <v>1185732</v>
      </c>
      <c r="D354" s="7">
        <v>44515</v>
      </c>
      <c r="E354" s="6" t="s">
        <v>33</v>
      </c>
      <c r="F354" s="6" t="s">
        <v>34</v>
      </c>
      <c r="G354" s="6" t="s">
        <v>35</v>
      </c>
      <c r="H354" s="6" t="s">
        <v>17</v>
      </c>
      <c r="I354" s="8">
        <v>0.6</v>
      </c>
      <c r="J354" s="9">
        <v>4000</v>
      </c>
      <c r="K354" s="10">
        <f t="shared" si="3"/>
        <v>2400</v>
      </c>
      <c r="L354" s="10">
        <f t="shared" si="2"/>
        <v>960</v>
      </c>
      <c r="M354" s="11">
        <v>0.4</v>
      </c>
      <c r="O354" s="14"/>
      <c r="P354" s="12"/>
    </row>
    <row r="355" spans="1:16" ht="15.75" customHeight="1" x14ac:dyDescent="0.25">
      <c r="A355" s="1"/>
      <c r="B355" s="6" t="s">
        <v>14</v>
      </c>
      <c r="C355" s="6">
        <v>1185732</v>
      </c>
      <c r="D355" s="7">
        <v>44515</v>
      </c>
      <c r="E355" s="6" t="s">
        <v>33</v>
      </c>
      <c r="F355" s="6" t="s">
        <v>34</v>
      </c>
      <c r="G355" s="6" t="s">
        <v>35</v>
      </c>
      <c r="H355" s="6" t="s">
        <v>18</v>
      </c>
      <c r="I355" s="8">
        <v>0.5</v>
      </c>
      <c r="J355" s="9">
        <v>2500</v>
      </c>
      <c r="K355" s="10">
        <f t="shared" si="3"/>
        <v>1250</v>
      </c>
      <c r="L355" s="10">
        <f t="shared" si="2"/>
        <v>437.5</v>
      </c>
      <c r="M355" s="11">
        <v>0.35</v>
      </c>
      <c r="O355" s="14"/>
      <c r="P355" s="12"/>
    </row>
    <row r="356" spans="1:16" ht="15.75" customHeight="1" x14ac:dyDescent="0.25">
      <c r="A356" s="1"/>
      <c r="B356" s="6" t="s">
        <v>14</v>
      </c>
      <c r="C356" s="6">
        <v>1185732</v>
      </c>
      <c r="D356" s="7">
        <v>44515</v>
      </c>
      <c r="E356" s="6" t="s">
        <v>33</v>
      </c>
      <c r="F356" s="6" t="s">
        <v>34</v>
      </c>
      <c r="G356" s="6" t="s">
        <v>35</v>
      </c>
      <c r="H356" s="6" t="s">
        <v>19</v>
      </c>
      <c r="I356" s="8">
        <v>0.5</v>
      </c>
      <c r="J356" s="9">
        <v>1950</v>
      </c>
      <c r="K356" s="10">
        <f t="shared" si="3"/>
        <v>975</v>
      </c>
      <c r="L356" s="10">
        <f t="shared" si="2"/>
        <v>341.25</v>
      </c>
      <c r="M356" s="11">
        <v>0.35</v>
      </c>
      <c r="O356" s="14"/>
      <c r="P356" s="12"/>
    </row>
    <row r="357" spans="1:16" ht="15.75" customHeight="1" x14ac:dyDescent="0.25">
      <c r="A357" s="1"/>
      <c r="B357" s="6" t="s">
        <v>14</v>
      </c>
      <c r="C357" s="6">
        <v>1185732</v>
      </c>
      <c r="D357" s="7">
        <v>44515</v>
      </c>
      <c r="E357" s="6" t="s">
        <v>33</v>
      </c>
      <c r="F357" s="6" t="s">
        <v>34</v>
      </c>
      <c r="G357" s="6" t="s">
        <v>35</v>
      </c>
      <c r="H357" s="6" t="s">
        <v>20</v>
      </c>
      <c r="I357" s="8">
        <v>0.5</v>
      </c>
      <c r="J357" s="9">
        <v>1750</v>
      </c>
      <c r="K357" s="10">
        <f t="shared" si="3"/>
        <v>875</v>
      </c>
      <c r="L357" s="10">
        <f t="shared" si="2"/>
        <v>350</v>
      </c>
      <c r="M357" s="11">
        <v>0.4</v>
      </c>
      <c r="O357" s="14"/>
      <c r="P357" s="12"/>
    </row>
    <row r="358" spans="1:16" ht="15.75" customHeight="1" x14ac:dyDescent="0.25">
      <c r="A358" s="1"/>
      <c r="B358" s="6" t="s">
        <v>14</v>
      </c>
      <c r="C358" s="6">
        <v>1185732</v>
      </c>
      <c r="D358" s="7">
        <v>44515</v>
      </c>
      <c r="E358" s="6" t="s">
        <v>33</v>
      </c>
      <c r="F358" s="6" t="s">
        <v>34</v>
      </c>
      <c r="G358" s="6" t="s">
        <v>35</v>
      </c>
      <c r="H358" s="6" t="s">
        <v>21</v>
      </c>
      <c r="I358" s="8">
        <v>0.6</v>
      </c>
      <c r="J358" s="9">
        <v>1500</v>
      </c>
      <c r="K358" s="10">
        <f t="shared" si="3"/>
        <v>900</v>
      </c>
      <c r="L358" s="10">
        <f t="shared" si="2"/>
        <v>315</v>
      </c>
      <c r="M358" s="11">
        <v>0.35</v>
      </c>
      <c r="O358" s="14"/>
      <c r="P358" s="12"/>
    </row>
    <row r="359" spans="1:16" ht="15.75" customHeight="1" x14ac:dyDescent="0.25">
      <c r="A359" s="1"/>
      <c r="B359" s="6" t="s">
        <v>14</v>
      </c>
      <c r="C359" s="6">
        <v>1185732</v>
      </c>
      <c r="D359" s="7">
        <v>44515</v>
      </c>
      <c r="E359" s="6" t="s">
        <v>33</v>
      </c>
      <c r="F359" s="6" t="s">
        <v>34</v>
      </c>
      <c r="G359" s="6" t="s">
        <v>35</v>
      </c>
      <c r="H359" s="6" t="s">
        <v>22</v>
      </c>
      <c r="I359" s="8">
        <v>0.64999999999999991</v>
      </c>
      <c r="J359" s="9">
        <v>2500</v>
      </c>
      <c r="K359" s="10">
        <f t="shared" si="3"/>
        <v>1624.9999999999998</v>
      </c>
      <c r="L359" s="10">
        <f t="shared" si="2"/>
        <v>812.49999999999989</v>
      </c>
      <c r="M359" s="11">
        <v>0.5</v>
      </c>
      <c r="O359" s="14"/>
      <c r="P359" s="12"/>
    </row>
    <row r="360" spans="1:16" ht="15.75" customHeight="1" x14ac:dyDescent="0.25">
      <c r="A360" s="1"/>
      <c r="B360" s="6" t="s">
        <v>14</v>
      </c>
      <c r="C360" s="6">
        <v>1185732</v>
      </c>
      <c r="D360" s="7">
        <v>44544</v>
      </c>
      <c r="E360" s="6" t="s">
        <v>33</v>
      </c>
      <c r="F360" s="6" t="s">
        <v>34</v>
      </c>
      <c r="G360" s="6" t="s">
        <v>35</v>
      </c>
      <c r="H360" s="6" t="s">
        <v>17</v>
      </c>
      <c r="I360" s="8">
        <v>0.6</v>
      </c>
      <c r="J360" s="9">
        <v>5000</v>
      </c>
      <c r="K360" s="10">
        <f t="shared" si="3"/>
        <v>3000</v>
      </c>
      <c r="L360" s="10">
        <f t="shared" si="2"/>
        <v>1200</v>
      </c>
      <c r="M360" s="11">
        <v>0.4</v>
      </c>
      <c r="O360" s="14"/>
      <c r="P360" s="12"/>
    </row>
    <row r="361" spans="1:16" ht="15.75" customHeight="1" x14ac:dyDescent="0.25">
      <c r="A361" s="1"/>
      <c r="B361" s="6" t="s">
        <v>14</v>
      </c>
      <c r="C361" s="6">
        <v>1185732</v>
      </c>
      <c r="D361" s="7">
        <v>44544</v>
      </c>
      <c r="E361" s="6" t="s">
        <v>33</v>
      </c>
      <c r="F361" s="6" t="s">
        <v>34</v>
      </c>
      <c r="G361" s="6" t="s">
        <v>35</v>
      </c>
      <c r="H361" s="6" t="s">
        <v>18</v>
      </c>
      <c r="I361" s="8">
        <v>0.5</v>
      </c>
      <c r="J361" s="9">
        <v>3000</v>
      </c>
      <c r="K361" s="10">
        <f t="shared" si="3"/>
        <v>1500</v>
      </c>
      <c r="L361" s="10">
        <f t="shared" si="2"/>
        <v>525</v>
      </c>
      <c r="M361" s="11">
        <v>0.35</v>
      </c>
      <c r="O361" s="14"/>
      <c r="P361" s="12"/>
    </row>
    <row r="362" spans="1:16" ht="15.75" customHeight="1" x14ac:dyDescent="0.25">
      <c r="A362" s="1"/>
      <c r="B362" s="6" t="s">
        <v>14</v>
      </c>
      <c r="C362" s="6">
        <v>1185732</v>
      </c>
      <c r="D362" s="7">
        <v>44544</v>
      </c>
      <c r="E362" s="6" t="s">
        <v>33</v>
      </c>
      <c r="F362" s="6" t="s">
        <v>34</v>
      </c>
      <c r="G362" s="6" t="s">
        <v>35</v>
      </c>
      <c r="H362" s="6" t="s">
        <v>19</v>
      </c>
      <c r="I362" s="8">
        <v>0.5</v>
      </c>
      <c r="J362" s="9">
        <v>2500</v>
      </c>
      <c r="K362" s="10">
        <f t="shared" si="3"/>
        <v>1250</v>
      </c>
      <c r="L362" s="10">
        <f t="shared" si="2"/>
        <v>437.5</v>
      </c>
      <c r="M362" s="11">
        <v>0.35</v>
      </c>
      <c r="O362" s="14"/>
      <c r="P362" s="12"/>
    </row>
    <row r="363" spans="1:16" ht="15.75" customHeight="1" x14ac:dyDescent="0.25">
      <c r="A363" s="1"/>
      <c r="B363" s="6" t="s">
        <v>14</v>
      </c>
      <c r="C363" s="6">
        <v>1185732</v>
      </c>
      <c r="D363" s="7">
        <v>44544</v>
      </c>
      <c r="E363" s="6" t="s">
        <v>33</v>
      </c>
      <c r="F363" s="6" t="s">
        <v>34</v>
      </c>
      <c r="G363" s="6" t="s">
        <v>35</v>
      </c>
      <c r="H363" s="6" t="s">
        <v>20</v>
      </c>
      <c r="I363" s="8">
        <v>0.5</v>
      </c>
      <c r="J363" s="9">
        <v>2000</v>
      </c>
      <c r="K363" s="10">
        <f t="shared" si="3"/>
        <v>1000</v>
      </c>
      <c r="L363" s="10">
        <f t="shared" si="2"/>
        <v>400</v>
      </c>
      <c r="M363" s="11">
        <v>0.4</v>
      </c>
      <c r="O363" s="14"/>
      <c r="P363" s="12"/>
    </row>
    <row r="364" spans="1:16" ht="15.75" customHeight="1" x14ac:dyDescent="0.25">
      <c r="A364" s="1"/>
      <c r="B364" s="6" t="s">
        <v>14</v>
      </c>
      <c r="C364" s="6">
        <v>1185732</v>
      </c>
      <c r="D364" s="7">
        <v>44544</v>
      </c>
      <c r="E364" s="6" t="s">
        <v>33</v>
      </c>
      <c r="F364" s="6" t="s">
        <v>34</v>
      </c>
      <c r="G364" s="6" t="s">
        <v>35</v>
      </c>
      <c r="H364" s="6" t="s">
        <v>21</v>
      </c>
      <c r="I364" s="8">
        <v>0.6</v>
      </c>
      <c r="J364" s="9">
        <v>2000</v>
      </c>
      <c r="K364" s="10">
        <f t="shared" si="3"/>
        <v>1200</v>
      </c>
      <c r="L364" s="10">
        <f t="shared" si="2"/>
        <v>420</v>
      </c>
      <c r="M364" s="11">
        <v>0.35</v>
      </c>
      <c r="O364" s="14"/>
      <c r="P364" s="12"/>
    </row>
    <row r="365" spans="1:16" ht="15.75" customHeight="1" x14ac:dyDescent="0.25">
      <c r="A365" s="1"/>
      <c r="B365" s="6" t="s">
        <v>14</v>
      </c>
      <c r="C365" s="6">
        <v>1185732</v>
      </c>
      <c r="D365" s="7">
        <v>44544</v>
      </c>
      <c r="E365" s="6" t="s">
        <v>33</v>
      </c>
      <c r="F365" s="6" t="s">
        <v>34</v>
      </c>
      <c r="G365" s="6" t="s">
        <v>35</v>
      </c>
      <c r="H365" s="6" t="s">
        <v>22</v>
      </c>
      <c r="I365" s="8">
        <v>0.64999999999999991</v>
      </c>
      <c r="J365" s="9">
        <v>3000</v>
      </c>
      <c r="K365" s="10">
        <f t="shared" si="3"/>
        <v>1949.9999999999998</v>
      </c>
      <c r="L365" s="10">
        <f t="shared" si="2"/>
        <v>974.99999999999989</v>
      </c>
      <c r="M365" s="11">
        <v>0.5</v>
      </c>
      <c r="O365" s="14"/>
      <c r="P365" s="12"/>
    </row>
    <row r="366" spans="1:16" ht="15.75" customHeight="1" x14ac:dyDescent="0.25">
      <c r="A366" s="1"/>
      <c r="B366" s="6" t="s">
        <v>23</v>
      </c>
      <c r="C366" s="6">
        <v>1197831</v>
      </c>
      <c r="D366" s="7">
        <v>44198</v>
      </c>
      <c r="E366" s="6" t="s">
        <v>24</v>
      </c>
      <c r="F366" s="6" t="s">
        <v>25</v>
      </c>
      <c r="G366" s="6" t="s">
        <v>36</v>
      </c>
      <c r="H366" s="6" t="s">
        <v>17</v>
      </c>
      <c r="I366" s="8">
        <v>0.2</v>
      </c>
      <c r="J366" s="9">
        <v>7250</v>
      </c>
      <c r="K366" s="10">
        <f t="shared" si="3"/>
        <v>1450</v>
      </c>
      <c r="L366" s="10">
        <f t="shared" si="2"/>
        <v>435</v>
      </c>
      <c r="M366" s="11">
        <v>0.3</v>
      </c>
      <c r="O366" s="13"/>
      <c r="P366" s="12"/>
    </row>
    <row r="367" spans="1:16" ht="15.75" customHeight="1" x14ac:dyDescent="0.25">
      <c r="A367" s="1"/>
      <c r="B367" s="6" t="s">
        <v>23</v>
      </c>
      <c r="C367" s="6">
        <v>1197831</v>
      </c>
      <c r="D367" s="7">
        <v>44198</v>
      </c>
      <c r="E367" s="6" t="s">
        <v>24</v>
      </c>
      <c r="F367" s="6" t="s">
        <v>25</v>
      </c>
      <c r="G367" s="6" t="s">
        <v>36</v>
      </c>
      <c r="H367" s="6" t="s">
        <v>18</v>
      </c>
      <c r="I367" s="8">
        <v>0.3</v>
      </c>
      <c r="J367" s="9">
        <v>7250</v>
      </c>
      <c r="K367" s="10">
        <f t="shared" si="3"/>
        <v>2175</v>
      </c>
      <c r="L367" s="10">
        <f t="shared" si="2"/>
        <v>652.5</v>
      </c>
      <c r="M367" s="11">
        <v>0.3</v>
      </c>
      <c r="O367" s="13"/>
      <c r="P367" s="12"/>
    </row>
    <row r="368" spans="1:16" ht="15.75" customHeight="1" x14ac:dyDescent="0.25">
      <c r="A368" s="1"/>
      <c r="B368" s="6" t="s">
        <v>23</v>
      </c>
      <c r="C368" s="6">
        <v>1197831</v>
      </c>
      <c r="D368" s="7">
        <v>44198</v>
      </c>
      <c r="E368" s="6" t="s">
        <v>24</v>
      </c>
      <c r="F368" s="6" t="s">
        <v>25</v>
      </c>
      <c r="G368" s="6" t="s">
        <v>36</v>
      </c>
      <c r="H368" s="6" t="s">
        <v>19</v>
      </c>
      <c r="I368" s="8">
        <v>0.3</v>
      </c>
      <c r="J368" s="9">
        <v>5250</v>
      </c>
      <c r="K368" s="10">
        <f t="shared" si="3"/>
        <v>1575</v>
      </c>
      <c r="L368" s="10">
        <f t="shared" si="2"/>
        <v>472.5</v>
      </c>
      <c r="M368" s="11">
        <v>0.3</v>
      </c>
      <c r="O368" s="13"/>
      <c r="P368" s="12"/>
    </row>
    <row r="369" spans="1:16" ht="15.75" customHeight="1" x14ac:dyDescent="0.25">
      <c r="A369" s="1"/>
      <c r="B369" s="6" t="s">
        <v>23</v>
      </c>
      <c r="C369" s="6">
        <v>1197831</v>
      </c>
      <c r="D369" s="7">
        <v>44198</v>
      </c>
      <c r="E369" s="6" t="s">
        <v>24</v>
      </c>
      <c r="F369" s="6" t="s">
        <v>25</v>
      </c>
      <c r="G369" s="6" t="s">
        <v>36</v>
      </c>
      <c r="H369" s="6" t="s">
        <v>20</v>
      </c>
      <c r="I369" s="8">
        <v>0.35</v>
      </c>
      <c r="J369" s="9">
        <v>5250</v>
      </c>
      <c r="K369" s="10">
        <f t="shared" si="3"/>
        <v>1837.4999999999998</v>
      </c>
      <c r="L369" s="10">
        <f t="shared" si="2"/>
        <v>735</v>
      </c>
      <c r="M369" s="11">
        <v>0.4</v>
      </c>
      <c r="O369" s="13"/>
      <c r="P369" s="12"/>
    </row>
    <row r="370" spans="1:16" ht="15.75" customHeight="1" x14ac:dyDescent="0.25">
      <c r="A370" s="1"/>
      <c r="B370" s="6" t="s">
        <v>23</v>
      </c>
      <c r="C370" s="6">
        <v>1197831</v>
      </c>
      <c r="D370" s="7">
        <v>44198</v>
      </c>
      <c r="E370" s="6" t="s">
        <v>24</v>
      </c>
      <c r="F370" s="6" t="s">
        <v>25</v>
      </c>
      <c r="G370" s="6" t="s">
        <v>36</v>
      </c>
      <c r="H370" s="6" t="s">
        <v>21</v>
      </c>
      <c r="I370" s="8">
        <v>0.4</v>
      </c>
      <c r="J370" s="9">
        <v>3750</v>
      </c>
      <c r="K370" s="10">
        <f t="shared" si="3"/>
        <v>1500</v>
      </c>
      <c r="L370" s="10">
        <f t="shared" si="2"/>
        <v>375</v>
      </c>
      <c r="M370" s="11">
        <v>0.25</v>
      </c>
      <c r="O370" s="13"/>
      <c r="P370" s="12"/>
    </row>
    <row r="371" spans="1:16" ht="15.75" customHeight="1" x14ac:dyDescent="0.25">
      <c r="A371" s="1"/>
      <c r="B371" s="6" t="s">
        <v>23</v>
      </c>
      <c r="C371" s="6">
        <v>1197831</v>
      </c>
      <c r="D371" s="7">
        <v>44198</v>
      </c>
      <c r="E371" s="6" t="s">
        <v>24</v>
      </c>
      <c r="F371" s="6" t="s">
        <v>25</v>
      </c>
      <c r="G371" s="6" t="s">
        <v>36</v>
      </c>
      <c r="H371" s="6" t="s">
        <v>22</v>
      </c>
      <c r="I371" s="8">
        <v>0.35</v>
      </c>
      <c r="J371" s="9">
        <v>5250</v>
      </c>
      <c r="K371" s="10">
        <f t="shared" si="3"/>
        <v>1837.4999999999998</v>
      </c>
      <c r="L371" s="10">
        <f t="shared" si="2"/>
        <v>826.87499999999989</v>
      </c>
      <c r="M371" s="11">
        <v>0.45</v>
      </c>
      <c r="O371" s="13"/>
      <c r="P371" s="12"/>
    </row>
    <row r="372" spans="1:16" ht="15.75" customHeight="1" x14ac:dyDescent="0.25">
      <c r="A372" s="1"/>
      <c r="B372" s="6" t="s">
        <v>23</v>
      </c>
      <c r="C372" s="6">
        <v>1197831</v>
      </c>
      <c r="D372" s="7">
        <v>44228</v>
      </c>
      <c r="E372" s="6" t="s">
        <v>24</v>
      </c>
      <c r="F372" s="6" t="s">
        <v>25</v>
      </c>
      <c r="G372" s="6" t="s">
        <v>36</v>
      </c>
      <c r="H372" s="6" t="s">
        <v>17</v>
      </c>
      <c r="I372" s="8">
        <v>0.25</v>
      </c>
      <c r="J372" s="9">
        <v>6750</v>
      </c>
      <c r="K372" s="10">
        <f t="shared" si="3"/>
        <v>1687.5</v>
      </c>
      <c r="L372" s="10">
        <f t="shared" si="2"/>
        <v>506.25</v>
      </c>
      <c r="M372" s="11">
        <v>0.3</v>
      </c>
      <c r="O372" s="13"/>
      <c r="P372" s="12"/>
    </row>
    <row r="373" spans="1:16" ht="15.75" customHeight="1" x14ac:dyDescent="0.25">
      <c r="A373" s="1"/>
      <c r="B373" s="6" t="s">
        <v>23</v>
      </c>
      <c r="C373" s="6">
        <v>1197831</v>
      </c>
      <c r="D373" s="7">
        <v>44228</v>
      </c>
      <c r="E373" s="6" t="s">
        <v>24</v>
      </c>
      <c r="F373" s="6" t="s">
        <v>25</v>
      </c>
      <c r="G373" s="6" t="s">
        <v>36</v>
      </c>
      <c r="H373" s="6" t="s">
        <v>18</v>
      </c>
      <c r="I373" s="8">
        <v>0.35</v>
      </c>
      <c r="J373" s="9">
        <v>6500</v>
      </c>
      <c r="K373" s="10">
        <f t="shared" si="3"/>
        <v>2275</v>
      </c>
      <c r="L373" s="10">
        <f t="shared" si="2"/>
        <v>682.5</v>
      </c>
      <c r="M373" s="11">
        <v>0.3</v>
      </c>
      <c r="O373" s="13"/>
      <c r="P373" s="12"/>
    </row>
    <row r="374" spans="1:16" ht="15.75" customHeight="1" x14ac:dyDescent="0.25">
      <c r="A374" s="1"/>
      <c r="B374" s="6" t="s">
        <v>23</v>
      </c>
      <c r="C374" s="6">
        <v>1197831</v>
      </c>
      <c r="D374" s="7">
        <v>44228</v>
      </c>
      <c r="E374" s="6" t="s">
        <v>24</v>
      </c>
      <c r="F374" s="6" t="s">
        <v>25</v>
      </c>
      <c r="G374" s="6" t="s">
        <v>36</v>
      </c>
      <c r="H374" s="6" t="s">
        <v>19</v>
      </c>
      <c r="I374" s="8">
        <v>0.35</v>
      </c>
      <c r="J374" s="9">
        <v>4750</v>
      </c>
      <c r="K374" s="10">
        <f t="shared" si="3"/>
        <v>1662.5</v>
      </c>
      <c r="L374" s="10">
        <f t="shared" si="2"/>
        <v>498.75</v>
      </c>
      <c r="M374" s="11">
        <v>0.3</v>
      </c>
      <c r="O374" s="13"/>
      <c r="P374" s="12"/>
    </row>
    <row r="375" spans="1:16" ht="15.75" customHeight="1" x14ac:dyDescent="0.25">
      <c r="A375" s="1"/>
      <c r="B375" s="6" t="s">
        <v>23</v>
      </c>
      <c r="C375" s="6">
        <v>1197831</v>
      </c>
      <c r="D375" s="7">
        <v>44228</v>
      </c>
      <c r="E375" s="6" t="s">
        <v>24</v>
      </c>
      <c r="F375" s="6" t="s">
        <v>25</v>
      </c>
      <c r="G375" s="6" t="s">
        <v>36</v>
      </c>
      <c r="H375" s="6" t="s">
        <v>20</v>
      </c>
      <c r="I375" s="8">
        <v>0.35</v>
      </c>
      <c r="J375" s="9">
        <v>4250</v>
      </c>
      <c r="K375" s="10">
        <f t="shared" si="3"/>
        <v>1487.5</v>
      </c>
      <c r="L375" s="10">
        <f t="shared" si="2"/>
        <v>595</v>
      </c>
      <c r="M375" s="11">
        <v>0.4</v>
      </c>
      <c r="O375" s="13"/>
      <c r="P375" s="12"/>
    </row>
    <row r="376" spans="1:16" ht="15.75" customHeight="1" x14ac:dyDescent="0.25">
      <c r="A376" s="1"/>
      <c r="B376" s="6" t="s">
        <v>23</v>
      </c>
      <c r="C376" s="6">
        <v>1197831</v>
      </c>
      <c r="D376" s="7">
        <v>44228</v>
      </c>
      <c r="E376" s="6" t="s">
        <v>24</v>
      </c>
      <c r="F376" s="6" t="s">
        <v>25</v>
      </c>
      <c r="G376" s="6" t="s">
        <v>36</v>
      </c>
      <c r="H376" s="6" t="s">
        <v>21</v>
      </c>
      <c r="I376" s="8">
        <v>0.4</v>
      </c>
      <c r="J376" s="9">
        <v>3000</v>
      </c>
      <c r="K376" s="10">
        <f t="shared" si="3"/>
        <v>1200</v>
      </c>
      <c r="L376" s="10">
        <f t="shared" si="2"/>
        <v>300</v>
      </c>
      <c r="M376" s="11">
        <v>0.25</v>
      </c>
      <c r="O376" s="13"/>
      <c r="P376" s="12"/>
    </row>
    <row r="377" spans="1:16" ht="15.75" customHeight="1" x14ac:dyDescent="0.25">
      <c r="A377" s="1"/>
      <c r="B377" s="6" t="s">
        <v>23</v>
      </c>
      <c r="C377" s="6">
        <v>1197831</v>
      </c>
      <c r="D377" s="7">
        <v>44228</v>
      </c>
      <c r="E377" s="6" t="s">
        <v>24</v>
      </c>
      <c r="F377" s="6" t="s">
        <v>25</v>
      </c>
      <c r="G377" s="6" t="s">
        <v>36</v>
      </c>
      <c r="H377" s="6" t="s">
        <v>22</v>
      </c>
      <c r="I377" s="8">
        <v>0.35</v>
      </c>
      <c r="J377" s="9">
        <v>5000</v>
      </c>
      <c r="K377" s="10">
        <f t="shared" si="3"/>
        <v>1750</v>
      </c>
      <c r="L377" s="10">
        <f t="shared" si="2"/>
        <v>787.5</v>
      </c>
      <c r="M377" s="11">
        <v>0.45</v>
      </c>
      <c r="O377" s="13"/>
      <c r="P377" s="12"/>
    </row>
    <row r="378" spans="1:16" ht="15.75" customHeight="1" x14ac:dyDescent="0.25">
      <c r="A378" s="1"/>
      <c r="B378" s="6" t="s">
        <v>23</v>
      </c>
      <c r="C378" s="6">
        <v>1197831</v>
      </c>
      <c r="D378" s="7">
        <v>44258</v>
      </c>
      <c r="E378" s="6" t="s">
        <v>24</v>
      </c>
      <c r="F378" s="6" t="s">
        <v>25</v>
      </c>
      <c r="G378" s="6" t="s">
        <v>36</v>
      </c>
      <c r="H378" s="6" t="s">
        <v>17</v>
      </c>
      <c r="I378" s="8">
        <v>0.3</v>
      </c>
      <c r="J378" s="9">
        <v>6750</v>
      </c>
      <c r="K378" s="10">
        <f t="shared" si="3"/>
        <v>2025</v>
      </c>
      <c r="L378" s="10">
        <f t="shared" si="2"/>
        <v>708.75</v>
      </c>
      <c r="M378" s="11">
        <v>0.35</v>
      </c>
      <c r="O378" s="13"/>
      <c r="P378" s="12"/>
    </row>
    <row r="379" spans="1:16" ht="15.75" customHeight="1" x14ac:dyDescent="0.25">
      <c r="A379" s="1"/>
      <c r="B379" s="6" t="s">
        <v>23</v>
      </c>
      <c r="C379" s="6">
        <v>1197831</v>
      </c>
      <c r="D379" s="7">
        <v>44258</v>
      </c>
      <c r="E379" s="6" t="s">
        <v>24</v>
      </c>
      <c r="F379" s="6" t="s">
        <v>25</v>
      </c>
      <c r="G379" s="6" t="s">
        <v>36</v>
      </c>
      <c r="H379" s="6" t="s">
        <v>18</v>
      </c>
      <c r="I379" s="8">
        <v>0.4</v>
      </c>
      <c r="J379" s="9">
        <v>6750</v>
      </c>
      <c r="K379" s="10">
        <f t="shared" si="3"/>
        <v>2700</v>
      </c>
      <c r="L379" s="10">
        <f t="shared" si="2"/>
        <v>944.99999999999989</v>
      </c>
      <c r="M379" s="11">
        <v>0.35</v>
      </c>
      <c r="O379" s="13"/>
      <c r="P379" s="12"/>
    </row>
    <row r="380" spans="1:16" ht="15.75" customHeight="1" x14ac:dyDescent="0.25">
      <c r="A380" s="1"/>
      <c r="B380" s="6" t="s">
        <v>23</v>
      </c>
      <c r="C380" s="6">
        <v>1197831</v>
      </c>
      <c r="D380" s="7">
        <v>44258</v>
      </c>
      <c r="E380" s="6" t="s">
        <v>24</v>
      </c>
      <c r="F380" s="6" t="s">
        <v>25</v>
      </c>
      <c r="G380" s="6" t="s">
        <v>36</v>
      </c>
      <c r="H380" s="6" t="s">
        <v>19</v>
      </c>
      <c r="I380" s="8">
        <v>0.3</v>
      </c>
      <c r="J380" s="9">
        <v>5000</v>
      </c>
      <c r="K380" s="10">
        <f t="shared" si="3"/>
        <v>1500</v>
      </c>
      <c r="L380" s="10">
        <f t="shared" si="2"/>
        <v>525</v>
      </c>
      <c r="M380" s="11">
        <v>0.35</v>
      </c>
      <c r="O380" s="13"/>
      <c r="P380" s="12"/>
    </row>
    <row r="381" spans="1:16" ht="15.75" customHeight="1" x14ac:dyDescent="0.25">
      <c r="A381" s="1"/>
      <c r="B381" s="6" t="s">
        <v>23</v>
      </c>
      <c r="C381" s="6">
        <v>1197831</v>
      </c>
      <c r="D381" s="7">
        <v>44258</v>
      </c>
      <c r="E381" s="6" t="s">
        <v>24</v>
      </c>
      <c r="F381" s="6" t="s">
        <v>25</v>
      </c>
      <c r="G381" s="6" t="s">
        <v>36</v>
      </c>
      <c r="H381" s="6" t="s">
        <v>20</v>
      </c>
      <c r="I381" s="8">
        <v>0.35000000000000003</v>
      </c>
      <c r="J381" s="9">
        <v>4000</v>
      </c>
      <c r="K381" s="10">
        <f t="shared" si="3"/>
        <v>1400.0000000000002</v>
      </c>
      <c r="L381" s="10">
        <f t="shared" si="2"/>
        <v>630.00000000000011</v>
      </c>
      <c r="M381" s="11">
        <v>0.45</v>
      </c>
      <c r="O381" s="13"/>
      <c r="P381" s="12"/>
    </row>
    <row r="382" spans="1:16" ht="15.75" customHeight="1" x14ac:dyDescent="0.25">
      <c r="A382" s="1"/>
      <c r="B382" s="6" t="s">
        <v>23</v>
      </c>
      <c r="C382" s="6">
        <v>1197831</v>
      </c>
      <c r="D382" s="7">
        <v>44258</v>
      </c>
      <c r="E382" s="6" t="s">
        <v>24</v>
      </c>
      <c r="F382" s="6" t="s">
        <v>25</v>
      </c>
      <c r="G382" s="6" t="s">
        <v>36</v>
      </c>
      <c r="H382" s="6" t="s">
        <v>21</v>
      </c>
      <c r="I382" s="8">
        <v>0.4</v>
      </c>
      <c r="J382" s="9">
        <v>3000</v>
      </c>
      <c r="K382" s="10">
        <f t="shared" si="3"/>
        <v>1200</v>
      </c>
      <c r="L382" s="10">
        <f t="shared" si="2"/>
        <v>360</v>
      </c>
      <c r="M382" s="11">
        <v>0.3</v>
      </c>
      <c r="O382" s="13"/>
      <c r="P382" s="12"/>
    </row>
    <row r="383" spans="1:16" ht="15.75" customHeight="1" x14ac:dyDescent="0.25">
      <c r="A383" s="1"/>
      <c r="B383" s="6" t="s">
        <v>23</v>
      </c>
      <c r="C383" s="6">
        <v>1197831</v>
      </c>
      <c r="D383" s="7">
        <v>44258</v>
      </c>
      <c r="E383" s="6" t="s">
        <v>24</v>
      </c>
      <c r="F383" s="6" t="s">
        <v>25</v>
      </c>
      <c r="G383" s="6" t="s">
        <v>36</v>
      </c>
      <c r="H383" s="6" t="s">
        <v>22</v>
      </c>
      <c r="I383" s="8">
        <v>0.35000000000000003</v>
      </c>
      <c r="J383" s="9">
        <v>4500</v>
      </c>
      <c r="K383" s="10">
        <f t="shared" si="3"/>
        <v>1575.0000000000002</v>
      </c>
      <c r="L383" s="10">
        <f t="shared" si="2"/>
        <v>787.50000000000011</v>
      </c>
      <c r="M383" s="11">
        <v>0.5</v>
      </c>
      <c r="O383" s="13"/>
      <c r="P383" s="12"/>
    </row>
    <row r="384" spans="1:16" ht="15.75" customHeight="1" x14ac:dyDescent="0.25">
      <c r="A384" s="1"/>
      <c r="B384" s="6" t="s">
        <v>23</v>
      </c>
      <c r="C384" s="6">
        <v>1197831</v>
      </c>
      <c r="D384" s="7">
        <v>44288</v>
      </c>
      <c r="E384" s="6" t="s">
        <v>24</v>
      </c>
      <c r="F384" s="6" t="s">
        <v>25</v>
      </c>
      <c r="G384" s="6" t="s">
        <v>36</v>
      </c>
      <c r="H384" s="6" t="s">
        <v>17</v>
      </c>
      <c r="I384" s="8">
        <v>0.19999999999999998</v>
      </c>
      <c r="J384" s="9">
        <v>7000</v>
      </c>
      <c r="K384" s="10">
        <f t="shared" si="3"/>
        <v>1399.9999999999998</v>
      </c>
      <c r="L384" s="10">
        <f t="shared" si="2"/>
        <v>489.99999999999989</v>
      </c>
      <c r="M384" s="11">
        <v>0.35</v>
      </c>
      <c r="O384" s="13"/>
      <c r="P384" s="12"/>
    </row>
    <row r="385" spans="1:16" ht="15.75" customHeight="1" x14ac:dyDescent="0.25">
      <c r="A385" s="1"/>
      <c r="B385" s="6" t="s">
        <v>23</v>
      </c>
      <c r="C385" s="6">
        <v>1197831</v>
      </c>
      <c r="D385" s="7">
        <v>44288</v>
      </c>
      <c r="E385" s="6" t="s">
        <v>24</v>
      </c>
      <c r="F385" s="6" t="s">
        <v>25</v>
      </c>
      <c r="G385" s="6" t="s">
        <v>36</v>
      </c>
      <c r="H385" s="6" t="s">
        <v>18</v>
      </c>
      <c r="I385" s="8">
        <v>0.30000000000000004</v>
      </c>
      <c r="J385" s="9">
        <v>7000</v>
      </c>
      <c r="K385" s="10">
        <f t="shared" si="3"/>
        <v>2100.0000000000005</v>
      </c>
      <c r="L385" s="10">
        <f t="shared" si="2"/>
        <v>735.00000000000011</v>
      </c>
      <c r="M385" s="11">
        <v>0.35</v>
      </c>
      <c r="O385" s="13"/>
      <c r="P385" s="12"/>
    </row>
    <row r="386" spans="1:16" ht="15.75" customHeight="1" x14ac:dyDescent="0.25">
      <c r="A386" s="1"/>
      <c r="B386" s="6" t="s">
        <v>23</v>
      </c>
      <c r="C386" s="6">
        <v>1197831</v>
      </c>
      <c r="D386" s="7">
        <v>44288</v>
      </c>
      <c r="E386" s="6" t="s">
        <v>24</v>
      </c>
      <c r="F386" s="6" t="s">
        <v>25</v>
      </c>
      <c r="G386" s="6" t="s">
        <v>36</v>
      </c>
      <c r="H386" s="6" t="s">
        <v>19</v>
      </c>
      <c r="I386" s="8">
        <v>0.24999999999999997</v>
      </c>
      <c r="J386" s="9">
        <v>5250</v>
      </c>
      <c r="K386" s="10">
        <f t="shared" si="3"/>
        <v>1312.4999999999998</v>
      </c>
      <c r="L386" s="10">
        <f t="shared" si="2"/>
        <v>459.37499999999989</v>
      </c>
      <c r="M386" s="11">
        <v>0.35</v>
      </c>
      <c r="O386" s="13"/>
      <c r="P386" s="12"/>
    </row>
    <row r="387" spans="1:16" ht="15.75" customHeight="1" x14ac:dyDescent="0.25">
      <c r="A387" s="1"/>
      <c r="B387" s="6" t="s">
        <v>23</v>
      </c>
      <c r="C387" s="6">
        <v>1197831</v>
      </c>
      <c r="D387" s="7">
        <v>44288</v>
      </c>
      <c r="E387" s="6" t="s">
        <v>24</v>
      </c>
      <c r="F387" s="6" t="s">
        <v>25</v>
      </c>
      <c r="G387" s="6" t="s">
        <v>36</v>
      </c>
      <c r="H387" s="6" t="s">
        <v>20</v>
      </c>
      <c r="I387" s="8">
        <v>0.30000000000000004</v>
      </c>
      <c r="J387" s="9">
        <v>4250</v>
      </c>
      <c r="K387" s="10">
        <f t="shared" si="3"/>
        <v>1275.0000000000002</v>
      </c>
      <c r="L387" s="10">
        <f t="shared" si="2"/>
        <v>573.75000000000011</v>
      </c>
      <c r="M387" s="11">
        <v>0.45</v>
      </c>
      <c r="O387" s="13"/>
      <c r="P387" s="12"/>
    </row>
    <row r="388" spans="1:16" ht="15.75" customHeight="1" x14ac:dyDescent="0.25">
      <c r="A388" s="1"/>
      <c r="B388" s="6" t="s">
        <v>23</v>
      </c>
      <c r="C388" s="6">
        <v>1197831</v>
      </c>
      <c r="D388" s="7">
        <v>44288</v>
      </c>
      <c r="E388" s="6" t="s">
        <v>24</v>
      </c>
      <c r="F388" s="6" t="s">
        <v>25</v>
      </c>
      <c r="G388" s="6" t="s">
        <v>36</v>
      </c>
      <c r="H388" s="6" t="s">
        <v>21</v>
      </c>
      <c r="I388" s="8">
        <v>0.35</v>
      </c>
      <c r="J388" s="9">
        <v>3250</v>
      </c>
      <c r="K388" s="10">
        <f t="shared" si="3"/>
        <v>1137.5</v>
      </c>
      <c r="L388" s="10">
        <f t="shared" si="2"/>
        <v>341.25</v>
      </c>
      <c r="M388" s="11">
        <v>0.3</v>
      </c>
      <c r="O388" s="13"/>
      <c r="P388" s="12"/>
    </row>
    <row r="389" spans="1:16" ht="15.75" customHeight="1" x14ac:dyDescent="0.25">
      <c r="A389" s="1"/>
      <c r="B389" s="6" t="s">
        <v>23</v>
      </c>
      <c r="C389" s="6">
        <v>1197831</v>
      </c>
      <c r="D389" s="7">
        <v>44288</v>
      </c>
      <c r="E389" s="6" t="s">
        <v>24</v>
      </c>
      <c r="F389" s="6" t="s">
        <v>25</v>
      </c>
      <c r="G389" s="6" t="s">
        <v>36</v>
      </c>
      <c r="H389" s="6" t="s">
        <v>22</v>
      </c>
      <c r="I389" s="8">
        <v>0.30000000000000004</v>
      </c>
      <c r="J389" s="9">
        <v>6000</v>
      </c>
      <c r="K389" s="10">
        <f t="shared" si="3"/>
        <v>1800.0000000000002</v>
      </c>
      <c r="L389" s="10">
        <f t="shared" si="2"/>
        <v>900.00000000000011</v>
      </c>
      <c r="M389" s="11">
        <v>0.5</v>
      </c>
      <c r="O389" s="13"/>
      <c r="P389" s="12"/>
    </row>
    <row r="390" spans="1:16" ht="15.75" customHeight="1" x14ac:dyDescent="0.25">
      <c r="A390" s="1"/>
      <c r="B390" s="6" t="s">
        <v>23</v>
      </c>
      <c r="C390" s="6">
        <v>1197831</v>
      </c>
      <c r="D390" s="7">
        <v>44318</v>
      </c>
      <c r="E390" s="6" t="s">
        <v>24</v>
      </c>
      <c r="F390" s="6" t="s">
        <v>25</v>
      </c>
      <c r="G390" s="6" t="s">
        <v>36</v>
      </c>
      <c r="H390" s="6" t="s">
        <v>17</v>
      </c>
      <c r="I390" s="8">
        <v>0.19999999999999998</v>
      </c>
      <c r="J390" s="9">
        <v>7500</v>
      </c>
      <c r="K390" s="10">
        <f t="shared" si="3"/>
        <v>1499.9999999999998</v>
      </c>
      <c r="L390" s="10">
        <f t="shared" si="2"/>
        <v>524.99999999999989</v>
      </c>
      <c r="M390" s="11">
        <v>0.35</v>
      </c>
      <c r="O390" s="13"/>
      <c r="P390" s="12"/>
    </row>
    <row r="391" spans="1:16" ht="15.75" customHeight="1" x14ac:dyDescent="0.25">
      <c r="A391" s="1"/>
      <c r="B391" s="6" t="s">
        <v>23</v>
      </c>
      <c r="C391" s="6">
        <v>1197831</v>
      </c>
      <c r="D391" s="7">
        <v>44318</v>
      </c>
      <c r="E391" s="6" t="s">
        <v>24</v>
      </c>
      <c r="F391" s="6" t="s">
        <v>25</v>
      </c>
      <c r="G391" s="6" t="s">
        <v>36</v>
      </c>
      <c r="H391" s="6" t="s">
        <v>18</v>
      </c>
      <c r="I391" s="8">
        <v>0.30000000000000004</v>
      </c>
      <c r="J391" s="9">
        <v>7750</v>
      </c>
      <c r="K391" s="10">
        <f t="shared" si="3"/>
        <v>2325.0000000000005</v>
      </c>
      <c r="L391" s="10">
        <f t="shared" si="2"/>
        <v>813.75000000000011</v>
      </c>
      <c r="M391" s="11">
        <v>0.35</v>
      </c>
      <c r="O391" s="13"/>
      <c r="P391" s="12"/>
    </row>
    <row r="392" spans="1:16" ht="15.75" customHeight="1" x14ac:dyDescent="0.25">
      <c r="A392" s="1"/>
      <c r="B392" s="6" t="s">
        <v>23</v>
      </c>
      <c r="C392" s="6">
        <v>1197831</v>
      </c>
      <c r="D392" s="7">
        <v>44318</v>
      </c>
      <c r="E392" s="6" t="s">
        <v>24</v>
      </c>
      <c r="F392" s="6" t="s">
        <v>25</v>
      </c>
      <c r="G392" s="6" t="s">
        <v>36</v>
      </c>
      <c r="H392" s="6" t="s">
        <v>19</v>
      </c>
      <c r="I392" s="8">
        <v>0.24999999999999997</v>
      </c>
      <c r="J392" s="9">
        <v>6250</v>
      </c>
      <c r="K392" s="10">
        <f t="shared" si="3"/>
        <v>1562.4999999999998</v>
      </c>
      <c r="L392" s="10">
        <f t="shared" si="2"/>
        <v>546.87499999999989</v>
      </c>
      <c r="M392" s="11">
        <v>0.35</v>
      </c>
      <c r="O392" s="13"/>
      <c r="P392" s="12"/>
    </row>
    <row r="393" spans="1:16" ht="15.75" customHeight="1" x14ac:dyDescent="0.25">
      <c r="A393" s="1"/>
      <c r="B393" s="6" t="s">
        <v>23</v>
      </c>
      <c r="C393" s="6">
        <v>1197831</v>
      </c>
      <c r="D393" s="7">
        <v>44318</v>
      </c>
      <c r="E393" s="6" t="s">
        <v>24</v>
      </c>
      <c r="F393" s="6" t="s">
        <v>25</v>
      </c>
      <c r="G393" s="6" t="s">
        <v>36</v>
      </c>
      <c r="H393" s="6" t="s">
        <v>20</v>
      </c>
      <c r="I393" s="8">
        <v>0.35000000000000003</v>
      </c>
      <c r="J393" s="9">
        <v>5500</v>
      </c>
      <c r="K393" s="10">
        <f t="shared" si="3"/>
        <v>1925.0000000000002</v>
      </c>
      <c r="L393" s="10">
        <f t="shared" si="2"/>
        <v>866.25000000000011</v>
      </c>
      <c r="M393" s="11">
        <v>0.45</v>
      </c>
      <c r="O393" s="13"/>
      <c r="P393" s="12"/>
    </row>
    <row r="394" spans="1:16" ht="15.75" customHeight="1" x14ac:dyDescent="0.25">
      <c r="A394" s="1"/>
      <c r="B394" s="6" t="s">
        <v>23</v>
      </c>
      <c r="C394" s="6">
        <v>1197831</v>
      </c>
      <c r="D394" s="7">
        <v>44318</v>
      </c>
      <c r="E394" s="6" t="s">
        <v>24</v>
      </c>
      <c r="F394" s="6" t="s">
        <v>25</v>
      </c>
      <c r="G394" s="6" t="s">
        <v>36</v>
      </c>
      <c r="H394" s="6" t="s">
        <v>21</v>
      </c>
      <c r="I394" s="8">
        <v>0.5</v>
      </c>
      <c r="J394" s="9">
        <v>4500</v>
      </c>
      <c r="K394" s="10">
        <f t="shared" si="3"/>
        <v>2250</v>
      </c>
      <c r="L394" s="10">
        <f t="shared" si="2"/>
        <v>675</v>
      </c>
      <c r="M394" s="11">
        <v>0.3</v>
      </c>
      <c r="O394" s="13"/>
      <c r="P394" s="12"/>
    </row>
    <row r="395" spans="1:16" ht="15.75" customHeight="1" x14ac:dyDescent="0.25">
      <c r="A395" s="1"/>
      <c r="B395" s="6" t="s">
        <v>23</v>
      </c>
      <c r="C395" s="6">
        <v>1197831</v>
      </c>
      <c r="D395" s="7">
        <v>44318</v>
      </c>
      <c r="E395" s="6" t="s">
        <v>24</v>
      </c>
      <c r="F395" s="6" t="s">
        <v>25</v>
      </c>
      <c r="G395" s="6" t="s">
        <v>36</v>
      </c>
      <c r="H395" s="6" t="s">
        <v>22</v>
      </c>
      <c r="I395" s="8">
        <v>0.45</v>
      </c>
      <c r="J395" s="9">
        <v>8000</v>
      </c>
      <c r="K395" s="10">
        <f t="shared" si="3"/>
        <v>3600</v>
      </c>
      <c r="L395" s="10">
        <f t="shared" si="2"/>
        <v>1800</v>
      </c>
      <c r="M395" s="11">
        <v>0.5</v>
      </c>
      <c r="O395" s="13"/>
      <c r="P395" s="12"/>
    </row>
    <row r="396" spans="1:16" ht="15.75" customHeight="1" x14ac:dyDescent="0.25">
      <c r="A396" s="1"/>
      <c r="B396" s="6" t="s">
        <v>23</v>
      </c>
      <c r="C396" s="6">
        <v>1197831</v>
      </c>
      <c r="D396" s="7">
        <v>44348</v>
      </c>
      <c r="E396" s="6" t="s">
        <v>24</v>
      </c>
      <c r="F396" s="6" t="s">
        <v>25</v>
      </c>
      <c r="G396" s="6" t="s">
        <v>36</v>
      </c>
      <c r="H396" s="6" t="s">
        <v>17</v>
      </c>
      <c r="I396" s="8">
        <v>0.45</v>
      </c>
      <c r="J396" s="9">
        <v>8000</v>
      </c>
      <c r="K396" s="10">
        <f t="shared" si="3"/>
        <v>3600</v>
      </c>
      <c r="L396" s="10">
        <f t="shared" si="2"/>
        <v>1260</v>
      </c>
      <c r="M396" s="11">
        <v>0.35</v>
      </c>
      <c r="O396" s="13"/>
      <c r="P396" s="12"/>
    </row>
    <row r="397" spans="1:16" ht="15.75" customHeight="1" x14ac:dyDescent="0.25">
      <c r="A397" s="1"/>
      <c r="B397" s="6" t="s">
        <v>23</v>
      </c>
      <c r="C397" s="6">
        <v>1197831</v>
      </c>
      <c r="D397" s="7">
        <v>44348</v>
      </c>
      <c r="E397" s="6" t="s">
        <v>24</v>
      </c>
      <c r="F397" s="6" t="s">
        <v>25</v>
      </c>
      <c r="G397" s="6" t="s">
        <v>36</v>
      </c>
      <c r="H397" s="6" t="s">
        <v>18</v>
      </c>
      <c r="I397" s="8">
        <v>0.5</v>
      </c>
      <c r="J397" s="9">
        <v>8000</v>
      </c>
      <c r="K397" s="10">
        <f t="shared" si="3"/>
        <v>4000</v>
      </c>
      <c r="L397" s="10">
        <f t="shared" si="2"/>
        <v>1400</v>
      </c>
      <c r="M397" s="11">
        <v>0.35</v>
      </c>
      <c r="O397" s="13"/>
      <c r="P397" s="12"/>
    </row>
    <row r="398" spans="1:16" ht="15.75" customHeight="1" x14ac:dyDescent="0.25">
      <c r="A398" s="1"/>
      <c r="B398" s="6" t="s">
        <v>23</v>
      </c>
      <c r="C398" s="6">
        <v>1197831</v>
      </c>
      <c r="D398" s="7">
        <v>44348</v>
      </c>
      <c r="E398" s="6" t="s">
        <v>24</v>
      </c>
      <c r="F398" s="6" t="s">
        <v>25</v>
      </c>
      <c r="G398" s="6" t="s">
        <v>36</v>
      </c>
      <c r="H398" s="6" t="s">
        <v>19</v>
      </c>
      <c r="I398" s="8">
        <v>0.45</v>
      </c>
      <c r="J398" s="9">
        <v>6500</v>
      </c>
      <c r="K398" s="10">
        <f t="shared" si="3"/>
        <v>2925</v>
      </c>
      <c r="L398" s="10">
        <f t="shared" si="2"/>
        <v>1023.7499999999999</v>
      </c>
      <c r="M398" s="11">
        <v>0.35</v>
      </c>
      <c r="O398" s="13"/>
      <c r="P398" s="12"/>
    </row>
    <row r="399" spans="1:16" ht="15.75" customHeight="1" x14ac:dyDescent="0.25">
      <c r="A399" s="1"/>
      <c r="B399" s="6" t="s">
        <v>23</v>
      </c>
      <c r="C399" s="6">
        <v>1197831</v>
      </c>
      <c r="D399" s="7">
        <v>44348</v>
      </c>
      <c r="E399" s="6" t="s">
        <v>24</v>
      </c>
      <c r="F399" s="6" t="s">
        <v>25</v>
      </c>
      <c r="G399" s="6" t="s">
        <v>36</v>
      </c>
      <c r="H399" s="6" t="s">
        <v>20</v>
      </c>
      <c r="I399" s="8">
        <v>0.45</v>
      </c>
      <c r="J399" s="9">
        <v>6000</v>
      </c>
      <c r="K399" s="10">
        <f t="shared" si="3"/>
        <v>2700</v>
      </c>
      <c r="L399" s="10">
        <f t="shared" si="2"/>
        <v>1215</v>
      </c>
      <c r="M399" s="11">
        <v>0.45</v>
      </c>
      <c r="O399" s="13"/>
      <c r="P399" s="12"/>
    </row>
    <row r="400" spans="1:16" ht="15.75" customHeight="1" x14ac:dyDescent="0.25">
      <c r="A400" s="1"/>
      <c r="B400" s="6" t="s">
        <v>23</v>
      </c>
      <c r="C400" s="6">
        <v>1197831</v>
      </c>
      <c r="D400" s="7">
        <v>44348</v>
      </c>
      <c r="E400" s="6" t="s">
        <v>24</v>
      </c>
      <c r="F400" s="6" t="s">
        <v>25</v>
      </c>
      <c r="G400" s="6" t="s">
        <v>36</v>
      </c>
      <c r="H400" s="6" t="s">
        <v>21</v>
      </c>
      <c r="I400" s="8">
        <v>0.5</v>
      </c>
      <c r="J400" s="9">
        <v>5000</v>
      </c>
      <c r="K400" s="10">
        <f t="shared" si="3"/>
        <v>2500</v>
      </c>
      <c r="L400" s="10">
        <f t="shared" si="2"/>
        <v>750</v>
      </c>
      <c r="M400" s="11">
        <v>0.3</v>
      </c>
      <c r="O400" s="13"/>
      <c r="P400" s="12"/>
    </row>
    <row r="401" spans="1:16" ht="15.75" customHeight="1" x14ac:dyDescent="0.25">
      <c r="A401" s="1"/>
      <c r="B401" s="6" t="s">
        <v>23</v>
      </c>
      <c r="C401" s="6">
        <v>1197831</v>
      </c>
      <c r="D401" s="7">
        <v>44348</v>
      </c>
      <c r="E401" s="6" t="s">
        <v>24</v>
      </c>
      <c r="F401" s="6" t="s">
        <v>25</v>
      </c>
      <c r="G401" s="6" t="s">
        <v>36</v>
      </c>
      <c r="H401" s="6" t="s">
        <v>22</v>
      </c>
      <c r="I401" s="8">
        <v>0.55000000000000004</v>
      </c>
      <c r="J401" s="9">
        <v>8750</v>
      </c>
      <c r="K401" s="10">
        <f t="shared" si="3"/>
        <v>4812.5</v>
      </c>
      <c r="L401" s="10">
        <f t="shared" si="2"/>
        <v>2406.25</v>
      </c>
      <c r="M401" s="11">
        <v>0.5</v>
      </c>
      <c r="O401" s="13"/>
      <c r="P401" s="12"/>
    </row>
    <row r="402" spans="1:16" ht="15.75" customHeight="1" x14ac:dyDescent="0.25">
      <c r="A402" s="1"/>
      <c r="B402" s="6" t="s">
        <v>23</v>
      </c>
      <c r="C402" s="6">
        <v>1197831</v>
      </c>
      <c r="D402" s="7">
        <v>44380</v>
      </c>
      <c r="E402" s="6" t="s">
        <v>24</v>
      </c>
      <c r="F402" s="6" t="s">
        <v>25</v>
      </c>
      <c r="G402" s="6" t="s">
        <v>36</v>
      </c>
      <c r="H402" s="6" t="s">
        <v>17</v>
      </c>
      <c r="I402" s="8">
        <v>0.45</v>
      </c>
      <c r="J402" s="9">
        <v>8250</v>
      </c>
      <c r="K402" s="10">
        <f t="shared" si="3"/>
        <v>3712.5</v>
      </c>
      <c r="L402" s="10">
        <f t="shared" si="2"/>
        <v>1484.9999999999998</v>
      </c>
      <c r="M402" s="11">
        <v>0.39999999999999997</v>
      </c>
      <c r="O402" s="13"/>
      <c r="P402" s="12"/>
    </row>
    <row r="403" spans="1:16" ht="15.75" customHeight="1" x14ac:dyDescent="0.25">
      <c r="A403" s="1"/>
      <c r="B403" s="6" t="s">
        <v>23</v>
      </c>
      <c r="C403" s="6">
        <v>1197831</v>
      </c>
      <c r="D403" s="7">
        <v>44380</v>
      </c>
      <c r="E403" s="6" t="s">
        <v>24</v>
      </c>
      <c r="F403" s="6" t="s">
        <v>25</v>
      </c>
      <c r="G403" s="6" t="s">
        <v>36</v>
      </c>
      <c r="H403" s="6" t="s">
        <v>18</v>
      </c>
      <c r="I403" s="8">
        <v>0.5</v>
      </c>
      <c r="J403" s="9">
        <v>8250</v>
      </c>
      <c r="K403" s="10">
        <f t="shared" si="3"/>
        <v>4125</v>
      </c>
      <c r="L403" s="10">
        <f t="shared" si="2"/>
        <v>1649.9999999999998</v>
      </c>
      <c r="M403" s="11">
        <v>0.39999999999999997</v>
      </c>
      <c r="O403" s="13"/>
      <c r="P403" s="12"/>
    </row>
    <row r="404" spans="1:16" ht="15.75" customHeight="1" x14ac:dyDescent="0.25">
      <c r="A404" s="1"/>
      <c r="B404" s="6" t="s">
        <v>23</v>
      </c>
      <c r="C404" s="6">
        <v>1197831</v>
      </c>
      <c r="D404" s="7">
        <v>44380</v>
      </c>
      <c r="E404" s="6" t="s">
        <v>24</v>
      </c>
      <c r="F404" s="6" t="s">
        <v>25</v>
      </c>
      <c r="G404" s="6" t="s">
        <v>36</v>
      </c>
      <c r="H404" s="6" t="s">
        <v>19</v>
      </c>
      <c r="I404" s="8">
        <v>0.45</v>
      </c>
      <c r="J404" s="9">
        <v>9750</v>
      </c>
      <c r="K404" s="10">
        <f t="shared" si="3"/>
        <v>4387.5</v>
      </c>
      <c r="L404" s="10">
        <f t="shared" si="2"/>
        <v>1754.9999999999998</v>
      </c>
      <c r="M404" s="11">
        <v>0.39999999999999997</v>
      </c>
      <c r="O404" s="13"/>
      <c r="P404" s="12"/>
    </row>
    <row r="405" spans="1:16" ht="15.75" customHeight="1" x14ac:dyDescent="0.25">
      <c r="A405" s="1"/>
      <c r="B405" s="6" t="s">
        <v>23</v>
      </c>
      <c r="C405" s="6">
        <v>1197831</v>
      </c>
      <c r="D405" s="7">
        <v>44380</v>
      </c>
      <c r="E405" s="6" t="s">
        <v>24</v>
      </c>
      <c r="F405" s="6" t="s">
        <v>25</v>
      </c>
      <c r="G405" s="6" t="s">
        <v>36</v>
      </c>
      <c r="H405" s="6" t="s">
        <v>20</v>
      </c>
      <c r="I405" s="8">
        <v>0.45</v>
      </c>
      <c r="J405" s="9">
        <v>5750</v>
      </c>
      <c r="K405" s="10">
        <f t="shared" si="3"/>
        <v>2587.5</v>
      </c>
      <c r="L405" s="10">
        <f t="shared" si="2"/>
        <v>1293.75</v>
      </c>
      <c r="M405" s="11">
        <v>0.5</v>
      </c>
      <c r="O405" s="13"/>
      <c r="P405" s="12"/>
    </row>
    <row r="406" spans="1:16" ht="15.75" customHeight="1" x14ac:dyDescent="0.25">
      <c r="A406" s="1"/>
      <c r="B406" s="6" t="s">
        <v>23</v>
      </c>
      <c r="C406" s="6">
        <v>1197831</v>
      </c>
      <c r="D406" s="7">
        <v>44380</v>
      </c>
      <c r="E406" s="6" t="s">
        <v>24</v>
      </c>
      <c r="F406" s="6" t="s">
        <v>25</v>
      </c>
      <c r="G406" s="6" t="s">
        <v>36</v>
      </c>
      <c r="H406" s="6" t="s">
        <v>21</v>
      </c>
      <c r="I406" s="8">
        <v>0.5</v>
      </c>
      <c r="J406" s="9">
        <v>5750</v>
      </c>
      <c r="K406" s="10">
        <f t="shared" si="3"/>
        <v>2875</v>
      </c>
      <c r="L406" s="10">
        <f t="shared" si="2"/>
        <v>1006.2499999999999</v>
      </c>
      <c r="M406" s="11">
        <v>0.35</v>
      </c>
      <c r="O406" s="13"/>
      <c r="P406" s="12"/>
    </row>
    <row r="407" spans="1:16" ht="15.75" customHeight="1" x14ac:dyDescent="0.25">
      <c r="A407" s="1"/>
      <c r="B407" s="6" t="s">
        <v>23</v>
      </c>
      <c r="C407" s="6">
        <v>1197831</v>
      </c>
      <c r="D407" s="7">
        <v>44380</v>
      </c>
      <c r="E407" s="6" t="s">
        <v>24</v>
      </c>
      <c r="F407" s="6" t="s">
        <v>25</v>
      </c>
      <c r="G407" s="6" t="s">
        <v>36</v>
      </c>
      <c r="H407" s="6" t="s">
        <v>22</v>
      </c>
      <c r="I407" s="8">
        <v>0.6</v>
      </c>
      <c r="J407" s="9">
        <v>8500</v>
      </c>
      <c r="K407" s="10">
        <f t="shared" si="3"/>
        <v>5100</v>
      </c>
      <c r="L407" s="10">
        <f t="shared" si="2"/>
        <v>2805</v>
      </c>
      <c r="M407" s="11">
        <v>0.55000000000000004</v>
      </c>
      <c r="O407" s="13"/>
      <c r="P407" s="12"/>
    </row>
    <row r="408" spans="1:16" ht="15.75" customHeight="1" x14ac:dyDescent="0.25">
      <c r="A408" s="1"/>
      <c r="B408" s="6" t="s">
        <v>23</v>
      </c>
      <c r="C408" s="6">
        <v>1197831</v>
      </c>
      <c r="D408" s="7">
        <v>44413</v>
      </c>
      <c r="E408" s="6" t="s">
        <v>24</v>
      </c>
      <c r="F408" s="6" t="s">
        <v>25</v>
      </c>
      <c r="G408" s="6" t="s">
        <v>36</v>
      </c>
      <c r="H408" s="6" t="s">
        <v>17</v>
      </c>
      <c r="I408" s="8">
        <v>0.5</v>
      </c>
      <c r="J408" s="9">
        <v>8000</v>
      </c>
      <c r="K408" s="10">
        <f t="shared" si="3"/>
        <v>4000</v>
      </c>
      <c r="L408" s="10">
        <f t="shared" si="2"/>
        <v>1599.9999999999998</v>
      </c>
      <c r="M408" s="11">
        <v>0.39999999999999997</v>
      </c>
      <c r="O408" s="13"/>
      <c r="P408" s="12"/>
    </row>
    <row r="409" spans="1:16" ht="15.75" customHeight="1" x14ac:dyDescent="0.25">
      <c r="A409" s="1"/>
      <c r="B409" s="6" t="s">
        <v>23</v>
      </c>
      <c r="C409" s="6">
        <v>1197831</v>
      </c>
      <c r="D409" s="7">
        <v>44413</v>
      </c>
      <c r="E409" s="6" t="s">
        <v>24</v>
      </c>
      <c r="F409" s="6" t="s">
        <v>25</v>
      </c>
      <c r="G409" s="6" t="s">
        <v>36</v>
      </c>
      <c r="H409" s="6" t="s">
        <v>18</v>
      </c>
      <c r="I409" s="8">
        <v>0.55000000000000004</v>
      </c>
      <c r="J409" s="9">
        <v>8000</v>
      </c>
      <c r="K409" s="10">
        <f t="shared" si="3"/>
        <v>4400</v>
      </c>
      <c r="L409" s="10">
        <f t="shared" si="2"/>
        <v>1759.9999999999998</v>
      </c>
      <c r="M409" s="11">
        <v>0.39999999999999997</v>
      </c>
      <c r="O409" s="13"/>
      <c r="P409" s="12"/>
    </row>
    <row r="410" spans="1:16" ht="15.75" customHeight="1" x14ac:dyDescent="0.25">
      <c r="A410" s="1"/>
      <c r="B410" s="6" t="s">
        <v>23</v>
      </c>
      <c r="C410" s="6">
        <v>1197831</v>
      </c>
      <c r="D410" s="7">
        <v>44413</v>
      </c>
      <c r="E410" s="6" t="s">
        <v>24</v>
      </c>
      <c r="F410" s="6" t="s">
        <v>25</v>
      </c>
      <c r="G410" s="6" t="s">
        <v>36</v>
      </c>
      <c r="H410" s="6" t="s">
        <v>19</v>
      </c>
      <c r="I410" s="8">
        <v>0.5</v>
      </c>
      <c r="J410" s="9">
        <v>9750</v>
      </c>
      <c r="K410" s="10">
        <f t="shared" si="3"/>
        <v>4875</v>
      </c>
      <c r="L410" s="10">
        <f t="shared" si="2"/>
        <v>1949.9999999999998</v>
      </c>
      <c r="M410" s="11">
        <v>0.39999999999999997</v>
      </c>
      <c r="O410" s="13"/>
      <c r="P410" s="12"/>
    </row>
    <row r="411" spans="1:16" ht="15.75" customHeight="1" x14ac:dyDescent="0.25">
      <c r="A411" s="1"/>
      <c r="B411" s="6" t="s">
        <v>23</v>
      </c>
      <c r="C411" s="6">
        <v>1197831</v>
      </c>
      <c r="D411" s="7">
        <v>44413</v>
      </c>
      <c r="E411" s="6" t="s">
        <v>24</v>
      </c>
      <c r="F411" s="6" t="s">
        <v>25</v>
      </c>
      <c r="G411" s="6" t="s">
        <v>36</v>
      </c>
      <c r="H411" s="6" t="s">
        <v>20</v>
      </c>
      <c r="I411" s="8">
        <v>0.5</v>
      </c>
      <c r="J411" s="9">
        <v>5250</v>
      </c>
      <c r="K411" s="10">
        <f t="shared" si="3"/>
        <v>2625</v>
      </c>
      <c r="L411" s="10">
        <f t="shared" si="2"/>
        <v>1312.5</v>
      </c>
      <c r="M411" s="11">
        <v>0.5</v>
      </c>
      <c r="O411" s="13"/>
      <c r="P411" s="12"/>
    </row>
    <row r="412" spans="1:16" ht="15.75" customHeight="1" x14ac:dyDescent="0.25">
      <c r="A412" s="1"/>
      <c r="B412" s="6" t="s">
        <v>23</v>
      </c>
      <c r="C412" s="6">
        <v>1197831</v>
      </c>
      <c r="D412" s="7">
        <v>44413</v>
      </c>
      <c r="E412" s="6" t="s">
        <v>24</v>
      </c>
      <c r="F412" s="6" t="s">
        <v>25</v>
      </c>
      <c r="G412" s="6" t="s">
        <v>36</v>
      </c>
      <c r="H412" s="6" t="s">
        <v>21</v>
      </c>
      <c r="I412" s="8">
        <v>0.55000000000000004</v>
      </c>
      <c r="J412" s="9">
        <v>5250</v>
      </c>
      <c r="K412" s="10">
        <f t="shared" si="3"/>
        <v>2887.5000000000005</v>
      </c>
      <c r="L412" s="10">
        <f t="shared" si="2"/>
        <v>1010.6250000000001</v>
      </c>
      <c r="M412" s="11">
        <v>0.35</v>
      </c>
      <c r="O412" s="13"/>
      <c r="P412" s="12"/>
    </row>
    <row r="413" spans="1:16" ht="15.75" customHeight="1" x14ac:dyDescent="0.25">
      <c r="A413" s="1"/>
      <c r="B413" s="6" t="s">
        <v>23</v>
      </c>
      <c r="C413" s="6">
        <v>1197831</v>
      </c>
      <c r="D413" s="7">
        <v>44413</v>
      </c>
      <c r="E413" s="6" t="s">
        <v>24</v>
      </c>
      <c r="F413" s="6" t="s">
        <v>25</v>
      </c>
      <c r="G413" s="6" t="s">
        <v>36</v>
      </c>
      <c r="H413" s="6" t="s">
        <v>22</v>
      </c>
      <c r="I413" s="8">
        <v>0.6</v>
      </c>
      <c r="J413" s="9">
        <v>7750</v>
      </c>
      <c r="K413" s="10">
        <f t="shared" si="3"/>
        <v>4650</v>
      </c>
      <c r="L413" s="10">
        <f t="shared" si="2"/>
        <v>2557.5</v>
      </c>
      <c r="M413" s="11">
        <v>0.55000000000000004</v>
      </c>
      <c r="O413" s="13"/>
      <c r="P413" s="12"/>
    </row>
    <row r="414" spans="1:16" ht="15.75" customHeight="1" x14ac:dyDescent="0.25">
      <c r="A414" s="1"/>
      <c r="B414" s="6" t="s">
        <v>23</v>
      </c>
      <c r="C414" s="6">
        <v>1197831</v>
      </c>
      <c r="D414" s="7">
        <v>44441</v>
      </c>
      <c r="E414" s="6" t="s">
        <v>24</v>
      </c>
      <c r="F414" s="6" t="s">
        <v>25</v>
      </c>
      <c r="G414" s="6" t="s">
        <v>36</v>
      </c>
      <c r="H414" s="6" t="s">
        <v>17</v>
      </c>
      <c r="I414" s="8">
        <v>0.55000000000000004</v>
      </c>
      <c r="J414" s="9">
        <v>7250</v>
      </c>
      <c r="K414" s="10">
        <f t="shared" si="3"/>
        <v>3987.5000000000005</v>
      </c>
      <c r="L414" s="10">
        <f t="shared" si="2"/>
        <v>1595</v>
      </c>
      <c r="M414" s="11">
        <v>0.39999999999999997</v>
      </c>
      <c r="O414" s="13"/>
      <c r="P414" s="12"/>
    </row>
    <row r="415" spans="1:16" ht="15.75" customHeight="1" x14ac:dyDescent="0.25">
      <c r="A415" s="1"/>
      <c r="B415" s="6" t="s">
        <v>23</v>
      </c>
      <c r="C415" s="6">
        <v>1197831</v>
      </c>
      <c r="D415" s="7">
        <v>44441</v>
      </c>
      <c r="E415" s="6" t="s">
        <v>24</v>
      </c>
      <c r="F415" s="6" t="s">
        <v>25</v>
      </c>
      <c r="G415" s="6" t="s">
        <v>36</v>
      </c>
      <c r="H415" s="6" t="s">
        <v>18</v>
      </c>
      <c r="I415" s="8">
        <v>0.55000000000000004</v>
      </c>
      <c r="J415" s="9">
        <v>6750</v>
      </c>
      <c r="K415" s="10">
        <f t="shared" si="3"/>
        <v>3712.5000000000005</v>
      </c>
      <c r="L415" s="10">
        <f t="shared" si="2"/>
        <v>1485</v>
      </c>
      <c r="M415" s="11">
        <v>0.39999999999999997</v>
      </c>
      <c r="O415" s="13"/>
      <c r="P415" s="12"/>
    </row>
    <row r="416" spans="1:16" ht="15.75" customHeight="1" x14ac:dyDescent="0.25">
      <c r="A416" s="1"/>
      <c r="B416" s="6" t="s">
        <v>23</v>
      </c>
      <c r="C416" s="6">
        <v>1197831</v>
      </c>
      <c r="D416" s="7">
        <v>44441</v>
      </c>
      <c r="E416" s="6" t="s">
        <v>24</v>
      </c>
      <c r="F416" s="6" t="s">
        <v>25</v>
      </c>
      <c r="G416" s="6" t="s">
        <v>36</v>
      </c>
      <c r="H416" s="6" t="s">
        <v>19</v>
      </c>
      <c r="I416" s="8">
        <v>0.6</v>
      </c>
      <c r="J416" s="9">
        <v>7250</v>
      </c>
      <c r="K416" s="10">
        <f t="shared" si="3"/>
        <v>4350</v>
      </c>
      <c r="L416" s="10">
        <f t="shared" si="2"/>
        <v>1739.9999999999998</v>
      </c>
      <c r="M416" s="11">
        <v>0.39999999999999997</v>
      </c>
      <c r="O416" s="13"/>
      <c r="P416" s="12"/>
    </row>
    <row r="417" spans="1:16" ht="15.75" customHeight="1" x14ac:dyDescent="0.25">
      <c r="A417" s="1"/>
      <c r="B417" s="6" t="s">
        <v>23</v>
      </c>
      <c r="C417" s="6">
        <v>1197831</v>
      </c>
      <c r="D417" s="7">
        <v>44441</v>
      </c>
      <c r="E417" s="6" t="s">
        <v>24</v>
      </c>
      <c r="F417" s="6" t="s">
        <v>25</v>
      </c>
      <c r="G417" s="6" t="s">
        <v>36</v>
      </c>
      <c r="H417" s="6" t="s">
        <v>20</v>
      </c>
      <c r="I417" s="8">
        <v>0.6</v>
      </c>
      <c r="J417" s="9">
        <v>4500</v>
      </c>
      <c r="K417" s="10">
        <f t="shared" si="3"/>
        <v>2700</v>
      </c>
      <c r="L417" s="10">
        <f t="shared" si="2"/>
        <v>1350</v>
      </c>
      <c r="M417" s="11">
        <v>0.5</v>
      </c>
      <c r="O417" s="13"/>
      <c r="P417" s="12"/>
    </row>
    <row r="418" spans="1:16" ht="15.75" customHeight="1" x14ac:dyDescent="0.25">
      <c r="A418" s="1"/>
      <c r="B418" s="6" t="s">
        <v>23</v>
      </c>
      <c r="C418" s="6">
        <v>1197831</v>
      </c>
      <c r="D418" s="7">
        <v>44441</v>
      </c>
      <c r="E418" s="6" t="s">
        <v>24</v>
      </c>
      <c r="F418" s="6" t="s">
        <v>25</v>
      </c>
      <c r="G418" s="6" t="s">
        <v>36</v>
      </c>
      <c r="H418" s="6" t="s">
        <v>21</v>
      </c>
      <c r="I418" s="8">
        <v>0.55000000000000004</v>
      </c>
      <c r="J418" s="9">
        <v>4500</v>
      </c>
      <c r="K418" s="10">
        <f t="shared" si="3"/>
        <v>2475</v>
      </c>
      <c r="L418" s="10">
        <f t="shared" si="2"/>
        <v>866.25</v>
      </c>
      <c r="M418" s="11">
        <v>0.35</v>
      </c>
      <c r="O418" s="13"/>
      <c r="P418" s="12"/>
    </row>
    <row r="419" spans="1:16" ht="15.75" customHeight="1" x14ac:dyDescent="0.25">
      <c r="A419" s="1"/>
      <c r="B419" s="6" t="s">
        <v>23</v>
      </c>
      <c r="C419" s="6">
        <v>1197831</v>
      </c>
      <c r="D419" s="7">
        <v>44441</v>
      </c>
      <c r="E419" s="6" t="s">
        <v>24</v>
      </c>
      <c r="F419" s="6" t="s">
        <v>25</v>
      </c>
      <c r="G419" s="6" t="s">
        <v>36</v>
      </c>
      <c r="H419" s="6" t="s">
        <v>22</v>
      </c>
      <c r="I419" s="8">
        <v>0.5</v>
      </c>
      <c r="J419" s="9">
        <v>6750</v>
      </c>
      <c r="K419" s="10">
        <f t="shared" si="3"/>
        <v>3375</v>
      </c>
      <c r="L419" s="10">
        <f t="shared" si="2"/>
        <v>1856.2500000000002</v>
      </c>
      <c r="M419" s="11">
        <v>0.55000000000000004</v>
      </c>
      <c r="O419" s="13"/>
      <c r="P419" s="12"/>
    </row>
    <row r="420" spans="1:16" ht="15.75" customHeight="1" x14ac:dyDescent="0.25">
      <c r="A420" s="1"/>
      <c r="B420" s="6" t="s">
        <v>23</v>
      </c>
      <c r="C420" s="6">
        <v>1197831</v>
      </c>
      <c r="D420" s="7">
        <v>44470</v>
      </c>
      <c r="E420" s="6" t="s">
        <v>24</v>
      </c>
      <c r="F420" s="6" t="s">
        <v>25</v>
      </c>
      <c r="G420" s="6" t="s">
        <v>36</v>
      </c>
      <c r="H420" s="6" t="s">
        <v>17</v>
      </c>
      <c r="I420" s="8">
        <v>0.4</v>
      </c>
      <c r="J420" s="9">
        <v>6250</v>
      </c>
      <c r="K420" s="10">
        <f t="shared" si="3"/>
        <v>2500</v>
      </c>
      <c r="L420" s="10">
        <f t="shared" si="2"/>
        <v>999.99999999999989</v>
      </c>
      <c r="M420" s="11">
        <v>0.39999999999999997</v>
      </c>
      <c r="O420" s="13"/>
      <c r="P420" s="12"/>
    </row>
    <row r="421" spans="1:16" ht="15.75" customHeight="1" x14ac:dyDescent="0.25">
      <c r="A421" s="1"/>
      <c r="B421" s="6" t="s">
        <v>23</v>
      </c>
      <c r="C421" s="6">
        <v>1197831</v>
      </c>
      <c r="D421" s="7">
        <v>44470</v>
      </c>
      <c r="E421" s="6" t="s">
        <v>24</v>
      </c>
      <c r="F421" s="6" t="s">
        <v>25</v>
      </c>
      <c r="G421" s="6" t="s">
        <v>36</v>
      </c>
      <c r="H421" s="6" t="s">
        <v>18</v>
      </c>
      <c r="I421" s="8">
        <v>0.4</v>
      </c>
      <c r="J421" s="9">
        <v>6250</v>
      </c>
      <c r="K421" s="10">
        <f t="shared" si="3"/>
        <v>2500</v>
      </c>
      <c r="L421" s="10">
        <f t="shared" si="2"/>
        <v>999.99999999999989</v>
      </c>
      <c r="M421" s="11">
        <v>0.39999999999999997</v>
      </c>
      <c r="O421" s="13"/>
      <c r="P421" s="12"/>
    </row>
    <row r="422" spans="1:16" ht="15.75" customHeight="1" x14ac:dyDescent="0.25">
      <c r="A422" s="1"/>
      <c r="B422" s="6" t="s">
        <v>23</v>
      </c>
      <c r="C422" s="6">
        <v>1197831</v>
      </c>
      <c r="D422" s="7">
        <v>44470</v>
      </c>
      <c r="E422" s="6" t="s">
        <v>24</v>
      </c>
      <c r="F422" s="6" t="s">
        <v>25</v>
      </c>
      <c r="G422" s="6" t="s">
        <v>36</v>
      </c>
      <c r="H422" s="6" t="s">
        <v>19</v>
      </c>
      <c r="I422" s="8">
        <v>0.45</v>
      </c>
      <c r="J422" s="9">
        <v>5750</v>
      </c>
      <c r="K422" s="10">
        <f t="shared" si="3"/>
        <v>2587.5</v>
      </c>
      <c r="L422" s="10">
        <f t="shared" si="2"/>
        <v>1035</v>
      </c>
      <c r="M422" s="11">
        <v>0.39999999999999997</v>
      </c>
      <c r="O422" s="13"/>
      <c r="P422" s="12"/>
    </row>
    <row r="423" spans="1:16" ht="15.75" customHeight="1" x14ac:dyDescent="0.25">
      <c r="A423" s="1"/>
      <c r="B423" s="6" t="s">
        <v>23</v>
      </c>
      <c r="C423" s="6">
        <v>1197831</v>
      </c>
      <c r="D423" s="7">
        <v>44470</v>
      </c>
      <c r="E423" s="6" t="s">
        <v>24</v>
      </c>
      <c r="F423" s="6" t="s">
        <v>25</v>
      </c>
      <c r="G423" s="6" t="s">
        <v>36</v>
      </c>
      <c r="H423" s="6" t="s">
        <v>20</v>
      </c>
      <c r="I423" s="8">
        <v>0.45</v>
      </c>
      <c r="J423" s="9">
        <v>4250</v>
      </c>
      <c r="K423" s="10">
        <f t="shared" si="3"/>
        <v>1912.5</v>
      </c>
      <c r="L423" s="10">
        <f t="shared" si="2"/>
        <v>956.25</v>
      </c>
      <c r="M423" s="11">
        <v>0.5</v>
      </c>
      <c r="O423" s="13"/>
      <c r="P423" s="12"/>
    </row>
    <row r="424" spans="1:16" ht="15.75" customHeight="1" x14ac:dyDescent="0.25">
      <c r="A424" s="1"/>
      <c r="B424" s="6" t="s">
        <v>23</v>
      </c>
      <c r="C424" s="6">
        <v>1197831</v>
      </c>
      <c r="D424" s="7">
        <v>44470</v>
      </c>
      <c r="E424" s="6" t="s">
        <v>24</v>
      </c>
      <c r="F424" s="6" t="s">
        <v>25</v>
      </c>
      <c r="G424" s="6" t="s">
        <v>36</v>
      </c>
      <c r="H424" s="6" t="s">
        <v>21</v>
      </c>
      <c r="I424" s="8">
        <v>0.4</v>
      </c>
      <c r="J424" s="9">
        <v>4000</v>
      </c>
      <c r="K424" s="10">
        <f t="shared" si="3"/>
        <v>1600</v>
      </c>
      <c r="L424" s="10">
        <f t="shared" si="2"/>
        <v>560</v>
      </c>
      <c r="M424" s="11">
        <v>0.35</v>
      </c>
      <c r="O424" s="13"/>
      <c r="P424" s="12"/>
    </row>
    <row r="425" spans="1:16" ht="15.75" customHeight="1" x14ac:dyDescent="0.25">
      <c r="A425" s="1"/>
      <c r="B425" s="6" t="s">
        <v>23</v>
      </c>
      <c r="C425" s="6">
        <v>1197831</v>
      </c>
      <c r="D425" s="7">
        <v>44470</v>
      </c>
      <c r="E425" s="6" t="s">
        <v>24</v>
      </c>
      <c r="F425" s="6" t="s">
        <v>25</v>
      </c>
      <c r="G425" s="6" t="s">
        <v>36</v>
      </c>
      <c r="H425" s="6" t="s">
        <v>22</v>
      </c>
      <c r="I425" s="8">
        <v>0.5</v>
      </c>
      <c r="J425" s="9">
        <v>5750</v>
      </c>
      <c r="K425" s="10">
        <f t="shared" si="3"/>
        <v>2875</v>
      </c>
      <c r="L425" s="10">
        <f t="shared" si="2"/>
        <v>1581.2500000000002</v>
      </c>
      <c r="M425" s="11">
        <v>0.55000000000000004</v>
      </c>
      <c r="O425" s="13"/>
      <c r="P425" s="12"/>
    </row>
    <row r="426" spans="1:16" ht="15.75" customHeight="1" x14ac:dyDescent="0.25">
      <c r="A426" s="1"/>
      <c r="B426" s="6" t="s">
        <v>23</v>
      </c>
      <c r="C426" s="6">
        <v>1197831</v>
      </c>
      <c r="D426" s="7">
        <v>44502</v>
      </c>
      <c r="E426" s="6" t="s">
        <v>24</v>
      </c>
      <c r="F426" s="6" t="s">
        <v>25</v>
      </c>
      <c r="G426" s="6" t="s">
        <v>36</v>
      </c>
      <c r="H426" s="6" t="s">
        <v>17</v>
      </c>
      <c r="I426" s="8">
        <v>0.4</v>
      </c>
      <c r="J426" s="9">
        <v>7250</v>
      </c>
      <c r="K426" s="10">
        <f t="shared" si="3"/>
        <v>2900</v>
      </c>
      <c r="L426" s="10">
        <f t="shared" si="2"/>
        <v>1160</v>
      </c>
      <c r="M426" s="11">
        <v>0.39999999999999997</v>
      </c>
      <c r="O426" s="13"/>
      <c r="P426" s="12"/>
    </row>
    <row r="427" spans="1:16" ht="15.75" customHeight="1" x14ac:dyDescent="0.25">
      <c r="A427" s="1"/>
      <c r="B427" s="6" t="s">
        <v>23</v>
      </c>
      <c r="C427" s="6">
        <v>1197831</v>
      </c>
      <c r="D427" s="7">
        <v>44502</v>
      </c>
      <c r="E427" s="6" t="s">
        <v>24</v>
      </c>
      <c r="F427" s="6" t="s">
        <v>25</v>
      </c>
      <c r="G427" s="6" t="s">
        <v>36</v>
      </c>
      <c r="H427" s="6" t="s">
        <v>18</v>
      </c>
      <c r="I427" s="8">
        <v>0.4</v>
      </c>
      <c r="J427" s="9">
        <v>7250</v>
      </c>
      <c r="K427" s="10">
        <f t="shared" si="3"/>
        <v>2900</v>
      </c>
      <c r="L427" s="10">
        <f t="shared" si="2"/>
        <v>1160</v>
      </c>
      <c r="M427" s="11">
        <v>0.39999999999999997</v>
      </c>
      <c r="O427" s="13"/>
      <c r="P427" s="12"/>
    </row>
    <row r="428" spans="1:16" ht="15.75" customHeight="1" x14ac:dyDescent="0.25">
      <c r="A428" s="1"/>
      <c r="B428" s="6" t="s">
        <v>23</v>
      </c>
      <c r="C428" s="6">
        <v>1197831</v>
      </c>
      <c r="D428" s="7">
        <v>44502</v>
      </c>
      <c r="E428" s="6" t="s">
        <v>24</v>
      </c>
      <c r="F428" s="6" t="s">
        <v>25</v>
      </c>
      <c r="G428" s="6" t="s">
        <v>36</v>
      </c>
      <c r="H428" s="6" t="s">
        <v>19</v>
      </c>
      <c r="I428" s="8">
        <v>0.65</v>
      </c>
      <c r="J428" s="9">
        <v>6500</v>
      </c>
      <c r="K428" s="10">
        <f t="shared" si="3"/>
        <v>4225</v>
      </c>
      <c r="L428" s="10">
        <f t="shared" si="2"/>
        <v>1689.9999999999998</v>
      </c>
      <c r="M428" s="11">
        <v>0.39999999999999997</v>
      </c>
      <c r="O428" s="13"/>
      <c r="P428" s="12"/>
    </row>
    <row r="429" spans="1:16" ht="15.75" customHeight="1" x14ac:dyDescent="0.25">
      <c r="A429" s="1"/>
      <c r="B429" s="6" t="s">
        <v>23</v>
      </c>
      <c r="C429" s="6">
        <v>1197831</v>
      </c>
      <c r="D429" s="7">
        <v>44502</v>
      </c>
      <c r="E429" s="6" t="s">
        <v>24</v>
      </c>
      <c r="F429" s="6" t="s">
        <v>25</v>
      </c>
      <c r="G429" s="6" t="s">
        <v>36</v>
      </c>
      <c r="H429" s="6" t="s">
        <v>20</v>
      </c>
      <c r="I429" s="8">
        <v>0.65</v>
      </c>
      <c r="J429" s="9">
        <v>5000</v>
      </c>
      <c r="K429" s="10">
        <f t="shared" si="3"/>
        <v>3250</v>
      </c>
      <c r="L429" s="10">
        <f t="shared" si="2"/>
        <v>1625</v>
      </c>
      <c r="M429" s="11">
        <v>0.5</v>
      </c>
      <c r="O429" s="13"/>
      <c r="P429" s="12"/>
    </row>
    <row r="430" spans="1:16" ht="15.75" customHeight="1" x14ac:dyDescent="0.25">
      <c r="A430" s="1"/>
      <c r="B430" s="6" t="s">
        <v>23</v>
      </c>
      <c r="C430" s="6">
        <v>1197831</v>
      </c>
      <c r="D430" s="7">
        <v>44502</v>
      </c>
      <c r="E430" s="6" t="s">
        <v>24</v>
      </c>
      <c r="F430" s="6" t="s">
        <v>25</v>
      </c>
      <c r="G430" s="6" t="s">
        <v>36</v>
      </c>
      <c r="H430" s="6" t="s">
        <v>21</v>
      </c>
      <c r="I430" s="8">
        <v>0.6</v>
      </c>
      <c r="J430" s="9">
        <v>4750</v>
      </c>
      <c r="K430" s="10">
        <f t="shared" si="3"/>
        <v>2850</v>
      </c>
      <c r="L430" s="10">
        <f t="shared" si="2"/>
        <v>997.49999999999989</v>
      </c>
      <c r="M430" s="11">
        <v>0.35</v>
      </c>
      <c r="O430" s="13"/>
      <c r="P430" s="12"/>
    </row>
    <row r="431" spans="1:16" ht="15.75" customHeight="1" x14ac:dyDescent="0.25">
      <c r="A431" s="1"/>
      <c r="B431" s="6" t="s">
        <v>23</v>
      </c>
      <c r="C431" s="6">
        <v>1197831</v>
      </c>
      <c r="D431" s="7">
        <v>44502</v>
      </c>
      <c r="E431" s="6" t="s">
        <v>24</v>
      </c>
      <c r="F431" s="6" t="s">
        <v>25</v>
      </c>
      <c r="G431" s="6" t="s">
        <v>36</v>
      </c>
      <c r="H431" s="6" t="s">
        <v>22</v>
      </c>
      <c r="I431" s="8">
        <v>0.70000000000000007</v>
      </c>
      <c r="J431" s="9">
        <v>6750</v>
      </c>
      <c r="K431" s="10">
        <f t="shared" si="3"/>
        <v>4725</v>
      </c>
      <c r="L431" s="10">
        <f t="shared" si="2"/>
        <v>2598.75</v>
      </c>
      <c r="M431" s="11">
        <v>0.55000000000000004</v>
      </c>
      <c r="O431" s="13"/>
      <c r="P431" s="12"/>
    </row>
    <row r="432" spans="1:16" ht="15.75" customHeight="1" x14ac:dyDescent="0.25">
      <c r="A432" s="1"/>
      <c r="B432" s="6" t="s">
        <v>23</v>
      </c>
      <c r="C432" s="6">
        <v>1197831</v>
      </c>
      <c r="D432" s="7">
        <v>44531</v>
      </c>
      <c r="E432" s="6" t="s">
        <v>24</v>
      </c>
      <c r="F432" s="6" t="s">
        <v>25</v>
      </c>
      <c r="G432" s="6" t="s">
        <v>36</v>
      </c>
      <c r="H432" s="6" t="s">
        <v>17</v>
      </c>
      <c r="I432" s="8">
        <v>0.6</v>
      </c>
      <c r="J432" s="9">
        <v>8250</v>
      </c>
      <c r="K432" s="10">
        <f t="shared" si="3"/>
        <v>4950</v>
      </c>
      <c r="L432" s="10">
        <f t="shared" si="2"/>
        <v>1979.9999999999998</v>
      </c>
      <c r="M432" s="11">
        <v>0.39999999999999997</v>
      </c>
      <c r="O432" s="13"/>
      <c r="P432" s="12"/>
    </row>
    <row r="433" spans="1:17" ht="15.75" customHeight="1" x14ac:dyDescent="0.25">
      <c r="A433" s="1"/>
      <c r="B433" s="6" t="s">
        <v>23</v>
      </c>
      <c r="C433" s="6">
        <v>1197831</v>
      </c>
      <c r="D433" s="7">
        <v>44531</v>
      </c>
      <c r="E433" s="6" t="s">
        <v>24</v>
      </c>
      <c r="F433" s="6" t="s">
        <v>25</v>
      </c>
      <c r="G433" s="6" t="s">
        <v>36</v>
      </c>
      <c r="H433" s="6" t="s">
        <v>18</v>
      </c>
      <c r="I433" s="8">
        <v>0.6</v>
      </c>
      <c r="J433" s="9">
        <v>8250</v>
      </c>
      <c r="K433" s="10">
        <f t="shared" si="3"/>
        <v>4950</v>
      </c>
      <c r="L433" s="10">
        <f t="shared" si="2"/>
        <v>1979.9999999999998</v>
      </c>
      <c r="M433" s="11">
        <v>0.39999999999999997</v>
      </c>
      <c r="O433" s="13"/>
      <c r="P433" s="12"/>
    </row>
    <row r="434" spans="1:17" ht="15.75" customHeight="1" x14ac:dyDescent="0.25">
      <c r="A434" s="1"/>
      <c r="B434" s="6" t="s">
        <v>23</v>
      </c>
      <c r="C434" s="6">
        <v>1197831</v>
      </c>
      <c r="D434" s="7">
        <v>44531</v>
      </c>
      <c r="E434" s="6" t="s">
        <v>24</v>
      </c>
      <c r="F434" s="6" t="s">
        <v>25</v>
      </c>
      <c r="G434" s="6" t="s">
        <v>36</v>
      </c>
      <c r="H434" s="6" t="s">
        <v>19</v>
      </c>
      <c r="I434" s="8">
        <v>0.65</v>
      </c>
      <c r="J434" s="9">
        <v>7250</v>
      </c>
      <c r="K434" s="10">
        <f t="shared" si="3"/>
        <v>4712.5</v>
      </c>
      <c r="L434" s="10">
        <f t="shared" si="2"/>
        <v>1884.9999999999998</v>
      </c>
      <c r="M434" s="11">
        <v>0.39999999999999997</v>
      </c>
      <c r="O434" s="13"/>
      <c r="P434" s="12"/>
    </row>
    <row r="435" spans="1:17" ht="15.75" customHeight="1" x14ac:dyDescent="0.25">
      <c r="A435" s="1"/>
      <c r="B435" s="6" t="s">
        <v>23</v>
      </c>
      <c r="C435" s="6">
        <v>1197831</v>
      </c>
      <c r="D435" s="7">
        <v>44531</v>
      </c>
      <c r="E435" s="6" t="s">
        <v>24</v>
      </c>
      <c r="F435" s="6" t="s">
        <v>25</v>
      </c>
      <c r="G435" s="6" t="s">
        <v>36</v>
      </c>
      <c r="H435" s="6" t="s">
        <v>20</v>
      </c>
      <c r="I435" s="8">
        <v>0.65</v>
      </c>
      <c r="J435" s="9">
        <v>5750</v>
      </c>
      <c r="K435" s="10">
        <f t="shared" si="3"/>
        <v>3737.5</v>
      </c>
      <c r="L435" s="10">
        <f t="shared" si="2"/>
        <v>1868.75</v>
      </c>
      <c r="M435" s="11">
        <v>0.5</v>
      </c>
      <c r="O435" s="13"/>
      <c r="P435" s="12"/>
    </row>
    <row r="436" spans="1:17" ht="15.75" customHeight="1" x14ac:dyDescent="0.25">
      <c r="A436" s="1"/>
      <c r="B436" s="6" t="s">
        <v>23</v>
      </c>
      <c r="C436" s="6">
        <v>1197831</v>
      </c>
      <c r="D436" s="7">
        <v>44531</v>
      </c>
      <c r="E436" s="6" t="s">
        <v>24</v>
      </c>
      <c r="F436" s="6" t="s">
        <v>25</v>
      </c>
      <c r="G436" s="6" t="s">
        <v>36</v>
      </c>
      <c r="H436" s="6" t="s">
        <v>21</v>
      </c>
      <c r="I436" s="8">
        <v>0.6</v>
      </c>
      <c r="J436" s="9">
        <v>5250</v>
      </c>
      <c r="K436" s="10">
        <f t="shared" si="3"/>
        <v>3150</v>
      </c>
      <c r="L436" s="10">
        <f t="shared" si="2"/>
        <v>1102.5</v>
      </c>
      <c r="M436" s="11">
        <v>0.35</v>
      </c>
      <c r="O436" s="13"/>
      <c r="P436" s="12"/>
    </row>
    <row r="437" spans="1:17" ht="15.75" customHeight="1" x14ac:dyDescent="0.25">
      <c r="A437" s="1"/>
      <c r="B437" s="6" t="s">
        <v>23</v>
      </c>
      <c r="C437" s="6">
        <v>1197831</v>
      </c>
      <c r="D437" s="7">
        <v>44531</v>
      </c>
      <c r="E437" s="6" t="s">
        <v>24</v>
      </c>
      <c r="F437" s="6" t="s">
        <v>25</v>
      </c>
      <c r="G437" s="6" t="s">
        <v>36</v>
      </c>
      <c r="H437" s="6" t="s">
        <v>22</v>
      </c>
      <c r="I437" s="8">
        <v>0.70000000000000007</v>
      </c>
      <c r="J437" s="9">
        <v>7750</v>
      </c>
      <c r="K437" s="10">
        <f t="shared" si="3"/>
        <v>5425.0000000000009</v>
      </c>
      <c r="L437" s="10">
        <f t="shared" si="2"/>
        <v>2983.7500000000009</v>
      </c>
      <c r="M437" s="11">
        <v>0.55000000000000004</v>
      </c>
      <c r="O437" s="13"/>
      <c r="P437" s="12"/>
    </row>
    <row r="438" spans="1:17" ht="15.75" customHeight="1" x14ac:dyDescent="0.25">
      <c r="A438" s="1"/>
      <c r="B438" s="6" t="s">
        <v>14</v>
      </c>
      <c r="C438" s="6">
        <v>1185732</v>
      </c>
      <c r="D438" s="7">
        <v>44203</v>
      </c>
      <c r="E438" s="6" t="s">
        <v>15</v>
      </c>
      <c r="F438" s="6" t="s">
        <v>37</v>
      </c>
      <c r="G438" s="6" t="s">
        <v>38</v>
      </c>
      <c r="H438" s="6" t="s">
        <v>17</v>
      </c>
      <c r="I438" s="8">
        <v>0.45</v>
      </c>
      <c r="J438" s="9">
        <v>4250</v>
      </c>
      <c r="K438" s="10">
        <f t="shared" si="3"/>
        <v>1912.5</v>
      </c>
      <c r="L438" s="10">
        <f t="shared" si="2"/>
        <v>1051.875</v>
      </c>
      <c r="M438" s="11">
        <v>0.55000000000000004</v>
      </c>
      <c r="O438" s="14"/>
      <c r="P438" s="12"/>
      <c r="Q438" s="15"/>
    </row>
    <row r="439" spans="1:17" ht="15.75" customHeight="1" x14ac:dyDescent="0.25">
      <c r="A439" s="1"/>
      <c r="B439" s="6" t="s">
        <v>14</v>
      </c>
      <c r="C439" s="6">
        <v>1185732</v>
      </c>
      <c r="D439" s="7">
        <v>44203</v>
      </c>
      <c r="E439" s="6" t="s">
        <v>15</v>
      </c>
      <c r="F439" s="6" t="s">
        <v>37</v>
      </c>
      <c r="G439" s="6" t="s">
        <v>38</v>
      </c>
      <c r="H439" s="6" t="s">
        <v>18</v>
      </c>
      <c r="I439" s="8">
        <v>0.45</v>
      </c>
      <c r="J439" s="9">
        <v>2250</v>
      </c>
      <c r="K439" s="10">
        <f t="shared" si="3"/>
        <v>1012.5</v>
      </c>
      <c r="L439" s="10">
        <f t="shared" si="2"/>
        <v>354.375</v>
      </c>
      <c r="M439" s="11">
        <v>0.35</v>
      </c>
      <c r="O439" s="14"/>
      <c r="P439" s="12"/>
      <c r="Q439" s="15"/>
    </row>
    <row r="440" spans="1:17" ht="15.75" customHeight="1" x14ac:dyDescent="0.25">
      <c r="A440" s="1"/>
      <c r="B440" s="6" t="s">
        <v>14</v>
      </c>
      <c r="C440" s="6">
        <v>1185732</v>
      </c>
      <c r="D440" s="7">
        <v>44203</v>
      </c>
      <c r="E440" s="6" t="s">
        <v>15</v>
      </c>
      <c r="F440" s="6" t="s">
        <v>37</v>
      </c>
      <c r="G440" s="6" t="s">
        <v>38</v>
      </c>
      <c r="H440" s="6" t="s">
        <v>19</v>
      </c>
      <c r="I440" s="8">
        <v>0.35000000000000003</v>
      </c>
      <c r="J440" s="9">
        <v>2250</v>
      </c>
      <c r="K440" s="10">
        <f t="shared" si="3"/>
        <v>787.50000000000011</v>
      </c>
      <c r="L440" s="10">
        <f t="shared" si="2"/>
        <v>315</v>
      </c>
      <c r="M440" s="11">
        <v>0.39999999999999997</v>
      </c>
      <c r="O440" s="14"/>
      <c r="P440" s="12"/>
      <c r="Q440" s="15"/>
    </row>
    <row r="441" spans="1:17" ht="15.75" customHeight="1" x14ac:dyDescent="0.25">
      <c r="A441" s="1"/>
      <c r="B441" s="6" t="s">
        <v>14</v>
      </c>
      <c r="C441" s="6">
        <v>1185732</v>
      </c>
      <c r="D441" s="7">
        <v>44203</v>
      </c>
      <c r="E441" s="6" t="s">
        <v>15</v>
      </c>
      <c r="F441" s="6" t="s">
        <v>37</v>
      </c>
      <c r="G441" s="6" t="s">
        <v>38</v>
      </c>
      <c r="H441" s="6" t="s">
        <v>20</v>
      </c>
      <c r="I441" s="8">
        <v>0.4</v>
      </c>
      <c r="J441" s="9">
        <v>750</v>
      </c>
      <c r="K441" s="10">
        <f t="shared" si="3"/>
        <v>300</v>
      </c>
      <c r="L441" s="10">
        <f t="shared" si="2"/>
        <v>119.99999999999999</v>
      </c>
      <c r="M441" s="11">
        <v>0.39999999999999997</v>
      </c>
      <c r="O441" s="14"/>
      <c r="P441" s="12"/>
      <c r="Q441" s="15"/>
    </row>
    <row r="442" spans="1:17" ht="15.75" customHeight="1" x14ac:dyDescent="0.25">
      <c r="A442" s="1"/>
      <c r="B442" s="6" t="s">
        <v>14</v>
      </c>
      <c r="C442" s="6">
        <v>1185732</v>
      </c>
      <c r="D442" s="7">
        <v>44203</v>
      </c>
      <c r="E442" s="6" t="s">
        <v>15</v>
      </c>
      <c r="F442" s="6" t="s">
        <v>37</v>
      </c>
      <c r="G442" s="6" t="s">
        <v>38</v>
      </c>
      <c r="H442" s="6" t="s">
        <v>21</v>
      </c>
      <c r="I442" s="8">
        <v>0.54999999999999993</v>
      </c>
      <c r="J442" s="9">
        <v>1250</v>
      </c>
      <c r="K442" s="10">
        <f t="shared" si="3"/>
        <v>687.49999999999989</v>
      </c>
      <c r="L442" s="10">
        <f t="shared" si="2"/>
        <v>240.62499999999994</v>
      </c>
      <c r="M442" s="11">
        <v>0.35</v>
      </c>
      <c r="O442" s="14"/>
      <c r="P442" s="12"/>
      <c r="Q442" s="15"/>
    </row>
    <row r="443" spans="1:17" ht="15.75" customHeight="1" x14ac:dyDescent="0.25">
      <c r="A443" s="1"/>
      <c r="B443" s="6" t="s">
        <v>14</v>
      </c>
      <c r="C443" s="6">
        <v>1185732</v>
      </c>
      <c r="D443" s="7">
        <v>44203</v>
      </c>
      <c r="E443" s="6" t="s">
        <v>15</v>
      </c>
      <c r="F443" s="6" t="s">
        <v>37</v>
      </c>
      <c r="G443" s="6" t="s">
        <v>38</v>
      </c>
      <c r="H443" s="6" t="s">
        <v>22</v>
      </c>
      <c r="I443" s="8">
        <v>0.45</v>
      </c>
      <c r="J443" s="9">
        <v>2250</v>
      </c>
      <c r="K443" s="10">
        <f t="shared" si="3"/>
        <v>1012.5</v>
      </c>
      <c r="L443" s="10">
        <f t="shared" si="2"/>
        <v>303.75</v>
      </c>
      <c r="M443" s="11">
        <v>0.3</v>
      </c>
      <c r="O443" s="14"/>
      <c r="P443" s="12"/>
      <c r="Q443" s="15"/>
    </row>
    <row r="444" spans="1:17" ht="15.75" customHeight="1" x14ac:dyDescent="0.25">
      <c r="A444" s="1"/>
      <c r="B444" s="6" t="s">
        <v>14</v>
      </c>
      <c r="C444" s="6">
        <v>1185732</v>
      </c>
      <c r="D444" s="7">
        <v>44232</v>
      </c>
      <c r="E444" s="6" t="s">
        <v>15</v>
      </c>
      <c r="F444" s="6" t="s">
        <v>37</v>
      </c>
      <c r="G444" s="6" t="s">
        <v>38</v>
      </c>
      <c r="H444" s="6" t="s">
        <v>17</v>
      </c>
      <c r="I444" s="8">
        <v>0.45</v>
      </c>
      <c r="J444" s="9">
        <v>4750</v>
      </c>
      <c r="K444" s="10">
        <f t="shared" si="3"/>
        <v>2137.5</v>
      </c>
      <c r="L444" s="10">
        <f t="shared" si="2"/>
        <v>1175.625</v>
      </c>
      <c r="M444" s="11">
        <v>0.55000000000000004</v>
      </c>
      <c r="O444" s="14"/>
      <c r="P444" s="12"/>
      <c r="Q444" s="15"/>
    </row>
    <row r="445" spans="1:17" ht="15.75" customHeight="1" x14ac:dyDescent="0.25">
      <c r="A445" s="1"/>
      <c r="B445" s="6" t="s">
        <v>14</v>
      </c>
      <c r="C445" s="6">
        <v>1185732</v>
      </c>
      <c r="D445" s="7">
        <v>44232</v>
      </c>
      <c r="E445" s="6" t="s">
        <v>15</v>
      </c>
      <c r="F445" s="6" t="s">
        <v>37</v>
      </c>
      <c r="G445" s="6" t="s">
        <v>38</v>
      </c>
      <c r="H445" s="6" t="s">
        <v>18</v>
      </c>
      <c r="I445" s="8">
        <v>0.45</v>
      </c>
      <c r="J445" s="9">
        <v>1250</v>
      </c>
      <c r="K445" s="10">
        <f t="shared" si="3"/>
        <v>562.5</v>
      </c>
      <c r="L445" s="10">
        <f t="shared" si="2"/>
        <v>196.875</v>
      </c>
      <c r="M445" s="11">
        <v>0.35</v>
      </c>
      <c r="O445" s="14"/>
      <c r="P445" s="12"/>
      <c r="Q445" s="15"/>
    </row>
    <row r="446" spans="1:17" ht="15.75" customHeight="1" x14ac:dyDescent="0.25">
      <c r="A446" s="1"/>
      <c r="B446" s="6" t="s">
        <v>14</v>
      </c>
      <c r="C446" s="6">
        <v>1185732</v>
      </c>
      <c r="D446" s="7">
        <v>44232</v>
      </c>
      <c r="E446" s="6" t="s">
        <v>15</v>
      </c>
      <c r="F446" s="6" t="s">
        <v>37</v>
      </c>
      <c r="G446" s="6" t="s">
        <v>38</v>
      </c>
      <c r="H446" s="6" t="s">
        <v>19</v>
      </c>
      <c r="I446" s="8">
        <v>0.35000000000000003</v>
      </c>
      <c r="J446" s="9">
        <v>1750</v>
      </c>
      <c r="K446" s="10">
        <f t="shared" si="3"/>
        <v>612.50000000000011</v>
      </c>
      <c r="L446" s="10">
        <f t="shared" si="2"/>
        <v>245.00000000000003</v>
      </c>
      <c r="M446" s="11">
        <v>0.39999999999999997</v>
      </c>
      <c r="O446" s="14"/>
      <c r="P446" s="12"/>
      <c r="Q446" s="15"/>
    </row>
    <row r="447" spans="1:17" ht="15.75" customHeight="1" x14ac:dyDescent="0.25">
      <c r="A447" s="1"/>
      <c r="B447" s="6" t="s">
        <v>14</v>
      </c>
      <c r="C447" s="6">
        <v>1185732</v>
      </c>
      <c r="D447" s="7">
        <v>44232</v>
      </c>
      <c r="E447" s="6" t="s">
        <v>15</v>
      </c>
      <c r="F447" s="6" t="s">
        <v>37</v>
      </c>
      <c r="G447" s="6" t="s">
        <v>38</v>
      </c>
      <c r="H447" s="6" t="s">
        <v>20</v>
      </c>
      <c r="I447" s="8">
        <v>0.4</v>
      </c>
      <c r="J447" s="9">
        <v>500</v>
      </c>
      <c r="K447" s="10">
        <f t="shared" si="3"/>
        <v>200</v>
      </c>
      <c r="L447" s="10">
        <f t="shared" si="2"/>
        <v>80</v>
      </c>
      <c r="M447" s="11">
        <v>0.39999999999999997</v>
      </c>
      <c r="O447" s="14"/>
      <c r="P447" s="12"/>
      <c r="Q447" s="15"/>
    </row>
    <row r="448" spans="1:17" ht="15.75" customHeight="1" x14ac:dyDescent="0.25">
      <c r="A448" s="1"/>
      <c r="B448" s="6" t="s">
        <v>14</v>
      </c>
      <c r="C448" s="6">
        <v>1185732</v>
      </c>
      <c r="D448" s="7">
        <v>44232</v>
      </c>
      <c r="E448" s="6" t="s">
        <v>15</v>
      </c>
      <c r="F448" s="6" t="s">
        <v>37</v>
      </c>
      <c r="G448" s="6" t="s">
        <v>38</v>
      </c>
      <c r="H448" s="6" t="s">
        <v>21</v>
      </c>
      <c r="I448" s="8">
        <v>0.54999999999999993</v>
      </c>
      <c r="J448" s="9">
        <v>1250</v>
      </c>
      <c r="K448" s="10">
        <f t="shared" si="3"/>
        <v>687.49999999999989</v>
      </c>
      <c r="L448" s="10">
        <f t="shared" si="2"/>
        <v>240.62499999999994</v>
      </c>
      <c r="M448" s="11">
        <v>0.35</v>
      </c>
      <c r="O448" s="14"/>
      <c r="P448" s="12"/>
      <c r="Q448" s="15"/>
    </row>
    <row r="449" spans="1:17" ht="15.75" customHeight="1" x14ac:dyDescent="0.25">
      <c r="A449" s="1"/>
      <c r="B449" s="6" t="s">
        <v>14</v>
      </c>
      <c r="C449" s="6">
        <v>1185732</v>
      </c>
      <c r="D449" s="7">
        <v>44232</v>
      </c>
      <c r="E449" s="6" t="s">
        <v>15</v>
      </c>
      <c r="F449" s="6" t="s">
        <v>37</v>
      </c>
      <c r="G449" s="6" t="s">
        <v>38</v>
      </c>
      <c r="H449" s="6" t="s">
        <v>22</v>
      </c>
      <c r="I449" s="8">
        <v>0.45</v>
      </c>
      <c r="J449" s="9">
        <v>2250</v>
      </c>
      <c r="K449" s="10">
        <f t="shared" si="3"/>
        <v>1012.5</v>
      </c>
      <c r="L449" s="10">
        <f t="shared" si="2"/>
        <v>303.75</v>
      </c>
      <c r="M449" s="11">
        <v>0.3</v>
      </c>
      <c r="O449" s="14"/>
      <c r="P449" s="12"/>
      <c r="Q449" s="15"/>
    </row>
    <row r="450" spans="1:17" ht="15.75" customHeight="1" x14ac:dyDescent="0.25">
      <c r="A450" s="1"/>
      <c r="B450" s="6" t="s">
        <v>14</v>
      </c>
      <c r="C450" s="6">
        <v>1185732</v>
      </c>
      <c r="D450" s="7">
        <v>44258</v>
      </c>
      <c r="E450" s="6" t="s">
        <v>15</v>
      </c>
      <c r="F450" s="6" t="s">
        <v>37</v>
      </c>
      <c r="G450" s="6" t="s">
        <v>38</v>
      </c>
      <c r="H450" s="6" t="s">
        <v>17</v>
      </c>
      <c r="I450" s="8">
        <v>0.5</v>
      </c>
      <c r="J450" s="9">
        <v>4450</v>
      </c>
      <c r="K450" s="10">
        <f t="shared" si="3"/>
        <v>2225</v>
      </c>
      <c r="L450" s="10">
        <f t="shared" si="2"/>
        <v>1223.75</v>
      </c>
      <c r="M450" s="11">
        <v>0.55000000000000004</v>
      </c>
      <c r="O450" s="14"/>
      <c r="P450" s="12"/>
      <c r="Q450" s="15"/>
    </row>
    <row r="451" spans="1:17" ht="15.75" customHeight="1" x14ac:dyDescent="0.25">
      <c r="A451" s="1"/>
      <c r="B451" s="6" t="s">
        <v>14</v>
      </c>
      <c r="C451" s="6">
        <v>1185732</v>
      </c>
      <c r="D451" s="7">
        <v>44258</v>
      </c>
      <c r="E451" s="6" t="s">
        <v>15</v>
      </c>
      <c r="F451" s="6" t="s">
        <v>37</v>
      </c>
      <c r="G451" s="6" t="s">
        <v>38</v>
      </c>
      <c r="H451" s="6" t="s">
        <v>18</v>
      </c>
      <c r="I451" s="8">
        <v>0.5</v>
      </c>
      <c r="J451" s="9">
        <v>1500</v>
      </c>
      <c r="K451" s="10">
        <f t="shared" si="3"/>
        <v>750</v>
      </c>
      <c r="L451" s="10">
        <f t="shared" si="2"/>
        <v>262.5</v>
      </c>
      <c r="M451" s="11">
        <v>0.35</v>
      </c>
      <c r="O451" s="14"/>
      <c r="P451" s="12"/>
      <c r="Q451" s="15"/>
    </row>
    <row r="452" spans="1:17" ht="15.75" customHeight="1" x14ac:dyDescent="0.25">
      <c r="A452" s="1"/>
      <c r="B452" s="6" t="s">
        <v>14</v>
      </c>
      <c r="C452" s="6">
        <v>1185732</v>
      </c>
      <c r="D452" s="7">
        <v>44258</v>
      </c>
      <c r="E452" s="6" t="s">
        <v>15</v>
      </c>
      <c r="F452" s="6" t="s">
        <v>37</v>
      </c>
      <c r="G452" s="6" t="s">
        <v>38</v>
      </c>
      <c r="H452" s="6" t="s">
        <v>19</v>
      </c>
      <c r="I452" s="8">
        <v>0.4</v>
      </c>
      <c r="J452" s="9">
        <v>1750</v>
      </c>
      <c r="K452" s="10">
        <f t="shared" si="3"/>
        <v>700</v>
      </c>
      <c r="L452" s="10">
        <f t="shared" si="2"/>
        <v>280</v>
      </c>
      <c r="M452" s="11">
        <v>0.39999999999999997</v>
      </c>
      <c r="O452" s="14"/>
      <c r="P452" s="12"/>
      <c r="Q452" s="15"/>
    </row>
    <row r="453" spans="1:17" ht="15.75" customHeight="1" x14ac:dyDescent="0.25">
      <c r="A453" s="1"/>
      <c r="B453" s="6" t="s">
        <v>14</v>
      </c>
      <c r="C453" s="6">
        <v>1185732</v>
      </c>
      <c r="D453" s="7">
        <v>44258</v>
      </c>
      <c r="E453" s="6" t="s">
        <v>15</v>
      </c>
      <c r="F453" s="6" t="s">
        <v>37</v>
      </c>
      <c r="G453" s="6" t="s">
        <v>38</v>
      </c>
      <c r="H453" s="6" t="s">
        <v>20</v>
      </c>
      <c r="I453" s="8">
        <v>0.45</v>
      </c>
      <c r="J453" s="9">
        <v>250</v>
      </c>
      <c r="K453" s="10">
        <f t="shared" si="3"/>
        <v>112.5</v>
      </c>
      <c r="L453" s="10">
        <f t="shared" si="2"/>
        <v>44.999999999999993</v>
      </c>
      <c r="M453" s="11">
        <v>0.39999999999999997</v>
      </c>
      <c r="O453" s="14"/>
      <c r="P453" s="12"/>
      <c r="Q453" s="15"/>
    </row>
    <row r="454" spans="1:17" ht="15.75" customHeight="1" x14ac:dyDescent="0.25">
      <c r="A454" s="1"/>
      <c r="B454" s="6" t="s">
        <v>14</v>
      </c>
      <c r="C454" s="6">
        <v>1185732</v>
      </c>
      <c r="D454" s="7">
        <v>44258</v>
      </c>
      <c r="E454" s="6" t="s">
        <v>15</v>
      </c>
      <c r="F454" s="6" t="s">
        <v>37</v>
      </c>
      <c r="G454" s="6" t="s">
        <v>38</v>
      </c>
      <c r="H454" s="6" t="s">
        <v>21</v>
      </c>
      <c r="I454" s="8">
        <v>0.6</v>
      </c>
      <c r="J454" s="9">
        <v>750</v>
      </c>
      <c r="K454" s="10">
        <f t="shared" si="3"/>
        <v>450</v>
      </c>
      <c r="L454" s="10">
        <f t="shared" si="2"/>
        <v>135</v>
      </c>
      <c r="M454" s="11">
        <v>0.3</v>
      </c>
      <c r="O454" s="14"/>
      <c r="P454" s="12"/>
      <c r="Q454" s="15"/>
    </row>
    <row r="455" spans="1:17" ht="15.75" customHeight="1" x14ac:dyDescent="0.25">
      <c r="A455" s="1"/>
      <c r="B455" s="6" t="s">
        <v>14</v>
      </c>
      <c r="C455" s="6">
        <v>1185732</v>
      </c>
      <c r="D455" s="7">
        <v>44258</v>
      </c>
      <c r="E455" s="6" t="s">
        <v>15</v>
      </c>
      <c r="F455" s="6" t="s">
        <v>37</v>
      </c>
      <c r="G455" s="6" t="s">
        <v>38</v>
      </c>
      <c r="H455" s="6" t="s">
        <v>22</v>
      </c>
      <c r="I455" s="8">
        <v>0.5</v>
      </c>
      <c r="J455" s="9">
        <v>1750</v>
      </c>
      <c r="K455" s="10">
        <f t="shared" si="3"/>
        <v>875</v>
      </c>
      <c r="L455" s="10">
        <f t="shared" si="2"/>
        <v>218.75</v>
      </c>
      <c r="M455" s="11">
        <v>0.25</v>
      </c>
      <c r="O455" s="14"/>
      <c r="P455" s="12"/>
      <c r="Q455" s="15"/>
    </row>
    <row r="456" spans="1:17" ht="15.75" customHeight="1" x14ac:dyDescent="0.25">
      <c r="A456" s="1"/>
      <c r="B456" s="6" t="s">
        <v>14</v>
      </c>
      <c r="C456" s="6">
        <v>1185732</v>
      </c>
      <c r="D456" s="7">
        <v>44290</v>
      </c>
      <c r="E456" s="6" t="s">
        <v>15</v>
      </c>
      <c r="F456" s="6" t="s">
        <v>37</v>
      </c>
      <c r="G456" s="6" t="s">
        <v>38</v>
      </c>
      <c r="H456" s="6" t="s">
        <v>17</v>
      </c>
      <c r="I456" s="8">
        <v>0.5</v>
      </c>
      <c r="J456" s="9">
        <v>4500</v>
      </c>
      <c r="K456" s="10">
        <f t="shared" si="3"/>
        <v>2250</v>
      </c>
      <c r="L456" s="10">
        <f t="shared" si="2"/>
        <v>1125</v>
      </c>
      <c r="M456" s="11">
        <v>0.5</v>
      </c>
      <c r="O456" s="14"/>
      <c r="P456" s="12"/>
      <c r="Q456" s="15"/>
    </row>
    <row r="457" spans="1:17" ht="15.75" customHeight="1" x14ac:dyDescent="0.25">
      <c r="A457" s="1"/>
      <c r="B457" s="6" t="s">
        <v>14</v>
      </c>
      <c r="C457" s="6">
        <v>1185732</v>
      </c>
      <c r="D457" s="7">
        <v>44290</v>
      </c>
      <c r="E457" s="6" t="s">
        <v>15</v>
      </c>
      <c r="F457" s="6" t="s">
        <v>37</v>
      </c>
      <c r="G457" s="6" t="s">
        <v>38</v>
      </c>
      <c r="H457" s="6" t="s">
        <v>18</v>
      </c>
      <c r="I457" s="8">
        <v>0.5</v>
      </c>
      <c r="J457" s="9">
        <v>1500</v>
      </c>
      <c r="K457" s="10">
        <f t="shared" si="3"/>
        <v>750</v>
      </c>
      <c r="L457" s="10">
        <f t="shared" si="2"/>
        <v>225</v>
      </c>
      <c r="M457" s="11">
        <v>0.3</v>
      </c>
      <c r="O457" s="14"/>
      <c r="P457" s="12"/>
      <c r="Q457" s="15"/>
    </row>
    <row r="458" spans="1:17" ht="15.75" customHeight="1" x14ac:dyDescent="0.25">
      <c r="A458" s="1"/>
      <c r="B458" s="6" t="s">
        <v>14</v>
      </c>
      <c r="C458" s="6">
        <v>1185732</v>
      </c>
      <c r="D458" s="7">
        <v>44290</v>
      </c>
      <c r="E458" s="6" t="s">
        <v>15</v>
      </c>
      <c r="F458" s="6" t="s">
        <v>37</v>
      </c>
      <c r="G458" s="6" t="s">
        <v>38</v>
      </c>
      <c r="H458" s="6" t="s">
        <v>19</v>
      </c>
      <c r="I458" s="8">
        <v>0.4</v>
      </c>
      <c r="J458" s="9">
        <v>1500</v>
      </c>
      <c r="K458" s="10">
        <f t="shared" si="3"/>
        <v>600</v>
      </c>
      <c r="L458" s="10">
        <f t="shared" si="2"/>
        <v>210</v>
      </c>
      <c r="M458" s="11">
        <v>0.35</v>
      </c>
      <c r="O458" s="14"/>
      <c r="P458" s="12"/>
      <c r="Q458" s="15"/>
    </row>
    <row r="459" spans="1:17" ht="15.75" customHeight="1" x14ac:dyDescent="0.25">
      <c r="A459" s="1"/>
      <c r="B459" s="6" t="s">
        <v>14</v>
      </c>
      <c r="C459" s="6">
        <v>1185732</v>
      </c>
      <c r="D459" s="7">
        <v>44290</v>
      </c>
      <c r="E459" s="6" t="s">
        <v>15</v>
      </c>
      <c r="F459" s="6" t="s">
        <v>37</v>
      </c>
      <c r="G459" s="6" t="s">
        <v>38</v>
      </c>
      <c r="H459" s="6" t="s">
        <v>20</v>
      </c>
      <c r="I459" s="8">
        <v>0.45</v>
      </c>
      <c r="J459" s="9">
        <v>750</v>
      </c>
      <c r="K459" s="10">
        <f t="shared" si="3"/>
        <v>337.5</v>
      </c>
      <c r="L459" s="10">
        <f t="shared" si="2"/>
        <v>118.12499999999999</v>
      </c>
      <c r="M459" s="11">
        <v>0.35</v>
      </c>
      <c r="O459" s="14"/>
      <c r="P459" s="12"/>
      <c r="Q459" s="15"/>
    </row>
    <row r="460" spans="1:17" ht="15.75" customHeight="1" x14ac:dyDescent="0.25">
      <c r="A460" s="1"/>
      <c r="B460" s="6" t="s">
        <v>14</v>
      </c>
      <c r="C460" s="6">
        <v>1185732</v>
      </c>
      <c r="D460" s="7">
        <v>44290</v>
      </c>
      <c r="E460" s="6" t="s">
        <v>15</v>
      </c>
      <c r="F460" s="6" t="s">
        <v>37</v>
      </c>
      <c r="G460" s="6" t="s">
        <v>38</v>
      </c>
      <c r="H460" s="6" t="s">
        <v>21</v>
      </c>
      <c r="I460" s="8">
        <v>0.6</v>
      </c>
      <c r="J460" s="9">
        <v>750</v>
      </c>
      <c r="K460" s="10">
        <f t="shared" si="3"/>
        <v>450</v>
      </c>
      <c r="L460" s="10">
        <f t="shared" si="2"/>
        <v>135</v>
      </c>
      <c r="M460" s="11">
        <v>0.3</v>
      </c>
      <c r="O460" s="14"/>
      <c r="P460" s="12"/>
      <c r="Q460" s="15"/>
    </row>
    <row r="461" spans="1:17" ht="15.75" customHeight="1" x14ac:dyDescent="0.25">
      <c r="A461" s="1"/>
      <c r="B461" s="6" t="s">
        <v>14</v>
      </c>
      <c r="C461" s="6">
        <v>1185732</v>
      </c>
      <c r="D461" s="7">
        <v>44290</v>
      </c>
      <c r="E461" s="6" t="s">
        <v>15</v>
      </c>
      <c r="F461" s="6" t="s">
        <v>37</v>
      </c>
      <c r="G461" s="6" t="s">
        <v>38</v>
      </c>
      <c r="H461" s="6" t="s">
        <v>22</v>
      </c>
      <c r="I461" s="8">
        <v>0.5</v>
      </c>
      <c r="J461" s="9">
        <v>2000</v>
      </c>
      <c r="K461" s="10">
        <f t="shared" si="3"/>
        <v>1000</v>
      </c>
      <c r="L461" s="10">
        <f t="shared" si="2"/>
        <v>250</v>
      </c>
      <c r="M461" s="11">
        <v>0.25</v>
      </c>
      <c r="O461" s="14"/>
      <c r="P461" s="12"/>
      <c r="Q461" s="15"/>
    </row>
    <row r="462" spans="1:17" ht="15.75" customHeight="1" x14ac:dyDescent="0.25">
      <c r="A462" s="1"/>
      <c r="B462" s="6" t="s">
        <v>14</v>
      </c>
      <c r="C462" s="6">
        <v>1185732</v>
      </c>
      <c r="D462" s="7">
        <v>44319</v>
      </c>
      <c r="E462" s="6" t="s">
        <v>15</v>
      </c>
      <c r="F462" s="6" t="s">
        <v>37</v>
      </c>
      <c r="G462" s="6" t="s">
        <v>38</v>
      </c>
      <c r="H462" s="6" t="s">
        <v>17</v>
      </c>
      <c r="I462" s="8">
        <v>0.6</v>
      </c>
      <c r="J462" s="9">
        <v>4700</v>
      </c>
      <c r="K462" s="10">
        <f t="shared" si="3"/>
        <v>2820</v>
      </c>
      <c r="L462" s="10">
        <f t="shared" si="2"/>
        <v>1410</v>
      </c>
      <c r="M462" s="11">
        <v>0.5</v>
      </c>
      <c r="O462" s="14"/>
      <c r="P462" s="12"/>
      <c r="Q462" s="15"/>
    </row>
    <row r="463" spans="1:17" ht="15.75" customHeight="1" x14ac:dyDescent="0.25">
      <c r="A463" s="1"/>
      <c r="B463" s="6" t="s">
        <v>14</v>
      </c>
      <c r="C463" s="6">
        <v>1185732</v>
      </c>
      <c r="D463" s="7">
        <v>44319</v>
      </c>
      <c r="E463" s="6" t="s">
        <v>15</v>
      </c>
      <c r="F463" s="6" t="s">
        <v>37</v>
      </c>
      <c r="G463" s="6" t="s">
        <v>38</v>
      </c>
      <c r="H463" s="6" t="s">
        <v>18</v>
      </c>
      <c r="I463" s="8">
        <v>0.60000000000000009</v>
      </c>
      <c r="J463" s="9">
        <v>1750</v>
      </c>
      <c r="K463" s="10">
        <f t="shared" si="3"/>
        <v>1050.0000000000002</v>
      </c>
      <c r="L463" s="10">
        <f t="shared" si="2"/>
        <v>315.00000000000006</v>
      </c>
      <c r="M463" s="11">
        <v>0.3</v>
      </c>
      <c r="O463" s="14"/>
      <c r="P463" s="12"/>
      <c r="Q463" s="15"/>
    </row>
    <row r="464" spans="1:17" ht="15.75" customHeight="1" x14ac:dyDescent="0.25">
      <c r="A464" s="1"/>
      <c r="B464" s="6" t="s">
        <v>14</v>
      </c>
      <c r="C464" s="6">
        <v>1185732</v>
      </c>
      <c r="D464" s="7">
        <v>44319</v>
      </c>
      <c r="E464" s="6" t="s">
        <v>15</v>
      </c>
      <c r="F464" s="6" t="s">
        <v>37</v>
      </c>
      <c r="G464" s="6" t="s">
        <v>38</v>
      </c>
      <c r="H464" s="6" t="s">
        <v>19</v>
      </c>
      <c r="I464" s="8">
        <v>0.55000000000000004</v>
      </c>
      <c r="J464" s="9">
        <v>1500</v>
      </c>
      <c r="K464" s="10">
        <f t="shared" si="3"/>
        <v>825.00000000000011</v>
      </c>
      <c r="L464" s="10">
        <f t="shared" si="2"/>
        <v>288.75</v>
      </c>
      <c r="M464" s="11">
        <v>0.35</v>
      </c>
      <c r="O464" s="14"/>
      <c r="P464" s="12"/>
      <c r="Q464" s="15"/>
    </row>
    <row r="465" spans="1:17" ht="15.75" customHeight="1" x14ac:dyDescent="0.25">
      <c r="A465" s="1"/>
      <c r="B465" s="6" t="s">
        <v>14</v>
      </c>
      <c r="C465" s="6">
        <v>1185732</v>
      </c>
      <c r="D465" s="7">
        <v>44319</v>
      </c>
      <c r="E465" s="6" t="s">
        <v>15</v>
      </c>
      <c r="F465" s="6" t="s">
        <v>37</v>
      </c>
      <c r="G465" s="6" t="s">
        <v>38</v>
      </c>
      <c r="H465" s="6" t="s">
        <v>20</v>
      </c>
      <c r="I465" s="8">
        <v>0.55000000000000004</v>
      </c>
      <c r="J465" s="9">
        <v>1000</v>
      </c>
      <c r="K465" s="10">
        <f t="shared" si="3"/>
        <v>550</v>
      </c>
      <c r="L465" s="10">
        <f t="shared" si="2"/>
        <v>192.5</v>
      </c>
      <c r="M465" s="11">
        <v>0.35</v>
      </c>
      <c r="O465" s="14"/>
      <c r="P465" s="12"/>
      <c r="Q465" s="15"/>
    </row>
    <row r="466" spans="1:17" ht="15.75" customHeight="1" x14ac:dyDescent="0.25">
      <c r="A466" s="1"/>
      <c r="B466" s="6" t="s">
        <v>14</v>
      </c>
      <c r="C466" s="6">
        <v>1185732</v>
      </c>
      <c r="D466" s="7">
        <v>44319</v>
      </c>
      <c r="E466" s="6" t="s">
        <v>15</v>
      </c>
      <c r="F466" s="6" t="s">
        <v>37</v>
      </c>
      <c r="G466" s="6" t="s">
        <v>38</v>
      </c>
      <c r="H466" s="6" t="s">
        <v>21</v>
      </c>
      <c r="I466" s="8">
        <v>0.65</v>
      </c>
      <c r="J466" s="9">
        <v>1250</v>
      </c>
      <c r="K466" s="10">
        <f t="shared" si="3"/>
        <v>812.5</v>
      </c>
      <c r="L466" s="10">
        <f t="shared" si="2"/>
        <v>243.75</v>
      </c>
      <c r="M466" s="11">
        <v>0.3</v>
      </c>
      <c r="O466" s="14"/>
      <c r="P466" s="12"/>
      <c r="Q466" s="15"/>
    </row>
    <row r="467" spans="1:17" ht="15.75" customHeight="1" x14ac:dyDescent="0.25">
      <c r="A467" s="1"/>
      <c r="B467" s="6" t="s">
        <v>14</v>
      </c>
      <c r="C467" s="6">
        <v>1185732</v>
      </c>
      <c r="D467" s="7">
        <v>44319</v>
      </c>
      <c r="E467" s="6" t="s">
        <v>15</v>
      </c>
      <c r="F467" s="6" t="s">
        <v>37</v>
      </c>
      <c r="G467" s="6" t="s">
        <v>38</v>
      </c>
      <c r="H467" s="6" t="s">
        <v>22</v>
      </c>
      <c r="I467" s="8">
        <v>0.70000000000000007</v>
      </c>
      <c r="J467" s="9">
        <v>2500</v>
      </c>
      <c r="K467" s="10">
        <f t="shared" si="3"/>
        <v>1750.0000000000002</v>
      </c>
      <c r="L467" s="10">
        <f t="shared" si="2"/>
        <v>525</v>
      </c>
      <c r="M467" s="11">
        <v>0.3</v>
      </c>
      <c r="O467" s="14"/>
      <c r="P467" s="12"/>
      <c r="Q467" s="15"/>
    </row>
    <row r="468" spans="1:17" ht="15.75" customHeight="1" x14ac:dyDescent="0.25">
      <c r="A468" s="1"/>
      <c r="B468" s="6" t="s">
        <v>14</v>
      </c>
      <c r="C468" s="6">
        <v>1185732</v>
      </c>
      <c r="D468" s="7">
        <v>44352</v>
      </c>
      <c r="E468" s="6" t="s">
        <v>15</v>
      </c>
      <c r="F468" s="6" t="s">
        <v>37</v>
      </c>
      <c r="G468" s="6" t="s">
        <v>38</v>
      </c>
      <c r="H468" s="6" t="s">
        <v>17</v>
      </c>
      <c r="I468" s="8">
        <v>0.65</v>
      </c>
      <c r="J468" s="9">
        <v>5000</v>
      </c>
      <c r="K468" s="10">
        <f t="shared" si="3"/>
        <v>3250</v>
      </c>
      <c r="L468" s="10">
        <f t="shared" si="2"/>
        <v>1787.5000000000002</v>
      </c>
      <c r="M468" s="11">
        <v>0.55000000000000004</v>
      </c>
      <c r="O468" s="14"/>
      <c r="P468" s="12"/>
      <c r="Q468" s="15"/>
    </row>
    <row r="469" spans="1:17" ht="15.75" customHeight="1" x14ac:dyDescent="0.25">
      <c r="A469" s="1"/>
      <c r="B469" s="6" t="s">
        <v>14</v>
      </c>
      <c r="C469" s="6">
        <v>1185732</v>
      </c>
      <c r="D469" s="7">
        <v>44352</v>
      </c>
      <c r="E469" s="6" t="s">
        <v>15</v>
      </c>
      <c r="F469" s="6" t="s">
        <v>37</v>
      </c>
      <c r="G469" s="6" t="s">
        <v>38</v>
      </c>
      <c r="H469" s="6" t="s">
        <v>18</v>
      </c>
      <c r="I469" s="8">
        <v>0.60000000000000009</v>
      </c>
      <c r="J469" s="9">
        <v>2500</v>
      </c>
      <c r="K469" s="10">
        <f t="shared" si="3"/>
        <v>1500.0000000000002</v>
      </c>
      <c r="L469" s="10">
        <f t="shared" si="2"/>
        <v>525</v>
      </c>
      <c r="M469" s="11">
        <v>0.35</v>
      </c>
      <c r="O469" s="14"/>
      <c r="P469" s="12"/>
      <c r="Q469" s="15"/>
    </row>
    <row r="470" spans="1:17" ht="15.75" customHeight="1" x14ac:dyDescent="0.25">
      <c r="A470" s="1"/>
      <c r="B470" s="6" t="s">
        <v>14</v>
      </c>
      <c r="C470" s="6">
        <v>1185732</v>
      </c>
      <c r="D470" s="7">
        <v>44352</v>
      </c>
      <c r="E470" s="6" t="s">
        <v>15</v>
      </c>
      <c r="F470" s="6" t="s">
        <v>37</v>
      </c>
      <c r="G470" s="6" t="s">
        <v>38</v>
      </c>
      <c r="H470" s="6" t="s">
        <v>19</v>
      </c>
      <c r="I470" s="8">
        <v>0.55000000000000004</v>
      </c>
      <c r="J470" s="9">
        <v>1750</v>
      </c>
      <c r="K470" s="10">
        <f t="shared" si="3"/>
        <v>962.50000000000011</v>
      </c>
      <c r="L470" s="10">
        <f t="shared" si="2"/>
        <v>385</v>
      </c>
      <c r="M470" s="11">
        <v>0.39999999999999997</v>
      </c>
      <c r="O470" s="14"/>
      <c r="P470" s="12"/>
      <c r="Q470" s="15"/>
    </row>
    <row r="471" spans="1:17" ht="15.75" customHeight="1" x14ac:dyDescent="0.25">
      <c r="A471" s="1"/>
      <c r="B471" s="6" t="s">
        <v>14</v>
      </c>
      <c r="C471" s="6">
        <v>1185732</v>
      </c>
      <c r="D471" s="7">
        <v>44352</v>
      </c>
      <c r="E471" s="6" t="s">
        <v>15</v>
      </c>
      <c r="F471" s="6" t="s">
        <v>37</v>
      </c>
      <c r="G471" s="6" t="s">
        <v>38</v>
      </c>
      <c r="H471" s="6" t="s">
        <v>20</v>
      </c>
      <c r="I471" s="8">
        <v>0.55000000000000004</v>
      </c>
      <c r="J471" s="9">
        <v>1500</v>
      </c>
      <c r="K471" s="10">
        <f t="shared" si="3"/>
        <v>825.00000000000011</v>
      </c>
      <c r="L471" s="10">
        <f t="shared" si="2"/>
        <v>330</v>
      </c>
      <c r="M471" s="11">
        <v>0.39999999999999997</v>
      </c>
      <c r="O471" s="14"/>
      <c r="P471" s="12"/>
      <c r="Q471" s="15"/>
    </row>
    <row r="472" spans="1:17" ht="15.75" customHeight="1" x14ac:dyDescent="0.25">
      <c r="A472" s="1"/>
      <c r="B472" s="6" t="s">
        <v>14</v>
      </c>
      <c r="C472" s="6">
        <v>1185732</v>
      </c>
      <c r="D472" s="7">
        <v>44352</v>
      </c>
      <c r="E472" s="6" t="s">
        <v>15</v>
      </c>
      <c r="F472" s="6" t="s">
        <v>37</v>
      </c>
      <c r="G472" s="6" t="s">
        <v>38</v>
      </c>
      <c r="H472" s="6" t="s">
        <v>21</v>
      </c>
      <c r="I472" s="8">
        <v>0.65</v>
      </c>
      <c r="J472" s="9">
        <v>1500</v>
      </c>
      <c r="K472" s="10">
        <f t="shared" si="3"/>
        <v>975</v>
      </c>
      <c r="L472" s="10">
        <f t="shared" si="2"/>
        <v>341.25</v>
      </c>
      <c r="M472" s="11">
        <v>0.35</v>
      </c>
      <c r="O472" s="14"/>
      <c r="P472" s="12"/>
      <c r="Q472" s="15"/>
    </row>
    <row r="473" spans="1:17" ht="15.75" customHeight="1" x14ac:dyDescent="0.25">
      <c r="A473" s="1"/>
      <c r="B473" s="6" t="s">
        <v>14</v>
      </c>
      <c r="C473" s="6">
        <v>1185732</v>
      </c>
      <c r="D473" s="7">
        <v>44352</v>
      </c>
      <c r="E473" s="6" t="s">
        <v>15</v>
      </c>
      <c r="F473" s="6" t="s">
        <v>37</v>
      </c>
      <c r="G473" s="6" t="s">
        <v>38</v>
      </c>
      <c r="H473" s="6" t="s">
        <v>22</v>
      </c>
      <c r="I473" s="8">
        <v>0.70000000000000007</v>
      </c>
      <c r="J473" s="9">
        <v>3000</v>
      </c>
      <c r="K473" s="10">
        <f t="shared" si="3"/>
        <v>2100</v>
      </c>
      <c r="L473" s="10">
        <f t="shared" si="2"/>
        <v>630</v>
      </c>
      <c r="M473" s="11">
        <v>0.3</v>
      </c>
      <c r="O473" s="14"/>
      <c r="P473" s="12"/>
      <c r="Q473" s="15"/>
    </row>
    <row r="474" spans="1:17" ht="15.75" customHeight="1" x14ac:dyDescent="0.25">
      <c r="A474" s="1"/>
      <c r="B474" s="6" t="s">
        <v>14</v>
      </c>
      <c r="C474" s="6">
        <v>1185732</v>
      </c>
      <c r="D474" s="7">
        <v>44380</v>
      </c>
      <c r="E474" s="6" t="s">
        <v>15</v>
      </c>
      <c r="F474" s="6" t="s">
        <v>37</v>
      </c>
      <c r="G474" s="6" t="s">
        <v>38</v>
      </c>
      <c r="H474" s="6" t="s">
        <v>17</v>
      </c>
      <c r="I474" s="8">
        <v>0.65</v>
      </c>
      <c r="J474" s="9">
        <v>5000</v>
      </c>
      <c r="K474" s="10">
        <f t="shared" si="3"/>
        <v>3250</v>
      </c>
      <c r="L474" s="10">
        <f t="shared" si="2"/>
        <v>1787.5000000000002</v>
      </c>
      <c r="M474" s="11">
        <v>0.55000000000000004</v>
      </c>
      <c r="O474" s="14"/>
      <c r="P474" s="12"/>
      <c r="Q474" s="15"/>
    </row>
    <row r="475" spans="1:17" ht="15.75" customHeight="1" x14ac:dyDescent="0.25">
      <c r="A475" s="1"/>
      <c r="B475" s="6" t="s">
        <v>14</v>
      </c>
      <c r="C475" s="6">
        <v>1185732</v>
      </c>
      <c r="D475" s="7">
        <v>44380</v>
      </c>
      <c r="E475" s="6" t="s">
        <v>15</v>
      </c>
      <c r="F475" s="6" t="s">
        <v>37</v>
      </c>
      <c r="G475" s="6" t="s">
        <v>38</v>
      </c>
      <c r="H475" s="6" t="s">
        <v>18</v>
      </c>
      <c r="I475" s="8">
        <v>0.60000000000000009</v>
      </c>
      <c r="J475" s="9">
        <v>3000</v>
      </c>
      <c r="K475" s="10">
        <f t="shared" si="3"/>
        <v>1800.0000000000002</v>
      </c>
      <c r="L475" s="10">
        <f t="shared" si="2"/>
        <v>630</v>
      </c>
      <c r="M475" s="11">
        <v>0.35</v>
      </c>
      <c r="O475" s="14"/>
      <c r="P475" s="12"/>
      <c r="Q475" s="15"/>
    </row>
    <row r="476" spans="1:17" ht="15.75" customHeight="1" x14ac:dyDescent="0.25">
      <c r="A476" s="1"/>
      <c r="B476" s="6" t="s">
        <v>14</v>
      </c>
      <c r="C476" s="6">
        <v>1185732</v>
      </c>
      <c r="D476" s="7">
        <v>44380</v>
      </c>
      <c r="E476" s="6" t="s">
        <v>15</v>
      </c>
      <c r="F476" s="6" t="s">
        <v>37</v>
      </c>
      <c r="G476" s="6" t="s">
        <v>38</v>
      </c>
      <c r="H476" s="6" t="s">
        <v>19</v>
      </c>
      <c r="I476" s="8">
        <v>0.55000000000000004</v>
      </c>
      <c r="J476" s="9">
        <v>2250</v>
      </c>
      <c r="K476" s="10">
        <f t="shared" si="3"/>
        <v>1237.5</v>
      </c>
      <c r="L476" s="10">
        <f t="shared" si="2"/>
        <v>494.99999999999994</v>
      </c>
      <c r="M476" s="11">
        <v>0.39999999999999997</v>
      </c>
      <c r="O476" s="14"/>
      <c r="P476" s="12"/>
      <c r="Q476" s="15"/>
    </row>
    <row r="477" spans="1:17" ht="15.75" customHeight="1" x14ac:dyDescent="0.25">
      <c r="A477" s="1"/>
      <c r="B477" s="6" t="s">
        <v>14</v>
      </c>
      <c r="C477" s="6">
        <v>1185732</v>
      </c>
      <c r="D477" s="7">
        <v>44380</v>
      </c>
      <c r="E477" s="6" t="s">
        <v>15</v>
      </c>
      <c r="F477" s="6" t="s">
        <v>37</v>
      </c>
      <c r="G477" s="6" t="s">
        <v>38</v>
      </c>
      <c r="H477" s="6" t="s">
        <v>20</v>
      </c>
      <c r="I477" s="8">
        <v>0.55000000000000004</v>
      </c>
      <c r="J477" s="9">
        <v>1750</v>
      </c>
      <c r="K477" s="10">
        <f t="shared" si="3"/>
        <v>962.50000000000011</v>
      </c>
      <c r="L477" s="10">
        <f t="shared" si="2"/>
        <v>385</v>
      </c>
      <c r="M477" s="11">
        <v>0.39999999999999997</v>
      </c>
      <c r="O477" s="14"/>
      <c r="P477" s="12"/>
      <c r="Q477" s="15"/>
    </row>
    <row r="478" spans="1:17" ht="15.75" customHeight="1" x14ac:dyDescent="0.25">
      <c r="A478" s="1"/>
      <c r="B478" s="6" t="s">
        <v>14</v>
      </c>
      <c r="C478" s="6">
        <v>1185732</v>
      </c>
      <c r="D478" s="7">
        <v>44380</v>
      </c>
      <c r="E478" s="6" t="s">
        <v>15</v>
      </c>
      <c r="F478" s="6" t="s">
        <v>37</v>
      </c>
      <c r="G478" s="6" t="s">
        <v>38</v>
      </c>
      <c r="H478" s="6" t="s">
        <v>21</v>
      </c>
      <c r="I478" s="8">
        <v>0.65</v>
      </c>
      <c r="J478" s="9">
        <v>2000</v>
      </c>
      <c r="K478" s="10">
        <f t="shared" si="3"/>
        <v>1300</v>
      </c>
      <c r="L478" s="10">
        <f t="shared" si="2"/>
        <v>454.99999999999994</v>
      </c>
      <c r="M478" s="11">
        <v>0.35</v>
      </c>
      <c r="O478" s="14"/>
      <c r="P478" s="12"/>
      <c r="Q478" s="15"/>
    </row>
    <row r="479" spans="1:17" ht="15.75" customHeight="1" x14ac:dyDescent="0.25">
      <c r="A479" s="1"/>
      <c r="B479" s="6" t="s">
        <v>14</v>
      </c>
      <c r="C479" s="6">
        <v>1185732</v>
      </c>
      <c r="D479" s="7">
        <v>44380</v>
      </c>
      <c r="E479" s="6" t="s">
        <v>15</v>
      </c>
      <c r="F479" s="6" t="s">
        <v>37</v>
      </c>
      <c r="G479" s="6" t="s">
        <v>38</v>
      </c>
      <c r="H479" s="6" t="s">
        <v>22</v>
      </c>
      <c r="I479" s="8">
        <v>0.70000000000000007</v>
      </c>
      <c r="J479" s="9">
        <v>3750</v>
      </c>
      <c r="K479" s="10">
        <f t="shared" si="3"/>
        <v>2625.0000000000005</v>
      </c>
      <c r="L479" s="10">
        <f t="shared" si="2"/>
        <v>787.50000000000011</v>
      </c>
      <c r="M479" s="11">
        <v>0.3</v>
      </c>
      <c r="O479" s="14"/>
      <c r="P479" s="12"/>
      <c r="Q479" s="15"/>
    </row>
    <row r="480" spans="1:17" ht="15.75" customHeight="1" x14ac:dyDescent="0.25">
      <c r="A480" s="1"/>
      <c r="B480" s="6" t="s">
        <v>14</v>
      </c>
      <c r="C480" s="6">
        <v>1185732</v>
      </c>
      <c r="D480" s="7">
        <v>44412</v>
      </c>
      <c r="E480" s="6" t="s">
        <v>15</v>
      </c>
      <c r="F480" s="6" t="s">
        <v>37</v>
      </c>
      <c r="G480" s="6" t="s">
        <v>38</v>
      </c>
      <c r="H480" s="6" t="s">
        <v>17</v>
      </c>
      <c r="I480" s="8">
        <v>0.65</v>
      </c>
      <c r="J480" s="9">
        <v>5250</v>
      </c>
      <c r="K480" s="10">
        <f t="shared" si="3"/>
        <v>3412.5</v>
      </c>
      <c r="L480" s="10">
        <f t="shared" si="2"/>
        <v>1876.8750000000002</v>
      </c>
      <c r="M480" s="11">
        <v>0.55000000000000004</v>
      </c>
      <c r="O480" s="14"/>
      <c r="P480" s="12"/>
      <c r="Q480" s="15"/>
    </row>
    <row r="481" spans="1:17" ht="15.75" customHeight="1" x14ac:dyDescent="0.25">
      <c r="A481" s="1"/>
      <c r="B481" s="6" t="s">
        <v>14</v>
      </c>
      <c r="C481" s="6">
        <v>1185732</v>
      </c>
      <c r="D481" s="7">
        <v>44412</v>
      </c>
      <c r="E481" s="6" t="s">
        <v>15</v>
      </c>
      <c r="F481" s="6" t="s">
        <v>37</v>
      </c>
      <c r="G481" s="6" t="s">
        <v>38</v>
      </c>
      <c r="H481" s="6" t="s">
        <v>18</v>
      </c>
      <c r="I481" s="8">
        <v>0.60000000000000009</v>
      </c>
      <c r="J481" s="9">
        <v>3000</v>
      </c>
      <c r="K481" s="10">
        <f t="shared" si="3"/>
        <v>1800.0000000000002</v>
      </c>
      <c r="L481" s="10">
        <f t="shared" si="2"/>
        <v>630</v>
      </c>
      <c r="M481" s="11">
        <v>0.35</v>
      </c>
      <c r="O481" s="14"/>
      <c r="P481" s="12"/>
      <c r="Q481" s="15"/>
    </row>
    <row r="482" spans="1:17" ht="15.75" customHeight="1" x14ac:dyDescent="0.25">
      <c r="A482" s="1"/>
      <c r="B482" s="6" t="s">
        <v>14</v>
      </c>
      <c r="C482" s="6">
        <v>1185732</v>
      </c>
      <c r="D482" s="7">
        <v>44412</v>
      </c>
      <c r="E482" s="6" t="s">
        <v>15</v>
      </c>
      <c r="F482" s="6" t="s">
        <v>37</v>
      </c>
      <c r="G482" s="6" t="s">
        <v>38</v>
      </c>
      <c r="H482" s="6" t="s">
        <v>19</v>
      </c>
      <c r="I482" s="8">
        <v>0.55000000000000004</v>
      </c>
      <c r="J482" s="9">
        <v>2250</v>
      </c>
      <c r="K482" s="10">
        <f t="shared" si="3"/>
        <v>1237.5</v>
      </c>
      <c r="L482" s="10">
        <f t="shared" si="2"/>
        <v>494.99999999999994</v>
      </c>
      <c r="M482" s="11">
        <v>0.39999999999999997</v>
      </c>
      <c r="O482" s="14"/>
      <c r="P482" s="12"/>
      <c r="Q482" s="15"/>
    </row>
    <row r="483" spans="1:17" ht="15.75" customHeight="1" x14ac:dyDescent="0.25">
      <c r="A483" s="1"/>
      <c r="B483" s="6" t="s">
        <v>14</v>
      </c>
      <c r="C483" s="6">
        <v>1185732</v>
      </c>
      <c r="D483" s="7">
        <v>44412</v>
      </c>
      <c r="E483" s="6" t="s">
        <v>15</v>
      </c>
      <c r="F483" s="6" t="s">
        <v>37</v>
      </c>
      <c r="G483" s="6" t="s">
        <v>38</v>
      </c>
      <c r="H483" s="6" t="s">
        <v>20</v>
      </c>
      <c r="I483" s="8">
        <v>0.55000000000000004</v>
      </c>
      <c r="J483" s="9">
        <v>2000</v>
      </c>
      <c r="K483" s="10">
        <f t="shared" si="3"/>
        <v>1100</v>
      </c>
      <c r="L483" s="10">
        <f t="shared" si="2"/>
        <v>439.99999999999994</v>
      </c>
      <c r="M483" s="11">
        <v>0.39999999999999997</v>
      </c>
      <c r="O483" s="14"/>
      <c r="P483" s="12"/>
      <c r="Q483" s="15"/>
    </row>
    <row r="484" spans="1:17" ht="15.75" customHeight="1" x14ac:dyDescent="0.25">
      <c r="A484" s="1"/>
      <c r="B484" s="6" t="s">
        <v>14</v>
      </c>
      <c r="C484" s="6">
        <v>1185732</v>
      </c>
      <c r="D484" s="7">
        <v>44412</v>
      </c>
      <c r="E484" s="6" t="s">
        <v>15</v>
      </c>
      <c r="F484" s="6" t="s">
        <v>37</v>
      </c>
      <c r="G484" s="6" t="s">
        <v>38</v>
      </c>
      <c r="H484" s="6" t="s">
        <v>21</v>
      </c>
      <c r="I484" s="8">
        <v>0.65</v>
      </c>
      <c r="J484" s="9">
        <v>1750</v>
      </c>
      <c r="K484" s="10">
        <f t="shared" si="3"/>
        <v>1137.5</v>
      </c>
      <c r="L484" s="10">
        <f t="shared" si="2"/>
        <v>398.125</v>
      </c>
      <c r="M484" s="11">
        <v>0.35</v>
      </c>
      <c r="O484" s="14"/>
      <c r="P484" s="12"/>
      <c r="Q484" s="15"/>
    </row>
    <row r="485" spans="1:17" ht="15.75" customHeight="1" x14ac:dyDescent="0.25">
      <c r="A485" s="1"/>
      <c r="B485" s="6" t="s">
        <v>14</v>
      </c>
      <c r="C485" s="6">
        <v>1185732</v>
      </c>
      <c r="D485" s="7">
        <v>44412</v>
      </c>
      <c r="E485" s="6" t="s">
        <v>15</v>
      </c>
      <c r="F485" s="6" t="s">
        <v>37</v>
      </c>
      <c r="G485" s="6" t="s">
        <v>38</v>
      </c>
      <c r="H485" s="6" t="s">
        <v>22</v>
      </c>
      <c r="I485" s="8">
        <v>0.70000000000000007</v>
      </c>
      <c r="J485" s="9">
        <v>3500</v>
      </c>
      <c r="K485" s="10">
        <f t="shared" si="3"/>
        <v>2450.0000000000005</v>
      </c>
      <c r="L485" s="10">
        <f t="shared" si="2"/>
        <v>735.00000000000011</v>
      </c>
      <c r="M485" s="11">
        <v>0.3</v>
      </c>
      <c r="O485" s="14"/>
      <c r="P485" s="12"/>
      <c r="Q485" s="15"/>
    </row>
    <row r="486" spans="1:17" ht="15.75" customHeight="1" x14ac:dyDescent="0.25">
      <c r="A486" s="1"/>
      <c r="B486" s="6" t="s">
        <v>14</v>
      </c>
      <c r="C486" s="6">
        <v>1185732</v>
      </c>
      <c r="D486" s="7">
        <v>44442</v>
      </c>
      <c r="E486" s="6" t="s">
        <v>15</v>
      </c>
      <c r="F486" s="6" t="s">
        <v>37</v>
      </c>
      <c r="G486" s="6" t="s">
        <v>38</v>
      </c>
      <c r="H486" s="6" t="s">
        <v>17</v>
      </c>
      <c r="I486" s="8">
        <v>0.65</v>
      </c>
      <c r="J486" s="9">
        <v>4750</v>
      </c>
      <c r="K486" s="10">
        <f t="shared" si="3"/>
        <v>3087.5</v>
      </c>
      <c r="L486" s="10">
        <f t="shared" si="2"/>
        <v>1543.75</v>
      </c>
      <c r="M486" s="11">
        <v>0.5</v>
      </c>
      <c r="O486" s="14"/>
      <c r="P486" s="12"/>
      <c r="Q486" s="15"/>
    </row>
    <row r="487" spans="1:17" ht="15.75" customHeight="1" x14ac:dyDescent="0.25">
      <c r="A487" s="1"/>
      <c r="B487" s="6" t="s">
        <v>14</v>
      </c>
      <c r="C487" s="6">
        <v>1185732</v>
      </c>
      <c r="D487" s="7">
        <v>44442</v>
      </c>
      <c r="E487" s="6" t="s">
        <v>15</v>
      </c>
      <c r="F487" s="6" t="s">
        <v>37</v>
      </c>
      <c r="G487" s="6" t="s">
        <v>38</v>
      </c>
      <c r="H487" s="6" t="s">
        <v>18</v>
      </c>
      <c r="I487" s="8">
        <v>0.5</v>
      </c>
      <c r="J487" s="9">
        <v>2750</v>
      </c>
      <c r="K487" s="10">
        <f t="shared" si="3"/>
        <v>1375</v>
      </c>
      <c r="L487" s="10">
        <f t="shared" si="2"/>
        <v>412.5</v>
      </c>
      <c r="M487" s="11">
        <v>0.3</v>
      </c>
      <c r="O487" s="14"/>
      <c r="P487" s="12"/>
      <c r="Q487" s="15"/>
    </row>
    <row r="488" spans="1:17" ht="15.75" customHeight="1" x14ac:dyDescent="0.25">
      <c r="A488" s="1"/>
      <c r="B488" s="6" t="s">
        <v>14</v>
      </c>
      <c r="C488" s="6">
        <v>1185732</v>
      </c>
      <c r="D488" s="7">
        <v>44442</v>
      </c>
      <c r="E488" s="6" t="s">
        <v>15</v>
      </c>
      <c r="F488" s="6" t="s">
        <v>37</v>
      </c>
      <c r="G488" s="6" t="s">
        <v>38</v>
      </c>
      <c r="H488" s="6" t="s">
        <v>19</v>
      </c>
      <c r="I488" s="8">
        <v>0.45</v>
      </c>
      <c r="J488" s="9">
        <v>2000</v>
      </c>
      <c r="K488" s="10">
        <f t="shared" si="3"/>
        <v>900</v>
      </c>
      <c r="L488" s="10">
        <f t="shared" si="2"/>
        <v>315</v>
      </c>
      <c r="M488" s="11">
        <v>0.35</v>
      </c>
      <c r="O488" s="14"/>
      <c r="P488" s="12"/>
      <c r="Q488" s="15"/>
    </row>
    <row r="489" spans="1:17" ht="15.75" customHeight="1" x14ac:dyDescent="0.25">
      <c r="A489" s="1"/>
      <c r="B489" s="6" t="s">
        <v>14</v>
      </c>
      <c r="C489" s="6">
        <v>1185732</v>
      </c>
      <c r="D489" s="7">
        <v>44442</v>
      </c>
      <c r="E489" s="6" t="s">
        <v>15</v>
      </c>
      <c r="F489" s="6" t="s">
        <v>37</v>
      </c>
      <c r="G489" s="6" t="s">
        <v>38</v>
      </c>
      <c r="H489" s="6" t="s">
        <v>20</v>
      </c>
      <c r="I489" s="8">
        <v>0.45</v>
      </c>
      <c r="J489" s="9">
        <v>1750</v>
      </c>
      <c r="K489" s="10">
        <f t="shared" si="3"/>
        <v>787.5</v>
      </c>
      <c r="L489" s="10">
        <f t="shared" si="2"/>
        <v>275.625</v>
      </c>
      <c r="M489" s="11">
        <v>0.35</v>
      </c>
      <c r="O489" s="14"/>
      <c r="P489" s="12"/>
      <c r="Q489" s="15"/>
    </row>
    <row r="490" spans="1:17" ht="15.75" customHeight="1" x14ac:dyDescent="0.25">
      <c r="A490" s="1"/>
      <c r="B490" s="6" t="s">
        <v>14</v>
      </c>
      <c r="C490" s="6">
        <v>1185732</v>
      </c>
      <c r="D490" s="7">
        <v>44442</v>
      </c>
      <c r="E490" s="6" t="s">
        <v>15</v>
      </c>
      <c r="F490" s="6" t="s">
        <v>37</v>
      </c>
      <c r="G490" s="6" t="s">
        <v>38</v>
      </c>
      <c r="H490" s="6" t="s">
        <v>21</v>
      </c>
      <c r="I490" s="8">
        <v>0.54999999999999993</v>
      </c>
      <c r="J490" s="9">
        <v>1250</v>
      </c>
      <c r="K490" s="10">
        <f t="shared" si="3"/>
        <v>687.49999999999989</v>
      </c>
      <c r="L490" s="10">
        <f t="shared" si="2"/>
        <v>206.24999999999997</v>
      </c>
      <c r="M490" s="11">
        <v>0.3</v>
      </c>
      <c r="O490" s="14"/>
      <c r="P490" s="12"/>
      <c r="Q490" s="15"/>
    </row>
    <row r="491" spans="1:17" ht="15.75" customHeight="1" x14ac:dyDescent="0.25">
      <c r="A491" s="1"/>
      <c r="B491" s="6" t="s">
        <v>14</v>
      </c>
      <c r="C491" s="6">
        <v>1185732</v>
      </c>
      <c r="D491" s="7">
        <v>44442</v>
      </c>
      <c r="E491" s="6" t="s">
        <v>15</v>
      </c>
      <c r="F491" s="6" t="s">
        <v>37</v>
      </c>
      <c r="G491" s="6" t="s">
        <v>38</v>
      </c>
      <c r="H491" s="6" t="s">
        <v>22</v>
      </c>
      <c r="I491" s="8">
        <v>0.6</v>
      </c>
      <c r="J491" s="9">
        <v>2250</v>
      </c>
      <c r="K491" s="10">
        <f t="shared" si="3"/>
        <v>1350</v>
      </c>
      <c r="L491" s="10">
        <f t="shared" si="2"/>
        <v>337.5</v>
      </c>
      <c r="M491" s="11">
        <v>0.25</v>
      </c>
      <c r="O491" s="14"/>
      <c r="P491" s="12"/>
      <c r="Q491" s="15"/>
    </row>
    <row r="492" spans="1:17" ht="15.75" customHeight="1" x14ac:dyDescent="0.25">
      <c r="A492" s="1"/>
      <c r="B492" s="6" t="s">
        <v>14</v>
      </c>
      <c r="C492" s="6">
        <v>1185732</v>
      </c>
      <c r="D492" s="7">
        <v>44474</v>
      </c>
      <c r="E492" s="6" t="s">
        <v>15</v>
      </c>
      <c r="F492" s="6" t="s">
        <v>37</v>
      </c>
      <c r="G492" s="6" t="s">
        <v>38</v>
      </c>
      <c r="H492" s="6" t="s">
        <v>17</v>
      </c>
      <c r="I492" s="8">
        <v>0.6</v>
      </c>
      <c r="J492" s="9">
        <v>4000</v>
      </c>
      <c r="K492" s="10">
        <f t="shared" si="3"/>
        <v>2400</v>
      </c>
      <c r="L492" s="10">
        <f t="shared" si="2"/>
        <v>1200</v>
      </c>
      <c r="M492" s="11">
        <v>0.5</v>
      </c>
      <c r="O492" s="14"/>
      <c r="P492" s="12"/>
      <c r="Q492" s="15"/>
    </row>
    <row r="493" spans="1:17" ht="15.75" customHeight="1" x14ac:dyDescent="0.25">
      <c r="A493" s="1"/>
      <c r="B493" s="6" t="s">
        <v>14</v>
      </c>
      <c r="C493" s="6">
        <v>1185732</v>
      </c>
      <c r="D493" s="7">
        <v>44474</v>
      </c>
      <c r="E493" s="6" t="s">
        <v>15</v>
      </c>
      <c r="F493" s="6" t="s">
        <v>37</v>
      </c>
      <c r="G493" s="6" t="s">
        <v>38</v>
      </c>
      <c r="H493" s="6" t="s">
        <v>18</v>
      </c>
      <c r="I493" s="8">
        <v>0.5</v>
      </c>
      <c r="J493" s="9">
        <v>2250</v>
      </c>
      <c r="K493" s="10">
        <f t="shared" si="3"/>
        <v>1125</v>
      </c>
      <c r="L493" s="10">
        <f t="shared" si="2"/>
        <v>337.5</v>
      </c>
      <c r="M493" s="11">
        <v>0.3</v>
      </c>
      <c r="O493" s="14"/>
      <c r="P493" s="12"/>
      <c r="Q493" s="15"/>
    </row>
    <row r="494" spans="1:17" ht="15.75" customHeight="1" x14ac:dyDescent="0.25">
      <c r="A494" s="1"/>
      <c r="B494" s="6" t="s">
        <v>14</v>
      </c>
      <c r="C494" s="6">
        <v>1185732</v>
      </c>
      <c r="D494" s="7">
        <v>44474</v>
      </c>
      <c r="E494" s="6" t="s">
        <v>15</v>
      </c>
      <c r="F494" s="6" t="s">
        <v>37</v>
      </c>
      <c r="G494" s="6" t="s">
        <v>38</v>
      </c>
      <c r="H494" s="6" t="s">
        <v>19</v>
      </c>
      <c r="I494" s="8">
        <v>0.5</v>
      </c>
      <c r="J494" s="9">
        <v>1250</v>
      </c>
      <c r="K494" s="10">
        <f t="shared" si="3"/>
        <v>625</v>
      </c>
      <c r="L494" s="10">
        <f t="shared" si="2"/>
        <v>218.75</v>
      </c>
      <c r="M494" s="11">
        <v>0.35</v>
      </c>
      <c r="O494" s="14"/>
      <c r="P494" s="12"/>
      <c r="Q494" s="15"/>
    </row>
    <row r="495" spans="1:17" ht="15.75" customHeight="1" x14ac:dyDescent="0.25">
      <c r="A495" s="1"/>
      <c r="B495" s="6" t="s">
        <v>14</v>
      </c>
      <c r="C495" s="6">
        <v>1185732</v>
      </c>
      <c r="D495" s="7">
        <v>44474</v>
      </c>
      <c r="E495" s="6" t="s">
        <v>15</v>
      </c>
      <c r="F495" s="6" t="s">
        <v>37</v>
      </c>
      <c r="G495" s="6" t="s">
        <v>38</v>
      </c>
      <c r="H495" s="6" t="s">
        <v>20</v>
      </c>
      <c r="I495" s="8">
        <v>0.5</v>
      </c>
      <c r="J495" s="9">
        <v>1000</v>
      </c>
      <c r="K495" s="10">
        <f t="shared" si="3"/>
        <v>500</v>
      </c>
      <c r="L495" s="10">
        <f t="shared" si="2"/>
        <v>175</v>
      </c>
      <c r="M495" s="11">
        <v>0.35</v>
      </c>
      <c r="O495" s="14"/>
      <c r="P495" s="12"/>
      <c r="Q495" s="15"/>
    </row>
    <row r="496" spans="1:17" ht="15.75" customHeight="1" x14ac:dyDescent="0.25">
      <c r="A496" s="1"/>
      <c r="B496" s="6" t="s">
        <v>14</v>
      </c>
      <c r="C496" s="6">
        <v>1185732</v>
      </c>
      <c r="D496" s="7">
        <v>44474</v>
      </c>
      <c r="E496" s="6" t="s">
        <v>15</v>
      </c>
      <c r="F496" s="6" t="s">
        <v>37</v>
      </c>
      <c r="G496" s="6" t="s">
        <v>38</v>
      </c>
      <c r="H496" s="6" t="s">
        <v>21</v>
      </c>
      <c r="I496" s="8">
        <v>0.6</v>
      </c>
      <c r="J496" s="9">
        <v>1000</v>
      </c>
      <c r="K496" s="10">
        <f t="shared" si="3"/>
        <v>600</v>
      </c>
      <c r="L496" s="10">
        <f t="shared" si="2"/>
        <v>180</v>
      </c>
      <c r="M496" s="11">
        <v>0.3</v>
      </c>
      <c r="O496" s="14"/>
      <c r="P496" s="12"/>
      <c r="Q496" s="15"/>
    </row>
    <row r="497" spans="1:18" ht="15.75" customHeight="1" x14ac:dyDescent="0.25">
      <c r="A497" s="1"/>
      <c r="B497" s="6" t="s">
        <v>14</v>
      </c>
      <c r="C497" s="6">
        <v>1185732</v>
      </c>
      <c r="D497" s="7">
        <v>44474</v>
      </c>
      <c r="E497" s="6" t="s">
        <v>15</v>
      </c>
      <c r="F497" s="6" t="s">
        <v>37</v>
      </c>
      <c r="G497" s="6" t="s">
        <v>38</v>
      </c>
      <c r="H497" s="6" t="s">
        <v>22</v>
      </c>
      <c r="I497" s="8">
        <v>0.64999999999999991</v>
      </c>
      <c r="J497" s="9">
        <v>2250</v>
      </c>
      <c r="K497" s="10">
        <f t="shared" si="3"/>
        <v>1462.4999999999998</v>
      </c>
      <c r="L497" s="10">
        <f t="shared" si="2"/>
        <v>365.62499999999994</v>
      </c>
      <c r="M497" s="11">
        <v>0.25</v>
      </c>
      <c r="O497" s="14"/>
      <c r="P497" s="12"/>
      <c r="Q497" s="15"/>
    </row>
    <row r="498" spans="1:18" ht="15.75" customHeight="1" x14ac:dyDescent="0.25">
      <c r="A498" s="1"/>
      <c r="B498" s="6" t="s">
        <v>14</v>
      </c>
      <c r="C498" s="6">
        <v>1185732</v>
      </c>
      <c r="D498" s="7">
        <v>44504</v>
      </c>
      <c r="E498" s="6" t="s">
        <v>15</v>
      </c>
      <c r="F498" s="6" t="s">
        <v>37</v>
      </c>
      <c r="G498" s="6" t="s">
        <v>38</v>
      </c>
      <c r="H498" s="6" t="s">
        <v>17</v>
      </c>
      <c r="I498" s="8">
        <v>0.70000000000000007</v>
      </c>
      <c r="J498" s="9">
        <v>3750</v>
      </c>
      <c r="K498" s="10">
        <f t="shared" si="3"/>
        <v>2625.0000000000005</v>
      </c>
      <c r="L498" s="10">
        <f t="shared" si="2"/>
        <v>1443.7500000000005</v>
      </c>
      <c r="M498" s="11">
        <v>0.55000000000000004</v>
      </c>
      <c r="O498" s="14"/>
      <c r="P498" s="12"/>
      <c r="Q498" s="15"/>
    </row>
    <row r="499" spans="1:18" ht="15.75" customHeight="1" x14ac:dyDescent="0.25">
      <c r="A499" s="1"/>
      <c r="B499" s="6" t="s">
        <v>14</v>
      </c>
      <c r="C499" s="6">
        <v>1185732</v>
      </c>
      <c r="D499" s="7">
        <v>44504</v>
      </c>
      <c r="E499" s="6" t="s">
        <v>15</v>
      </c>
      <c r="F499" s="6" t="s">
        <v>37</v>
      </c>
      <c r="G499" s="6" t="s">
        <v>38</v>
      </c>
      <c r="H499" s="6" t="s">
        <v>18</v>
      </c>
      <c r="I499" s="8">
        <v>0.60000000000000009</v>
      </c>
      <c r="J499" s="9">
        <v>2000</v>
      </c>
      <c r="K499" s="10">
        <f t="shared" si="3"/>
        <v>1200.0000000000002</v>
      </c>
      <c r="L499" s="10">
        <f t="shared" si="2"/>
        <v>420.00000000000006</v>
      </c>
      <c r="M499" s="11">
        <v>0.35</v>
      </c>
      <c r="O499" s="14"/>
      <c r="P499" s="12"/>
      <c r="Q499" s="15"/>
    </row>
    <row r="500" spans="1:18" ht="15.75" customHeight="1" x14ac:dyDescent="0.25">
      <c r="A500" s="1"/>
      <c r="B500" s="6" t="s">
        <v>14</v>
      </c>
      <c r="C500" s="6">
        <v>1185732</v>
      </c>
      <c r="D500" s="7">
        <v>44504</v>
      </c>
      <c r="E500" s="6" t="s">
        <v>15</v>
      </c>
      <c r="F500" s="6" t="s">
        <v>37</v>
      </c>
      <c r="G500" s="6" t="s">
        <v>38</v>
      </c>
      <c r="H500" s="6" t="s">
        <v>19</v>
      </c>
      <c r="I500" s="8">
        <v>0.60000000000000009</v>
      </c>
      <c r="J500" s="9">
        <v>1950</v>
      </c>
      <c r="K500" s="10">
        <f t="shared" si="3"/>
        <v>1170.0000000000002</v>
      </c>
      <c r="L500" s="10">
        <f t="shared" si="2"/>
        <v>468.00000000000006</v>
      </c>
      <c r="M500" s="11">
        <v>0.39999999999999997</v>
      </c>
      <c r="O500" s="14"/>
      <c r="P500" s="12"/>
      <c r="Q500" s="15"/>
    </row>
    <row r="501" spans="1:18" ht="15.75" customHeight="1" x14ac:dyDescent="0.25">
      <c r="A501" s="1"/>
      <c r="B501" s="6" t="s">
        <v>14</v>
      </c>
      <c r="C501" s="6">
        <v>1185732</v>
      </c>
      <c r="D501" s="7">
        <v>44504</v>
      </c>
      <c r="E501" s="6" t="s">
        <v>15</v>
      </c>
      <c r="F501" s="6" t="s">
        <v>37</v>
      </c>
      <c r="G501" s="6" t="s">
        <v>38</v>
      </c>
      <c r="H501" s="6" t="s">
        <v>20</v>
      </c>
      <c r="I501" s="8">
        <v>0.60000000000000009</v>
      </c>
      <c r="J501" s="9">
        <v>1750</v>
      </c>
      <c r="K501" s="10">
        <f t="shared" si="3"/>
        <v>1050.0000000000002</v>
      </c>
      <c r="L501" s="10">
        <f t="shared" si="2"/>
        <v>420.00000000000006</v>
      </c>
      <c r="M501" s="11">
        <v>0.39999999999999997</v>
      </c>
      <c r="O501" s="14"/>
      <c r="P501" s="12"/>
      <c r="Q501" s="15"/>
    </row>
    <row r="502" spans="1:18" ht="15.75" customHeight="1" x14ac:dyDescent="0.25">
      <c r="A502" s="1"/>
      <c r="B502" s="6" t="s">
        <v>14</v>
      </c>
      <c r="C502" s="6">
        <v>1185732</v>
      </c>
      <c r="D502" s="7">
        <v>44504</v>
      </c>
      <c r="E502" s="6" t="s">
        <v>15</v>
      </c>
      <c r="F502" s="6" t="s">
        <v>37</v>
      </c>
      <c r="G502" s="6" t="s">
        <v>38</v>
      </c>
      <c r="H502" s="6" t="s">
        <v>21</v>
      </c>
      <c r="I502" s="8">
        <v>0.70000000000000007</v>
      </c>
      <c r="J502" s="9">
        <v>1500</v>
      </c>
      <c r="K502" s="10">
        <f t="shared" si="3"/>
        <v>1050</v>
      </c>
      <c r="L502" s="10">
        <f t="shared" si="2"/>
        <v>367.5</v>
      </c>
      <c r="M502" s="11">
        <v>0.35</v>
      </c>
      <c r="O502" s="14"/>
      <c r="P502" s="12"/>
      <c r="Q502" s="15"/>
    </row>
    <row r="503" spans="1:18" ht="15.75" customHeight="1" x14ac:dyDescent="0.25">
      <c r="A503" s="1"/>
      <c r="B503" s="6" t="s">
        <v>14</v>
      </c>
      <c r="C503" s="6">
        <v>1185732</v>
      </c>
      <c r="D503" s="7">
        <v>44504</v>
      </c>
      <c r="E503" s="6" t="s">
        <v>15</v>
      </c>
      <c r="F503" s="6" t="s">
        <v>37</v>
      </c>
      <c r="G503" s="6" t="s">
        <v>38</v>
      </c>
      <c r="H503" s="6" t="s">
        <v>22</v>
      </c>
      <c r="I503" s="8">
        <v>0.75</v>
      </c>
      <c r="J503" s="9">
        <v>2500</v>
      </c>
      <c r="K503" s="10">
        <f t="shared" si="3"/>
        <v>1875</v>
      </c>
      <c r="L503" s="10">
        <f t="shared" si="2"/>
        <v>562.5</v>
      </c>
      <c r="M503" s="11">
        <v>0.3</v>
      </c>
      <c r="O503" s="14"/>
      <c r="P503" s="12"/>
      <c r="Q503" s="15"/>
    </row>
    <row r="504" spans="1:18" ht="15.75" customHeight="1" x14ac:dyDescent="0.25">
      <c r="A504" s="1"/>
      <c r="B504" s="6" t="s">
        <v>14</v>
      </c>
      <c r="C504" s="6">
        <v>1185732</v>
      </c>
      <c r="D504" s="7">
        <v>44533</v>
      </c>
      <c r="E504" s="6" t="s">
        <v>15</v>
      </c>
      <c r="F504" s="6" t="s">
        <v>37</v>
      </c>
      <c r="G504" s="6" t="s">
        <v>38</v>
      </c>
      <c r="H504" s="6" t="s">
        <v>17</v>
      </c>
      <c r="I504" s="8">
        <v>0.70000000000000007</v>
      </c>
      <c r="J504" s="9">
        <v>4750</v>
      </c>
      <c r="K504" s="10">
        <f t="shared" si="3"/>
        <v>3325.0000000000005</v>
      </c>
      <c r="L504" s="10">
        <f t="shared" si="2"/>
        <v>1828.7500000000005</v>
      </c>
      <c r="M504" s="11">
        <v>0.55000000000000004</v>
      </c>
      <c r="O504" s="14"/>
      <c r="P504" s="12"/>
      <c r="Q504" s="15"/>
    </row>
    <row r="505" spans="1:18" ht="15.75" customHeight="1" x14ac:dyDescent="0.25">
      <c r="A505" s="1"/>
      <c r="B505" s="6" t="s">
        <v>14</v>
      </c>
      <c r="C505" s="6">
        <v>1185732</v>
      </c>
      <c r="D505" s="7">
        <v>44533</v>
      </c>
      <c r="E505" s="6" t="s">
        <v>15</v>
      </c>
      <c r="F505" s="6" t="s">
        <v>37</v>
      </c>
      <c r="G505" s="6" t="s">
        <v>38</v>
      </c>
      <c r="H505" s="6" t="s">
        <v>18</v>
      </c>
      <c r="I505" s="8">
        <v>0.60000000000000009</v>
      </c>
      <c r="J505" s="9">
        <v>2750</v>
      </c>
      <c r="K505" s="10">
        <f t="shared" si="3"/>
        <v>1650.0000000000002</v>
      </c>
      <c r="L505" s="10">
        <f t="shared" si="2"/>
        <v>577.5</v>
      </c>
      <c r="M505" s="11">
        <v>0.35</v>
      </c>
      <c r="O505" s="14"/>
      <c r="P505" s="12"/>
      <c r="Q505" s="15"/>
    </row>
    <row r="506" spans="1:18" ht="15.75" customHeight="1" x14ac:dyDescent="0.25">
      <c r="A506" s="1"/>
      <c r="B506" s="6" t="s">
        <v>14</v>
      </c>
      <c r="C506" s="6">
        <v>1185732</v>
      </c>
      <c r="D506" s="7">
        <v>44533</v>
      </c>
      <c r="E506" s="6" t="s">
        <v>15</v>
      </c>
      <c r="F506" s="6" t="s">
        <v>37</v>
      </c>
      <c r="G506" s="6" t="s">
        <v>38</v>
      </c>
      <c r="H506" s="6" t="s">
        <v>19</v>
      </c>
      <c r="I506" s="8">
        <v>0.60000000000000009</v>
      </c>
      <c r="J506" s="9">
        <v>2250</v>
      </c>
      <c r="K506" s="10">
        <f t="shared" si="3"/>
        <v>1350.0000000000002</v>
      </c>
      <c r="L506" s="10">
        <f t="shared" si="2"/>
        <v>540</v>
      </c>
      <c r="M506" s="11">
        <v>0.39999999999999997</v>
      </c>
      <c r="O506" s="14"/>
      <c r="P506" s="12"/>
      <c r="Q506" s="15"/>
    </row>
    <row r="507" spans="1:18" ht="15.75" customHeight="1" x14ac:dyDescent="0.25">
      <c r="A507" s="1"/>
      <c r="B507" s="6" t="s">
        <v>14</v>
      </c>
      <c r="C507" s="6">
        <v>1185732</v>
      </c>
      <c r="D507" s="7">
        <v>44533</v>
      </c>
      <c r="E507" s="6" t="s">
        <v>15</v>
      </c>
      <c r="F507" s="6" t="s">
        <v>37</v>
      </c>
      <c r="G507" s="6" t="s">
        <v>38</v>
      </c>
      <c r="H507" s="6" t="s">
        <v>20</v>
      </c>
      <c r="I507" s="8">
        <v>0.60000000000000009</v>
      </c>
      <c r="J507" s="9">
        <v>1750</v>
      </c>
      <c r="K507" s="10">
        <f t="shared" si="3"/>
        <v>1050.0000000000002</v>
      </c>
      <c r="L507" s="10">
        <f t="shared" si="2"/>
        <v>420.00000000000006</v>
      </c>
      <c r="M507" s="11">
        <v>0.39999999999999997</v>
      </c>
      <c r="O507" s="14"/>
      <c r="P507" s="12"/>
      <c r="Q507" s="15"/>
    </row>
    <row r="508" spans="1:18" ht="15.75" customHeight="1" x14ac:dyDescent="0.25">
      <c r="A508" s="1"/>
      <c r="B508" s="6" t="s">
        <v>14</v>
      </c>
      <c r="C508" s="6">
        <v>1185732</v>
      </c>
      <c r="D508" s="7">
        <v>44533</v>
      </c>
      <c r="E508" s="6" t="s">
        <v>15</v>
      </c>
      <c r="F508" s="6" t="s">
        <v>37</v>
      </c>
      <c r="G508" s="6" t="s">
        <v>38</v>
      </c>
      <c r="H508" s="6" t="s">
        <v>21</v>
      </c>
      <c r="I508" s="8">
        <v>0.70000000000000007</v>
      </c>
      <c r="J508" s="9">
        <v>1750</v>
      </c>
      <c r="K508" s="10">
        <f t="shared" si="3"/>
        <v>1225.0000000000002</v>
      </c>
      <c r="L508" s="10">
        <f t="shared" si="2"/>
        <v>428.75000000000006</v>
      </c>
      <c r="M508" s="11">
        <v>0.35</v>
      </c>
      <c r="O508" s="14"/>
      <c r="P508" s="12"/>
      <c r="Q508" s="15"/>
    </row>
    <row r="509" spans="1:18" ht="15.75" customHeight="1" x14ac:dyDescent="0.25">
      <c r="A509" s="1"/>
      <c r="B509" s="6" t="s">
        <v>14</v>
      </c>
      <c r="C509" s="6">
        <v>1185732</v>
      </c>
      <c r="D509" s="7">
        <v>44533</v>
      </c>
      <c r="E509" s="6" t="s">
        <v>15</v>
      </c>
      <c r="F509" s="6" t="s">
        <v>37</v>
      </c>
      <c r="G509" s="6" t="s">
        <v>38</v>
      </c>
      <c r="H509" s="6" t="s">
        <v>22</v>
      </c>
      <c r="I509" s="8">
        <v>0.75</v>
      </c>
      <c r="J509" s="9">
        <v>2750</v>
      </c>
      <c r="K509" s="10">
        <f t="shared" si="3"/>
        <v>2062.5</v>
      </c>
      <c r="L509" s="10">
        <f t="shared" si="2"/>
        <v>618.75</v>
      </c>
      <c r="M509" s="11">
        <v>0.3</v>
      </c>
      <c r="O509" s="14"/>
      <c r="P509" s="12"/>
      <c r="Q509" s="15"/>
    </row>
    <row r="510" spans="1:18" ht="15.75" customHeight="1" x14ac:dyDescent="0.25">
      <c r="A510" s="1" t="s">
        <v>39</v>
      </c>
      <c r="B510" s="6" t="s">
        <v>27</v>
      </c>
      <c r="C510" s="6">
        <v>1128299</v>
      </c>
      <c r="D510" s="7">
        <v>44211</v>
      </c>
      <c r="E510" s="6" t="s">
        <v>28</v>
      </c>
      <c r="F510" s="6" t="s">
        <v>40</v>
      </c>
      <c r="G510" s="6" t="s">
        <v>41</v>
      </c>
      <c r="H510" s="6" t="s">
        <v>17</v>
      </c>
      <c r="I510" s="8">
        <v>0.35</v>
      </c>
      <c r="J510" s="9">
        <v>4500</v>
      </c>
      <c r="K510" s="10">
        <f t="shared" si="3"/>
        <v>1575</v>
      </c>
      <c r="L510" s="10">
        <f t="shared" si="2"/>
        <v>630</v>
      </c>
      <c r="M510" s="11">
        <v>0.4</v>
      </c>
      <c r="O510" s="16"/>
      <c r="P510" s="14"/>
      <c r="Q510" s="12"/>
      <c r="R510" s="13"/>
    </row>
    <row r="511" spans="1:18" ht="15.75" customHeight="1" x14ac:dyDescent="0.25">
      <c r="A511" s="1"/>
      <c r="B511" s="6" t="s">
        <v>27</v>
      </c>
      <c r="C511" s="6">
        <v>1128299</v>
      </c>
      <c r="D511" s="7">
        <v>44211</v>
      </c>
      <c r="E511" s="6" t="s">
        <v>28</v>
      </c>
      <c r="F511" s="6" t="s">
        <v>40</v>
      </c>
      <c r="G511" s="6" t="s">
        <v>41</v>
      </c>
      <c r="H511" s="6" t="s">
        <v>18</v>
      </c>
      <c r="I511" s="8">
        <v>0.45</v>
      </c>
      <c r="J511" s="9">
        <v>4500</v>
      </c>
      <c r="K511" s="10">
        <f t="shared" si="3"/>
        <v>2025</v>
      </c>
      <c r="L511" s="10">
        <f t="shared" si="2"/>
        <v>506.25</v>
      </c>
      <c r="M511" s="11">
        <v>0.25</v>
      </c>
      <c r="O511" s="16"/>
      <c r="P511" s="14"/>
      <c r="Q511" s="12"/>
      <c r="R511" s="13"/>
    </row>
    <row r="512" spans="1:18" ht="15.75" customHeight="1" x14ac:dyDescent="0.25">
      <c r="A512" s="1"/>
      <c r="B512" s="6" t="s">
        <v>27</v>
      </c>
      <c r="C512" s="6">
        <v>1128299</v>
      </c>
      <c r="D512" s="7">
        <v>44211</v>
      </c>
      <c r="E512" s="6" t="s">
        <v>28</v>
      </c>
      <c r="F512" s="6" t="s">
        <v>40</v>
      </c>
      <c r="G512" s="6" t="s">
        <v>41</v>
      </c>
      <c r="H512" s="6" t="s">
        <v>19</v>
      </c>
      <c r="I512" s="8">
        <v>0.45</v>
      </c>
      <c r="J512" s="9">
        <v>4500</v>
      </c>
      <c r="K512" s="10">
        <f t="shared" si="3"/>
        <v>2025</v>
      </c>
      <c r="L512" s="10">
        <f t="shared" si="2"/>
        <v>810</v>
      </c>
      <c r="M512" s="11">
        <v>0.4</v>
      </c>
      <c r="O512" s="16"/>
      <c r="P512" s="14"/>
      <c r="Q512" s="12"/>
      <c r="R512" s="13"/>
    </row>
    <row r="513" spans="1:18" ht="15.75" customHeight="1" x14ac:dyDescent="0.25">
      <c r="A513" s="1"/>
      <c r="B513" s="6" t="s">
        <v>27</v>
      </c>
      <c r="C513" s="6">
        <v>1128299</v>
      </c>
      <c r="D513" s="7">
        <v>44211</v>
      </c>
      <c r="E513" s="6" t="s">
        <v>28</v>
      </c>
      <c r="F513" s="6" t="s">
        <v>40</v>
      </c>
      <c r="G513" s="6" t="s">
        <v>41</v>
      </c>
      <c r="H513" s="6" t="s">
        <v>20</v>
      </c>
      <c r="I513" s="8">
        <v>0.45</v>
      </c>
      <c r="J513" s="9">
        <v>3000</v>
      </c>
      <c r="K513" s="10">
        <f t="shared" si="3"/>
        <v>1350</v>
      </c>
      <c r="L513" s="10">
        <f t="shared" si="2"/>
        <v>472.49999999999994</v>
      </c>
      <c r="M513" s="11">
        <v>0.35</v>
      </c>
      <c r="O513" s="16"/>
      <c r="P513" s="14"/>
      <c r="Q513" s="12"/>
      <c r="R513" s="13"/>
    </row>
    <row r="514" spans="1:18" ht="15.75" customHeight="1" x14ac:dyDescent="0.25">
      <c r="A514" s="1"/>
      <c r="B514" s="6" t="s">
        <v>27</v>
      </c>
      <c r="C514" s="6">
        <v>1128299</v>
      </c>
      <c r="D514" s="7">
        <v>44211</v>
      </c>
      <c r="E514" s="6" t="s">
        <v>28</v>
      </c>
      <c r="F514" s="6" t="s">
        <v>40</v>
      </c>
      <c r="G514" s="6" t="s">
        <v>41</v>
      </c>
      <c r="H514" s="6" t="s">
        <v>21</v>
      </c>
      <c r="I514" s="8">
        <v>0.5</v>
      </c>
      <c r="J514" s="9">
        <v>2500</v>
      </c>
      <c r="K514" s="10">
        <f t="shared" si="3"/>
        <v>1250</v>
      </c>
      <c r="L514" s="10">
        <f t="shared" si="2"/>
        <v>687.5</v>
      </c>
      <c r="M514" s="11">
        <v>0.55000000000000004</v>
      </c>
      <c r="O514" s="16"/>
      <c r="P514" s="14"/>
      <c r="Q514" s="12"/>
      <c r="R514" s="13"/>
    </row>
    <row r="515" spans="1:18" ht="15.75" customHeight="1" x14ac:dyDescent="0.25">
      <c r="A515" s="1"/>
      <c r="B515" s="6" t="s">
        <v>27</v>
      </c>
      <c r="C515" s="6">
        <v>1128299</v>
      </c>
      <c r="D515" s="7">
        <v>44211</v>
      </c>
      <c r="E515" s="6" t="s">
        <v>28</v>
      </c>
      <c r="F515" s="6" t="s">
        <v>40</v>
      </c>
      <c r="G515" s="6" t="s">
        <v>41</v>
      </c>
      <c r="H515" s="6" t="s">
        <v>22</v>
      </c>
      <c r="I515" s="8">
        <v>0.45</v>
      </c>
      <c r="J515" s="9">
        <v>4750</v>
      </c>
      <c r="K515" s="10">
        <f t="shared" si="3"/>
        <v>2137.5</v>
      </c>
      <c r="L515" s="10">
        <f t="shared" si="2"/>
        <v>427.5</v>
      </c>
      <c r="M515" s="11">
        <v>0.2</v>
      </c>
      <c r="O515" s="16"/>
      <c r="P515" s="14"/>
      <c r="Q515" s="12"/>
      <c r="R515" s="13"/>
    </row>
    <row r="516" spans="1:18" ht="15.75" customHeight="1" x14ac:dyDescent="0.25">
      <c r="A516" s="1"/>
      <c r="B516" s="6" t="s">
        <v>27</v>
      </c>
      <c r="C516" s="6">
        <v>1128299</v>
      </c>
      <c r="D516" s="7">
        <v>44242</v>
      </c>
      <c r="E516" s="6" t="s">
        <v>28</v>
      </c>
      <c r="F516" s="6" t="s">
        <v>40</v>
      </c>
      <c r="G516" s="6" t="s">
        <v>41</v>
      </c>
      <c r="H516" s="6" t="s">
        <v>17</v>
      </c>
      <c r="I516" s="8">
        <v>0.35</v>
      </c>
      <c r="J516" s="9">
        <v>5250</v>
      </c>
      <c r="K516" s="10">
        <f t="shared" si="3"/>
        <v>1837.4999999999998</v>
      </c>
      <c r="L516" s="10">
        <f t="shared" si="2"/>
        <v>735</v>
      </c>
      <c r="M516" s="11">
        <v>0.4</v>
      </c>
      <c r="O516" s="16"/>
      <c r="P516" s="14"/>
      <c r="Q516" s="12"/>
      <c r="R516" s="13"/>
    </row>
    <row r="517" spans="1:18" ht="15.75" customHeight="1" x14ac:dyDescent="0.25">
      <c r="A517" s="1"/>
      <c r="B517" s="6" t="s">
        <v>27</v>
      </c>
      <c r="C517" s="6">
        <v>1128299</v>
      </c>
      <c r="D517" s="7">
        <v>44242</v>
      </c>
      <c r="E517" s="6" t="s">
        <v>28</v>
      </c>
      <c r="F517" s="6" t="s">
        <v>40</v>
      </c>
      <c r="G517" s="6" t="s">
        <v>41</v>
      </c>
      <c r="H517" s="6" t="s">
        <v>18</v>
      </c>
      <c r="I517" s="8">
        <v>0.45</v>
      </c>
      <c r="J517" s="9">
        <v>4250</v>
      </c>
      <c r="K517" s="10">
        <f t="shared" si="3"/>
        <v>1912.5</v>
      </c>
      <c r="L517" s="10">
        <f t="shared" ref="L517:L771" si="4">K517*M517</f>
        <v>478.125</v>
      </c>
      <c r="M517" s="11">
        <v>0.25</v>
      </c>
      <c r="O517" s="16"/>
      <c r="P517" s="14"/>
      <c r="Q517" s="12"/>
      <c r="R517" s="13"/>
    </row>
    <row r="518" spans="1:18" ht="15.75" customHeight="1" x14ac:dyDescent="0.25">
      <c r="A518" s="1"/>
      <c r="B518" s="6" t="s">
        <v>27</v>
      </c>
      <c r="C518" s="6">
        <v>1128299</v>
      </c>
      <c r="D518" s="7">
        <v>44242</v>
      </c>
      <c r="E518" s="6" t="s">
        <v>28</v>
      </c>
      <c r="F518" s="6" t="s">
        <v>40</v>
      </c>
      <c r="G518" s="6" t="s">
        <v>41</v>
      </c>
      <c r="H518" s="6" t="s">
        <v>19</v>
      </c>
      <c r="I518" s="8">
        <v>0.45</v>
      </c>
      <c r="J518" s="9">
        <v>4250</v>
      </c>
      <c r="K518" s="10">
        <f t="shared" ref="K518:K772" si="5">I518*J518</f>
        <v>1912.5</v>
      </c>
      <c r="L518" s="10">
        <f t="shared" si="4"/>
        <v>765</v>
      </c>
      <c r="M518" s="11">
        <v>0.4</v>
      </c>
      <c r="O518" s="16"/>
      <c r="P518" s="14"/>
      <c r="Q518" s="12"/>
      <c r="R518" s="13"/>
    </row>
    <row r="519" spans="1:18" ht="15.75" customHeight="1" x14ac:dyDescent="0.25">
      <c r="A519" s="1"/>
      <c r="B519" s="6" t="s">
        <v>27</v>
      </c>
      <c r="C519" s="6">
        <v>1128299</v>
      </c>
      <c r="D519" s="7">
        <v>44242</v>
      </c>
      <c r="E519" s="6" t="s">
        <v>28</v>
      </c>
      <c r="F519" s="6" t="s">
        <v>40</v>
      </c>
      <c r="G519" s="6" t="s">
        <v>41</v>
      </c>
      <c r="H519" s="6" t="s">
        <v>20</v>
      </c>
      <c r="I519" s="8">
        <v>0.45</v>
      </c>
      <c r="J519" s="9">
        <v>2750</v>
      </c>
      <c r="K519" s="10">
        <f t="shared" si="5"/>
        <v>1237.5</v>
      </c>
      <c r="L519" s="10">
        <f t="shared" si="4"/>
        <v>433.125</v>
      </c>
      <c r="M519" s="11">
        <v>0.35</v>
      </c>
      <c r="O519" s="16"/>
      <c r="P519" s="14"/>
      <c r="Q519" s="12"/>
      <c r="R519" s="13"/>
    </row>
    <row r="520" spans="1:18" ht="15.75" customHeight="1" x14ac:dyDescent="0.25">
      <c r="A520" s="1"/>
      <c r="B520" s="6" t="s">
        <v>27</v>
      </c>
      <c r="C520" s="6">
        <v>1128299</v>
      </c>
      <c r="D520" s="7">
        <v>44242</v>
      </c>
      <c r="E520" s="6" t="s">
        <v>28</v>
      </c>
      <c r="F520" s="6" t="s">
        <v>40</v>
      </c>
      <c r="G520" s="6" t="s">
        <v>41</v>
      </c>
      <c r="H520" s="6" t="s">
        <v>21</v>
      </c>
      <c r="I520" s="8">
        <v>0.5</v>
      </c>
      <c r="J520" s="9">
        <v>2000</v>
      </c>
      <c r="K520" s="10">
        <f t="shared" si="5"/>
        <v>1000</v>
      </c>
      <c r="L520" s="10">
        <f t="shared" si="4"/>
        <v>550</v>
      </c>
      <c r="M520" s="11">
        <v>0.55000000000000004</v>
      </c>
      <c r="O520" s="16"/>
      <c r="P520" s="14"/>
      <c r="Q520" s="12"/>
      <c r="R520" s="13"/>
    </row>
    <row r="521" spans="1:18" ht="15.75" customHeight="1" x14ac:dyDescent="0.25">
      <c r="A521" s="1"/>
      <c r="B521" s="6" t="s">
        <v>27</v>
      </c>
      <c r="C521" s="6">
        <v>1128299</v>
      </c>
      <c r="D521" s="7">
        <v>44242</v>
      </c>
      <c r="E521" s="6" t="s">
        <v>28</v>
      </c>
      <c r="F521" s="6" t="s">
        <v>40</v>
      </c>
      <c r="G521" s="6" t="s">
        <v>41</v>
      </c>
      <c r="H521" s="6" t="s">
        <v>22</v>
      </c>
      <c r="I521" s="8">
        <v>0.45</v>
      </c>
      <c r="J521" s="9">
        <v>4000</v>
      </c>
      <c r="K521" s="10">
        <f t="shared" si="5"/>
        <v>1800</v>
      </c>
      <c r="L521" s="10">
        <f t="shared" si="4"/>
        <v>360</v>
      </c>
      <c r="M521" s="11">
        <v>0.2</v>
      </c>
      <c r="O521" s="16"/>
      <c r="P521" s="14"/>
      <c r="Q521" s="12"/>
      <c r="R521" s="13"/>
    </row>
    <row r="522" spans="1:18" ht="15.75" customHeight="1" x14ac:dyDescent="0.25">
      <c r="A522" s="1"/>
      <c r="B522" s="6" t="s">
        <v>27</v>
      </c>
      <c r="C522" s="6">
        <v>1128299</v>
      </c>
      <c r="D522" s="7">
        <v>44269</v>
      </c>
      <c r="E522" s="6" t="s">
        <v>28</v>
      </c>
      <c r="F522" s="6" t="s">
        <v>40</v>
      </c>
      <c r="G522" s="6" t="s">
        <v>41</v>
      </c>
      <c r="H522" s="6" t="s">
        <v>17</v>
      </c>
      <c r="I522" s="8">
        <v>0.45</v>
      </c>
      <c r="J522" s="9">
        <v>5500</v>
      </c>
      <c r="K522" s="10">
        <f t="shared" si="5"/>
        <v>2475</v>
      </c>
      <c r="L522" s="10">
        <f t="shared" si="4"/>
        <v>990</v>
      </c>
      <c r="M522" s="11">
        <v>0.4</v>
      </c>
      <c r="O522" s="16"/>
      <c r="P522" s="14"/>
      <c r="Q522" s="12"/>
      <c r="R522" s="13"/>
    </row>
    <row r="523" spans="1:18" ht="15.75" customHeight="1" x14ac:dyDescent="0.25">
      <c r="A523" s="1"/>
      <c r="B523" s="6" t="s">
        <v>27</v>
      </c>
      <c r="C523" s="6">
        <v>1128299</v>
      </c>
      <c r="D523" s="7">
        <v>44269</v>
      </c>
      <c r="E523" s="6" t="s">
        <v>28</v>
      </c>
      <c r="F523" s="6" t="s">
        <v>40</v>
      </c>
      <c r="G523" s="6" t="s">
        <v>41</v>
      </c>
      <c r="H523" s="6" t="s">
        <v>18</v>
      </c>
      <c r="I523" s="8">
        <v>0.54999999999999993</v>
      </c>
      <c r="J523" s="9">
        <v>4000</v>
      </c>
      <c r="K523" s="10">
        <f t="shared" si="5"/>
        <v>2199.9999999999995</v>
      </c>
      <c r="L523" s="10">
        <f t="shared" si="4"/>
        <v>549.99999999999989</v>
      </c>
      <c r="M523" s="11">
        <v>0.25</v>
      </c>
      <c r="O523" s="16"/>
      <c r="P523" s="14"/>
      <c r="Q523" s="12"/>
      <c r="R523" s="13"/>
    </row>
    <row r="524" spans="1:18" ht="15.75" customHeight="1" x14ac:dyDescent="0.25">
      <c r="A524" s="1"/>
      <c r="B524" s="6" t="s">
        <v>27</v>
      </c>
      <c r="C524" s="6">
        <v>1128299</v>
      </c>
      <c r="D524" s="7">
        <v>44269</v>
      </c>
      <c r="E524" s="6" t="s">
        <v>28</v>
      </c>
      <c r="F524" s="6" t="s">
        <v>40</v>
      </c>
      <c r="G524" s="6" t="s">
        <v>41</v>
      </c>
      <c r="H524" s="6" t="s">
        <v>19</v>
      </c>
      <c r="I524" s="8">
        <v>0.54999999999999993</v>
      </c>
      <c r="J524" s="9">
        <v>4000</v>
      </c>
      <c r="K524" s="10">
        <f t="shared" si="5"/>
        <v>2199.9999999999995</v>
      </c>
      <c r="L524" s="10">
        <f t="shared" si="4"/>
        <v>879.99999999999989</v>
      </c>
      <c r="M524" s="11">
        <v>0.4</v>
      </c>
      <c r="O524" s="16"/>
      <c r="P524" s="14"/>
      <c r="Q524" s="12"/>
      <c r="R524" s="13"/>
    </row>
    <row r="525" spans="1:18" ht="15.75" customHeight="1" x14ac:dyDescent="0.25">
      <c r="A525" s="1"/>
      <c r="B525" s="6" t="s">
        <v>27</v>
      </c>
      <c r="C525" s="6">
        <v>1128299</v>
      </c>
      <c r="D525" s="7">
        <v>44269</v>
      </c>
      <c r="E525" s="6" t="s">
        <v>28</v>
      </c>
      <c r="F525" s="6" t="s">
        <v>40</v>
      </c>
      <c r="G525" s="6" t="s">
        <v>41</v>
      </c>
      <c r="H525" s="6" t="s">
        <v>20</v>
      </c>
      <c r="I525" s="8">
        <v>0.54999999999999993</v>
      </c>
      <c r="J525" s="9">
        <v>3000</v>
      </c>
      <c r="K525" s="10">
        <f t="shared" si="5"/>
        <v>1649.9999999999998</v>
      </c>
      <c r="L525" s="10">
        <f t="shared" si="4"/>
        <v>577.49999999999989</v>
      </c>
      <c r="M525" s="11">
        <v>0.35</v>
      </c>
      <c r="O525" s="16"/>
      <c r="P525" s="14"/>
      <c r="Q525" s="12"/>
      <c r="R525" s="13"/>
    </row>
    <row r="526" spans="1:18" ht="15.75" customHeight="1" x14ac:dyDescent="0.25">
      <c r="A526" s="1"/>
      <c r="B526" s="6" t="s">
        <v>27</v>
      </c>
      <c r="C526" s="6">
        <v>1128299</v>
      </c>
      <c r="D526" s="7">
        <v>44269</v>
      </c>
      <c r="E526" s="6" t="s">
        <v>28</v>
      </c>
      <c r="F526" s="6" t="s">
        <v>40</v>
      </c>
      <c r="G526" s="6" t="s">
        <v>41</v>
      </c>
      <c r="H526" s="6" t="s">
        <v>21</v>
      </c>
      <c r="I526" s="8">
        <v>0.6</v>
      </c>
      <c r="J526" s="9">
        <v>1750</v>
      </c>
      <c r="K526" s="10">
        <f t="shared" si="5"/>
        <v>1050</v>
      </c>
      <c r="L526" s="10">
        <f t="shared" si="4"/>
        <v>577.5</v>
      </c>
      <c r="M526" s="11">
        <v>0.55000000000000004</v>
      </c>
      <c r="O526" s="16"/>
      <c r="P526" s="14"/>
      <c r="Q526" s="12"/>
      <c r="R526" s="13"/>
    </row>
    <row r="527" spans="1:18" ht="15.75" customHeight="1" x14ac:dyDescent="0.25">
      <c r="A527" s="1"/>
      <c r="B527" s="6" t="s">
        <v>27</v>
      </c>
      <c r="C527" s="6">
        <v>1128299</v>
      </c>
      <c r="D527" s="7">
        <v>44269</v>
      </c>
      <c r="E527" s="6" t="s">
        <v>28</v>
      </c>
      <c r="F527" s="6" t="s">
        <v>40</v>
      </c>
      <c r="G527" s="6" t="s">
        <v>41</v>
      </c>
      <c r="H527" s="6" t="s">
        <v>22</v>
      </c>
      <c r="I527" s="8">
        <v>0.54999999999999993</v>
      </c>
      <c r="J527" s="9">
        <v>3750</v>
      </c>
      <c r="K527" s="10">
        <f t="shared" si="5"/>
        <v>2062.4999999999995</v>
      </c>
      <c r="L527" s="10">
        <f t="shared" si="4"/>
        <v>412.49999999999994</v>
      </c>
      <c r="M527" s="11">
        <v>0.2</v>
      </c>
      <c r="O527" s="16"/>
      <c r="P527" s="14"/>
      <c r="Q527" s="12"/>
      <c r="R527" s="13"/>
    </row>
    <row r="528" spans="1:18" ht="15.75" customHeight="1" x14ac:dyDescent="0.25">
      <c r="A528" s="1"/>
      <c r="B528" s="6" t="s">
        <v>27</v>
      </c>
      <c r="C528" s="6">
        <v>1128299</v>
      </c>
      <c r="D528" s="7">
        <v>44301</v>
      </c>
      <c r="E528" s="6" t="s">
        <v>28</v>
      </c>
      <c r="F528" s="6" t="s">
        <v>40</v>
      </c>
      <c r="G528" s="6" t="s">
        <v>41</v>
      </c>
      <c r="H528" s="6" t="s">
        <v>17</v>
      </c>
      <c r="I528" s="8">
        <v>0.6</v>
      </c>
      <c r="J528" s="9">
        <v>5500</v>
      </c>
      <c r="K528" s="10">
        <f t="shared" si="5"/>
        <v>3300</v>
      </c>
      <c r="L528" s="10">
        <f t="shared" si="4"/>
        <v>1320</v>
      </c>
      <c r="M528" s="11">
        <v>0.4</v>
      </c>
      <c r="O528" s="16"/>
      <c r="P528" s="14"/>
      <c r="Q528" s="12"/>
      <c r="R528" s="13"/>
    </row>
    <row r="529" spans="1:18" ht="15.75" customHeight="1" x14ac:dyDescent="0.25">
      <c r="A529" s="1"/>
      <c r="B529" s="6" t="s">
        <v>27</v>
      </c>
      <c r="C529" s="6">
        <v>1128299</v>
      </c>
      <c r="D529" s="7">
        <v>44301</v>
      </c>
      <c r="E529" s="6" t="s">
        <v>28</v>
      </c>
      <c r="F529" s="6" t="s">
        <v>40</v>
      </c>
      <c r="G529" s="6" t="s">
        <v>41</v>
      </c>
      <c r="H529" s="6" t="s">
        <v>18</v>
      </c>
      <c r="I529" s="8">
        <v>0.65</v>
      </c>
      <c r="J529" s="9">
        <v>3500</v>
      </c>
      <c r="K529" s="10">
        <f t="shared" si="5"/>
        <v>2275</v>
      </c>
      <c r="L529" s="10">
        <f t="shared" si="4"/>
        <v>568.75</v>
      </c>
      <c r="M529" s="11">
        <v>0.25</v>
      </c>
      <c r="O529" s="16"/>
      <c r="P529" s="14"/>
      <c r="Q529" s="12"/>
      <c r="R529" s="13"/>
    </row>
    <row r="530" spans="1:18" ht="15.75" customHeight="1" x14ac:dyDescent="0.25">
      <c r="A530" s="1"/>
      <c r="B530" s="6" t="s">
        <v>27</v>
      </c>
      <c r="C530" s="6">
        <v>1128299</v>
      </c>
      <c r="D530" s="7">
        <v>44301</v>
      </c>
      <c r="E530" s="6" t="s">
        <v>28</v>
      </c>
      <c r="F530" s="6" t="s">
        <v>40</v>
      </c>
      <c r="G530" s="6" t="s">
        <v>41</v>
      </c>
      <c r="H530" s="6" t="s">
        <v>19</v>
      </c>
      <c r="I530" s="8">
        <v>0.65</v>
      </c>
      <c r="J530" s="9">
        <v>4000</v>
      </c>
      <c r="K530" s="10">
        <f t="shared" si="5"/>
        <v>2600</v>
      </c>
      <c r="L530" s="10">
        <f t="shared" si="4"/>
        <v>1040</v>
      </c>
      <c r="M530" s="11">
        <v>0.4</v>
      </c>
      <c r="O530" s="16"/>
      <c r="P530" s="14"/>
      <c r="Q530" s="12"/>
      <c r="R530" s="13"/>
    </row>
    <row r="531" spans="1:18" ht="15.75" customHeight="1" x14ac:dyDescent="0.25">
      <c r="A531" s="1"/>
      <c r="B531" s="6" t="s">
        <v>27</v>
      </c>
      <c r="C531" s="6">
        <v>1128299</v>
      </c>
      <c r="D531" s="7">
        <v>44301</v>
      </c>
      <c r="E531" s="6" t="s">
        <v>28</v>
      </c>
      <c r="F531" s="6" t="s">
        <v>40</v>
      </c>
      <c r="G531" s="6" t="s">
        <v>41</v>
      </c>
      <c r="H531" s="6" t="s">
        <v>20</v>
      </c>
      <c r="I531" s="8">
        <v>0.6</v>
      </c>
      <c r="J531" s="9">
        <v>3000</v>
      </c>
      <c r="K531" s="10">
        <f t="shared" si="5"/>
        <v>1800</v>
      </c>
      <c r="L531" s="10">
        <f t="shared" si="4"/>
        <v>630</v>
      </c>
      <c r="M531" s="11">
        <v>0.35</v>
      </c>
      <c r="O531" s="16"/>
      <c r="P531" s="14"/>
      <c r="Q531" s="12"/>
      <c r="R531" s="13"/>
    </row>
    <row r="532" spans="1:18" ht="15.75" customHeight="1" x14ac:dyDescent="0.25">
      <c r="A532" s="1"/>
      <c r="B532" s="6" t="s">
        <v>27</v>
      </c>
      <c r="C532" s="6">
        <v>1128299</v>
      </c>
      <c r="D532" s="7">
        <v>44301</v>
      </c>
      <c r="E532" s="6" t="s">
        <v>28</v>
      </c>
      <c r="F532" s="6" t="s">
        <v>40</v>
      </c>
      <c r="G532" s="6" t="s">
        <v>41</v>
      </c>
      <c r="H532" s="6" t="s">
        <v>21</v>
      </c>
      <c r="I532" s="8">
        <v>0.65</v>
      </c>
      <c r="J532" s="9">
        <v>2000</v>
      </c>
      <c r="K532" s="10">
        <f t="shared" si="5"/>
        <v>1300</v>
      </c>
      <c r="L532" s="10">
        <f t="shared" si="4"/>
        <v>715.00000000000011</v>
      </c>
      <c r="M532" s="11">
        <v>0.55000000000000004</v>
      </c>
      <c r="O532" s="16"/>
      <c r="P532" s="14"/>
      <c r="Q532" s="12"/>
      <c r="R532" s="13"/>
    </row>
    <row r="533" spans="1:18" ht="15.75" customHeight="1" x14ac:dyDescent="0.25">
      <c r="A533" s="1"/>
      <c r="B533" s="6" t="s">
        <v>27</v>
      </c>
      <c r="C533" s="6">
        <v>1128299</v>
      </c>
      <c r="D533" s="7">
        <v>44301</v>
      </c>
      <c r="E533" s="6" t="s">
        <v>28</v>
      </c>
      <c r="F533" s="6" t="s">
        <v>40</v>
      </c>
      <c r="G533" s="6" t="s">
        <v>41</v>
      </c>
      <c r="H533" s="6" t="s">
        <v>22</v>
      </c>
      <c r="I533" s="8">
        <v>0.8</v>
      </c>
      <c r="J533" s="9">
        <v>3500</v>
      </c>
      <c r="K533" s="10">
        <f t="shared" si="5"/>
        <v>2800</v>
      </c>
      <c r="L533" s="10">
        <f t="shared" si="4"/>
        <v>560</v>
      </c>
      <c r="M533" s="11">
        <v>0.2</v>
      </c>
      <c r="O533" s="16"/>
      <c r="P533" s="14"/>
      <c r="Q533" s="12"/>
      <c r="R533" s="13"/>
    </row>
    <row r="534" spans="1:18" ht="15.75" customHeight="1" x14ac:dyDescent="0.25">
      <c r="A534" s="1"/>
      <c r="B534" s="6" t="s">
        <v>27</v>
      </c>
      <c r="C534" s="6">
        <v>1128299</v>
      </c>
      <c r="D534" s="7">
        <v>44332</v>
      </c>
      <c r="E534" s="6" t="s">
        <v>28</v>
      </c>
      <c r="F534" s="6" t="s">
        <v>40</v>
      </c>
      <c r="G534" s="6" t="s">
        <v>41</v>
      </c>
      <c r="H534" s="6" t="s">
        <v>17</v>
      </c>
      <c r="I534" s="8">
        <v>0.6</v>
      </c>
      <c r="J534" s="9">
        <v>5500</v>
      </c>
      <c r="K534" s="10">
        <f t="shared" si="5"/>
        <v>3300</v>
      </c>
      <c r="L534" s="10">
        <f t="shared" si="4"/>
        <v>1485</v>
      </c>
      <c r="M534" s="11">
        <v>0.45</v>
      </c>
      <c r="O534" s="16"/>
      <c r="P534" s="14"/>
      <c r="Q534" s="12"/>
      <c r="R534" s="13"/>
    </row>
    <row r="535" spans="1:18" ht="15.75" customHeight="1" x14ac:dyDescent="0.25">
      <c r="A535" s="1"/>
      <c r="B535" s="6" t="s">
        <v>27</v>
      </c>
      <c r="C535" s="6">
        <v>1128299</v>
      </c>
      <c r="D535" s="7">
        <v>44332</v>
      </c>
      <c r="E535" s="6" t="s">
        <v>28</v>
      </c>
      <c r="F535" s="6" t="s">
        <v>40</v>
      </c>
      <c r="G535" s="6" t="s">
        <v>41</v>
      </c>
      <c r="H535" s="6" t="s">
        <v>18</v>
      </c>
      <c r="I535" s="8">
        <v>0.65</v>
      </c>
      <c r="J535" s="9">
        <v>4000</v>
      </c>
      <c r="K535" s="10">
        <f t="shared" si="5"/>
        <v>2600</v>
      </c>
      <c r="L535" s="10">
        <f t="shared" si="4"/>
        <v>780</v>
      </c>
      <c r="M535" s="11">
        <v>0.3</v>
      </c>
      <c r="O535" s="16"/>
      <c r="P535" s="14"/>
      <c r="Q535" s="12"/>
      <c r="R535" s="13"/>
    </row>
    <row r="536" spans="1:18" ht="15.75" customHeight="1" x14ac:dyDescent="0.25">
      <c r="A536" s="1"/>
      <c r="B536" s="6" t="s">
        <v>27</v>
      </c>
      <c r="C536" s="6">
        <v>1128299</v>
      </c>
      <c r="D536" s="7">
        <v>44332</v>
      </c>
      <c r="E536" s="6" t="s">
        <v>28</v>
      </c>
      <c r="F536" s="6" t="s">
        <v>40</v>
      </c>
      <c r="G536" s="6" t="s">
        <v>41</v>
      </c>
      <c r="H536" s="6" t="s">
        <v>19</v>
      </c>
      <c r="I536" s="8">
        <v>0.65</v>
      </c>
      <c r="J536" s="9">
        <v>4000</v>
      </c>
      <c r="K536" s="10">
        <f t="shared" si="5"/>
        <v>2600</v>
      </c>
      <c r="L536" s="10">
        <f t="shared" si="4"/>
        <v>1170</v>
      </c>
      <c r="M536" s="11">
        <v>0.45</v>
      </c>
      <c r="O536" s="16"/>
      <c r="P536" s="14"/>
      <c r="Q536" s="12"/>
      <c r="R536" s="13"/>
    </row>
    <row r="537" spans="1:18" ht="15.75" customHeight="1" x14ac:dyDescent="0.25">
      <c r="A537" s="1"/>
      <c r="B537" s="6" t="s">
        <v>27</v>
      </c>
      <c r="C537" s="6">
        <v>1128299</v>
      </c>
      <c r="D537" s="7">
        <v>44332</v>
      </c>
      <c r="E537" s="6" t="s">
        <v>28</v>
      </c>
      <c r="F537" s="6" t="s">
        <v>40</v>
      </c>
      <c r="G537" s="6" t="s">
        <v>41</v>
      </c>
      <c r="H537" s="6" t="s">
        <v>20</v>
      </c>
      <c r="I537" s="8">
        <v>0.6</v>
      </c>
      <c r="J537" s="9">
        <v>3000</v>
      </c>
      <c r="K537" s="10">
        <f t="shared" si="5"/>
        <v>1800</v>
      </c>
      <c r="L537" s="10">
        <f t="shared" si="4"/>
        <v>719.99999999999989</v>
      </c>
      <c r="M537" s="11">
        <v>0.39999999999999997</v>
      </c>
      <c r="O537" s="16"/>
      <c r="P537" s="14"/>
      <c r="Q537" s="12"/>
      <c r="R537" s="13"/>
    </row>
    <row r="538" spans="1:18" ht="15.75" customHeight="1" x14ac:dyDescent="0.25">
      <c r="A538" s="1"/>
      <c r="B538" s="6" t="s">
        <v>27</v>
      </c>
      <c r="C538" s="6">
        <v>1128299</v>
      </c>
      <c r="D538" s="7">
        <v>44332</v>
      </c>
      <c r="E538" s="6" t="s">
        <v>28</v>
      </c>
      <c r="F538" s="6" t="s">
        <v>40</v>
      </c>
      <c r="G538" s="6" t="s">
        <v>41</v>
      </c>
      <c r="H538" s="6" t="s">
        <v>21</v>
      </c>
      <c r="I538" s="8">
        <v>0.65</v>
      </c>
      <c r="J538" s="9">
        <v>2000</v>
      </c>
      <c r="K538" s="10">
        <f t="shared" si="5"/>
        <v>1300</v>
      </c>
      <c r="L538" s="10">
        <f t="shared" si="4"/>
        <v>780.00000000000011</v>
      </c>
      <c r="M538" s="11">
        <v>0.60000000000000009</v>
      </c>
      <c r="O538" s="16"/>
      <c r="P538" s="14"/>
      <c r="Q538" s="12"/>
      <c r="R538" s="13"/>
    </row>
    <row r="539" spans="1:18" ht="15.75" customHeight="1" x14ac:dyDescent="0.25">
      <c r="A539" s="1"/>
      <c r="B539" s="6" t="s">
        <v>27</v>
      </c>
      <c r="C539" s="6">
        <v>1128299</v>
      </c>
      <c r="D539" s="7">
        <v>44332</v>
      </c>
      <c r="E539" s="6" t="s">
        <v>28</v>
      </c>
      <c r="F539" s="6" t="s">
        <v>40</v>
      </c>
      <c r="G539" s="6" t="s">
        <v>41</v>
      </c>
      <c r="H539" s="6" t="s">
        <v>22</v>
      </c>
      <c r="I539" s="8">
        <v>0.8</v>
      </c>
      <c r="J539" s="9">
        <v>4500</v>
      </c>
      <c r="K539" s="10">
        <f t="shared" si="5"/>
        <v>3600</v>
      </c>
      <c r="L539" s="10">
        <f t="shared" si="4"/>
        <v>900</v>
      </c>
      <c r="M539" s="11">
        <v>0.25</v>
      </c>
      <c r="O539" s="16"/>
      <c r="P539" s="14"/>
      <c r="Q539" s="12"/>
      <c r="R539" s="13"/>
    </row>
    <row r="540" spans="1:18" ht="15.75" customHeight="1" x14ac:dyDescent="0.25">
      <c r="A540" s="1"/>
      <c r="B540" s="6" t="s">
        <v>27</v>
      </c>
      <c r="C540" s="6">
        <v>1128299</v>
      </c>
      <c r="D540" s="7">
        <v>44362</v>
      </c>
      <c r="E540" s="6" t="s">
        <v>28</v>
      </c>
      <c r="F540" s="6" t="s">
        <v>40</v>
      </c>
      <c r="G540" s="6" t="s">
        <v>41</v>
      </c>
      <c r="H540" s="6" t="s">
        <v>17</v>
      </c>
      <c r="I540" s="8">
        <v>0.6</v>
      </c>
      <c r="J540" s="9">
        <v>7000</v>
      </c>
      <c r="K540" s="10">
        <f t="shared" si="5"/>
        <v>4200</v>
      </c>
      <c r="L540" s="10">
        <f t="shared" si="4"/>
        <v>1890</v>
      </c>
      <c r="M540" s="11">
        <v>0.45</v>
      </c>
      <c r="O540" s="16"/>
      <c r="P540" s="14"/>
      <c r="Q540" s="12"/>
      <c r="R540" s="13"/>
    </row>
    <row r="541" spans="1:18" ht="15.75" customHeight="1" x14ac:dyDescent="0.25">
      <c r="A541" s="1"/>
      <c r="B541" s="6" t="s">
        <v>27</v>
      </c>
      <c r="C541" s="6">
        <v>1128299</v>
      </c>
      <c r="D541" s="7">
        <v>44362</v>
      </c>
      <c r="E541" s="6" t="s">
        <v>28</v>
      </c>
      <c r="F541" s="6" t="s">
        <v>40</v>
      </c>
      <c r="G541" s="6" t="s">
        <v>41</v>
      </c>
      <c r="H541" s="6" t="s">
        <v>18</v>
      </c>
      <c r="I541" s="8">
        <v>0.65</v>
      </c>
      <c r="J541" s="9">
        <v>5500</v>
      </c>
      <c r="K541" s="10">
        <f t="shared" si="5"/>
        <v>3575</v>
      </c>
      <c r="L541" s="10">
        <f t="shared" si="4"/>
        <v>1072.5</v>
      </c>
      <c r="M541" s="11">
        <v>0.3</v>
      </c>
      <c r="O541" s="16"/>
      <c r="P541" s="14"/>
      <c r="Q541" s="12"/>
      <c r="R541" s="13"/>
    </row>
    <row r="542" spans="1:18" ht="15.75" customHeight="1" x14ac:dyDescent="0.25">
      <c r="A542" s="1"/>
      <c r="B542" s="6" t="s">
        <v>27</v>
      </c>
      <c r="C542" s="6">
        <v>1128299</v>
      </c>
      <c r="D542" s="7">
        <v>44362</v>
      </c>
      <c r="E542" s="6" t="s">
        <v>28</v>
      </c>
      <c r="F542" s="6" t="s">
        <v>40</v>
      </c>
      <c r="G542" s="6" t="s">
        <v>41</v>
      </c>
      <c r="H542" s="6" t="s">
        <v>19</v>
      </c>
      <c r="I542" s="8">
        <v>0.65</v>
      </c>
      <c r="J542" s="9">
        <v>5500</v>
      </c>
      <c r="K542" s="10">
        <f t="shared" si="5"/>
        <v>3575</v>
      </c>
      <c r="L542" s="10">
        <f t="shared" si="4"/>
        <v>1608.75</v>
      </c>
      <c r="M542" s="11">
        <v>0.45</v>
      </c>
      <c r="O542" s="16"/>
      <c r="P542" s="14"/>
      <c r="Q542" s="12"/>
      <c r="R542" s="13"/>
    </row>
    <row r="543" spans="1:18" ht="15.75" customHeight="1" x14ac:dyDescent="0.25">
      <c r="A543" s="1"/>
      <c r="B543" s="6" t="s">
        <v>27</v>
      </c>
      <c r="C543" s="6">
        <v>1128299</v>
      </c>
      <c r="D543" s="7">
        <v>44362</v>
      </c>
      <c r="E543" s="6" t="s">
        <v>28</v>
      </c>
      <c r="F543" s="6" t="s">
        <v>40</v>
      </c>
      <c r="G543" s="6" t="s">
        <v>41</v>
      </c>
      <c r="H543" s="6" t="s">
        <v>20</v>
      </c>
      <c r="I543" s="8">
        <v>0.6</v>
      </c>
      <c r="J543" s="9">
        <v>4250</v>
      </c>
      <c r="K543" s="10">
        <f t="shared" si="5"/>
        <v>2550</v>
      </c>
      <c r="L543" s="10">
        <f t="shared" si="4"/>
        <v>1019.9999999999999</v>
      </c>
      <c r="M543" s="11">
        <v>0.39999999999999997</v>
      </c>
      <c r="O543" s="16"/>
      <c r="P543" s="14"/>
      <c r="Q543" s="12"/>
      <c r="R543" s="13"/>
    </row>
    <row r="544" spans="1:18" ht="15.75" customHeight="1" x14ac:dyDescent="0.25">
      <c r="A544" s="1"/>
      <c r="B544" s="6" t="s">
        <v>27</v>
      </c>
      <c r="C544" s="6">
        <v>1128299</v>
      </c>
      <c r="D544" s="7">
        <v>44362</v>
      </c>
      <c r="E544" s="6" t="s">
        <v>28</v>
      </c>
      <c r="F544" s="6" t="s">
        <v>40</v>
      </c>
      <c r="G544" s="6" t="s">
        <v>41</v>
      </c>
      <c r="H544" s="6" t="s">
        <v>21</v>
      </c>
      <c r="I544" s="8">
        <v>0.65</v>
      </c>
      <c r="J544" s="9">
        <v>3000</v>
      </c>
      <c r="K544" s="10">
        <f t="shared" si="5"/>
        <v>1950</v>
      </c>
      <c r="L544" s="10">
        <f t="shared" si="4"/>
        <v>1170.0000000000002</v>
      </c>
      <c r="M544" s="11">
        <v>0.60000000000000009</v>
      </c>
      <c r="O544" s="16"/>
      <c r="P544" s="14"/>
      <c r="Q544" s="12"/>
      <c r="R544" s="13"/>
    </row>
    <row r="545" spans="1:18" ht="15.75" customHeight="1" x14ac:dyDescent="0.25">
      <c r="A545" s="1"/>
      <c r="B545" s="6" t="s">
        <v>27</v>
      </c>
      <c r="C545" s="6">
        <v>1128299</v>
      </c>
      <c r="D545" s="7">
        <v>44362</v>
      </c>
      <c r="E545" s="6" t="s">
        <v>28</v>
      </c>
      <c r="F545" s="6" t="s">
        <v>40</v>
      </c>
      <c r="G545" s="6" t="s">
        <v>41</v>
      </c>
      <c r="H545" s="6" t="s">
        <v>22</v>
      </c>
      <c r="I545" s="8">
        <v>0.8</v>
      </c>
      <c r="J545" s="9">
        <v>6000</v>
      </c>
      <c r="K545" s="10">
        <f t="shared" si="5"/>
        <v>4800</v>
      </c>
      <c r="L545" s="10">
        <f t="shared" si="4"/>
        <v>1200</v>
      </c>
      <c r="M545" s="11">
        <v>0.25</v>
      </c>
      <c r="O545" s="16"/>
      <c r="P545" s="14"/>
      <c r="Q545" s="12"/>
      <c r="R545" s="13"/>
    </row>
    <row r="546" spans="1:18" ht="15.75" customHeight="1" x14ac:dyDescent="0.25">
      <c r="A546" s="1"/>
      <c r="B546" s="6" t="s">
        <v>27</v>
      </c>
      <c r="C546" s="6">
        <v>1128299</v>
      </c>
      <c r="D546" s="7">
        <v>44391</v>
      </c>
      <c r="E546" s="6" t="s">
        <v>28</v>
      </c>
      <c r="F546" s="6" t="s">
        <v>40</v>
      </c>
      <c r="G546" s="6" t="s">
        <v>41</v>
      </c>
      <c r="H546" s="6" t="s">
        <v>17</v>
      </c>
      <c r="I546" s="8">
        <v>0.6</v>
      </c>
      <c r="J546" s="9">
        <v>7500</v>
      </c>
      <c r="K546" s="10">
        <f t="shared" si="5"/>
        <v>4500</v>
      </c>
      <c r="L546" s="10">
        <f t="shared" si="4"/>
        <v>1800</v>
      </c>
      <c r="M546" s="11">
        <v>0.4</v>
      </c>
      <c r="O546" s="16"/>
      <c r="P546" s="14"/>
      <c r="Q546" s="12"/>
      <c r="R546" s="13"/>
    </row>
    <row r="547" spans="1:18" ht="15.75" customHeight="1" x14ac:dyDescent="0.25">
      <c r="A547" s="1"/>
      <c r="B547" s="6" t="s">
        <v>27</v>
      </c>
      <c r="C547" s="6">
        <v>1128299</v>
      </c>
      <c r="D547" s="7">
        <v>44391</v>
      </c>
      <c r="E547" s="6" t="s">
        <v>28</v>
      </c>
      <c r="F547" s="6" t="s">
        <v>40</v>
      </c>
      <c r="G547" s="6" t="s">
        <v>41</v>
      </c>
      <c r="H547" s="6" t="s">
        <v>18</v>
      </c>
      <c r="I547" s="8">
        <v>0.65</v>
      </c>
      <c r="J547" s="9">
        <v>6000</v>
      </c>
      <c r="K547" s="10">
        <f t="shared" si="5"/>
        <v>3900</v>
      </c>
      <c r="L547" s="10">
        <f t="shared" si="4"/>
        <v>975</v>
      </c>
      <c r="M547" s="11">
        <v>0.25</v>
      </c>
      <c r="O547" s="16"/>
      <c r="P547" s="14"/>
      <c r="Q547" s="12"/>
      <c r="R547" s="13"/>
    </row>
    <row r="548" spans="1:18" ht="15.75" customHeight="1" x14ac:dyDescent="0.25">
      <c r="A548" s="1"/>
      <c r="B548" s="6" t="s">
        <v>27</v>
      </c>
      <c r="C548" s="6">
        <v>1128299</v>
      </c>
      <c r="D548" s="7">
        <v>44391</v>
      </c>
      <c r="E548" s="6" t="s">
        <v>28</v>
      </c>
      <c r="F548" s="6" t="s">
        <v>40</v>
      </c>
      <c r="G548" s="6" t="s">
        <v>41</v>
      </c>
      <c r="H548" s="6" t="s">
        <v>19</v>
      </c>
      <c r="I548" s="8">
        <v>0.65</v>
      </c>
      <c r="J548" s="9">
        <v>5500</v>
      </c>
      <c r="K548" s="10">
        <f t="shared" si="5"/>
        <v>3575</v>
      </c>
      <c r="L548" s="10">
        <f t="shared" si="4"/>
        <v>1430</v>
      </c>
      <c r="M548" s="11">
        <v>0.4</v>
      </c>
      <c r="O548" s="16"/>
      <c r="P548" s="14"/>
      <c r="Q548" s="12"/>
      <c r="R548" s="13"/>
    </row>
    <row r="549" spans="1:18" ht="15.75" customHeight="1" x14ac:dyDescent="0.25">
      <c r="A549" s="1"/>
      <c r="B549" s="6" t="s">
        <v>27</v>
      </c>
      <c r="C549" s="6">
        <v>1128299</v>
      </c>
      <c r="D549" s="7">
        <v>44391</v>
      </c>
      <c r="E549" s="6" t="s">
        <v>28</v>
      </c>
      <c r="F549" s="6" t="s">
        <v>40</v>
      </c>
      <c r="G549" s="6" t="s">
        <v>41</v>
      </c>
      <c r="H549" s="6" t="s">
        <v>20</v>
      </c>
      <c r="I549" s="8">
        <v>0.6</v>
      </c>
      <c r="J549" s="9">
        <v>4500</v>
      </c>
      <c r="K549" s="10">
        <f t="shared" si="5"/>
        <v>2700</v>
      </c>
      <c r="L549" s="10">
        <f t="shared" si="4"/>
        <v>944.99999999999989</v>
      </c>
      <c r="M549" s="11">
        <v>0.35</v>
      </c>
      <c r="O549" s="16"/>
      <c r="P549" s="14"/>
      <c r="Q549" s="12"/>
      <c r="R549" s="13"/>
    </row>
    <row r="550" spans="1:18" ht="15.75" customHeight="1" x14ac:dyDescent="0.25">
      <c r="A550" s="1"/>
      <c r="B550" s="6" t="s">
        <v>27</v>
      </c>
      <c r="C550" s="6">
        <v>1128299</v>
      </c>
      <c r="D550" s="7">
        <v>44391</v>
      </c>
      <c r="E550" s="6" t="s">
        <v>28</v>
      </c>
      <c r="F550" s="6" t="s">
        <v>40</v>
      </c>
      <c r="G550" s="6" t="s">
        <v>41</v>
      </c>
      <c r="H550" s="6" t="s">
        <v>21</v>
      </c>
      <c r="I550" s="8">
        <v>0.65</v>
      </c>
      <c r="J550" s="9">
        <v>5000</v>
      </c>
      <c r="K550" s="10">
        <f t="shared" si="5"/>
        <v>3250</v>
      </c>
      <c r="L550" s="10">
        <f t="shared" si="4"/>
        <v>1787.5000000000002</v>
      </c>
      <c r="M550" s="11">
        <v>0.55000000000000004</v>
      </c>
      <c r="O550" s="16"/>
      <c r="P550" s="14"/>
      <c r="Q550" s="12"/>
      <c r="R550" s="13"/>
    </row>
    <row r="551" spans="1:18" ht="15.75" customHeight="1" x14ac:dyDescent="0.25">
      <c r="A551" s="1"/>
      <c r="B551" s="6" t="s">
        <v>27</v>
      </c>
      <c r="C551" s="6">
        <v>1128299</v>
      </c>
      <c r="D551" s="7">
        <v>44391</v>
      </c>
      <c r="E551" s="6" t="s">
        <v>28</v>
      </c>
      <c r="F551" s="6" t="s">
        <v>40</v>
      </c>
      <c r="G551" s="6" t="s">
        <v>41</v>
      </c>
      <c r="H551" s="6" t="s">
        <v>22</v>
      </c>
      <c r="I551" s="8">
        <v>0.8</v>
      </c>
      <c r="J551" s="9">
        <v>5000</v>
      </c>
      <c r="K551" s="10">
        <f t="shared" si="5"/>
        <v>4000</v>
      </c>
      <c r="L551" s="10">
        <f t="shared" si="4"/>
        <v>800</v>
      </c>
      <c r="M551" s="11">
        <v>0.2</v>
      </c>
      <c r="O551" s="16"/>
      <c r="P551" s="14"/>
      <c r="Q551" s="12"/>
      <c r="R551" s="13"/>
    </row>
    <row r="552" spans="1:18" ht="15.75" customHeight="1" x14ac:dyDescent="0.25">
      <c r="A552" s="1"/>
      <c r="B552" s="6" t="s">
        <v>27</v>
      </c>
      <c r="C552" s="6">
        <v>1128299</v>
      </c>
      <c r="D552" s="7">
        <v>44423</v>
      </c>
      <c r="E552" s="6" t="s">
        <v>28</v>
      </c>
      <c r="F552" s="6" t="s">
        <v>40</v>
      </c>
      <c r="G552" s="6" t="s">
        <v>41</v>
      </c>
      <c r="H552" s="6" t="s">
        <v>17</v>
      </c>
      <c r="I552" s="8">
        <v>0.65</v>
      </c>
      <c r="J552" s="9">
        <v>7000</v>
      </c>
      <c r="K552" s="10">
        <f t="shared" si="5"/>
        <v>4550</v>
      </c>
      <c r="L552" s="10">
        <f t="shared" si="4"/>
        <v>1820</v>
      </c>
      <c r="M552" s="11">
        <v>0.4</v>
      </c>
      <c r="O552" s="16"/>
      <c r="P552" s="14"/>
      <c r="Q552" s="12"/>
      <c r="R552" s="13"/>
    </row>
    <row r="553" spans="1:18" ht="15.75" customHeight="1" x14ac:dyDescent="0.25">
      <c r="A553" s="1"/>
      <c r="B553" s="6" t="s">
        <v>27</v>
      </c>
      <c r="C553" s="6">
        <v>1128299</v>
      </c>
      <c r="D553" s="7">
        <v>44423</v>
      </c>
      <c r="E553" s="6" t="s">
        <v>28</v>
      </c>
      <c r="F553" s="6" t="s">
        <v>40</v>
      </c>
      <c r="G553" s="6" t="s">
        <v>41</v>
      </c>
      <c r="H553" s="6" t="s">
        <v>18</v>
      </c>
      <c r="I553" s="8">
        <v>0.70000000000000007</v>
      </c>
      <c r="J553" s="9">
        <v>6500</v>
      </c>
      <c r="K553" s="10">
        <f t="shared" si="5"/>
        <v>4550</v>
      </c>
      <c r="L553" s="10">
        <f t="shared" si="4"/>
        <v>1137.5</v>
      </c>
      <c r="M553" s="11">
        <v>0.25</v>
      </c>
      <c r="O553" s="16"/>
      <c r="P553" s="14"/>
      <c r="Q553" s="12"/>
      <c r="R553" s="13"/>
    </row>
    <row r="554" spans="1:18" ht="15.75" customHeight="1" x14ac:dyDescent="0.25">
      <c r="A554" s="1"/>
      <c r="B554" s="6" t="s">
        <v>27</v>
      </c>
      <c r="C554" s="6">
        <v>1128299</v>
      </c>
      <c r="D554" s="7">
        <v>44423</v>
      </c>
      <c r="E554" s="6" t="s">
        <v>28</v>
      </c>
      <c r="F554" s="6" t="s">
        <v>40</v>
      </c>
      <c r="G554" s="6" t="s">
        <v>41</v>
      </c>
      <c r="H554" s="6" t="s">
        <v>19</v>
      </c>
      <c r="I554" s="8">
        <v>0.65</v>
      </c>
      <c r="J554" s="9">
        <v>5250</v>
      </c>
      <c r="K554" s="10">
        <f t="shared" si="5"/>
        <v>3412.5</v>
      </c>
      <c r="L554" s="10">
        <f t="shared" si="4"/>
        <v>1365</v>
      </c>
      <c r="M554" s="11">
        <v>0.4</v>
      </c>
      <c r="O554" s="16"/>
      <c r="P554" s="14"/>
      <c r="Q554" s="12"/>
      <c r="R554" s="13"/>
    </row>
    <row r="555" spans="1:18" ht="15.75" customHeight="1" x14ac:dyDescent="0.25">
      <c r="A555" s="1"/>
      <c r="B555" s="6" t="s">
        <v>27</v>
      </c>
      <c r="C555" s="6">
        <v>1128299</v>
      </c>
      <c r="D555" s="7">
        <v>44423</v>
      </c>
      <c r="E555" s="6" t="s">
        <v>28</v>
      </c>
      <c r="F555" s="6" t="s">
        <v>40</v>
      </c>
      <c r="G555" s="6" t="s">
        <v>41</v>
      </c>
      <c r="H555" s="6" t="s">
        <v>20</v>
      </c>
      <c r="I555" s="8">
        <v>0.65</v>
      </c>
      <c r="J555" s="9">
        <v>4750</v>
      </c>
      <c r="K555" s="10">
        <f t="shared" si="5"/>
        <v>3087.5</v>
      </c>
      <c r="L555" s="10">
        <f t="shared" si="4"/>
        <v>1080.625</v>
      </c>
      <c r="M555" s="11">
        <v>0.35</v>
      </c>
      <c r="O555" s="16"/>
      <c r="P555" s="14"/>
      <c r="Q555" s="12"/>
      <c r="R555" s="13"/>
    </row>
    <row r="556" spans="1:18" ht="15.75" customHeight="1" x14ac:dyDescent="0.25">
      <c r="A556" s="1"/>
      <c r="B556" s="6" t="s">
        <v>27</v>
      </c>
      <c r="C556" s="6">
        <v>1128299</v>
      </c>
      <c r="D556" s="7">
        <v>44423</v>
      </c>
      <c r="E556" s="6" t="s">
        <v>28</v>
      </c>
      <c r="F556" s="6" t="s">
        <v>40</v>
      </c>
      <c r="G556" s="6" t="s">
        <v>41</v>
      </c>
      <c r="H556" s="6" t="s">
        <v>21</v>
      </c>
      <c r="I556" s="8">
        <v>0.75</v>
      </c>
      <c r="J556" s="9">
        <v>4750</v>
      </c>
      <c r="K556" s="10">
        <f t="shared" si="5"/>
        <v>3562.5</v>
      </c>
      <c r="L556" s="10">
        <f t="shared" si="4"/>
        <v>1959.3750000000002</v>
      </c>
      <c r="M556" s="11">
        <v>0.55000000000000004</v>
      </c>
      <c r="O556" s="16"/>
      <c r="P556" s="14"/>
      <c r="Q556" s="12"/>
      <c r="R556" s="13"/>
    </row>
    <row r="557" spans="1:18" ht="15.75" customHeight="1" x14ac:dyDescent="0.25">
      <c r="A557" s="1"/>
      <c r="B557" s="6" t="s">
        <v>27</v>
      </c>
      <c r="C557" s="6">
        <v>1128299</v>
      </c>
      <c r="D557" s="7">
        <v>44423</v>
      </c>
      <c r="E557" s="6" t="s">
        <v>28</v>
      </c>
      <c r="F557" s="6" t="s">
        <v>40</v>
      </c>
      <c r="G557" s="6" t="s">
        <v>41</v>
      </c>
      <c r="H557" s="6" t="s">
        <v>22</v>
      </c>
      <c r="I557" s="8">
        <v>0.8</v>
      </c>
      <c r="J557" s="9">
        <v>4000</v>
      </c>
      <c r="K557" s="10">
        <f t="shared" si="5"/>
        <v>3200</v>
      </c>
      <c r="L557" s="10">
        <f t="shared" si="4"/>
        <v>640</v>
      </c>
      <c r="M557" s="11">
        <v>0.2</v>
      </c>
      <c r="O557" s="16"/>
      <c r="P557" s="14"/>
      <c r="Q557" s="12"/>
      <c r="R557" s="13"/>
    </row>
    <row r="558" spans="1:18" ht="15.75" customHeight="1" x14ac:dyDescent="0.25">
      <c r="A558" s="1"/>
      <c r="B558" s="6" t="s">
        <v>27</v>
      </c>
      <c r="C558" s="6">
        <v>1128299</v>
      </c>
      <c r="D558" s="7">
        <v>44455</v>
      </c>
      <c r="E558" s="6" t="s">
        <v>28</v>
      </c>
      <c r="F558" s="6" t="s">
        <v>40</v>
      </c>
      <c r="G558" s="6" t="s">
        <v>41</v>
      </c>
      <c r="H558" s="6" t="s">
        <v>17</v>
      </c>
      <c r="I558" s="8">
        <v>0.60000000000000009</v>
      </c>
      <c r="J558" s="9">
        <v>6000</v>
      </c>
      <c r="K558" s="10">
        <f t="shared" si="5"/>
        <v>3600.0000000000005</v>
      </c>
      <c r="L558" s="10">
        <f t="shared" si="4"/>
        <v>1260.0000000000002</v>
      </c>
      <c r="M558" s="11">
        <v>0.35000000000000003</v>
      </c>
      <c r="O558" s="16"/>
      <c r="P558" s="14"/>
      <c r="Q558" s="12"/>
      <c r="R558" s="13"/>
    </row>
    <row r="559" spans="1:18" ht="15.75" customHeight="1" x14ac:dyDescent="0.25">
      <c r="A559" s="1"/>
      <c r="B559" s="6" t="s">
        <v>27</v>
      </c>
      <c r="C559" s="6">
        <v>1128299</v>
      </c>
      <c r="D559" s="7">
        <v>44455</v>
      </c>
      <c r="E559" s="6" t="s">
        <v>28</v>
      </c>
      <c r="F559" s="6" t="s">
        <v>40</v>
      </c>
      <c r="G559" s="6" t="s">
        <v>41</v>
      </c>
      <c r="H559" s="6" t="s">
        <v>18</v>
      </c>
      <c r="I559" s="8">
        <v>0.65000000000000013</v>
      </c>
      <c r="J559" s="9">
        <v>6000</v>
      </c>
      <c r="K559" s="10">
        <f t="shared" si="5"/>
        <v>3900.0000000000009</v>
      </c>
      <c r="L559" s="10">
        <f t="shared" si="4"/>
        <v>780.00000000000023</v>
      </c>
      <c r="M559" s="11">
        <v>0.2</v>
      </c>
      <c r="O559" s="16"/>
      <c r="P559" s="14"/>
      <c r="Q559" s="12"/>
      <c r="R559" s="13"/>
    </row>
    <row r="560" spans="1:18" ht="15.75" customHeight="1" x14ac:dyDescent="0.25">
      <c r="A560" s="1"/>
      <c r="B560" s="6" t="s">
        <v>27</v>
      </c>
      <c r="C560" s="6">
        <v>1128299</v>
      </c>
      <c r="D560" s="7">
        <v>44455</v>
      </c>
      <c r="E560" s="6" t="s">
        <v>28</v>
      </c>
      <c r="F560" s="6" t="s">
        <v>40</v>
      </c>
      <c r="G560" s="6" t="s">
        <v>41</v>
      </c>
      <c r="H560" s="6" t="s">
        <v>19</v>
      </c>
      <c r="I560" s="8">
        <v>0.60000000000000009</v>
      </c>
      <c r="J560" s="9">
        <v>4500</v>
      </c>
      <c r="K560" s="10">
        <f t="shared" si="5"/>
        <v>2700.0000000000005</v>
      </c>
      <c r="L560" s="10">
        <f t="shared" si="4"/>
        <v>945.00000000000023</v>
      </c>
      <c r="M560" s="11">
        <v>0.35000000000000003</v>
      </c>
      <c r="O560" s="16"/>
      <c r="P560" s="14"/>
      <c r="Q560" s="12"/>
      <c r="R560" s="13"/>
    </row>
    <row r="561" spans="1:18" ht="15.75" customHeight="1" x14ac:dyDescent="0.25">
      <c r="A561" s="1"/>
      <c r="B561" s="6" t="s">
        <v>27</v>
      </c>
      <c r="C561" s="6">
        <v>1128299</v>
      </c>
      <c r="D561" s="7">
        <v>44455</v>
      </c>
      <c r="E561" s="6" t="s">
        <v>28</v>
      </c>
      <c r="F561" s="6" t="s">
        <v>40</v>
      </c>
      <c r="G561" s="6" t="s">
        <v>41</v>
      </c>
      <c r="H561" s="6" t="s">
        <v>20</v>
      </c>
      <c r="I561" s="8">
        <v>0.60000000000000009</v>
      </c>
      <c r="J561" s="9">
        <v>4000</v>
      </c>
      <c r="K561" s="10">
        <f t="shared" si="5"/>
        <v>2400.0000000000005</v>
      </c>
      <c r="L561" s="10">
        <f t="shared" si="4"/>
        <v>720.00000000000011</v>
      </c>
      <c r="M561" s="11">
        <v>0.3</v>
      </c>
      <c r="O561" s="16"/>
      <c r="P561" s="14"/>
      <c r="Q561" s="12"/>
      <c r="R561" s="13"/>
    </row>
    <row r="562" spans="1:18" ht="15.75" customHeight="1" x14ac:dyDescent="0.25">
      <c r="A562" s="1"/>
      <c r="B562" s="6" t="s">
        <v>27</v>
      </c>
      <c r="C562" s="6">
        <v>1128299</v>
      </c>
      <c r="D562" s="7">
        <v>44455</v>
      </c>
      <c r="E562" s="6" t="s">
        <v>28</v>
      </c>
      <c r="F562" s="6" t="s">
        <v>40</v>
      </c>
      <c r="G562" s="6" t="s">
        <v>41</v>
      </c>
      <c r="H562" s="6" t="s">
        <v>21</v>
      </c>
      <c r="I562" s="8">
        <v>0.70000000000000007</v>
      </c>
      <c r="J562" s="9">
        <v>4000</v>
      </c>
      <c r="K562" s="10">
        <f t="shared" si="5"/>
        <v>2800.0000000000005</v>
      </c>
      <c r="L562" s="10">
        <f t="shared" si="4"/>
        <v>1400.0000000000005</v>
      </c>
      <c r="M562" s="11">
        <v>0.50000000000000011</v>
      </c>
      <c r="O562" s="16"/>
      <c r="P562" s="14"/>
      <c r="Q562" s="12"/>
      <c r="R562" s="13"/>
    </row>
    <row r="563" spans="1:18" ht="15.75" customHeight="1" x14ac:dyDescent="0.25">
      <c r="A563" s="1"/>
      <c r="B563" s="6" t="s">
        <v>27</v>
      </c>
      <c r="C563" s="6">
        <v>1128299</v>
      </c>
      <c r="D563" s="7">
        <v>44455</v>
      </c>
      <c r="E563" s="6" t="s">
        <v>28</v>
      </c>
      <c r="F563" s="6" t="s">
        <v>40</v>
      </c>
      <c r="G563" s="6" t="s">
        <v>41</v>
      </c>
      <c r="H563" s="6" t="s">
        <v>22</v>
      </c>
      <c r="I563" s="8">
        <v>0.75000000000000011</v>
      </c>
      <c r="J563" s="9">
        <v>4500</v>
      </c>
      <c r="K563" s="10">
        <f t="shared" si="5"/>
        <v>3375.0000000000005</v>
      </c>
      <c r="L563" s="10">
        <f t="shared" si="4"/>
        <v>506.25000000000017</v>
      </c>
      <c r="M563" s="11">
        <v>0.15000000000000002</v>
      </c>
      <c r="O563" s="16"/>
      <c r="P563" s="14"/>
      <c r="Q563" s="12"/>
      <c r="R563" s="13"/>
    </row>
    <row r="564" spans="1:18" ht="15.75" customHeight="1" x14ac:dyDescent="0.25">
      <c r="A564" s="1"/>
      <c r="B564" s="6" t="s">
        <v>27</v>
      </c>
      <c r="C564" s="6">
        <v>1128299</v>
      </c>
      <c r="D564" s="7">
        <v>44484</v>
      </c>
      <c r="E564" s="6" t="s">
        <v>28</v>
      </c>
      <c r="F564" s="6" t="s">
        <v>40</v>
      </c>
      <c r="G564" s="6" t="s">
        <v>41</v>
      </c>
      <c r="H564" s="6" t="s">
        <v>17</v>
      </c>
      <c r="I564" s="8">
        <v>0.60000000000000009</v>
      </c>
      <c r="J564" s="9">
        <v>5500</v>
      </c>
      <c r="K564" s="10">
        <f t="shared" si="5"/>
        <v>3300.0000000000005</v>
      </c>
      <c r="L564" s="10">
        <f t="shared" si="4"/>
        <v>1155.0000000000002</v>
      </c>
      <c r="M564" s="11">
        <v>0.35000000000000003</v>
      </c>
      <c r="O564" s="16"/>
      <c r="P564" s="14"/>
      <c r="Q564" s="12"/>
      <c r="R564" s="13"/>
    </row>
    <row r="565" spans="1:18" ht="15.75" customHeight="1" x14ac:dyDescent="0.25">
      <c r="A565" s="1"/>
      <c r="B565" s="6" t="s">
        <v>27</v>
      </c>
      <c r="C565" s="6">
        <v>1128299</v>
      </c>
      <c r="D565" s="7">
        <v>44484</v>
      </c>
      <c r="E565" s="6" t="s">
        <v>28</v>
      </c>
      <c r="F565" s="6" t="s">
        <v>40</v>
      </c>
      <c r="G565" s="6" t="s">
        <v>41</v>
      </c>
      <c r="H565" s="6" t="s">
        <v>18</v>
      </c>
      <c r="I565" s="8">
        <v>0.65000000000000013</v>
      </c>
      <c r="J565" s="9">
        <v>5500</v>
      </c>
      <c r="K565" s="10">
        <f t="shared" si="5"/>
        <v>3575.0000000000009</v>
      </c>
      <c r="L565" s="10">
        <f t="shared" si="4"/>
        <v>715.00000000000023</v>
      </c>
      <c r="M565" s="11">
        <v>0.2</v>
      </c>
      <c r="O565" s="16"/>
      <c r="P565" s="14"/>
      <c r="Q565" s="12"/>
      <c r="R565" s="13"/>
    </row>
    <row r="566" spans="1:18" ht="15.75" customHeight="1" x14ac:dyDescent="0.25">
      <c r="A566" s="1"/>
      <c r="B566" s="6" t="s">
        <v>27</v>
      </c>
      <c r="C566" s="6">
        <v>1128299</v>
      </c>
      <c r="D566" s="7">
        <v>44484</v>
      </c>
      <c r="E566" s="6" t="s">
        <v>28</v>
      </c>
      <c r="F566" s="6" t="s">
        <v>40</v>
      </c>
      <c r="G566" s="6" t="s">
        <v>41</v>
      </c>
      <c r="H566" s="6" t="s">
        <v>19</v>
      </c>
      <c r="I566" s="8">
        <v>0.60000000000000009</v>
      </c>
      <c r="J566" s="9">
        <v>3750</v>
      </c>
      <c r="K566" s="10">
        <f t="shared" si="5"/>
        <v>2250.0000000000005</v>
      </c>
      <c r="L566" s="10">
        <f t="shared" si="4"/>
        <v>787.50000000000023</v>
      </c>
      <c r="M566" s="11">
        <v>0.35000000000000003</v>
      </c>
      <c r="O566" s="16"/>
      <c r="P566" s="14"/>
      <c r="Q566" s="12"/>
      <c r="R566" s="13"/>
    </row>
    <row r="567" spans="1:18" ht="15.75" customHeight="1" x14ac:dyDescent="0.25">
      <c r="A567" s="1"/>
      <c r="B567" s="6" t="s">
        <v>27</v>
      </c>
      <c r="C567" s="6">
        <v>1128299</v>
      </c>
      <c r="D567" s="7">
        <v>44484</v>
      </c>
      <c r="E567" s="6" t="s">
        <v>28</v>
      </c>
      <c r="F567" s="6" t="s">
        <v>40</v>
      </c>
      <c r="G567" s="6" t="s">
        <v>41</v>
      </c>
      <c r="H567" s="6" t="s">
        <v>20</v>
      </c>
      <c r="I567" s="8">
        <v>0.60000000000000009</v>
      </c>
      <c r="J567" s="9">
        <v>3500</v>
      </c>
      <c r="K567" s="10">
        <f t="shared" si="5"/>
        <v>2100.0000000000005</v>
      </c>
      <c r="L567" s="10">
        <f t="shared" si="4"/>
        <v>630.00000000000011</v>
      </c>
      <c r="M567" s="11">
        <v>0.3</v>
      </c>
      <c r="O567" s="16"/>
      <c r="P567" s="14"/>
      <c r="Q567" s="12"/>
      <c r="R567" s="13"/>
    </row>
    <row r="568" spans="1:18" ht="15.75" customHeight="1" x14ac:dyDescent="0.25">
      <c r="A568" s="1"/>
      <c r="B568" s="6" t="s">
        <v>27</v>
      </c>
      <c r="C568" s="6">
        <v>1128299</v>
      </c>
      <c r="D568" s="7">
        <v>44484</v>
      </c>
      <c r="E568" s="6" t="s">
        <v>28</v>
      </c>
      <c r="F568" s="6" t="s">
        <v>40</v>
      </c>
      <c r="G568" s="6" t="s">
        <v>41</v>
      </c>
      <c r="H568" s="6" t="s">
        <v>21</v>
      </c>
      <c r="I568" s="8">
        <v>0.70000000000000007</v>
      </c>
      <c r="J568" s="9">
        <v>3250</v>
      </c>
      <c r="K568" s="10">
        <f t="shared" si="5"/>
        <v>2275</v>
      </c>
      <c r="L568" s="10">
        <f t="shared" si="4"/>
        <v>1137.5000000000002</v>
      </c>
      <c r="M568" s="11">
        <v>0.50000000000000011</v>
      </c>
      <c r="O568" s="16"/>
      <c r="P568" s="14"/>
      <c r="Q568" s="12"/>
      <c r="R568" s="13"/>
    </row>
    <row r="569" spans="1:18" ht="15.75" customHeight="1" x14ac:dyDescent="0.25">
      <c r="A569" s="1"/>
      <c r="B569" s="6" t="s">
        <v>27</v>
      </c>
      <c r="C569" s="6">
        <v>1128299</v>
      </c>
      <c r="D569" s="7">
        <v>44484</v>
      </c>
      <c r="E569" s="6" t="s">
        <v>28</v>
      </c>
      <c r="F569" s="6" t="s">
        <v>40</v>
      </c>
      <c r="G569" s="6" t="s">
        <v>41</v>
      </c>
      <c r="H569" s="6" t="s">
        <v>22</v>
      </c>
      <c r="I569" s="8">
        <v>0.75000000000000011</v>
      </c>
      <c r="J569" s="9">
        <v>3750</v>
      </c>
      <c r="K569" s="10">
        <f t="shared" si="5"/>
        <v>2812.5000000000005</v>
      </c>
      <c r="L569" s="10">
        <f t="shared" si="4"/>
        <v>421.87500000000011</v>
      </c>
      <c r="M569" s="11">
        <v>0.15000000000000002</v>
      </c>
      <c r="O569" s="16"/>
      <c r="P569" s="14"/>
      <c r="Q569" s="12"/>
      <c r="R569" s="13"/>
    </row>
    <row r="570" spans="1:18" ht="15.75" customHeight="1" x14ac:dyDescent="0.25">
      <c r="A570" s="1"/>
      <c r="B570" s="6" t="s">
        <v>27</v>
      </c>
      <c r="C570" s="6">
        <v>1128299</v>
      </c>
      <c r="D570" s="7">
        <v>44515</v>
      </c>
      <c r="E570" s="6" t="s">
        <v>28</v>
      </c>
      <c r="F570" s="6" t="s">
        <v>40</v>
      </c>
      <c r="G570" s="6" t="s">
        <v>41</v>
      </c>
      <c r="H570" s="6" t="s">
        <v>17</v>
      </c>
      <c r="I570" s="8">
        <v>0.60000000000000009</v>
      </c>
      <c r="J570" s="9">
        <v>5750</v>
      </c>
      <c r="K570" s="10">
        <f t="shared" si="5"/>
        <v>3450.0000000000005</v>
      </c>
      <c r="L570" s="10">
        <f t="shared" si="4"/>
        <v>1207.5000000000002</v>
      </c>
      <c r="M570" s="11">
        <v>0.35000000000000003</v>
      </c>
      <c r="O570" s="16"/>
      <c r="P570" s="14"/>
      <c r="Q570" s="12"/>
      <c r="R570" s="13"/>
    </row>
    <row r="571" spans="1:18" ht="15.75" customHeight="1" x14ac:dyDescent="0.25">
      <c r="A571" s="1"/>
      <c r="B571" s="6" t="s">
        <v>27</v>
      </c>
      <c r="C571" s="6">
        <v>1128299</v>
      </c>
      <c r="D571" s="7">
        <v>44515</v>
      </c>
      <c r="E571" s="6" t="s">
        <v>28</v>
      </c>
      <c r="F571" s="6" t="s">
        <v>40</v>
      </c>
      <c r="G571" s="6" t="s">
        <v>41</v>
      </c>
      <c r="H571" s="6" t="s">
        <v>18</v>
      </c>
      <c r="I571" s="8">
        <v>0.65000000000000013</v>
      </c>
      <c r="J571" s="9">
        <v>5750</v>
      </c>
      <c r="K571" s="10">
        <f t="shared" si="5"/>
        <v>3737.5000000000009</v>
      </c>
      <c r="L571" s="10">
        <f t="shared" si="4"/>
        <v>747.50000000000023</v>
      </c>
      <c r="M571" s="11">
        <v>0.2</v>
      </c>
      <c r="O571" s="16"/>
      <c r="P571" s="14"/>
      <c r="Q571" s="12"/>
      <c r="R571" s="13"/>
    </row>
    <row r="572" spans="1:18" ht="15.75" customHeight="1" x14ac:dyDescent="0.25">
      <c r="A572" s="1"/>
      <c r="B572" s="6" t="s">
        <v>27</v>
      </c>
      <c r="C572" s="6">
        <v>1128299</v>
      </c>
      <c r="D572" s="7">
        <v>44515</v>
      </c>
      <c r="E572" s="6" t="s">
        <v>28</v>
      </c>
      <c r="F572" s="6" t="s">
        <v>40</v>
      </c>
      <c r="G572" s="6" t="s">
        <v>41</v>
      </c>
      <c r="H572" s="6" t="s">
        <v>19</v>
      </c>
      <c r="I572" s="8">
        <v>0.60000000000000009</v>
      </c>
      <c r="J572" s="9">
        <v>4250</v>
      </c>
      <c r="K572" s="10">
        <f t="shared" si="5"/>
        <v>2550.0000000000005</v>
      </c>
      <c r="L572" s="10">
        <f t="shared" si="4"/>
        <v>892.50000000000023</v>
      </c>
      <c r="M572" s="11">
        <v>0.35000000000000003</v>
      </c>
      <c r="O572" s="16"/>
      <c r="P572" s="14"/>
      <c r="Q572" s="12"/>
      <c r="R572" s="13"/>
    </row>
    <row r="573" spans="1:18" ht="15.75" customHeight="1" x14ac:dyDescent="0.25">
      <c r="A573" s="1"/>
      <c r="B573" s="6" t="s">
        <v>27</v>
      </c>
      <c r="C573" s="6">
        <v>1128299</v>
      </c>
      <c r="D573" s="7">
        <v>44515</v>
      </c>
      <c r="E573" s="6" t="s">
        <v>28</v>
      </c>
      <c r="F573" s="6" t="s">
        <v>40</v>
      </c>
      <c r="G573" s="6" t="s">
        <v>41</v>
      </c>
      <c r="H573" s="6" t="s">
        <v>20</v>
      </c>
      <c r="I573" s="8">
        <v>0.60000000000000009</v>
      </c>
      <c r="J573" s="9">
        <v>4000</v>
      </c>
      <c r="K573" s="10">
        <f t="shared" si="5"/>
        <v>2400.0000000000005</v>
      </c>
      <c r="L573" s="10">
        <f t="shared" si="4"/>
        <v>720.00000000000011</v>
      </c>
      <c r="M573" s="11">
        <v>0.3</v>
      </c>
      <c r="O573" s="16"/>
      <c r="P573" s="14"/>
      <c r="Q573" s="12"/>
      <c r="R573" s="13"/>
    </row>
    <row r="574" spans="1:18" ht="15.75" customHeight="1" x14ac:dyDescent="0.25">
      <c r="A574" s="1"/>
      <c r="B574" s="6" t="s">
        <v>27</v>
      </c>
      <c r="C574" s="6">
        <v>1128299</v>
      </c>
      <c r="D574" s="7">
        <v>44515</v>
      </c>
      <c r="E574" s="6" t="s">
        <v>28</v>
      </c>
      <c r="F574" s="6" t="s">
        <v>40</v>
      </c>
      <c r="G574" s="6" t="s">
        <v>41</v>
      </c>
      <c r="H574" s="6" t="s">
        <v>21</v>
      </c>
      <c r="I574" s="8">
        <v>0.70000000000000007</v>
      </c>
      <c r="J574" s="9">
        <v>3500</v>
      </c>
      <c r="K574" s="10">
        <f t="shared" si="5"/>
        <v>2450.0000000000005</v>
      </c>
      <c r="L574" s="10">
        <f t="shared" si="4"/>
        <v>1225.0000000000005</v>
      </c>
      <c r="M574" s="11">
        <v>0.50000000000000011</v>
      </c>
      <c r="O574" s="16"/>
      <c r="P574" s="14"/>
      <c r="Q574" s="12"/>
      <c r="R574" s="13"/>
    </row>
    <row r="575" spans="1:18" ht="15.75" customHeight="1" x14ac:dyDescent="0.25">
      <c r="A575" s="1"/>
      <c r="B575" s="6" t="s">
        <v>27</v>
      </c>
      <c r="C575" s="6">
        <v>1128299</v>
      </c>
      <c r="D575" s="7">
        <v>44515</v>
      </c>
      <c r="E575" s="6" t="s">
        <v>28</v>
      </c>
      <c r="F575" s="6" t="s">
        <v>40</v>
      </c>
      <c r="G575" s="6" t="s">
        <v>41</v>
      </c>
      <c r="H575" s="6" t="s">
        <v>22</v>
      </c>
      <c r="I575" s="8">
        <v>0.75000000000000011</v>
      </c>
      <c r="J575" s="9">
        <v>4750</v>
      </c>
      <c r="K575" s="10">
        <f t="shared" si="5"/>
        <v>3562.5000000000005</v>
      </c>
      <c r="L575" s="10">
        <f t="shared" si="4"/>
        <v>534.37500000000011</v>
      </c>
      <c r="M575" s="11">
        <v>0.15000000000000002</v>
      </c>
      <c r="O575" s="16"/>
      <c r="P575" s="14"/>
      <c r="Q575" s="12"/>
      <c r="R575" s="13"/>
    </row>
    <row r="576" spans="1:18" ht="15.75" customHeight="1" x14ac:dyDescent="0.25">
      <c r="A576" s="1"/>
      <c r="B576" s="6" t="s">
        <v>27</v>
      </c>
      <c r="C576" s="6">
        <v>1128299</v>
      </c>
      <c r="D576" s="7">
        <v>44544</v>
      </c>
      <c r="E576" s="6" t="s">
        <v>28</v>
      </c>
      <c r="F576" s="6" t="s">
        <v>40</v>
      </c>
      <c r="G576" s="6" t="s">
        <v>41</v>
      </c>
      <c r="H576" s="6" t="s">
        <v>17</v>
      </c>
      <c r="I576" s="8">
        <v>0.60000000000000009</v>
      </c>
      <c r="J576" s="9">
        <v>6750</v>
      </c>
      <c r="K576" s="10">
        <f t="shared" si="5"/>
        <v>4050.0000000000005</v>
      </c>
      <c r="L576" s="10">
        <f t="shared" si="4"/>
        <v>1417.5000000000002</v>
      </c>
      <c r="M576" s="11">
        <v>0.35000000000000003</v>
      </c>
      <c r="O576" s="16"/>
      <c r="P576" s="14"/>
      <c r="Q576" s="12"/>
      <c r="R576" s="13"/>
    </row>
    <row r="577" spans="1:18" ht="15.75" customHeight="1" x14ac:dyDescent="0.25">
      <c r="A577" s="1"/>
      <c r="B577" s="6" t="s">
        <v>27</v>
      </c>
      <c r="C577" s="6">
        <v>1128299</v>
      </c>
      <c r="D577" s="7">
        <v>44544</v>
      </c>
      <c r="E577" s="6" t="s">
        <v>28</v>
      </c>
      <c r="F577" s="6" t="s">
        <v>40</v>
      </c>
      <c r="G577" s="6" t="s">
        <v>41</v>
      </c>
      <c r="H577" s="6" t="s">
        <v>18</v>
      </c>
      <c r="I577" s="8">
        <v>0.65000000000000013</v>
      </c>
      <c r="J577" s="9">
        <v>6750</v>
      </c>
      <c r="K577" s="10">
        <f t="shared" si="5"/>
        <v>4387.5000000000009</v>
      </c>
      <c r="L577" s="10">
        <f t="shared" si="4"/>
        <v>877.50000000000023</v>
      </c>
      <c r="M577" s="11">
        <v>0.2</v>
      </c>
      <c r="O577" s="16"/>
      <c r="P577" s="14"/>
      <c r="Q577" s="12"/>
      <c r="R577" s="13"/>
    </row>
    <row r="578" spans="1:18" ht="15.75" customHeight="1" x14ac:dyDescent="0.25">
      <c r="A578" s="1"/>
      <c r="B578" s="6" t="s">
        <v>27</v>
      </c>
      <c r="C578" s="6">
        <v>1128299</v>
      </c>
      <c r="D578" s="7">
        <v>44544</v>
      </c>
      <c r="E578" s="6" t="s">
        <v>28</v>
      </c>
      <c r="F578" s="6" t="s">
        <v>40</v>
      </c>
      <c r="G578" s="6" t="s">
        <v>41</v>
      </c>
      <c r="H578" s="6" t="s">
        <v>19</v>
      </c>
      <c r="I578" s="8">
        <v>0.60000000000000009</v>
      </c>
      <c r="J578" s="9">
        <v>4750</v>
      </c>
      <c r="K578" s="10">
        <f t="shared" si="5"/>
        <v>2850.0000000000005</v>
      </c>
      <c r="L578" s="10">
        <f t="shared" si="4"/>
        <v>997.50000000000023</v>
      </c>
      <c r="M578" s="11">
        <v>0.35000000000000003</v>
      </c>
      <c r="O578" s="16"/>
      <c r="P578" s="14"/>
      <c r="Q578" s="12"/>
      <c r="R578" s="13"/>
    </row>
    <row r="579" spans="1:18" ht="15.75" customHeight="1" x14ac:dyDescent="0.25">
      <c r="A579" s="1"/>
      <c r="B579" s="6" t="s">
        <v>27</v>
      </c>
      <c r="C579" s="6">
        <v>1128299</v>
      </c>
      <c r="D579" s="7">
        <v>44544</v>
      </c>
      <c r="E579" s="6" t="s">
        <v>28</v>
      </c>
      <c r="F579" s="6" t="s">
        <v>40</v>
      </c>
      <c r="G579" s="6" t="s">
        <v>41</v>
      </c>
      <c r="H579" s="6" t="s">
        <v>20</v>
      </c>
      <c r="I579" s="8">
        <v>0.60000000000000009</v>
      </c>
      <c r="J579" s="9">
        <v>4750</v>
      </c>
      <c r="K579" s="10">
        <f t="shared" si="5"/>
        <v>2850.0000000000005</v>
      </c>
      <c r="L579" s="10">
        <f t="shared" si="4"/>
        <v>855.00000000000011</v>
      </c>
      <c r="M579" s="11">
        <v>0.3</v>
      </c>
      <c r="O579" s="16"/>
      <c r="P579" s="14"/>
      <c r="Q579" s="12"/>
      <c r="R579" s="13"/>
    </row>
    <row r="580" spans="1:18" ht="15.75" customHeight="1" x14ac:dyDescent="0.25">
      <c r="A580" s="1"/>
      <c r="B580" s="6" t="s">
        <v>27</v>
      </c>
      <c r="C580" s="6">
        <v>1128299</v>
      </c>
      <c r="D580" s="7">
        <v>44544</v>
      </c>
      <c r="E580" s="6" t="s">
        <v>28</v>
      </c>
      <c r="F580" s="6" t="s">
        <v>40</v>
      </c>
      <c r="G580" s="6" t="s">
        <v>41</v>
      </c>
      <c r="H580" s="6" t="s">
        <v>21</v>
      </c>
      <c r="I580" s="8">
        <v>0.70000000000000007</v>
      </c>
      <c r="J580" s="9">
        <v>4000</v>
      </c>
      <c r="K580" s="10">
        <f t="shared" si="5"/>
        <v>2800.0000000000005</v>
      </c>
      <c r="L580" s="10">
        <f t="shared" si="4"/>
        <v>1400.0000000000005</v>
      </c>
      <c r="M580" s="11">
        <v>0.50000000000000011</v>
      </c>
      <c r="O580" s="16"/>
      <c r="P580" s="14"/>
      <c r="Q580" s="12"/>
      <c r="R580" s="13"/>
    </row>
    <row r="581" spans="1:18" ht="15.75" customHeight="1" x14ac:dyDescent="0.25">
      <c r="A581" s="1"/>
      <c r="B581" s="6" t="s">
        <v>27</v>
      </c>
      <c r="C581" s="6">
        <v>1128299</v>
      </c>
      <c r="D581" s="7">
        <v>44544</v>
      </c>
      <c r="E581" s="6" t="s">
        <v>28</v>
      </c>
      <c r="F581" s="6" t="s">
        <v>40</v>
      </c>
      <c r="G581" s="6" t="s">
        <v>41</v>
      </c>
      <c r="H581" s="6" t="s">
        <v>22</v>
      </c>
      <c r="I581" s="8">
        <v>0.75000000000000011</v>
      </c>
      <c r="J581" s="9">
        <v>5000</v>
      </c>
      <c r="K581" s="10">
        <f t="shared" si="5"/>
        <v>3750.0000000000005</v>
      </c>
      <c r="L581" s="10">
        <f t="shared" si="4"/>
        <v>562.50000000000011</v>
      </c>
      <c r="M581" s="11">
        <v>0.15000000000000002</v>
      </c>
      <c r="O581" s="16"/>
      <c r="P581" s="14"/>
      <c r="Q581" s="12"/>
      <c r="R581" s="13"/>
    </row>
    <row r="582" spans="1:18" ht="15.75" customHeight="1" x14ac:dyDescent="0.25">
      <c r="A582" s="1" t="s">
        <v>39</v>
      </c>
      <c r="B582" s="6" t="s">
        <v>27</v>
      </c>
      <c r="C582" s="6">
        <v>1128299</v>
      </c>
      <c r="D582" s="7">
        <v>44201</v>
      </c>
      <c r="E582" s="6" t="s">
        <v>28</v>
      </c>
      <c r="F582" s="6" t="s">
        <v>42</v>
      </c>
      <c r="G582" s="6" t="s">
        <v>43</v>
      </c>
      <c r="H582" s="6" t="s">
        <v>17</v>
      </c>
      <c r="I582" s="8">
        <v>0.3</v>
      </c>
      <c r="J582" s="9">
        <v>4250</v>
      </c>
      <c r="K582" s="10">
        <f t="shared" si="5"/>
        <v>1275</v>
      </c>
      <c r="L582" s="10">
        <f t="shared" si="4"/>
        <v>446.25000000000006</v>
      </c>
      <c r="M582" s="11">
        <v>0.35000000000000003</v>
      </c>
      <c r="O582" s="16"/>
      <c r="P582" s="14"/>
      <c r="Q582" s="12"/>
      <c r="R582" s="13"/>
    </row>
    <row r="583" spans="1:18" ht="15.75" customHeight="1" x14ac:dyDescent="0.25">
      <c r="A583" s="1"/>
      <c r="B583" s="6" t="s">
        <v>27</v>
      </c>
      <c r="C583" s="6">
        <v>1128299</v>
      </c>
      <c r="D583" s="7">
        <v>44201</v>
      </c>
      <c r="E583" s="6" t="s">
        <v>28</v>
      </c>
      <c r="F583" s="6" t="s">
        <v>42</v>
      </c>
      <c r="G583" s="6" t="s">
        <v>43</v>
      </c>
      <c r="H583" s="6" t="s">
        <v>18</v>
      </c>
      <c r="I583" s="8">
        <v>0.4</v>
      </c>
      <c r="J583" s="9">
        <v>4250</v>
      </c>
      <c r="K583" s="10">
        <f t="shared" si="5"/>
        <v>1700</v>
      </c>
      <c r="L583" s="10">
        <f t="shared" si="4"/>
        <v>340</v>
      </c>
      <c r="M583" s="11">
        <v>0.2</v>
      </c>
      <c r="O583" s="16"/>
      <c r="P583" s="14"/>
      <c r="Q583" s="12"/>
      <c r="R583" s="13"/>
    </row>
    <row r="584" spans="1:18" ht="15.75" customHeight="1" x14ac:dyDescent="0.25">
      <c r="A584" s="1"/>
      <c r="B584" s="6" t="s">
        <v>27</v>
      </c>
      <c r="C584" s="6">
        <v>1128299</v>
      </c>
      <c r="D584" s="7">
        <v>44201</v>
      </c>
      <c r="E584" s="6" t="s">
        <v>28</v>
      </c>
      <c r="F584" s="6" t="s">
        <v>42</v>
      </c>
      <c r="G584" s="6" t="s">
        <v>43</v>
      </c>
      <c r="H584" s="6" t="s">
        <v>19</v>
      </c>
      <c r="I584" s="8">
        <v>0.4</v>
      </c>
      <c r="J584" s="9">
        <v>4250</v>
      </c>
      <c r="K584" s="10">
        <f t="shared" si="5"/>
        <v>1700</v>
      </c>
      <c r="L584" s="10">
        <f t="shared" si="4"/>
        <v>595</v>
      </c>
      <c r="M584" s="11">
        <v>0.35000000000000003</v>
      </c>
      <c r="O584" s="16"/>
      <c r="P584" s="14"/>
      <c r="Q584" s="12"/>
      <c r="R584" s="13"/>
    </row>
    <row r="585" spans="1:18" ht="15.75" customHeight="1" x14ac:dyDescent="0.25">
      <c r="A585" s="1"/>
      <c r="B585" s="6" t="s">
        <v>27</v>
      </c>
      <c r="C585" s="6">
        <v>1128299</v>
      </c>
      <c r="D585" s="7">
        <v>44201</v>
      </c>
      <c r="E585" s="6" t="s">
        <v>28</v>
      </c>
      <c r="F585" s="6" t="s">
        <v>42</v>
      </c>
      <c r="G585" s="6" t="s">
        <v>43</v>
      </c>
      <c r="H585" s="6" t="s">
        <v>20</v>
      </c>
      <c r="I585" s="8">
        <v>0.4</v>
      </c>
      <c r="J585" s="9">
        <v>2750</v>
      </c>
      <c r="K585" s="10">
        <f t="shared" si="5"/>
        <v>1100</v>
      </c>
      <c r="L585" s="10">
        <f t="shared" si="4"/>
        <v>330</v>
      </c>
      <c r="M585" s="11">
        <v>0.3</v>
      </c>
      <c r="O585" s="16"/>
      <c r="P585" s="14"/>
      <c r="Q585" s="12"/>
      <c r="R585" s="13"/>
    </row>
    <row r="586" spans="1:18" ht="15.75" customHeight="1" x14ac:dyDescent="0.25">
      <c r="A586" s="1"/>
      <c r="B586" s="6" t="s">
        <v>27</v>
      </c>
      <c r="C586" s="6">
        <v>1128299</v>
      </c>
      <c r="D586" s="7">
        <v>44201</v>
      </c>
      <c r="E586" s="6" t="s">
        <v>28</v>
      </c>
      <c r="F586" s="6" t="s">
        <v>42</v>
      </c>
      <c r="G586" s="6" t="s">
        <v>43</v>
      </c>
      <c r="H586" s="6" t="s">
        <v>21</v>
      </c>
      <c r="I586" s="8">
        <v>0.45</v>
      </c>
      <c r="J586" s="9">
        <v>2250</v>
      </c>
      <c r="K586" s="10">
        <f t="shared" si="5"/>
        <v>1012.5</v>
      </c>
      <c r="L586" s="10">
        <f t="shared" si="4"/>
        <v>506.25</v>
      </c>
      <c r="M586" s="11">
        <v>0.5</v>
      </c>
      <c r="O586" s="16"/>
      <c r="P586" s="14"/>
      <c r="Q586" s="12"/>
      <c r="R586" s="13"/>
    </row>
    <row r="587" spans="1:18" ht="15.75" customHeight="1" x14ac:dyDescent="0.25">
      <c r="A587" s="1"/>
      <c r="B587" s="6" t="s">
        <v>27</v>
      </c>
      <c r="C587" s="6">
        <v>1128299</v>
      </c>
      <c r="D587" s="7">
        <v>44201</v>
      </c>
      <c r="E587" s="6" t="s">
        <v>28</v>
      </c>
      <c r="F587" s="6" t="s">
        <v>42</v>
      </c>
      <c r="G587" s="6" t="s">
        <v>43</v>
      </c>
      <c r="H587" s="6" t="s">
        <v>22</v>
      </c>
      <c r="I587" s="8">
        <v>0.4</v>
      </c>
      <c r="J587" s="9">
        <v>4750</v>
      </c>
      <c r="K587" s="10">
        <f t="shared" si="5"/>
        <v>1900</v>
      </c>
      <c r="L587" s="10">
        <f t="shared" si="4"/>
        <v>285.00000000000006</v>
      </c>
      <c r="M587" s="11">
        <v>0.15000000000000002</v>
      </c>
      <c r="O587" s="16"/>
      <c r="P587" s="14"/>
      <c r="Q587" s="12"/>
      <c r="R587" s="13"/>
    </row>
    <row r="588" spans="1:18" ht="15.75" customHeight="1" x14ac:dyDescent="0.25">
      <c r="A588" s="1"/>
      <c r="B588" s="6" t="s">
        <v>27</v>
      </c>
      <c r="C588" s="6">
        <v>1128299</v>
      </c>
      <c r="D588" s="7">
        <v>44232</v>
      </c>
      <c r="E588" s="6" t="s">
        <v>28</v>
      </c>
      <c r="F588" s="6" t="s">
        <v>42</v>
      </c>
      <c r="G588" s="6" t="s">
        <v>43</v>
      </c>
      <c r="H588" s="6" t="s">
        <v>17</v>
      </c>
      <c r="I588" s="8">
        <v>0.3</v>
      </c>
      <c r="J588" s="9">
        <v>5250</v>
      </c>
      <c r="K588" s="10">
        <f t="shared" si="5"/>
        <v>1575</v>
      </c>
      <c r="L588" s="10">
        <f t="shared" si="4"/>
        <v>551.25</v>
      </c>
      <c r="M588" s="11">
        <v>0.35000000000000003</v>
      </c>
      <c r="O588" s="16"/>
      <c r="P588" s="14"/>
      <c r="Q588" s="12"/>
      <c r="R588" s="13"/>
    </row>
    <row r="589" spans="1:18" ht="15.75" customHeight="1" x14ac:dyDescent="0.25">
      <c r="A589" s="1"/>
      <c r="B589" s="6" t="s">
        <v>27</v>
      </c>
      <c r="C589" s="6">
        <v>1128299</v>
      </c>
      <c r="D589" s="7">
        <v>44232</v>
      </c>
      <c r="E589" s="6" t="s">
        <v>28</v>
      </c>
      <c r="F589" s="6" t="s">
        <v>42</v>
      </c>
      <c r="G589" s="6" t="s">
        <v>43</v>
      </c>
      <c r="H589" s="6" t="s">
        <v>18</v>
      </c>
      <c r="I589" s="8">
        <v>0.4</v>
      </c>
      <c r="J589" s="9">
        <v>4250</v>
      </c>
      <c r="K589" s="10">
        <f t="shared" si="5"/>
        <v>1700</v>
      </c>
      <c r="L589" s="10">
        <f t="shared" si="4"/>
        <v>340</v>
      </c>
      <c r="M589" s="11">
        <v>0.2</v>
      </c>
      <c r="O589" s="16"/>
      <c r="P589" s="14"/>
      <c r="Q589" s="12"/>
      <c r="R589" s="13"/>
    </row>
    <row r="590" spans="1:18" ht="15.75" customHeight="1" x14ac:dyDescent="0.25">
      <c r="A590" s="1"/>
      <c r="B590" s="6" t="s">
        <v>27</v>
      </c>
      <c r="C590" s="6">
        <v>1128299</v>
      </c>
      <c r="D590" s="7">
        <v>44232</v>
      </c>
      <c r="E590" s="6" t="s">
        <v>28</v>
      </c>
      <c r="F590" s="6" t="s">
        <v>42</v>
      </c>
      <c r="G590" s="6" t="s">
        <v>43</v>
      </c>
      <c r="H590" s="6" t="s">
        <v>19</v>
      </c>
      <c r="I590" s="8">
        <v>0.4</v>
      </c>
      <c r="J590" s="9">
        <v>4250</v>
      </c>
      <c r="K590" s="10">
        <f t="shared" si="5"/>
        <v>1700</v>
      </c>
      <c r="L590" s="10">
        <f t="shared" si="4"/>
        <v>595</v>
      </c>
      <c r="M590" s="11">
        <v>0.35000000000000003</v>
      </c>
      <c r="O590" s="16"/>
      <c r="P590" s="14"/>
      <c r="Q590" s="12"/>
      <c r="R590" s="13"/>
    </row>
    <row r="591" spans="1:18" ht="15.75" customHeight="1" x14ac:dyDescent="0.25">
      <c r="A591" s="1"/>
      <c r="B591" s="6" t="s">
        <v>27</v>
      </c>
      <c r="C591" s="6">
        <v>1128299</v>
      </c>
      <c r="D591" s="7">
        <v>44232</v>
      </c>
      <c r="E591" s="6" t="s">
        <v>28</v>
      </c>
      <c r="F591" s="6" t="s">
        <v>42</v>
      </c>
      <c r="G591" s="6" t="s">
        <v>43</v>
      </c>
      <c r="H591" s="6" t="s">
        <v>20</v>
      </c>
      <c r="I591" s="8">
        <v>0.4</v>
      </c>
      <c r="J591" s="9">
        <v>2750</v>
      </c>
      <c r="K591" s="10">
        <f t="shared" si="5"/>
        <v>1100</v>
      </c>
      <c r="L591" s="10">
        <f t="shared" si="4"/>
        <v>330</v>
      </c>
      <c r="M591" s="11">
        <v>0.3</v>
      </c>
      <c r="O591" s="16"/>
      <c r="P591" s="14"/>
      <c r="Q591" s="12"/>
      <c r="R591" s="13"/>
    </row>
    <row r="592" spans="1:18" ht="15.75" customHeight="1" x14ac:dyDescent="0.25">
      <c r="A592" s="1"/>
      <c r="B592" s="6" t="s">
        <v>27</v>
      </c>
      <c r="C592" s="6">
        <v>1128299</v>
      </c>
      <c r="D592" s="7">
        <v>44232</v>
      </c>
      <c r="E592" s="6" t="s">
        <v>28</v>
      </c>
      <c r="F592" s="6" t="s">
        <v>42</v>
      </c>
      <c r="G592" s="6" t="s">
        <v>43</v>
      </c>
      <c r="H592" s="6" t="s">
        <v>21</v>
      </c>
      <c r="I592" s="8">
        <v>0.45</v>
      </c>
      <c r="J592" s="9">
        <v>2000</v>
      </c>
      <c r="K592" s="10">
        <f t="shared" si="5"/>
        <v>900</v>
      </c>
      <c r="L592" s="10">
        <f t="shared" si="4"/>
        <v>450</v>
      </c>
      <c r="M592" s="11">
        <v>0.5</v>
      </c>
      <c r="O592" s="16"/>
      <c r="P592" s="14"/>
      <c r="Q592" s="12"/>
      <c r="R592" s="13"/>
    </row>
    <row r="593" spans="1:18" ht="15.75" customHeight="1" x14ac:dyDescent="0.25">
      <c r="A593" s="1"/>
      <c r="B593" s="6" t="s">
        <v>27</v>
      </c>
      <c r="C593" s="6">
        <v>1128299</v>
      </c>
      <c r="D593" s="7">
        <v>44232</v>
      </c>
      <c r="E593" s="6" t="s">
        <v>28</v>
      </c>
      <c r="F593" s="6" t="s">
        <v>42</v>
      </c>
      <c r="G593" s="6" t="s">
        <v>43</v>
      </c>
      <c r="H593" s="6" t="s">
        <v>22</v>
      </c>
      <c r="I593" s="8">
        <v>0.4</v>
      </c>
      <c r="J593" s="9">
        <v>4000</v>
      </c>
      <c r="K593" s="10">
        <f t="shared" si="5"/>
        <v>1600</v>
      </c>
      <c r="L593" s="10">
        <f t="shared" si="4"/>
        <v>240.00000000000003</v>
      </c>
      <c r="M593" s="11">
        <v>0.15000000000000002</v>
      </c>
      <c r="O593" s="16"/>
      <c r="P593" s="14"/>
      <c r="Q593" s="12"/>
      <c r="R593" s="13"/>
    </row>
    <row r="594" spans="1:18" ht="15.75" customHeight="1" x14ac:dyDescent="0.25">
      <c r="A594" s="1"/>
      <c r="B594" s="6" t="s">
        <v>27</v>
      </c>
      <c r="C594" s="6">
        <v>1128299</v>
      </c>
      <c r="D594" s="7">
        <v>44259</v>
      </c>
      <c r="E594" s="6" t="s">
        <v>28</v>
      </c>
      <c r="F594" s="6" t="s">
        <v>42</v>
      </c>
      <c r="G594" s="6" t="s">
        <v>43</v>
      </c>
      <c r="H594" s="6" t="s">
        <v>17</v>
      </c>
      <c r="I594" s="8">
        <v>0.4</v>
      </c>
      <c r="J594" s="9">
        <v>5500</v>
      </c>
      <c r="K594" s="10">
        <f t="shared" si="5"/>
        <v>2200</v>
      </c>
      <c r="L594" s="10">
        <f t="shared" si="4"/>
        <v>770.00000000000011</v>
      </c>
      <c r="M594" s="11">
        <v>0.35000000000000003</v>
      </c>
      <c r="O594" s="16"/>
      <c r="P594" s="14"/>
      <c r="Q594" s="12"/>
      <c r="R594" s="13"/>
    </row>
    <row r="595" spans="1:18" ht="15.75" customHeight="1" x14ac:dyDescent="0.25">
      <c r="A595" s="1"/>
      <c r="B595" s="6" t="s">
        <v>27</v>
      </c>
      <c r="C595" s="6">
        <v>1128299</v>
      </c>
      <c r="D595" s="7">
        <v>44259</v>
      </c>
      <c r="E595" s="6" t="s">
        <v>28</v>
      </c>
      <c r="F595" s="6" t="s">
        <v>42</v>
      </c>
      <c r="G595" s="6" t="s">
        <v>43</v>
      </c>
      <c r="H595" s="6" t="s">
        <v>18</v>
      </c>
      <c r="I595" s="8">
        <v>0.49999999999999994</v>
      </c>
      <c r="J595" s="9">
        <v>4000</v>
      </c>
      <c r="K595" s="10">
        <f t="shared" si="5"/>
        <v>1999.9999999999998</v>
      </c>
      <c r="L595" s="10">
        <f t="shared" si="4"/>
        <v>400</v>
      </c>
      <c r="M595" s="11">
        <v>0.2</v>
      </c>
      <c r="O595" s="16"/>
      <c r="P595" s="14"/>
      <c r="Q595" s="12"/>
      <c r="R595" s="13"/>
    </row>
    <row r="596" spans="1:18" ht="15.75" customHeight="1" x14ac:dyDescent="0.25">
      <c r="A596" s="1"/>
      <c r="B596" s="6" t="s">
        <v>27</v>
      </c>
      <c r="C596" s="6">
        <v>1128299</v>
      </c>
      <c r="D596" s="7">
        <v>44259</v>
      </c>
      <c r="E596" s="6" t="s">
        <v>28</v>
      </c>
      <c r="F596" s="6" t="s">
        <v>42</v>
      </c>
      <c r="G596" s="6" t="s">
        <v>43</v>
      </c>
      <c r="H596" s="6" t="s">
        <v>19</v>
      </c>
      <c r="I596" s="8">
        <v>0.54999999999999993</v>
      </c>
      <c r="J596" s="9">
        <v>4000</v>
      </c>
      <c r="K596" s="10">
        <f t="shared" si="5"/>
        <v>2199.9999999999995</v>
      </c>
      <c r="L596" s="10">
        <f t="shared" si="4"/>
        <v>769.99999999999989</v>
      </c>
      <c r="M596" s="11">
        <v>0.35000000000000003</v>
      </c>
      <c r="O596" s="16"/>
      <c r="P596" s="14"/>
      <c r="Q596" s="12"/>
      <c r="R596" s="13"/>
    </row>
    <row r="597" spans="1:18" ht="15.75" customHeight="1" x14ac:dyDescent="0.25">
      <c r="A597" s="1"/>
      <c r="B597" s="6" t="s">
        <v>27</v>
      </c>
      <c r="C597" s="6">
        <v>1128299</v>
      </c>
      <c r="D597" s="7">
        <v>44259</v>
      </c>
      <c r="E597" s="6" t="s">
        <v>28</v>
      </c>
      <c r="F597" s="6" t="s">
        <v>42</v>
      </c>
      <c r="G597" s="6" t="s">
        <v>43</v>
      </c>
      <c r="H597" s="6" t="s">
        <v>20</v>
      </c>
      <c r="I597" s="8">
        <v>0.54999999999999993</v>
      </c>
      <c r="J597" s="9">
        <v>3000</v>
      </c>
      <c r="K597" s="10">
        <f t="shared" si="5"/>
        <v>1649.9999999999998</v>
      </c>
      <c r="L597" s="10">
        <f t="shared" si="4"/>
        <v>494.99999999999989</v>
      </c>
      <c r="M597" s="11">
        <v>0.3</v>
      </c>
      <c r="O597" s="16"/>
      <c r="P597" s="14"/>
      <c r="Q597" s="12"/>
      <c r="R597" s="13"/>
    </row>
    <row r="598" spans="1:18" ht="15.75" customHeight="1" x14ac:dyDescent="0.25">
      <c r="A598" s="1"/>
      <c r="B598" s="6" t="s">
        <v>27</v>
      </c>
      <c r="C598" s="6">
        <v>1128299</v>
      </c>
      <c r="D598" s="7">
        <v>44259</v>
      </c>
      <c r="E598" s="6" t="s">
        <v>28</v>
      </c>
      <c r="F598" s="6" t="s">
        <v>42</v>
      </c>
      <c r="G598" s="6" t="s">
        <v>43</v>
      </c>
      <c r="H598" s="6" t="s">
        <v>21</v>
      </c>
      <c r="I598" s="8">
        <v>0.6</v>
      </c>
      <c r="J598" s="9">
        <v>1500</v>
      </c>
      <c r="K598" s="10">
        <f t="shared" si="5"/>
        <v>900</v>
      </c>
      <c r="L598" s="10">
        <f t="shared" si="4"/>
        <v>450</v>
      </c>
      <c r="M598" s="11">
        <v>0.5</v>
      </c>
      <c r="O598" s="16"/>
      <c r="P598" s="14"/>
      <c r="Q598" s="12"/>
      <c r="R598" s="13"/>
    </row>
    <row r="599" spans="1:18" ht="15.75" customHeight="1" x14ac:dyDescent="0.25">
      <c r="A599" s="1"/>
      <c r="B599" s="6" t="s">
        <v>27</v>
      </c>
      <c r="C599" s="6">
        <v>1128299</v>
      </c>
      <c r="D599" s="7">
        <v>44259</v>
      </c>
      <c r="E599" s="6" t="s">
        <v>28</v>
      </c>
      <c r="F599" s="6" t="s">
        <v>42</v>
      </c>
      <c r="G599" s="6" t="s">
        <v>43</v>
      </c>
      <c r="H599" s="6" t="s">
        <v>22</v>
      </c>
      <c r="I599" s="8">
        <v>0.54999999999999993</v>
      </c>
      <c r="J599" s="9">
        <v>3500</v>
      </c>
      <c r="K599" s="10">
        <f t="shared" si="5"/>
        <v>1924.9999999999998</v>
      </c>
      <c r="L599" s="10">
        <f t="shared" si="4"/>
        <v>288.75</v>
      </c>
      <c r="M599" s="11">
        <v>0.15000000000000002</v>
      </c>
      <c r="O599" s="16"/>
      <c r="P599" s="14"/>
      <c r="Q599" s="12"/>
      <c r="R599" s="13"/>
    </row>
    <row r="600" spans="1:18" ht="15.75" customHeight="1" x14ac:dyDescent="0.25">
      <c r="A600" s="1"/>
      <c r="B600" s="6" t="s">
        <v>27</v>
      </c>
      <c r="C600" s="6">
        <v>1128299</v>
      </c>
      <c r="D600" s="7">
        <v>44291</v>
      </c>
      <c r="E600" s="6" t="s">
        <v>28</v>
      </c>
      <c r="F600" s="6" t="s">
        <v>42</v>
      </c>
      <c r="G600" s="6" t="s">
        <v>43</v>
      </c>
      <c r="H600" s="6" t="s">
        <v>17</v>
      </c>
      <c r="I600" s="8">
        <v>0.6</v>
      </c>
      <c r="J600" s="9">
        <v>5250</v>
      </c>
      <c r="K600" s="10">
        <f t="shared" si="5"/>
        <v>3150</v>
      </c>
      <c r="L600" s="10">
        <f t="shared" si="4"/>
        <v>1102.5</v>
      </c>
      <c r="M600" s="11">
        <v>0.35000000000000003</v>
      </c>
      <c r="O600" s="16"/>
      <c r="P600" s="14"/>
      <c r="Q600" s="12"/>
      <c r="R600" s="13"/>
    </row>
    <row r="601" spans="1:18" ht="15.75" customHeight="1" x14ac:dyDescent="0.25">
      <c r="A601" s="1"/>
      <c r="B601" s="6" t="s">
        <v>27</v>
      </c>
      <c r="C601" s="6">
        <v>1128299</v>
      </c>
      <c r="D601" s="7">
        <v>44291</v>
      </c>
      <c r="E601" s="6" t="s">
        <v>28</v>
      </c>
      <c r="F601" s="6" t="s">
        <v>42</v>
      </c>
      <c r="G601" s="6" t="s">
        <v>43</v>
      </c>
      <c r="H601" s="6" t="s">
        <v>18</v>
      </c>
      <c r="I601" s="8">
        <v>0.65</v>
      </c>
      <c r="J601" s="9">
        <v>3250</v>
      </c>
      <c r="K601" s="10">
        <f t="shared" si="5"/>
        <v>2112.5</v>
      </c>
      <c r="L601" s="10">
        <f t="shared" si="4"/>
        <v>422.5</v>
      </c>
      <c r="M601" s="11">
        <v>0.2</v>
      </c>
      <c r="O601" s="16"/>
      <c r="P601" s="14"/>
      <c r="Q601" s="12"/>
      <c r="R601" s="13"/>
    </row>
    <row r="602" spans="1:18" ht="15.75" customHeight="1" x14ac:dyDescent="0.25">
      <c r="A602" s="1"/>
      <c r="B602" s="6" t="s">
        <v>27</v>
      </c>
      <c r="C602" s="6">
        <v>1128299</v>
      </c>
      <c r="D602" s="7">
        <v>44291</v>
      </c>
      <c r="E602" s="6" t="s">
        <v>28</v>
      </c>
      <c r="F602" s="6" t="s">
        <v>42</v>
      </c>
      <c r="G602" s="6" t="s">
        <v>43</v>
      </c>
      <c r="H602" s="6" t="s">
        <v>19</v>
      </c>
      <c r="I602" s="8">
        <v>0.65</v>
      </c>
      <c r="J602" s="9">
        <v>3750</v>
      </c>
      <c r="K602" s="10">
        <f t="shared" si="5"/>
        <v>2437.5</v>
      </c>
      <c r="L602" s="10">
        <f t="shared" si="4"/>
        <v>853.12500000000011</v>
      </c>
      <c r="M602" s="11">
        <v>0.35000000000000003</v>
      </c>
      <c r="O602" s="16"/>
      <c r="P602" s="14"/>
      <c r="Q602" s="12"/>
      <c r="R602" s="13"/>
    </row>
    <row r="603" spans="1:18" ht="15.75" customHeight="1" x14ac:dyDescent="0.25">
      <c r="A603" s="1"/>
      <c r="B603" s="6" t="s">
        <v>27</v>
      </c>
      <c r="C603" s="6">
        <v>1128299</v>
      </c>
      <c r="D603" s="7">
        <v>44291</v>
      </c>
      <c r="E603" s="6" t="s">
        <v>28</v>
      </c>
      <c r="F603" s="6" t="s">
        <v>42</v>
      </c>
      <c r="G603" s="6" t="s">
        <v>43</v>
      </c>
      <c r="H603" s="6" t="s">
        <v>20</v>
      </c>
      <c r="I603" s="8">
        <v>0.6</v>
      </c>
      <c r="J603" s="9">
        <v>2750</v>
      </c>
      <c r="K603" s="10">
        <f t="shared" si="5"/>
        <v>1650</v>
      </c>
      <c r="L603" s="10">
        <f t="shared" si="4"/>
        <v>495</v>
      </c>
      <c r="M603" s="11">
        <v>0.3</v>
      </c>
      <c r="O603" s="16"/>
      <c r="P603" s="14"/>
      <c r="Q603" s="12"/>
      <c r="R603" s="13"/>
    </row>
    <row r="604" spans="1:18" ht="15.75" customHeight="1" x14ac:dyDescent="0.25">
      <c r="A604" s="1"/>
      <c r="B604" s="6" t="s">
        <v>27</v>
      </c>
      <c r="C604" s="6">
        <v>1128299</v>
      </c>
      <c r="D604" s="7">
        <v>44291</v>
      </c>
      <c r="E604" s="6" t="s">
        <v>28</v>
      </c>
      <c r="F604" s="6" t="s">
        <v>42</v>
      </c>
      <c r="G604" s="6" t="s">
        <v>43</v>
      </c>
      <c r="H604" s="6" t="s">
        <v>21</v>
      </c>
      <c r="I604" s="8">
        <v>0.65</v>
      </c>
      <c r="J604" s="9">
        <v>1750</v>
      </c>
      <c r="K604" s="10">
        <f t="shared" si="5"/>
        <v>1137.5</v>
      </c>
      <c r="L604" s="10">
        <f t="shared" si="4"/>
        <v>568.75</v>
      </c>
      <c r="M604" s="11">
        <v>0.5</v>
      </c>
      <c r="O604" s="16"/>
      <c r="P604" s="14"/>
      <c r="Q604" s="12"/>
      <c r="R604" s="13"/>
    </row>
    <row r="605" spans="1:18" ht="15.75" customHeight="1" x14ac:dyDescent="0.25">
      <c r="A605" s="1"/>
      <c r="B605" s="6" t="s">
        <v>27</v>
      </c>
      <c r="C605" s="6">
        <v>1128299</v>
      </c>
      <c r="D605" s="7">
        <v>44291</v>
      </c>
      <c r="E605" s="6" t="s">
        <v>28</v>
      </c>
      <c r="F605" s="6" t="s">
        <v>42</v>
      </c>
      <c r="G605" s="6" t="s">
        <v>43</v>
      </c>
      <c r="H605" s="6" t="s">
        <v>22</v>
      </c>
      <c r="I605" s="8">
        <v>0.8</v>
      </c>
      <c r="J605" s="9">
        <v>3250</v>
      </c>
      <c r="K605" s="10">
        <f t="shared" si="5"/>
        <v>2600</v>
      </c>
      <c r="L605" s="10">
        <f t="shared" si="4"/>
        <v>390.00000000000006</v>
      </c>
      <c r="M605" s="11">
        <v>0.15000000000000002</v>
      </c>
      <c r="O605" s="16"/>
      <c r="P605" s="14"/>
      <c r="Q605" s="12"/>
      <c r="R605" s="13"/>
    </row>
    <row r="606" spans="1:18" ht="15.75" customHeight="1" x14ac:dyDescent="0.25">
      <c r="A606" s="1"/>
      <c r="B606" s="6" t="s">
        <v>27</v>
      </c>
      <c r="C606" s="6">
        <v>1128299</v>
      </c>
      <c r="D606" s="7">
        <v>44322</v>
      </c>
      <c r="E606" s="6" t="s">
        <v>28</v>
      </c>
      <c r="F606" s="6" t="s">
        <v>42</v>
      </c>
      <c r="G606" s="6" t="s">
        <v>43</v>
      </c>
      <c r="H606" s="6" t="s">
        <v>17</v>
      </c>
      <c r="I606" s="8">
        <v>0.6</v>
      </c>
      <c r="J606" s="9">
        <v>5250</v>
      </c>
      <c r="K606" s="10">
        <f t="shared" si="5"/>
        <v>3150</v>
      </c>
      <c r="L606" s="10">
        <f t="shared" si="4"/>
        <v>1575</v>
      </c>
      <c r="M606" s="11">
        <v>0.5</v>
      </c>
      <c r="O606" s="16"/>
      <c r="P606" s="14"/>
      <c r="Q606" s="12"/>
      <c r="R606" s="13"/>
    </row>
    <row r="607" spans="1:18" ht="15.75" customHeight="1" x14ac:dyDescent="0.25">
      <c r="A607" s="1"/>
      <c r="B607" s="6" t="s">
        <v>27</v>
      </c>
      <c r="C607" s="6">
        <v>1128299</v>
      </c>
      <c r="D607" s="7">
        <v>44322</v>
      </c>
      <c r="E607" s="6" t="s">
        <v>28</v>
      </c>
      <c r="F607" s="6" t="s">
        <v>42</v>
      </c>
      <c r="G607" s="6" t="s">
        <v>43</v>
      </c>
      <c r="H607" s="6" t="s">
        <v>18</v>
      </c>
      <c r="I607" s="8">
        <v>0.65</v>
      </c>
      <c r="J607" s="9">
        <v>3750</v>
      </c>
      <c r="K607" s="10">
        <f t="shared" si="5"/>
        <v>2437.5</v>
      </c>
      <c r="L607" s="10">
        <f t="shared" si="4"/>
        <v>853.125</v>
      </c>
      <c r="M607" s="11">
        <v>0.35</v>
      </c>
      <c r="O607" s="16"/>
      <c r="P607" s="14"/>
      <c r="Q607" s="12"/>
      <c r="R607" s="13"/>
    </row>
    <row r="608" spans="1:18" ht="15.75" customHeight="1" x14ac:dyDescent="0.25">
      <c r="A608" s="1"/>
      <c r="B608" s="6" t="s">
        <v>27</v>
      </c>
      <c r="C608" s="6">
        <v>1128299</v>
      </c>
      <c r="D608" s="7">
        <v>44322</v>
      </c>
      <c r="E608" s="6" t="s">
        <v>28</v>
      </c>
      <c r="F608" s="6" t="s">
        <v>42</v>
      </c>
      <c r="G608" s="6" t="s">
        <v>43</v>
      </c>
      <c r="H608" s="6" t="s">
        <v>19</v>
      </c>
      <c r="I608" s="8">
        <v>0.65</v>
      </c>
      <c r="J608" s="9">
        <v>3750</v>
      </c>
      <c r="K608" s="10">
        <f t="shared" si="5"/>
        <v>2437.5</v>
      </c>
      <c r="L608" s="10">
        <f t="shared" si="4"/>
        <v>1218.75</v>
      </c>
      <c r="M608" s="11">
        <v>0.5</v>
      </c>
      <c r="O608" s="16"/>
      <c r="P608" s="14"/>
      <c r="Q608" s="12"/>
      <c r="R608" s="13"/>
    </row>
    <row r="609" spans="1:18" ht="15.75" customHeight="1" x14ac:dyDescent="0.25">
      <c r="A609" s="1"/>
      <c r="B609" s="6" t="s">
        <v>27</v>
      </c>
      <c r="C609" s="6">
        <v>1128299</v>
      </c>
      <c r="D609" s="7">
        <v>44322</v>
      </c>
      <c r="E609" s="6" t="s">
        <v>28</v>
      </c>
      <c r="F609" s="6" t="s">
        <v>42</v>
      </c>
      <c r="G609" s="6" t="s">
        <v>43</v>
      </c>
      <c r="H609" s="6" t="s">
        <v>20</v>
      </c>
      <c r="I609" s="8">
        <v>0.6</v>
      </c>
      <c r="J609" s="9">
        <v>2750</v>
      </c>
      <c r="K609" s="10">
        <f t="shared" si="5"/>
        <v>1650</v>
      </c>
      <c r="L609" s="10">
        <f t="shared" si="4"/>
        <v>742.49999999999989</v>
      </c>
      <c r="M609" s="11">
        <v>0.44999999999999996</v>
      </c>
      <c r="O609" s="16"/>
      <c r="P609" s="14"/>
      <c r="Q609" s="12"/>
      <c r="R609" s="13"/>
    </row>
    <row r="610" spans="1:18" ht="15.75" customHeight="1" x14ac:dyDescent="0.25">
      <c r="A610" s="1"/>
      <c r="B610" s="6" t="s">
        <v>27</v>
      </c>
      <c r="C610" s="6">
        <v>1128299</v>
      </c>
      <c r="D610" s="7">
        <v>44322</v>
      </c>
      <c r="E610" s="6" t="s">
        <v>28</v>
      </c>
      <c r="F610" s="6" t="s">
        <v>42</v>
      </c>
      <c r="G610" s="6" t="s">
        <v>43</v>
      </c>
      <c r="H610" s="6" t="s">
        <v>21</v>
      </c>
      <c r="I610" s="8">
        <v>0.65</v>
      </c>
      <c r="J610" s="9">
        <v>1750</v>
      </c>
      <c r="K610" s="10">
        <f t="shared" si="5"/>
        <v>1137.5</v>
      </c>
      <c r="L610" s="10">
        <f t="shared" si="4"/>
        <v>739.37500000000011</v>
      </c>
      <c r="M610" s="11">
        <v>0.65000000000000013</v>
      </c>
      <c r="O610" s="16"/>
      <c r="P610" s="14"/>
      <c r="Q610" s="12"/>
      <c r="R610" s="13"/>
    </row>
    <row r="611" spans="1:18" ht="15.75" customHeight="1" x14ac:dyDescent="0.25">
      <c r="A611" s="1"/>
      <c r="B611" s="6" t="s">
        <v>27</v>
      </c>
      <c r="C611" s="6">
        <v>1128299</v>
      </c>
      <c r="D611" s="7">
        <v>44322</v>
      </c>
      <c r="E611" s="6" t="s">
        <v>28</v>
      </c>
      <c r="F611" s="6" t="s">
        <v>42</v>
      </c>
      <c r="G611" s="6" t="s">
        <v>43</v>
      </c>
      <c r="H611" s="6" t="s">
        <v>22</v>
      </c>
      <c r="I611" s="8">
        <v>0.8</v>
      </c>
      <c r="J611" s="9">
        <v>4750</v>
      </c>
      <c r="K611" s="10">
        <f t="shared" si="5"/>
        <v>3800</v>
      </c>
      <c r="L611" s="10">
        <f t="shared" si="4"/>
        <v>1140</v>
      </c>
      <c r="M611" s="11">
        <v>0.3</v>
      </c>
      <c r="O611" s="16"/>
      <c r="P611" s="14"/>
      <c r="Q611" s="12"/>
      <c r="R611" s="13"/>
    </row>
    <row r="612" spans="1:18" ht="15.75" customHeight="1" x14ac:dyDescent="0.25">
      <c r="A612" s="1"/>
      <c r="B612" s="6" t="s">
        <v>27</v>
      </c>
      <c r="C612" s="6">
        <v>1128299</v>
      </c>
      <c r="D612" s="7">
        <v>44352</v>
      </c>
      <c r="E612" s="6" t="s">
        <v>28</v>
      </c>
      <c r="F612" s="6" t="s">
        <v>42</v>
      </c>
      <c r="G612" s="6" t="s">
        <v>43</v>
      </c>
      <c r="H612" s="6" t="s">
        <v>17</v>
      </c>
      <c r="I612" s="8">
        <v>0.6</v>
      </c>
      <c r="J612" s="9">
        <v>7250</v>
      </c>
      <c r="K612" s="10">
        <f t="shared" si="5"/>
        <v>4350</v>
      </c>
      <c r="L612" s="10">
        <f t="shared" si="4"/>
        <v>2175</v>
      </c>
      <c r="M612" s="11">
        <v>0.5</v>
      </c>
      <c r="O612" s="16"/>
      <c r="P612" s="14"/>
      <c r="Q612" s="12"/>
      <c r="R612" s="13"/>
    </row>
    <row r="613" spans="1:18" ht="15.75" customHeight="1" x14ac:dyDescent="0.25">
      <c r="A613" s="1"/>
      <c r="B613" s="6" t="s">
        <v>27</v>
      </c>
      <c r="C613" s="6">
        <v>1128299</v>
      </c>
      <c r="D613" s="7">
        <v>44352</v>
      </c>
      <c r="E613" s="6" t="s">
        <v>28</v>
      </c>
      <c r="F613" s="6" t="s">
        <v>42</v>
      </c>
      <c r="G613" s="6" t="s">
        <v>43</v>
      </c>
      <c r="H613" s="6" t="s">
        <v>18</v>
      </c>
      <c r="I613" s="8">
        <v>0.65</v>
      </c>
      <c r="J613" s="9">
        <v>5750</v>
      </c>
      <c r="K613" s="10">
        <f t="shared" si="5"/>
        <v>3737.5</v>
      </c>
      <c r="L613" s="10">
        <f t="shared" si="4"/>
        <v>1308.125</v>
      </c>
      <c r="M613" s="11">
        <v>0.35</v>
      </c>
      <c r="O613" s="16"/>
      <c r="P613" s="14"/>
      <c r="Q613" s="12"/>
      <c r="R613" s="13"/>
    </row>
    <row r="614" spans="1:18" ht="15.75" customHeight="1" x14ac:dyDescent="0.25">
      <c r="A614" s="1"/>
      <c r="B614" s="6" t="s">
        <v>27</v>
      </c>
      <c r="C614" s="6">
        <v>1128299</v>
      </c>
      <c r="D614" s="7">
        <v>44352</v>
      </c>
      <c r="E614" s="6" t="s">
        <v>28</v>
      </c>
      <c r="F614" s="6" t="s">
        <v>42</v>
      </c>
      <c r="G614" s="6" t="s">
        <v>43</v>
      </c>
      <c r="H614" s="6" t="s">
        <v>19</v>
      </c>
      <c r="I614" s="8">
        <v>0.65</v>
      </c>
      <c r="J614" s="9">
        <v>5750</v>
      </c>
      <c r="K614" s="10">
        <f t="shared" si="5"/>
        <v>3737.5</v>
      </c>
      <c r="L614" s="10">
        <f t="shared" si="4"/>
        <v>1868.75</v>
      </c>
      <c r="M614" s="11">
        <v>0.5</v>
      </c>
      <c r="O614" s="16"/>
      <c r="P614" s="14"/>
      <c r="Q614" s="12"/>
      <c r="R614" s="13"/>
    </row>
    <row r="615" spans="1:18" ht="15.75" customHeight="1" x14ac:dyDescent="0.25">
      <c r="A615" s="1"/>
      <c r="B615" s="6" t="s">
        <v>27</v>
      </c>
      <c r="C615" s="6">
        <v>1128299</v>
      </c>
      <c r="D615" s="7">
        <v>44352</v>
      </c>
      <c r="E615" s="6" t="s">
        <v>28</v>
      </c>
      <c r="F615" s="6" t="s">
        <v>42</v>
      </c>
      <c r="G615" s="6" t="s">
        <v>43</v>
      </c>
      <c r="H615" s="6" t="s">
        <v>20</v>
      </c>
      <c r="I615" s="8">
        <v>0.65</v>
      </c>
      <c r="J615" s="9">
        <v>4500</v>
      </c>
      <c r="K615" s="10">
        <f t="shared" si="5"/>
        <v>2925</v>
      </c>
      <c r="L615" s="10">
        <f t="shared" si="4"/>
        <v>1316.2499999999998</v>
      </c>
      <c r="M615" s="11">
        <v>0.44999999999999996</v>
      </c>
      <c r="O615" s="16"/>
      <c r="P615" s="14"/>
      <c r="Q615" s="12"/>
      <c r="R615" s="13"/>
    </row>
    <row r="616" spans="1:18" ht="15.75" customHeight="1" x14ac:dyDescent="0.25">
      <c r="A616" s="1"/>
      <c r="B616" s="6" t="s">
        <v>27</v>
      </c>
      <c r="C616" s="6">
        <v>1128299</v>
      </c>
      <c r="D616" s="7">
        <v>44352</v>
      </c>
      <c r="E616" s="6" t="s">
        <v>28</v>
      </c>
      <c r="F616" s="6" t="s">
        <v>42</v>
      </c>
      <c r="G616" s="6" t="s">
        <v>43</v>
      </c>
      <c r="H616" s="6" t="s">
        <v>21</v>
      </c>
      <c r="I616" s="8">
        <v>0.70000000000000007</v>
      </c>
      <c r="J616" s="9">
        <v>3250</v>
      </c>
      <c r="K616" s="10">
        <f t="shared" si="5"/>
        <v>2275</v>
      </c>
      <c r="L616" s="10">
        <f t="shared" si="4"/>
        <v>1478.7500000000002</v>
      </c>
      <c r="M616" s="11">
        <v>0.65000000000000013</v>
      </c>
      <c r="O616" s="16"/>
      <c r="P616" s="14"/>
      <c r="Q616" s="12"/>
      <c r="R616" s="13"/>
    </row>
    <row r="617" spans="1:18" ht="15.75" customHeight="1" x14ac:dyDescent="0.25">
      <c r="A617" s="1"/>
      <c r="B617" s="6" t="s">
        <v>27</v>
      </c>
      <c r="C617" s="6">
        <v>1128299</v>
      </c>
      <c r="D617" s="7">
        <v>44352</v>
      </c>
      <c r="E617" s="6" t="s">
        <v>28</v>
      </c>
      <c r="F617" s="6" t="s">
        <v>42</v>
      </c>
      <c r="G617" s="6" t="s">
        <v>43</v>
      </c>
      <c r="H617" s="6" t="s">
        <v>22</v>
      </c>
      <c r="I617" s="8">
        <v>0.85000000000000009</v>
      </c>
      <c r="J617" s="9">
        <v>6250</v>
      </c>
      <c r="K617" s="10">
        <f t="shared" si="5"/>
        <v>5312.5000000000009</v>
      </c>
      <c r="L617" s="10">
        <f t="shared" si="4"/>
        <v>1593.7500000000002</v>
      </c>
      <c r="M617" s="11">
        <v>0.3</v>
      </c>
      <c r="O617" s="16"/>
      <c r="P617" s="14"/>
      <c r="Q617" s="12"/>
      <c r="R617" s="13"/>
    </row>
    <row r="618" spans="1:18" ht="15.75" customHeight="1" x14ac:dyDescent="0.25">
      <c r="A618" s="1"/>
      <c r="B618" s="6" t="s">
        <v>27</v>
      </c>
      <c r="C618" s="6">
        <v>1128299</v>
      </c>
      <c r="D618" s="7">
        <v>44381</v>
      </c>
      <c r="E618" s="6" t="s">
        <v>28</v>
      </c>
      <c r="F618" s="6" t="s">
        <v>42</v>
      </c>
      <c r="G618" s="6" t="s">
        <v>43</v>
      </c>
      <c r="H618" s="6" t="s">
        <v>17</v>
      </c>
      <c r="I618" s="8">
        <v>0.65</v>
      </c>
      <c r="J618" s="9">
        <v>7750</v>
      </c>
      <c r="K618" s="10">
        <f t="shared" si="5"/>
        <v>5037.5</v>
      </c>
      <c r="L618" s="10">
        <f t="shared" si="4"/>
        <v>2266.875</v>
      </c>
      <c r="M618" s="11">
        <v>0.45</v>
      </c>
      <c r="O618" s="16"/>
      <c r="P618" s="14"/>
      <c r="Q618" s="12"/>
      <c r="R618" s="13"/>
    </row>
    <row r="619" spans="1:18" ht="15.75" customHeight="1" x14ac:dyDescent="0.25">
      <c r="A619" s="1"/>
      <c r="B619" s="6" t="s">
        <v>27</v>
      </c>
      <c r="C619" s="6">
        <v>1128299</v>
      </c>
      <c r="D619" s="7">
        <v>44381</v>
      </c>
      <c r="E619" s="6" t="s">
        <v>28</v>
      </c>
      <c r="F619" s="6" t="s">
        <v>42</v>
      </c>
      <c r="G619" s="6" t="s">
        <v>43</v>
      </c>
      <c r="H619" s="6" t="s">
        <v>18</v>
      </c>
      <c r="I619" s="8">
        <v>0.70000000000000007</v>
      </c>
      <c r="J619" s="9">
        <v>6250</v>
      </c>
      <c r="K619" s="10">
        <f t="shared" si="5"/>
        <v>4375</v>
      </c>
      <c r="L619" s="10">
        <f t="shared" si="4"/>
        <v>1312.5</v>
      </c>
      <c r="M619" s="11">
        <v>0.3</v>
      </c>
      <c r="O619" s="16"/>
      <c r="P619" s="14"/>
      <c r="Q619" s="12"/>
      <c r="R619" s="13"/>
    </row>
    <row r="620" spans="1:18" ht="15.75" customHeight="1" x14ac:dyDescent="0.25">
      <c r="A620" s="1"/>
      <c r="B620" s="6" t="s">
        <v>27</v>
      </c>
      <c r="C620" s="6">
        <v>1128299</v>
      </c>
      <c r="D620" s="7">
        <v>44381</v>
      </c>
      <c r="E620" s="6" t="s">
        <v>28</v>
      </c>
      <c r="F620" s="6" t="s">
        <v>42</v>
      </c>
      <c r="G620" s="6" t="s">
        <v>43</v>
      </c>
      <c r="H620" s="6" t="s">
        <v>19</v>
      </c>
      <c r="I620" s="8">
        <v>0.70000000000000007</v>
      </c>
      <c r="J620" s="9">
        <v>5750</v>
      </c>
      <c r="K620" s="10">
        <f t="shared" si="5"/>
        <v>4025.0000000000005</v>
      </c>
      <c r="L620" s="10">
        <f t="shared" si="4"/>
        <v>1811.2500000000002</v>
      </c>
      <c r="M620" s="11">
        <v>0.45</v>
      </c>
      <c r="O620" s="16"/>
      <c r="P620" s="14"/>
      <c r="Q620" s="12"/>
      <c r="R620" s="13"/>
    </row>
    <row r="621" spans="1:18" ht="15.75" customHeight="1" x14ac:dyDescent="0.25">
      <c r="A621" s="1"/>
      <c r="B621" s="6" t="s">
        <v>27</v>
      </c>
      <c r="C621" s="6">
        <v>1128299</v>
      </c>
      <c r="D621" s="7">
        <v>44381</v>
      </c>
      <c r="E621" s="6" t="s">
        <v>28</v>
      </c>
      <c r="F621" s="6" t="s">
        <v>42</v>
      </c>
      <c r="G621" s="6" t="s">
        <v>43</v>
      </c>
      <c r="H621" s="6" t="s">
        <v>20</v>
      </c>
      <c r="I621" s="8">
        <v>0.65</v>
      </c>
      <c r="J621" s="9">
        <v>4750</v>
      </c>
      <c r="K621" s="10">
        <f t="shared" si="5"/>
        <v>3087.5</v>
      </c>
      <c r="L621" s="10">
        <f t="shared" si="4"/>
        <v>1235</v>
      </c>
      <c r="M621" s="11">
        <v>0.39999999999999997</v>
      </c>
      <c r="O621" s="16"/>
      <c r="P621" s="14"/>
      <c r="Q621" s="12"/>
      <c r="R621" s="13"/>
    </row>
    <row r="622" spans="1:18" ht="15.75" customHeight="1" x14ac:dyDescent="0.25">
      <c r="A622" s="1"/>
      <c r="B622" s="6" t="s">
        <v>27</v>
      </c>
      <c r="C622" s="6">
        <v>1128299</v>
      </c>
      <c r="D622" s="7">
        <v>44381</v>
      </c>
      <c r="E622" s="6" t="s">
        <v>28</v>
      </c>
      <c r="F622" s="6" t="s">
        <v>42</v>
      </c>
      <c r="G622" s="6" t="s">
        <v>43</v>
      </c>
      <c r="H622" s="6" t="s">
        <v>21</v>
      </c>
      <c r="I622" s="8">
        <v>0.70000000000000007</v>
      </c>
      <c r="J622" s="9">
        <v>5250</v>
      </c>
      <c r="K622" s="10">
        <f t="shared" si="5"/>
        <v>3675.0000000000005</v>
      </c>
      <c r="L622" s="10">
        <f t="shared" si="4"/>
        <v>2205.0000000000005</v>
      </c>
      <c r="M622" s="11">
        <v>0.60000000000000009</v>
      </c>
      <c r="O622" s="16"/>
      <c r="P622" s="14"/>
      <c r="Q622" s="12"/>
      <c r="R622" s="13"/>
    </row>
    <row r="623" spans="1:18" ht="15.75" customHeight="1" x14ac:dyDescent="0.25">
      <c r="A623" s="1"/>
      <c r="B623" s="6" t="s">
        <v>27</v>
      </c>
      <c r="C623" s="6">
        <v>1128299</v>
      </c>
      <c r="D623" s="7">
        <v>44381</v>
      </c>
      <c r="E623" s="6" t="s">
        <v>28</v>
      </c>
      <c r="F623" s="6" t="s">
        <v>42</v>
      </c>
      <c r="G623" s="6" t="s">
        <v>43</v>
      </c>
      <c r="H623" s="6" t="s">
        <v>22</v>
      </c>
      <c r="I623" s="8">
        <v>0.85000000000000009</v>
      </c>
      <c r="J623" s="9">
        <v>5250</v>
      </c>
      <c r="K623" s="10">
        <f t="shared" si="5"/>
        <v>4462.5000000000009</v>
      </c>
      <c r="L623" s="10">
        <f t="shared" si="4"/>
        <v>1115.6250000000002</v>
      </c>
      <c r="M623" s="11">
        <v>0.25</v>
      </c>
      <c r="O623" s="16"/>
      <c r="P623" s="14"/>
      <c r="Q623" s="12"/>
      <c r="R623" s="13"/>
    </row>
    <row r="624" spans="1:18" ht="15.75" customHeight="1" x14ac:dyDescent="0.25">
      <c r="A624" s="1"/>
      <c r="B624" s="6" t="s">
        <v>27</v>
      </c>
      <c r="C624" s="6">
        <v>1128299</v>
      </c>
      <c r="D624" s="7">
        <v>44413</v>
      </c>
      <c r="E624" s="6" t="s">
        <v>28</v>
      </c>
      <c r="F624" s="6" t="s">
        <v>42</v>
      </c>
      <c r="G624" s="6" t="s">
        <v>43</v>
      </c>
      <c r="H624" s="6" t="s">
        <v>17</v>
      </c>
      <c r="I624" s="8">
        <v>0.70000000000000007</v>
      </c>
      <c r="J624" s="9">
        <v>7250</v>
      </c>
      <c r="K624" s="10">
        <f t="shared" si="5"/>
        <v>5075.0000000000009</v>
      </c>
      <c r="L624" s="10">
        <f t="shared" si="4"/>
        <v>2283.7500000000005</v>
      </c>
      <c r="M624" s="11">
        <v>0.45</v>
      </c>
      <c r="O624" s="16"/>
      <c r="P624" s="14"/>
      <c r="Q624" s="12"/>
      <c r="R624" s="13"/>
    </row>
    <row r="625" spans="1:18" ht="15.75" customHeight="1" x14ac:dyDescent="0.25">
      <c r="A625" s="1"/>
      <c r="B625" s="6" t="s">
        <v>27</v>
      </c>
      <c r="C625" s="6">
        <v>1128299</v>
      </c>
      <c r="D625" s="7">
        <v>44413</v>
      </c>
      <c r="E625" s="6" t="s">
        <v>28</v>
      </c>
      <c r="F625" s="6" t="s">
        <v>42</v>
      </c>
      <c r="G625" s="6" t="s">
        <v>43</v>
      </c>
      <c r="H625" s="6" t="s">
        <v>18</v>
      </c>
      <c r="I625" s="8">
        <v>0.75000000000000011</v>
      </c>
      <c r="J625" s="9">
        <v>6750</v>
      </c>
      <c r="K625" s="10">
        <f t="shared" si="5"/>
        <v>5062.5000000000009</v>
      </c>
      <c r="L625" s="10">
        <f t="shared" si="4"/>
        <v>1518.7500000000002</v>
      </c>
      <c r="M625" s="11">
        <v>0.3</v>
      </c>
      <c r="O625" s="16"/>
      <c r="P625" s="14"/>
      <c r="Q625" s="12"/>
      <c r="R625" s="13"/>
    </row>
    <row r="626" spans="1:18" ht="15.75" customHeight="1" x14ac:dyDescent="0.25">
      <c r="A626" s="1"/>
      <c r="B626" s="6" t="s">
        <v>27</v>
      </c>
      <c r="C626" s="6">
        <v>1128299</v>
      </c>
      <c r="D626" s="7">
        <v>44413</v>
      </c>
      <c r="E626" s="6" t="s">
        <v>28</v>
      </c>
      <c r="F626" s="6" t="s">
        <v>42</v>
      </c>
      <c r="G626" s="6" t="s">
        <v>43</v>
      </c>
      <c r="H626" s="6" t="s">
        <v>19</v>
      </c>
      <c r="I626" s="8">
        <v>0.70000000000000007</v>
      </c>
      <c r="J626" s="9">
        <v>5500</v>
      </c>
      <c r="K626" s="10">
        <f t="shared" si="5"/>
        <v>3850.0000000000005</v>
      </c>
      <c r="L626" s="10">
        <f t="shared" si="4"/>
        <v>1732.5000000000002</v>
      </c>
      <c r="M626" s="11">
        <v>0.45</v>
      </c>
      <c r="O626" s="16"/>
      <c r="P626" s="14"/>
      <c r="Q626" s="12"/>
      <c r="R626" s="13"/>
    </row>
    <row r="627" spans="1:18" ht="15.75" customHeight="1" x14ac:dyDescent="0.25">
      <c r="A627" s="1"/>
      <c r="B627" s="6" t="s">
        <v>27</v>
      </c>
      <c r="C627" s="6">
        <v>1128299</v>
      </c>
      <c r="D627" s="7">
        <v>44413</v>
      </c>
      <c r="E627" s="6" t="s">
        <v>28</v>
      </c>
      <c r="F627" s="6" t="s">
        <v>42</v>
      </c>
      <c r="G627" s="6" t="s">
        <v>43</v>
      </c>
      <c r="H627" s="6" t="s">
        <v>20</v>
      </c>
      <c r="I627" s="8">
        <v>0.70000000000000007</v>
      </c>
      <c r="J627" s="9">
        <v>5000</v>
      </c>
      <c r="K627" s="10">
        <f t="shared" si="5"/>
        <v>3500.0000000000005</v>
      </c>
      <c r="L627" s="10">
        <f t="shared" si="4"/>
        <v>1400</v>
      </c>
      <c r="M627" s="11">
        <v>0.39999999999999997</v>
      </c>
      <c r="O627" s="16"/>
      <c r="P627" s="14"/>
      <c r="Q627" s="12"/>
      <c r="R627" s="13"/>
    </row>
    <row r="628" spans="1:18" ht="15.75" customHeight="1" x14ac:dyDescent="0.25">
      <c r="A628" s="1"/>
      <c r="B628" s="6" t="s">
        <v>27</v>
      </c>
      <c r="C628" s="6">
        <v>1128299</v>
      </c>
      <c r="D628" s="7">
        <v>44413</v>
      </c>
      <c r="E628" s="6" t="s">
        <v>28</v>
      </c>
      <c r="F628" s="6" t="s">
        <v>42</v>
      </c>
      <c r="G628" s="6" t="s">
        <v>43</v>
      </c>
      <c r="H628" s="6" t="s">
        <v>21</v>
      </c>
      <c r="I628" s="8">
        <v>0.75</v>
      </c>
      <c r="J628" s="9">
        <v>5000</v>
      </c>
      <c r="K628" s="10">
        <f t="shared" si="5"/>
        <v>3750</v>
      </c>
      <c r="L628" s="10">
        <f t="shared" si="4"/>
        <v>2250.0000000000005</v>
      </c>
      <c r="M628" s="11">
        <v>0.60000000000000009</v>
      </c>
      <c r="O628" s="16"/>
      <c r="P628" s="14"/>
      <c r="Q628" s="12"/>
      <c r="R628" s="13"/>
    </row>
    <row r="629" spans="1:18" ht="15.75" customHeight="1" x14ac:dyDescent="0.25">
      <c r="A629" s="1"/>
      <c r="B629" s="6" t="s">
        <v>27</v>
      </c>
      <c r="C629" s="6">
        <v>1128299</v>
      </c>
      <c r="D629" s="7">
        <v>44413</v>
      </c>
      <c r="E629" s="6" t="s">
        <v>28</v>
      </c>
      <c r="F629" s="6" t="s">
        <v>42</v>
      </c>
      <c r="G629" s="6" t="s">
        <v>43</v>
      </c>
      <c r="H629" s="6" t="s">
        <v>22</v>
      </c>
      <c r="I629" s="8">
        <v>0.8</v>
      </c>
      <c r="J629" s="9">
        <v>4000</v>
      </c>
      <c r="K629" s="10">
        <f t="shared" si="5"/>
        <v>3200</v>
      </c>
      <c r="L629" s="10">
        <f t="shared" si="4"/>
        <v>800</v>
      </c>
      <c r="M629" s="11">
        <v>0.25</v>
      </c>
      <c r="O629" s="16"/>
      <c r="P629" s="14"/>
      <c r="Q629" s="12"/>
      <c r="R629" s="13"/>
    </row>
    <row r="630" spans="1:18" ht="15.75" customHeight="1" x14ac:dyDescent="0.25">
      <c r="A630" s="1"/>
      <c r="B630" s="6" t="s">
        <v>27</v>
      </c>
      <c r="C630" s="6">
        <v>1128299</v>
      </c>
      <c r="D630" s="7">
        <v>44445</v>
      </c>
      <c r="E630" s="6" t="s">
        <v>28</v>
      </c>
      <c r="F630" s="6" t="s">
        <v>42</v>
      </c>
      <c r="G630" s="6" t="s">
        <v>43</v>
      </c>
      <c r="H630" s="6" t="s">
        <v>17</v>
      </c>
      <c r="I630" s="8">
        <v>0.65000000000000013</v>
      </c>
      <c r="J630" s="9">
        <v>6000</v>
      </c>
      <c r="K630" s="10">
        <f t="shared" si="5"/>
        <v>3900.0000000000009</v>
      </c>
      <c r="L630" s="10">
        <f t="shared" si="4"/>
        <v>1560.0000000000005</v>
      </c>
      <c r="M630" s="11">
        <v>0.4</v>
      </c>
      <c r="O630" s="16"/>
      <c r="P630" s="14"/>
      <c r="Q630" s="12"/>
      <c r="R630" s="13"/>
    </row>
    <row r="631" spans="1:18" ht="15.75" customHeight="1" x14ac:dyDescent="0.25">
      <c r="A631" s="1"/>
      <c r="B631" s="6" t="s">
        <v>27</v>
      </c>
      <c r="C631" s="6">
        <v>1128299</v>
      </c>
      <c r="D631" s="7">
        <v>44445</v>
      </c>
      <c r="E631" s="6" t="s">
        <v>28</v>
      </c>
      <c r="F631" s="6" t="s">
        <v>42</v>
      </c>
      <c r="G631" s="6" t="s">
        <v>43</v>
      </c>
      <c r="H631" s="6" t="s">
        <v>18</v>
      </c>
      <c r="I631" s="8">
        <v>0.70000000000000018</v>
      </c>
      <c r="J631" s="9">
        <v>6000</v>
      </c>
      <c r="K631" s="10">
        <f t="shared" si="5"/>
        <v>4200.0000000000009</v>
      </c>
      <c r="L631" s="10">
        <f t="shared" si="4"/>
        <v>1050.0000000000002</v>
      </c>
      <c r="M631" s="11">
        <v>0.25</v>
      </c>
      <c r="O631" s="16"/>
      <c r="P631" s="14"/>
      <c r="Q631" s="12"/>
      <c r="R631" s="13"/>
    </row>
    <row r="632" spans="1:18" ht="15.75" customHeight="1" x14ac:dyDescent="0.25">
      <c r="A632" s="1"/>
      <c r="B632" s="6" t="s">
        <v>27</v>
      </c>
      <c r="C632" s="6">
        <v>1128299</v>
      </c>
      <c r="D632" s="7">
        <v>44445</v>
      </c>
      <c r="E632" s="6" t="s">
        <v>28</v>
      </c>
      <c r="F632" s="6" t="s">
        <v>42</v>
      </c>
      <c r="G632" s="6" t="s">
        <v>43</v>
      </c>
      <c r="H632" s="6" t="s">
        <v>19</v>
      </c>
      <c r="I632" s="8">
        <v>0.65000000000000013</v>
      </c>
      <c r="J632" s="9">
        <v>4500</v>
      </c>
      <c r="K632" s="10">
        <f t="shared" si="5"/>
        <v>2925.0000000000005</v>
      </c>
      <c r="L632" s="10">
        <f t="shared" si="4"/>
        <v>1170.0000000000002</v>
      </c>
      <c r="M632" s="11">
        <v>0.4</v>
      </c>
      <c r="O632" s="16"/>
      <c r="P632" s="14"/>
      <c r="Q632" s="12"/>
      <c r="R632" s="13"/>
    </row>
    <row r="633" spans="1:18" ht="15.75" customHeight="1" x14ac:dyDescent="0.25">
      <c r="A633" s="1"/>
      <c r="B633" s="6" t="s">
        <v>27</v>
      </c>
      <c r="C633" s="6">
        <v>1128299</v>
      </c>
      <c r="D633" s="7">
        <v>44445</v>
      </c>
      <c r="E633" s="6" t="s">
        <v>28</v>
      </c>
      <c r="F633" s="6" t="s">
        <v>42</v>
      </c>
      <c r="G633" s="6" t="s">
        <v>43</v>
      </c>
      <c r="H633" s="6" t="s">
        <v>20</v>
      </c>
      <c r="I633" s="8">
        <v>0.65000000000000013</v>
      </c>
      <c r="J633" s="9">
        <v>4000</v>
      </c>
      <c r="K633" s="10">
        <f t="shared" si="5"/>
        <v>2600.0000000000005</v>
      </c>
      <c r="L633" s="10">
        <f t="shared" si="4"/>
        <v>910.00000000000011</v>
      </c>
      <c r="M633" s="11">
        <v>0.35</v>
      </c>
      <c r="O633" s="16"/>
      <c r="P633" s="14"/>
      <c r="Q633" s="12"/>
      <c r="R633" s="13"/>
    </row>
    <row r="634" spans="1:18" ht="15.75" customHeight="1" x14ac:dyDescent="0.25">
      <c r="A634" s="1"/>
      <c r="B634" s="6" t="s">
        <v>27</v>
      </c>
      <c r="C634" s="6">
        <v>1128299</v>
      </c>
      <c r="D634" s="7">
        <v>44445</v>
      </c>
      <c r="E634" s="6" t="s">
        <v>28</v>
      </c>
      <c r="F634" s="6" t="s">
        <v>42</v>
      </c>
      <c r="G634" s="6" t="s">
        <v>43</v>
      </c>
      <c r="H634" s="6" t="s">
        <v>21</v>
      </c>
      <c r="I634" s="8">
        <v>0.75000000000000011</v>
      </c>
      <c r="J634" s="9">
        <v>4000</v>
      </c>
      <c r="K634" s="10">
        <f t="shared" si="5"/>
        <v>3000.0000000000005</v>
      </c>
      <c r="L634" s="10">
        <f t="shared" si="4"/>
        <v>1650.0000000000007</v>
      </c>
      <c r="M634" s="11">
        <v>0.55000000000000016</v>
      </c>
      <c r="O634" s="16"/>
      <c r="P634" s="14"/>
      <c r="Q634" s="12"/>
      <c r="R634" s="13"/>
    </row>
    <row r="635" spans="1:18" ht="15.75" customHeight="1" x14ac:dyDescent="0.25">
      <c r="A635" s="1"/>
      <c r="B635" s="6" t="s">
        <v>27</v>
      </c>
      <c r="C635" s="6">
        <v>1128299</v>
      </c>
      <c r="D635" s="7">
        <v>44445</v>
      </c>
      <c r="E635" s="6" t="s">
        <v>28</v>
      </c>
      <c r="F635" s="6" t="s">
        <v>42</v>
      </c>
      <c r="G635" s="6" t="s">
        <v>43</v>
      </c>
      <c r="H635" s="6" t="s">
        <v>22</v>
      </c>
      <c r="I635" s="8">
        <v>0.70000000000000007</v>
      </c>
      <c r="J635" s="9">
        <v>4250</v>
      </c>
      <c r="K635" s="10">
        <f t="shared" si="5"/>
        <v>2975.0000000000005</v>
      </c>
      <c r="L635" s="10">
        <f t="shared" si="4"/>
        <v>595.00000000000011</v>
      </c>
      <c r="M635" s="11">
        <v>0.2</v>
      </c>
      <c r="O635" s="16"/>
      <c r="P635" s="14"/>
      <c r="Q635" s="12"/>
      <c r="R635" s="13"/>
    </row>
    <row r="636" spans="1:18" ht="15.75" customHeight="1" x14ac:dyDescent="0.25">
      <c r="A636" s="1"/>
      <c r="B636" s="6" t="s">
        <v>27</v>
      </c>
      <c r="C636" s="6">
        <v>1128299</v>
      </c>
      <c r="D636" s="7">
        <v>44474</v>
      </c>
      <c r="E636" s="6" t="s">
        <v>28</v>
      </c>
      <c r="F636" s="6" t="s">
        <v>42</v>
      </c>
      <c r="G636" s="6" t="s">
        <v>43</v>
      </c>
      <c r="H636" s="6" t="s">
        <v>17</v>
      </c>
      <c r="I636" s="8">
        <v>0.55000000000000004</v>
      </c>
      <c r="J636" s="9">
        <v>5250</v>
      </c>
      <c r="K636" s="10">
        <f t="shared" si="5"/>
        <v>2887.5000000000005</v>
      </c>
      <c r="L636" s="10">
        <f t="shared" si="4"/>
        <v>1155.0000000000002</v>
      </c>
      <c r="M636" s="11">
        <v>0.4</v>
      </c>
      <c r="O636" s="16"/>
      <c r="P636" s="14"/>
      <c r="Q636" s="12"/>
      <c r="R636" s="13"/>
    </row>
    <row r="637" spans="1:18" ht="15.75" customHeight="1" x14ac:dyDescent="0.25">
      <c r="A637" s="1"/>
      <c r="B637" s="6" t="s">
        <v>27</v>
      </c>
      <c r="C637" s="6">
        <v>1128299</v>
      </c>
      <c r="D637" s="7">
        <v>44474</v>
      </c>
      <c r="E637" s="6" t="s">
        <v>28</v>
      </c>
      <c r="F637" s="6" t="s">
        <v>42</v>
      </c>
      <c r="G637" s="6" t="s">
        <v>43</v>
      </c>
      <c r="H637" s="6" t="s">
        <v>18</v>
      </c>
      <c r="I637" s="8">
        <v>0.60000000000000009</v>
      </c>
      <c r="J637" s="9">
        <v>5250</v>
      </c>
      <c r="K637" s="10">
        <f t="shared" si="5"/>
        <v>3150.0000000000005</v>
      </c>
      <c r="L637" s="10">
        <f t="shared" si="4"/>
        <v>787.50000000000011</v>
      </c>
      <c r="M637" s="11">
        <v>0.25</v>
      </c>
      <c r="O637" s="16"/>
      <c r="P637" s="14"/>
      <c r="Q637" s="12"/>
      <c r="R637" s="13"/>
    </row>
    <row r="638" spans="1:18" ht="15.75" customHeight="1" x14ac:dyDescent="0.25">
      <c r="A638" s="1"/>
      <c r="B638" s="6" t="s">
        <v>27</v>
      </c>
      <c r="C638" s="6">
        <v>1128299</v>
      </c>
      <c r="D638" s="7">
        <v>44474</v>
      </c>
      <c r="E638" s="6" t="s">
        <v>28</v>
      </c>
      <c r="F638" s="6" t="s">
        <v>42</v>
      </c>
      <c r="G638" s="6" t="s">
        <v>43</v>
      </c>
      <c r="H638" s="6" t="s">
        <v>19</v>
      </c>
      <c r="I638" s="8">
        <v>0.55000000000000004</v>
      </c>
      <c r="J638" s="9">
        <v>3500</v>
      </c>
      <c r="K638" s="10">
        <f t="shared" si="5"/>
        <v>1925.0000000000002</v>
      </c>
      <c r="L638" s="10">
        <f t="shared" si="4"/>
        <v>770.00000000000011</v>
      </c>
      <c r="M638" s="11">
        <v>0.4</v>
      </c>
      <c r="O638" s="16"/>
      <c r="P638" s="14"/>
      <c r="Q638" s="12"/>
      <c r="R638" s="13"/>
    </row>
    <row r="639" spans="1:18" ht="15.75" customHeight="1" x14ac:dyDescent="0.25">
      <c r="A639" s="1"/>
      <c r="B639" s="6" t="s">
        <v>27</v>
      </c>
      <c r="C639" s="6">
        <v>1128299</v>
      </c>
      <c r="D639" s="7">
        <v>44474</v>
      </c>
      <c r="E639" s="6" t="s">
        <v>28</v>
      </c>
      <c r="F639" s="6" t="s">
        <v>42</v>
      </c>
      <c r="G639" s="6" t="s">
        <v>43</v>
      </c>
      <c r="H639" s="6" t="s">
        <v>20</v>
      </c>
      <c r="I639" s="8">
        <v>0.55000000000000004</v>
      </c>
      <c r="J639" s="9">
        <v>3250</v>
      </c>
      <c r="K639" s="10">
        <f t="shared" si="5"/>
        <v>1787.5000000000002</v>
      </c>
      <c r="L639" s="10">
        <f t="shared" si="4"/>
        <v>625.625</v>
      </c>
      <c r="M639" s="11">
        <v>0.35</v>
      </c>
      <c r="O639" s="16"/>
      <c r="P639" s="14"/>
      <c r="Q639" s="12"/>
      <c r="R639" s="13"/>
    </row>
    <row r="640" spans="1:18" ht="15.75" customHeight="1" x14ac:dyDescent="0.25">
      <c r="A640" s="1"/>
      <c r="B640" s="6" t="s">
        <v>27</v>
      </c>
      <c r="C640" s="6">
        <v>1128299</v>
      </c>
      <c r="D640" s="7">
        <v>44474</v>
      </c>
      <c r="E640" s="6" t="s">
        <v>28</v>
      </c>
      <c r="F640" s="6" t="s">
        <v>42</v>
      </c>
      <c r="G640" s="6" t="s">
        <v>43</v>
      </c>
      <c r="H640" s="6" t="s">
        <v>21</v>
      </c>
      <c r="I640" s="8">
        <v>0.65</v>
      </c>
      <c r="J640" s="9">
        <v>3000</v>
      </c>
      <c r="K640" s="10">
        <f t="shared" si="5"/>
        <v>1950</v>
      </c>
      <c r="L640" s="10">
        <f t="shared" si="4"/>
        <v>1072.5000000000002</v>
      </c>
      <c r="M640" s="11">
        <v>0.55000000000000016</v>
      </c>
      <c r="O640" s="16"/>
      <c r="P640" s="14"/>
      <c r="Q640" s="12"/>
      <c r="R640" s="13"/>
    </row>
    <row r="641" spans="1:18" ht="15.75" customHeight="1" x14ac:dyDescent="0.25">
      <c r="A641" s="1"/>
      <c r="B641" s="6" t="s">
        <v>27</v>
      </c>
      <c r="C641" s="6">
        <v>1128299</v>
      </c>
      <c r="D641" s="7">
        <v>44474</v>
      </c>
      <c r="E641" s="6" t="s">
        <v>28</v>
      </c>
      <c r="F641" s="6" t="s">
        <v>42</v>
      </c>
      <c r="G641" s="6" t="s">
        <v>43</v>
      </c>
      <c r="H641" s="6" t="s">
        <v>22</v>
      </c>
      <c r="I641" s="8">
        <v>0.70000000000000007</v>
      </c>
      <c r="J641" s="9">
        <v>3500</v>
      </c>
      <c r="K641" s="10">
        <f t="shared" si="5"/>
        <v>2450.0000000000005</v>
      </c>
      <c r="L641" s="10">
        <f t="shared" si="4"/>
        <v>490.00000000000011</v>
      </c>
      <c r="M641" s="11">
        <v>0.2</v>
      </c>
      <c r="O641" s="16"/>
      <c r="P641" s="14"/>
      <c r="Q641" s="12"/>
      <c r="R641" s="13"/>
    </row>
    <row r="642" spans="1:18" ht="15.75" customHeight="1" x14ac:dyDescent="0.25">
      <c r="A642" s="1"/>
      <c r="B642" s="6" t="s">
        <v>27</v>
      </c>
      <c r="C642" s="6">
        <v>1128299</v>
      </c>
      <c r="D642" s="7">
        <v>44505</v>
      </c>
      <c r="E642" s="6" t="s">
        <v>28</v>
      </c>
      <c r="F642" s="6" t="s">
        <v>42</v>
      </c>
      <c r="G642" s="6" t="s">
        <v>43</v>
      </c>
      <c r="H642" s="6" t="s">
        <v>17</v>
      </c>
      <c r="I642" s="8">
        <v>0.55000000000000004</v>
      </c>
      <c r="J642" s="9">
        <v>5750</v>
      </c>
      <c r="K642" s="10">
        <f t="shared" si="5"/>
        <v>3162.5000000000005</v>
      </c>
      <c r="L642" s="10">
        <f t="shared" si="4"/>
        <v>1265.0000000000002</v>
      </c>
      <c r="M642" s="11">
        <v>0.4</v>
      </c>
      <c r="O642" s="16"/>
      <c r="P642" s="14"/>
      <c r="Q642" s="12"/>
      <c r="R642" s="13"/>
    </row>
    <row r="643" spans="1:18" ht="15.75" customHeight="1" x14ac:dyDescent="0.25">
      <c r="A643" s="1"/>
      <c r="B643" s="6" t="s">
        <v>27</v>
      </c>
      <c r="C643" s="6">
        <v>1128299</v>
      </c>
      <c r="D643" s="7">
        <v>44505</v>
      </c>
      <c r="E643" s="6" t="s">
        <v>28</v>
      </c>
      <c r="F643" s="6" t="s">
        <v>42</v>
      </c>
      <c r="G643" s="6" t="s">
        <v>43</v>
      </c>
      <c r="H643" s="6" t="s">
        <v>18</v>
      </c>
      <c r="I643" s="8">
        <v>0.60000000000000009</v>
      </c>
      <c r="J643" s="9">
        <v>5750</v>
      </c>
      <c r="K643" s="10">
        <f t="shared" si="5"/>
        <v>3450.0000000000005</v>
      </c>
      <c r="L643" s="10">
        <f t="shared" si="4"/>
        <v>862.50000000000011</v>
      </c>
      <c r="M643" s="11">
        <v>0.25</v>
      </c>
      <c r="O643" s="16"/>
      <c r="P643" s="14"/>
      <c r="Q643" s="12"/>
      <c r="R643" s="13"/>
    </row>
    <row r="644" spans="1:18" ht="15.75" customHeight="1" x14ac:dyDescent="0.25">
      <c r="A644" s="1"/>
      <c r="B644" s="6" t="s">
        <v>27</v>
      </c>
      <c r="C644" s="6">
        <v>1128299</v>
      </c>
      <c r="D644" s="7">
        <v>44505</v>
      </c>
      <c r="E644" s="6" t="s">
        <v>28</v>
      </c>
      <c r="F644" s="6" t="s">
        <v>42</v>
      </c>
      <c r="G644" s="6" t="s">
        <v>43</v>
      </c>
      <c r="H644" s="6" t="s">
        <v>19</v>
      </c>
      <c r="I644" s="8">
        <v>0.55000000000000004</v>
      </c>
      <c r="J644" s="9">
        <v>4250</v>
      </c>
      <c r="K644" s="10">
        <f t="shared" si="5"/>
        <v>2337.5</v>
      </c>
      <c r="L644" s="10">
        <f t="shared" si="4"/>
        <v>935</v>
      </c>
      <c r="M644" s="11">
        <v>0.4</v>
      </c>
      <c r="O644" s="16"/>
      <c r="P644" s="14"/>
      <c r="Q644" s="12"/>
      <c r="R644" s="13"/>
    </row>
    <row r="645" spans="1:18" ht="15.75" customHeight="1" x14ac:dyDescent="0.25">
      <c r="A645" s="1"/>
      <c r="B645" s="6" t="s">
        <v>27</v>
      </c>
      <c r="C645" s="6">
        <v>1128299</v>
      </c>
      <c r="D645" s="7">
        <v>44505</v>
      </c>
      <c r="E645" s="6" t="s">
        <v>28</v>
      </c>
      <c r="F645" s="6" t="s">
        <v>42</v>
      </c>
      <c r="G645" s="6" t="s">
        <v>43</v>
      </c>
      <c r="H645" s="6" t="s">
        <v>20</v>
      </c>
      <c r="I645" s="8">
        <v>0.65000000000000013</v>
      </c>
      <c r="J645" s="9">
        <v>4000</v>
      </c>
      <c r="K645" s="10">
        <f t="shared" si="5"/>
        <v>2600.0000000000005</v>
      </c>
      <c r="L645" s="10">
        <f t="shared" si="4"/>
        <v>910.00000000000011</v>
      </c>
      <c r="M645" s="11">
        <v>0.35</v>
      </c>
      <c r="O645" s="16"/>
      <c r="P645" s="14"/>
      <c r="Q645" s="12"/>
      <c r="R645" s="13"/>
    </row>
    <row r="646" spans="1:18" ht="15.75" customHeight="1" x14ac:dyDescent="0.25">
      <c r="A646" s="1"/>
      <c r="B646" s="6" t="s">
        <v>27</v>
      </c>
      <c r="C646" s="6">
        <v>1128299</v>
      </c>
      <c r="D646" s="7">
        <v>44505</v>
      </c>
      <c r="E646" s="6" t="s">
        <v>28</v>
      </c>
      <c r="F646" s="6" t="s">
        <v>42</v>
      </c>
      <c r="G646" s="6" t="s">
        <v>43</v>
      </c>
      <c r="H646" s="6" t="s">
        <v>21</v>
      </c>
      <c r="I646" s="8">
        <v>0.75000000000000011</v>
      </c>
      <c r="J646" s="9">
        <v>3750</v>
      </c>
      <c r="K646" s="10">
        <f t="shared" si="5"/>
        <v>2812.5000000000005</v>
      </c>
      <c r="L646" s="10">
        <f t="shared" si="4"/>
        <v>1546.8750000000007</v>
      </c>
      <c r="M646" s="11">
        <v>0.55000000000000016</v>
      </c>
      <c r="O646" s="16"/>
      <c r="P646" s="14"/>
      <c r="Q646" s="12"/>
      <c r="R646" s="13"/>
    </row>
    <row r="647" spans="1:18" ht="15.75" customHeight="1" x14ac:dyDescent="0.25">
      <c r="A647" s="1"/>
      <c r="B647" s="6" t="s">
        <v>27</v>
      </c>
      <c r="C647" s="6">
        <v>1128299</v>
      </c>
      <c r="D647" s="7">
        <v>44505</v>
      </c>
      <c r="E647" s="6" t="s">
        <v>28</v>
      </c>
      <c r="F647" s="6" t="s">
        <v>42</v>
      </c>
      <c r="G647" s="6" t="s">
        <v>43</v>
      </c>
      <c r="H647" s="6" t="s">
        <v>22</v>
      </c>
      <c r="I647" s="8">
        <v>0.80000000000000016</v>
      </c>
      <c r="J647" s="9">
        <v>5000</v>
      </c>
      <c r="K647" s="10">
        <f t="shared" si="5"/>
        <v>4000.0000000000009</v>
      </c>
      <c r="L647" s="10">
        <f t="shared" si="4"/>
        <v>800.00000000000023</v>
      </c>
      <c r="M647" s="11">
        <v>0.2</v>
      </c>
      <c r="O647" s="16"/>
      <c r="P647" s="14"/>
      <c r="Q647" s="12"/>
      <c r="R647" s="13"/>
    </row>
    <row r="648" spans="1:18" ht="15.75" customHeight="1" x14ac:dyDescent="0.25">
      <c r="A648" s="1"/>
      <c r="B648" s="6" t="s">
        <v>27</v>
      </c>
      <c r="C648" s="6">
        <v>1128299</v>
      </c>
      <c r="D648" s="7">
        <v>44534</v>
      </c>
      <c r="E648" s="6" t="s">
        <v>28</v>
      </c>
      <c r="F648" s="6" t="s">
        <v>42</v>
      </c>
      <c r="G648" s="6" t="s">
        <v>43</v>
      </c>
      <c r="H648" s="6" t="s">
        <v>17</v>
      </c>
      <c r="I648" s="8">
        <v>0.65000000000000013</v>
      </c>
      <c r="J648" s="9">
        <v>7000</v>
      </c>
      <c r="K648" s="10">
        <f t="shared" si="5"/>
        <v>4550.0000000000009</v>
      </c>
      <c r="L648" s="10">
        <f t="shared" si="4"/>
        <v>1820.0000000000005</v>
      </c>
      <c r="M648" s="11">
        <v>0.4</v>
      </c>
      <c r="O648" s="16"/>
      <c r="P648" s="14"/>
      <c r="Q648" s="12"/>
      <c r="R648" s="13"/>
    </row>
    <row r="649" spans="1:18" ht="15.75" customHeight="1" x14ac:dyDescent="0.25">
      <c r="A649" s="1"/>
      <c r="B649" s="6" t="s">
        <v>27</v>
      </c>
      <c r="C649" s="6">
        <v>1128299</v>
      </c>
      <c r="D649" s="7">
        <v>44534</v>
      </c>
      <c r="E649" s="6" t="s">
        <v>28</v>
      </c>
      <c r="F649" s="6" t="s">
        <v>42</v>
      </c>
      <c r="G649" s="6" t="s">
        <v>43</v>
      </c>
      <c r="H649" s="6" t="s">
        <v>18</v>
      </c>
      <c r="I649" s="8">
        <v>0.70000000000000018</v>
      </c>
      <c r="J649" s="9">
        <v>7000</v>
      </c>
      <c r="K649" s="10">
        <f t="shared" si="5"/>
        <v>4900.0000000000009</v>
      </c>
      <c r="L649" s="10">
        <f t="shared" si="4"/>
        <v>1225.0000000000002</v>
      </c>
      <c r="M649" s="11">
        <v>0.25</v>
      </c>
      <c r="O649" s="16"/>
      <c r="P649" s="14"/>
      <c r="Q649" s="12"/>
      <c r="R649" s="13"/>
    </row>
    <row r="650" spans="1:18" ht="15.75" customHeight="1" x14ac:dyDescent="0.25">
      <c r="A650" s="1"/>
      <c r="B650" s="6" t="s">
        <v>27</v>
      </c>
      <c r="C650" s="6">
        <v>1128299</v>
      </c>
      <c r="D650" s="7">
        <v>44534</v>
      </c>
      <c r="E650" s="6" t="s">
        <v>28</v>
      </c>
      <c r="F650" s="6" t="s">
        <v>42</v>
      </c>
      <c r="G650" s="6" t="s">
        <v>43</v>
      </c>
      <c r="H650" s="6" t="s">
        <v>19</v>
      </c>
      <c r="I650" s="8">
        <v>0.65000000000000013</v>
      </c>
      <c r="J650" s="9">
        <v>5000</v>
      </c>
      <c r="K650" s="10">
        <f t="shared" si="5"/>
        <v>3250.0000000000005</v>
      </c>
      <c r="L650" s="10">
        <f t="shared" si="4"/>
        <v>1300.0000000000002</v>
      </c>
      <c r="M650" s="11">
        <v>0.4</v>
      </c>
      <c r="O650" s="16"/>
      <c r="P650" s="14"/>
      <c r="Q650" s="12"/>
      <c r="R650" s="13"/>
    </row>
    <row r="651" spans="1:18" ht="15.75" customHeight="1" x14ac:dyDescent="0.25">
      <c r="A651" s="1"/>
      <c r="B651" s="6" t="s">
        <v>27</v>
      </c>
      <c r="C651" s="6">
        <v>1128299</v>
      </c>
      <c r="D651" s="7">
        <v>44534</v>
      </c>
      <c r="E651" s="6" t="s">
        <v>28</v>
      </c>
      <c r="F651" s="6" t="s">
        <v>42</v>
      </c>
      <c r="G651" s="6" t="s">
        <v>43</v>
      </c>
      <c r="H651" s="6" t="s">
        <v>20</v>
      </c>
      <c r="I651" s="8">
        <v>0.65000000000000013</v>
      </c>
      <c r="J651" s="9">
        <v>5000</v>
      </c>
      <c r="K651" s="10">
        <f t="shared" si="5"/>
        <v>3250.0000000000005</v>
      </c>
      <c r="L651" s="10">
        <f t="shared" si="4"/>
        <v>1137.5</v>
      </c>
      <c r="M651" s="11">
        <v>0.35</v>
      </c>
      <c r="O651" s="16"/>
      <c r="P651" s="14"/>
      <c r="Q651" s="12"/>
      <c r="R651" s="13"/>
    </row>
    <row r="652" spans="1:18" ht="15.75" customHeight="1" x14ac:dyDescent="0.25">
      <c r="A652" s="1"/>
      <c r="B652" s="6" t="s">
        <v>27</v>
      </c>
      <c r="C652" s="6">
        <v>1128299</v>
      </c>
      <c r="D652" s="7">
        <v>44534</v>
      </c>
      <c r="E652" s="6" t="s">
        <v>28</v>
      </c>
      <c r="F652" s="6" t="s">
        <v>42</v>
      </c>
      <c r="G652" s="6" t="s">
        <v>43</v>
      </c>
      <c r="H652" s="6" t="s">
        <v>21</v>
      </c>
      <c r="I652" s="8">
        <v>0.75000000000000011</v>
      </c>
      <c r="J652" s="9">
        <v>4250</v>
      </c>
      <c r="K652" s="10">
        <f t="shared" si="5"/>
        <v>3187.5000000000005</v>
      </c>
      <c r="L652" s="10">
        <f t="shared" si="4"/>
        <v>1753.1250000000007</v>
      </c>
      <c r="M652" s="11">
        <v>0.55000000000000016</v>
      </c>
      <c r="O652" s="16"/>
      <c r="P652" s="14"/>
      <c r="Q652" s="12"/>
      <c r="R652" s="13"/>
    </row>
    <row r="653" spans="1:18" ht="15.75" customHeight="1" x14ac:dyDescent="0.25">
      <c r="A653" s="1"/>
      <c r="B653" s="6" t="s">
        <v>27</v>
      </c>
      <c r="C653" s="6">
        <v>1128299</v>
      </c>
      <c r="D653" s="7">
        <v>44534</v>
      </c>
      <c r="E653" s="6" t="s">
        <v>28</v>
      </c>
      <c r="F653" s="6" t="s">
        <v>42</v>
      </c>
      <c r="G653" s="6" t="s">
        <v>43</v>
      </c>
      <c r="H653" s="6" t="s">
        <v>22</v>
      </c>
      <c r="I653" s="8">
        <v>0.80000000000000016</v>
      </c>
      <c r="J653" s="9">
        <v>5250</v>
      </c>
      <c r="K653" s="10">
        <f t="shared" si="5"/>
        <v>4200.0000000000009</v>
      </c>
      <c r="L653" s="10">
        <f t="shared" si="4"/>
        <v>840.00000000000023</v>
      </c>
      <c r="M653" s="11">
        <v>0.2</v>
      </c>
      <c r="O653" s="16"/>
      <c r="P653" s="14"/>
      <c r="Q653" s="12"/>
      <c r="R653" s="13"/>
    </row>
    <row r="654" spans="1:18" ht="15.75" customHeight="1" x14ac:dyDescent="0.25">
      <c r="A654" s="1" t="s">
        <v>39</v>
      </c>
      <c r="B654" s="6" t="s">
        <v>27</v>
      </c>
      <c r="C654" s="6">
        <v>1128299</v>
      </c>
      <c r="D654" s="7">
        <v>44199</v>
      </c>
      <c r="E654" s="6" t="s">
        <v>28</v>
      </c>
      <c r="F654" s="6" t="s">
        <v>44</v>
      </c>
      <c r="G654" s="6" t="s">
        <v>45</v>
      </c>
      <c r="H654" s="6" t="s">
        <v>17</v>
      </c>
      <c r="I654" s="8">
        <v>0.4</v>
      </c>
      <c r="J654" s="9">
        <v>4500</v>
      </c>
      <c r="K654" s="10">
        <f t="shared" si="5"/>
        <v>1800</v>
      </c>
      <c r="L654" s="10">
        <f t="shared" si="4"/>
        <v>540</v>
      </c>
      <c r="M654" s="11">
        <v>0.3</v>
      </c>
      <c r="O654" s="16"/>
      <c r="P654" s="14"/>
      <c r="Q654" s="12"/>
      <c r="R654" s="13"/>
    </row>
    <row r="655" spans="1:18" ht="15.75" customHeight="1" x14ac:dyDescent="0.25">
      <c r="A655" s="1"/>
      <c r="B655" s="6" t="s">
        <v>27</v>
      </c>
      <c r="C655" s="6">
        <v>1128299</v>
      </c>
      <c r="D655" s="7">
        <v>44199</v>
      </c>
      <c r="E655" s="6" t="s">
        <v>28</v>
      </c>
      <c r="F655" s="6" t="s">
        <v>44</v>
      </c>
      <c r="G655" s="6" t="s">
        <v>45</v>
      </c>
      <c r="H655" s="6" t="s">
        <v>18</v>
      </c>
      <c r="I655" s="8">
        <v>0.5</v>
      </c>
      <c r="J655" s="9">
        <v>4500</v>
      </c>
      <c r="K655" s="10">
        <f t="shared" si="5"/>
        <v>2250</v>
      </c>
      <c r="L655" s="10">
        <f t="shared" si="4"/>
        <v>562.5</v>
      </c>
      <c r="M655" s="11">
        <v>0.25</v>
      </c>
      <c r="O655" s="16"/>
      <c r="P655" s="14"/>
      <c r="Q655" s="12"/>
      <c r="R655" s="13"/>
    </row>
    <row r="656" spans="1:18" ht="15.75" customHeight="1" x14ac:dyDescent="0.25">
      <c r="A656" s="1"/>
      <c r="B656" s="6" t="s">
        <v>27</v>
      </c>
      <c r="C656" s="6">
        <v>1128299</v>
      </c>
      <c r="D656" s="7">
        <v>44199</v>
      </c>
      <c r="E656" s="6" t="s">
        <v>28</v>
      </c>
      <c r="F656" s="6" t="s">
        <v>44</v>
      </c>
      <c r="G656" s="6" t="s">
        <v>45</v>
      </c>
      <c r="H656" s="6" t="s">
        <v>19</v>
      </c>
      <c r="I656" s="8">
        <v>0.5</v>
      </c>
      <c r="J656" s="9">
        <v>4500</v>
      </c>
      <c r="K656" s="10">
        <f t="shared" si="5"/>
        <v>2250</v>
      </c>
      <c r="L656" s="10">
        <f t="shared" si="4"/>
        <v>562.5</v>
      </c>
      <c r="M656" s="11">
        <v>0.25</v>
      </c>
      <c r="O656" s="16"/>
      <c r="P656" s="14"/>
      <c r="Q656" s="12"/>
      <c r="R656" s="13"/>
    </row>
    <row r="657" spans="1:18" ht="15.75" customHeight="1" x14ac:dyDescent="0.25">
      <c r="A657" s="1"/>
      <c r="B657" s="6" t="s">
        <v>27</v>
      </c>
      <c r="C657" s="6">
        <v>1128299</v>
      </c>
      <c r="D657" s="7">
        <v>44199</v>
      </c>
      <c r="E657" s="6" t="s">
        <v>28</v>
      </c>
      <c r="F657" s="6" t="s">
        <v>44</v>
      </c>
      <c r="G657" s="6" t="s">
        <v>45</v>
      </c>
      <c r="H657" s="6" t="s">
        <v>20</v>
      </c>
      <c r="I657" s="8">
        <v>0.5</v>
      </c>
      <c r="J657" s="9">
        <v>3000</v>
      </c>
      <c r="K657" s="10">
        <f t="shared" si="5"/>
        <v>1500</v>
      </c>
      <c r="L657" s="10">
        <f t="shared" si="4"/>
        <v>450</v>
      </c>
      <c r="M657" s="11">
        <v>0.3</v>
      </c>
      <c r="O657" s="16"/>
      <c r="P657" s="14"/>
      <c r="Q657" s="12"/>
      <c r="R657" s="13"/>
    </row>
    <row r="658" spans="1:18" ht="15.75" customHeight="1" x14ac:dyDescent="0.25">
      <c r="A658" s="1"/>
      <c r="B658" s="6" t="s">
        <v>27</v>
      </c>
      <c r="C658" s="6">
        <v>1128299</v>
      </c>
      <c r="D658" s="7">
        <v>44199</v>
      </c>
      <c r="E658" s="6" t="s">
        <v>28</v>
      </c>
      <c r="F658" s="6" t="s">
        <v>44</v>
      </c>
      <c r="G658" s="6" t="s">
        <v>45</v>
      </c>
      <c r="H658" s="6" t="s">
        <v>21</v>
      </c>
      <c r="I658" s="8">
        <v>0.55000000000000004</v>
      </c>
      <c r="J658" s="9">
        <v>2500</v>
      </c>
      <c r="K658" s="10">
        <f t="shared" si="5"/>
        <v>1375</v>
      </c>
      <c r="L658" s="10">
        <f t="shared" si="4"/>
        <v>343.75</v>
      </c>
      <c r="M658" s="11">
        <v>0.25</v>
      </c>
      <c r="O658" s="16"/>
      <c r="P658" s="14"/>
      <c r="Q658" s="12"/>
      <c r="R658" s="13"/>
    </row>
    <row r="659" spans="1:18" ht="15.75" customHeight="1" x14ac:dyDescent="0.25">
      <c r="A659" s="1"/>
      <c r="B659" s="6" t="s">
        <v>27</v>
      </c>
      <c r="C659" s="6">
        <v>1128299</v>
      </c>
      <c r="D659" s="7">
        <v>44199</v>
      </c>
      <c r="E659" s="6" t="s">
        <v>28</v>
      </c>
      <c r="F659" s="6" t="s">
        <v>44</v>
      </c>
      <c r="G659" s="6" t="s">
        <v>45</v>
      </c>
      <c r="H659" s="6" t="s">
        <v>22</v>
      </c>
      <c r="I659" s="8">
        <v>0.5</v>
      </c>
      <c r="J659" s="9">
        <v>5000</v>
      </c>
      <c r="K659" s="10">
        <f t="shared" si="5"/>
        <v>2500</v>
      </c>
      <c r="L659" s="10">
        <f t="shared" si="4"/>
        <v>500</v>
      </c>
      <c r="M659" s="11">
        <v>0.2</v>
      </c>
      <c r="O659" s="16"/>
      <c r="P659" s="14"/>
      <c r="Q659" s="12"/>
      <c r="R659" s="13"/>
    </row>
    <row r="660" spans="1:18" ht="15.75" customHeight="1" x14ac:dyDescent="0.25">
      <c r="A660" s="1"/>
      <c r="B660" s="6" t="s">
        <v>27</v>
      </c>
      <c r="C660" s="6">
        <v>1128299</v>
      </c>
      <c r="D660" s="7">
        <v>44230</v>
      </c>
      <c r="E660" s="6" t="s">
        <v>28</v>
      </c>
      <c r="F660" s="6" t="s">
        <v>44</v>
      </c>
      <c r="G660" s="6" t="s">
        <v>45</v>
      </c>
      <c r="H660" s="6" t="s">
        <v>17</v>
      </c>
      <c r="I660" s="8">
        <v>0.4</v>
      </c>
      <c r="J660" s="9">
        <v>5500</v>
      </c>
      <c r="K660" s="10">
        <f t="shared" si="5"/>
        <v>2200</v>
      </c>
      <c r="L660" s="10">
        <f t="shared" si="4"/>
        <v>660</v>
      </c>
      <c r="M660" s="11">
        <v>0.3</v>
      </c>
      <c r="O660" s="16"/>
      <c r="P660" s="14"/>
      <c r="Q660" s="12"/>
      <c r="R660" s="13"/>
    </row>
    <row r="661" spans="1:18" ht="15.75" customHeight="1" x14ac:dyDescent="0.25">
      <c r="A661" s="1"/>
      <c r="B661" s="6" t="s">
        <v>27</v>
      </c>
      <c r="C661" s="6">
        <v>1128299</v>
      </c>
      <c r="D661" s="7">
        <v>44230</v>
      </c>
      <c r="E661" s="6" t="s">
        <v>28</v>
      </c>
      <c r="F661" s="6" t="s">
        <v>44</v>
      </c>
      <c r="G661" s="6" t="s">
        <v>45</v>
      </c>
      <c r="H661" s="6" t="s">
        <v>18</v>
      </c>
      <c r="I661" s="8">
        <v>0.5</v>
      </c>
      <c r="J661" s="9">
        <v>4500</v>
      </c>
      <c r="K661" s="10">
        <f t="shared" si="5"/>
        <v>2250</v>
      </c>
      <c r="L661" s="10">
        <f t="shared" si="4"/>
        <v>562.5</v>
      </c>
      <c r="M661" s="11">
        <v>0.25</v>
      </c>
      <c r="O661" s="16"/>
      <c r="P661" s="14"/>
      <c r="Q661" s="12"/>
      <c r="R661" s="13"/>
    </row>
    <row r="662" spans="1:18" ht="15.75" customHeight="1" x14ac:dyDescent="0.25">
      <c r="A662" s="1"/>
      <c r="B662" s="6" t="s">
        <v>27</v>
      </c>
      <c r="C662" s="6">
        <v>1128299</v>
      </c>
      <c r="D662" s="7">
        <v>44230</v>
      </c>
      <c r="E662" s="6" t="s">
        <v>28</v>
      </c>
      <c r="F662" s="6" t="s">
        <v>44</v>
      </c>
      <c r="G662" s="6" t="s">
        <v>45</v>
      </c>
      <c r="H662" s="6" t="s">
        <v>19</v>
      </c>
      <c r="I662" s="8">
        <v>0.5</v>
      </c>
      <c r="J662" s="9">
        <v>4500</v>
      </c>
      <c r="K662" s="10">
        <f t="shared" si="5"/>
        <v>2250</v>
      </c>
      <c r="L662" s="10">
        <f t="shared" si="4"/>
        <v>562.5</v>
      </c>
      <c r="M662" s="11">
        <v>0.25</v>
      </c>
      <c r="O662" s="16"/>
      <c r="P662" s="14"/>
      <c r="Q662" s="12"/>
      <c r="R662" s="13"/>
    </row>
    <row r="663" spans="1:18" ht="15.75" customHeight="1" x14ac:dyDescent="0.25">
      <c r="A663" s="1"/>
      <c r="B663" s="6" t="s">
        <v>27</v>
      </c>
      <c r="C663" s="6">
        <v>1128299</v>
      </c>
      <c r="D663" s="7">
        <v>44230</v>
      </c>
      <c r="E663" s="6" t="s">
        <v>28</v>
      </c>
      <c r="F663" s="6" t="s">
        <v>44</v>
      </c>
      <c r="G663" s="6" t="s">
        <v>45</v>
      </c>
      <c r="H663" s="6" t="s">
        <v>20</v>
      </c>
      <c r="I663" s="8">
        <v>0.5</v>
      </c>
      <c r="J663" s="9">
        <v>3000</v>
      </c>
      <c r="K663" s="10">
        <f t="shared" si="5"/>
        <v>1500</v>
      </c>
      <c r="L663" s="10">
        <f t="shared" si="4"/>
        <v>450</v>
      </c>
      <c r="M663" s="11">
        <v>0.3</v>
      </c>
      <c r="O663" s="16"/>
      <c r="P663" s="14"/>
      <c r="Q663" s="12"/>
      <c r="R663" s="13"/>
    </row>
    <row r="664" spans="1:18" ht="15.75" customHeight="1" x14ac:dyDescent="0.25">
      <c r="A664" s="1"/>
      <c r="B664" s="6" t="s">
        <v>27</v>
      </c>
      <c r="C664" s="6">
        <v>1128299</v>
      </c>
      <c r="D664" s="7">
        <v>44230</v>
      </c>
      <c r="E664" s="6" t="s">
        <v>28</v>
      </c>
      <c r="F664" s="6" t="s">
        <v>44</v>
      </c>
      <c r="G664" s="6" t="s">
        <v>45</v>
      </c>
      <c r="H664" s="6" t="s">
        <v>21</v>
      </c>
      <c r="I664" s="8">
        <v>0.55000000000000004</v>
      </c>
      <c r="J664" s="9">
        <v>2250</v>
      </c>
      <c r="K664" s="10">
        <f t="shared" si="5"/>
        <v>1237.5</v>
      </c>
      <c r="L664" s="10">
        <f t="shared" si="4"/>
        <v>309.375</v>
      </c>
      <c r="M664" s="11">
        <v>0.25</v>
      </c>
      <c r="O664" s="16"/>
      <c r="P664" s="14"/>
      <c r="Q664" s="12"/>
      <c r="R664" s="13"/>
    </row>
    <row r="665" spans="1:18" ht="15.75" customHeight="1" x14ac:dyDescent="0.25">
      <c r="A665" s="1"/>
      <c r="B665" s="6" t="s">
        <v>27</v>
      </c>
      <c r="C665" s="6">
        <v>1128299</v>
      </c>
      <c r="D665" s="7">
        <v>44230</v>
      </c>
      <c r="E665" s="6" t="s">
        <v>28</v>
      </c>
      <c r="F665" s="6" t="s">
        <v>44</v>
      </c>
      <c r="G665" s="6" t="s">
        <v>45</v>
      </c>
      <c r="H665" s="6" t="s">
        <v>22</v>
      </c>
      <c r="I665" s="8">
        <v>0.5</v>
      </c>
      <c r="J665" s="9">
        <v>4250</v>
      </c>
      <c r="K665" s="10">
        <f t="shared" si="5"/>
        <v>2125</v>
      </c>
      <c r="L665" s="10">
        <f t="shared" si="4"/>
        <v>425</v>
      </c>
      <c r="M665" s="11">
        <v>0.2</v>
      </c>
      <c r="O665" s="16"/>
      <c r="P665" s="14"/>
      <c r="Q665" s="12"/>
      <c r="R665" s="13"/>
    </row>
    <row r="666" spans="1:18" ht="15.75" customHeight="1" x14ac:dyDescent="0.25">
      <c r="A666" s="1"/>
      <c r="B666" s="6" t="s">
        <v>27</v>
      </c>
      <c r="C666" s="6">
        <v>1128299</v>
      </c>
      <c r="D666" s="7">
        <v>44257</v>
      </c>
      <c r="E666" s="6" t="s">
        <v>28</v>
      </c>
      <c r="F666" s="6" t="s">
        <v>44</v>
      </c>
      <c r="G666" s="6" t="s">
        <v>45</v>
      </c>
      <c r="H666" s="6" t="s">
        <v>17</v>
      </c>
      <c r="I666" s="8">
        <v>0.5</v>
      </c>
      <c r="J666" s="9">
        <v>5750</v>
      </c>
      <c r="K666" s="10">
        <f t="shared" si="5"/>
        <v>2875</v>
      </c>
      <c r="L666" s="10">
        <f t="shared" si="4"/>
        <v>862.5</v>
      </c>
      <c r="M666" s="11">
        <v>0.3</v>
      </c>
      <c r="O666" s="16"/>
      <c r="P666" s="14"/>
      <c r="Q666" s="12"/>
      <c r="R666" s="13"/>
    </row>
    <row r="667" spans="1:18" ht="15.75" customHeight="1" x14ac:dyDescent="0.25">
      <c r="A667" s="1"/>
      <c r="B667" s="6" t="s">
        <v>27</v>
      </c>
      <c r="C667" s="6">
        <v>1128299</v>
      </c>
      <c r="D667" s="7">
        <v>44257</v>
      </c>
      <c r="E667" s="6" t="s">
        <v>28</v>
      </c>
      <c r="F667" s="6" t="s">
        <v>44</v>
      </c>
      <c r="G667" s="6" t="s">
        <v>45</v>
      </c>
      <c r="H667" s="6" t="s">
        <v>18</v>
      </c>
      <c r="I667" s="8">
        <v>0.6</v>
      </c>
      <c r="J667" s="9">
        <v>4250</v>
      </c>
      <c r="K667" s="10">
        <f t="shared" si="5"/>
        <v>2550</v>
      </c>
      <c r="L667" s="10">
        <f t="shared" si="4"/>
        <v>637.5</v>
      </c>
      <c r="M667" s="11">
        <v>0.25</v>
      </c>
      <c r="O667" s="16"/>
      <c r="P667" s="14"/>
      <c r="Q667" s="12"/>
      <c r="R667" s="13"/>
    </row>
    <row r="668" spans="1:18" ht="15.75" customHeight="1" x14ac:dyDescent="0.25">
      <c r="A668" s="1"/>
      <c r="B668" s="6" t="s">
        <v>27</v>
      </c>
      <c r="C668" s="6">
        <v>1128299</v>
      </c>
      <c r="D668" s="7">
        <v>44257</v>
      </c>
      <c r="E668" s="6" t="s">
        <v>28</v>
      </c>
      <c r="F668" s="6" t="s">
        <v>44</v>
      </c>
      <c r="G668" s="6" t="s">
        <v>45</v>
      </c>
      <c r="H668" s="6" t="s">
        <v>19</v>
      </c>
      <c r="I668" s="8">
        <v>0.64999999999999991</v>
      </c>
      <c r="J668" s="9">
        <v>4250</v>
      </c>
      <c r="K668" s="10">
        <f t="shared" si="5"/>
        <v>2762.4999999999995</v>
      </c>
      <c r="L668" s="10">
        <f t="shared" si="4"/>
        <v>690.62499999999989</v>
      </c>
      <c r="M668" s="11">
        <v>0.25</v>
      </c>
      <c r="O668" s="16"/>
      <c r="P668" s="14"/>
      <c r="Q668" s="12"/>
      <c r="R668" s="13"/>
    </row>
    <row r="669" spans="1:18" ht="15.75" customHeight="1" x14ac:dyDescent="0.25">
      <c r="A669" s="1"/>
      <c r="B669" s="6" t="s">
        <v>27</v>
      </c>
      <c r="C669" s="6">
        <v>1128299</v>
      </c>
      <c r="D669" s="7">
        <v>44257</v>
      </c>
      <c r="E669" s="6" t="s">
        <v>28</v>
      </c>
      <c r="F669" s="6" t="s">
        <v>44</v>
      </c>
      <c r="G669" s="6" t="s">
        <v>45</v>
      </c>
      <c r="H669" s="6" t="s">
        <v>20</v>
      </c>
      <c r="I669" s="8">
        <v>0.64999999999999991</v>
      </c>
      <c r="J669" s="9">
        <v>3250</v>
      </c>
      <c r="K669" s="10">
        <f t="shared" si="5"/>
        <v>2112.4999999999995</v>
      </c>
      <c r="L669" s="10">
        <f t="shared" si="4"/>
        <v>633.74999999999989</v>
      </c>
      <c r="M669" s="11">
        <v>0.3</v>
      </c>
      <c r="O669" s="16"/>
      <c r="P669" s="14"/>
      <c r="Q669" s="12"/>
      <c r="R669" s="13"/>
    </row>
    <row r="670" spans="1:18" ht="15.75" customHeight="1" x14ac:dyDescent="0.25">
      <c r="A670" s="1"/>
      <c r="B670" s="6" t="s">
        <v>27</v>
      </c>
      <c r="C670" s="6">
        <v>1128299</v>
      </c>
      <c r="D670" s="7">
        <v>44257</v>
      </c>
      <c r="E670" s="6" t="s">
        <v>28</v>
      </c>
      <c r="F670" s="6" t="s">
        <v>44</v>
      </c>
      <c r="G670" s="6" t="s">
        <v>45</v>
      </c>
      <c r="H670" s="6" t="s">
        <v>21</v>
      </c>
      <c r="I670" s="8">
        <v>0.7</v>
      </c>
      <c r="J670" s="9">
        <v>1750</v>
      </c>
      <c r="K670" s="10">
        <f t="shared" si="5"/>
        <v>1225</v>
      </c>
      <c r="L670" s="10">
        <f t="shared" si="4"/>
        <v>306.25</v>
      </c>
      <c r="M670" s="11">
        <v>0.25</v>
      </c>
      <c r="O670" s="16"/>
      <c r="P670" s="14"/>
      <c r="Q670" s="12"/>
      <c r="R670" s="13"/>
    </row>
    <row r="671" spans="1:18" ht="15.75" customHeight="1" x14ac:dyDescent="0.25">
      <c r="A671" s="1"/>
      <c r="B671" s="6" t="s">
        <v>27</v>
      </c>
      <c r="C671" s="6">
        <v>1128299</v>
      </c>
      <c r="D671" s="7">
        <v>44257</v>
      </c>
      <c r="E671" s="6" t="s">
        <v>28</v>
      </c>
      <c r="F671" s="6" t="s">
        <v>44</v>
      </c>
      <c r="G671" s="6" t="s">
        <v>45</v>
      </c>
      <c r="H671" s="6" t="s">
        <v>22</v>
      </c>
      <c r="I671" s="8">
        <v>0.64999999999999991</v>
      </c>
      <c r="J671" s="9">
        <v>3750</v>
      </c>
      <c r="K671" s="10">
        <f t="shared" si="5"/>
        <v>2437.4999999999995</v>
      </c>
      <c r="L671" s="10">
        <f t="shared" si="4"/>
        <v>487.49999999999994</v>
      </c>
      <c r="M671" s="11">
        <v>0.2</v>
      </c>
      <c r="O671" s="16"/>
      <c r="P671" s="14"/>
      <c r="Q671" s="12"/>
      <c r="R671" s="13"/>
    </row>
    <row r="672" spans="1:18" ht="15.75" customHeight="1" x14ac:dyDescent="0.25">
      <c r="A672" s="1"/>
      <c r="B672" s="6" t="s">
        <v>27</v>
      </c>
      <c r="C672" s="6">
        <v>1128299</v>
      </c>
      <c r="D672" s="7">
        <v>44289</v>
      </c>
      <c r="E672" s="6" t="s">
        <v>28</v>
      </c>
      <c r="F672" s="6" t="s">
        <v>44</v>
      </c>
      <c r="G672" s="6" t="s">
        <v>45</v>
      </c>
      <c r="H672" s="6" t="s">
        <v>17</v>
      </c>
      <c r="I672" s="8">
        <v>0.7</v>
      </c>
      <c r="J672" s="9">
        <v>5500</v>
      </c>
      <c r="K672" s="10">
        <f t="shared" si="5"/>
        <v>3849.9999999999995</v>
      </c>
      <c r="L672" s="10">
        <f t="shared" si="4"/>
        <v>1154.9999999999998</v>
      </c>
      <c r="M672" s="11">
        <v>0.3</v>
      </c>
      <c r="O672" s="16"/>
      <c r="P672" s="14"/>
      <c r="Q672" s="12"/>
      <c r="R672" s="13"/>
    </row>
    <row r="673" spans="1:18" ht="15.75" customHeight="1" x14ac:dyDescent="0.25">
      <c r="A673" s="1"/>
      <c r="B673" s="6" t="s">
        <v>27</v>
      </c>
      <c r="C673" s="6">
        <v>1128299</v>
      </c>
      <c r="D673" s="7">
        <v>44289</v>
      </c>
      <c r="E673" s="6" t="s">
        <v>28</v>
      </c>
      <c r="F673" s="6" t="s">
        <v>44</v>
      </c>
      <c r="G673" s="6" t="s">
        <v>45</v>
      </c>
      <c r="H673" s="6" t="s">
        <v>18</v>
      </c>
      <c r="I673" s="8">
        <v>0.75</v>
      </c>
      <c r="J673" s="9">
        <v>3500</v>
      </c>
      <c r="K673" s="10">
        <f t="shared" si="5"/>
        <v>2625</v>
      </c>
      <c r="L673" s="10">
        <f t="shared" si="4"/>
        <v>656.25</v>
      </c>
      <c r="M673" s="11">
        <v>0.25</v>
      </c>
      <c r="O673" s="16"/>
      <c r="P673" s="14"/>
      <c r="Q673" s="12"/>
      <c r="R673" s="13"/>
    </row>
    <row r="674" spans="1:18" ht="15.75" customHeight="1" x14ac:dyDescent="0.25">
      <c r="A674" s="1"/>
      <c r="B674" s="6" t="s">
        <v>27</v>
      </c>
      <c r="C674" s="6">
        <v>1128299</v>
      </c>
      <c r="D674" s="7">
        <v>44289</v>
      </c>
      <c r="E674" s="6" t="s">
        <v>28</v>
      </c>
      <c r="F674" s="6" t="s">
        <v>44</v>
      </c>
      <c r="G674" s="6" t="s">
        <v>45</v>
      </c>
      <c r="H674" s="6" t="s">
        <v>19</v>
      </c>
      <c r="I674" s="8">
        <v>0.75</v>
      </c>
      <c r="J674" s="9">
        <v>4000</v>
      </c>
      <c r="K674" s="10">
        <f t="shared" si="5"/>
        <v>3000</v>
      </c>
      <c r="L674" s="10">
        <f t="shared" si="4"/>
        <v>750</v>
      </c>
      <c r="M674" s="11">
        <v>0.25</v>
      </c>
      <c r="O674" s="16"/>
      <c r="P674" s="14"/>
      <c r="Q674" s="12"/>
      <c r="R674" s="13"/>
    </row>
    <row r="675" spans="1:18" ht="15.75" customHeight="1" x14ac:dyDescent="0.25">
      <c r="A675" s="1"/>
      <c r="B675" s="6" t="s">
        <v>27</v>
      </c>
      <c r="C675" s="6">
        <v>1128299</v>
      </c>
      <c r="D675" s="7">
        <v>44289</v>
      </c>
      <c r="E675" s="6" t="s">
        <v>28</v>
      </c>
      <c r="F675" s="6" t="s">
        <v>44</v>
      </c>
      <c r="G675" s="6" t="s">
        <v>45</v>
      </c>
      <c r="H675" s="6" t="s">
        <v>20</v>
      </c>
      <c r="I675" s="8">
        <v>0.6</v>
      </c>
      <c r="J675" s="9">
        <v>3000</v>
      </c>
      <c r="K675" s="10">
        <f t="shared" si="5"/>
        <v>1800</v>
      </c>
      <c r="L675" s="10">
        <f t="shared" si="4"/>
        <v>540</v>
      </c>
      <c r="M675" s="11">
        <v>0.3</v>
      </c>
      <c r="O675" s="16"/>
      <c r="P675" s="14"/>
      <c r="Q675" s="12"/>
      <c r="R675" s="13"/>
    </row>
    <row r="676" spans="1:18" ht="15.75" customHeight="1" x14ac:dyDescent="0.25">
      <c r="A676" s="1"/>
      <c r="B676" s="6" t="s">
        <v>27</v>
      </c>
      <c r="C676" s="6">
        <v>1128299</v>
      </c>
      <c r="D676" s="7">
        <v>44289</v>
      </c>
      <c r="E676" s="6" t="s">
        <v>28</v>
      </c>
      <c r="F676" s="6" t="s">
        <v>44</v>
      </c>
      <c r="G676" s="6" t="s">
        <v>45</v>
      </c>
      <c r="H676" s="6" t="s">
        <v>21</v>
      </c>
      <c r="I676" s="8">
        <v>0.65</v>
      </c>
      <c r="J676" s="9">
        <v>2000</v>
      </c>
      <c r="K676" s="10">
        <f t="shared" si="5"/>
        <v>1300</v>
      </c>
      <c r="L676" s="10">
        <f t="shared" si="4"/>
        <v>325</v>
      </c>
      <c r="M676" s="11">
        <v>0.25</v>
      </c>
      <c r="O676" s="16"/>
      <c r="P676" s="14"/>
      <c r="Q676" s="12"/>
      <c r="R676" s="13"/>
    </row>
    <row r="677" spans="1:18" ht="15.75" customHeight="1" x14ac:dyDescent="0.25">
      <c r="A677" s="1"/>
      <c r="B677" s="6" t="s">
        <v>27</v>
      </c>
      <c r="C677" s="6">
        <v>1128299</v>
      </c>
      <c r="D677" s="7">
        <v>44289</v>
      </c>
      <c r="E677" s="6" t="s">
        <v>28</v>
      </c>
      <c r="F677" s="6" t="s">
        <v>44</v>
      </c>
      <c r="G677" s="6" t="s">
        <v>45</v>
      </c>
      <c r="H677" s="6" t="s">
        <v>22</v>
      </c>
      <c r="I677" s="8">
        <v>0.8</v>
      </c>
      <c r="J677" s="9">
        <v>3500</v>
      </c>
      <c r="K677" s="10">
        <f t="shared" si="5"/>
        <v>2800</v>
      </c>
      <c r="L677" s="10">
        <f t="shared" si="4"/>
        <v>560</v>
      </c>
      <c r="M677" s="11">
        <v>0.2</v>
      </c>
      <c r="O677" s="16"/>
      <c r="P677" s="14"/>
      <c r="Q677" s="12"/>
      <c r="R677" s="13"/>
    </row>
    <row r="678" spans="1:18" ht="15.75" customHeight="1" x14ac:dyDescent="0.25">
      <c r="A678" s="1"/>
      <c r="B678" s="6" t="s">
        <v>27</v>
      </c>
      <c r="C678" s="6">
        <v>1128299</v>
      </c>
      <c r="D678" s="7">
        <v>44320</v>
      </c>
      <c r="E678" s="6" t="s">
        <v>28</v>
      </c>
      <c r="F678" s="6" t="s">
        <v>44</v>
      </c>
      <c r="G678" s="6" t="s">
        <v>45</v>
      </c>
      <c r="H678" s="6" t="s">
        <v>17</v>
      </c>
      <c r="I678" s="8">
        <v>0.6</v>
      </c>
      <c r="J678" s="9">
        <v>5500</v>
      </c>
      <c r="K678" s="10">
        <f t="shared" si="5"/>
        <v>3300</v>
      </c>
      <c r="L678" s="10">
        <f t="shared" si="4"/>
        <v>990</v>
      </c>
      <c r="M678" s="11">
        <v>0.3</v>
      </c>
      <c r="O678" s="16"/>
      <c r="P678" s="14"/>
      <c r="Q678" s="12"/>
      <c r="R678" s="13"/>
    </row>
    <row r="679" spans="1:18" ht="15.75" customHeight="1" x14ac:dyDescent="0.25">
      <c r="A679" s="1"/>
      <c r="B679" s="6" t="s">
        <v>27</v>
      </c>
      <c r="C679" s="6">
        <v>1128299</v>
      </c>
      <c r="D679" s="7">
        <v>44320</v>
      </c>
      <c r="E679" s="6" t="s">
        <v>28</v>
      </c>
      <c r="F679" s="6" t="s">
        <v>44</v>
      </c>
      <c r="G679" s="6" t="s">
        <v>45</v>
      </c>
      <c r="H679" s="6" t="s">
        <v>18</v>
      </c>
      <c r="I679" s="8">
        <v>0.65</v>
      </c>
      <c r="J679" s="9">
        <v>4000</v>
      </c>
      <c r="K679" s="10">
        <f t="shared" si="5"/>
        <v>2600</v>
      </c>
      <c r="L679" s="10">
        <f t="shared" si="4"/>
        <v>650</v>
      </c>
      <c r="M679" s="11">
        <v>0.25</v>
      </c>
      <c r="O679" s="16"/>
      <c r="P679" s="14"/>
      <c r="Q679" s="12"/>
      <c r="R679" s="13"/>
    </row>
    <row r="680" spans="1:18" ht="15.75" customHeight="1" x14ac:dyDescent="0.25">
      <c r="A680" s="1"/>
      <c r="B680" s="6" t="s">
        <v>27</v>
      </c>
      <c r="C680" s="6">
        <v>1128299</v>
      </c>
      <c r="D680" s="7">
        <v>44320</v>
      </c>
      <c r="E680" s="6" t="s">
        <v>28</v>
      </c>
      <c r="F680" s="6" t="s">
        <v>44</v>
      </c>
      <c r="G680" s="6" t="s">
        <v>45</v>
      </c>
      <c r="H680" s="6" t="s">
        <v>19</v>
      </c>
      <c r="I680" s="8">
        <v>0.65</v>
      </c>
      <c r="J680" s="9">
        <v>4000</v>
      </c>
      <c r="K680" s="10">
        <f t="shared" si="5"/>
        <v>2600</v>
      </c>
      <c r="L680" s="10">
        <f t="shared" si="4"/>
        <v>650</v>
      </c>
      <c r="M680" s="11">
        <v>0.25</v>
      </c>
      <c r="O680" s="16"/>
      <c r="P680" s="14"/>
      <c r="Q680" s="12"/>
      <c r="R680" s="13"/>
    </row>
    <row r="681" spans="1:18" ht="15.75" customHeight="1" x14ac:dyDescent="0.25">
      <c r="A681" s="1"/>
      <c r="B681" s="6" t="s">
        <v>27</v>
      </c>
      <c r="C681" s="6">
        <v>1128299</v>
      </c>
      <c r="D681" s="7">
        <v>44320</v>
      </c>
      <c r="E681" s="6" t="s">
        <v>28</v>
      </c>
      <c r="F681" s="6" t="s">
        <v>44</v>
      </c>
      <c r="G681" s="6" t="s">
        <v>45</v>
      </c>
      <c r="H681" s="6" t="s">
        <v>20</v>
      </c>
      <c r="I681" s="8">
        <v>0.6</v>
      </c>
      <c r="J681" s="9">
        <v>3000</v>
      </c>
      <c r="K681" s="10">
        <f t="shared" si="5"/>
        <v>1800</v>
      </c>
      <c r="L681" s="10">
        <f t="shared" si="4"/>
        <v>540</v>
      </c>
      <c r="M681" s="11">
        <v>0.3</v>
      </c>
      <c r="O681" s="16"/>
      <c r="P681" s="14"/>
      <c r="Q681" s="12"/>
      <c r="R681" s="13"/>
    </row>
    <row r="682" spans="1:18" ht="15.75" customHeight="1" x14ac:dyDescent="0.25">
      <c r="A682" s="1"/>
      <c r="B682" s="6" t="s">
        <v>27</v>
      </c>
      <c r="C682" s="6">
        <v>1128299</v>
      </c>
      <c r="D682" s="7">
        <v>44320</v>
      </c>
      <c r="E682" s="6" t="s">
        <v>28</v>
      </c>
      <c r="F682" s="6" t="s">
        <v>44</v>
      </c>
      <c r="G682" s="6" t="s">
        <v>45</v>
      </c>
      <c r="H682" s="6" t="s">
        <v>21</v>
      </c>
      <c r="I682" s="8">
        <v>0.65</v>
      </c>
      <c r="J682" s="9">
        <v>2000</v>
      </c>
      <c r="K682" s="10">
        <f t="shared" si="5"/>
        <v>1300</v>
      </c>
      <c r="L682" s="10">
        <f t="shared" si="4"/>
        <v>325</v>
      </c>
      <c r="M682" s="11">
        <v>0.25</v>
      </c>
      <c r="O682" s="16"/>
      <c r="P682" s="14"/>
      <c r="Q682" s="12"/>
      <c r="R682" s="13"/>
    </row>
    <row r="683" spans="1:18" ht="15.75" customHeight="1" x14ac:dyDescent="0.25">
      <c r="A683" s="1"/>
      <c r="B683" s="6" t="s">
        <v>27</v>
      </c>
      <c r="C683" s="6">
        <v>1128299</v>
      </c>
      <c r="D683" s="7">
        <v>44320</v>
      </c>
      <c r="E683" s="6" t="s">
        <v>28</v>
      </c>
      <c r="F683" s="6" t="s">
        <v>44</v>
      </c>
      <c r="G683" s="6" t="s">
        <v>45</v>
      </c>
      <c r="H683" s="6" t="s">
        <v>22</v>
      </c>
      <c r="I683" s="8">
        <v>0.8</v>
      </c>
      <c r="J683" s="9">
        <v>5000</v>
      </c>
      <c r="K683" s="10">
        <f t="shared" si="5"/>
        <v>4000</v>
      </c>
      <c r="L683" s="10">
        <f t="shared" si="4"/>
        <v>800</v>
      </c>
      <c r="M683" s="11">
        <v>0.2</v>
      </c>
      <c r="O683" s="16"/>
      <c r="P683" s="14"/>
      <c r="Q683" s="12"/>
      <c r="R683" s="13"/>
    </row>
    <row r="684" spans="1:18" ht="15.75" customHeight="1" x14ac:dyDescent="0.25">
      <c r="A684" s="1"/>
      <c r="B684" s="6" t="s">
        <v>27</v>
      </c>
      <c r="C684" s="6">
        <v>1128299</v>
      </c>
      <c r="D684" s="7">
        <v>44350</v>
      </c>
      <c r="E684" s="6" t="s">
        <v>28</v>
      </c>
      <c r="F684" s="6" t="s">
        <v>44</v>
      </c>
      <c r="G684" s="6" t="s">
        <v>45</v>
      </c>
      <c r="H684" s="6" t="s">
        <v>17</v>
      </c>
      <c r="I684" s="8">
        <v>0.75</v>
      </c>
      <c r="J684" s="9">
        <v>7500</v>
      </c>
      <c r="K684" s="10">
        <f t="shared" si="5"/>
        <v>5625</v>
      </c>
      <c r="L684" s="10">
        <f t="shared" si="4"/>
        <v>1687.5</v>
      </c>
      <c r="M684" s="11">
        <v>0.3</v>
      </c>
      <c r="O684" s="16"/>
      <c r="P684" s="14"/>
      <c r="Q684" s="12"/>
      <c r="R684" s="13"/>
    </row>
    <row r="685" spans="1:18" ht="15.75" customHeight="1" x14ac:dyDescent="0.25">
      <c r="A685" s="1"/>
      <c r="B685" s="6" t="s">
        <v>27</v>
      </c>
      <c r="C685" s="6">
        <v>1128299</v>
      </c>
      <c r="D685" s="7">
        <v>44350</v>
      </c>
      <c r="E685" s="6" t="s">
        <v>28</v>
      </c>
      <c r="F685" s="6" t="s">
        <v>44</v>
      </c>
      <c r="G685" s="6" t="s">
        <v>45</v>
      </c>
      <c r="H685" s="6" t="s">
        <v>18</v>
      </c>
      <c r="I685" s="8">
        <v>0.8</v>
      </c>
      <c r="J685" s="9">
        <v>6250</v>
      </c>
      <c r="K685" s="10">
        <f t="shared" si="5"/>
        <v>5000</v>
      </c>
      <c r="L685" s="10">
        <f t="shared" si="4"/>
        <v>1250</v>
      </c>
      <c r="M685" s="11">
        <v>0.25</v>
      </c>
      <c r="O685" s="16"/>
      <c r="P685" s="14"/>
      <c r="Q685" s="12"/>
      <c r="R685" s="13"/>
    </row>
    <row r="686" spans="1:18" ht="15.75" customHeight="1" x14ac:dyDescent="0.25">
      <c r="A686" s="1"/>
      <c r="B686" s="6" t="s">
        <v>27</v>
      </c>
      <c r="C686" s="6">
        <v>1128299</v>
      </c>
      <c r="D686" s="7">
        <v>44350</v>
      </c>
      <c r="E686" s="6" t="s">
        <v>28</v>
      </c>
      <c r="F686" s="6" t="s">
        <v>44</v>
      </c>
      <c r="G686" s="6" t="s">
        <v>45</v>
      </c>
      <c r="H686" s="6" t="s">
        <v>19</v>
      </c>
      <c r="I686" s="8">
        <v>0.8</v>
      </c>
      <c r="J686" s="9">
        <v>6250</v>
      </c>
      <c r="K686" s="10">
        <f t="shared" si="5"/>
        <v>5000</v>
      </c>
      <c r="L686" s="10">
        <f t="shared" si="4"/>
        <v>1250</v>
      </c>
      <c r="M686" s="11">
        <v>0.25</v>
      </c>
      <c r="O686" s="16"/>
      <c r="P686" s="14"/>
      <c r="Q686" s="12"/>
      <c r="R686" s="13"/>
    </row>
    <row r="687" spans="1:18" ht="15.75" customHeight="1" x14ac:dyDescent="0.25">
      <c r="A687" s="1"/>
      <c r="B687" s="6" t="s">
        <v>27</v>
      </c>
      <c r="C687" s="6">
        <v>1128299</v>
      </c>
      <c r="D687" s="7">
        <v>44350</v>
      </c>
      <c r="E687" s="6" t="s">
        <v>28</v>
      </c>
      <c r="F687" s="6" t="s">
        <v>44</v>
      </c>
      <c r="G687" s="6" t="s">
        <v>45</v>
      </c>
      <c r="H687" s="6" t="s">
        <v>20</v>
      </c>
      <c r="I687" s="8">
        <v>0.8</v>
      </c>
      <c r="J687" s="9">
        <v>5000</v>
      </c>
      <c r="K687" s="10">
        <f t="shared" si="5"/>
        <v>4000</v>
      </c>
      <c r="L687" s="10">
        <f t="shared" si="4"/>
        <v>1200</v>
      </c>
      <c r="M687" s="11">
        <v>0.3</v>
      </c>
      <c r="O687" s="16"/>
      <c r="P687" s="14"/>
      <c r="Q687" s="12"/>
      <c r="R687" s="13"/>
    </row>
    <row r="688" spans="1:18" ht="15.75" customHeight="1" x14ac:dyDescent="0.25">
      <c r="A688" s="1"/>
      <c r="B688" s="6" t="s">
        <v>27</v>
      </c>
      <c r="C688" s="6">
        <v>1128299</v>
      </c>
      <c r="D688" s="7">
        <v>44350</v>
      </c>
      <c r="E688" s="6" t="s">
        <v>28</v>
      </c>
      <c r="F688" s="6" t="s">
        <v>44</v>
      </c>
      <c r="G688" s="6" t="s">
        <v>45</v>
      </c>
      <c r="H688" s="6" t="s">
        <v>21</v>
      </c>
      <c r="I688" s="8">
        <v>0.85000000000000009</v>
      </c>
      <c r="J688" s="9">
        <v>3750</v>
      </c>
      <c r="K688" s="10">
        <f t="shared" si="5"/>
        <v>3187.5000000000005</v>
      </c>
      <c r="L688" s="10">
        <f t="shared" si="4"/>
        <v>796.87500000000011</v>
      </c>
      <c r="M688" s="11">
        <v>0.25</v>
      </c>
      <c r="O688" s="16"/>
      <c r="P688" s="14"/>
      <c r="Q688" s="12"/>
      <c r="R688" s="13"/>
    </row>
    <row r="689" spans="1:18" ht="15.75" customHeight="1" x14ac:dyDescent="0.25">
      <c r="A689" s="1"/>
      <c r="B689" s="6" t="s">
        <v>27</v>
      </c>
      <c r="C689" s="6">
        <v>1128299</v>
      </c>
      <c r="D689" s="7">
        <v>44350</v>
      </c>
      <c r="E689" s="6" t="s">
        <v>28</v>
      </c>
      <c r="F689" s="6" t="s">
        <v>44</v>
      </c>
      <c r="G689" s="6" t="s">
        <v>45</v>
      </c>
      <c r="H689" s="6" t="s">
        <v>22</v>
      </c>
      <c r="I689" s="8">
        <v>1</v>
      </c>
      <c r="J689" s="9">
        <v>6750</v>
      </c>
      <c r="K689" s="10">
        <f t="shared" si="5"/>
        <v>6750</v>
      </c>
      <c r="L689" s="10">
        <f t="shared" si="4"/>
        <v>1350</v>
      </c>
      <c r="M689" s="11">
        <v>0.2</v>
      </c>
      <c r="O689" s="16"/>
      <c r="P689" s="14"/>
      <c r="Q689" s="12"/>
      <c r="R689" s="13"/>
    </row>
    <row r="690" spans="1:18" ht="15.75" customHeight="1" x14ac:dyDescent="0.25">
      <c r="A690" s="1"/>
      <c r="B690" s="6" t="s">
        <v>27</v>
      </c>
      <c r="C690" s="6">
        <v>1128299</v>
      </c>
      <c r="D690" s="7">
        <v>44379</v>
      </c>
      <c r="E690" s="6" t="s">
        <v>28</v>
      </c>
      <c r="F690" s="6" t="s">
        <v>44</v>
      </c>
      <c r="G690" s="6" t="s">
        <v>45</v>
      </c>
      <c r="H690" s="6" t="s">
        <v>17</v>
      </c>
      <c r="I690" s="8">
        <v>0.8</v>
      </c>
      <c r="J690" s="9">
        <v>8250</v>
      </c>
      <c r="K690" s="10">
        <f t="shared" si="5"/>
        <v>6600</v>
      </c>
      <c r="L690" s="10">
        <f t="shared" si="4"/>
        <v>1980</v>
      </c>
      <c r="M690" s="11">
        <v>0.3</v>
      </c>
      <c r="O690" s="16"/>
      <c r="P690" s="14"/>
      <c r="Q690" s="12"/>
      <c r="R690" s="13"/>
    </row>
    <row r="691" spans="1:18" ht="15.75" customHeight="1" x14ac:dyDescent="0.25">
      <c r="A691" s="1"/>
      <c r="B691" s="6" t="s">
        <v>27</v>
      </c>
      <c r="C691" s="6">
        <v>1128299</v>
      </c>
      <c r="D691" s="7">
        <v>44379</v>
      </c>
      <c r="E691" s="6" t="s">
        <v>28</v>
      </c>
      <c r="F691" s="6" t="s">
        <v>44</v>
      </c>
      <c r="G691" s="6" t="s">
        <v>45</v>
      </c>
      <c r="H691" s="6" t="s">
        <v>18</v>
      </c>
      <c r="I691" s="8">
        <v>0.85000000000000009</v>
      </c>
      <c r="J691" s="9">
        <v>6750</v>
      </c>
      <c r="K691" s="10">
        <f t="shared" si="5"/>
        <v>5737.5000000000009</v>
      </c>
      <c r="L691" s="10">
        <f t="shared" si="4"/>
        <v>1434.3750000000002</v>
      </c>
      <c r="M691" s="11">
        <v>0.25</v>
      </c>
      <c r="O691" s="16"/>
      <c r="P691" s="14"/>
      <c r="Q691" s="12"/>
      <c r="R691" s="13"/>
    </row>
    <row r="692" spans="1:18" ht="15.75" customHeight="1" x14ac:dyDescent="0.25">
      <c r="A692" s="1"/>
      <c r="B692" s="6" t="s">
        <v>27</v>
      </c>
      <c r="C692" s="6">
        <v>1128299</v>
      </c>
      <c r="D692" s="7">
        <v>44379</v>
      </c>
      <c r="E692" s="6" t="s">
        <v>28</v>
      </c>
      <c r="F692" s="6" t="s">
        <v>44</v>
      </c>
      <c r="G692" s="6" t="s">
        <v>45</v>
      </c>
      <c r="H692" s="6" t="s">
        <v>19</v>
      </c>
      <c r="I692" s="8">
        <v>0.85000000000000009</v>
      </c>
      <c r="J692" s="9">
        <v>6250</v>
      </c>
      <c r="K692" s="10">
        <f t="shared" si="5"/>
        <v>5312.5000000000009</v>
      </c>
      <c r="L692" s="10">
        <f t="shared" si="4"/>
        <v>1328.1250000000002</v>
      </c>
      <c r="M692" s="11">
        <v>0.25</v>
      </c>
      <c r="O692" s="16"/>
      <c r="P692" s="14"/>
      <c r="Q692" s="12"/>
      <c r="R692" s="13"/>
    </row>
    <row r="693" spans="1:18" ht="15.75" customHeight="1" x14ac:dyDescent="0.25">
      <c r="A693" s="1"/>
      <c r="B693" s="6" t="s">
        <v>27</v>
      </c>
      <c r="C693" s="6">
        <v>1128299</v>
      </c>
      <c r="D693" s="7">
        <v>44379</v>
      </c>
      <c r="E693" s="6" t="s">
        <v>28</v>
      </c>
      <c r="F693" s="6" t="s">
        <v>44</v>
      </c>
      <c r="G693" s="6" t="s">
        <v>45</v>
      </c>
      <c r="H693" s="6" t="s">
        <v>20</v>
      </c>
      <c r="I693" s="8">
        <v>0.8</v>
      </c>
      <c r="J693" s="9">
        <v>5250</v>
      </c>
      <c r="K693" s="10">
        <f t="shared" si="5"/>
        <v>4200</v>
      </c>
      <c r="L693" s="10">
        <f t="shared" si="4"/>
        <v>1260</v>
      </c>
      <c r="M693" s="11">
        <v>0.3</v>
      </c>
      <c r="O693" s="16"/>
      <c r="P693" s="14"/>
      <c r="Q693" s="12"/>
      <c r="R693" s="13"/>
    </row>
    <row r="694" spans="1:18" ht="15.75" customHeight="1" x14ac:dyDescent="0.25">
      <c r="A694" s="1"/>
      <c r="B694" s="6" t="s">
        <v>27</v>
      </c>
      <c r="C694" s="6">
        <v>1128299</v>
      </c>
      <c r="D694" s="7">
        <v>44379</v>
      </c>
      <c r="E694" s="6" t="s">
        <v>28</v>
      </c>
      <c r="F694" s="6" t="s">
        <v>44</v>
      </c>
      <c r="G694" s="6" t="s">
        <v>45</v>
      </c>
      <c r="H694" s="6" t="s">
        <v>21</v>
      </c>
      <c r="I694" s="8">
        <v>0.85000000000000009</v>
      </c>
      <c r="J694" s="9">
        <v>5750</v>
      </c>
      <c r="K694" s="10">
        <f t="shared" si="5"/>
        <v>4887.5000000000009</v>
      </c>
      <c r="L694" s="10">
        <f t="shared" si="4"/>
        <v>1221.8750000000002</v>
      </c>
      <c r="M694" s="11">
        <v>0.25</v>
      </c>
      <c r="O694" s="16"/>
      <c r="P694" s="14"/>
      <c r="Q694" s="12"/>
      <c r="R694" s="13"/>
    </row>
    <row r="695" spans="1:18" ht="15.75" customHeight="1" x14ac:dyDescent="0.25">
      <c r="A695" s="1"/>
      <c r="B695" s="6" t="s">
        <v>27</v>
      </c>
      <c r="C695" s="6">
        <v>1128299</v>
      </c>
      <c r="D695" s="7">
        <v>44379</v>
      </c>
      <c r="E695" s="6" t="s">
        <v>28</v>
      </c>
      <c r="F695" s="6" t="s">
        <v>44</v>
      </c>
      <c r="G695" s="6" t="s">
        <v>45</v>
      </c>
      <c r="H695" s="6" t="s">
        <v>22</v>
      </c>
      <c r="I695" s="8">
        <v>1</v>
      </c>
      <c r="J695" s="9">
        <v>5750</v>
      </c>
      <c r="K695" s="10">
        <f t="shared" si="5"/>
        <v>5750</v>
      </c>
      <c r="L695" s="10">
        <f t="shared" si="4"/>
        <v>1150</v>
      </c>
      <c r="M695" s="11">
        <v>0.2</v>
      </c>
      <c r="O695" s="16"/>
      <c r="P695" s="14"/>
      <c r="Q695" s="12"/>
      <c r="R695" s="13"/>
    </row>
    <row r="696" spans="1:18" ht="15.75" customHeight="1" x14ac:dyDescent="0.25">
      <c r="A696" s="1"/>
      <c r="B696" s="6" t="s">
        <v>27</v>
      </c>
      <c r="C696" s="6">
        <v>1128299</v>
      </c>
      <c r="D696" s="7">
        <v>44411</v>
      </c>
      <c r="E696" s="6" t="s">
        <v>28</v>
      </c>
      <c r="F696" s="6" t="s">
        <v>44</v>
      </c>
      <c r="G696" s="6" t="s">
        <v>45</v>
      </c>
      <c r="H696" s="6" t="s">
        <v>17</v>
      </c>
      <c r="I696" s="8">
        <v>0.85000000000000009</v>
      </c>
      <c r="J696" s="9">
        <v>7750</v>
      </c>
      <c r="K696" s="10">
        <f t="shared" si="5"/>
        <v>6587.5000000000009</v>
      </c>
      <c r="L696" s="10">
        <f t="shared" si="4"/>
        <v>1976.2500000000002</v>
      </c>
      <c r="M696" s="11">
        <v>0.3</v>
      </c>
      <c r="O696" s="16"/>
      <c r="P696" s="14"/>
      <c r="Q696" s="12"/>
      <c r="R696" s="13"/>
    </row>
    <row r="697" spans="1:18" ht="15.75" customHeight="1" x14ac:dyDescent="0.25">
      <c r="A697" s="1"/>
      <c r="B697" s="6" t="s">
        <v>27</v>
      </c>
      <c r="C697" s="6">
        <v>1128299</v>
      </c>
      <c r="D697" s="7">
        <v>44411</v>
      </c>
      <c r="E697" s="6" t="s">
        <v>28</v>
      </c>
      <c r="F697" s="6" t="s">
        <v>44</v>
      </c>
      <c r="G697" s="6" t="s">
        <v>45</v>
      </c>
      <c r="H697" s="6" t="s">
        <v>18</v>
      </c>
      <c r="I697" s="8">
        <v>0.80000000000000016</v>
      </c>
      <c r="J697" s="9">
        <v>7500</v>
      </c>
      <c r="K697" s="10">
        <f t="shared" si="5"/>
        <v>6000.0000000000009</v>
      </c>
      <c r="L697" s="10">
        <f t="shared" si="4"/>
        <v>1500.0000000000002</v>
      </c>
      <c r="M697" s="11">
        <v>0.25</v>
      </c>
      <c r="O697" s="16"/>
      <c r="P697" s="14"/>
      <c r="Q697" s="12"/>
      <c r="R697" s="13"/>
    </row>
    <row r="698" spans="1:18" ht="15.75" customHeight="1" x14ac:dyDescent="0.25">
      <c r="A698" s="1"/>
      <c r="B698" s="6" t="s">
        <v>27</v>
      </c>
      <c r="C698" s="6">
        <v>1128299</v>
      </c>
      <c r="D698" s="7">
        <v>44411</v>
      </c>
      <c r="E698" s="6" t="s">
        <v>28</v>
      </c>
      <c r="F698" s="6" t="s">
        <v>44</v>
      </c>
      <c r="G698" s="6" t="s">
        <v>45</v>
      </c>
      <c r="H698" s="6" t="s">
        <v>19</v>
      </c>
      <c r="I698" s="8">
        <v>0.75000000000000011</v>
      </c>
      <c r="J698" s="9">
        <v>6250</v>
      </c>
      <c r="K698" s="10">
        <f t="shared" si="5"/>
        <v>4687.5000000000009</v>
      </c>
      <c r="L698" s="10">
        <f t="shared" si="4"/>
        <v>1171.8750000000002</v>
      </c>
      <c r="M698" s="11">
        <v>0.25</v>
      </c>
      <c r="O698" s="16"/>
      <c r="P698" s="14"/>
      <c r="Q698" s="12"/>
      <c r="R698" s="13"/>
    </row>
    <row r="699" spans="1:18" ht="15.75" customHeight="1" x14ac:dyDescent="0.25">
      <c r="A699" s="1"/>
      <c r="B699" s="6" t="s">
        <v>27</v>
      </c>
      <c r="C699" s="6">
        <v>1128299</v>
      </c>
      <c r="D699" s="7">
        <v>44411</v>
      </c>
      <c r="E699" s="6" t="s">
        <v>28</v>
      </c>
      <c r="F699" s="6" t="s">
        <v>44</v>
      </c>
      <c r="G699" s="6" t="s">
        <v>45</v>
      </c>
      <c r="H699" s="6" t="s">
        <v>20</v>
      </c>
      <c r="I699" s="8">
        <v>0.75000000000000011</v>
      </c>
      <c r="J699" s="9">
        <v>5750</v>
      </c>
      <c r="K699" s="10">
        <f t="shared" si="5"/>
        <v>4312.5000000000009</v>
      </c>
      <c r="L699" s="10">
        <f t="shared" si="4"/>
        <v>1293.7500000000002</v>
      </c>
      <c r="M699" s="11">
        <v>0.3</v>
      </c>
      <c r="O699" s="16"/>
      <c r="P699" s="14"/>
      <c r="Q699" s="12"/>
      <c r="R699" s="13"/>
    </row>
    <row r="700" spans="1:18" ht="15.75" customHeight="1" x14ac:dyDescent="0.25">
      <c r="A700" s="1"/>
      <c r="B700" s="6" t="s">
        <v>27</v>
      </c>
      <c r="C700" s="6">
        <v>1128299</v>
      </c>
      <c r="D700" s="7">
        <v>44411</v>
      </c>
      <c r="E700" s="6" t="s">
        <v>28</v>
      </c>
      <c r="F700" s="6" t="s">
        <v>44</v>
      </c>
      <c r="G700" s="6" t="s">
        <v>45</v>
      </c>
      <c r="H700" s="6" t="s">
        <v>21</v>
      </c>
      <c r="I700" s="8">
        <v>0.75</v>
      </c>
      <c r="J700" s="9">
        <v>5750</v>
      </c>
      <c r="K700" s="10">
        <f t="shared" si="5"/>
        <v>4312.5</v>
      </c>
      <c r="L700" s="10">
        <f t="shared" si="4"/>
        <v>1078.125</v>
      </c>
      <c r="M700" s="11">
        <v>0.25</v>
      </c>
      <c r="O700" s="16"/>
      <c r="P700" s="14"/>
      <c r="Q700" s="12"/>
      <c r="R700" s="13"/>
    </row>
    <row r="701" spans="1:18" ht="15.75" customHeight="1" x14ac:dyDescent="0.25">
      <c r="A701" s="1"/>
      <c r="B701" s="6" t="s">
        <v>27</v>
      </c>
      <c r="C701" s="6">
        <v>1128299</v>
      </c>
      <c r="D701" s="7">
        <v>44411</v>
      </c>
      <c r="E701" s="6" t="s">
        <v>28</v>
      </c>
      <c r="F701" s="6" t="s">
        <v>44</v>
      </c>
      <c r="G701" s="6" t="s">
        <v>45</v>
      </c>
      <c r="H701" s="6" t="s">
        <v>22</v>
      </c>
      <c r="I701" s="8">
        <v>0.8</v>
      </c>
      <c r="J701" s="9">
        <v>4000</v>
      </c>
      <c r="K701" s="10">
        <f t="shared" si="5"/>
        <v>3200</v>
      </c>
      <c r="L701" s="10">
        <f t="shared" si="4"/>
        <v>640</v>
      </c>
      <c r="M701" s="11">
        <v>0.2</v>
      </c>
      <c r="O701" s="16"/>
      <c r="P701" s="14"/>
      <c r="Q701" s="12"/>
      <c r="R701" s="13"/>
    </row>
    <row r="702" spans="1:18" ht="15.75" customHeight="1" x14ac:dyDescent="0.25">
      <c r="A702" s="1"/>
      <c r="B702" s="6" t="s">
        <v>27</v>
      </c>
      <c r="C702" s="6">
        <v>1128299</v>
      </c>
      <c r="D702" s="7">
        <v>44443</v>
      </c>
      <c r="E702" s="6" t="s">
        <v>28</v>
      </c>
      <c r="F702" s="6" t="s">
        <v>44</v>
      </c>
      <c r="G702" s="6" t="s">
        <v>45</v>
      </c>
      <c r="H702" s="6" t="s">
        <v>17</v>
      </c>
      <c r="I702" s="8">
        <v>0.70000000000000018</v>
      </c>
      <c r="J702" s="9">
        <v>6000</v>
      </c>
      <c r="K702" s="10">
        <f t="shared" si="5"/>
        <v>4200.0000000000009</v>
      </c>
      <c r="L702" s="10">
        <f t="shared" si="4"/>
        <v>1260.0000000000002</v>
      </c>
      <c r="M702" s="11">
        <v>0.3</v>
      </c>
      <c r="O702" s="16"/>
      <c r="P702" s="14"/>
      <c r="Q702" s="12"/>
      <c r="R702" s="13"/>
    </row>
    <row r="703" spans="1:18" ht="15.75" customHeight="1" x14ac:dyDescent="0.25">
      <c r="A703" s="1"/>
      <c r="B703" s="6" t="s">
        <v>27</v>
      </c>
      <c r="C703" s="6">
        <v>1128299</v>
      </c>
      <c r="D703" s="7">
        <v>44443</v>
      </c>
      <c r="E703" s="6" t="s">
        <v>28</v>
      </c>
      <c r="F703" s="6" t="s">
        <v>44</v>
      </c>
      <c r="G703" s="6" t="s">
        <v>45</v>
      </c>
      <c r="H703" s="6" t="s">
        <v>18</v>
      </c>
      <c r="I703" s="8">
        <v>0.75000000000000022</v>
      </c>
      <c r="J703" s="9">
        <v>6000</v>
      </c>
      <c r="K703" s="10">
        <f t="shared" si="5"/>
        <v>4500.0000000000009</v>
      </c>
      <c r="L703" s="10">
        <f t="shared" si="4"/>
        <v>1125.0000000000002</v>
      </c>
      <c r="M703" s="11">
        <v>0.25</v>
      </c>
      <c r="O703" s="16"/>
      <c r="P703" s="14"/>
      <c r="Q703" s="12"/>
      <c r="R703" s="13"/>
    </row>
    <row r="704" spans="1:18" ht="15.75" customHeight="1" x14ac:dyDescent="0.25">
      <c r="A704" s="1"/>
      <c r="B704" s="6" t="s">
        <v>27</v>
      </c>
      <c r="C704" s="6">
        <v>1128299</v>
      </c>
      <c r="D704" s="7">
        <v>44443</v>
      </c>
      <c r="E704" s="6" t="s">
        <v>28</v>
      </c>
      <c r="F704" s="6" t="s">
        <v>44</v>
      </c>
      <c r="G704" s="6" t="s">
        <v>45</v>
      </c>
      <c r="H704" s="6" t="s">
        <v>19</v>
      </c>
      <c r="I704" s="8">
        <v>0.70000000000000018</v>
      </c>
      <c r="J704" s="9">
        <v>4500</v>
      </c>
      <c r="K704" s="10">
        <f t="shared" si="5"/>
        <v>3150.0000000000009</v>
      </c>
      <c r="L704" s="10">
        <f t="shared" si="4"/>
        <v>787.50000000000023</v>
      </c>
      <c r="M704" s="11">
        <v>0.25</v>
      </c>
      <c r="O704" s="16"/>
      <c r="P704" s="14"/>
      <c r="Q704" s="12"/>
      <c r="R704" s="13"/>
    </row>
    <row r="705" spans="1:18" ht="15.75" customHeight="1" x14ac:dyDescent="0.25">
      <c r="A705" s="1"/>
      <c r="B705" s="6" t="s">
        <v>27</v>
      </c>
      <c r="C705" s="6">
        <v>1128299</v>
      </c>
      <c r="D705" s="7">
        <v>44443</v>
      </c>
      <c r="E705" s="6" t="s">
        <v>28</v>
      </c>
      <c r="F705" s="6" t="s">
        <v>44</v>
      </c>
      <c r="G705" s="6" t="s">
        <v>45</v>
      </c>
      <c r="H705" s="6" t="s">
        <v>20</v>
      </c>
      <c r="I705" s="8">
        <v>0.70000000000000018</v>
      </c>
      <c r="J705" s="9">
        <v>4000</v>
      </c>
      <c r="K705" s="10">
        <f t="shared" si="5"/>
        <v>2800.0000000000009</v>
      </c>
      <c r="L705" s="10">
        <f t="shared" si="4"/>
        <v>840.00000000000023</v>
      </c>
      <c r="M705" s="11">
        <v>0.3</v>
      </c>
      <c r="O705" s="16"/>
      <c r="P705" s="14"/>
      <c r="Q705" s="12"/>
      <c r="R705" s="13"/>
    </row>
    <row r="706" spans="1:18" ht="15.75" customHeight="1" x14ac:dyDescent="0.25">
      <c r="A706" s="1"/>
      <c r="B706" s="6" t="s">
        <v>27</v>
      </c>
      <c r="C706" s="6">
        <v>1128299</v>
      </c>
      <c r="D706" s="7">
        <v>44443</v>
      </c>
      <c r="E706" s="6" t="s">
        <v>28</v>
      </c>
      <c r="F706" s="6" t="s">
        <v>44</v>
      </c>
      <c r="G706" s="6" t="s">
        <v>45</v>
      </c>
      <c r="H706" s="6" t="s">
        <v>21</v>
      </c>
      <c r="I706" s="8">
        <v>0.80000000000000016</v>
      </c>
      <c r="J706" s="9">
        <v>4250</v>
      </c>
      <c r="K706" s="10">
        <f t="shared" si="5"/>
        <v>3400.0000000000005</v>
      </c>
      <c r="L706" s="10">
        <f t="shared" si="4"/>
        <v>850.00000000000011</v>
      </c>
      <c r="M706" s="11">
        <v>0.25</v>
      </c>
      <c r="O706" s="16"/>
      <c r="P706" s="14"/>
      <c r="Q706" s="12"/>
      <c r="R706" s="13"/>
    </row>
    <row r="707" spans="1:18" ht="15.75" customHeight="1" x14ac:dyDescent="0.25">
      <c r="A707" s="1"/>
      <c r="B707" s="6" t="s">
        <v>27</v>
      </c>
      <c r="C707" s="6">
        <v>1128299</v>
      </c>
      <c r="D707" s="7">
        <v>44443</v>
      </c>
      <c r="E707" s="6" t="s">
        <v>28</v>
      </c>
      <c r="F707" s="6" t="s">
        <v>44</v>
      </c>
      <c r="G707" s="6" t="s">
        <v>45</v>
      </c>
      <c r="H707" s="6" t="s">
        <v>22</v>
      </c>
      <c r="I707" s="8">
        <v>0.65</v>
      </c>
      <c r="J707" s="9">
        <v>4500</v>
      </c>
      <c r="K707" s="10">
        <f t="shared" si="5"/>
        <v>2925</v>
      </c>
      <c r="L707" s="10">
        <f t="shared" si="4"/>
        <v>585</v>
      </c>
      <c r="M707" s="11">
        <v>0.2</v>
      </c>
      <c r="O707" s="16"/>
      <c r="P707" s="14"/>
      <c r="Q707" s="12"/>
      <c r="R707" s="13"/>
    </row>
    <row r="708" spans="1:18" ht="15.75" customHeight="1" x14ac:dyDescent="0.25">
      <c r="A708" s="1"/>
      <c r="B708" s="6" t="s">
        <v>27</v>
      </c>
      <c r="C708" s="6">
        <v>1128299</v>
      </c>
      <c r="D708" s="7">
        <v>44472</v>
      </c>
      <c r="E708" s="6" t="s">
        <v>28</v>
      </c>
      <c r="F708" s="6" t="s">
        <v>44</v>
      </c>
      <c r="G708" s="6" t="s">
        <v>45</v>
      </c>
      <c r="H708" s="6" t="s">
        <v>17</v>
      </c>
      <c r="I708" s="8">
        <v>0.60000000000000009</v>
      </c>
      <c r="J708" s="9">
        <v>5500</v>
      </c>
      <c r="K708" s="10">
        <f t="shared" si="5"/>
        <v>3300.0000000000005</v>
      </c>
      <c r="L708" s="10">
        <f t="shared" si="4"/>
        <v>990.00000000000011</v>
      </c>
      <c r="M708" s="11">
        <v>0.3</v>
      </c>
      <c r="O708" s="16"/>
      <c r="P708" s="14"/>
      <c r="Q708" s="12"/>
      <c r="R708" s="13"/>
    </row>
    <row r="709" spans="1:18" ht="15.75" customHeight="1" x14ac:dyDescent="0.25">
      <c r="A709" s="1"/>
      <c r="B709" s="6" t="s">
        <v>27</v>
      </c>
      <c r="C709" s="6">
        <v>1128299</v>
      </c>
      <c r="D709" s="7">
        <v>44472</v>
      </c>
      <c r="E709" s="6" t="s">
        <v>28</v>
      </c>
      <c r="F709" s="6" t="s">
        <v>44</v>
      </c>
      <c r="G709" s="6" t="s">
        <v>45</v>
      </c>
      <c r="H709" s="6" t="s">
        <v>18</v>
      </c>
      <c r="I709" s="8">
        <v>0.65000000000000013</v>
      </c>
      <c r="J709" s="9">
        <v>5500</v>
      </c>
      <c r="K709" s="10">
        <f t="shared" si="5"/>
        <v>3575.0000000000009</v>
      </c>
      <c r="L709" s="10">
        <f t="shared" si="4"/>
        <v>893.75000000000023</v>
      </c>
      <c r="M709" s="11">
        <v>0.25</v>
      </c>
      <c r="O709" s="16"/>
      <c r="P709" s="14"/>
      <c r="Q709" s="12"/>
      <c r="R709" s="13"/>
    </row>
    <row r="710" spans="1:18" ht="15.75" customHeight="1" x14ac:dyDescent="0.25">
      <c r="A710" s="1"/>
      <c r="B710" s="6" t="s">
        <v>27</v>
      </c>
      <c r="C710" s="6">
        <v>1128299</v>
      </c>
      <c r="D710" s="7">
        <v>44472</v>
      </c>
      <c r="E710" s="6" t="s">
        <v>28</v>
      </c>
      <c r="F710" s="6" t="s">
        <v>44</v>
      </c>
      <c r="G710" s="6" t="s">
        <v>45</v>
      </c>
      <c r="H710" s="6" t="s">
        <v>19</v>
      </c>
      <c r="I710" s="8">
        <v>0.60000000000000009</v>
      </c>
      <c r="J710" s="9">
        <v>3750</v>
      </c>
      <c r="K710" s="10">
        <f t="shared" si="5"/>
        <v>2250.0000000000005</v>
      </c>
      <c r="L710" s="10">
        <f t="shared" si="4"/>
        <v>562.50000000000011</v>
      </c>
      <c r="M710" s="11">
        <v>0.25</v>
      </c>
      <c r="O710" s="16"/>
      <c r="P710" s="14"/>
      <c r="Q710" s="12"/>
      <c r="R710" s="13"/>
    </row>
    <row r="711" spans="1:18" ht="15.75" customHeight="1" x14ac:dyDescent="0.25">
      <c r="A711" s="1"/>
      <c r="B711" s="6" t="s">
        <v>27</v>
      </c>
      <c r="C711" s="6">
        <v>1128299</v>
      </c>
      <c r="D711" s="7">
        <v>44472</v>
      </c>
      <c r="E711" s="6" t="s">
        <v>28</v>
      </c>
      <c r="F711" s="6" t="s">
        <v>44</v>
      </c>
      <c r="G711" s="6" t="s">
        <v>45</v>
      </c>
      <c r="H711" s="6" t="s">
        <v>20</v>
      </c>
      <c r="I711" s="8">
        <v>0.60000000000000009</v>
      </c>
      <c r="J711" s="9">
        <v>3500</v>
      </c>
      <c r="K711" s="10">
        <f t="shared" si="5"/>
        <v>2100.0000000000005</v>
      </c>
      <c r="L711" s="10">
        <f t="shared" si="4"/>
        <v>630.00000000000011</v>
      </c>
      <c r="M711" s="11">
        <v>0.3</v>
      </c>
      <c r="O711" s="16"/>
      <c r="P711" s="14"/>
      <c r="Q711" s="12"/>
      <c r="R711" s="13"/>
    </row>
    <row r="712" spans="1:18" ht="15.75" customHeight="1" x14ac:dyDescent="0.25">
      <c r="A712" s="1"/>
      <c r="B712" s="6" t="s">
        <v>27</v>
      </c>
      <c r="C712" s="6">
        <v>1128299</v>
      </c>
      <c r="D712" s="7">
        <v>44472</v>
      </c>
      <c r="E712" s="6" t="s">
        <v>28</v>
      </c>
      <c r="F712" s="6" t="s">
        <v>44</v>
      </c>
      <c r="G712" s="6" t="s">
        <v>45</v>
      </c>
      <c r="H712" s="6" t="s">
        <v>21</v>
      </c>
      <c r="I712" s="8">
        <v>0.70000000000000007</v>
      </c>
      <c r="J712" s="9">
        <v>3250</v>
      </c>
      <c r="K712" s="10">
        <f t="shared" si="5"/>
        <v>2275</v>
      </c>
      <c r="L712" s="10">
        <f t="shared" si="4"/>
        <v>568.75</v>
      </c>
      <c r="M712" s="11">
        <v>0.25</v>
      </c>
      <c r="O712" s="16"/>
      <c r="P712" s="14"/>
      <c r="Q712" s="12"/>
      <c r="R712" s="13"/>
    </row>
    <row r="713" spans="1:18" ht="15.75" customHeight="1" x14ac:dyDescent="0.25">
      <c r="A713" s="1"/>
      <c r="B713" s="6" t="s">
        <v>27</v>
      </c>
      <c r="C713" s="6">
        <v>1128299</v>
      </c>
      <c r="D713" s="7">
        <v>44472</v>
      </c>
      <c r="E713" s="6" t="s">
        <v>28</v>
      </c>
      <c r="F713" s="6" t="s">
        <v>44</v>
      </c>
      <c r="G713" s="6" t="s">
        <v>45</v>
      </c>
      <c r="H713" s="6" t="s">
        <v>22</v>
      </c>
      <c r="I713" s="8">
        <v>0.75000000000000011</v>
      </c>
      <c r="J713" s="9">
        <v>3750</v>
      </c>
      <c r="K713" s="10">
        <f t="shared" si="5"/>
        <v>2812.5000000000005</v>
      </c>
      <c r="L713" s="10">
        <f t="shared" si="4"/>
        <v>562.50000000000011</v>
      </c>
      <c r="M713" s="11">
        <v>0.2</v>
      </c>
      <c r="O713" s="16"/>
      <c r="P713" s="14"/>
      <c r="Q713" s="12"/>
      <c r="R713" s="13"/>
    </row>
    <row r="714" spans="1:18" ht="15.75" customHeight="1" x14ac:dyDescent="0.25">
      <c r="A714" s="1"/>
      <c r="B714" s="6" t="s">
        <v>27</v>
      </c>
      <c r="C714" s="6">
        <v>1128299</v>
      </c>
      <c r="D714" s="7">
        <v>44503</v>
      </c>
      <c r="E714" s="6" t="s">
        <v>28</v>
      </c>
      <c r="F714" s="6" t="s">
        <v>44</v>
      </c>
      <c r="G714" s="6" t="s">
        <v>45</v>
      </c>
      <c r="H714" s="6" t="s">
        <v>17</v>
      </c>
      <c r="I714" s="8">
        <v>0.60000000000000009</v>
      </c>
      <c r="J714" s="9">
        <v>6000</v>
      </c>
      <c r="K714" s="10">
        <f t="shared" si="5"/>
        <v>3600.0000000000005</v>
      </c>
      <c r="L714" s="10">
        <f t="shared" si="4"/>
        <v>1080</v>
      </c>
      <c r="M714" s="11">
        <v>0.3</v>
      </c>
      <c r="O714" s="16"/>
      <c r="P714" s="14"/>
      <c r="Q714" s="12"/>
      <c r="R714" s="13"/>
    </row>
    <row r="715" spans="1:18" ht="15.75" customHeight="1" x14ac:dyDescent="0.25">
      <c r="A715" s="1"/>
      <c r="B715" s="6" t="s">
        <v>27</v>
      </c>
      <c r="C715" s="6">
        <v>1128299</v>
      </c>
      <c r="D715" s="7">
        <v>44503</v>
      </c>
      <c r="E715" s="6" t="s">
        <v>28</v>
      </c>
      <c r="F715" s="6" t="s">
        <v>44</v>
      </c>
      <c r="G715" s="6" t="s">
        <v>45</v>
      </c>
      <c r="H715" s="6" t="s">
        <v>18</v>
      </c>
      <c r="I715" s="8">
        <v>0.65000000000000013</v>
      </c>
      <c r="J715" s="9">
        <v>6250</v>
      </c>
      <c r="K715" s="10">
        <f t="shared" si="5"/>
        <v>4062.5000000000009</v>
      </c>
      <c r="L715" s="10">
        <f t="shared" si="4"/>
        <v>1015.6250000000002</v>
      </c>
      <c r="M715" s="11">
        <v>0.25</v>
      </c>
      <c r="O715" s="16"/>
      <c r="P715" s="14"/>
      <c r="Q715" s="12"/>
      <c r="R715" s="13"/>
    </row>
    <row r="716" spans="1:18" ht="15.75" customHeight="1" x14ac:dyDescent="0.25">
      <c r="A716" s="1"/>
      <c r="B716" s="6" t="s">
        <v>27</v>
      </c>
      <c r="C716" s="6">
        <v>1128299</v>
      </c>
      <c r="D716" s="7">
        <v>44503</v>
      </c>
      <c r="E716" s="6" t="s">
        <v>28</v>
      </c>
      <c r="F716" s="6" t="s">
        <v>44</v>
      </c>
      <c r="G716" s="6" t="s">
        <v>45</v>
      </c>
      <c r="H716" s="6" t="s">
        <v>19</v>
      </c>
      <c r="I716" s="8">
        <v>0.60000000000000009</v>
      </c>
      <c r="J716" s="9">
        <v>4750</v>
      </c>
      <c r="K716" s="10">
        <f t="shared" si="5"/>
        <v>2850.0000000000005</v>
      </c>
      <c r="L716" s="10">
        <f t="shared" si="4"/>
        <v>712.50000000000011</v>
      </c>
      <c r="M716" s="11">
        <v>0.25</v>
      </c>
      <c r="O716" s="16"/>
      <c r="P716" s="14"/>
      <c r="Q716" s="12"/>
      <c r="R716" s="13"/>
    </row>
    <row r="717" spans="1:18" ht="15.75" customHeight="1" x14ac:dyDescent="0.25">
      <c r="A717" s="1"/>
      <c r="B717" s="6" t="s">
        <v>27</v>
      </c>
      <c r="C717" s="6">
        <v>1128299</v>
      </c>
      <c r="D717" s="7">
        <v>44503</v>
      </c>
      <c r="E717" s="6" t="s">
        <v>28</v>
      </c>
      <c r="F717" s="6" t="s">
        <v>44</v>
      </c>
      <c r="G717" s="6" t="s">
        <v>45</v>
      </c>
      <c r="H717" s="6" t="s">
        <v>20</v>
      </c>
      <c r="I717" s="8">
        <v>0.70000000000000018</v>
      </c>
      <c r="J717" s="9">
        <v>4500</v>
      </c>
      <c r="K717" s="10">
        <f t="shared" si="5"/>
        <v>3150.0000000000009</v>
      </c>
      <c r="L717" s="10">
        <f t="shared" si="4"/>
        <v>945.00000000000023</v>
      </c>
      <c r="M717" s="11">
        <v>0.3</v>
      </c>
      <c r="O717" s="16"/>
      <c r="P717" s="14"/>
      <c r="Q717" s="12"/>
      <c r="R717" s="13"/>
    </row>
    <row r="718" spans="1:18" ht="15.75" customHeight="1" x14ac:dyDescent="0.25">
      <c r="A718" s="1"/>
      <c r="B718" s="6" t="s">
        <v>27</v>
      </c>
      <c r="C718" s="6">
        <v>1128299</v>
      </c>
      <c r="D718" s="7">
        <v>44503</v>
      </c>
      <c r="E718" s="6" t="s">
        <v>28</v>
      </c>
      <c r="F718" s="6" t="s">
        <v>44</v>
      </c>
      <c r="G718" s="6" t="s">
        <v>45</v>
      </c>
      <c r="H718" s="6" t="s">
        <v>21</v>
      </c>
      <c r="I718" s="8">
        <v>0.90000000000000013</v>
      </c>
      <c r="J718" s="9">
        <v>4250</v>
      </c>
      <c r="K718" s="10">
        <f t="shared" si="5"/>
        <v>3825.0000000000005</v>
      </c>
      <c r="L718" s="10">
        <f t="shared" si="4"/>
        <v>956.25000000000011</v>
      </c>
      <c r="M718" s="11">
        <v>0.25</v>
      </c>
      <c r="O718" s="16"/>
      <c r="P718" s="14"/>
      <c r="Q718" s="12"/>
      <c r="R718" s="13"/>
    </row>
    <row r="719" spans="1:18" ht="15.75" customHeight="1" x14ac:dyDescent="0.25">
      <c r="A719" s="1"/>
      <c r="B719" s="6" t="s">
        <v>27</v>
      </c>
      <c r="C719" s="6">
        <v>1128299</v>
      </c>
      <c r="D719" s="7">
        <v>44503</v>
      </c>
      <c r="E719" s="6" t="s">
        <v>28</v>
      </c>
      <c r="F719" s="6" t="s">
        <v>44</v>
      </c>
      <c r="G719" s="6" t="s">
        <v>45</v>
      </c>
      <c r="H719" s="6" t="s">
        <v>22</v>
      </c>
      <c r="I719" s="8">
        <v>0.95000000000000018</v>
      </c>
      <c r="J719" s="9">
        <v>5500</v>
      </c>
      <c r="K719" s="10">
        <f t="shared" si="5"/>
        <v>5225.0000000000009</v>
      </c>
      <c r="L719" s="10">
        <f t="shared" si="4"/>
        <v>1045.0000000000002</v>
      </c>
      <c r="M719" s="11">
        <v>0.2</v>
      </c>
      <c r="O719" s="16"/>
      <c r="P719" s="14"/>
      <c r="Q719" s="12"/>
      <c r="R719" s="13"/>
    </row>
    <row r="720" spans="1:18" ht="15.75" customHeight="1" x14ac:dyDescent="0.25">
      <c r="A720" s="1"/>
      <c r="B720" s="6" t="s">
        <v>27</v>
      </c>
      <c r="C720" s="6">
        <v>1128299</v>
      </c>
      <c r="D720" s="7">
        <v>44532</v>
      </c>
      <c r="E720" s="6" t="s">
        <v>28</v>
      </c>
      <c r="F720" s="6" t="s">
        <v>44</v>
      </c>
      <c r="G720" s="6" t="s">
        <v>45</v>
      </c>
      <c r="H720" s="6" t="s">
        <v>17</v>
      </c>
      <c r="I720" s="8">
        <v>0.80000000000000016</v>
      </c>
      <c r="J720" s="9">
        <v>7500</v>
      </c>
      <c r="K720" s="10">
        <f t="shared" si="5"/>
        <v>6000.0000000000009</v>
      </c>
      <c r="L720" s="10">
        <f t="shared" si="4"/>
        <v>1800.0000000000002</v>
      </c>
      <c r="M720" s="11">
        <v>0.3</v>
      </c>
      <c r="O720" s="16"/>
      <c r="P720" s="14"/>
      <c r="Q720" s="12"/>
      <c r="R720" s="13"/>
    </row>
    <row r="721" spans="1:18" ht="15.75" customHeight="1" x14ac:dyDescent="0.25">
      <c r="A721" s="1"/>
      <c r="B721" s="6" t="s">
        <v>27</v>
      </c>
      <c r="C721" s="6">
        <v>1128299</v>
      </c>
      <c r="D721" s="7">
        <v>44532</v>
      </c>
      <c r="E721" s="6" t="s">
        <v>28</v>
      </c>
      <c r="F721" s="6" t="s">
        <v>44</v>
      </c>
      <c r="G721" s="6" t="s">
        <v>45</v>
      </c>
      <c r="H721" s="6" t="s">
        <v>18</v>
      </c>
      <c r="I721" s="8">
        <v>0.8500000000000002</v>
      </c>
      <c r="J721" s="9">
        <v>7500</v>
      </c>
      <c r="K721" s="10">
        <f t="shared" si="5"/>
        <v>6375.0000000000018</v>
      </c>
      <c r="L721" s="10">
        <f t="shared" si="4"/>
        <v>1593.7500000000005</v>
      </c>
      <c r="M721" s="11">
        <v>0.25</v>
      </c>
      <c r="O721" s="16"/>
      <c r="P721" s="14"/>
      <c r="Q721" s="12"/>
      <c r="R721" s="13"/>
    </row>
    <row r="722" spans="1:18" ht="15.75" customHeight="1" x14ac:dyDescent="0.25">
      <c r="A722" s="1"/>
      <c r="B722" s="6" t="s">
        <v>27</v>
      </c>
      <c r="C722" s="6">
        <v>1128299</v>
      </c>
      <c r="D722" s="7">
        <v>44532</v>
      </c>
      <c r="E722" s="6" t="s">
        <v>28</v>
      </c>
      <c r="F722" s="6" t="s">
        <v>44</v>
      </c>
      <c r="G722" s="6" t="s">
        <v>45</v>
      </c>
      <c r="H722" s="6" t="s">
        <v>19</v>
      </c>
      <c r="I722" s="8">
        <v>0.80000000000000016</v>
      </c>
      <c r="J722" s="9">
        <v>5500</v>
      </c>
      <c r="K722" s="10">
        <f t="shared" si="5"/>
        <v>4400.0000000000009</v>
      </c>
      <c r="L722" s="10">
        <f t="shared" si="4"/>
        <v>1100.0000000000002</v>
      </c>
      <c r="M722" s="11">
        <v>0.25</v>
      </c>
      <c r="O722" s="16"/>
      <c r="P722" s="14"/>
      <c r="Q722" s="12"/>
      <c r="R722" s="13"/>
    </row>
    <row r="723" spans="1:18" ht="15.75" customHeight="1" x14ac:dyDescent="0.25">
      <c r="A723" s="1"/>
      <c r="B723" s="6" t="s">
        <v>27</v>
      </c>
      <c r="C723" s="6">
        <v>1128299</v>
      </c>
      <c r="D723" s="7">
        <v>44532</v>
      </c>
      <c r="E723" s="6" t="s">
        <v>28</v>
      </c>
      <c r="F723" s="6" t="s">
        <v>44</v>
      </c>
      <c r="G723" s="6" t="s">
        <v>45</v>
      </c>
      <c r="H723" s="6" t="s">
        <v>20</v>
      </c>
      <c r="I723" s="8">
        <v>0.80000000000000016</v>
      </c>
      <c r="J723" s="9">
        <v>5500</v>
      </c>
      <c r="K723" s="10">
        <f t="shared" si="5"/>
        <v>4400.0000000000009</v>
      </c>
      <c r="L723" s="10">
        <f t="shared" si="4"/>
        <v>1320.0000000000002</v>
      </c>
      <c r="M723" s="11">
        <v>0.3</v>
      </c>
      <c r="O723" s="16"/>
      <c r="P723" s="14"/>
      <c r="Q723" s="12"/>
      <c r="R723" s="13"/>
    </row>
    <row r="724" spans="1:18" ht="15.75" customHeight="1" x14ac:dyDescent="0.25">
      <c r="A724" s="1"/>
      <c r="B724" s="6" t="s">
        <v>27</v>
      </c>
      <c r="C724" s="6">
        <v>1128299</v>
      </c>
      <c r="D724" s="7">
        <v>44532</v>
      </c>
      <c r="E724" s="6" t="s">
        <v>28</v>
      </c>
      <c r="F724" s="6" t="s">
        <v>44</v>
      </c>
      <c r="G724" s="6" t="s">
        <v>45</v>
      </c>
      <c r="H724" s="6" t="s">
        <v>21</v>
      </c>
      <c r="I724" s="8">
        <v>0.90000000000000013</v>
      </c>
      <c r="J724" s="9">
        <v>4750</v>
      </c>
      <c r="K724" s="10">
        <f t="shared" si="5"/>
        <v>4275.0000000000009</v>
      </c>
      <c r="L724" s="10">
        <f t="shared" si="4"/>
        <v>1068.7500000000002</v>
      </c>
      <c r="M724" s="11">
        <v>0.25</v>
      </c>
      <c r="O724" s="16"/>
      <c r="P724" s="14"/>
      <c r="Q724" s="12"/>
      <c r="R724" s="13"/>
    </row>
    <row r="725" spans="1:18" ht="15.75" customHeight="1" x14ac:dyDescent="0.25">
      <c r="A725" s="1"/>
      <c r="B725" s="6" t="s">
        <v>27</v>
      </c>
      <c r="C725" s="6">
        <v>1128299</v>
      </c>
      <c r="D725" s="7">
        <v>44532</v>
      </c>
      <c r="E725" s="6" t="s">
        <v>28</v>
      </c>
      <c r="F725" s="6" t="s">
        <v>44</v>
      </c>
      <c r="G725" s="6" t="s">
        <v>45</v>
      </c>
      <c r="H725" s="6" t="s">
        <v>22</v>
      </c>
      <c r="I725" s="8">
        <v>0.95000000000000018</v>
      </c>
      <c r="J725" s="9">
        <v>5750</v>
      </c>
      <c r="K725" s="10">
        <f t="shared" si="5"/>
        <v>5462.5000000000009</v>
      </c>
      <c r="L725" s="10">
        <f t="shared" si="4"/>
        <v>1092.5000000000002</v>
      </c>
      <c r="M725" s="11">
        <v>0.2</v>
      </c>
      <c r="O725" s="16"/>
      <c r="P725" s="14"/>
      <c r="Q725" s="12"/>
      <c r="R725" s="13"/>
    </row>
    <row r="726" spans="1:18" ht="15.75" customHeight="1" x14ac:dyDescent="0.25">
      <c r="A726" s="1" t="s">
        <v>39</v>
      </c>
      <c r="B726" s="6" t="s">
        <v>14</v>
      </c>
      <c r="C726" s="6">
        <v>1185732</v>
      </c>
      <c r="D726" s="7">
        <v>44208</v>
      </c>
      <c r="E726" s="6" t="s">
        <v>46</v>
      </c>
      <c r="F726" s="6" t="s">
        <v>47</v>
      </c>
      <c r="G726" s="6" t="s">
        <v>48</v>
      </c>
      <c r="H726" s="6" t="s">
        <v>17</v>
      </c>
      <c r="I726" s="8">
        <v>0.45</v>
      </c>
      <c r="J726" s="9">
        <v>10500</v>
      </c>
      <c r="K726" s="10">
        <f t="shared" si="5"/>
        <v>4725</v>
      </c>
      <c r="L726" s="10">
        <f t="shared" si="4"/>
        <v>2126.25</v>
      </c>
      <c r="M726" s="11">
        <v>0.45</v>
      </c>
      <c r="O726" s="12"/>
      <c r="P726" s="17">
        <f>'RAW DATA'!$I726+0.05</f>
        <v>0.5</v>
      </c>
      <c r="Q726" s="12"/>
      <c r="R726" s="13"/>
    </row>
    <row r="727" spans="1:18" ht="15.75" customHeight="1" x14ac:dyDescent="0.25">
      <c r="A727" s="1"/>
      <c r="B727" s="6" t="s">
        <v>14</v>
      </c>
      <c r="C727" s="6">
        <v>1185732</v>
      </c>
      <c r="D727" s="7">
        <v>44208</v>
      </c>
      <c r="E727" s="6" t="s">
        <v>46</v>
      </c>
      <c r="F727" s="6" t="s">
        <v>47</v>
      </c>
      <c r="G727" s="6" t="s">
        <v>48</v>
      </c>
      <c r="H727" s="6" t="s">
        <v>18</v>
      </c>
      <c r="I727" s="8">
        <v>0.45</v>
      </c>
      <c r="J727" s="9">
        <v>8500</v>
      </c>
      <c r="K727" s="10">
        <f t="shared" si="5"/>
        <v>3825</v>
      </c>
      <c r="L727" s="10">
        <f t="shared" si="4"/>
        <v>1338.75</v>
      </c>
      <c r="M727" s="11">
        <v>0.35</v>
      </c>
      <c r="O727" s="12"/>
      <c r="P727" s="17">
        <f>'RAW DATA'!$I727+0.05</f>
        <v>0.5</v>
      </c>
      <c r="Q727" s="12"/>
      <c r="R727" s="13"/>
    </row>
    <row r="728" spans="1:18" ht="15.75" customHeight="1" x14ac:dyDescent="0.25">
      <c r="A728" s="1"/>
      <c r="B728" s="6" t="s">
        <v>14</v>
      </c>
      <c r="C728" s="6">
        <v>1185732</v>
      </c>
      <c r="D728" s="7">
        <v>44208</v>
      </c>
      <c r="E728" s="6" t="s">
        <v>46</v>
      </c>
      <c r="F728" s="6" t="s">
        <v>47</v>
      </c>
      <c r="G728" s="6" t="s">
        <v>48</v>
      </c>
      <c r="H728" s="6" t="s">
        <v>19</v>
      </c>
      <c r="I728" s="8">
        <v>0.35000000000000003</v>
      </c>
      <c r="J728" s="9">
        <v>8500</v>
      </c>
      <c r="K728" s="10">
        <f t="shared" si="5"/>
        <v>2975.0000000000005</v>
      </c>
      <c r="L728" s="10">
        <f t="shared" si="4"/>
        <v>743.75000000000011</v>
      </c>
      <c r="M728" s="11">
        <v>0.25</v>
      </c>
      <c r="O728" s="12"/>
      <c r="P728" s="17">
        <f>'RAW DATA'!$I728+0.05</f>
        <v>0.4</v>
      </c>
      <c r="Q728" s="12"/>
      <c r="R728" s="13"/>
    </row>
    <row r="729" spans="1:18" ht="15.75" customHeight="1" x14ac:dyDescent="0.25">
      <c r="A729" s="1"/>
      <c r="B729" s="6" t="s">
        <v>14</v>
      </c>
      <c r="C729" s="6">
        <v>1185732</v>
      </c>
      <c r="D729" s="7">
        <v>44208</v>
      </c>
      <c r="E729" s="6" t="s">
        <v>46</v>
      </c>
      <c r="F729" s="6" t="s">
        <v>47</v>
      </c>
      <c r="G729" s="6" t="s">
        <v>48</v>
      </c>
      <c r="H729" s="6" t="s">
        <v>20</v>
      </c>
      <c r="I729" s="8">
        <v>0.39999999999999997</v>
      </c>
      <c r="J729" s="9">
        <v>7000</v>
      </c>
      <c r="K729" s="10">
        <f t="shared" si="5"/>
        <v>2799.9999999999995</v>
      </c>
      <c r="L729" s="10">
        <f t="shared" si="4"/>
        <v>839.99999999999989</v>
      </c>
      <c r="M729" s="11">
        <v>0.3</v>
      </c>
      <c r="O729" s="12"/>
      <c r="P729" s="17">
        <f>'RAW DATA'!$I729+0.05</f>
        <v>0.44999999999999996</v>
      </c>
      <c r="Q729" s="12"/>
      <c r="R729" s="13"/>
    </row>
    <row r="730" spans="1:18" ht="15.75" customHeight="1" x14ac:dyDescent="0.25">
      <c r="A730" s="1"/>
      <c r="B730" s="6" t="s">
        <v>14</v>
      </c>
      <c r="C730" s="6">
        <v>1185732</v>
      </c>
      <c r="D730" s="7">
        <v>44208</v>
      </c>
      <c r="E730" s="6" t="s">
        <v>46</v>
      </c>
      <c r="F730" s="6" t="s">
        <v>47</v>
      </c>
      <c r="G730" s="6" t="s">
        <v>48</v>
      </c>
      <c r="H730" s="6" t="s">
        <v>21</v>
      </c>
      <c r="I730" s="8">
        <v>0.55000000000000004</v>
      </c>
      <c r="J730" s="9">
        <v>7500</v>
      </c>
      <c r="K730" s="10">
        <f t="shared" si="5"/>
        <v>4125</v>
      </c>
      <c r="L730" s="10">
        <f t="shared" si="4"/>
        <v>1443.75</v>
      </c>
      <c r="M730" s="11">
        <v>0.35</v>
      </c>
      <c r="O730" s="12"/>
      <c r="P730" s="17">
        <f>'RAW DATA'!$I730+0.05</f>
        <v>0.60000000000000009</v>
      </c>
      <c r="Q730" s="12"/>
      <c r="R730" s="13"/>
    </row>
    <row r="731" spans="1:18" ht="15.75" customHeight="1" x14ac:dyDescent="0.25">
      <c r="A731" s="1"/>
      <c r="B731" s="6" t="s">
        <v>14</v>
      </c>
      <c r="C731" s="6">
        <v>1185732</v>
      </c>
      <c r="D731" s="7">
        <v>44208</v>
      </c>
      <c r="E731" s="6" t="s">
        <v>46</v>
      </c>
      <c r="F731" s="6" t="s">
        <v>47</v>
      </c>
      <c r="G731" s="6" t="s">
        <v>48</v>
      </c>
      <c r="H731" s="6" t="s">
        <v>22</v>
      </c>
      <c r="I731" s="8">
        <v>0.45</v>
      </c>
      <c r="J731" s="9">
        <v>8500</v>
      </c>
      <c r="K731" s="10">
        <f t="shared" si="5"/>
        <v>3825</v>
      </c>
      <c r="L731" s="10">
        <f t="shared" si="4"/>
        <v>1912.5</v>
      </c>
      <c r="M731" s="11">
        <v>0.5</v>
      </c>
      <c r="O731" s="12"/>
      <c r="P731" s="17">
        <f>'RAW DATA'!$I731+0.05</f>
        <v>0.5</v>
      </c>
      <c r="Q731" s="12"/>
      <c r="R731" s="13"/>
    </row>
    <row r="732" spans="1:18" ht="15.75" customHeight="1" x14ac:dyDescent="0.25">
      <c r="A732" s="1"/>
      <c r="B732" s="6" t="s">
        <v>14</v>
      </c>
      <c r="C732" s="6">
        <v>1185732</v>
      </c>
      <c r="D732" s="7">
        <v>44237</v>
      </c>
      <c r="E732" s="6" t="s">
        <v>46</v>
      </c>
      <c r="F732" s="6" t="s">
        <v>47</v>
      </c>
      <c r="G732" s="6" t="s">
        <v>48</v>
      </c>
      <c r="H732" s="6" t="s">
        <v>17</v>
      </c>
      <c r="I732" s="8">
        <v>0.45</v>
      </c>
      <c r="J732" s="9">
        <v>11000</v>
      </c>
      <c r="K732" s="10">
        <f t="shared" si="5"/>
        <v>4950</v>
      </c>
      <c r="L732" s="10">
        <f t="shared" si="4"/>
        <v>2227.5</v>
      </c>
      <c r="M732" s="11">
        <v>0.45</v>
      </c>
      <c r="O732" s="12"/>
      <c r="P732" s="17">
        <f>'RAW DATA'!$I732+0.05</f>
        <v>0.5</v>
      </c>
      <c r="Q732" s="12"/>
      <c r="R732" s="13"/>
    </row>
    <row r="733" spans="1:18" ht="15.75" customHeight="1" x14ac:dyDescent="0.25">
      <c r="A733" s="1"/>
      <c r="B733" s="6" t="s">
        <v>14</v>
      </c>
      <c r="C733" s="6">
        <v>1185732</v>
      </c>
      <c r="D733" s="7">
        <v>44237</v>
      </c>
      <c r="E733" s="6" t="s">
        <v>46</v>
      </c>
      <c r="F733" s="6" t="s">
        <v>47</v>
      </c>
      <c r="G733" s="6" t="s">
        <v>48</v>
      </c>
      <c r="H733" s="6" t="s">
        <v>18</v>
      </c>
      <c r="I733" s="8">
        <v>0.45</v>
      </c>
      <c r="J733" s="9">
        <v>7500</v>
      </c>
      <c r="K733" s="10">
        <f t="shared" si="5"/>
        <v>3375</v>
      </c>
      <c r="L733" s="10">
        <f t="shared" si="4"/>
        <v>1181.25</v>
      </c>
      <c r="M733" s="11">
        <v>0.35</v>
      </c>
      <c r="O733" s="12"/>
      <c r="P733" s="17">
        <f>'RAW DATA'!$I733+0.05</f>
        <v>0.5</v>
      </c>
      <c r="Q733" s="12"/>
      <c r="R733" s="13"/>
    </row>
    <row r="734" spans="1:18" ht="15.75" customHeight="1" x14ac:dyDescent="0.25">
      <c r="A734" s="1"/>
      <c r="B734" s="6" t="s">
        <v>14</v>
      </c>
      <c r="C734" s="6">
        <v>1185732</v>
      </c>
      <c r="D734" s="7">
        <v>44237</v>
      </c>
      <c r="E734" s="6" t="s">
        <v>46</v>
      </c>
      <c r="F734" s="6" t="s">
        <v>47</v>
      </c>
      <c r="G734" s="6" t="s">
        <v>48</v>
      </c>
      <c r="H734" s="6" t="s">
        <v>19</v>
      </c>
      <c r="I734" s="8">
        <v>0.35000000000000003</v>
      </c>
      <c r="J734" s="9">
        <v>8000</v>
      </c>
      <c r="K734" s="10">
        <f t="shared" si="5"/>
        <v>2800.0000000000005</v>
      </c>
      <c r="L734" s="10">
        <f t="shared" si="4"/>
        <v>700.00000000000011</v>
      </c>
      <c r="M734" s="11">
        <v>0.25</v>
      </c>
      <c r="O734" s="12"/>
      <c r="P734" s="17">
        <f>'RAW DATA'!$I734+0.05</f>
        <v>0.4</v>
      </c>
      <c r="Q734" s="12"/>
      <c r="R734" s="13"/>
    </row>
    <row r="735" spans="1:18" ht="15.75" customHeight="1" x14ac:dyDescent="0.25">
      <c r="A735" s="1"/>
      <c r="B735" s="6" t="s">
        <v>14</v>
      </c>
      <c r="C735" s="6">
        <v>1185732</v>
      </c>
      <c r="D735" s="7">
        <v>44237</v>
      </c>
      <c r="E735" s="6" t="s">
        <v>46</v>
      </c>
      <c r="F735" s="6" t="s">
        <v>47</v>
      </c>
      <c r="G735" s="6" t="s">
        <v>48</v>
      </c>
      <c r="H735" s="6" t="s">
        <v>20</v>
      </c>
      <c r="I735" s="8">
        <v>0.39999999999999997</v>
      </c>
      <c r="J735" s="9">
        <v>6750</v>
      </c>
      <c r="K735" s="10">
        <f t="shared" si="5"/>
        <v>2700</v>
      </c>
      <c r="L735" s="10">
        <f t="shared" si="4"/>
        <v>810</v>
      </c>
      <c r="M735" s="11">
        <v>0.3</v>
      </c>
      <c r="O735" s="12"/>
      <c r="P735" s="17">
        <f>'RAW DATA'!$I735+0.05</f>
        <v>0.44999999999999996</v>
      </c>
      <c r="Q735" s="12"/>
      <c r="R735" s="13"/>
    </row>
    <row r="736" spans="1:18" ht="15.75" customHeight="1" x14ac:dyDescent="0.25">
      <c r="A736" s="1"/>
      <c r="B736" s="6" t="s">
        <v>14</v>
      </c>
      <c r="C736" s="6">
        <v>1185732</v>
      </c>
      <c r="D736" s="7">
        <v>44237</v>
      </c>
      <c r="E736" s="6" t="s">
        <v>46</v>
      </c>
      <c r="F736" s="6" t="s">
        <v>47</v>
      </c>
      <c r="G736" s="6" t="s">
        <v>48</v>
      </c>
      <c r="H736" s="6" t="s">
        <v>21</v>
      </c>
      <c r="I736" s="8">
        <v>0.55000000000000004</v>
      </c>
      <c r="J736" s="9">
        <v>7500</v>
      </c>
      <c r="K736" s="10">
        <f t="shared" si="5"/>
        <v>4125</v>
      </c>
      <c r="L736" s="10">
        <f t="shared" si="4"/>
        <v>1443.75</v>
      </c>
      <c r="M736" s="11">
        <v>0.35</v>
      </c>
      <c r="O736" s="12"/>
      <c r="P736" s="17">
        <f>'RAW DATA'!$I736+0.05</f>
        <v>0.60000000000000009</v>
      </c>
      <c r="Q736" s="12"/>
      <c r="R736" s="13"/>
    </row>
    <row r="737" spans="1:18" ht="15.75" customHeight="1" x14ac:dyDescent="0.25">
      <c r="A737" s="1"/>
      <c r="B737" s="6" t="s">
        <v>14</v>
      </c>
      <c r="C737" s="6">
        <v>1185732</v>
      </c>
      <c r="D737" s="7">
        <v>44237</v>
      </c>
      <c r="E737" s="6" t="s">
        <v>46</v>
      </c>
      <c r="F737" s="6" t="s">
        <v>47</v>
      </c>
      <c r="G737" s="6" t="s">
        <v>48</v>
      </c>
      <c r="H737" s="6" t="s">
        <v>22</v>
      </c>
      <c r="I737" s="8">
        <v>0.45</v>
      </c>
      <c r="J737" s="9">
        <v>8500</v>
      </c>
      <c r="K737" s="10">
        <f t="shared" si="5"/>
        <v>3825</v>
      </c>
      <c r="L737" s="10">
        <f t="shared" si="4"/>
        <v>1912.5</v>
      </c>
      <c r="M737" s="11">
        <v>0.5</v>
      </c>
      <c r="O737" s="12"/>
      <c r="P737" s="17">
        <f>'RAW DATA'!$I737+0.05</f>
        <v>0.5</v>
      </c>
      <c r="Q737" s="12"/>
      <c r="R737" s="13"/>
    </row>
    <row r="738" spans="1:18" ht="15.75" customHeight="1" x14ac:dyDescent="0.25">
      <c r="A738" s="1"/>
      <c r="B738" s="6" t="s">
        <v>14</v>
      </c>
      <c r="C738" s="6">
        <v>1185732</v>
      </c>
      <c r="D738" s="7">
        <v>44263</v>
      </c>
      <c r="E738" s="6" t="s">
        <v>46</v>
      </c>
      <c r="F738" s="6" t="s">
        <v>47</v>
      </c>
      <c r="G738" s="6" t="s">
        <v>48</v>
      </c>
      <c r="H738" s="6" t="s">
        <v>17</v>
      </c>
      <c r="I738" s="8">
        <v>0.45</v>
      </c>
      <c r="J738" s="9">
        <v>10700</v>
      </c>
      <c r="K738" s="10">
        <f t="shared" si="5"/>
        <v>4815</v>
      </c>
      <c r="L738" s="10">
        <f t="shared" si="4"/>
        <v>2166.75</v>
      </c>
      <c r="M738" s="11">
        <v>0.45</v>
      </c>
      <c r="O738" s="12"/>
      <c r="P738" s="17">
        <f>'RAW DATA'!$I738+0.05</f>
        <v>0.5</v>
      </c>
      <c r="Q738" s="12"/>
      <c r="R738" s="13"/>
    </row>
    <row r="739" spans="1:18" ht="15.75" customHeight="1" x14ac:dyDescent="0.25">
      <c r="A739" s="1"/>
      <c r="B739" s="6" t="s">
        <v>14</v>
      </c>
      <c r="C739" s="6">
        <v>1185732</v>
      </c>
      <c r="D739" s="7">
        <v>44263</v>
      </c>
      <c r="E739" s="6" t="s">
        <v>46</v>
      </c>
      <c r="F739" s="6" t="s">
        <v>47</v>
      </c>
      <c r="G739" s="6" t="s">
        <v>48</v>
      </c>
      <c r="H739" s="6" t="s">
        <v>18</v>
      </c>
      <c r="I739" s="8">
        <v>0.45</v>
      </c>
      <c r="J739" s="9">
        <v>7500</v>
      </c>
      <c r="K739" s="10">
        <f t="shared" si="5"/>
        <v>3375</v>
      </c>
      <c r="L739" s="10">
        <f t="shared" si="4"/>
        <v>1181.25</v>
      </c>
      <c r="M739" s="11">
        <v>0.35</v>
      </c>
      <c r="O739" s="12"/>
      <c r="P739" s="17">
        <f>'RAW DATA'!$I739+0.05</f>
        <v>0.5</v>
      </c>
      <c r="Q739" s="12"/>
      <c r="R739" s="13"/>
    </row>
    <row r="740" spans="1:18" ht="15.75" customHeight="1" x14ac:dyDescent="0.25">
      <c r="A740" s="1"/>
      <c r="B740" s="6" t="s">
        <v>14</v>
      </c>
      <c r="C740" s="6">
        <v>1185732</v>
      </c>
      <c r="D740" s="7">
        <v>44263</v>
      </c>
      <c r="E740" s="6" t="s">
        <v>46</v>
      </c>
      <c r="F740" s="6" t="s">
        <v>47</v>
      </c>
      <c r="G740" s="6" t="s">
        <v>48</v>
      </c>
      <c r="H740" s="6" t="s">
        <v>19</v>
      </c>
      <c r="I740" s="8">
        <v>0.35000000000000003</v>
      </c>
      <c r="J740" s="9">
        <v>7750</v>
      </c>
      <c r="K740" s="10">
        <f t="shared" si="5"/>
        <v>2712.5000000000005</v>
      </c>
      <c r="L740" s="10">
        <f t="shared" si="4"/>
        <v>678.12500000000011</v>
      </c>
      <c r="M740" s="11">
        <v>0.25</v>
      </c>
      <c r="O740" s="12"/>
      <c r="P740" s="17">
        <f>'RAW DATA'!$I740+0.05</f>
        <v>0.4</v>
      </c>
      <c r="Q740" s="12"/>
      <c r="R740" s="13"/>
    </row>
    <row r="741" spans="1:18" ht="15.75" customHeight="1" x14ac:dyDescent="0.25">
      <c r="A741" s="1"/>
      <c r="B741" s="6" t="s">
        <v>14</v>
      </c>
      <c r="C741" s="6">
        <v>1185732</v>
      </c>
      <c r="D741" s="7">
        <v>44263</v>
      </c>
      <c r="E741" s="6" t="s">
        <v>46</v>
      </c>
      <c r="F741" s="6" t="s">
        <v>47</v>
      </c>
      <c r="G741" s="6" t="s">
        <v>48</v>
      </c>
      <c r="H741" s="6" t="s">
        <v>20</v>
      </c>
      <c r="I741" s="8">
        <v>0.39999999999999997</v>
      </c>
      <c r="J741" s="9">
        <v>6250</v>
      </c>
      <c r="K741" s="10">
        <f t="shared" si="5"/>
        <v>2500</v>
      </c>
      <c r="L741" s="10">
        <f t="shared" si="4"/>
        <v>750</v>
      </c>
      <c r="M741" s="11">
        <v>0.3</v>
      </c>
      <c r="O741" s="12"/>
      <c r="P741" s="17">
        <f>'RAW DATA'!$I741+0.05</f>
        <v>0.44999999999999996</v>
      </c>
      <c r="Q741" s="12"/>
      <c r="R741" s="13"/>
    </row>
    <row r="742" spans="1:18" ht="15.75" customHeight="1" x14ac:dyDescent="0.25">
      <c r="A742" s="1"/>
      <c r="B742" s="6" t="s">
        <v>14</v>
      </c>
      <c r="C742" s="6">
        <v>1185732</v>
      </c>
      <c r="D742" s="7">
        <v>44263</v>
      </c>
      <c r="E742" s="6" t="s">
        <v>46</v>
      </c>
      <c r="F742" s="6" t="s">
        <v>47</v>
      </c>
      <c r="G742" s="6" t="s">
        <v>48</v>
      </c>
      <c r="H742" s="6" t="s">
        <v>21</v>
      </c>
      <c r="I742" s="8">
        <v>0.55000000000000004</v>
      </c>
      <c r="J742" s="9">
        <v>6750</v>
      </c>
      <c r="K742" s="10">
        <f t="shared" si="5"/>
        <v>3712.5000000000005</v>
      </c>
      <c r="L742" s="10">
        <f t="shared" si="4"/>
        <v>1299.375</v>
      </c>
      <c r="M742" s="11">
        <v>0.35</v>
      </c>
      <c r="O742" s="12"/>
      <c r="P742" s="17">
        <f>'RAW DATA'!$I742+0.05</f>
        <v>0.60000000000000009</v>
      </c>
      <c r="Q742" s="12"/>
      <c r="R742" s="13"/>
    </row>
    <row r="743" spans="1:18" ht="15.75" customHeight="1" x14ac:dyDescent="0.25">
      <c r="A743" s="1"/>
      <c r="B743" s="6" t="s">
        <v>14</v>
      </c>
      <c r="C743" s="6">
        <v>1185732</v>
      </c>
      <c r="D743" s="7">
        <v>44263</v>
      </c>
      <c r="E743" s="6" t="s">
        <v>46</v>
      </c>
      <c r="F743" s="6" t="s">
        <v>47</v>
      </c>
      <c r="G743" s="6" t="s">
        <v>48</v>
      </c>
      <c r="H743" s="6" t="s">
        <v>22</v>
      </c>
      <c r="I743" s="8">
        <v>0.45</v>
      </c>
      <c r="J743" s="9">
        <v>7750</v>
      </c>
      <c r="K743" s="10">
        <f t="shared" si="5"/>
        <v>3487.5</v>
      </c>
      <c r="L743" s="10">
        <f t="shared" si="4"/>
        <v>1743.75</v>
      </c>
      <c r="M743" s="11">
        <v>0.5</v>
      </c>
      <c r="O743" s="12"/>
      <c r="P743" s="17">
        <f>'RAW DATA'!$I743+0.05</f>
        <v>0.5</v>
      </c>
      <c r="Q743" s="12"/>
      <c r="R743" s="13"/>
    </row>
    <row r="744" spans="1:18" ht="15.75" customHeight="1" x14ac:dyDescent="0.25">
      <c r="A744" s="1"/>
      <c r="B744" s="6" t="s">
        <v>14</v>
      </c>
      <c r="C744" s="6">
        <v>1185732</v>
      </c>
      <c r="D744" s="7">
        <v>44295</v>
      </c>
      <c r="E744" s="6" t="s">
        <v>46</v>
      </c>
      <c r="F744" s="6" t="s">
        <v>47</v>
      </c>
      <c r="G744" s="6" t="s">
        <v>48</v>
      </c>
      <c r="H744" s="6" t="s">
        <v>17</v>
      </c>
      <c r="I744" s="8">
        <v>0.45</v>
      </c>
      <c r="J744" s="9">
        <v>10250</v>
      </c>
      <c r="K744" s="10">
        <f t="shared" si="5"/>
        <v>4612.5</v>
      </c>
      <c r="L744" s="10">
        <f t="shared" si="4"/>
        <v>2075.625</v>
      </c>
      <c r="M744" s="11">
        <v>0.45</v>
      </c>
      <c r="O744" s="12"/>
      <c r="P744" s="17">
        <f>'RAW DATA'!$I744+0.05</f>
        <v>0.5</v>
      </c>
      <c r="Q744" s="12"/>
      <c r="R744" s="13"/>
    </row>
    <row r="745" spans="1:18" ht="15.75" customHeight="1" x14ac:dyDescent="0.25">
      <c r="A745" s="1"/>
      <c r="B745" s="6" t="s">
        <v>14</v>
      </c>
      <c r="C745" s="6">
        <v>1185732</v>
      </c>
      <c r="D745" s="7">
        <v>44295</v>
      </c>
      <c r="E745" s="6" t="s">
        <v>46</v>
      </c>
      <c r="F745" s="6" t="s">
        <v>47</v>
      </c>
      <c r="G745" s="6" t="s">
        <v>48</v>
      </c>
      <c r="H745" s="6" t="s">
        <v>18</v>
      </c>
      <c r="I745" s="8">
        <v>0.45</v>
      </c>
      <c r="J745" s="9">
        <v>7250</v>
      </c>
      <c r="K745" s="10">
        <f t="shared" si="5"/>
        <v>3262.5</v>
      </c>
      <c r="L745" s="10">
        <f t="shared" si="4"/>
        <v>1141.875</v>
      </c>
      <c r="M745" s="11">
        <v>0.35</v>
      </c>
      <c r="O745" s="12"/>
      <c r="P745" s="17">
        <f>'RAW DATA'!$I745+0.05</f>
        <v>0.5</v>
      </c>
      <c r="Q745" s="12"/>
      <c r="R745" s="13"/>
    </row>
    <row r="746" spans="1:18" ht="15.75" customHeight="1" x14ac:dyDescent="0.25">
      <c r="A746" s="1"/>
      <c r="B746" s="6" t="s">
        <v>14</v>
      </c>
      <c r="C746" s="6">
        <v>1185732</v>
      </c>
      <c r="D746" s="7">
        <v>44295</v>
      </c>
      <c r="E746" s="6" t="s">
        <v>46</v>
      </c>
      <c r="F746" s="6" t="s">
        <v>47</v>
      </c>
      <c r="G746" s="6" t="s">
        <v>48</v>
      </c>
      <c r="H746" s="6" t="s">
        <v>19</v>
      </c>
      <c r="I746" s="8">
        <v>0.35000000000000003</v>
      </c>
      <c r="J746" s="9">
        <v>7250</v>
      </c>
      <c r="K746" s="10">
        <f t="shared" si="5"/>
        <v>2537.5000000000005</v>
      </c>
      <c r="L746" s="10">
        <f t="shared" si="4"/>
        <v>634.37500000000011</v>
      </c>
      <c r="M746" s="11">
        <v>0.25</v>
      </c>
      <c r="O746" s="12"/>
      <c r="P746" s="17">
        <f>'RAW DATA'!$I746+0.05</f>
        <v>0.4</v>
      </c>
      <c r="Q746" s="12"/>
      <c r="R746" s="13"/>
    </row>
    <row r="747" spans="1:18" ht="15.75" customHeight="1" x14ac:dyDescent="0.25">
      <c r="A747" s="1"/>
      <c r="B747" s="6" t="s">
        <v>14</v>
      </c>
      <c r="C747" s="6">
        <v>1185732</v>
      </c>
      <c r="D747" s="7">
        <v>44295</v>
      </c>
      <c r="E747" s="6" t="s">
        <v>46</v>
      </c>
      <c r="F747" s="6" t="s">
        <v>47</v>
      </c>
      <c r="G747" s="6" t="s">
        <v>48</v>
      </c>
      <c r="H747" s="6" t="s">
        <v>20</v>
      </c>
      <c r="I747" s="8">
        <v>0.39999999999999997</v>
      </c>
      <c r="J747" s="9">
        <v>6500</v>
      </c>
      <c r="K747" s="10">
        <f t="shared" si="5"/>
        <v>2600</v>
      </c>
      <c r="L747" s="10">
        <f t="shared" si="4"/>
        <v>780</v>
      </c>
      <c r="M747" s="11">
        <v>0.3</v>
      </c>
      <c r="O747" s="12"/>
      <c r="P747" s="17">
        <f>'RAW DATA'!$I747+0.05</f>
        <v>0.44999999999999996</v>
      </c>
      <c r="Q747" s="12"/>
      <c r="R747" s="13"/>
    </row>
    <row r="748" spans="1:18" ht="15.75" customHeight="1" x14ac:dyDescent="0.25">
      <c r="A748" s="1"/>
      <c r="B748" s="6" t="s">
        <v>14</v>
      </c>
      <c r="C748" s="6">
        <v>1185732</v>
      </c>
      <c r="D748" s="7">
        <v>44295</v>
      </c>
      <c r="E748" s="6" t="s">
        <v>46</v>
      </c>
      <c r="F748" s="6" t="s">
        <v>47</v>
      </c>
      <c r="G748" s="6" t="s">
        <v>48</v>
      </c>
      <c r="H748" s="6" t="s">
        <v>21</v>
      </c>
      <c r="I748" s="8">
        <v>0.55000000000000004</v>
      </c>
      <c r="J748" s="9">
        <v>6750</v>
      </c>
      <c r="K748" s="10">
        <f t="shared" si="5"/>
        <v>3712.5000000000005</v>
      </c>
      <c r="L748" s="10">
        <f t="shared" si="4"/>
        <v>1299.375</v>
      </c>
      <c r="M748" s="11">
        <v>0.35</v>
      </c>
      <c r="O748" s="12"/>
      <c r="P748" s="17">
        <f>'RAW DATA'!$I748+0.05</f>
        <v>0.60000000000000009</v>
      </c>
      <c r="Q748" s="12"/>
      <c r="R748" s="13"/>
    </row>
    <row r="749" spans="1:18" ht="15.75" customHeight="1" x14ac:dyDescent="0.25">
      <c r="A749" s="1"/>
      <c r="B749" s="6" t="s">
        <v>14</v>
      </c>
      <c r="C749" s="6">
        <v>1185732</v>
      </c>
      <c r="D749" s="7">
        <v>44295</v>
      </c>
      <c r="E749" s="6" t="s">
        <v>46</v>
      </c>
      <c r="F749" s="6" t="s">
        <v>47</v>
      </c>
      <c r="G749" s="6" t="s">
        <v>48</v>
      </c>
      <c r="H749" s="6" t="s">
        <v>22</v>
      </c>
      <c r="I749" s="8">
        <v>0.45</v>
      </c>
      <c r="J749" s="9">
        <v>8000</v>
      </c>
      <c r="K749" s="10">
        <f t="shared" si="5"/>
        <v>3600</v>
      </c>
      <c r="L749" s="10">
        <f t="shared" si="4"/>
        <v>1800</v>
      </c>
      <c r="M749" s="11">
        <v>0.5</v>
      </c>
      <c r="O749" s="12"/>
      <c r="P749" s="17">
        <f>'RAW DATA'!$I749+0.05</f>
        <v>0.5</v>
      </c>
      <c r="Q749" s="12"/>
      <c r="R749" s="13"/>
    </row>
    <row r="750" spans="1:18" ht="15.75" customHeight="1" x14ac:dyDescent="0.25">
      <c r="A750" s="1"/>
      <c r="B750" s="6" t="s">
        <v>14</v>
      </c>
      <c r="C750" s="6">
        <v>1185732</v>
      </c>
      <c r="D750" s="7">
        <v>44324</v>
      </c>
      <c r="E750" s="6" t="s">
        <v>46</v>
      </c>
      <c r="F750" s="6" t="s">
        <v>47</v>
      </c>
      <c r="G750" s="6" t="s">
        <v>48</v>
      </c>
      <c r="H750" s="6" t="s">
        <v>17</v>
      </c>
      <c r="I750" s="8">
        <v>0.55000000000000004</v>
      </c>
      <c r="J750" s="9">
        <v>10700</v>
      </c>
      <c r="K750" s="10">
        <f t="shared" si="5"/>
        <v>5885.0000000000009</v>
      </c>
      <c r="L750" s="10">
        <f t="shared" si="4"/>
        <v>2648.2500000000005</v>
      </c>
      <c r="M750" s="11">
        <v>0.45</v>
      </c>
      <c r="O750" s="12"/>
      <c r="P750" s="17">
        <f>'RAW DATA'!$I750+0.05</f>
        <v>0.60000000000000009</v>
      </c>
      <c r="Q750" s="12"/>
      <c r="R750" s="13"/>
    </row>
    <row r="751" spans="1:18" ht="15.75" customHeight="1" x14ac:dyDescent="0.25">
      <c r="A751" s="1"/>
      <c r="B751" s="6" t="s">
        <v>14</v>
      </c>
      <c r="C751" s="6">
        <v>1185732</v>
      </c>
      <c r="D751" s="7">
        <v>44324</v>
      </c>
      <c r="E751" s="6" t="s">
        <v>46</v>
      </c>
      <c r="F751" s="6" t="s">
        <v>47</v>
      </c>
      <c r="G751" s="6" t="s">
        <v>48</v>
      </c>
      <c r="H751" s="6" t="s">
        <v>18</v>
      </c>
      <c r="I751" s="8">
        <v>0.55000000000000004</v>
      </c>
      <c r="J751" s="9">
        <v>7750</v>
      </c>
      <c r="K751" s="10">
        <f t="shared" si="5"/>
        <v>4262.5</v>
      </c>
      <c r="L751" s="10">
        <f t="shared" si="4"/>
        <v>1491.875</v>
      </c>
      <c r="M751" s="11">
        <v>0.35</v>
      </c>
      <c r="O751" s="12"/>
      <c r="P751" s="17">
        <f>'RAW DATA'!$I751+0.05</f>
        <v>0.60000000000000009</v>
      </c>
      <c r="Q751" s="12"/>
      <c r="R751" s="13"/>
    </row>
    <row r="752" spans="1:18" ht="15.75" customHeight="1" x14ac:dyDescent="0.25">
      <c r="A752" s="1"/>
      <c r="B752" s="6" t="s">
        <v>14</v>
      </c>
      <c r="C752" s="6">
        <v>1185732</v>
      </c>
      <c r="D752" s="7">
        <v>44324</v>
      </c>
      <c r="E752" s="6" t="s">
        <v>46</v>
      </c>
      <c r="F752" s="6" t="s">
        <v>47</v>
      </c>
      <c r="G752" s="6" t="s">
        <v>48</v>
      </c>
      <c r="H752" s="6" t="s">
        <v>19</v>
      </c>
      <c r="I752" s="8">
        <v>0.5</v>
      </c>
      <c r="J752" s="9">
        <v>7500</v>
      </c>
      <c r="K752" s="10">
        <f t="shared" si="5"/>
        <v>3750</v>
      </c>
      <c r="L752" s="10">
        <f t="shared" si="4"/>
        <v>937.5</v>
      </c>
      <c r="M752" s="11">
        <v>0.25</v>
      </c>
      <c r="O752" s="12"/>
      <c r="P752" s="17">
        <f>'RAW DATA'!$I752+0.05</f>
        <v>0.55000000000000004</v>
      </c>
      <c r="Q752" s="12"/>
      <c r="R752" s="13"/>
    </row>
    <row r="753" spans="1:18" ht="15.75" customHeight="1" x14ac:dyDescent="0.25">
      <c r="A753" s="1"/>
      <c r="B753" s="6" t="s">
        <v>14</v>
      </c>
      <c r="C753" s="6">
        <v>1185732</v>
      </c>
      <c r="D753" s="7">
        <v>44324</v>
      </c>
      <c r="E753" s="6" t="s">
        <v>46</v>
      </c>
      <c r="F753" s="6" t="s">
        <v>47</v>
      </c>
      <c r="G753" s="6" t="s">
        <v>48</v>
      </c>
      <c r="H753" s="6" t="s">
        <v>20</v>
      </c>
      <c r="I753" s="8">
        <v>0.5</v>
      </c>
      <c r="J753" s="9">
        <v>7000</v>
      </c>
      <c r="K753" s="10">
        <f t="shared" si="5"/>
        <v>3500</v>
      </c>
      <c r="L753" s="10">
        <f t="shared" si="4"/>
        <v>1050</v>
      </c>
      <c r="M753" s="11">
        <v>0.3</v>
      </c>
      <c r="O753" s="12"/>
      <c r="P753" s="17">
        <f>'RAW DATA'!$I753+0.05</f>
        <v>0.55000000000000004</v>
      </c>
      <c r="Q753" s="12"/>
      <c r="R753" s="13"/>
    </row>
    <row r="754" spans="1:18" ht="15.75" customHeight="1" x14ac:dyDescent="0.25">
      <c r="A754" s="1"/>
      <c r="B754" s="6" t="s">
        <v>14</v>
      </c>
      <c r="C754" s="6">
        <v>1185732</v>
      </c>
      <c r="D754" s="7">
        <v>44324</v>
      </c>
      <c r="E754" s="6" t="s">
        <v>46</v>
      </c>
      <c r="F754" s="6" t="s">
        <v>47</v>
      </c>
      <c r="G754" s="6" t="s">
        <v>48</v>
      </c>
      <c r="H754" s="6" t="s">
        <v>21</v>
      </c>
      <c r="I754" s="8">
        <v>0.6</v>
      </c>
      <c r="J754" s="9">
        <v>7250</v>
      </c>
      <c r="K754" s="10">
        <f t="shared" si="5"/>
        <v>4350</v>
      </c>
      <c r="L754" s="10">
        <f t="shared" si="4"/>
        <v>1522.5</v>
      </c>
      <c r="M754" s="11">
        <v>0.35</v>
      </c>
      <c r="O754" s="12"/>
      <c r="P754" s="17">
        <f>'RAW DATA'!$I754+0.05</f>
        <v>0.65</v>
      </c>
      <c r="Q754" s="12"/>
      <c r="R754" s="13"/>
    </row>
    <row r="755" spans="1:18" ht="15.75" customHeight="1" x14ac:dyDescent="0.25">
      <c r="A755" s="1"/>
      <c r="B755" s="6" t="s">
        <v>14</v>
      </c>
      <c r="C755" s="6">
        <v>1185732</v>
      </c>
      <c r="D755" s="7">
        <v>44324</v>
      </c>
      <c r="E755" s="6" t="s">
        <v>46</v>
      </c>
      <c r="F755" s="6" t="s">
        <v>47</v>
      </c>
      <c r="G755" s="6" t="s">
        <v>48</v>
      </c>
      <c r="H755" s="6" t="s">
        <v>22</v>
      </c>
      <c r="I755" s="8">
        <v>0.65</v>
      </c>
      <c r="J755" s="9">
        <v>8250</v>
      </c>
      <c r="K755" s="10">
        <f t="shared" si="5"/>
        <v>5362.5</v>
      </c>
      <c r="L755" s="10">
        <f t="shared" si="4"/>
        <v>2681.25</v>
      </c>
      <c r="M755" s="11">
        <v>0.5</v>
      </c>
      <c r="O755" s="12"/>
      <c r="P755" s="17">
        <f>'RAW DATA'!$I755+0.05</f>
        <v>0.70000000000000007</v>
      </c>
      <c r="Q755" s="12"/>
      <c r="R755" s="13"/>
    </row>
    <row r="756" spans="1:18" ht="15.75" customHeight="1" x14ac:dyDescent="0.25">
      <c r="A756" s="1"/>
      <c r="B756" s="6" t="s">
        <v>14</v>
      </c>
      <c r="C756" s="6">
        <v>1185732</v>
      </c>
      <c r="D756" s="7">
        <v>44357</v>
      </c>
      <c r="E756" s="6" t="s">
        <v>46</v>
      </c>
      <c r="F756" s="6" t="s">
        <v>47</v>
      </c>
      <c r="G756" s="6" t="s">
        <v>48</v>
      </c>
      <c r="H756" s="6" t="s">
        <v>17</v>
      </c>
      <c r="I756" s="8">
        <v>0.6</v>
      </c>
      <c r="J756" s="9">
        <v>10750</v>
      </c>
      <c r="K756" s="10">
        <f t="shared" si="5"/>
        <v>6450</v>
      </c>
      <c r="L756" s="10">
        <f t="shared" si="4"/>
        <v>2902.5</v>
      </c>
      <c r="M756" s="11">
        <v>0.45</v>
      </c>
      <c r="O756" s="12"/>
      <c r="P756" s="17">
        <f>'RAW DATA'!$I756+0.05</f>
        <v>0.65</v>
      </c>
      <c r="Q756" s="12"/>
      <c r="R756" s="13"/>
    </row>
    <row r="757" spans="1:18" ht="15.75" customHeight="1" x14ac:dyDescent="0.25">
      <c r="A757" s="1"/>
      <c r="B757" s="6" t="s">
        <v>14</v>
      </c>
      <c r="C757" s="6">
        <v>1185732</v>
      </c>
      <c r="D757" s="7">
        <v>44357</v>
      </c>
      <c r="E757" s="6" t="s">
        <v>46</v>
      </c>
      <c r="F757" s="6" t="s">
        <v>47</v>
      </c>
      <c r="G757" s="6" t="s">
        <v>48</v>
      </c>
      <c r="H757" s="6" t="s">
        <v>18</v>
      </c>
      <c r="I757" s="8">
        <v>0.55000000000000004</v>
      </c>
      <c r="J757" s="9">
        <v>8250</v>
      </c>
      <c r="K757" s="10">
        <f t="shared" si="5"/>
        <v>4537.5</v>
      </c>
      <c r="L757" s="10">
        <f t="shared" si="4"/>
        <v>1588.125</v>
      </c>
      <c r="M757" s="11">
        <v>0.35</v>
      </c>
      <c r="O757" s="12"/>
      <c r="P757" s="17">
        <f>'RAW DATA'!$I757+0.05</f>
        <v>0.60000000000000009</v>
      </c>
      <c r="Q757" s="12"/>
      <c r="R757" s="13"/>
    </row>
    <row r="758" spans="1:18" ht="15.75" customHeight="1" x14ac:dyDescent="0.25">
      <c r="A758" s="1"/>
      <c r="B758" s="6" t="s">
        <v>14</v>
      </c>
      <c r="C758" s="6">
        <v>1185732</v>
      </c>
      <c r="D758" s="7">
        <v>44357</v>
      </c>
      <c r="E758" s="6" t="s">
        <v>46</v>
      </c>
      <c r="F758" s="6" t="s">
        <v>47</v>
      </c>
      <c r="G758" s="6" t="s">
        <v>48</v>
      </c>
      <c r="H758" s="6" t="s">
        <v>19</v>
      </c>
      <c r="I758" s="8">
        <v>0.5</v>
      </c>
      <c r="J758" s="9">
        <v>8000</v>
      </c>
      <c r="K758" s="10">
        <f t="shared" si="5"/>
        <v>4000</v>
      </c>
      <c r="L758" s="10">
        <f t="shared" si="4"/>
        <v>1000</v>
      </c>
      <c r="M758" s="11">
        <v>0.25</v>
      </c>
      <c r="O758" s="12"/>
      <c r="P758" s="17">
        <f>'RAW DATA'!$I758+0.05</f>
        <v>0.55000000000000004</v>
      </c>
      <c r="Q758" s="12"/>
      <c r="R758" s="13"/>
    </row>
    <row r="759" spans="1:18" ht="15.75" customHeight="1" x14ac:dyDescent="0.25">
      <c r="A759" s="1"/>
      <c r="B759" s="6" t="s">
        <v>14</v>
      </c>
      <c r="C759" s="6">
        <v>1185732</v>
      </c>
      <c r="D759" s="7">
        <v>44357</v>
      </c>
      <c r="E759" s="6" t="s">
        <v>46</v>
      </c>
      <c r="F759" s="6" t="s">
        <v>47</v>
      </c>
      <c r="G759" s="6" t="s">
        <v>48</v>
      </c>
      <c r="H759" s="6" t="s">
        <v>20</v>
      </c>
      <c r="I759" s="8">
        <v>0.5</v>
      </c>
      <c r="J759" s="9">
        <v>7750</v>
      </c>
      <c r="K759" s="10">
        <f t="shared" si="5"/>
        <v>3875</v>
      </c>
      <c r="L759" s="10">
        <f t="shared" si="4"/>
        <v>1162.5</v>
      </c>
      <c r="M759" s="11">
        <v>0.3</v>
      </c>
      <c r="O759" s="12"/>
      <c r="P759" s="17">
        <f>'RAW DATA'!$I759+0.05</f>
        <v>0.55000000000000004</v>
      </c>
      <c r="Q759" s="12"/>
      <c r="R759" s="13"/>
    </row>
    <row r="760" spans="1:18" ht="15.75" customHeight="1" x14ac:dyDescent="0.25">
      <c r="A760" s="1"/>
      <c r="B760" s="6" t="s">
        <v>14</v>
      </c>
      <c r="C760" s="6">
        <v>1185732</v>
      </c>
      <c r="D760" s="7">
        <v>44357</v>
      </c>
      <c r="E760" s="6" t="s">
        <v>46</v>
      </c>
      <c r="F760" s="6" t="s">
        <v>47</v>
      </c>
      <c r="G760" s="6" t="s">
        <v>48</v>
      </c>
      <c r="H760" s="6" t="s">
        <v>21</v>
      </c>
      <c r="I760" s="8">
        <v>0.65</v>
      </c>
      <c r="J760" s="9">
        <v>7750</v>
      </c>
      <c r="K760" s="10">
        <f t="shared" si="5"/>
        <v>5037.5</v>
      </c>
      <c r="L760" s="10">
        <f t="shared" si="4"/>
        <v>1763.125</v>
      </c>
      <c r="M760" s="11">
        <v>0.35</v>
      </c>
      <c r="O760" s="12"/>
      <c r="P760" s="17">
        <f>'RAW DATA'!$I760+0.05</f>
        <v>0.70000000000000007</v>
      </c>
      <c r="Q760" s="12"/>
      <c r="R760" s="13"/>
    </row>
    <row r="761" spans="1:18" ht="15.75" customHeight="1" x14ac:dyDescent="0.25">
      <c r="A761" s="1"/>
      <c r="B761" s="6" t="s">
        <v>14</v>
      </c>
      <c r="C761" s="6">
        <v>1185732</v>
      </c>
      <c r="D761" s="7">
        <v>44357</v>
      </c>
      <c r="E761" s="6" t="s">
        <v>46</v>
      </c>
      <c r="F761" s="6" t="s">
        <v>47</v>
      </c>
      <c r="G761" s="6" t="s">
        <v>48</v>
      </c>
      <c r="H761" s="6" t="s">
        <v>22</v>
      </c>
      <c r="I761" s="8">
        <v>0.70000000000000007</v>
      </c>
      <c r="J761" s="9">
        <v>9250</v>
      </c>
      <c r="K761" s="10">
        <f t="shared" si="5"/>
        <v>6475.0000000000009</v>
      </c>
      <c r="L761" s="10">
        <f t="shared" si="4"/>
        <v>3237.5000000000005</v>
      </c>
      <c r="M761" s="11">
        <v>0.5</v>
      </c>
      <c r="O761" s="12"/>
      <c r="P761" s="17">
        <f>'RAW DATA'!$I761+0.05</f>
        <v>0.75000000000000011</v>
      </c>
      <c r="Q761" s="12"/>
      <c r="R761" s="13"/>
    </row>
    <row r="762" spans="1:18" ht="15.75" customHeight="1" x14ac:dyDescent="0.25">
      <c r="A762" s="1"/>
      <c r="B762" s="6" t="s">
        <v>14</v>
      </c>
      <c r="C762" s="6">
        <v>1185732</v>
      </c>
      <c r="D762" s="7">
        <v>44385</v>
      </c>
      <c r="E762" s="6" t="s">
        <v>46</v>
      </c>
      <c r="F762" s="6" t="s">
        <v>47</v>
      </c>
      <c r="G762" s="6" t="s">
        <v>48</v>
      </c>
      <c r="H762" s="6" t="s">
        <v>17</v>
      </c>
      <c r="I762" s="8">
        <v>0.65</v>
      </c>
      <c r="J762" s="9">
        <v>11500</v>
      </c>
      <c r="K762" s="10">
        <f t="shared" si="5"/>
        <v>7475</v>
      </c>
      <c r="L762" s="10">
        <f t="shared" si="4"/>
        <v>3363.75</v>
      </c>
      <c r="M762" s="11">
        <v>0.45</v>
      </c>
      <c r="O762" s="12"/>
      <c r="P762" s="17">
        <f>'RAW DATA'!$I762+0.05</f>
        <v>0.70000000000000007</v>
      </c>
      <c r="Q762" s="12"/>
      <c r="R762" s="13"/>
    </row>
    <row r="763" spans="1:18" ht="15.75" customHeight="1" x14ac:dyDescent="0.25">
      <c r="A763" s="1"/>
      <c r="B763" s="6" t="s">
        <v>14</v>
      </c>
      <c r="C763" s="6">
        <v>1185732</v>
      </c>
      <c r="D763" s="7">
        <v>44385</v>
      </c>
      <c r="E763" s="6" t="s">
        <v>46</v>
      </c>
      <c r="F763" s="6" t="s">
        <v>47</v>
      </c>
      <c r="G763" s="6" t="s">
        <v>48</v>
      </c>
      <c r="H763" s="6" t="s">
        <v>18</v>
      </c>
      <c r="I763" s="8">
        <v>0.60000000000000009</v>
      </c>
      <c r="J763" s="9">
        <v>9000</v>
      </c>
      <c r="K763" s="10">
        <f t="shared" si="5"/>
        <v>5400.0000000000009</v>
      </c>
      <c r="L763" s="10">
        <f t="shared" si="4"/>
        <v>1890.0000000000002</v>
      </c>
      <c r="M763" s="11">
        <v>0.35</v>
      </c>
      <c r="O763" s="12"/>
      <c r="P763" s="17">
        <f>'RAW DATA'!$I763+0.05</f>
        <v>0.65000000000000013</v>
      </c>
      <c r="Q763" s="12"/>
      <c r="R763" s="13"/>
    </row>
    <row r="764" spans="1:18" ht="15.75" customHeight="1" x14ac:dyDescent="0.25">
      <c r="A764" s="1"/>
      <c r="B764" s="6" t="s">
        <v>14</v>
      </c>
      <c r="C764" s="6">
        <v>1185732</v>
      </c>
      <c r="D764" s="7">
        <v>44385</v>
      </c>
      <c r="E764" s="6" t="s">
        <v>46</v>
      </c>
      <c r="F764" s="6" t="s">
        <v>47</v>
      </c>
      <c r="G764" s="6" t="s">
        <v>48</v>
      </c>
      <c r="H764" s="6" t="s">
        <v>19</v>
      </c>
      <c r="I764" s="8">
        <v>0.55000000000000004</v>
      </c>
      <c r="J764" s="9">
        <v>8250</v>
      </c>
      <c r="K764" s="10">
        <f t="shared" si="5"/>
        <v>4537.5</v>
      </c>
      <c r="L764" s="10">
        <f t="shared" si="4"/>
        <v>1134.375</v>
      </c>
      <c r="M764" s="11">
        <v>0.25</v>
      </c>
      <c r="O764" s="12"/>
      <c r="P764" s="17">
        <f>'RAW DATA'!$I764+0.05</f>
        <v>0.60000000000000009</v>
      </c>
      <c r="Q764" s="12"/>
      <c r="R764" s="13"/>
    </row>
    <row r="765" spans="1:18" ht="15.75" customHeight="1" x14ac:dyDescent="0.25">
      <c r="A765" s="1"/>
      <c r="B765" s="6" t="s">
        <v>14</v>
      </c>
      <c r="C765" s="6">
        <v>1185732</v>
      </c>
      <c r="D765" s="7">
        <v>44385</v>
      </c>
      <c r="E765" s="6" t="s">
        <v>46</v>
      </c>
      <c r="F765" s="6" t="s">
        <v>47</v>
      </c>
      <c r="G765" s="6" t="s">
        <v>48</v>
      </c>
      <c r="H765" s="6" t="s">
        <v>20</v>
      </c>
      <c r="I765" s="8">
        <v>0.55000000000000004</v>
      </c>
      <c r="J765" s="9">
        <v>7750</v>
      </c>
      <c r="K765" s="10">
        <f t="shared" si="5"/>
        <v>4262.5</v>
      </c>
      <c r="L765" s="10">
        <f t="shared" si="4"/>
        <v>1278.75</v>
      </c>
      <c r="M765" s="11">
        <v>0.3</v>
      </c>
      <c r="O765" s="12"/>
      <c r="P765" s="17">
        <f>'RAW DATA'!$I765+0.05</f>
        <v>0.60000000000000009</v>
      </c>
      <c r="Q765" s="12"/>
      <c r="R765" s="13"/>
    </row>
    <row r="766" spans="1:18" ht="15.75" customHeight="1" x14ac:dyDescent="0.25">
      <c r="A766" s="1"/>
      <c r="B766" s="6" t="s">
        <v>14</v>
      </c>
      <c r="C766" s="6">
        <v>1185732</v>
      </c>
      <c r="D766" s="7">
        <v>44385</v>
      </c>
      <c r="E766" s="6" t="s">
        <v>46</v>
      </c>
      <c r="F766" s="6" t="s">
        <v>47</v>
      </c>
      <c r="G766" s="6" t="s">
        <v>48</v>
      </c>
      <c r="H766" s="6" t="s">
        <v>21</v>
      </c>
      <c r="I766" s="8">
        <v>0.65</v>
      </c>
      <c r="J766" s="9">
        <v>8000</v>
      </c>
      <c r="K766" s="10">
        <f t="shared" si="5"/>
        <v>5200</v>
      </c>
      <c r="L766" s="10">
        <f t="shared" si="4"/>
        <v>1819.9999999999998</v>
      </c>
      <c r="M766" s="11">
        <v>0.35</v>
      </c>
      <c r="O766" s="12"/>
      <c r="P766" s="17">
        <f>'RAW DATA'!$I766+0.05</f>
        <v>0.70000000000000007</v>
      </c>
      <c r="Q766" s="12"/>
      <c r="R766" s="13"/>
    </row>
    <row r="767" spans="1:18" ht="15.75" customHeight="1" x14ac:dyDescent="0.25">
      <c r="A767" s="1"/>
      <c r="B767" s="6" t="s">
        <v>14</v>
      </c>
      <c r="C767" s="6">
        <v>1185732</v>
      </c>
      <c r="D767" s="7">
        <v>44385</v>
      </c>
      <c r="E767" s="6" t="s">
        <v>46</v>
      </c>
      <c r="F767" s="6" t="s">
        <v>47</v>
      </c>
      <c r="G767" s="6" t="s">
        <v>48</v>
      </c>
      <c r="H767" s="6" t="s">
        <v>22</v>
      </c>
      <c r="I767" s="8">
        <v>0.70000000000000007</v>
      </c>
      <c r="J767" s="9">
        <v>9750</v>
      </c>
      <c r="K767" s="10">
        <f t="shared" si="5"/>
        <v>6825.0000000000009</v>
      </c>
      <c r="L767" s="10">
        <f t="shared" si="4"/>
        <v>3412.5000000000005</v>
      </c>
      <c r="M767" s="11">
        <v>0.5</v>
      </c>
      <c r="O767" s="12"/>
      <c r="P767" s="17">
        <f>'RAW DATA'!$I767+0.05</f>
        <v>0.75000000000000011</v>
      </c>
      <c r="Q767" s="12"/>
      <c r="R767" s="13"/>
    </row>
    <row r="768" spans="1:18" ht="15.75" customHeight="1" x14ac:dyDescent="0.25">
      <c r="A768" s="1"/>
      <c r="B768" s="6" t="s">
        <v>14</v>
      </c>
      <c r="C768" s="6">
        <v>1185732</v>
      </c>
      <c r="D768" s="7">
        <v>44417</v>
      </c>
      <c r="E768" s="6" t="s">
        <v>46</v>
      </c>
      <c r="F768" s="6" t="s">
        <v>47</v>
      </c>
      <c r="G768" s="6" t="s">
        <v>48</v>
      </c>
      <c r="H768" s="6" t="s">
        <v>17</v>
      </c>
      <c r="I768" s="8">
        <v>0.65</v>
      </c>
      <c r="J768" s="9">
        <v>11250</v>
      </c>
      <c r="K768" s="10">
        <f t="shared" si="5"/>
        <v>7312.5</v>
      </c>
      <c r="L768" s="10">
        <f t="shared" si="4"/>
        <v>3290.625</v>
      </c>
      <c r="M768" s="11">
        <v>0.45</v>
      </c>
      <c r="O768" s="12"/>
      <c r="P768" s="17">
        <f>'RAW DATA'!$I768+0.05</f>
        <v>0.70000000000000007</v>
      </c>
      <c r="Q768" s="12"/>
      <c r="R768" s="13"/>
    </row>
    <row r="769" spans="1:18" ht="15.75" customHeight="1" x14ac:dyDescent="0.25">
      <c r="A769" s="1"/>
      <c r="B769" s="6" t="s">
        <v>14</v>
      </c>
      <c r="C769" s="6">
        <v>1185732</v>
      </c>
      <c r="D769" s="7">
        <v>44417</v>
      </c>
      <c r="E769" s="6" t="s">
        <v>46</v>
      </c>
      <c r="F769" s="6" t="s">
        <v>47</v>
      </c>
      <c r="G769" s="6" t="s">
        <v>48</v>
      </c>
      <c r="H769" s="6" t="s">
        <v>18</v>
      </c>
      <c r="I769" s="8">
        <v>0.60000000000000009</v>
      </c>
      <c r="J769" s="9">
        <v>9000</v>
      </c>
      <c r="K769" s="10">
        <f t="shared" si="5"/>
        <v>5400.0000000000009</v>
      </c>
      <c r="L769" s="10">
        <f t="shared" si="4"/>
        <v>1890.0000000000002</v>
      </c>
      <c r="M769" s="11">
        <v>0.35</v>
      </c>
      <c r="O769" s="12"/>
      <c r="P769" s="17">
        <f>'RAW DATA'!$I769+0.05</f>
        <v>0.65000000000000013</v>
      </c>
      <c r="Q769" s="12"/>
      <c r="R769" s="13"/>
    </row>
    <row r="770" spans="1:18" ht="15.75" customHeight="1" x14ac:dyDescent="0.25">
      <c r="A770" s="1"/>
      <c r="B770" s="6" t="s">
        <v>14</v>
      </c>
      <c r="C770" s="6">
        <v>1185732</v>
      </c>
      <c r="D770" s="7">
        <v>44417</v>
      </c>
      <c r="E770" s="6" t="s">
        <v>46</v>
      </c>
      <c r="F770" s="6" t="s">
        <v>47</v>
      </c>
      <c r="G770" s="6" t="s">
        <v>48</v>
      </c>
      <c r="H770" s="6" t="s">
        <v>19</v>
      </c>
      <c r="I770" s="8">
        <v>0.55000000000000004</v>
      </c>
      <c r="J770" s="9">
        <v>8250</v>
      </c>
      <c r="K770" s="10">
        <f t="shared" si="5"/>
        <v>4537.5</v>
      </c>
      <c r="L770" s="10">
        <f t="shared" si="4"/>
        <v>1134.375</v>
      </c>
      <c r="M770" s="11">
        <v>0.25</v>
      </c>
      <c r="O770" s="12"/>
      <c r="P770" s="17">
        <f>'RAW DATA'!$I770+0.05</f>
        <v>0.60000000000000009</v>
      </c>
      <c r="Q770" s="12"/>
      <c r="R770" s="13"/>
    </row>
    <row r="771" spans="1:18" ht="15.75" customHeight="1" x14ac:dyDescent="0.25">
      <c r="A771" s="1"/>
      <c r="B771" s="6" t="s">
        <v>14</v>
      </c>
      <c r="C771" s="6">
        <v>1185732</v>
      </c>
      <c r="D771" s="7">
        <v>44417</v>
      </c>
      <c r="E771" s="6" t="s">
        <v>46</v>
      </c>
      <c r="F771" s="6" t="s">
        <v>47</v>
      </c>
      <c r="G771" s="6" t="s">
        <v>48</v>
      </c>
      <c r="H771" s="6" t="s">
        <v>20</v>
      </c>
      <c r="I771" s="8">
        <v>0.45</v>
      </c>
      <c r="J771" s="9">
        <v>7750</v>
      </c>
      <c r="K771" s="10">
        <f t="shared" si="5"/>
        <v>3487.5</v>
      </c>
      <c r="L771" s="10">
        <f t="shared" si="4"/>
        <v>1046.25</v>
      </c>
      <c r="M771" s="11">
        <v>0.3</v>
      </c>
      <c r="O771" s="12"/>
      <c r="P771" s="17">
        <f>'RAW DATA'!$I771+0.05</f>
        <v>0.5</v>
      </c>
      <c r="Q771" s="12"/>
      <c r="R771" s="13"/>
    </row>
    <row r="772" spans="1:18" ht="15.75" customHeight="1" x14ac:dyDescent="0.25">
      <c r="A772" s="1"/>
      <c r="B772" s="6" t="s">
        <v>14</v>
      </c>
      <c r="C772" s="6">
        <v>1185732</v>
      </c>
      <c r="D772" s="7">
        <v>44417</v>
      </c>
      <c r="E772" s="6" t="s">
        <v>46</v>
      </c>
      <c r="F772" s="6" t="s">
        <v>47</v>
      </c>
      <c r="G772" s="6" t="s">
        <v>48</v>
      </c>
      <c r="H772" s="6" t="s">
        <v>21</v>
      </c>
      <c r="I772" s="8">
        <v>0.55000000000000004</v>
      </c>
      <c r="J772" s="9">
        <v>7500</v>
      </c>
      <c r="K772" s="10">
        <f t="shared" si="5"/>
        <v>4125</v>
      </c>
      <c r="L772" s="10">
        <f t="shared" ref="L772:L1026" si="6">K772*M772</f>
        <v>1443.75</v>
      </c>
      <c r="M772" s="11">
        <v>0.35</v>
      </c>
      <c r="O772" s="12"/>
      <c r="P772" s="17">
        <f>'RAW DATA'!$I772+0.05</f>
        <v>0.60000000000000009</v>
      </c>
      <c r="Q772" s="12"/>
      <c r="R772" s="13"/>
    </row>
    <row r="773" spans="1:18" ht="15.75" customHeight="1" x14ac:dyDescent="0.25">
      <c r="A773" s="1"/>
      <c r="B773" s="6" t="s">
        <v>14</v>
      </c>
      <c r="C773" s="6">
        <v>1185732</v>
      </c>
      <c r="D773" s="7">
        <v>44417</v>
      </c>
      <c r="E773" s="6" t="s">
        <v>46</v>
      </c>
      <c r="F773" s="6" t="s">
        <v>47</v>
      </c>
      <c r="G773" s="6" t="s">
        <v>48</v>
      </c>
      <c r="H773" s="6" t="s">
        <v>22</v>
      </c>
      <c r="I773" s="8">
        <v>0.60000000000000009</v>
      </c>
      <c r="J773" s="9">
        <v>9250</v>
      </c>
      <c r="K773" s="10">
        <f t="shared" ref="K773:K1027" si="7">I773*J773</f>
        <v>5550.0000000000009</v>
      </c>
      <c r="L773" s="10">
        <f t="shared" si="6"/>
        <v>2775.0000000000005</v>
      </c>
      <c r="M773" s="11">
        <v>0.5</v>
      </c>
      <c r="O773" s="12"/>
      <c r="P773" s="17">
        <f>'RAW DATA'!$I773+0.05</f>
        <v>0.65000000000000013</v>
      </c>
      <c r="Q773" s="12"/>
      <c r="R773" s="13"/>
    </row>
    <row r="774" spans="1:18" ht="15.75" customHeight="1" x14ac:dyDescent="0.25">
      <c r="A774" s="1"/>
      <c r="B774" s="6" t="s">
        <v>14</v>
      </c>
      <c r="C774" s="6">
        <v>1185732</v>
      </c>
      <c r="D774" s="7">
        <v>44447</v>
      </c>
      <c r="E774" s="6" t="s">
        <v>46</v>
      </c>
      <c r="F774" s="6" t="s">
        <v>47</v>
      </c>
      <c r="G774" s="6" t="s">
        <v>48</v>
      </c>
      <c r="H774" s="6" t="s">
        <v>17</v>
      </c>
      <c r="I774" s="8">
        <v>0.55000000000000004</v>
      </c>
      <c r="J774" s="9">
        <v>10500</v>
      </c>
      <c r="K774" s="10">
        <f t="shared" si="7"/>
        <v>5775.0000000000009</v>
      </c>
      <c r="L774" s="10">
        <f t="shared" si="6"/>
        <v>2598.7500000000005</v>
      </c>
      <c r="M774" s="11">
        <v>0.45</v>
      </c>
      <c r="O774" s="12"/>
      <c r="P774" s="17">
        <f>'RAW DATA'!$I774+0.05</f>
        <v>0.60000000000000009</v>
      </c>
      <c r="Q774" s="12"/>
      <c r="R774" s="13"/>
    </row>
    <row r="775" spans="1:18" ht="15.75" customHeight="1" x14ac:dyDescent="0.25">
      <c r="A775" s="1"/>
      <c r="B775" s="6" t="s">
        <v>14</v>
      </c>
      <c r="C775" s="6">
        <v>1185732</v>
      </c>
      <c r="D775" s="7">
        <v>44447</v>
      </c>
      <c r="E775" s="6" t="s">
        <v>46</v>
      </c>
      <c r="F775" s="6" t="s">
        <v>47</v>
      </c>
      <c r="G775" s="6" t="s">
        <v>48</v>
      </c>
      <c r="H775" s="6" t="s">
        <v>18</v>
      </c>
      <c r="I775" s="8">
        <v>0.50000000000000011</v>
      </c>
      <c r="J775" s="9">
        <v>8500</v>
      </c>
      <c r="K775" s="10">
        <f t="shared" si="7"/>
        <v>4250.0000000000009</v>
      </c>
      <c r="L775" s="10">
        <f t="shared" si="6"/>
        <v>1487.5000000000002</v>
      </c>
      <c r="M775" s="11">
        <v>0.35</v>
      </c>
      <c r="O775" s="12"/>
      <c r="P775" s="17">
        <f>'RAW DATA'!$I775+0.05</f>
        <v>0.55000000000000016</v>
      </c>
      <c r="Q775" s="12"/>
      <c r="R775" s="13"/>
    </row>
    <row r="776" spans="1:18" ht="15.75" customHeight="1" x14ac:dyDescent="0.25">
      <c r="A776" s="1"/>
      <c r="B776" s="6" t="s">
        <v>14</v>
      </c>
      <c r="C776" s="6">
        <v>1185732</v>
      </c>
      <c r="D776" s="7">
        <v>44447</v>
      </c>
      <c r="E776" s="6" t="s">
        <v>46</v>
      </c>
      <c r="F776" s="6" t="s">
        <v>47</v>
      </c>
      <c r="G776" s="6" t="s">
        <v>48</v>
      </c>
      <c r="H776" s="6" t="s">
        <v>19</v>
      </c>
      <c r="I776" s="8">
        <v>0.45</v>
      </c>
      <c r="J776" s="9">
        <v>7500</v>
      </c>
      <c r="K776" s="10">
        <f t="shared" si="7"/>
        <v>3375</v>
      </c>
      <c r="L776" s="10">
        <f t="shared" si="6"/>
        <v>843.75</v>
      </c>
      <c r="M776" s="11">
        <v>0.25</v>
      </c>
      <c r="O776" s="12"/>
      <c r="P776" s="17">
        <f>'RAW DATA'!$I776+0.05</f>
        <v>0.5</v>
      </c>
      <c r="Q776" s="12"/>
      <c r="R776" s="13"/>
    </row>
    <row r="777" spans="1:18" ht="15.75" customHeight="1" x14ac:dyDescent="0.25">
      <c r="A777" s="1"/>
      <c r="B777" s="6" t="s">
        <v>14</v>
      </c>
      <c r="C777" s="6">
        <v>1185732</v>
      </c>
      <c r="D777" s="7">
        <v>44447</v>
      </c>
      <c r="E777" s="6" t="s">
        <v>46</v>
      </c>
      <c r="F777" s="6" t="s">
        <v>47</v>
      </c>
      <c r="G777" s="6" t="s">
        <v>48</v>
      </c>
      <c r="H777" s="6" t="s">
        <v>20</v>
      </c>
      <c r="I777" s="8">
        <v>0.45</v>
      </c>
      <c r="J777" s="9">
        <v>7250</v>
      </c>
      <c r="K777" s="10">
        <f t="shared" si="7"/>
        <v>3262.5</v>
      </c>
      <c r="L777" s="10">
        <f t="shared" si="6"/>
        <v>978.75</v>
      </c>
      <c r="M777" s="11">
        <v>0.3</v>
      </c>
      <c r="O777" s="12"/>
      <c r="P777" s="17">
        <f>'RAW DATA'!$I777+0.05</f>
        <v>0.5</v>
      </c>
      <c r="Q777" s="12"/>
      <c r="R777" s="13"/>
    </row>
    <row r="778" spans="1:18" ht="15.75" customHeight="1" x14ac:dyDescent="0.25">
      <c r="A778" s="1"/>
      <c r="B778" s="6" t="s">
        <v>14</v>
      </c>
      <c r="C778" s="6">
        <v>1185732</v>
      </c>
      <c r="D778" s="7">
        <v>44447</v>
      </c>
      <c r="E778" s="6" t="s">
        <v>46</v>
      </c>
      <c r="F778" s="6" t="s">
        <v>47</v>
      </c>
      <c r="G778" s="6" t="s">
        <v>48</v>
      </c>
      <c r="H778" s="6" t="s">
        <v>21</v>
      </c>
      <c r="I778" s="8">
        <v>0.55000000000000004</v>
      </c>
      <c r="J778" s="9">
        <v>7250</v>
      </c>
      <c r="K778" s="10">
        <f t="shared" si="7"/>
        <v>3987.5000000000005</v>
      </c>
      <c r="L778" s="10">
        <f t="shared" si="6"/>
        <v>1395.625</v>
      </c>
      <c r="M778" s="11">
        <v>0.35</v>
      </c>
      <c r="O778" s="12"/>
      <c r="P778" s="17">
        <f>'RAW DATA'!$I778+0.05</f>
        <v>0.60000000000000009</v>
      </c>
      <c r="Q778" s="12"/>
      <c r="R778" s="13"/>
    </row>
    <row r="779" spans="1:18" ht="15.75" customHeight="1" x14ac:dyDescent="0.25">
      <c r="A779" s="1"/>
      <c r="B779" s="6" t="s">
        <v>14</v>
      </c>
      <c r="C779" s="6">
        <v>1185732</v>
      </c>
      <c r="D779" s="7">
        <v>44447</v>
      </c>
      <c r="E779" s="6" t="s">
        <v>46</v>
      </c>
      <c r="F779" s="6" t="s">
        <v>47</v>
      </c>
      <c r="G779" s="6" t="s">
        <v>48</v>
      </c>
      <c r="H779" s="6" t="s">
        <v>22</v>
      </c>
      <c r="I779" s="8">
        <v>0.60000000000000009</v>
      </c>
      <c r="J779" s="9">
        <v>8250</v>
      </c>
      <c r="K779" s="10">
        <f t="shared" si="7"/>
        <v>4950.0000000000009</v>
      </c>
      <c r="L779" s="10">
        <f t="shared" si="6"/>
        <v>2475.0000000000005</v>
      </c>
      <c r="M779" s="11">
        <v>0.5</v>
      </c>
      <c r="O779" s="12"/>
      <c r="P779" s="17">
        <f>'RAW DATA'!$I779+0.05</f>
        <v>0.65000000000000013</v>
      </c>
      <c r="Q779" s="12"/>
      <c r="R779" s="13"/>
    </row>
    <row r="780" spans="1:18" ht="15.75" customHeight="1" x14ac:dyDescent="0.25">
      <c r="A780" s="1"/>
      <c r="B780" s="6" t="s">
        <v>14</v>
      </c>
      <c r="C780" s="6">
        <v>1185732</v>
      </c>
      <c r="D780" s="7">
        <v>44479</v>
      </c>
      <c r="E780" s="6" t="s">
        <v>46</v>
      </c>
      <c r="F780" s="6" t="s">
        <v>47</v>
      </c>
      <c r="G780" s="6" t="s">
        <v>48</v>
      </c>
      <c r="H780" s="6" t="s">
        <v>17</v>
      </c>
      <c r="I780" s="8">
        <v>0.60000000000000009</v>
      </c>
      <c r="J780" s="9">
        <v>10000</v>
      </c>
      <c r="K780" s="10">
        <f t="shared" si="7"/>
        <v>6000.0000000000009</v>
      </c>
      <c r="L780" s="10">
        <f t="shared" si="6"/>
        <v>2700.0000000000005</v>
      </c>
      <c r="M780" s="11">
        <v>0.45</v>
      </c>
      <c r="O780" s="12"/>
      <c r="P780" s="17">
        <f>'RAW DATA'!$I780+0.05</f>
        <v>0.65000000000000013</v>
      </c>
      <c r="Q780" s="12"/>
      <c r="R780" s="13"/>
    </row>
    <row r="781" spans="1:18" ht="15.75" customHeight="1" x14ac:dyDescent="0.25">
      <c r="A781" s="1"/>
      <c r="B781" s="6" t="s">
        <v>14</v>
      </c>
      <c r="C781" s="6">
        <v>1185732</v>
      </c>
      <c r="D781" s="7">
        <v>44479</v>
      </c>
      <c r="E781" s="6" t="s">
        <v>46</v>
      </c>
      <c r="F781" s="6" t="s">
        <v>47</v>
      </c>
      <c r="G781" s="6" t="s">
        <v>48</v>
      </c>
      <c r="H781" s="6" t="s">
        <v>18</v>
      </c>
      <c r="I781" s="8">
        <v>0.50000000000000011</v>
      </c>
      <c r="J781" s="9">
        <v>8250</v>
      </c>
      <c r="K781" s="10">
        <f t="shared" si="7"/>
        <v>4125.0000000000009</v>
      </c>
      <c r="L781" s="10">
        <f t="shared" si="6"/>
        <v>1443.7500000000002</v>
      </c>
      <c r="M781" s="11">
        <v>0.35</v>
      </c>
      <c r="O781" s="12"/>
      <c r="P781" s="17">
        <f>'RAW DATA'!$I781+0.05</f>
        <v>0.55000000000000016</v>
      </c>
      <c r="Q781" s="12"/>
      <c r="R781" s="13"/>
    </row>
    <row r="782" spans="1:18" ht="15.75" customHeight="1" x14ac:dyDescent="0.25">
      <c r="A782" s="1"/>
      <c r="B782" s="6" t="s">
        <v>14</v>
      </c>
      <c r="C782" s="6">
        <v>1185732</v>
      </c>
      <c r="D782" s="7">
        <v>44479</v>
      </c>
      <c r="E782" s="6" t="s">
        <v>46</v>
      </c>
      <c r="F782" s="6" t="s">
        <v>47</v>
      </c>
      <c r="G782" s="6" t="s">
        <v>48</v>
      </c>
      <c r="H782" s="6" t="s">
        <v>19</v>
      </c>
      <c r="I782" s="8">
        <v>0.50000000000000011</v>
      </c>
      <c r="J782" s="9">
        <v>7250</v>
      </c>
      <c r="K782" s="10">
        <f t="shared" si="7"/>
        <v>3625.0000000000009</v>
      </c>
      <c r="L782" s="10">
        <f t="shared" si="6"/>
        <v>906.25000000000023</v>
      </c>
      <c r="M782" s="11">
        <v>0.25</v>
      </c>
      <c r="O782" s="12"/>
      <c r="P782" s="17">
        <f>'RAW DATA'!$I782+0.05</f>
        <v>0.55000000000000016</v>
      </c>
      <c r="Q782" s="12"/>
      <c r="R782" s="13"/>
    </row>
    <row r="783" spans="1:18" ht="15.75" customHeight="1" x14ac:dyDescent="0.25">
      <c r="A783" s="1"/>
      <c r="B783" s="6" t="s">
        <v>14</v>
      </c>
      <c r="C783" s="6">
        <v>1185732</v>
      </c>
      <c r="D783" s="7">
        <v>44479</v>
      </c>
      <c r="E783" s="6" t="s">
        <v>46</v>
      </c>
      <c r="F783" s="6" t="s">
        <v>47</v>
      </c>
      <c r="G783" s="6" t="s">
        <v>48</v>
      </c>
      <c r="H783" s="6" t="s">
        <v>20</v>
      </c>
      <c r="I783" s="8">
        <v>0.50000000000000011</v>
      </c>
      <c r="J783" s="9">
        <v>7000</v>
      </c>
      <c r="K783" s="10">
        <f t="shared" si="7"/>
        <v>3500.0000000000009</v>
      </c>
      <c r="L783" s="10">
        <f t="shared" si="6"/>
        <v>1050.0000000000002</v>
      </c>
      <c r="M783" s="11">
        <v>0.3</v>
      </c>
      <c r="O783" s="12"/>
      <c r="P783" s="17">
        <f>'RAW DATA'!$I783+0.05</f>
        <v>0.55000000000000016</v>
      </c>
      <c r="Q783" s="12"/>
      <c r="R783" s="13"/>
    </row>
    <row r="784" spans="1:18" ht="15.75" customHeight="1" x14ac:dyDescent="0.25">
      <c r="A784" s="1"/>
      <c r="B784" s="6" t="s">
        <v>14</v>
      </c>
      <c r="C784" s="6">
        <v>1185732</v>
      </c>
      <c r="D784" s="7">
        <v>44479</v>
      </c>
      <c r="E784" s="6" t="s">
        <v>46</v>
      </c>
      <c r="F784" s="6" t="s">
        <v>47</v>
      </c>
      <c r="G784" s="6" t="s">
        <v>48</v>
      </c>
      <c r="H784" s="6" t="s">
        <v>21</v>
      </c>
      <c r="I784" s="8">
        <v>0.60000000000000009</v>
      </c>
      <c r="J784" s="9">
        <v>7000</v>
      </c>
      <c r="K784" s="10">
        <f t="shared" si="7"/>
        <v>4200.0000000000009</v>
      </c>
      <c r="L784" s="10">
        <f t="shared" si="6"/>
        <v>1470.0000000000002</v>
      </c>
      <c r="M784" s="11">
        <v>0.35</v>
      </c>
      <c r="O784" s="12"/>
      <c r="P784" s="17">
        <f>'RAW DATA'!$I784+0.05</f>
        <v>0.65000000000000013</v>
      </c>
      <c r="Q784" s="12"/>
      <c r="R784" s="13"/>
    </row>
    <row r="785" spans="1:18" ht="15.75" customHeight="1" x14ac:dyDescent="0.25">
      <c r="A785" s="1"/>
      <c r="B785" s="6" t="s">
        <v>14</v>
      </c>
      <c r="C785" s="6">
        <v>1185732</v>
      </c>
      <c r="D785" s="7">
        <v>44479</v>
      </c>
      <c r="E785" s="6" t="s">
        <v>46</v>
      </c>
      <c r="F785" s="6" t="s">
        <v>47</v>
      </c>
      <c r="G785" s="6" t="s">
        <v>48</v>
      </c>
      <c r="H785" s="6" t="s">
        <v>22</v>
      </c>
      <c r="I785" s="8">
        <v>0.65</v>
      </c>
      <c r="J785" s="9">
        <v>8250</v>
      </c>
      <c r="K785" s="10">
        <f t="shared" si="7"/>
        <v>5362.5</v>
      </c>
      <c r="L785" s="10">
        <f t="shared" si="6"/>
        <v>2681.25</v>
      </c>
      <c r="M785" s="11">
        <v>0.5</v>
      </c>
      <c r="O785" s="12"/>
      <c r="P785" s="17">
        <f>'RAW DATA'!$I785+0.05</f>
        <v>0.70000000000000007</v>
      </c>
      <c r="Q785" s="12"/>
      <c r="R785" s="13"/>
    </row>
    <row r="786" spans="1:18" ht="15.75" customHeight="1" x14ac:dyDescent="0.25">
      <c r="A786" s="1"/>
      <c r="B786" s="6" t="s">
        <v>14</v>
      </c>
      <c r="C786" s="6">
        <v>1185732</v>
      </c>
      <c r="D786" s="7">
        <v>44509</v>
      </c>
      <c r="E786" s="6" t="s">
        <v>46</v>
      </c>
      <c r="F786" s="6" t="s">
        <v>47</v>
      </c>
      <c r="G786" s="6" t="s">
        <v>48</v>
      </c>
      <c r="H786" s="6" t="s">
        <v>17</v>
      </c>
      <c r="I786" s="8">
        <v>0.60000000000000009</v>
      </c>
      <c r="J786" s="9">
        <v>9750</v>
      </c>
      <c r="K786" s="10">
        <f t="shared" si="7"/>
        <v>5850.0000000000009</v>
      </c>
      <c r="L786" s="10">
        <f t="shared" si="6"/>
        <v>2632.5000000000005</v>
      </c>
      <c r="M786" s="11">
        <v>0.45</v>
      </c>
      <c r="O786" s="12"/>
      <c r="P786" s="17">
        <f>'RAW DATA'!$I786+0.05</f>
        <v>0.65000000000000013</v>
      </c>
      <c r="Q786" s="12"/>
      <c r="R786" s="13"/>
    </row>
    <row r="787" spans="1:18" ht="15.75" customHeight="1" x14ac:dyDescent="0.25">
      <c r="A787" s="1"/>
      <c r="B787" s="6" t="s">
        <v>14</v>
      </c>
      <c r="C787" s="6">
        <v>1185732</v>
      </c>
      <c r="D787" s="7">
        <v>44509</v>
      </c>
      <c r="E787" s="6" t="s">
        <v>46</v>
      </c>
      <c r="F787" s="6" t="s">
        <v>47</v>
      </c>
      <c r="G787" s="6" t="s">
        <v>48</v>
      </c>
      <c r="H787" s="6" t="s">
        <v>18</v>
      </c>
      <c r="I787" s="8">
        <v>0.50000000000000011</v>
      </c>
      <c r="J787" s="9">
        <v>8000</v>
      </c>
      <c r="K787" s="10">
        <f t="shared" si="7"/>
        <v>4000.0000000000009</v>
      </c>
      <c r="L787" s="10">
        <f t="shared" si="6"/>
        <v>1400.0000000000002</v>
      </c>
      <c r="M787" s="11">
        <v>0.35</v>
      </c>
      <c r="O787" s="12"/>
      <c r="P787" s="17">
        <f>'RAW DATA'!$I787+0.05</f>
        <v>0.55000000000000016</v>
      </c>
      <c r="Q787" s="12"/>
      <c r="R787" s="13"/>
    </row>
    <row r="788" spans="1:18" ht="15.75" customHeight="1" x14ac:dyDescent="0.25">
      <c r="A788" s="1"/>
      <c r="B788" s="6" t="s">
        <v>14</v>
      </c>
      <c r="C788" s="6">
        <v>1185732</v>
      </c>
      <c r="D788" s="7">
        <v>44509</v>
      </c>
      <c r="E788" s="6" t="s">
        <v>46</v>
      </c>
      <c r="F788" s="6" t="s">
        <v>47</v>
      </c>
      <c r="G788" s="6" t="s">
        <v>48</v>
      </c>
      <c r="H788" s="6" t="s">
        <v>19</v>
      </c>
      <c r="I788" s="8">
        <v>0.50000000000000011</v>
      </c>
      <c r="J788" s="9">
        <v>7450</v>
      </c>
      <c r="K788" s="10">
        <f t="shared" si="7"/>
        <v>3725.0000000000009</v>
      </c>
      <c r="L788" s="10">
        <f t="shared" si="6"/>
        <v>931.25000000000023</v>
      </c>
      <c r="M788" s="11">
        <v>0.25</v>
      </c>
      <c r="O788" s="12"/>
      <c r="P788" s="17">
        <f>'RAW DATA'!$I788+0.05</f>
        <v>0.55000000000000016</v>
      </c>
      <c r="Q788" s="12"/>
      <c r="R788" s="13"/>
    </row>
    <row r="789" spans="1:18" ht="15.75" customHeight="1" x14ac:dyDescent="0.25">
      <c r="A789" s="1"/>
      <c r="B789" s="6" t="s">
        <v>14</v>
      </c>
      <c r="C789" s="6">
        <v>1185732</v>
      </c>
      <c r="D789" s="7">
        <v>44509</v>
      </c>
      <c r="E789" s="6" t="s">
        <v>46</v>
      </c>
      <c r="F789" s="6" t="s">
        <v>47</v>
      </c>
      <c r="G789" s="6" t="s">
        <v>48</v>
      </c>
      <c r="H789" s="6" t="s">
        <v>20</v>
      </c>
      <c r="I789" s="8">
        <v>0.50000000000000011</v>
      </c>
      <c r="J789" s="9">
        <v>7750</v>
      </c>
      <c r="K789" s="10">
        <f t="shared" si="7"/>
        <v>3875.0000000000009</v>
      </c>
      <c r="L789" s="10">
        <f t="shared" si="6"/>
        <v>1162.5000000000002</v>
      </c>
      <c r="M789" s="11">
        <v>0.3</v>
      </c>
      <c r="O789" s="12"/>
      <c r="P789" s="17">
        <f>'RAW DATA'!$I789+0.05</f>
        <v>0.55000000000000016</v>
      </c>
      <c r="Q789" s="12"/>
      <c r="R789" s="13"/>
    </row>
    <row r="790" spans="1:18" ht="15.75" customHeight="1" x14ac:dyDescent="0.25">
      <c r="A790" s="1"/>
      <c r="B790" s="6" t="s">
        <v>14</v>
      </c>
      <c r="C790" s="6">
        <v>1185732</v>
      </c>
      <c r="D790" s="7">
        <v>44509</v>
      </c>
      <c r="E790" s="6" t="s">
        <v>46</v>
      </c>
      <c r="F790" s="6" t="s">
        <v>47</v>
      </c>
      <c r="G790" s="6" t="s">
        <v>48</v>
      </c>
      <c r="H790" s="6" t="s">
        <v>21</v>
      </c>
      <c r="I790" s="8">
        <v>0.65</v>
      </c>
      <c r="J790" s="9">
        <v>7500</v>
      </c>
      <c r="K790" s="10">
        <f t="shared" si="7"/>
        <v>4875</v>
      </c>
      <c r="L790" s="10">
        <f t="shared" si="6"/>
        <v>1706.25</v>
      </c>
      <c r="M790" s="11">
        <v>0.35</v>
      </c>
      <c r="O790" s="12"/>
      <c r="P790" s="17">
        <f>'RAW DATA'!$I790+0.05</f>
        <v>0.70000000000000007</v>
      </c>
      <c r="Q790" s="12"/>
      <c r="R790" s="13"/>
    </row>
    <row r="791" spans="1:18" ht="15.75" customHeight="1" x14ac:dyDescent="0.25">
      <c r="A791" s="1"/>
      <c r="B791" s="6" t="s">
        <v>14</v>
      </c>
      <c r="C791" s="6">
        <v>1185732</v>
      </c>
      <c r="D791" s="7">
        <v>44509</v>
      </c>
      <c r="E791" s="6" t="s">
        <v>46</v>
      </c>
      <c r="F791" s="6" t="s">
        <v>47</v>
      </c>
      <c r="G791" s="6" t="s">
        <v>48</v>
      </c>
      <c r="H791" s="6" t="s">
        <v>22</v>
      </c>
      <c r="I791" s="8">
        <v>0.7</v>
      </c>
      <c r="J791" s="9">
        <v>8500</v>
      </c>
      <c r="K791" s="10">
        <f t="shared" si="7"/>
        <v>5950</v>
      </c>
      <c r="L791" s="10">
        <f t="shared" si="6"/>
        <v>2975</v>
      </c>
      <c r="M791" s="11">
        <v>0.5</v>
      </c>
      <c r="O791" s="12"/>
      <c r="P791" s="17">
        <f>'RAW DATA'!$I791+0.05</f>
        <v>0.75</v>
      </c>
      <c r="Q791" s="12"/>
      <c r="R791" s="13"/>
    </row>
    <row r="792" spans="1:18" ht="15.75" customHeight="1" x14ac:dyDescent="0.25">
      <c r="A792" s="1"/>
      <c r="B792" s="6" t="s">
        <v>14</v>
      </c>
      <c r="C792" s="6">
        <v>1185732</v>
      </c>
      <c r="D792" s="7">
        <v>44538</v>
      </c>
      <c r="E792" s="6" t="s">
        <v>46</v>
      </c>
      <c r="F792" s="6" t="s">
        <v>47</v>
      </c>
      <c r="G792" s="6" t="s">
        <v>48</v>
      </c>
      <c r="H792" s="6" t="s">
        <v>17</v>
      </c>
      <c r="I792" s="8">
        <v>0.65</v>
      </c>
      <c r="J792" s="9">
        <v>10750</v>
      </c>
      <c r="K792" s="10">
        <f t="shared" si="7"/>
        <v>6987.5</v>
      </c>
      <c r="L792" s="10">
        <f t="shared" si="6"/>
        <v>3144.375</v>
      </c>
      <c r="M792" s="11">
        <v>0.45</v>
      </c>
      <c r="O792" s="12"/>
      <c r="P792" s="17">
        <f>'RAW DATA'!$I792+0.05</f>
        <v>0.70000000000000007</v>
      </c>
      <c r="Q792" s="12"/>
      <c r="R792" s="13"/>
    </row>
    <row r="793" spans="1:18" ht="15.75" customHeight="1" x14ac:dyDescent="0.25">
      <c r="A793" s="1"/>
      <c r="B793" s="6" t="s">
        <v>14</v>
      </c>
      <c r="C793" s="6">
        <v>1185732</v>
      </c>
      <c r="D793" s="7">
        <v>44538</v>
      </c>
      <c r="E793" s="6" t="s">
        <v>46</v>
      </c>
      <c r="F793" s="6" t="s">
        <v>47</v>
      </c>
      <c r="G793" s="6" t="s">
        <v>48</v>
      </c>
      <c r="H793" s="6" t="s">
        <v>18</v>
      </c>
      <c r="I793" s="8">
        <v>0.55000000000000004</v>
      </c>
      <c r="J793" s="9">
        <v>8750</v>
      </c>
      <c r="K793" s="10">
        <f t="shared" si="7"/>
        <v>4812.5</v>
      </c>
      <c r="L793" s="10">
        <f t="shared" si="6"/>
        <v>1684.375</v>
      </c>
      <c r="M793" s="11">
        <v>0.35</v>
      </c>
      <c r="O793" s="12"/>
      <c r="P793" s="17">
        <f>'RAW DATA'!$I793+0.05</f>
        <v>0.60000000000000009</v>
      </c>
      <c r="Q793" s="12"/>
      <c r="R793" s="13"/>
    </row>
    <row r="794" spans="1:18" ht="15.75" customHeight="1" x14ac:dyDescent="0.25">
      <c r="A794" s="1"/>
      <c r="B794" s="6" t="s">
        <v>14</v>
      </c>
      <c r="C794" s="6">
        <v>1185732</v>
      </c>
      <c r="D794" s="7">
        <v>44538</v>
      </c>
      <c r="E794" s="6" t="s">
        <v>46</v>
      </c>
      <c r="F794" s="6" t="s">
        <v>47</v>
      </c>
      <c r="G794" s="6" t="s">
        <v>48</v>
      </c>
      <c r="H794" s="6" t="s">
        <v>19</v>
      </c>
      <c r="I794" s="8">
        <v>0.55000000000000004</v>
      </c>
      <c r="J794" s="9">
        <v>8250</v>
      </c>
      <c r="K794" s="10">
        <f t="shared" si="7"/>
        <v>4537.5</v>
      </c>
      <c r="L794" s="10">
        <f t="shared" si="6"/>
        <v>1134.375</v>
      </c>
      <c r="M794" s="11">
        <v>0.25</v>
      </c>
      <c r="O794" s="12"/>
      <c r="P794" s="17">
        <f>'RAW DATA'!$I794+0.05</f>
        <v>0.60000000000000009</v>
      </c>
      <c r="Q794" s="12"/>
      <c r="R794" s="13"/>
    </row>
    <row r="795" spans="1:18" ht="15.75" customHeight="1" x14ac:dyDescent="0.25">
      <c r="A795" s="1"/>
      <c r="B795" s="6" t="s">
        <v>14</v>
      </c>
      <c r="C795" s="6">
        <v>1185732</v>
      </c>
      <c r="D795" s="7">
        <v>44538</v>
      </c>
      <c r="E795" s="6" t="s">
        <v>46</v>
      </c>
      <c r="F795" s="6" t="s">
        <v>47</v>
      </c>
      <c r="G795" s="6" t="s">
        <v>48</v>
      </c>
      <c r="H795" s="6" t="s">
        <v>20</v>
      </c>
      <c r="I795" s="8">
        <v>0.55000000000000004</v>
      </c>
      <c r="J795" s="9">
        <v>7750</v>
      </c>
      <c r="K795" s="10">
        <f t="shared" si="7"/>
        <v>4262.5</v>
      </c>
      <c r="L795" s="10">
        <f t="shared" si="6"/>
        <v>1278.75</v>
      </c>
      <c r="M795" s="11">
        <v>0.3</v>
      </c>
      <c r="O795" s="12"/>
      <c r="P795" s="17">
        <f>'RAW DATA'!$I795+0.05</f>
        <v>0.60000000000000009</v>
      </c>
      <c r="Q795" s="12"/>
      <c r="R795" s="13"/>
    </row>
    <row r="796" spans="1:18" ht="15.75" customHeight="1" x14ac:dyDescent="0.25">
      <c r="A796" s="1"/>
      <c r="B796" s="6" t="s">
        <v>14</v>
      </c>
      <c r="C796" s="6">
        <v>1185732</v>
      </c>
      <c r="D796" s="7">
        <v>44538</v>
      </c>
      <c r="E796" s="6" t="s">
        <v>46</v>
      </c>
      <c r="F796" s="6" t="s">
        <v>47</v>
      </c>
      <c r="G796" s="6" t="s">
        <v>48</v>
      </c>
      <c r="H796" s="6" t="s">
        <v>21</v>
      </c>
      <c r="I796" s="8">
        <v>0.65</v>
      </c>
      <c r="J796" s="9">
        <v>7750</v>
      </c>
      <c r="K796" s="10">
        <f t="shared" si="7"/>
        <v>5037.5</v>
      </c>
      <c r="L796" s="10">
        <f t="shared" si="6"/>
        <v>1763.125</v>
      </c>
      <c r="M796" s="11">
        <v>0.35</v>
      </c>
      <c r="O796" s="12"/>
      <c r="P796" s="17">
        <f>'RAW DATA'!$I796+0.05</f>
        <v>0.70000000000000007</v>
      </c>
      <c r="Q796" s="12"/>
      <c r="R796" s="13"/>
    </row>
    <row r="797" spans="1:18" ht="15.75" customHeight="1" x14ac:dyDescent="0.25">
      <c r="A797" s="1"/>
      <c r="B797" s="6" t="s">
        <v>14</v>
      </c>
      <c r="C797" s="6">
        <v>1185732</v>
      </c>
      <c r="D797" s="7">
        <v>44538</v>
      </c>
      <c r="E797" s="6" t="s">
        <v>46</v>
      </c>
      <c r="F797" s="6" t="s">
        <v>47</v>
      </c>
      <c r="G797" s="6" t="s">
        <v>48</v>
      </c>
      <c r="H797" s="6" t="s">
        <v>22</v>
      </c>
      <c r="I797" s="8">
        <v>0.7</v>
      </c>
      <c r="J797" s="9">
        <v>8750</v>
      </c>
      <c r="K797" s="10">
        <f t="shared" si="7"/>
        <v>6125</v>
      </c>
      <c r="L797" s="10">
        <f t="shared" si="6"/>
        <v>3062.5</v>
      </c>
      <c r="M797" s="11">
        <v>0.5</v>
      </c>
      <c r="O797" s="12"/>
      <c r="P797" s="17">
        <f>'RAW DATA'!$I797+0.05</f>
        <v>0.75</v>
      </c>
      <c r="Q797" s="12"/>
      <c r="R797" s="13"/>
    </row>
    <row r="798" spans="1:18" ht="15.75" customHeight="1" x14ac:dyDescent="0.25">
      <c r="A798" s="1" t="s">
        <v>39</v>
      </c>
      <c r="B798" s="6" t="s">
        <v>14</v>
      </c>
      <c r="C798" s="6">
        <v>1185732</v>
      </c>
      <c r="D798" s="7">
        <v>44209</v>
      </c>
      <c r="E798" s="6" t="s">
        <v>33</v>
      </c>
      <c r="F798" s="6" t="s">
        <v>49</v>
      </c>
      <c r="G798" s="6" t="s">
        <v>50</v>
      </c>
      <c r="H798" s="6" t="s">
        <v>17</v>
      </c>
      <c r="I798" s="8">
        <v>0.35</v>
      </c>
      <c r="J798" s="9">
        <v>4500</v>
      </c>
      <c r="K798" s="10">
        <f t="shared" si="7"/>
        <v>1575</v>
      </c>
      <c r="L798" s="10">
        <f t="shared" si="6"/>
        <v>551.25</v>
      </c>
      <c r="M798" s="11">
        <v>0.35000000000000003</v>
      </c>
      <c r="O798" s="16"/>
      <c r="P798" s="17"/>
      <c r="Q798" s="12"/>
      <c r="R798" s="13"/>
    </row>
    <row r="799" spans="1:18" ht="15.75" customHeight="1" x14ac:dyDescent="0.25">
      <c r="A799" s="1"/>
      <c r="B799" s="6" t="s">
        <v>14</v>
      </c>
      <c r="C799" s="6">
        <v>1185732</v>
      </c>
      <c r="D799" s="7">
        <v>44209</v>
      </c>
      <c r="E799" s="6" t="s">
        <v>33</v>
      </c>
      <c r="F799" s="6" t="s">
        <v>49</v>
      </c>
      <c r="G799" s="6" t="s">
        <v>50</v>
      </c>
      <c r="H799" s="6" t="s">
        <v>18</v>
      </c>
      <c r="I799" s="8">
        <v>0.35</v>
      </c>
      <c r="J799" s="9">
        <v>2500</v>
      </c>
      <c r="K799" s="10">
        <f t="shared" si="7"/>
        <v>875</v>
      </c>
      <c r="L799" s="10">
        <f t="shared" si="6"/>
        <v>262.5</v>
      </c>
      <c r="M799" s="11">
        <v>0.3</v>
      </c>
      <c r="O799" s="16"/>
      <c r="P799" s="17"/>
      <c r="Q799" s="12"/>
      <c r="R799" s="13"/>
    </row>
    <row r="800" spans="1:18" ht="15.75" customHeight="1" x14ac:dyDescent="0.25">
      <c r="A800" s="1"/>
      <c r="B800" s="6" t="s">
        <v>14</v>
      </c>
      <c r="C800" s="6">
        <v>1185732</v>
      </c>
      <c r="D800" s="7">
        <v>44209</v>
      </c>
      <c r="E800" s="6" t="s">
        <v>33</v>
      </c>
      <c r="F800" s="6" t="s">
        <v>49</v>
      </c>
      <c r="G800" s="6" t="s">
        <v>50</v>
      </c>
      <c r="H800" s="6" t="s">
        <v>19</v>
      </c>
      <c r="I800" s="8">
        <v>0.25</v>
      </c>
      <c r="J800" s="9">
        <v>2500</v>
      </c>
      <c r="K800" s="10">
        <f t="shared" si="7"/>
        <v>625</v>
      </c>
      <c r="L800" s="10">
        <f t="shared" si="6"/>
        <v>187.5</v>
      </c>
      <c r="M800" s="11">
        <v>0.3</v>
      </c>
      <c r="O800" s="16"/>
      <c r="P800" s="17"/>
      <c r="Q800" s="12"/>
      <c r="R800" s="13"/>
    </row>
    <row r="801" spans="1:18" ht="15.75" customHeight="1" x14ac:dyDescent="0.25">
      <c r="A801" s="1"/>
      <c r="B801" s="6" t="s">
        <v>14</v>
      </c>
      <c r="C801" s="6">
        <v>1185732</v>
      </c>
      <c r="D801" s="7">
        <v>44209</v>
      </c>
      <c r="E801" s="6" t="s">
        <v>33</v>
      </c>
      <c r="F801" s="6" t="s">
        <v>49</v>
      </c>
      <c r="G801" s="6" t="s">
        <v>50</v>
      </c>
      <c r="H801" s="6" t="s">
        <v>20</v>
      </c>
      <c r="I801" s="8">
        <v>0.30000000000000004</v>
      </c>
      <c r="J801" s="9">
        <v>1000</v>
      </c>
      <c r="K801" s="10">
        <f t="shared" si="7"/>
        <v>300.00000000000006</v>
      </c>
      <c r="L801" s="10">
        <f t="shared" si="6"/>
        <v>105.00000000000003</v>
      </c>
      <c r="M801" s="11">
        <v>0.35000000000000003</v>
      </c>
      <c r="O801" s="16"/>
      <c r="P801" s="17"/>
      <c r="Q801" s="12"/>
      <c r="R801" s="13"/>
    </row>
    <row r="802" spans="1:18" ht="15.75" customHeight="1" x14ac:dyDescent="0.25">
      <c r="A802" s="1"/>
      <c r="B802" s="6" t="s">
        <v>14</v>
      </c>
      <c r="C802" s="6">
        <v>1185732</v>
      </c>
      <c r="D802" s="7">
        <v>44209</v>
      </c>
      <c r="E802" s="6" t="s">
        <v>33</v>
      </c>
      <c r="F802" s="6" t="s">
        <v>49</v>
      </c>
      <c r="G802" s="6" t="s">
        <v>50</v>
      </c>
      <c r="H802" s="6" t="s">
        <v>21</v>
      </c>
      <c r="I802" s="8">
        <v>0.44999999999999996</v>
      </c>
      <c r="J802" s="9">
        <v>1500</v>
      </c>
      <c r="K802" s="10">
        <f t="shared" si="7"/>
        <v>674.99999999999989</v>
      </c>
      <c r="L802" s="10">
        <f t="shared" si="6"/>
        <v>202.49999999999997</v>
      </c>
      <c r="M802" s="11">
        <v>0.3</v>
      </c>
      <c r="O802" s="16"/>
      <c r="P802" s="17"/>
      <c r="Q802" s="12"/>
      <c r="R802" s="13"/>
    </row>
    <row r="803" spans="1:18" ht="15.75" customHeight="1" x14ac:dyDescent="0.25">
      <c r="A803" s="1"/>
      <c r="B803" s="6" t="s">
        <v>14</v>
      </c>
      <c r="C803" s="6">
        <v>1185732</v>
      </c>
      <c r="D803" s="7">
        <v>44209</v>
      </c>
      <c r="E803" s="6" t="s">
        <v>33</v>
      </c>
      <c r="F803" s="6" t="s">
        <v>49</v>
      </c>
      <c r="G803" s="6" t="s">
        <v>50</v>
      </c>
      <c r="H803" s="6" t="s">
        <v>22</v>
      </c>
      <c r="I803" s="8">
        <v>0.35</v>
      </c>
      <c r="J803" s="9">
        <v>2500</v>
      </c>
      <c r="K803" s="10">
        <f t="shared" si="7"/>
        <v>875</v>
      </c>
      <c r="L803" s="10">
        <f t="shared" si="6"/>
        <v>393.75</v>
      </c>
      <c r="M803" s="11">
        <v>0.45</v>
      </c>
      <c r="O803" s="16"/>
      <c r="P803" s="17"/>
      <c r="Q803" s="12"/>
      <c r="R803" s="13"/>
    </row>
    <row r="804" spans="1:18" ht="15.75" customHeight="1" x14ac:dyDescent="0.25">
      <c r="A804" s="1"/>
      <c r="B804" s="6" t="s">
        <v>14</v>
      </c>
      <c r="C804" s="6">
        <v>1185732</v>
      </c>
      <c r="D804" s="7">
        <v>44240</v>
      </c>
      <c r="E804" s="6" t="s">
        <v>33</v>
      </c>
      <c r="F804" s="6" t="s">
        <v>49</v>
      </c>
      <c r="G804" s="6" t="s">
        <v>50</v>
      </c>
      <c r="H804" s="6" t="s">
        <v>17</v>
      </c>
      <c r="I804" s="8">
        <v>0.35</v>
      </c>
      <c r="J804" s="9">
        <v>5000</v>
      </c>
      <c r="K804" s="10">
        <f t="shared" si="7"/>
        <v>1750</v>
      </c>
      <c r="L804" s="10">
        <f t="shared" si="6"/>
        <v>612.50000000000011</v>
      </c>
      <c r="M804" s="11">
        <v>0.35000000000000003</v>
      </c>
      <c r="O804" s="16"/>
      <c r="P804" s="17"/>
      <c r="Q804" s="12"/>
      <c r="R804" s="13"/>
    </row>
    <row r="805" spans="1:18" ht="15.75" customHeight="1" x14ac:dyDescent="0.25">
      <c r="A805" s="1"/>
      <c r="B805" s="6" t="s">
        <v>14</v>
      </c>
      <c r="C805" s="6">
        <v>1185732</v>
      </c>
      <c r="D805" s="7">
        <v>44240</v>
      </c>
      <c r="E805" s="6" t="s">
        <v>33</v>
      </c>
      <c r="F805" s="6" t="s">
        <v>49</v>
      </c>
      <c r="G805" s="6" t="s">
        <v>50</v>
      </c>
      <c r="H805" s="6" t="s">
        <v>18</v>
      </c>
      <c r="I805" s="8">
        <v>0.35</v>
      </c>
      <c r="J805" s="9">
        <v>1500</v>
      </c>
      <c r="K805" s="10">
        <f t="shared" si="7"/>
        <v>525</v>
      </c>
      <c r="L805" s="10">
        <f t="shared" si="6"/>
        <v>157.5</v>
      </c>
      <c r="M805" s="11">
        <v>0.3</v>
      </c>
      <c r="O805" s="16"/>
      <c r="P805" s="17"/>
      <c r="Q805" s="12"/>
      <c r="R805" s="13"/>
    </row>
    <row r="806" spans="1:18" ht="15.75" customHeight="1" x14ac:dyDescent="0.25">
      <c r="A806" s="1"/>
      <c r="B806" s="6" t="s">
        <v>14</v>
      </c>
      <c r="C806" s="6">
        <v>1185732</v>
      </c>
      <c r="D806" s="7">
        <v>44240</v>
      </c>
      <c r="E806" s="6" t="s">
        <v>33</v>
      </c>
      <c r="F806" s="6" t="s">
        <v>49</v>
      </c>
      <c r="G806" s="6" t="s">
        <v>50</v>
      </c>
      <c r="H806" s="6" t="s">
        <v>19</v>
      </c>
      <c r="I806" s="8">
        <v>0.25</v>
      </c>
      <c r="J806" s="9">
        <v>2000</v>
      </c>
      <c r="K806" s="10">
        <f t="shared" si="7"/>
        <v>500</v>
      </c>
      <c r="L806" s="10">
        <f t="shared" si="6"/>
        <v>150</v>
      </c>
      <c r="M806" s="11">
        <v>0.3</v>
      </c>
      <c r="O806" s="16"/>
      <c r="P806" s="17"/>
      <c r="Q806" s="12"/>
      <c r="R806" s="13"/>
    </row>
    <row r="807" spans="1:18" ht="15.75" customHeight="1" x14ac:dyDescent="0.25">
      <c r="A807" s="1"/>
      <c r="B807" s="6" t="s">
        <v>14</v>
      </c>
      <c r="C807" s="6">
        <v>1185732</v>
      </c>
      <c r="D807" s="7">
        <v>44240</v>
      </c>
      <c r="E807" s="6" t="s">
        <v>33</v>
      </c>
      <c r="F807" s="6" t="s">
        <v>49</v>
      </c>
      <c r="G807" s="6" t="s">
        <v>50</v>
      </c>
      <c r="H807" s="6" t="s">
        <v>20</v>
      </c>
      <c r="I807" s="8">
        <v>0.30000000000000004</v>
      </c>
      <c r="J807" s="9">
        <v>750</v>
      </c>
      <c r="K807" s="10">
        <f t="shared" si="7"/>
        <v>225.00000000000003</v>
      </c>
      <c r="L807" s="10">
        <f t="shared" si="6"/>
        <v>78.750000000000014</v>
      </c>
      <c r="M807" s="11">
        <v>0.35000000000000003</v>
      </c>
      <c r="O807" s="16"/>
      <c r="P807" s="17"/>
      <c r="Q807" s="12"/>
      <c r="R807" s="13"/>
    </row>
    <row r="808" spans="1:18" ht="15.75" customHeight="1" x14ac:dyDescent="0.25">
      <c r="A808" s="1"/>
      <c r="B808" s="6" t="s">
        <v>14</v>
      </c>
      <c r="C808" s="6">
        <v>1185732</v>
      </c>
      <c r="D808" s="7">
        <v>44240</v>
      </c>
      <c r="E808" s="6" t="s">
        <v>33</v>
      </c>
      <c r="F808" s="6" t="s">
        <v>49</v>
      </c>
      <c r="G808" s="6" t="s">
        <v>50</v>
      </c>
      <c r="H808" s="6" t="s">
        <v>21</v>
      </c>
      <c r="I808" s="8">
        <v>0.44999999999999996</v>
      </c>
      <c r="J808" s="9">
        <v>1500</v>
      </c>
      <c r="K808" s="10">
        <f t="shared" si="7"/>
        <v>674.99999999999989</v>
      </c>
      <c r="L808" s="10">
        <f t="shared" si="6"/>
        <v>202.49999999999997</v>
      </c>
      <c r="M808" s="11">
        <v>0.3</v>
      </c>
      <c r="O808" s="16"/>
      <c r="P808" s="17"/>
      <c r="Q808" s="12"/>
      <c r="R808" s="13"/>
    </row>
    <row r="809" spans="1:18" ht="15.75" customHeight="1" x14ac:dyDescent="0.25">
      <c r="A809" s="1"/>
      <c r="B809" s="6" t="s">
        <v>14</v>
      </c>
      <c r="C809" s="6">
        <v>1185732</v>
      </c>
      <c r="D809" s="7">
        <v>44240</v>
      </c>
      <c r="E809" s="6" t="s">
        <v>33</v>
      </c>
      <c r="F809" s="6" t="s">
        <v>49</v>
      </c>
      <c r="G809" s="6" t="s">
        <v>50</v>
      </c>
      <c r="H809" s="6" t="s">
        <v>22</v>
      </c>
      <c r="I809" s="8">
        <v>0.35</v>
      </c>
      <c r="J809" s="9">
        <v>2250</v>
      </c>
      <c r="K809" s="10">
        <f t="shared" si="7"/>
        <v>787.5</v>
      </c>
      <c r="L809" s="10">
        <f t="shared" si="6"/>
        <v>354.375</v>
      </c>
      <c r="M809" s="11">
        <v>0.45</v>
      </c>
      <c r="O809" s="16"/>
      <c r="P809" s="17"/>
      <c r="Q809" s="12"/>
      <c r="R809" s="13"/>
    </row>
    <row r="810" spans="1:18" ht="15.75" customHeight="1" x14ac:dyDescent="0.25">
      <c r="A810" s="1"/>
      <c r="B810" s="6" t="s">
        <v>14</v>
      </c>
      <c r="C810" s="6">
        <v>1185732</v>
      </c>
      <c r="D810" s="7">
        <v>44267</v>
      </c>
      <c r="E810" s="6" t="s">
        <v>33</v>
      </c>
      <c r="F810" s="6" t="s">
        <v>49</v>
      </c>
      <c r="G810" s="6" t="s">
        <v>50</v>
      </c>
      <c r="H810" s="6" t="s">
        <v>17</v>
      </c>
      <c r="I810" s="8">
        <v>0.4</v>
      </c>
      <c r="J810" s="9">
        <v>4450</v>
      </c>
      <c r="K810" s="10">
        <f t="shared" si="7"/>
        <v>1780</v>
      </c>
      <c r="L810" s="10">
        <f t="shared" si="6"/>
        <v>623.00000000000011</v>
      </c>
      <c r="M810" s="11">
        <v>0.35000000000000003</v>
      </c>
      <c r="O810" s="16"/>
      <c r="P810" s="17"/>
      <c r="Q810" s="12"/>
      <c r="R810" s="13"/>
    </row>
    <row r="811" spans="1:18" ht="15.75" customHeight="1" x14ac:dyDescent="0.25">
      <c r="A811" s="1"/>
      <c r="B811" s="6" t="s">
        <v>14</v>
      </c>
      <c r="C811" s="6">
        <v>1185732</v>
      </c>
      <c r="D811" s="7">
        <v>44267</v>
      </c>
      <c r="E811" s="6" t="s">
        <v>33</v>
      </c>
      <c r="F811" s="6" t="s">
        <v>49</v>
      </c>
      <c r="G811" s="6" t="s">
        <v>50</v>
      </c>
      <c r="H811" s="6" t="s">
        <v>18</v>
      </c>
      <c r="I811" s="8">
        <v>0.4</v>
      </c>
      <c r="J811" s="9">
        <v>1250</v>
      </c>
      <c r="K811" s="10">
        <f t="shared" si="7"/>
        <v>500</v>
      </c>
      <c r="L811" s="10">
        <f t="shared" si="6"/>
        <v>150</v>
      </c>
      <c r="M811" s="11">
        <v>0.3</v>
      </c>
      <c r="O811" s="16"/>
      <c r="P811" s="17"/>
      <c r="Q811" s="12"/>
      <c r="R811" s="13"/>
    </row>
    <row r="812" spans="1:18" ht="15.75" customHeight="1" x14ac:dyDescent="0.25">
      <c r="A812" s="1"/>
      <c r="B812" s="6" t="s">
        <v>14</v>
      </c>
      <c r="C812" s="6">
        <v>1185732</v>
      </c>
      <c r="D812" s="7">
        <v>44267</v>
      </c>
      <c r="E812" s="6" t="s">
        <v>33</v>
      </c>
      <c r="F812" s="6" t="s">
        <v>49</v>
      </c>
      <c r="G812" s="6" t="s">
        <v>50</v>
      </c>
      <c r="H812" s="6" t="s">
        <v>19</v>
      </c>
      <c r="I812" s="8">
        <v>0.30000000000000004</v>
      </c>
      <c r="J812" s="9">
        <v>1750</v>
      </c>
      <c r="K812" s="10">
        <f t="shared" si="7"/>
        <v>525.00000000000011</v>
      </c>
      <c r="L812" s="10">
        <f t="shared" si="6"/>
        <v>157.50000000000003</v>
      </c>
      <c r="M812" s="11">
        <v>0.3</v>
      </c>
      <c r="O812" s="16"/>
      <c r="P812" s="17"/>
      <c r="Q812" s="12"/>
      <c r="R812" s="13"/>
    </row>
    <row r="813" spans="1:18" ht="15.75" customHeight="1" x14ac:dyDescent="0.25">
      <c r="A813" s="1"/>
      <c r="B813" s="6" t="s">
        <v>14</v>
      </c>
      <c r="C813" s="6">
        <v>1185732</v>
      </c>
      <c r="D813" s="7">
        <v>44267</v>
      </c>
      <c r="E813" s="6" t="s">
        <v>33</v>
      </c>
      <c r="F813" s="6" t="s">
        <v>49</v>
      </c>
      <c r="G813" s="6" t="s">
        <v>50</v>
      </c>
      <c r="H813" s="6" t="s">
        <v>20</v>
      </c>
      <c r="I813" s="8">
        <v>0.35</v>
      </c>
      <c r="J813" s="9">
        <v>250</v>
      </c>
      <c r="K813" s="10">
        <f t="shared" si="7"/>
        <v>87.5</v>
      </c>
      <c r="L813" s="10">
        <f t="shared" si="6"/>
        <v>30.625000000000004</v>
      </c>
      <c r="M813" s="11">
        <v>0.35000000000000003</v>
      </c>
      <c r="O813" s="16"/>
      <c r="P813" s="17"/>
      <c r="Q813" s="12"/>
      <c r="R813" s="13"/>
    </row>
    <row r="814" spans="1:18" ht="15.75" customHeight="1" x14ac:dyDescent="0.25">
      <c r="A814" s="1"/>
      <c r="B814" s="6" t="s">
        <v>14</v>
      </c>
      <c r="C814" s="6">
        <v>1185732</v>
      </c>
      <c r="D814" s="7">
        <v>44267</v>
      </c>
      <c r="E814" s="6" t="s">
        <v>33</v>
      </c>
      <c r="F814" s="6" t="s">
        <v>49</v>
      </c>
      <c r="G814" s="6" t="s">
        <v>50</v>
      </c>
      <c r="H814" s="6" t="s">
        <v>21</v>
      </c>
      <c r="I814" s="8">
        <v>0.5</v>
      </c>
      <c r="J814" s="9">
        <v>750</v>
      </c>
      <c r="K814" s="10">
        <f t="shared" si="7"/>
        <v>375</v>
      </c>
      <c r="L814" s="10">
        <f t="shared" si="6"/>
        <v>112.5</v>
      </c>
      <c r="M814" s="11">
        <v>0.3</v>
      </c>
      <c r="O814" s="16"/>
      <c r="P814" s="17"/>
      <c r="Q814" s="12"/>
      <c r="R814" s="13"/>
    </row>
    <row r="815" spans="1:18" ht="15.75" customHeight="1" x14ac:dyDescent="0.25">
      <c r="A815" s="1"/>
      <c r="B815" s="6" t="s">
        <v>14</v>
      </c>
      <c r="C815" s="6">
        <v>1185732</v>
      </c>
      <c r="D815" s="7">
        <v>44267</v>
      </c>
      <c r="E815" s="6" t="s">
        <v>33</v>
      </c>
      <c r="F815" s="6" t="s">
        <v>49</v>
      </c>
      <c r="G815" s="6" t="s">
        <v>50</v>
      </c>
      <c r="H815" s="6" t="s">
        <v>22</v>
      </c>
      <c r="I815" s="8">
        <v>0.4</v>
      </c>
      <c r="J815" s="9">
        <v>1750</v>
      </c>
      <c r="K815" s="10">
        <f t="shared" si="7"/>
        <v>700</v>
      </c>
      <c r="L815" s="10">
        <f t="shared" si="6"/>
        <v>315</v>
      </c>
      <c r="M815" s="11">
        <v>0.45</v>
      </c>
      <c r="O815" s="16"/>
      <c r="P815" s="17"/>
      <c r="Q815" s="12"/>
      <c r="R815" s="13"/>
    </row>
    <row r="816" spans="1:18" ht="15.75" customHeight="1" x14ac:dyDescent="0.25">
      <c r="A816" s="1"/>
      <c r="B816" s="6" t="s">
        <v>14</v>
      </c>
      <c r="C816" s="6">
        <v>1185732</v>
      </c>
      <c r="D816" s="7">
        <v>44299</v>
      </c>
      <c r="E816" s="6" t="s">
        <v>33</v>
      </c>
      <c r="F816" s="6" t="s">
        <v>49</v>
      </c>
      <c r="G816" s="6" t="s">
        <v>50</v>
      </c>
      <c r="H816" s="6" t="s">
        <v>17</v>
      </c>
      <c r="I816" s="8">
        <v>0.4</v>
      </c>
      <c r="J816" s="9">
        <v>4000</v>
      </c>
      <c r="K816" s="10">
        <f t="shared" si="7"/>
        <v>1600</v>
      </c>
      <c r="L816" s="10">
        <f t="shared" si="6"/>
        <v>560</v>
      </c>
      <c r="M816" s="11">
        <v>0.35000000000000003</v>
      </c>
      <c r="O816" s="16"/>
      <c r="P816" s="17"/>
      <c r="Q816" s="12"/>
      <c r="R816" s="13"/>
    </row>
    <row r="817" spans="1:18" ht="15.75" customHeight="1" x14ac:dyDescent="0.25">
      <c r="A817" s="1"/>
      <c r="B817" s="6" t="s">
        <v>14</v>
      </c>
      <c r="C817" s="6">
        <v>1185732</v>
      </c>
      <c r="D817" s="7">
        <v>44299</v>
      </c>
      <c r="E817" s="6" t="s">
        <v>33</v>
      </c>
      <c r="F817" s="6" t="s">
        <v>49</v>
      </c>
      <c r="G817" s="6" t="s">
        <v>50</v>
      </c>
      <c r="H817" s="6" t="s">
        <v>18</v>
      </c>
      <c r="I817" s="8">
        <v>0.4</v>
      </c>
      <c r="J817" s="9">
        <v>1000</v>
      </c>
      <c r="K817" s="10">
        <f t="shared" si="7"/>
        <v>400</v>
      </c>
      <c r="L817" s="10">
        <f t="shared" si="6"/>
        <v>120</v>
      </c>
      <c r="M817" s="11">
        <v>0.3</v>
      </c>
      <c r="O817" s="16"/>
      <c r="P817" s="17"/>
      <c r="Q817" s="12"/>
      <c r="R817" s="13"/>
    </row>
    <row r="818" spans="1:18" ht="15.75" customHeight="1" x14ac:dyDescent="0.25">
      <c r="A818" s="1"/>
      <c r="B818" s="6" t="s">
        <v>14</v>
      </c>
      <c r="C818" s="6">
        <v>1185732</v>
      </c>
      <c r="D818" s="7">
        <v>44299</v>
      </c>
      <c r="E818" s="6" t="s">
        <v>33</v>
      </c>
      <c r="F818" s="6" t="s">
        <v>49</v>
      </c>
      <c r="G818" s="6" t="s">
        <v>50</v>
      </c>
      <c r="H818" s="6" t="s">
        <v>19</v>
      </c>
      <c r="I818" s="8">
        <v>0.30000000000000004</v>
      </c>
      <c r="J818" s="9">
        <v>1000</v>
      </c>
      <c r="K818" s="10">
        <f t="shared" si="7"/>
        <v>300.00000000000006</v>
      </c>
      <c r="L818" s="10">
        <f t="shared" si="6"/>
        <v>90.000000000000014</v>
      </c>
      <c r="M818" s="11">
        <v>0.3</v>
      </c>
      <c r="O818" s="16"/>
      <c r="P818" s="17"/>
      <c r="Q818" s="12"/>
      <c r="R818" s="13"/>
    </row>
    <row r="819" spans="1:18" ht="15.75" customHeight="1" x14ac:dyDescent="0.25">
      <c r="A819" s="1"/>
      <c r="B819" s="6" t="s">
        <v>14</v>
      </c>
      <c r="C819" s="6">
        <v>1185732</v>
      </c>
      <c r="D819" s="7">
        <v>44299</v>
      </c>
      <c r="E819" s="6" t="s">
        <v>33</v>
      </c>
      <c r="F819" s="6" t="s">
        <v>49</v>
      </c>
      <c r="G819" s="6" t="s">
        <v>50</v>
      </c>
      <c r="H819" s="6" t="s">
        <v>20</v>
      </c>
      <c r="I819" s="8">
        <v>0.35</v>
      </c>
      <c r="J819" s="9">
        <v>250</v>
      </c>
      <c r="K819" s="10">
        <f t="shared" si="7"/>
        <v>87.5</v>
      </c>
      <c r="L819" s="10">
        <f t="shared" si="6"/>
        <v>30.625000000000004</v>
      </c>
      <c r="M819" s="11">
        <v>0.35000000000000003</v>
      </c>
      <c r="O819" s="16"/>
      <c r="P819" s="17"/>
      <c r="Q819" s="12"/>
      <c r="R819" s="13"/>
    </row>
    <row r="820" spans="1:18" ht="15.75" customHeight="1" x14ac:dyDescent="0.25">
      <c r="A820" s="1"/>
      <c r="B820" s="6" t="s">
        <v>14</v>
      </c>
      <c r="C820" s="6">
        <v>1185732</v>
      </c>
      <c r="D820" s="7">
        <v>44299</v>
      </c>
      <c r="E820" s="6" t="s">
        <v>33</v>
      </c>
      <c r="F820" s="6" t="s">
        <v>49</v>
      </c>
      <c r="G820" s="6" t="s">
        <v>50</v>
      </c>
      <c r="H820" s="6" t="s">
        <v>21</v>
      </c>
      <c r="I820" s="8">
        <v>0.5</v>
      </c>
      <c r="J820" s="9">
        <v>500</v>
      </c>
      <c r="K820" s="10">
        <f t="shared" si="7"/>
        <v>250</v>
      </c>
      <c r="L820" s="10">
        <f t="shared" si="6"/>
        <v>75</v>
      </c>
      <c r="M820" s="11">
        <v>0.3</v>
      </c>
      <c r="O820" s="16"/>
      <c r="P820" s="17"/>
      <c r="Q820" s="12"/>
      <c r="R820" s="13"/>
    </row>
    <row r="821" spans="1:18" ht="15.75" customHeight="1" x14ac:dyDescent="0.25">
      <c r="A821" s="1"/>
      <c r="B821" s="6" t="s">
        <v>14</v>
      </c>
      <c r="C821" s="6">
        <v>1185732</v>
      </c>
      <c r="D821" s="7">
        <v>44299</v>
      </c>
      <c r="E821" s="6" t="s">
        <v>33</v>
      </c>
      <c r="F821" s="6" t="s">
        <v>49</v>
      </c>
      <c r="G821" s="6" t="s">
        <v>50</v>
      </c>
      <c r="H821" s="6" t="s">
        <v>22</v>
      </c>
      <c r="I821" s="8">
        <v>0.4</v>
      </c>
      <c r="J821" s="9">
        <v>1750</v>
      </c>
      <c r="K821" s="10">
        <f t="shared" si="7"/>
        <v>700</v>
      </c>
      <c r="L821" s="10">
        <f t="shared" si="6"/>
        <v>315</v>
      </c>
      <c r="M821" s="11">
        <v>0.45</v>
      </c>
      <c r="O821" s="16"/>
      <c r="P821" s="17"/>
      <c r="Q821" s="12"/>
      <c r="R821" s="13"/>
    </row>
    <row r="822" spans="1:18" ht="15.75" customHeight="1" x14ac:dyDescent="0.25">
      <c r="A822" s="1"/>
      <c r="B822" s="6" t="s">
        <v>14</v>
      </c>
      <c r="C822" s="6">
        <v>1185732</v>
      </c>
      <c r="D822" s="7">
        <v>44330</v>
      </c>
      <c r="E822" s="6" t="s">
        <v>33</v>
      </c>
      <c r="F822" s="6" t="s">
        <v>49</v>
      </c>
      <c r="G822" s="6" t="s">
        <v>50</v>
      </c>
      <c r="H822" s="6" t="s">
        <v>17</v>
      </c>
      <c r="I822" s="8">
        <v>0.5</v>
      </c>
      <c r="J822" s="9">
        <v>4450</v>
      </c>
      <c r="K822" s="10">
        <f t="shared" si="7"/>
        <v>2225</v>
      </c>
      <c r="L822" s="10">
        <f t="shared" si="6"/>
        <v>778.75000000000011</v>
      </c>
      <c r="M822" s="11">
        <v>0.35000000000000003</v>
      </c>
      <c r="O822" s="16"/>
      <c r="P822" s="17"/>
      <c r="Q822" s="12"/>
      <c r="R822" s="13"/>
    </row>
    <row r="823" spans="1:18" ht="15.75" customHeight="1" x14ac:dyDescent="0.25">
      <c r="A823" s="1"/>
      <c r="B823" s="6" t="s">
        <v>14</v>
      </c>
      <c r="C823" s="6">
        <v>1185732</v>
      </c>
      <c r="D823" s="7">
        <v>44330</v>
      </c>
      <c r="E823" s="6" t="s">
        <v>33</v>
      </c>
      <c r="F823" s="6" t="s">
        <v>49</v>
      </c>
      <c r="G823" s="6" t="s">
        <v>50</v>
      </c>
      <c r="H823" s="6" t="s">
        <v>18</v>
      </c>
      <c r="I823" s="8">
        <v>0.45000000000000007</v>
      </c>
      <c r="J823" s="9">
        <v>1500</v>
      </c>
      <c r="K823" s="10">
        <f t="shared" si="7"/>
        <v>675.00000000000011</v>
      </c>
      <c r="L823" s="10">
        <f t="shared" si="6"/>
        <v>202.50000000000003</v>
      </c>
      <c r="M823" s="11">
        <v>0.3</v>
      </c>
      <c r="O823" s="16"/>
      <c r="P823" s="17"/>
      <c r="Q823" s="12"/>
      <c r="R823" s="13"/>
    </row>
    <row r="824" spans="1:18" ht="15.75" customHeight="1" x14ac:dyDescent="0.25">
      <c r="A824" s="1"/>
      <c r="B824" s="6" t="s">
        <v>14</v>
      </c>
      <c r="C824" s="6">
        <v>1185732</v>
      </c>
      <c r="D824" s="7">
        <v>44330</v>
      </c>
      <c r="E824" s="6" t="s">
        <v>33</v>
      </c>
      <c r="F824" s="6" t="s">
        <v>49</v>
      </c>
      <c r="G824" s="6" t="s">
        <v>50</v>
      </c>
      <c r="H824" s="6" t="s">
        <v>19</v>
      </c>
      <c r="I824" s="8">
        <v>0.4</v>
      </c>
      <c r="J824" s="9">
        <v>1250</v>
      </c>
      <c r="K824" s="10">
        <f t="shared" si="7"/>
        <v>500</v>
      </c>
      <c r="L824" s="10">
        <f t="shared" si="6"/>
        <v>150</v>
      </c>
      <c r="M824" s="11">
        <v>0.3</v>
      </c>
      <c r="O824" s="16"/>
      <c r="P824" s="17"/>
      <c r="Q824" s="12"/>
      <c r="R824" s="13"/>
    </row>
    <row r="825" spans="1:18" ht="15.75" customHeight="1" x14ac:dyDescent="0.25">
      <c r="A825" s="1"/>
      <c r="B825" s="6" t="s">
        <v>14</v>
      </c>
      <c r="C825" s="6">
        <v>1185732</v>
      </c>
      <c r="D825" s="7">
        <v>44330</v>
      </c>
      <c r="E825" s="6" t="s">
        <v>33</v>
      </c>
      <c r="F825" s="6" t="s">
        <v>49</v>
      </c>
      <c r="G825" s="6" t="s">
        <v>50</v>
      </c>
      <c r="H825" s="6" t="s">
        <v>20</v>
      </c>
      <c r="I825" s="8">
        <v>0.4</v>
      </c>
      <c r="J825" s="9">
        <v>500</v>
      </c>
      <c r="K825" s="10">
        <f t="shared" si="7"/>
        <v>200</v>
      </c>
      <c r="L825" s="10">
        <f t="shared" si="6"/>
        <v>70</v>
      </c>
      <c r="M825" s="11">
        <v>0.35000000000000003</v>
      </c>
      <c r="O825" s="16"/>
      <c r="P825" s="17"/>
      <c r="Q825" s="12"/>
      <c r="R825" s="13"/>
    </row>
    <row r="826" spans="1:18" ht="15.75" customHeight="1" x14ac:dyDescent="0.25">
      <c r="A826" s="1"/>
      <c r="B826" s="6" t="s">
        <v>14</v>
      </c>
      <c r="C826" s="6">
        <v>1185732</v>
      </c>
      <c r="D826" s="7">
        <v>44330</v>
      </c>
      <c r="E826" s="6" t="s">
        <v>33</v>
      </c>
      <c r="F826" s="6" t="s">
        <v>49</v>
      </c>
      <c r="G826" s="6" t="s">
        <v>50</v>
      </c>
      <c r="H826" s="6" t="s">
        <v>21</v>
      </c>
      <c r="I826" s="8">
        <v>0.54999999999999993</v>
      </c>
      <c r="J826" s="9">
        <v>750</v>
      </c>
      <c r="K826" s="10">
        <f t="shared" si="7"/>
        <v>412.49999999999994</v>
      </c>
      <c r="L826" s="10">
        <f t="shared" si="6"/>
        <v>123.74999999999997</v>
      </c>
      <c r="M826" s="11">
        <v>0.3</v>
      </c>
      <c r="O826" s="16"/>
      <c r="P826" s="17"/>
      <c r="Q826" s="12"/>
      <c r="R826" s="13"/>
    </row>
    <row r="827" spans="1:18" ht="15.75" customHeight="1" x14ac:dyDescent="0.25">
      <c r="A827" s="1"/>
      <c r="B827" s="6" t="s">
        <v>14</v>
      </c>
      <c r="C827" s="6">
        <v>1185732</v>
      </c>
      <c r="D827" s="7">
        <v>44330</v>
      </c>
      <c r="E827" s="6" t="s">
        <v>33</v>
      </c>
      <c r="F827" s="6" t="s">
        <v>49</v>
      </c>
      <c r="G827" s="6" t="s">
        <v>50</v>
      </c>
      <c r="H827" s="6" t="s">
        <v>22</v>
      </c>
      <c r="I827" s="8">
        <v>0.6</v>
      </c>
      <c r="J827" s="9">
        <v>1750</v>
      </c>
      <c r="K827" s="10">
        <f t="shared" si="7"/>
        <v>1050</v>
      </c>
      <c r="L827" s="10">
        <f t="shared" si="6"/>
        <v>472.5</v>
      </c>
      <c r="M827" s="11">
        <v>0.45</v>
      </c>
      <c r="O827" s="16"/>
      <c r="P827" s="17"/>
      <c r="Q827" s="12"/>
      <c r="R827" s="13"/>
    </row>
    <row r="828" spans="1:18" ht="15.75" customHeight="1" x14ac:dyDescent="0.25">
      <c r="A828" s="1"/>
      <c r="B828" s="6" t="s">
        <v>14</v>
      </c>
      <c r="C828" s="6">
        <v>1185732</v>
      </c>
      <c r="D828" s="7">
        <v>44360</v>
      </c>
      <c r="E828" s="6" t="s">
        <v>33</v>
      </c>
      <c r="F828" s="6" t="s">
        <v>49</v>
      </c>
      <c r="G828" s="6" t="s">
        <v>50</v>
      </c>
      <c r="H828" s="6" t="s">
        <v>17</v>
      </c>
      <c r="I828" s="8">
        <v>0.45</v>
      </c>
      <c r="J828" s="9">
        <v>4250</v>
      </c>
      <c r="K828" s="10">
        <f t="shared" si="7"/>
        <v>1912.5</v>
      </c>
      <c r="L828" s="10">
        <f t="shared" si="6"/>
        <v>669.37500000000011</v>
      </c>
      <c r="M828" s="11">
        <v>0.35000000000000003</v>
      </c>
      <c r="O828" s="16"/>
      <c r="P828" s="17"/>
      <c r="Q828" s="12"/>
      <c r="R828" s="13"/>
    </row>
    <row r="829" spans="1:18" ht="15.75" customHeight="1" x14ac:dyDescent="0.25">
      <c r="A829" s="1"/>
      <c r="B829" s="6" t="s">
        <v>14</v>
      </c>
      <c r="C829" s="6">
        <v>1185732</v>
      </c>
      <c r="D829" s="7">
        <v>44360</v>
      </c>
      <c r="E829" s="6" t="s">
        <v>33</v>
      </c>
      <c r="F829" s="6" t="s">
        <v>49</v>
      </c>
      <c r="G829" s="6" t="s">
        <v>50</v>
      </c>
      <c r="H829" s="6" t="s">
        <v>18</v>
      </c>
      <c r="I829" s="8">
        <v>0.40000000000000008</v>
      </c>
      <c r="J829" s="9">
        <v>1750</v>
      </c>
      <c r="K829" s="10">
        <f t="shared" si="7"/>
        <v>700.00000000000011</v>
      </c>
      <c r="L829" s="10">
        <f t="shared" si="6"/>
        <v>210.00000000000003</v>
      </c>
      <c r="M829" s="11">
        <v>0.3</v>
      </c>
      <c r="O829" s="16"/>
      <c r="P829" s="17"/>
      <c r="Q829" s="12"/>
      <c r="R829" s="13"/>
    </row>
    <row r="830" spans="1:18" ht="15.75" customHeight="1" x14ac:dyDescent="0.25">
      <c r="A830" s="1"/>
      <c r="B830" s="6" t="s">
        <v>14</v>
      </c>
      <c r="C830" s="6">
        <v>1185732</v>
      </c>
      <c r="D830" s="7">
        <v>44360</v>
      </c>
      <c r="E830" s="6" t="s">
        <v>33</v>
      </c>
      <c r="F830" s="6" t="s">
        <v>49</v>
      </c>
      <c r="G830" s="6" t="s">
        <v>50</v>
      </c>
      <c r="H830" s="6" t="s">
        <v>19</v>
      </c>
      <c r="I830" s="8">
        <v>0.35000000000000003</v>
      </c>
      <c r="J830" s="9">
        <v>1750</v>
      </c>
      <c r="K830" s="10">
        <f t="shared" si="7"/>
        <v>612.50000000000011</v>
      </c>
      <c r="L830" s="10">
        <f t="shared" si="6"/>
        <v>183.75000000000003</v>
      </c>
      <c r="M830" s="11">
        <v>0.3</v>
      </c>
      <c r="O830" s="16"/>
      <c r="P830" s="17"/>
      <c r="Q830" s="12"/>
      <c r="R830" s="13"/>
    </row>
    <row r="831" spans="1:18" ht="15.75" customHeight="1" x14ac:dyDescent="0.25">
      <c r="A831" s="1"/>
      <c r="B831" s="6" t="s">
        <v>14</v>
      </c>
      <c r="C831" s="6">
        <v>1185732</v>
      </c>
      <c r="D831" s="7">
        <v>44360</v>
      </c>
      <c r="E831" s="6" t="s">
        <v>33</v>
      </c>
      <c r="F831" s="6" t="s">
        <v>49</v>
      </c>
      <c r="G831" s="6" t="s">
        <v>50</v>
      </c>
      <c r="H831" s="6" t="s">
        <v>20</v>
      </c>
      <c r="I831" s="8">
        <v>0.35000000000000003</v>
      </c>
      <c r="J831" s="9">
        <v>1500</v>
      </c>
      <c r="K831" s="10">
        <f t="shared" si="7"/>
        <v>525</v>
      </c>
      <c r="L831" s="10">
        <f t="shared" si="6"/>
        <v>183.75000000000003</v>
      </c>
      <c r="M831" s="11">
        <v>0.35000000000000003</v>
      </c>
      <c r="O831" s="16"/>
      <c r="P831" s="17"/>
      <c r="Q831" s="12"/>
      <c r="R831" s="13"/>
    </row>
    <row r="832" spans="1:18" ht="15.75" customHeight="1" x14ac:dyDescent="0.25">
      <c r="A832" s="1"/>
      <c r="B832" s="6" t="s">
        <v>14</v>
      </c>
      <c r="C832" s="6">
        <v>1185732</v>
      </c>
      <c r="D832" s="7">
        <v>44360</v>
      </c>
      <c r="E832" s="6" t="s">
        <v>33</v>
      </c>
      <c r="F832" s="6" t="s">
        <v>49</v>
      </c>
      <c r="G832" s="6" t="s">
        <v>50</v>
      </c>
      <c r="H832" s="6" t="s">
        <v>21</v>
      </c>
      <c r="I832" s="8">
        <v>0.5</v>
      </c>
      <c r="J832" s="9">
        <v>1500</v>
      </c>
      <c r="K832" s="10">
        <f t="shared" si="7"/>
        <v>750</v>
      </c>
      <c r="L832" s="10">
        <f t="shared" si="6"/>
        <v>225</v>
      </c>
      <c r="M832" s="11">
        <v>0.3</v>
      </c>
      <c r="O832" s="16"/>
      <c r="P832" s="17"/>
      <c r="Q832" s="12"/>
      <c r="R832" s="13"/>
    </row>
    <row r="833" spans="1:18" ht="15.75" customHeight="1" x14ac:dyDescent="0.25">
      <c r="A833" s="1"/>
      <c r="B833" s="6" t="s">
        <v>14</v>
      </c>
      <c r="C833" s="6">
        <v>1185732</v>
      </c>
      <c r="D833" s="7">
        <v>44360</v>
      </c>
      <c r="E833" s="6" t="s">
        <v>33</v>
      </c>
      <c r="F833" s="6" t="s">
        <v>49</v>
      </c>
      <c r="G833" s="6" t="s">
        <v>50</v>
      </c>
      <c r="H833" s="6" t="s">
        <v>22</v>
      </c>
      <c r="I833" s="8">
        <v>0.55000000000000004</v>
      </c>
      <c r="J833" s="9">
        <v>3250</v>
      </c>
      <c r="K833" s="10">
        <f t="shared" si="7"/>
        <v>1787.5000000000002</v>
      </c>
      <c r="L833" s="10">
        <f t="shared" si="6"/>
        <v>804.37500000000011</v>
      </c>
      <c r="M833" s="11">
        <v>0.45</v>
      </c>
      <c r="O833" s="16"/>
      <c r="P833" s="17"/>
      <c r="Q833" s="12"/>
      <c r="R833" s="13"/>
    </row>
    <row r="834" spans="1:18" ht="15.75" customHeight="1" x14ac:dyDescent="0.25">
      <c r="A834" s="1"/>
      <c r="B834" s="6" t="s">
        <v>14</v>
      </c>
      <c r="C834" s="6">
        <v>1185732</v>
      </c>
      <c r="D834" s="7">
        <v>44389</v>
      </c>
      <c r="E834" s="6" t="s">
        <v>33</v>
      </c>
      <c r="F834" s="6" t="s">
        <v>49</v>
      </c>
      <c r="G834" s="6" t="s">
        <v>50</v>
      </c>
      <c r="H834" s="6" t="s">
        <v>17</v>
      </c>
      <c r="I834" s="8">
        <v>0.5</v>
      </c>
      <c r="J834" s="9">
        <v>5500</v>
      </c>
      <c r="K834" s="10">
        <f t="shared" si="7"/>
        <v>2750</v>
      </c>
      <c r="L834" s="10">
        <f t="shared" si="6"/>
        <v>962.50000000000011</v>
      </c>
      <c r="M834" s="11">
        <v>0.35000000000000003</v>
      </c>
      <c r="O834" s="16"/>
      <c r="P834" s="17"/>
      <c r="Q834" s="12"/>
      <c r="R834" s="13"/>
    </row>
    <row r="835" spans="1:18" ht="15.75" customHeight="1" x14ac:dyDescent="0.25">
      <c r="A835" s="1"/>
      <c r="B835" s="6" t="s">
        <v>14</v>
      </c>
      <c r="C835" s="6">
        <v>1185732</v>
      </c>
      <c r="D835" s="7">
        <v>44389</v>
      </c>
      <c r="E835" s="6" t="s">
        <v>33</v>
      </c>
      <c r="F835" s="6" t="s">
        <v>49</v>
      </c>
      <c r="G835" s="6" t="s">
        <v>50</v>
      </c>
      <c r="H835" s="6" t="s">
        <v>18</v>
      </c>
      <c r="I835" s="8">
        <v>0.45000000000000007</v>
      </c>
      <c r="J835" s="9">
        <v>3000</v>
      </c>
      <c r="K835" s="10">
        <f t="shared" si="7"/>
        <v>1350.0000000000002</v>
      </c>
      <c r="L835" s="10">
        <f t="shared" si="6"/>
        <v>405.00000000000006</v>
      </c>
      <c r="M835" s="11">
        <v>0.3</v>
      </c>
      <c r="O835" s="16"/>
      <c r="P835" s="17"/>
      <c r="Q835" s="12"/>
      <c r="R835" s="13"/>
    </row>
    <row r="836" spans="1:18" ht="15.75" customHeight="1" x14ac:dyDescent="0.25">
      <c r="A836" s="1"/>
      <c r="B836" s="6" t="s">
        <v>14</v>
      </c>
      <c r="C836" s="6">
        <v>1185732</v>
      </c>
      <c r="D836" s="7">
        <v>44389</v>
      </c>
      <c r="E836" s="6" t="s">
        <v>33</v>
      </c>
      <c r="F836" s="6" t="s">
        <v>49</v>
      </c>
      <c r="G836" s="6" t="s">
        <v>50</v>
      </c>
      <c r="H836" s="6" t="s">
        <v>19</v>
      </c>
      <c r="I836" s="8">
        <v>0.4</v>
      </c>
      <c r="J836" s="9">
        <v>2250</v>
      </c>
      <c r="K836" s="10">
        <f t="shared" si="7"/>
        <v>900</v>
      </c>
      <c r="L836" s="10">
        <f t="shared" si="6"/>
        <v>270</v>
      </c>
      <c r="M836" s="11">
        <v>0.3</v>
      </c>
      <c r="O836" s="16"/>
      <c r="P836" s="17"/>
      <c r="Q836" s="12"/>
      <c r="R836" s="13"/>
    </row>
    <row r="837" spans="1:18" ht="15.75" customHeight="1" x14ac:dyDescent="0.25">
      <c r="A837" s="1"/>
      <c r="B837" s="6" t="s">
        <v>14</v>
      </c>
      <c r="C837" s="6">
        <v>1185732</v>
      </c>
      <c r="D837" s="7">
        <v>44389</v>
      </c>
      <c r="E837" s="6" t="s">
        <v>33</v>
      </c>
      <c r="F837" s="6" t="s">
        <v>49</v>
      </c>
      <c r="G837" s="6" t="s">
        <v>50</v>
      </c>
      <c r="H837" s="6" t="s">
        <v>20</v>
      </c>
      <c r="I837" s="8">
        <v>0.4</v>
      </c>
      <c r="J837" s="9">
        <v>1750</v>
      </c>
      <c r="K837" s="10">
        <f t="shared" si="7"/>
        <v>700</v>
      </c>
      <c r="L837" s="10">
        <f t="shared" si="6"/>
        <v>245.00000000000003</v>
      </c>
      <c r="M837" s="11">
        <v>0.35000000000000003</v>
      </c>
      <c r="O837" s="16"/>
      <c r="P837" s="17"/>
      <c r="Q837" s="12"/>
      <c r="R837" s="13"/>
    </row>
    <row r="838" spans="1:18" ht="15.75" customHeight="1" x14ac:dyDescent="0.25">
      <c r="A838" s="1"/>
      <c r="B838" s="6" t="s">
        <v>14</v>
      </c>
      <c r="C838" s="6">
        <v>1185732</v>
      </c>
      <c r="D838" s="7">
        <v>44389</v>
      </c>
      <c r="E838" s="6" t="s">
        <v>33</v>
      </c>
      <c r="F838" s="6" t="s">
        <v>49</v>
      </c>
      <c r="G838" s="6" t="s">
        <v>50</v>
      </c>
      <c r="H838" s="6" t="s">
        <v>21</v>
      </c>
      <c r="I838" s="8">
        <v>0.5</v>
      </c>
      <c r="J838" s="9">
        <v>2000</v>
      </c>
      <c r="K838" s="10">
        <f t="shared" si="7"/>
        <v>1000</v>
      </c>
      <c r="L838" s="10">
        <f t="shared" si="6"/>
        <v>300</v>
      </c>
      <c r="M838" s="11">
        <v>0.3</v>
      </c>
      <c r="O838" s="16"/>
      <c r="P838" s="17"/>
      <c r="Q838" s="12"/>
      <c r="R838" s="13"/>
    </row>
    <row r="839" spans="1:18" ht="15.75" customHeight="1" x14ac:dyDescent="0.25">
      <c r="A839" s="1"/>
      <c r="B839" s="6" t="s">
        <v>14</v>
      </c>
      <c r="C839" s="6">
        <v>1185732</v>
      </c>
      <c r="D839" s="7">
        <v>44389</v>
      </c>
      <c r="E839" s="6" t="s">
        <v>33</v>
      </c>
      <c r="F839" s="6" t="s">
        <v>49</v>
      </c>
      <c r="G839" s="6" t="s">
        <v>50</v>
      </c>
      <c r="H839" s="6" t="s">
        <v>22</v>
      </c>
      <c r="I839" s="8">
        <v>0.55000000000000004</v>
      </c>
      <c r="J839" s="9">
        <v>3750</v>
      </c>
      <c r="K839" s="10">
        <f t="shared" si="7"/>
        <v>2062.5</v>
      </c>
      <c r="L839" s="10">
        <f t="shared" si="6"/>
        <v>928.125</v>
      </c>
      <c r="M839" s="11">
        <v>0.45</v>
      </c>
      <c r="O839" s="16"/>
      <c r="P839" s="17"/>
      <c r="Q839" s="12"/>
      <c r="R839" s="13"/>
    </row>
    <row r="840" spans="1:18" ht="15.75" customHeight="1" x14ac:dyDescent="0.25">
      <c r="A840" s="1"/>
      <c r="B840" s="6" t="s">
        <v>14</v>
      </c>
      <c r="C840" s="6">
        <v>1185732</v>
      </c>
      <c r="D840" s="7">
        <v>44421</v>
      </c>
      <c r="E840" s="6" t="s">
        <v>33</v>
      </c>
      <c r="F840" s="6" t="s">
        <v>49</v>
      </c>
      <c r="G840" s="6" t="s">
        <v>50</v>
      </c>
      <c r="H840" s="6" t="s">
        <v>17</v>
      </c>
      <c r="I840" s="8">
        <v>0.5</v>
      </c>
      <c r="J840" s="9">
        <v>5250</v>
      </c>
      <c r="K840" s="10">
        <f t="shared" si="7"/>
        <v>2625</v>
      </c>
      <c r="L840" s="10">
        <f t="shared" si="6"/>
        <v>918.75000000000011</v>
      </c>
      <c r="M840" s="11">
        <v>0.35000000000000003</v>
      </c>
      <c r="O840" s="16"/>
      <c r="P840" s="17"/>
      <c r="Q840" s="12"/>
      <c r="R840" s="13"/>
    </row>
    <row r="841" spans="1:18" ht="15.75" customHeight="1" x14ac:dyDescent="0.25">
      <c r="A841" s="1"/>
      <c r="B841" s="6" t="s">
        <v>14</v>
      </c>
      <c r="C841" s="6">
        <v>1185732</v>
      </c>
      <c r="D841" s="7">
        <v>44421</v>
      </c>
      <c r="E841" s="6" t="s">
        <v>33</v>
      </c>
      <c r="F841" s="6" t="s">
        <v>49</v>
      </c>
      <c r="G841" s="6" t="s">
        <v>50</v>
      </c>
      <c r="H841" s="6" t="s">
        <v>18</v>
      </c>
      <c r="I841" s="8">
        <v>0.45000000000000007</v>
      </c>
      <c r="J841" s="9">
        <v>3000</v>
      </c>
      <c r="K841" s="10">
        <f t="shared" si="7"/>
        <v>1350.0000000000002</v>
      </c>
      <c r="L841" s="10">
        <f t="shared" si="6"/>
        <v>405.00000000000006</v>
      </c>
      <c r="M841" s="11">
        <v>0.3</v>
      </c>
      <c r="O841" s="16"/>
      <c r="P841" s="17"/>
      <c r="Q841" s="12"/>
      <c r="R841" s="13"/>
    </row>
    <row r="842" spans="1:18" ht="15.75" customHeight="1" x14ac:dyDescent="0.25">
      <c r="A842" s="1"/>
      <c r="B842" s="6" t="s">
        <v>14</v>
      </c>
      <c r="C842" s="6">
        <v>1185732</v>
      </c>
      <c r="D842" s="7">
        <v>44421</v>
      </c>
      <c r="E842" s="6" t="s">
        <v>33</v>
      </c>
      <c r="F842" s="6" t="s">
        <v>49</v>
      </c>
      <c r="G842" s="6" t="s">
        <v>50</v>
      </c>
      <c r="H842" s="6" t="s">
        <v>19</v>
      </c>
      <c r="I842" s="8">
        <v>0.4</v>
      </c>
      <c r="J842" s="9">
        <v>2250</v>
      </c>
      <c r="K842" s="10">
        <f t="shared" si="7"/>
        <v>900</v>
      </c>
      <c r="L842" s="10">
        <f t="shared" si="6"/>
        <v>270</v>
      </c>
      <c r="M842" s="11">
        <v>0.3</v>
      </c>
      <c r="O842" s="16"/>
      <c r="P842" s="17"/>
      <c r="Q842" s="12"/>
      <c r="R842" s="13"/>
    </row>
    <row r="843" spans="1:18" ht="15.75" customHeight="1" x14ac:dyDescent="0.25">
      <c r="A843" s="1"/>
      <c r="B843" s="6" t="s">
        <v>14</v>
      </c>
      <c r="C843" s="6">
        <v>1185732</v>
      </c>
      <c r="D843" s="7">
        <v>44421</v>
      </c>
      <c r="E843" s="6" t="s">
        <v>33</v>
      </c>
      <c r="F843" s="6" t="s">
        <v>49</v>
      </c>
      <c r="G843" s="6" t="s">
        <v>50</v>
      </c>
      <c r="H843" s="6" t="s">
        <v>20</v>
      </c>
      <c r="I843" s="8">
        <v>0.35000000000000003</v>
      </c>
      <c r="J843" s="9">
        <v>1750</v>
      </c>
      <c r="K843" s="10">
        <f t="shared" si="7"/>
        <v>612.50000000000011</v>
      </c>
      <c r="L843" s="10">
        <f t="shared" si="6"/>
        <v>214.37500000000006</v>
      </c>
      <c r="M843" s="11">
        <v>0.35000000000000003</v>
      </c>
      <c r="O843" s="16"/>
      <c r="P843" s="17"/>
      <c r="Q843" s="12"/>
      <c r="R843" s="13"/>
    </row>
    <row r="844" spans="1:18" ht="15.75" customHeight="1" x14ac:dyDescent="0.25">
      <c r="A844" s="1"/>
      <c r="B844" s="6" t="s">
        <v>14</v>
      </c>
      <c r="C844" s="6">
        <v>1185732</v>
      </c>
      <c r="D844" s="7">
        <v>44421</v>
      </c>
      <c r="E844" s="6" t="s">
        <v>33</v>
      </c>
      <c r="F844" s="6" t="s">
        <v>49</v>
      </c>
      <c r="G844" s="6" t="s">
        <v>50</v>
      </c>
      <c r="H844" s="6" t="s">
        <v>21</v>
      </c>
      <c r="I844" s="8">
        <v>0.45</v>
      </c>
      <c r="J844" s="9">
        <v>1500</v>
      </c>
      <c r="K844" s="10">
        <f t="shared" si="7"/>
        <v>675</v>
      </c>
      <c r="L844" s="10">
        <f t="shared" si="6"/>
        <v>202.5</v>
      </c>
      <c r="M844" s="11">
        <v>0.3</v>
      </c>
      <c r="O844" s="16"/>
      <c r="P844" s="17"/>
      <c r="Q844" s="12"/>
      <c r="R844" s="13"/>
    </row>
    <row r="845" spans="1:18" ht="15.75" customHeight="1" x14ac:dyDescent="0.25">
      <c r="A845" s="1"/>
      <c r="B845" s="6" t="s">
        <v>14</v>
      </c>
      <c r="C845" s="6">
        <v>1185732</v>
      </c>
      <c r="D845" s="7">
        <v>44421</v>
      </c>
      <c r="E845" s="6" t="s">
        <v>33</v>
      </c>
      <c r="F845" s="6" t="s">
        <v>49</v>
      </c>
      <c r="G845" s="6" t="s">
        <v>50</v>
      </c>
      <c r="H845" s="6" t="s">
        <v>22</v>
      </c>
      <c r="I845" s="8">
        <v>0.5</v>
      </c>
      <c r="J845" s="9">
        <v>3250</v>
      </c>
      <c r="K845" s="10">
        <f t="shared" si="7"/>
        <v>1625</v>
      </c>
      <c r="L845" s="10">
        <f t="shared" si="6"/>
        <v>731.25</v>
      </c>
      <c r="M845" s="11">
        <v>0.45</v>
      </c>
      <c r="O845" s="16"/>
      <c r="P845" s="17"/>
      <c r="Q845" s="12"/>
      <c r="R845" s="13"/>
    </row>
    <row r="846" spans="1:18" ht="15.75" customHeight="1" x14ac:dyDescent="0.25">
      <c r="A846" s="1"/>
      <c r="B846" s="6" t="s">
        <v>14</v>
      </c>
      <c r="C846" s="6">
        <v>1185732</v>
      </c>
      <c r="D846" s="7">
        <v>44453</v>
      </c>
      <c r="E846" s="6" t="s">
        <v>33</v>
      </c>
      <c r="F846" s="6" t="s">
        <v>49</v>
      </c>
      <c r="G846" s="6" t="s">
        <v>50</v>
      </c>
      <c r="H846" s="6" t="s">
        <v>17</v>
      </c>
      <c r="I846" s="8">
        <v>0.45</v>
      </c>
      <c r="J846" s="9">
        <v>4500</v>
      </c>
      <c r="K846" s="10">
        <f t="shared" si="7"/>
        <v>2025</v>
      </c>
      <c r="L846" s="10">
        <f t="shared" si="6"/>
        <v>708.75000000000011</v>
      </c>
      <c r="M846" s="11">
        <v>0.35000000000000003</v>
      </c>
      <c r="O846" s="16"/>
      <c r="P846" s="17"/>
      <c r="Q846" s="12"/>
      <c r="R846" s="13"/>
    </row>
    <row r="847" spans="1:18" ht="15.75" customHeight="1" x14ac:dyDescent="0.25">
      <c r="A847" s="1"/>
      <c r="B847" s="6" t="s">
        <v>14</v>
      </c>
      <c r="C847" s="6">
        <v>1185732</v>
      </c>
      <c r="D847" s="7">
        <v>44453</v>
      </c>
      <c r="E847" s="6" t="s">
        <v>33</v>
      </c>
      <c r="F847" s="6" t="s">
        <v>49</v>
      </c>
      <c r="G847" s="6" t="s">
        <v>50</v>
      </c>
      <c r="H847" s="6" t="s">
        <v>18</v>
      </c>
      <c r="I847" s="8">
        <v>0.40000000000000008</v>
      </c>
      <c r="J847" s="9">
        <v>2500</v>
      </c>
      <c r="K847" s="10">
        <f t="shared" si="7"/>
        <v>1000.0000000000002</v>
      </c>
      <c r="L847" s="10">
        <f t="shared" si="6"/>
        <v>300.00000000000006</v>
      </c>
      <c r="M847" s="11">
        <v>0.3</v>
      </c>
      <c r="O847" s="16"/>
      <c r="P847" s="17"/>
      <c r="Q847" s="12"/>
      <c r="R847" s="13"/>
    </row>
    <row r="848" spans="1:18" ht="15.75" customHeight="1" x14ac:dyDescent="0.25">
      <c r="A848" s="1"/>
      <c r="B848" s="6" t="s">
        <v>14</v>
      </c>
      <c r="C848" s="6">
        <v>1185732</v>
      </c>
      <c r="D848" s="7">
        <v>44453</v>
      </c>
      <c r="E848" s="6" t="s">
        <v>33</v>
      </c>
      <c r="F848" s="6" t="s">
        <v>49</v>
      </c>
      <c r="G848" s="6" t="s">
        <v>50</v>
      </c>
      <c r="H848" s="6" t="s">
        <v>19</v>
      </c>
      <c r="I848" s="8">
        <v>0.25</v>
      </c>
      <c r="J848" s="9">
        <v>1500</v>
      </c>
      <c r="K848" s="10">
        <f t="shared" si="7"/>
        <v>375</v>
      </c>
      <c r="L848" s="10">
        <f t="shared" si="6"/>
        <v>112.5</v>
      </c>
      <c r="M848" s="11">
        <v>0.3</v>
      </c>
      <c r="O848" s="16"/>
      <c r="P848" s="17"/>
      <c r="Q848" s="12"/>
      <c r="R848" s="13"/>
    </row>
    <row r="849" spans="1:18" ht="15.75" customHeight="1" x14ac:dyDescent="0.25">
      <c r="A849" s="1"/>
      <c r="B849" s="6" t="s">
        <v>14</v>
      </c>
      <c r="C849" s="6">
        <v>1185732</v>
      </c>
      <c r="D849" s="7">
        <v>44453</v>
      </c>
      <c r="E849" s="6" t="s">
        <v>33</v>
      </c>
      <c r="F849" s="6" t="s">
        <v>49</v>
      </c>
      <c r="G849" s="6" t="s">
        <v>50</v>
      </c>
      <c r="H849" s="6" t="s">
        <v>20</v>
      </c>
      <c r="I849" s="8">
        <v>0.25</v>
      </c>
      <c r="J849" s="9">
        <v>1250</v>
      </c>
      <c r="K849" s="10">
        <f t="shared" si="7"/>
        <v>312.5</v>
      </c>
      <c r="L849" s="10">
        <f t="shared" si="6"/>
        <v>109.37500000000001</v>
      </c>
      <c r="M849" s="11">
        <v>0.35000000000000003</v>
      </c>
      <c r="O849" s="16"/>
      <c r="P849" s="17"/>
      <c r="Q849" s="12"/>
      <c r="R849" s="13"/>
    </row>
    <row r="850" spans="1:18" ht="15.75" customHeight="1" x14ac:dyDescent="0.25">
      <c r="A850" s="1"/>
      <c r="B850" s="6" t="s">
        <v>14</v>
      </c>
      <c r="C850" s="6">
        <v>1185732</v>
      </c>
      <c r="D850" s="7">
        <v>44453</v>
      </c>
      <c r="E850" s="6" t="s">
        <v>33</v>
      </c>
      <c r="F850" s="6" t="s">
        <v>49</v>
      </c>
      <c r="G850" s="6" t="s">
        <v>50</v>
      </c>
      <c r="H850" s="6" t="s">
        <v>21</v>
      </c>
      <c r="I850" s="8">
        <v>0.35</v>
      </c>
      <c r="J850" s="9">
        <v>1250</v>
      </c>
      <c r="K850" s="10">
        <f t="shared" si="7"/>
        <v>437.5</v>
      </c>
      <c r="L850" s="10">
        <f t="shared" si="6"/>
        <v>131.25</v>
      </c>
      <c r="M850" s="11">
        <v>0.3</v>
      </c>
      <c r="O850" s="16"/>
      <c r="P850" s="17"/>
      <c r="Q850" s="12"/>
      <c r="R850" s="13"/>
    </row>
    <row r="851" spans="1:18" ht="15.75" customHeight="1" x14ac:dyDescent="0.25">
      <c r="A851" s="1"/>
      <c r="B851" s="6" t="s">
        <v>14</v>
      </c>
      <c r="C851" s="6">
        <v>1185732</v>
      </c>
      <c r="D851" s="7">
        <v>44453</v>
      </c>
      <c r="E851" s="6" t="s">
        <v>33</v>
      </c>
      <c r="F851" s="6" t="s">
        <v>49</v>
      </c>
      <c r="G851" s="6" t="s">
        <v>50</v>
      </c>
      <c r="H851" s="6" t="s">
        <v>22</v>
      </c>
      <c r="I851" s="8">
        <v>0.4</v>
      </c>
      <c r="J851" s="9">
        <v>2000</v>
      </c>
      <c r="K851" s="10">
        <f t="shared" si="7"/>
        <v>800</v>
      </c>
      <c r="L851" s="10">
        <f t="shared" si="6"/>
        <v>360</v>
      </c>
      <c r="M851" s="11">
        <v>0.45</v>
      </c>
      <c r="O851" s="16"/>
      <c r="P851" s="17"/>
      <c r="Q851" s="12"/>
      <c r="R851" s="13"/>
    </row>
    <row r="852" spans="1:18" ht="15.75" customHeight="1" x14ac:dyDescent="0.25">
      <c r="A852" s="1"/>
      <c r="B852" s="6" t="s">
        <v>14</v>
      </c>
      <c r="C852" s="6">
        <v>1185732</v>
      </c>
      <c r="D852" s="7">
        <v>44482</v>
      </c>
      <c r="E852" s="6" t="s">
        <v>33</v>
      </c>
      <c r="F852" s="6" t="s">
        <v>49</v>
      </c>
      <c r="G852" s="6" t="s">
        <v>50</v>
      </c>
      <c r="H852" s="6" t="s">
        <v>17</v>
      </c>
      <c r="I852" s="8">
        <v>0.44999999999999996</v>
      </c>
      <c r="J852" s="9">
        <v>3750</v>
      </c>
      <c r="K852" s="10">
        <f t="shared" si="7"/>
        <v>1687.4999999999998</v>
      </c>
      <c r="L852" s="10">
        <f t="shared" si="6"/>
        <v>590.625</v>
      </c>
      <c r="M852" s="11">
        <v>0.35000000000000003</v>
      </c>
      <c r="O852" s="16"/>
      <c r="P852" s="17"/>
      <c r="Q852" s="12"/>
      <c r="R852" s="13"/>
    </row>
    <row r="853" spans="1:18" ht="15.75" customHeight="1" x14ac:dyDescent="0.25">
      <c r="A853" s="1"/>
      <c r="B853" s="6" t="s">
        <v>14</v>
      </c>
      <c r="C853" s="6">
        <v>1185732</v>
      </c>
      <c r="D853" s="7">
        <v>44482</v>
      </c>
      <c r="E853" s="6" t="s">
        <v>33</v>
      </c>
      <c r="F853" s="6" t="s">
        <v>49</v>
      </c>
      <c r="G853" s="6" t="s">
        <v>50</v>
      </c>
      <c r="H853" s="6" t="s">
        <v>18</v>
      </c>
      <c r="I853" s="8">
        <v>0.35</v>
      </c>
      <c r="J853" s="9">
        <v>2000</v>
      </c>
      <c r="K853" s="10">
        <f t="shared" si="7"/>
        <v>700</v>
      </c>
      <c r="L853" s="10">
        <f t="shared" si="6"/>
        <v>210</v>
      </c>
      <c r="M853" s="11">
        <v>0.3</v>
      </c>
      <c r="O853" s="16"/>
      <c r="P853" s="17"/>
      <c r="Q853" s="12"/>
      <c r="R853" s="13"/>
    </row>
    <row r="854" spans="1:18" ht="15.75" customHeight="1" x14ac:dyDescent="0.25">
      <c r="A854" s="1"/>
      <c r="B854" s="6" t="s">
        <v>14</v>
      </c>
      <c r="C854" s="6">
        <v>1185732</v>
      </c>
      <c r="D854" s="7">
        <v>44482</v>
      </c>
      <c r="E854" s="6" t="s">
        <v>33</v>
      </c>
      <c r="F854" s="6" t="s">
        <v>49</v>
      </c>
      <c r="G854" s="6" t="s">
        <v>50</v>
      </c>
      <c r="H854" s="6" t="s">
        <v>19</v>
      </c>
      <c r="I854" s="8">
        <v>0.35</v>
      </c>
      <c r="J854" s="9">
        <v>1000</v>
      </c>
      <c r="K854" s="10">
        <f t="shared" si="7"/>
        <v>350</v>
      </c>
      <c r="L854" s="10">
        <f t="shared" si="6"/>
        <v>105</v>
      </c>
      <c r="M854" s="11">
        <v>0.3</v>
      </c>
      <c r="O854" s="16"/>
      <c r="P854" s="17"/>
      <c r="Q854" s="12"/>
      <c r="R854" s="13"/>
    </row>
    <row r="855" spans="1:18" ht="15.75" customHeight="1" x14ac:dyDescent="0.25">
      <c r="A855" s="1"/>
      <c r="B855" s="6" t="s">
        <v>14</v>
      </c>
      <c r="C855" s="6">
        <v>1185732</v>
      </c>
      <c r="D855" s="7">
        <v>44482</v>
      </c>
      <c r="E855" s="6" t="s">
        <v>33</v>
      </c>
      <c r="F855" s="6" t="s">
        <v>49</v>
      </c>
      <c r="G855" s="6" t="s">
        <v>50</v>
      </c>
      <c r="H855" s="6" t="s">
        <v>20</v>
      </c>
      <c r="I855" s="8">
        <v>0.35</v>
      </c>
      <c r="J855" s="9">
        <v>750</v>
      </c>
      <c r="K855" s="10">
        <f t="shared" si="7"/>
        <v>262.5</v>
      </c>
      <c r="L855" s="10">
        <f t="shared" si="6"/>
        <v>91.875000000000014</v>
      </c>
      <c r="M855" s="11">
        <v>0.35000000000000003</v>
      </c>
      <c r="O855" s="16"/>
      <c r="P855" s="17"/>
      <c r="Q855" s="12"/>
      <c r="R855" s="13"/>
    </row>
    <row r="856" spans="1:18" ht="15.75" customHeight="1" x14ac:dyDescent="0.25">
      <c r="A856" s="1"/>
      <c r="B856" s="6" t="s">
        <v>14</v>
      </c>
      <c r="C856" s="6">
        <v>1185732</v>
      </c>
      <c r="D856" s="7">
        <v>44482</v>
      </c>
      <c r="E856" s="6" t="s">
        <v>33</v>
      </c>
      <c r="F856" s="6" t="s">
        <v>49</v>
      </c>
      <c r="G856" s="6" t="s">
        <v>50</v>
      </c>
      <c r="H856" s="6" t="s">
        <v>21</v>
      </c>
      <c r="I856" s="8">
        <v>0.44999999999999996</v>
      </c>
      <c r="J856" s="9">
        <v>750</v>
      </c>
      <c r="K856" s="10">
        <f t="shared" si="7"/>
        <v>337.49999999999994</v>
      </c>
      <c r="L856" s="10">
        <f t="shared" si="6"/>
        <v>101.24999999999999</v>
      </c>
      <c r="M856" s="11">
        <v>0.3</v>
      </c>
      <c r="O856" s="16"/>
      <c r="P856" s="17"/>
      <c r="Q856" s="12"/>
      <c r="R856" s="13"/>
    </row>
    <row r="857" spans="1:18" ht="15.75" customHeight="1" x14ac:dyDescent="0.25">
      <c r="A857" s="1"/>
      <c r="B857" s="6" t="s">
        <v>14</v>
      </c>
      <c r="C857" s="6">
        <v>1185732</v>
      </c>
      <c r="D857" s="7">
        <v>44482</v>
      </c>
      <c r="E857" s="6" t="s">
        <v>33</v>
      </c>
      <c r="F857" s="6" t="s">
        <v>49</v>
      </c>
      <c r="G857" s="6" t="s">
        <v>50</v>
      </c>
      <c r="H857" s="6" t="s">
        <v>22</v>
      </c>
      <c r="I857" s="8">
        <v>0.49999999999999989</v>
      </c>
      <c r="J857" s="9">
        <v>2000</v>
      </c>
      <c r="K857" s="10">
        <f t="shared" si="7"/>
        <v>999.99999999999977</v>
      </c>
      <c r="L857" s="10">
        <f t="shared" si="6"/>
        <v>449.99999999999989</v>
      </c>
      <c r="M857" s="11">
        <v>0.45</v>
      </c>
      <c r="O857" s="16"/>
      <c r="P857" s="17"/>
      <c r="Q857" s="12"/>
      <c r="R857" s="13"/>
    </row>
    <row r="858" spans="1:18" ht="15.75" customHeight="1" x14ac:dyDescent="0.25">
      <c r="A858" s="1"/>
      <c r="B858" s="6" t="s">
        <v>14</v>
      </c>
      <c r="C858" s="6">
        <v>1185732</v>
      </c>
      <c r="D858" s="7">
        <v>44513</v>
      </c>
      <c r="E858" s="6" t="s">
        <v>33</v>
      </c>
      <c r="F858" s="6" t="s">
        <v>49</v>
      </c>
      <c r="G858" s="6" t="s">
        <v>50</v>
      </c>
      <c r="H858" s="6" t="s">
        <v>17</v>
      </c>
      <c r="I858" s="8">
        <v>0.5</v>
      </c>
      <c r="J858" s="9">
        <v>3500</v>
      </c>
      <c r="K858" s="10">
        <f t="shared" si="7"/>
        <v>1750</v>
      </c>
      <c r="L858" s="10">
        <f t="shared" si="6"/>
        <v>612.50000000000011</v>
      </c>
      <c r="M858" s="11">
        <v>0.35000000000000003</v>
      </c>
      <c r="O858" s="16"/>
      <c r="P858" s="17"/>
      <c r="Q858" s="12"/>
      <c r="R858" s="13"/>
    </row>
    <row r="859" spans="1:18" ht="15.75" customHeight="1" x14ac:dyDescent="0.25">
      <c r="A859" s="1"/>
      <c r="B859" s="6" t="s">
        <v>14</v>
      </c>
      <c r="C859" s="6">
        <v>1185732</v>
      </c>
      <c r="D859" s="7">
        <v>44513</v>
      </c>
      <c r="E859" s="6" t="s">
        <v>33</v>
      </c>
      <c r="F859" s="6" t="s">
        <v>49</v>
      </c>
      <c r="G859" s="6" t="s">
        <v>50</v>
      </c>
      <c r="H859" s="6" t="s">
        <v>18</v>
      </c>
      <c r="I859" s="8">
        <v>0.4</v>
      </c>
      <c r="J859" s="9">
        <v>2000</v>
      </c>
      <c r="K859" s="10">
        <f t="shared" si="7"/>
        <v>800</v>
      </c>
      <c r="L859" s="10">
        <f t="shared" si="6"/>
        <v>240</v>
      </c>
      <c r="M859" s="11">
        <v>0.3</v>
      </c>
      <c r="O859" s="16"/>
      <c r="P859" s="17"/>
      <c r="Q859" s="12"/>
      <c r="R859" s="13"/>
    </row>
    <row r="860" spans="1:18" ht="15.75" customHeight="1" x14ac:dyDescent="0.25">
      <c r="A860" s="1"/>
      <c r="B860" s="6" t="s">
        <v>14</v>
      </c>
      <c r="C860" s="6">
        <v>1185732</v>
      </c>
      <c r="D860" s="7">
        <v>44513</v>
      </c>
      <c r="E860" s="6" t="s">
        <v>33</v>
      </c>
      <c r="F860" s="6" t="s">
        <v>49</v>
      </c>
      <c r="G860" s="6" t="s">
        <v>50</v>
      </c>
      <c r="H860" s="6" t="s">
        <v>19</v>
      </c>
      <c r="I860" s="8">
        <v>0.4</v>
      </c>
      <c r="J860" s="9">
        <v>1450</v>
      </c>
      <c r="K860" s="10">
        <f t="shared" si="7"/>
        <v>580</v>
      </c>
      <c r="L860" s="10">
        <f t="shared" si="6"/>
        <v>174</v>
      </c>
      <c r="M860" s="11">
        <v>0.3</v>
      </c>
      <c r="O860" s="16"/>
      <c r="P860" s="17"/>
      <c r="Q860" s="12"/>
      <c r="R860" s="13"/>
    </row>
    <row r="861" spans="1:18" ht="15.75" customHeight="1" x14ac:dyDescent="0.25">
      <c r="A861" s="1"/>
      <c r="B861" s="6" t="s">
        <v>14</v>
      </c>
      <c r="C861" s="6">
        <v>1185732</v>
      </c>
      <c r="D861" s="7">
        <v>44513</v>
      </c>
      <c r="E861" s="6" t="s">
        <v>33</v>
      </c>
      <c r="F861" s="6" t="s">
        <v>49</v>
      </c>
      <c r="G861" s="6" t="s">
        <v>50</v>
      </c>
      <c r="H861" s="6" t="s">
        <v>20</v>
      </c>
      <c r="I861" s="8">
        <v>0.4</v>
      </c>
      <c r="J861" s="9">
        <v>1500</v>
      </c>
      <c r="K861" s="10">
        <f t="shared" si="7"/>
        <v>600</v>
      </c>
      <c r="L861" s="10">
        <f t="shared" si="6"/>
        <v>210.00000000000003</v>
      </c>
      <c r="M861" s="11">
        <v>0.35000000000000003</v>
      </c>
      <c r="O861" s="16"/>
      <c r="P861" s="17"/>
      <c r="Q861" s="12"/>
      <c r="R861" s="13"/>
    </row>
    <row r="862" spans="1:18" ht="15.75" customHeight="1" x14ac:dyDescent="0.25">
      <c r="A862" s="1"/>
      <c r="B862" s="6" t="s">
        <v>14</v>
      </c>
      <c r="C862" s="6">
        <v>1185732</v>
      </c>
      <c r="D862" s="7">
        <v>44513</v>
      </c>
      <c r="E862" s="6" t="s">
        <v>33</v>
      </c>
      <c r="F862" s="6" t="s">
        <v>49</v>
      </c>
      <c r="G862" s="6" t="s">
        <v>50</v>
      </c>
      <c r="H862" s="6" t="s">
        <v>21</v>
      </c>
      <c r="I862" s="8">
        <v>0.54999999999999993</v>
      </c>
      <c r="J862" s="9">
        <v>1250</v>
      </c>
      <c r="K862" s="10">
        <f t="shared" si="7"/>
        <v>687.49999999999989</v>
      </c>
      <c r="L862" s="10">
        <f t="shared" si="6"/>
        <v>206.24999999999997</v>
      </c>
      <c r="M862" s="11">
        <v>0.3</v>
      </c>
      <c r="O862" s="16"/>
      <c r="P862" s="17"/>
      <c r="Q862" s="12"/>
      <c r="R862" s="13"/>
    </row>
    <row r="863" spans="1:18" ht="15.75" customHeight="1" x14ac:dyDescent="0.25">
      <c r="A863" s="1"/>
      <c r="B863" s="6" t="s">
        <v>14</v>
      </c>
      <c r="C863" s="6">
        <v>1185732</v>
      </c>
      <c r="D863" s="7">
        <v>44513</v>
      </c>
      <c r="E863" s="6" t="s">
        <v>33</v>
      </c>
      <c r="F863" s="6" t="s">
        <v>49</v>
      </c>
      <c r="G863" s="6" t="s">
        <v>50</v>
      </c>
      <c r="H863" s="6" t="s">
        <v>22</v>
      </c>
      <c r="I863" s="8">
        <v>0.59999999999999987</v>
      </c>
      <c r="J863" s="9">
        <v>2250</v>
      </c>
      <c r="K863" s="10">
        <f t="shared" si="7"/>
        <v>1349.9999999999998</v>
      </c>
      <c r="L863" s="10">
        <f t="shared" si="6"/>
        <v>607.49999999999989</v>
      </c>
      <c r="M863" s="11">
        <v>0.45</v>
      </c>
      <c r="O863" s="16"/>
      <c r="P863" s="17"/>
      <c r="Q863" s="12"/>
      <c r="R863" s="13"/>
    </row>
    <row r="864" spans="1:18" ht="15.75" customHeight="1" x14ac:dyDescent="0.25">
      <c r="A864" s="1"/>
      <c r="B864" s="6" t="s">
        <v>14</v>
      </c>
      <c r="C864" s="6">
        <v>1185732</v>
      </c>
      <c r="D864" s="7">
        <v>44542</v>
      </c>
      <c r="E864" s="6" t="s">
        <v>33</v>
      </c>
      <c r="F864" s="6" t="s">
        <v>49</v>
      </c>
      <c r="G864" s="6" t="s">
        <v>50</v>
      </c>
      <c r="H864" s="6" t="s">
        <v>17</v>
      </c>
      <c r="I864" s="8">
        <v>0.54999999999999993</v>
      </c>
      <c r="J864" s="9">
        <v>4750</v>
      </c>
      <c r="K864" s="10">
        <f t="shared" si="7"/>
        <v>2612.4999999999995</v>
      </c>
      <c r="L864" s="10">
        <f t="shared" si="6"/>
        <v>914.37499999999989</v>
      </c>
      <c r="M864" s="11">
        <v>0.35000000000000003</v>
      </c>
      <c r="O864" s="16"/>
      <c r="P864" s="17"/>
      <c r="Q864" s="12"/>
      <c r="R864" s="13"/>
    </row>
    <row r="865" spans="1:18" ht="15.75" customHeight="1" x14ac:dyDescent="0.25">
      <c r="A865" s="1"/>
      <c r="B865" s="6" t="s">
        <v>14</v>
      </c>
      <c r="C865" s="6">
        <v>1185732</v>
      </c>
      <c r="D865" s="7">
        <v>44542</v>
      </c>
      <c r="E865" s="6" t="s">
        <v>33</v>
      </c>
      <c r="F865" s="6" t="s">
        <v>49</v>
      </c>
      <c r="G865" s="6" t="s">
        <v>50</v>
      </c>
      <c r="H865" s="6" t="s">
        <v>18</v>
      </c>
      <c r="I865" s="8">
        <v>0.45</v>
      </c>
      <c r="J865" s="9">
        <v>2750</v>
      </c>
      <c r="K865" s="10">
        <f t="shared" si="7"/>
        <v>1237.5</v>
      </c>
      <c r="L865" s="10">
        <f t="shared" si="6"/>
        <v>371.25</v>
      </c>
      <c r="M865" s="11">
        <v>0.3</v>
      </c>
      <c r="O865" s="16"/>
      <c r="P865" s="17"/>
      <c r="Q865" s="12"/>
      <c r="R865" s="13"/>
    </row>
    <row r="866" spans="1:18" ht="15.75" customHeight="1" x14ac:dyDescent="0.25">
      <c r="A866" s="1"/>
      <c r="B866" s="6" t="s">
        <v>14</v>
      </c>
      <c r="C866" s="6">
        <v>1185732</v>
      </c>
      <c r="D866" s="7">
        <v>44542</v>
      </c>
      <c r="E866" s="6" t="s">
        <v>33</v>
      </c>
      <c r="F866" s="6" t="s">
        <v>49</v>
      </c>
      <c r="G866" s="6" t="s">
        <v>50</v>
      </c>
      <c r="H866" s="6" t="s">
        <v>19</v>
      </c>
      <c r="I866" s="8">
        <v>0.45</v>
      </c>
      <c r="J866" s="9">
        <v>2250</v>
      </c>
      <c r="K866" s="10">
        <f t="shared" si="7"/>
        <v>1012.5</v>
      </c>
      <c r="L866" s="10">
        <f t="shared" si="6"/>
        <v>303.75</v>
      </c>
      <c r="M866" s="11">
        <v>0.3</v>
      </c>
      <c r="O866" s="16"/>
      <c r="P866" s="17"/>
      <c r="Q866" s="12"/>
      <c r="R866" s="13"/>
    </row>
    <row r="867" spans="1:18" ht="15.75" customHeight="1" x14ac:dyDescent="0.25">
      <c r="A867" s="1"/>
      <c r="B867" s="6" t="s">
        <v>14</v>
      </c>
      <c r="C867" s="6">
        <v>1185732</v>
      </c>
      <c r="D867" s="7">
        <v>44542</v>
      </c>
      <c r="E867" s="6" t="s">
        <v>33</v>
      </c>
      <c r="F867" s="6" t="s">
        <v>49</v>
      </c>
      <c r="G867" s="6" t="s">
        <v>50</v>
      </c>
      <c r="H867" s="6" t="s">
        <v>20</v>
      </c>
      <c r="I867" s="8">
        <v>0.45</v>
      </c>
      <c r="J867" s="9">
        <v>1750</v>
      </c>
      <c r="K867" s="10">
        <f t="shared" si="7"/>
        <v>787.5</v>
      </c>
      <c r="L867" s="10">
        <f t="shared" si="6"/>
        <v>275.625</v>
      </c>
      <c r="M867" s="11">
        <v>0.35000000000000003</v>
      </c>
      <c r="O867" s="16"/>
      <c r="P867" s="17"/>
      <c r="Q867" s="12"/>
      <c r="R867" s="13"/>
    </row>
    <row r="868" spans="1:18" ht="15.75" customHeight="1" x14ac:dyDescent="0.25">
      <c r="A868" s="1"/>
      <c r="B868" s="6" t="s">
        <v>14</v>
      </c>
      <c r="C868" s="6">
        <v>1185732</v>
      </c>
      <c r="D868" s="7">
        <v>44542</v>
      </c>
      <c r="E868" s="6" t="s">
        <v>33</v>
      </c>
      <c r="F868" s="6" t="s">
        <v>49</v>
      </c>
      <c r="G868" s="6" t="s">
        <v>50</v>
      </c>
      <c r="H868" s="6" t="s">
        <v>21</v>
      </c>
      <c r="I868" s="8">
        <v>0.54999999999999993</v>
      </c>
      <c r="J868" s="9">
        <v>1750</v>
      </c>
      <c r="K868" s="10">
        <f t="shared" si="7"/>
        <v>962.49999999999989</v>
      </c>
      <c r="L868" s="10">
        <f t="shared" si="6"/>
        <v>288.74999999999994</v>
      </c>
      <c r="M868" s="11">
        <v>0.3</v>
      </c>
      <c r="O868" s="16"/>
      <c r="P868" s="17"/>
      <c r="Q868" s="12"/>
      <c r="R868" s="13"/>
    </row>
    <row r="869" spans="1:18" ht="15.75" customHeight="1" x14ac:dyDescent="0.25">
      <c r="A869" s="1"/>
      <c r="B869" s="6" t="s">
        <v>14</v>
      </c>
      <c r="C869" s="6">
        <v>1185732</v>
      </c>
      <c r="D869" s="7">
        <v>44542</v>
      </c>
      <c r="E869" s="6" t="s">
        <v>33</v>
      </c>
      <c r="F869" s="6" t="s">
        <v>49</v>
      </c>
      <c r="G869" s="6" t="s">
        <v>50</v>
      </c>
      <c r="H869" s="6" t="s">
        <v>22</v>
      </c>
      <c r="I869" s="8">
        <v>0.59999999999999987</v>
      </c>
      <c r="J869" s="9">
        <v>2750</v>
      </c>
      <c r="K869" s="10">
        <f t="shared" si="7"/>
        <v>1649.9999999999995</v>
      </c>
      <c r="L869" s="10">
        <f t="shared" si="6"/>
        <v>742.49999999999977</v>
      </c>
      <c r="M869" s="11">
        <v>0.45</v>
      </c>
      <c r="O869" s="16"/>
      <c r="P869" s="17"/>
      <c r="Q869" s="12"/>
      <c r="R869" s="13"/>
    </row>
    <row r="870" spans="1:18" ht="15.75" customHeight="1" x14ac:dyDescent="0.25">
      <c r="A870" s="1" t="s">
        <v>39</v>
      </c>
      <c r="B870" s="6" t="s">
        <v>31</v>
      </c>
      <c r="C870" s="6">
        <v>1189833</v>
      </c>
      <c r="D870" s="7">
        <v>44213</v>
      </c>
      <c r="E870" s="6" t="s">
        <v>33</v>
      </c>
      <c r="F870" s="6" t="s">
        <v>51</v>
      </c>
      <c r="G870" s="6" t="s">
        <v>52</v>
      </c>
      <c r="H870" s="6" t="s">
        <v>17</v>
      </c>
      <c r="I870" s="8">
        <v>0.35</v>
      </c>
      <c r="J870" s="9">
        <v>4750</v>
      </c>
      <c r="K870" s="10">
        <f t="shared" si="7"/>
        <v>1662.5</v>
      </c>
      <c r="L870" s="10">
        <f t="shared" si="6"/>
        <v>748.125</v>
      </c>
      <c r="M870" s="11">
        <v>0.45</v>
      </c>
      <c r="O870" s="16"/>
      <c r="P870" s="17"/>
      <c r="Q870" s="12"/>
      <c r="R870" s="13"/>
    </row>
    <row r="871" spans="1:18" ht="15.75" customHeight="1" x14ac:dyDescent="0.25">
      <c r="A871" s="1"/>
      <c r="B871" s="6" t="s">
        <v>31</v>
      </c>
      <c r="C871" s="6">
        <v>1189833</v>
      </c>
      <c r="D871" s="7">
        <v>44213</v>
      </c>
      <c r="E871" s="6" t="s">
        <v>33</v>
      </c>
      <c r="F871" s="6" t="s">
        <v>51</v>
      </c>
      <c r="G871" s="6" t="s">
        <v>52</v>
      </c>
      <c r="H871" s="6" t="s">
        <v>18</v>
      </c>
      <c r="I871" s="8">
        <v>0.45</v>
      </c>
      <c r="J871" s="9">
        <v>4750</v>
      </c>
      <c r="K871" s="10">
        <f t="shared" si="7"/>
        <v>2137.5</v>
      </c>
      <c r="L871" s="10">
        <f t="shared" si="6"/>
        <v>641.25</v>
      </c>
      <c r="M871" s="11">
        <v>0.3</v>
      </c>
      <c r="O871" s="16"/>
      <c r="P871" s="17"/>
      <c r="Q871" s="12"/>
      <c r="R871" s="13"/>
    </row>
    <row r="872" spans="1:18" ht="15.75" customHeight="1" x14ac:dyDescent="0.25">
      <c r="A872" s="1"/>
      <c r="B872" s="6" t="s">
        <v>31</v>
      </c>
      <c r="C872" s="6">
        <v>1189833</v>
      </c>
      <c r="D872" s="7">
        <v>44213</v>
      </c>
      <c r="E872" s="6" t="s">
        <v>33</v>
      </c>
      <c r="F872" s="6" t="s">
        <v>51</v>
      </c>
      <c r="G872" s="6" t="s">
        <v>52</v>
      </c>
      <c r="H872" s="6" t="s">
        <v>19</v>
      </c>
      <c r="I872" s="8">
        <v>0.45</v>
      </c>
      <c r="J872" s="9">
        <v>4750</v>
      </c>
      <c r="K872" s="10">
        <f t="shared" si="7"/>
        <v>2137.5</v>
      </c>
      <c r="L872" s="10">
        <f t="shared" si="6"/>
        <v>961.875</v>
      </c>
      <c r="M872" s="11">
        <v>0.45</v>
      </c>
      <c r="O872" s="16"/>
      <c r="P872" s="17"/>
      <c r="Q872" s="12"/>
      <c r="R872" s="13"/>
    </row>
    <row r="873" spans="1:18" ht="15.75" customHeight="1" x14ac:dyDescent="0.25">
      <c r="A873" s="1"/>
      <c r="B873" s="6" t="s">
        <v>31</v>
      </c>
      <c r="C873" s="6">
        <v>1189833</v>
      </c>
      <c r="D873" s="7">
        <v>44213</v>
      </c>
      <c r="E873" s="6" t="s">
        <v>33</v>
      </c>
      <c r="F873" s="6" t="s">
        <v>51</v>
      </c>
      <c r="G873" s="6" t="s">
        <v>52</v>
      </c>
      <c r="H873" s="6" t="s">
        <v>20</v>
      </c>
      <c r="I873" s="8">
        <v>0.45</v>
      </c>
      <c r="J873" s="9">
        <v>3250</v>
      </c>
      <c r="K873" s="10">
        <f t="shared" si="7"/>
        <v>1462.5</v>
      </c>
      <c r="L873" s="10">
        <f t="shared" si="6"/>
        <v>585</v>
      </c>
      <c r="M873" s="11">
        <v>0.39999999999999997</v>
      </c>
      <c r="O873" s="16"/>
      <c r="P873" s="17"/>
      <c r="Q873" s="12"/>
      <c r="R873" s="13"/>
    </row>
    <row r="874" spans="1:18" ht="15.75" customHeight="1" x14ac:dyDescent="0.25">
      <c r="A874" s="1"/>
      <c r="B874" s="6" t="s">
        <v>31</v>
      </c>
      <c r="C874" s="6">
        <v>1189833</v>
      </c>
      <c r="D874" s="7">
        <v>44213</v>
      </c>
      <c r="E874" s="6" t="s">
        <v>33</v>
      </c>
      <c r="F874" s="6" t="s">
        <v>51</v>
      </c>
      <c r="G874" s="6" t="s">
        <v>52</v>
      </c>
      <c r="H874" s="6" t="s">
        <v>21</v>
      </c>
      <c r="I874" s="8">
        <v>0.5</v>
      </c>
      <c r="J874" s="9">
        <v>2750</v>
      </c>
      <c r="K874" s="10">
        <f t="shared" si="7"/>
        <v>1375</v>
      </c>
      <c r="L874" s="10">
        <f t="shared" si="6"/>
        <v>825.00000000000011</v>
      </c>
      <c r="M874" s="11">
        <v>0.60000000000000009</v>
      </c>
      <c r="O874" s="16"/>
      <c r="P874" s="17"/>
      <c r="Q874" s="12"/>
      <c r="R874" s="13"/>
    </row>
    <row r="875" spans="1:18" ht="15.75" customHeight="1" x14ac:dyDescent="0.25">
      <c r="A875" s="1"/>
      <c r="B875" s="6" t="s">
        <v>31</v>
      </c>
      <c r="C875" s="6">
        <v>1189833</v>
      </c>
      <c r="D875" s="7">
        <v>44213</v>
      </c>
      <c r="E875" s="6" t="s">
        <v>33</v>
      </c>
      <c r="F875" s="6" t="s">
        <v>51</v>
      </c>
      <c r="G875" s="6" t="s">
        <v>52</v>
      </c>
      <c r="H875" s="6" t="s">
        <v>22</v>
      </c>
      <c r="I875" s="8">
        <v>0.45</v>
      </c>
      <c r="J875" s="9">
        <v>4750</v>
      </c>
      <c r="K875" s="10">
        <f t="shared" si="7"/>
        <v>2137.5</v>
      </c>
      <c r="L875" s="10">
        <f t="shared" si="6"/>
        <v>534.375</v>
      </c>
      <c r="M875" s="11">
        <v>0.25</v>
      </c>
      <c r="O875" s="16"/>
      <c r="P875" s="17"/>
      <c r="Q875" s="12"/>
      <c r="R875" s="13"/>
    </row>
    <row r="876" spans="1:18" ht="15.75" customHeight="1" x14ac:dyDescent="0.25">
      <c r="A876" s="1"/>
      <c r="B876" s="6" t="s">
        <v>31</v>
      </c>
      <c r="C876" s="6">
        <v>1189833</v>
      </c>
      <c r="D876" s="7">
        <v>44244</v>
      </c>
      <c r="E876" s="6" t="s">
        <v>33</v>
      </c>
      <c r="F876" s="6" t="s">
        <v>51</v>
      </c>
      <c r="G876" s="6" t="s">
        <v>52</v>
      </c>
      <c r="H876" s="6" t="s">
        <v>17</v>
      </c>
      <c r="I876" s="8">
        <v>0.35</v>
      </c>
      <c r="J876" s="9">
        <v>5250</v>
      </c>
      <c r="K876" s="10">
        <f t="shared" si="7"/>
        <v>1837.4999999999998</v>
      </c>
      <c r="L876" s="10">
        <f t="shared" si="6"/>
        <v>826.87499999999989</v>
      </c>
      <c r="M876" s="11">
        <v>0.45</v>
      </c>
      <c r="O876" s="16"/>
      <c r="P876" s="17"/>
      <c r="Q876" s="12"/>
      <c r="R876" s="13"/>
    </row>
    <row r="877" spans="1:18" ht="15.75" customHeight="1" x14ac:dyDescent="0.25">
      <c r="A877" s="1"/>
      <c r="B877" s="6" t="s">
        <v>31</v>
      </c>
      <c r="C877" s="6">
        <v>1189833</v>
      </c>
      <c r="D877" s="7">
        <v>44244</v>
      </c>
      <c r="E877" s="6" t="s">
        <v>33</v>
      </c>
      <c r="F877" s="6" t="s">
        <v>51</v>
      </c>
      <c r="G877" s="6" t="s">
        <v>52</v>
      </c>
      <c r="H877" s="6" t="s">
        <v>18</v>
      </c>
      <c r="I877" s="8">
        <v>0.45</v>
      </c>
      <c r="J877" s="9">
        <v>4250</v>
      </c>
      <c r="K877" s="10">
        <f t="shared" si="7"/>
        <v>1912.5</v>
      </c>
      <c r="L877" s="10">
        <f t="shared" si="6"/>
        <v>573.75</v>
      </c>
      <c r="M877" s="11">
        <v>0.3</v>
      </c>
      <c r="O877" s="16"/>
      <c r="P877" s="17"/>
      <c r="Q877" s="12"/>
      <c r="R877" s="13"/>
    </row>
    <row r="878" spans="1:18" ht="15.75" customHeight="1" x14ac:dyDescent="0.25">
      <c r="A878" s="1"/>
      <c r="B878" s="6" t="s">
        <v>31</v>
      </c>
      <c r="C878" s="6">
        <v>1189833</v>
      </c>
      <c r="D878" s="7">
        <v>44244</v>
      </c>
      <c r="E878" s="6" t="s">
        <v>33</v>
      </c>
      <c r="F878" s="6" t="s">
        <v>51</v>
      </c>
      <c r="G878" s="6" t="s">
        <v>52</v>
      </c>
      <c r="H878" s="6" t="s">
        <v>19</v>
      </c>
      <c r="I878" s="8">
        <v>0.45</v>
      </c>
      <c r="J878" s="9">
        <v>4500</v>
      </c>
      <c r="K878" s="10">
        <f t="shared" si="7"/>
        <v>2025</v>
      </c>
      <c r="L878" s="10">
        <f t="shared" si="6"/>
        <v>911.25</v>
      </c>
      <c r="M878" s="11">
        <v>0.45</v>
      </c>
      <c r="O878" s="16"/>
      <c r="P878" s="17"/>
      <c r="Q878" s="12"/>
      <c r="R878" s="13"/>
    </row>
    <row r="879" spans="1:18" ht="15.75" customHeight="1" x14ac:dyDescent="0.25">
      <c r="A879" s="1"/>
      <c r="B879" s="6" t="s">
        <v>31</v>
      </c>
      <c r="C879" s="6">
        <v>1189833</v>
      </c>
      <c r="D879" s="7">
        <v>44244</v>
      </c>
      <c r="E879" s="6" t="s">
        <v>33</v>
      </c>
      <c r="F879" s="6" t="s">
        <v>51</v>
      </c>
      <c r="G879" s="6" t="s">
        <v>52</v>
      </c>
      <c r="H879" s="6" t="s">
        <v>20</v>
      </c>
      <c r="I879" s="8">
        <v>0.45</v>
      </c>
      <c r="J879" s="9">
        <v>3000</v>
      </c>
      <c r="K879" s="10">
        <f t="shared" si="7"/>
        <v>1350</v>
      </c>
      <c r="L879" s="10">
        <f t="shared" si="6"/>
        <v>540</v>
      </c>
      <c r="M879" s="11">
        <v>0.39999999999999997</v>
      </c>
      <c r="O879" s="16"/>
      <c r="P879" s="17"/>
      <c r="Q879" s="12"/>
      <c r="R879" s="13"/>
    </row>
    <row r="880" spans="1:18" ht="15.75" customHeight="1" x14ac:dyDescent="0.25">
      <c r="A880" s="1"/>
      <c r="B880" s="6" t="s">
        <v>31</v>
      </c>
      <c r="C880" s="6">
        <v>1189833</v>
      </c>
      <c r="D880" s="7">
        <v>44244</v>
      </c>
      <c r="E880" s="6" t="s">
        <v>33</v>
      </c>
      <c r="F880" s="6" t="s">
        <v>51</v>
      </c>
      <c r="G880" s="6" t="s">
        <v>52</v>
      </c>
      <c r="H880" s="6" t="s">
        <v>21</v>
      </c>
      <c r="I880" s="8">
        <v>0.5</v>
      </c>
      <c r="J880" s="9">
        <v>2250</v>
      </c>
      <c r="K880" s="10">
        <f t="shared" si="7"/>
        <v>1125</v>
      </c>
      <c r="L880" s="10">
        <f t="shared" si="6"/>
        <v>675.00000000000011</v>
      </c>
      <c r="M880" s="11">
        <v>0.60000000000000009</v>
      </c>
      <c r="O880" s="16"/>
      <c r="P880" s="17"/>
      <c r="Q880" s="12"/>
      <c r="R880" s="13"/>
    </row>
    <row r="881" spans="1:18" ht="15.75" customHeight="1" x14ac:dyDescent="0.25">
      <c r="A881" s="1"/>
      <c r="B881" s="6" t="s">
        <v>31</v>
      </c>
      <c r="C881" s="6">
        <v>1189833</v>
      </c>
      <c r="D881" s="7">
        <v>44244</v>
      </c>
      <c r="E881" s="6" t="s">
        <v>33</v>
      </c>
      <c r="F881" s="6" t="s">
        <v>51</v>
      </c>
      <c r="G881" s="6" t="s">
        <v>52</v>
      </c>
      <c r="H881" s="6" t="s">
        <v>22</v>
      </c>
      <c r="I881" s="8">
        <v>0.45</v>
      </c>
      <c r="J881" s="9">
        <v>4250</v>
      </c>
      <c r="K881" s="10">
        <f t="shared" si="7"/>
        <v>1912.5</v>
      </c>
      <c r="L881" s="10">
        <f t="shared" si="6"/>
        <v>478.125</v>
      </c>
      <c r="M881" s="11">
        <v>0.25</v>
      </c>
      <c r="O881" s="16"/>
      <c r="P881" s="17"/>
      <c r="Q881" s="12"/>
      <c r="R881" s="13"/>
    </row>
    <row r="882" spans="1:18" ht="15.75" customHeight="1" x14ac:dyDescent="0.25">
      <c r="A882" s="1"/>
      <c r="B882" s="6" t="s">
        <v>31</v>
      </c>
      <c r="C882" s="6">
        <v>1189833</v>
      </c>
      <c r="D882" s="7">
        <v>44271</v>
      </c>
      <c r="E882" s="6" t="s">
        <v>33</v>
      </c>
      <c r="F882" s="6" t="s">
        <v>51</v>
      </c>
      <c r="G882" s="6" t="s">
        <v>52</v>
      </c>
      <c r="H882" s="6" t="s">
        <v>17</v>
      </c>
      <c r="I882" s="8">
        <v>0.35</v>
      </c>
      <c r="J882" s="9">
        <v>5750</v>
      </c>
      <c r="K882" s="10">
        <f t="shared" si="7"/>
        <v>2012.4999999999998</v>
      </c>
      <c r="L882" s="10">
        <f t="shared" si="6"/>
        <v>905.62499999999989</v>
      </c>
      <c r="M882" s="11">
        <v>0.45</v>
      </c>
      <c r="O882" s="16"/>
      <c r="P882" s="17"/>
      <c r="Q882" s="12"/>
      <c r="R882" s="13"/>
    </row>
    <row r="883" spans="1:18" ht="15.75" customHeight="1" x14ac:dyDescent="0.25">
      <c r="A883" s="1"/>
      <c r="B883" s="6" t="s">
        <v>31</v>
      </c>
      <c r="C883" s="6">
        <v>1189833</v>
      </c>
      <c r="D883" s="7">
        <v>44271</v>
      </c>
      <c r="E883" s="6" t="s">
        <v>33</v>
      </c>
      <c r="F883" s="6" t="s">
        <v>51</v>
      </c>
      <c r="G883" s="6" t="s">
        <v>52</v>
      </c>
      <c r="H883" s="6" t="s">
        <v>18</v>
      </c>
      <c r="I883" s="8">
        <v>0.45</v>
      </c>
      <c r="J883" s="9">
        <v>4250</v>
      </c>
      <c r="K883" s="10">
        <f t="shared" si="7"/>
        <v>1912.5</v>
      </c>
      <c r="L883" s="10">
        <f t="shared" si="6"/>
        <v>573.75</v>
      </c>
      <c r="M883" s="11">
        <v>0.3</v>
      </c>
      <c r="O883" s="16"/>
      <c r="P883" s="17"/>
      <c r="Q883" s="12"/>
      <c r="R883" s="13"/>
    </row>
    <row r="884" spans="1:18" ht="15.75" customHeight="1" x14ac:dyDescent="0.25">
      <c r="A884" s="1"/>
      <c r="B884" s="6" t="s">
        <v>31</v>
      </c>
      <c r="C884" s="6">
        <v>1189833</v>
      </c>
      <c r="D884" s="7">
        <v>44271</v>
      </c>
      <c r="E884" s="6" t="s">
        <v>33</v>
      </c>
      <c r="F884" s="6" t="s">
        <v>51</v>
      </c>
      <c r="G884" s="6" t="s">
        <v>52</v>
      </c>
      <c r="H884" s="6" t="s">
        <v>19</v>
      </c>
      <c r="I884" s="8">
        <v>0.45</v>
      </c>
      <c r="J884" s="9">
        <v>4250</v>
      </c>
      <c r="K884" s="10">
        <f t="shared" si="7"/>
        <v>1912.5</v>
      </c>
      <c r="L884" s="10">
        <f t="shared" si="6"/>
        <v>860.625</v>
      </c>
      <c r="M884" s="11">
        <v>0.45</v>
      </c>
      <c r="O884" s="16"/>
      <c r="P884" s="17"/>
      <c r="Q884" s="12"/>
      <c r="R884" s="13"/>
    </row>
    <row r="885" spans="1:18" ht="15.75" customHeight="1" x14ac:dyDescent="0.25">
      <c r="A885" s="1"/>
      <c r="B885" s="6" t="s">
        <v>31</v>
      </c>
      <c r="C885" s="6">
        <v>1189833</v>
      </c>
      <c r="D885" s="7">
        <v>44271</v>
      </c>
      <c r="E885" s="6" t="s">
        <v>33</v>
      </c>
      <c r="F885" s="6" t="s">
        <v>51</v>
      </c>
      <c r="G885" s="6" t="s">
        <v>52</v>
      </c>
      <c r="H885" s="6" t="s">
        <v>20</v>
      </c>
      <c r="I885" s="8">
        <v>0.45</v>
      </c>
      <c r="J885" s="9">
        <v>3250</v>
      </c>
      <c r="K885" s="10">
        <f t="shared" si="7"/>
        <v>1462.5</v>
      </c>
      <c r="L885" s="10">
        <f t="shared" si="6"/>
        <v>585</v>
      </c>
      <c r="M885" s="11">
        <v>0.39999999999999997</v>
      </c>
      <c r="O885" s="16"/>
      <c r="P885" s="17"/>
      <c r="Q885" s="12"/>
      <c r="R885" s="13"/>
    </row>
    <row r="886" spans="1:18" ht="15.75" customHeight="1" x14ac:dyDescent="0.25">
      <c r="A886" s="1"/>
      <c r="B886" s="6" t="s">
        <v>31</v>
      </c>
      <c r="C886" s="6">
        <v>1189833</v>
      </c>
      <c r="D886" s="7">
        <v>44271</v>
      </c>
      <c r="E886" s="6" t="s">
        <v>33</v>
      </c>
      <c r="F886" s="6" t="s">
        <v>51</v>
      </c>
      <c r="G886" s="6" t="s">
        <v>52</v>
      </c>
      <c r="H886" s="6" t="s">
        <v>21</v>
      </c>
      <c r="I886" s="8">
        <v>0.5</v>
      </c>
      <c r="J886" s="9">
        <v>2000</v>
      </c>
      <c r="K886" s="10">
        <f t="shared" si="7"/>
        <v>1000</v>
      </c>
      <c r="L886" s="10">
        <f t="shared" si="6"/>
        <v>600.00000000000011</v>
      </c>
      <c r="M886" s="11">
        <v>0.60000000000000009</v>
      </c>
      <c r="O886" s="16"/>
      <c r="P886" s="17"/>
      <c r="Q886" s="12"/>
      <c r="R886" s="13"/>
    </row>
    <row r="887" spans="1:18" ht="15.75" customHeight="1" x14ac:dyDescent="0.25">
      <c r="A887" s="1"/>
      <c r="B887" s="6" t="s">
        <v>31</v>
      </c>
      <c r="C887" s="6">
        <v>1189833</v>
      </c>
      <c r="D887" s="7">
        <v>44271</v>
      </c>
      <c r="E887" s="6" t="s">
        <v>33</v>
      </c>
      <c r="F887" s="6" t="s">
        <v>51</v>
      </c>
      <c r="G887" s="6" t="s">
        <v>52</v>
      </c>
      <c r="H887" s="6" t="s">
        <v>22</v>
      </c>
      <c r="I887" s="8">
        <v>0.45</v>
      </c>
      <c r="J887" s="9">
        <v>4000</v>
      </c>
      <c r="K887" s="10">
        <f t="shared" si="7"/>
        <v>1800</v>
      </c>
      <c r="L887" s="10">
        <f t="shared" si="6"/>
        <v>450</v>
      </c>
      <c r="M887" s="11">
        <v>0.25</v>
      </c>
      <c r="O887" s="16"/>
      <c r="P887" s="17"/>
      <c r="Q887" s="12"/>
      <c r="R887" s="13"/>
    </row>
    <row r="888" spans="1:18" ht="15.75" customHeight="1" x14ac:dyDescent="0.25">
      <c r="A888" s="1"/>
      <c r="B888" s="6" t="s">
        <v>31</v>
      </c>
      <c r="C888" s="6">
        <v>1189833</v>
      </c>
      <c r="D888" s="7">
        <v>44303</v>
      </c>
      <c r="E888" s="6" t="s">
        <v>33</v>
      </c>
      <c r="F888" s="6" t="s">
        <v>51</v>
      </c>
      <c r="G888" s="6" t="s">
        <v>52</v>
      </c>
      <c r="H888" s="6" t="s">
        <v>17</v>
      </c>
      <c r="I888" s="8">
        <v>0.45</v>
      </c>
      <c r="J888" s="9">
        <v>5750</v>
      </c>
      <c r="K888" s="10">
        <f t="shared" si="7"/>
        <v>2587.5</v>
      </c>
      <c r="L888" s="10">
        <f t="shared" si="6"/>
        <v>1164.375</v>
      </c>
      <c r="M888" s="11">
        <v>0.45</v>
      </c>
      <c r="O888" s="16"/>
      <c r="P888" s="17"/>
      <c r="Q888" s="12"/>
      <c r="R888" s="13"/>
    </row>
    <row r="889" spans="1:18" ht="15.75" customHeight="1" x14ac:dyDescent="0.25">
      <c r="A889" s="1"/>
      <c r="B889" s="6" t="s">
        <v>31</v>
      </c>
      <c r="C889" s="6">
        <v>1189833</v>
      </c>
      <c r="D889" s="7">
        <v>44303</v>
      </c>
      <c r="E889" s="6" t="s">
        <v>33</v>
      </c>
      <c r="F889" s="6" t="s">
        <v>51</v>
      </c>
      <c r="G889" s="6" t="s">
        <v>52</v>
      </c>
      <c r="H889" s="6" t="s">
        <v>18</v>
      </c>
      <c r="I889" s="8">
        <v>0.45</v>
      </c>
      <c r="J889" s="9">
        <v>3750</v>
      </c>
      <c r="K889" s="10">
        <f t="shared" si="7"/>
        <v>1687.5</v>
      </c>
      <c r="L889" s="10">
        <f t="shared" si="6"/>
        <v>506.25</v>
      </c>
      <c r="M889" s="11">
        <v>0.3</v>
      </c>
      <c r="O889" s="16"/>
      <c r="P889" s="17"/>
      <c r="Q889" s="12"/>
      <c r="R889" s="13"/>
    </row>
    <row r="890" spans="1:18" ht="15.75" customHeight="1" x14ac:dyDescent="0.25">
      <c r="A890" s="1"/>
      <c r="B890" s="6" t="s">
        <v>31</v>
      </c>
      <c r="C890" s="6">
        <v>1189833</v>
      </c>
      <c r="D890" s="7">
        <v>44303</v>
      </c>
      <c r="E890" s="6" t="s">
        <v>33</v>
      </c>
      <c r="F890" s="6" t="s">
        <v>51</v>
      </c>
      <c r="G890" s="6" t="s">
        <v>52</v>
      </c>
      <c r="H890" s="6" t="s">
        <v>19</v>
      </c>
      <c r="I890" s="8">
        <v>0.45</v>
      </c>
      <c r="J890" s="9">
        <v>4000</v>
      </c>
      <c r="K890" s="10">
        <f t="shared" si="7"/>
        <v>1800</v>
      </c>
      <c r="L890" s="10">
        <f t="shared" si="6"/>
        <v>810</v>
      </c>
      <c r="M890" s="11">
        <v>0.45</v>
      </c>
      <c r="O890" s="16"/>
      <c r="P890" s="17"/>
      <c r="Q890" s="12"/>
      <c r="R890" s="13"/>
    </row>
    <row r="891" spans="1:18" ht="15.75" customHeight="1" x14ac:dyDescent="0.25">
      <c r="A891" s="1"/>
      <c r="B891" s="6" t="s">
        <v>31</v>
      </c>
      <c r="C891" s="6">
        <v>1189833</v>
      </c>
      <c r="D891" s="7">
        <v>44303</v>
      </c>
      <c r="E891" s="6" t="s">
        <v>33</v>
      </c>
      <c r="F891" s="6" t="s">
        <v>51</v>
      </c>
      <c r="G891" s="6" t="s">
        <v>52</v>
      </c>
      <c r="H891" s="6" t="s">
        <v>20</v>
      </c>
      <c r="I891" s="8">
        <v>0.4</v>
      </c>
      <c r="J891" s="9">
        <v>3000</v>
      </c>
      <c r="K891" s="10">
        <f t="shared" si="7"/>
        <v>1200</v>
      </c>
      <c r="L891" s="10">
        <f t="shared" si="6"/>
        <v>479.99999999999994</v>
      </c>
      <c r="M891" s="11">
        <v>0.39999999999999997</v>
      </c>
      <c r="O891" s="16"/>
      <c r="P891" s="17"/>
      <c r="Q891" s="12"/>
      <c r="R891" s="13"/>
    </row>
    <row r="892" spans="1:18" ht="15.75" customHeight="1" x14ac:dyDescent="0.25">
      <c r="A892" s="1"/>
      <c r="B892" s="6" t="s">
        <v>31</v>
      </c>
      <c r="C892" s="6">
        <v>1189833</v>
      </c>
      <c r="D892" s="7">
        <v>44303</v>
      </c>
      <c r="E892" s="6" t="s">
        <v>33</v>
      </c>
      <c r="F892" s="6" t="s">
        <v>51</v>
      </c>
      <c r="G892" s="6" t="s">
        <v>52</v>
      </c>
      <c r="H892" s="6" t="s">
        <v>21</v>
      </c>
      <c r="I892" s="8">
        <v>0.45</v>
      </c>
      <c r="J892" s="9">
        <v>2000</v>
      </c>
      <c r="K892" s="10">
        <f t="shared" si="7"/>
        <v>900</v>
      </c>
      <c r="L892" s="10">
        <f t="shared" si="6"/>
        <v>540.00000000000011</v>
      </c>
      <c r="M892" s="11">
        <v>0.60000000000000009</v>
      </c>
      <c r="O892" s="16"/>
      <c r="P892" s="17"/>
      <c r="Q892" s="12"/>
      <c r="R892" s="13"/>
    </row>
    <row r="893" spans="1:18" ht="15.75" customHeight="1" x14ac:dyDescent="0.25">
      <c r="A893" s="1"/>
      <c r="B893" s="6" t="s">
        <v>31</v>
      </c>
      <c r="C893" s="6">
        <v>1189833</v>
      </c>
      <c r="D893" s="7">
        <v>44303</v>
      </c>
      <c r="E893" s="6" t="s">
        <v>33</v>
      </c>
      <c r="F893" s="6" t="s">
        <v>51</v>
      </c>
      <c r="G893" s="6" t="s">
        <v>52</v>
      </c>
      <c r="H893" s="6" t="s">
        <v>22</v>
      </c>
      <c r="I893" s="8">
        <v>0.6</v>
      </c>
      <c r="J893" s="9">
        <v>3750</v>
      </c>
      <c r="K893" s="10">
        <f t="shared" si="7"/>
        <v>2250</v>
      </c>
      <c r="L893" s="10">
        <f t="shared" si="6"/>
        <v>562.5</v>
      </c>
      <c r="M893" s="11">
        <v>0.25</v>
      </c>
      <c r="O893" s="16"/>
      <c r="P893" s="17"/>
      <c r="Q893" s="12"/>
      <c r="R893" s="13"/>
    </row>
    <row r="894" spans="1:18" ht="15.75" customHeight="1" x14ac:dyDescent="0.25">
      <c r="A894" s="1"/>
      <c r="B894" s="6" t="s">
        <v>31</v>
      </c>
      <c r="C894" s="6">
        <v>1189833</v>
      </c>
      <c r="D894" s="7">
        <v>44334</v>
      </c>
      <c r="E894" s="6" t="s">
        <v>33</v>
      </c>
      <c r="F894" s="6" t="s">
        <v>51</v>
      </c>
      <c r="G894" s="6" t="s">
        <v>52</v>
      </c>
      <c r="H894" s="6" t="s">
        <v>17</v>
      </c>
      <c r="I894" s="8">
        <v>0.4</v>
      </c>
      <c r="J894" s="9">
        <v>5750</v>
      </c>
      <c r="K894" s="10">
        <f t="shared" si="7"/>
        <v>2300</v>
      </c>
      <c r="L894" s="10">
        <f t="shared" si="6"/>
        <v>1035</v>
      </c>
      <c r="M894" s="11">
        <v>0.45</v>
      </c>
      <c r="O894" s="16"/>
      <c r="P894" s="17"/>
      <c r="Q894" s="12"/>
      <c r="R894" s="13"/>
    </row>
    <row r="895" spans="1:18" ht="15.75" customHeight="1" x14ac:dyDescent="0.25">
      <c r="A895" s="1"/>
      <c r="B895" s="6" t="s">
        <v>31</v>
      </c>
      <c r="C895" s="6">
        <v>1189833</v>
      </c>
      <c r="D895" s="7">
        <v>44334</v>
      </c>
      <c r="E895" s="6" t="s">
        <v>33</v>
      </c>
      <c r="F895" s="6" t="s">
        <v>51</v>
      </c>
      <c r="G895" s="6" t="s">
        <v>52</v>
      </c>
      <c r="H895" s="6" t="s">
        <v>18</v>
      </c>
      <c r="I895" s="8">
        <v>0.45</v>
      </c>
      <c r="J895" s="9">
        <v>4250</v>
      </c>
      <c r="K895" s="10">
        <f t="shared" si="7"/>
        <v>1912.5</v>
      </c>
      <c r="L895" s="10">
        <f t="shared" si="6"/>
        <v>573.75</v>
      </c>
      <c r="M895" s="11">
        <v>0.3</v>
      </c>
      <c r="O895" s="16"/>
      <c r="P895" s="17"/>
      <c r="Q895" s="12"/>
      <c r="R895" s="13"/>
    </row>
    <row r="896" spans="1:18" ht="15.75" customHeight="1" x14ac:dyDescent="0.25">
      <c r="A896" s="1"/>
      <c r="B896" s="6" t="s">
        <v>31</v>
      </c>
      <c r="C896" s="6">
        <v>1189833</v>
      </c>
      <c r="D896" s="7">
        <v>44334</v>
      </c>
      <c r="E896" s="6" t="s">
        <v>33</v>
      </c>
      <c r="F896" s="6" t="s">
        <v>51</v>
      </c>
      <c r="G896" s="6" t="s">
        <v>52</v>
      </c>
      <c r="H896" s="6" t="s">
        <v>19</v>
      </c>
      <c r="I896" s="8">
        <v>0.45</v>
      </c>
      <c r="J896" s="9">
        <v>4250</v>
      </c>
      <c r="K896" s="10">
        <f t="shared" si="7"/>
        <v>1912.5</v>
      </c>
      <c r="L896" s="10">
        <f t="shared" si="6"/>
        <v>860.625</v>
      </c>
      <c r="M896" s="11">
        <v>0.45</v>
      </c>
      <c r="O896" s="16"/>
      <c r="P896" s="17"/>
      <c r="Q896" s="12"/>
      <c r="R896" s="13"/>
    </row>
    <row r="897" spans="1:18" ht="15.75" customHeight="1" x14ac:dyDescent="0.25">
      <c r="A897" s="1"/>
      <c r="B897" s="6" t="s">
        <v>31</v>
      </c>
      <c r="C897" s="6">
        <v>1189833</v>
      </c>
      <c r="D897" s="7">
        <v>44334</v>
      </c>
      <c r="E897" s="6" t="s">
        <v>33</v>
      </c>
      <c r="F897" s="6" t="s">
        <v>51</v>
      </c>
      <c r="G897" s="6" t="s">
        <v>52</v>
      </c>
      <c r="H897" s="6" t="s">
        <v>20</v>
      </c>
      <c r="I897" s="8">
        <v>0.4</v>
      </c>
      <c r="J897" s="9">
        <v>3250</v>
      </c>
      <c r="K897" s="10">
        <f t="shared" si="7"/>
        <v>1300</v>
      </c>
      <c r="L897" s="10">
        <f t="shared" si="6"/>
        <v>520</v>
      </c>
      <c r="M897" s="11">
        <v>0.39999999999999997</v>
      </c>
      <c r="O897" s="16"/>
      <c r="P897" s="17"/>
      <c r="Q897" s="12"/>
      <c r="R897" s="13"/>
    </row>
    <row r="898" spans="1:18" ht="15.75" customHeight="1" x14ac:dyDescent="0.25">
      <c r="A898" s="1"/>
      <c r="B898" s="6" t="s">
        <v>31</v>
      </c>
      <c r="C898" s="6">
        <v>1189833</v>
      </c>
      <c r="D898" s="7">
        <v>44334</v>
      </c>
      <c r="E898" s="6" t="s">
        <v>33</v>
      </c>
      <c r="F898" s="6" t="s">
        <v>51</v>
      </c>
      <c r="G898" s="6" t="s">
        <v>52</v>
      </c>
      <c r="H898" s="6" t="s">
        <v>21</v>
      </c>
      <c r="I898" s="8">
        <v>0.45</v>
      </c>
      <c r="J898" s="9">
        <v>2250</v>
      </c>
      <c r="K898" s="10">
        <f t="shared" si="7"/>
        <v>1012.5</v>
      </c>
      <c r="L898" s="10">
        <f t="shared" si="6"/>
        <v>607.50000000000011</v>
      </c>
      <c r="M898" s="11">
        <v>0.60000000000000009</v>
      </c>
      <c r="O898" s="16"/>
      <c r="P898" s="17"/>
      <c r="Q898" s="12"/>
      <c r="R898" s="13"/>
    </row>
    <row r="899" spans="1:18" ht="15.75" customHeight="1" x14ac:dyDescent="0.25">
      <c r="A899" s="1"/>
      <c r="B899" s="6" t="s">
        <v>31</v>
      </c>
      <c r="C899" s="6">
        <v>1189833</v>
      </c>
      <c r="D899" s="7">
        <v>44334</v>
      </c>
      <c r="E899" s="6" t="s">
        <v>33</v>
      </c>
      <c r="F899" s="6" t="s">
        <v>51</v>
      </c>
      <c r="G899" s="6" t="s">
        <v>52</v>
      </c>
      <c r="H899" s="6" t="s">
        <v>22</v>
      </c>
      <c r="I899" s="8">
        <v>0.6</v>
      </c>
      <c r="J899" s="9">
        <v>4000</v>
      </c>
      <c r="K899" s="10">
        <f t="shared" si="7"/>
        <v>2400</v>
      </c>
      <c r="L899" s="10">
        <f t="shared" si="6"/>
        <v>600</v>
      </c>
      <c r="M899" s="11">
        <v>0.25</v>
      </c>
      <c r="O899" s="16"/>
      <c r="P899" s="17"/>
      <c r="Q899" s="12"/>
      <c r="R899" s="13"/>
    </row>
    <row r="900" spans="1:18" ht="15.75" customHeight="1" x14ac:dyDescent="0.25">
      <c r="A900" s="1"/>
      <c r="B900" s="6" t="s">
        <v>31</v>
      </c>
      <c r="C900" s="6">
        <v>1189833</v>
      </c>
      <c r="D900" s="7">
        <v>44364</v>
      </c>
      <c r="E900" s="6" t="s">
        <v>33</v>
      </c>
      <c r="F900" s="6" t="s">
        <v>51</v>
      </c>
      <c r="G900" s="6" t="s">
        <v>52</v>
      </c>
      <c r="H900" s="6" t="s">
        <v>17</v>
      </c>
      <c r="I900" s="8">
        <v>0.4</v>
      </c>
      <c r="J900" s="9">
        <v>6750</v>
      </c>
      <c r="K900" s="10">
        <f t="shared" si="7"/>
        <v>2700</v>
      </c>
      <c r="L900" s="10">
        <f t="shared" si="6"/>
        <v>1215</v>
      </c>
      <c r="M900" s="11">
        <v>0.45</v>
      </c>
      <c r="O900" s="16"/>
      <c r="P900" s="17"/>
      <c r="Q900" s="12"/>
      <c r="R900" s="13"/>
    </row>
    <row r="901" spans="1:18" ht="15.75" customHeight="1" x14ac:dyDescent="0.25">
      <c r="A901" s="1"/>
      <c r="B901" s="6" t="s">
        <v>31</v>
      </c>
      <c r="C901" s="6">
        <v>1189833</v>
      </c>
      <c r="D901" s="7">
        <v>44364</v>
      </c>
      <c r="E901" s="6" t="s">
        <v>33</v>
      </c>
      <c r="F901" s="6" t="s">
        <v>51</v>
      </c>
      <c r="G901" s="6" t="s">
        <v>52</v>
      </c>
      <c r="H901" s="6" t="s">
        <v>18</v>
      </c>
      <c r="I901" s="8">
        <v>0.45</v>
      </c>
      <c r="J901" s="9">
        <v>5250</v>
      </c>
      <c r="K901" s="10">
        <f t="shared" si="7"/>
        <v>2362.5</v>
      </c>
      <c r="L901" s="10">
        <f t="shared" si="6"/>
        <v>708.75</v>
      </c>
      <c r="M901" s="11">
        <v>0.3</v>
      </c>
      <c r="O901" s="16"/>
      <c r="P901" s="17"/>
      <c r="Q901" s="12"/>
      <c r="R901" s="13"/>
    </row>
    <row r="902" spans="1:18" ht="15.75" customHeight="1" x14ac:dyDescent="0.25">
      <c r="A902" s="1"/>
      <c r="B902" s="6" t="s">
        <v>31</v>
      </c>
      <c r="C902" s="6">
        <v>1189833</v>
      </c>
      <c r="D902" s="7">
        <v>44364</v>
      </c>
      <c r="E902" s="6" t="s">
        <v>33</v>
      </c>
      <c r="F902" s="6" t="s">
        <v>51</v>
      </c>
      <c r="G902" s="6" t="s">
        <v>52</v>
      </c>
      <c r="H902" s="6" t="s">
        <v>19</v>
      </c>
      <c r="I902" s="8">
        <v>0.45</v>
      </c>
      <c r="J902" s="9">
        <v>5500</v>
      </c>
      <c r="K902" s="10">
        <f t="shared" si="7"/>
        <v>2475</v>
      </c>
      <c r="L902" s="10">
        <f t="shared" si="6"/>
        <v>1113.75</v>
      </c>
      <c r="M902" s="11">
        <v>0.45</v>
      </c>
      <c r="O902" s="16"/>
      <c r="P902" s="17"/>
      <c r="Q902" s="12"/>
      <c r="R902" s="13"/>
    </row>
    <row r="903" spans="1:18" ht="15.75" customHeight="1" x14ac:dyDescent="0.25">
      <c r="A903" s="1"/>
      <c r="B903" s="6" t="s">
        <v>31</v>
      </c>
      <c r="C903" s="6">
        <v>1189833</v>
      </c>
      <c r="D903" s="7">
        <v>44364</v>
      </c>
      <c r="E903" s="6" t="s">
        <v>33</v>
      </c>
      <c r="F903" s="6" t="s">
        <v>51</v>
      </c>
      <c r="G903" s="6" t="s">
        <v>52</v>
      </c>
      <c r="H903" s="6" t="s">
        <v>20</v>
      </c>
      <c r="I903" s="8">
        <v>0.4</v>
      </c>
      <c r="J903" s="9">
        <v>4250</v>
      </c>
      <c r="K903" s="10">
        <f t="shared" si="7"/>
        <v>1700</v>
      </c>
      <c r="L903" s="10">
        <f t="shared" si="6"/>
        <v>680</v>
      </c>
      <c r="M903" s="11">
        <v>0.39999999999999997</v>
      </c>
      <c r="O903" s="16"/>
      <c r="P903" s="17"/>
      <c r="Q903" s="12"/>
      <c r="R903" s="13"/>
    </row>
    <row r="904" spans="1:18" ht="15.75" customHeight="1" x14ac:dyDescent="0.25">
      <c r="A904" s="1"/>
      <c r="B904" s="6" t="s">
        <v>31</v>
      </c>
      <c r="C904" s="6">
        <v>1189833</v>
      </c>
      <c r="D904" s="7">
        <v>44364</v>
      </c>
      <c r="E904" s="6" t="s">
        <v>33</v>
      </c>
      <c r="F904" s="6" t="s">
        <v>51</v>
      </c>
      <c r="G904" s="6" t="s">
        <v>52</v>
      </c>
      <c r="H904" s="6" t="s">
        <v>21</v>
      </c>
      <c r="I904" s="8">
        <v>0.45</v>
      </c>
      <c r="J904" s="9">
        <v>3000</v>
      </c>
      <c r="K904" s="10">
        <f t="shared" si="7"/>
        <v>1350</v>
      </c>
      <c r="L904" s="10">
        <f t="shared" si="6"/>
        <v>810.00000000000011</v>
      </c>
      <c r="M904" s="11">
        <v>0.60000000000000009</v>
      </c>
      <c r="O904" s="16"/>
      <c r="P904" s="17"/>
      <c r="Q904" s="12"/>
      <c r="R904" s="13"/>
    </row>
    <row r="905" spans="1:18" ht="15.75" customHeight="1" x14ac:dyDescent="0.25">
      <c r="A905" s="1"/>
      <c r="B905" s="6" t="s">
        <v>31</v>
      </c>
      <c r="C905" s="6">
        <v>1189833</v>
      </c>
      <c r="D905" s="7">
        <v>44364</v>
      </c>
      <c r="E905" s="6" t="s">
        <v>33</v>
      </c>
      <c r="F905" s="6" t="s">
        <v>51</v>
      </c>
      <c r="G905" s="6" t="s">
        <v>52</v>
      </c>
      <c r="H905" s="6" t="s">
        <v>22</v>
      </c>
      <c r="I905" s="8">
        <v>0.6</v>
      </c>
      <c r="J905" s="9">
        <v>6000</v>
      </c>
      <c r="K905" s="10">
        <f t="shared" si="7"/>
        <v>3600</v>
      </c>
      <c r="L905" s="10">
        <f t="shared" si="6"/>
        <v>900</v>
      </c>
      <c r="M905" s="11">
        <v>0.25</v>
      </c>
      <c r="O905" s="16"/>
      <c r="P905" s="17"/>
      <c r="Q905" s="12"/>
      <c r="R905" s="13"/>
    </row>
    <row r="906" spans="1:18" ht="15.75" customHeight="1" x14ac:dyDescent="0.25">
      <c r="A906" s="1"/>
      <c r="B906" s="6" t="s">
        <v>31</v>
      </c>
      <c r="C906" s="6">
        <v>1189833</v>
      </c>
      <c r="D906" s="7">
        <v>44393</v>
      </c>
      <c r="E906" s="6" t="s">
        <v>33</v>
      </c>
      <c r="F906" s="6" t="s">
        <v>51</v>
      </c>
      <c r="G906" s="6" t="s">
        <v>52</v>
      </c>
      <c r="H906" s="6" t="s">
        <v>17</v>
      </c>
      <c r="I906" s="8">
        <v>0.4</v>
      </c>
      <c r="J906" s="9">
        <v>7500</v>
      </c>
      <c r="K906" s="10">
        <f t="shared" si="7"/>
        <v>3000</v>
      </c>
      <c r="L906" s="10">
        <f t="shared" si="6"/>
        <v>1350</v>
      </c>
      <c r="M906" s="11">
        <v>0.45</v>
      </c>
      <c r="O906" s="16"/>
      <c r="P906" s="17"/>
      <c r="Q906" s="12"/>
      <c r="R906" s="13"/>
    </row>
    <row r="907" spans="1:18" ht="15.75" customHeight="1" x14ac:dyDescent="0.25">
      <c r="A907" s="1"/>
      <c r="B907" s="6" t="s">
        <v>31</v>
      </c>
      <c r="C907" s="6">
        <v>1189833</v>
      </c>
      <c r="D907" s="7">
        <v>44393</v>
      </c>
      <c r="E907" s="6" t="s">
        <v>33</v>
      </c>
      <c r="F907" s="6" t="s">
        <v>51</v>
      </c>
      <c r="G907" s="6" t="s">
        <v>52</v>
      </c>
      <c r="H907" s="6" t="s">
        <v>18</v>
      </c>
      <c r="I907" s="8">
        <v>0.45</v>
      </c>
      <c r="J907" s="9">
        <v>6000</v>
      </c>
      <c r="K907" s="10">
        <f t="shared" si="7"/>
        <v>2700</v>
      </c>
      <c r="L907" s="10">
        <f t="shared" si="6"/>
        <v>810</v>
      </c>
      <c r="M907" s="11">
        <v>0.3</v>
      </c>
      <c r="O907" s="16"/>
      <c r="P907" s="17"/>
      <c r="Q907" s="12"/>
      <c r="R907" s="13"/>
    </row>
    <row r="908" spans="1:18" ht="15.75" customHeight="1" x14ac:dyDescent="0.25">
      <c r="A908" s="1"/>
      <c r="B908" s="6" t="s">
        <v>31</v>
      </c>
      <c r="C908" s="6">
        <v>1189833</v>
      </c>
      <c r="D908" s="7">
        <v>44393</v>
      </c>
      <c r="E908" s="6" t="s">
        <v>33</v>
      </c>
      <c r="F908" s="6" t="s">
        <v>51</v>
      </c>
      <c r="G908" s="6" t="s">
        <v>52</v>
      </c>
      <c r="H908" s="6" t="s">
        <v>19</v>
      </c>
      <c r="I908" s="8">
        <v>0.45</v>
      </c>
      <c r="J908" s="9">
        <v>5500</v>
      </c>
      <c r="K908" s="10">
        <f t="shared" si="7"/>
        <v>2475</v>
      </c>
      <c r="L908" s="10">
        <f t="shared" si="6"/>
        <v>1113.75</v>
      </c>
      <c r="M908" s="11">
        <v>0.45</v>
      </c>
      <c r="O908" s="16"/>
      <c r="P908" s="17"/>
      <c r="Q908" s="12"/>
      <c r="R908" s="13"/>
    </row>
    <row r="909" spans="1:18" ht="15.75" customHeight="1" x14ac:dyDescent="0.25">
      <c r="A909" s="1"/>
      <c r="B909" s="6" t="s">
        <v>31</v>
      </c>
      <c r="C909" s="6">
        <v>1189833</v>
      </c>
      <c r="D909" s="7">
        <v>44393</v>
      </c>
      <c r="E909" s="6" t="s">
        <v>33</v>
      </c>
      <c r="F909" s="6" t="s">
        <v>51</v>
      </c>
      <c r="G909" s="6" t="s">
        <v>52</v>
      </c>
      <c r="H909" s="6" t="s">
        <v>20</v>
      </c>
      <c r="I909" s="8">
        <v>0.4</v>
      </c>
      <c r="J909" s="9">
        <v>4500</v>
      </c>
      <c r="K909" s="10">
        <f t="shared" si="7"/>
        <v>1800</v>
      </c>
      <c r="L909" s="10">
        <f t="shared" si="6"/>
        <v>719.99999999999989</v>
      </c>
      <c r="M909" s="11">
        <v>0.39999999999999997</v>
      </c>
      <c r="O909" s="16"/>
      <c r="P909" s="17"/>
      <c r="Q909" s="12"/>
      <c r="R909" s="13"/>
    </row>
    <row r="910" spans="1:18" ht="15.75" customHeight="1" x14ac:dyDescent="0.25">
      <c r="A910" s="1"/>
      <c r="B910" s="6" t="s">
        <v>31</v>
      </c>
      <c r="C910" s="6">
        <v>1189833</v>
      </c>
      <c r="D910" s="7">
        <v>44393</v>
      </c>
      <c r="E910" s="6" t="s">
        <v>33</v>
      </c>
      <c r="F910" s="6" t="s">
        <v>51</v>
      </c>
      <c r="G910" s="6" t="s">
        <v>52</v>
      </c>
      <c r="H910" s="6" t="s">
        <v>21</v>
      </c>
      <c r="I910" s="8">
        <v>0.45</v>
      </c>
      <c r="J910" s="9">
        <v>4750</v>
      </c>
      <c r="K910" s="10">
        <f t="shared" si="7"/>
        <v>2137.5</v>
      </c>
      <c r="L910" s="10">
        <f t="shared" si="6"/>
        <v>1282.5000000000002</v>
      </c>
      <c r="M910" s="11">
        <v>0.60000000000000009</v>
      </c>
      <c r="O910" s="16"/>
      <c r="P910" s="17"/>
      <c r="Q910" s="12"/>
      <c r="R910" s="13"/>
    </row>
    <row r="911" spans="1:18" ht="15.75" customHeight="1" x14ac:dyDescent="0.25">
      <c r="A911" s="1"/>
      <c r="B911" s="6" t="s">
        <v>31</v>
      </c>
      <c r="C911" s="6">
        <v>1189833</v>
      </c>
      <c r="D911" s="7">
        <v>44393</v>
      </c>
      <c r="E911" s="6" t="s">
        <v>33</v>
      </c>
      <c r="F911" s="6" t="s">
        <v>51</v>
      </c>
      <c r="G911" s="6" t="s">
        <v>52</v>
      </c>
      <c r="H911" s="6" t="s">
        <v>22</v>
      </c>
      <c r="I911" s="8">
        <v>0.6</v>
      </c>
      <c r="J911" s="9">
        <v>4750</v>
      </c>
      <c r="K911" s="10">
        <f t="shared" si="7"/>
        <v>2850</v>
      </c>
      <c r="L911" s="10">
        <f t="shared" si="6"/>
        <v>712.5</v>
      </c>
      <c r="M911" s="11">
        <v>0.25</v>
      </c>
      <c r="O911" s="16"/>
      <c r="P911" s="17"/>
      <c r="Q911" s="12"/>
      <c r="R911" s="13"/>
    </row>
    <row r="912" spans="1:18" ht="15.75" customHeight="1" x14ac:dyDescent="0.25">
      <c r="A912" s="1"/>
      <c r="B912" s="6" t="s">
        <v>31</v>
      </c>
      <c r="C912" s="6">
        <v>1189833</v>
      </c>
      <c r="D912" s="7">
        <v>44425</v>
      </c>
      <c r="E912" s="6" t="s">
        <v>33</v>
      </c>
      <c r="F912" s="6" t="s">
        <v>51</v>
      </c>
      <c r="G912" s="6" t="s">
        <v>52</v>
      </c>
      <c r="H912" s="6" t="s">
        <v>17</v>
      </c>
      <c r="I912" s="8">
        <v>0.45</v>
      </c>
      <c r="J912" s="9">
        <v>6750</v>
      </c>
      <c r="K912" s="10">
        <f t="shared" si="7"/>
        <v>3037.5</v>
      </c>
      <c r="L912" s="10">
        <f t="shared" si="6"/>
        <v>1366.875</v>
      </c>
      <c r="M912" s="11">
        <v>0.45</v>
      </c>
      <c r="O912" s="16"/>
      <c r="P912" s="17"/>
      <c r="Q912" s="12"/>
      <c r="R912" s="13"/>
    </row>
    <row r="913" spans="1:18" ht="15.75" customHeight="1" x14ac:dyDescent="0.25">
      <c r="A913" s="1"/>
      <c r="B913" s="6" t="s">
        <v>31</v>
      </c>
      <c r="C913" s="6">
        <v>1189833</v>
      </c>
      <c r="D913" s="7">
        <v>44425</v>
      </c>
      <c r="E913" s="6" t="s">
        <v>33</v>
      </c>
      <c r="F913" s="6" t="s">
        <v>51</v>
      </c>
      <c r="G913" s="6" t="s">
        <v>52</v>
      </c>
      <c r="H913" s="6" t="s">
        <v>18</v>
      </c>
      <c r="I913" s="8">
        <v>0.55000000000000004</v>
      </c>
      <c r="J913" s="9">
        <v>6250</v>
      </c>
      <c r="K913" s="10">
        <f t="shared" si="7"/>
        <v>3437.5000000000005</v>
      </c>
      <c r="L913" s="10">
        <f t="shared" si="6"/>
        <v>1031.25</v>
      </c>
      <c r="M913" s="11">
        <v>0.3</v>
      </c>
      <c r="O913" s="16"/>
      <c r="P913" s="17"/>
      <c r="Q913" s="12"/>
      <c r="R913" s="13"/>
    </row>
    <row r="914" spans="1:18" ht="15.75" customHeight="1" x14ac:dyDescent="0.25">
      <c r="A914" s="1"/>
      <c r="B914" s="6" t="s">
        <v>31</v>
      </c>
      <c r="C914" s="6">
        <v>1189833</v>
      </c>
      <c r="D914" s="7">
        <v>44425</v>
      </c>
      <c r="E914" s="6" t="s">
        <v>33</v>
      </c>
      <c r="F914" s="6" t="s">
        <v>51</v>
      </c>
      <c r="G914" s="6" t="s">
        <v>52</v>
      </c>
      <c r="H914" s="6" t="s">
        <v>19</v>
      </c>
      <c r="I914" s="8">
        <v>0.5</v>
      </c>
      <c r="J914" s="9">
        <v>5000</v>
      </c>
      <c r="K914" s="10">
        <f t="shared" si="7"/>
        <v>2500</v>
      </c>
      <c r="L914" s="10">
        <f t="shared" si="6"/>
        <v>1125</v>
      </c>
      <c r="M914" s="11">
        <v>0.45</v>
      </c>
      <c r="O914" s="16"/>
      <c r="P914" s="17"/>
      <c r="Q914" s="12"/>
      <c r="R914" s="13"/>
    </row>
    <row r="915" spans="1:18" ht="15.75" customHeight="1" x14ac:dyDescent="0.25">
      <c r="A915" s="1"/>
      <c r="B915" s="6" t="s">
        <v>31</v>
      </c>
      <c r="C915" s="6">
        <v>1189833</v>
      </c>
      <c r="D915" s="7">
        <v>44425</v>
      </c>
      <c r="E915" s="6" t="s">
        <v>33</v>
      </c>
      <c r="F915" s="6" t="s">
        <v>51</v>
      </c>
      <c r="G915" s="6" t="s">
        <v>52</v>
      </c>
      <c r="H915" s="6" t="s">
        <v>20</v>
      </c>
      <c r="I915" s="8">
        <v>0.45</v>
      </c>
      <c r="J915" s="9">
        <v>4250</v>
      </c>
      <c r="K915" s="10">
        <f t="shared" si="7"/>
        <v>1912.5</v>
      </c>
      <c r="L915" s="10">
        <f t="shared" si="6"/>
        <v>764.99999999999989</v>
      </c>
      <c r="M915" s="11">
        <v>0.39999999999999997</v>
      </c>
      <c r="O915" s="16"/>
      <c r="P915" s="17"/>
      <c r="Q915" s="12"/>
      <c r="R915" s="13"/>
    </row>
    <row r="916" spans="1:18" ht="15.75" customHeight="1" x14ac:dyDescent="0.25">
      <c r="A916" s="1"/>
      <c r="B916" s="6" t="s">
        <v>31</v>
      </c>
      <c r="C916" s="6">
        <v>1189833</v>
      </c>
      <c r="D916" s="7">
        <v>44425</v>
      </c>
      <c r="E916" s="6" t="s">
        <v>33</v>
      </c>
      <c r="F916" s="6" t="s">
        <v>51</v>
      </c>
      <c r="G916" s="6" t="s">
        <v>52</v>
      </c>
      <c r="H916" s="6" t="s">
        <v>21</v>
      </c>
      <c r="I916" s="8">
        <v>0.54999999999999993</v>
      </c>
      <c r="J916" s="9">
        <v>4250</v>
      </c>
      <c r="K916" s="10">
        <f t="shared" si="7"/>
        <v>2337.4999999999995</v>
      </c>
      <c r="L916" s="10">
        <f t="shared" si="6"/>
        <v>1402.5</v>
      </c>
      <c r="M916" s="11">
        <v>0.60000000000000009</v>
      </c>
      <c r="O916" s="16"/>
      <c r="P916" s="17"/>
      <c r="Q916" s="12"/>
      <c r="R916" s="13"/>
    </row>
    <row r="917" spans="1:18" ht="15.75" customHeight="1" x14ac:dyDescent="0.25">
      <c r="A917" s="1"/>
      <c r="B917" s="6" t="s">
        <v>31</v>
      </c>
      <c r="C917" s="6">
        <v>1189833</v>
      </c>
      <c r="D917" s="7">
        <v>44425</v>
      </c>
      <c r="E917" s="6" t="s">
        <v>33</v>
      </c>
      <c r="F917" s="6" t="s">
        <v>51</v>
      </c>
      <c r="G917" s="6" t="s">
        <v>52</v>
      </c>
      <c r="H917" s="6" t="s">
        <v>22</v>
      </c>
      <c r="I917" s="8">
        <v>0.6</v>
      </c>
      <c r="J917" s="9">
        <v>4000</v>
      </c>
      <c r="K917" s="10">
        <f t="shared" si="7"/>
        <v>2400</v>
      </c>
      <c r="L917" s="10">
        <f t="shared" si="6"/>
        <v>600</v>
      </c>
      <c r="M917" s="11">
        <v>0.25</v>
      </c>
      <c r="O917" s="16"/>
      <c r="P917" s="17"/>
      <c r="Q917" s="12"/>
      <c r="R917" s="13"/>
    </row>
    <row r="918" spans="1:18" ht="15.75" customHeight="1" x14ac:dyDescent="0.25">
      <c r="A918" s="1"/>
      <c r="B918" s="6" t="s">
        <v>31</v>
      </c>
      <c r="C918" s="6">
        <v>1189833</v>
      </c>
      <c r="D918" s="7">
        <v>44457</v>
      </c>
      <c r="E918" s="6" t="s">
        <v>33</v>
      </c>
      <c r="F918" s="6" t="s">
        <v>51</v>
      </c>
      <c r="G918" s="6" t="s">
        <v>52</v>
      </c>
      <c r="H918" s="6" t="s">
        <v>17</v>
      </c>
      <c r="I918" s="8">
        <v>0.45</v>
      </c>
      <c r="J918" s="9">
        <v>6000</v>
      </c>
      <c r="K918" s="10">
        <f t="shared" si="7"/>
        <v>2700</v>
      </c>
      <c r="L918" s="10">
        <f t="shared" si="6"/>
        <v>1215</v>
      </c>
      <c r="M918" s="11">
        <v>0.45</v>
      </c>
      <c r="O918" s="16"/>
      <c r="P918" s="17"/>
      <c r="Q918" s="12"/>
      <c r="R918" s="13"/>
    </row>
    <row r="919" spans="1:18" ht="15.75" customHeight="1" x14ac:dyDescent="0.25">
      <c r="A919" s="1"/>
      <c r="B919" s="6" t="s">
        <v>31</v>
      </c>
      <c r="C919" s="6">
        <v>1189833</v>
      </c>
      <c r="D919" s="7">
        <v>44457</v>
      </c>
      <c r="E919" s="6" t="s">
        <v>33</v>
      </c>
      <c r="F919" s="6" t="s">
        <v>51</v>
      </c>
      <c r="G919" s="6" t="s">
        <v>52</v>
      </c>
      <c r="H919" s="6" t="s">
        <v>18</v>
      </c>
      <c r="I919" s="8">
        <v>0.5</v>
      </c>
      <c r="J919" s="9">
        <v>6000</v>
      </c>
      <c r="K919" s="10">
        <f t="shared" si="7"/>
        <v>3000</v>
      </c>
      <c r="L919" s="10">
        <f t="shared" si="6"/>
        <v>900</v>
      </c>
      <c r="M919" s="11">
        <v>0.3</v>
      </c>
      <c r="O919" s="16"/>
      <c r="P919" s="17"/>
      <c r="Q919" s="12"/>
      <c r="R919" s="13"/>
    </row>
    <row r="920" spans="1:18" ht="15.75" customHeight="1" x14ac:dyDescent="0.25">
      <c r="A920" s="1"/>
      <c r="B920" s="6" t="s">
        <v>31</v>
      </c>
      <c r="C920" s="6">
        <v>1189833</v>
      </c>
      <c r="D920" s="7">
        <v>44457</v>
      </c>
      <c r="E920" s="6" t="s">
        <v>33</v>
      </c>
      <c r="F920" s="6" t="s">
        <v>51</v>
      </c>
      <c r="G920" s="6" t="s">
        <v>52</v>
      </c>
      <c r="H920" s="6" t="s">
        <v>19</v>
      </c>
      <c r="I920" s="8">
        <v>0.45</v>
      </c>
      <c r="J920" s="9">
        <v>4500</v>
      </c>
      <c r="K920" s="10">
        <f t="shared" si="7"/>
        <v>2025</v>
      </c>
      <c r="L920" s="10">
        <f t="shared" si="6"/>
        <v>911.25</v>
      </c>
      <c r="M920" s="11">
        <v>0.45</v>
      </c>
      <c r="O920" s="16"/>
      <c r="P920" s="17"/>
      <c r="Q920" s="12"/>
      <c r="R920" s="13"/>
    </row>
    <row r="921" spans="1:18" ht="15.75" customHeight="1" x14ac:dyDescent="0.25">
      <c r="A921" s="1"/>
      <c r="B921" s="6" t="s">
        <v>31</v>
      </c>
      <c r="C921" s="6">
        <v>1189833</v>
      </c>
      <c r="D921" s="7">
        <v>44457</v>
      </c>
      <c r="E921" s="6" t="s">
        <v>33</v>
      </c>
      <c r="F921" s="6" t="s">
        <v>51</v>
      </c>
      <c r="G921" s="6" t="s">
        <v>52</v>
      </c>
      <c r="H921" s="6" t="s">
        <v>20</v>
      </c>
      <c r="I921" s="8">
        <v>0.45</v>
      </c>
      <c r="J921" s="9">
        <v>4000</v>
      </c>
      <c r="K921" s="10">
        <f t="shared" si="7"/>
        <v>1800</v>
      </c>
      <c r="L921" s="10">
        <f t="shared" si="6"/>
        <v>719.99999999999989</v>
      </c>
      <c r="M921" s="11">
        <v>0.39999999999999997</v>
      </c>
      <c r="O921" s="16"/>
      <c r="P921" s="17"/>
      <c r="Q921" s="12"/>
      <c r="R921" s="13"/>
    </row>
    <row r="922" spans="1:18" ht="15.75" customHeight="1" x14ac:dyDescent="0.25">
      <c r="A922" s="1"/>
      <c r="B922" s="6" t="s">
        <v>31</v>
      </c>
      <c r="C922" s="6">
        <v>1189833</v>
      </c>
      <c r="D922" s="7">
        <v>44457</v>
      </c>
      <c r="E922" s="6" t="s">
        <v>33</v>
      </c>
      <c r="F922" s="6" t="s">
        <v>51</v>
      </c>
      <c r="G922" s="6" t="s">
        <v>52</v>
      </c>
      <c r="H922" s="6" t="s">
        <v>21</v>
      </c>
      <c r="I922" s="8">
        <v>0.54999999999999993</v>
      </c>
      <c r="J922" s="9">
        <v>4000</v>
      </c>
      <c r="K922" s="10">
        <f t="shared" si="7"/>
        <v>2199.9999999999995</v>
      </c>
      <c r="L922" s="10">
        <f t="shared" si="6"/>
        <v>1320</v>
      </c>
      <c r="M922" s="11">
        <v>0.60000000000000009</v>
      </c>
      <c r="O922" s="16"/>
      <c r="P922" s="17"/>
      <c r="Q922" s="12"/>
      <c r="R922" s="13"/>
    </row>
    <row r="923" spans="1:18" ht="15.75" customHeight="1" x14ac:dyDescent="0.25">
      <c r="A923" s="1"/>
      <c r="B923" s="6" t="s">
        <v>31</v>
      </c>
      <c r="C923" s="6">
        <v>1189833</v>
      </c>
      <c r="D923" s="7">
        <v>44457</v>
      </c>
      <c r="E923" s="6" t="s">
        <v>33</v>
      </c>
      <c r="F923" s="6" t="s">
        <v>51</v>
      </c>
      <c r="G923" s="6" t="s">
        <v>52</v>
      </c>
      <c r="H923" s="6" t="s">
        <v>22</v>
      </c>
      <c r="I923" s="8">
        <v>0.6</v>
      </c>
      <c r="J923" s="9">
        <v>4500</v>
      </c>
      <c r="K923" s="10">
        <f t="shared" si="7"/>
        <v>2700</v>
      </c>
      <c r="L923" s="10">
        <f t="shared" si="6"/>
        <v>675</v>
      </c>
      <c r="M923" s="11">
        <v>0.25</v>
      </c>
      <c r="O923" s="16"/>
      <c r="P923" s="17"/>
      <c r="Q923" s="12"/>
      <c r="R923" s="13"/>
    </row>
    <row r="924" spans="1:18" ht="15.75" customHeight="1" x14ac:dyDescent="0.25">
      <c r="A924" s="1"/>
      <c r="B924" s="6" t="s">
        <v>31</v>
      </c>
      <c r="C924" s="6">
        <v>1189833</v>
      </c>
      <c r="D924" s="7">
        <v>44486</v>
      </c>
      <c r="E924" s="6" t="s">
        <v>33</v>
      </c>
      <c r="F924" s="6" t="s">
        <v>51</v>
      </c>
      <c r="G924" s="6" t="s">
        <v>52</v>
      </c>
      <c r="H924" s="6" t="s">
        <v>17</v>
      </c>
      <c r="I924" s="8">
        <v>0.45</v>
      </c>
      <c r="J924" s="9">
        <v>5500</v>
      </c>
      <c r="K924" s="10">
        <f t="shared" si="7"/>
        <v>2475</v>
      </c>
      <c r="L924" s="10">
        <f t="shared" si="6"/>
        <v>1113.75</v>
      </c>
      <c r="M924" s="11">
        <v>0.45</v>
      </c>
      <c r="O924" s="16"/>
      <c r="P924" s="17"/>
      <c r="Q924" s="12"/>
      <c r="R924" s="13"/>
    </row>
    <row r="925" spans="1:18" ht="15.75" customHeight="1" x14ac:dyDescent="0.25">
      <c r="A925" s="1"/>
      <c r="B925" s="6" t="s">
        <v>31</v>
      </c>
      <c r="C925" s="6">
        <v>1189833</v>
      </c>
      <c r="D925" s="7">
        <v>44486</v>
      </c>
      <c r="E925" s="6" t="s">
        <v>33</v>
      </c>
      <c r="F925" s="6" t="s">
        <v>51</v>
      </c>
      <c r="G925" s="6" t="s">
        <v>52</v>
      </c>
      <c r="H925" s="6" t="s">
        <v>18</v>
      </c>
      <c r="I925" s="8">
        <v>0.5</v>
      </c>
      <c r="J925" s="9">
        <v>5500</v>
      </c>
      <c r="K925" s="10">
        <f t="shared" si="7"/>
        <v>2750</v>
      </c>
      <c r="L925" s="10">
        <f t="shared" si="6"/>
        <v>825</v>
      </c>
      <c r="M925" s="11">
        <v>0.3</v>
      </c>
      <c r="O925" s="16"/>
      <c r="P925" s="17"/>
      <c r="Q925" s="12"/>
      <c r="R925" s="13"/>
    </row>
    <row r="926" spans="1:18" ht="15.75" customHeight="1" x14ac:dyDescent="0.25">
      <c r="A926" s="1"/>
      <c r="B926" s="6" t="s">
        <v>31</v>
      </c>
      <c r="C926" s="6">
        <v>1189833</v>
      </c>
      <c r="D926" s="7">
        <v>44486</v>
      </c>
      <c r="E926" s="6" t="s">
        <v>33</v>
      </c>
      <c r="F926" s="6" t="s">
        <v>51</v>
      </c>
      <c r="G926" s="6" t="s">
        <v>52</v>
      </c>
      <c r="H926" s="6" t="s">
        <v>19</v>
      </c>
      <c r="I926" s="8">
        <v>0.45</v>
      </c>
      <c r="J926" s="9">
        <v>4000</v>
      </c>
      <c r="K926" s="10">
        <f t="shared" si="7"/>
        <v>1800</v>
      </c>
      <c r="L926" s="10">
        <f t="shared" si="6"/>
        <v>810</v>
      </c>
      <c r="M926" s="11">
        <v>0.45</v>
      </c>
      <c r="O926" s="16"/>
      <c r="P926" s="17"/>
      <c r="Q926" s="12"/>
      <c r="R926" s="13"/>
    </row>
    <row r="927" spans="1:18" ht="15.75" customHeight="1" x14ac:dyDescent="0.25">
      <c r="A927" s="1"/>
      <c r="B927" s="6" t="s">
        <v>31</v>
      </c>
      <c r="C927" s="6">
        <v>1189833</v>
      </c>
      <c r="D927" s="7">
        <v>44486</v>
      </c>
      <c r="E927" s="6" t="s">
        <v>33</v>
      </c>
      <c r="F927" s="6" t="s">
        <v>51</v>
      </c>
      <c r="G927" s="6" t="s">
        <v>52</v>
      </c>
      <c r="H927" s="6" t="s">
        <v>20</v>
      </c>
      <c r="I927" s="8">
        <v>0.45</v>
      </c>
      <c r="J927" s="9">
        <v>3750</v>
      </c>
      <c r="K927" s="10">
        <f t="shared" si="7"/>
        <v>1687.5</v>
      </c>
      <c r="L927" s="10">
        <f t="shared" si="6"/>
        <v>675</v>
      </c>
      <c r="M927" s="11">
        <v>0.39999999999999997</v>
      </c>
      <c r="O927" s="16"/>
      <c r="P927" s="17"/>
      <c r="Q927" s="12"/>
      <c r="R927" s="13"/>
    </row>
    <row r="928" spans="1:18" ht="15.75" customHeight="1" x14ac:dyDescent="0.25">
      <c r="A928" s="1"/>
      <c r="B928" s="6" t="s">
        <v>31</v>
      </c>
      <c r="C928" s="6">
        <v>1189833</v>
      </c>
      <c r="D928" s="7">
        <v>44486</v>
      </c>
      <c r="E928" s="6" t="s">
        <v>33</v>
      </c>
      <c r="F928" s="6" t="s">
        <v>51</v>
      </c>
      <c r="G928" s="6" t="s">
        <v>52</v>
      </c>
      <c r="H928" s="6" t="s">
        <v>21</v>
      </c>
      <c r="I928" s="8">
        <v>0.54999999999999993</v>
      </c>
      <c r="J928" s="9">
        <v>3500</v>
      </c>
      <c r="K928" s="10">
        <f t="shared" si="7"/>
        <v>1924.9999999999998</v>
      </c>
      <c r="L928" s="10">
        <f t="shared" si="6"/>
        <v>1155</v>
      </c>
      <c r="M928" s="11">
        <v>0.60000000000000009</v>
      </c>
      <c r="O928" s="16"/>
      <c r="P928" s="17"/>
      <c r="Q928" s="12"/>
      <c r="R928" s="13"/>
    </row>
    <row r="929" spans="1:18" ht="15.75" customHeight="1" x14ac:dyDescent="0.25">
      <c r="A929" s="1"/>
      <c r="B929" s="6" t="s">
        <v>31</v>
      </c>
      <c r="C929" s="6">
        <v>1189833</v>
      </c>
      <c r="D929" s="7">
        <v>44486</v>
      </c>
      <c r="E929" s="6" t="s">
        <v>33</v>
      </c>
      <c r="F929" s="6" t="s">
        <v>51</v>
      </c>
      <c r="G929" s="6" t="s">
        <v>52</v>
      </c>
      <c r="H929" s="6" t="s">
        <v>22</v>
      </c>
      <c r="I929" s="8">
        <v>0.6</v>
      </c>
      <c r="J929" s="9">
        <v>4000</v>
      </c>
      <c r="K929" s="10">
        <f t="shared" si="7"/>
        <v>2400</v>
      </c>
      <c r="L929" s="10">
        <f t="shared" si="6"/>
        <v>600</v>
      </c>
      <c r="M929" s="11">
        <v>0.25</v>
      </c>
      <c r="O929" s="16"/>
      <c r="P929" s="17"/>
      <c r="Q929" s="12"/>
      <c r="R929" s="13"/>
    </row>
    <row r="930" spans="1:18" ht="15.75" customHeight="1" x14ac:dyDescent="0.25">
      <c r="A930" s="1"/>
      <c r="B930" s="6" t="s">
        <v>31</v>
      </c>
      <c r="C930" s="6">
        <v>1189833</v>
      </c>
      <c r="D930" s="7">
        <v>44517</v>
      </c>
      <c r="E930" s="6" t="s">
        <v>33</v>
      </c>
      <c r="F930" s="6" t="s">
        <v>51</v>
      </c>
      <c r="G930" s="6" t="s">
        <v>52</v>
      </c>
      <c r="H930" s="6" t="s">
        <v>17</v>
      </c>
      <c r="I930" s="8">
        <v>0.4</v>
      </c>
      <c r="J930" s="9">
        <v>5750</v>
      </c>
      <c r="K930" s="10">
        <f t="shared" si="7"/>
        <v>2300</v>
      </c>
      <c r="L930" s="10">
        <f t="shared" si="6"/>
        <v>1035</v>
      </c>
      <c r="M930" s="11">
        <v>0.45</v>
      </c>
      <c r="O930" s="16"/>
      <c r="P930" s="17"/>
      <c r="Q930" s="12"/>
      <c r="R930" s="13"/>
    </row>
    <row r="931" spans="1:18" ht="15.75" customHeight="1" x14ac:dyDescent="0.25">
      <c r="A931" s="1"/>
      <c r="B931" s="6" t="s">
        <v>31</v>
      </c>
      <c r="C931" s="6">
        <v>1189833</v>
      </c>
      <c r="D931" s="7">
        <v>44517</v>
      </c>
      <c r="E931" s="6" t="s">
        <v>33</v>
      </c>
      <c r="F931" s="6" t="s">
        <v>51</v>
      </c>
      <c r="G931" s="6" t="s">
        <v>52</v>
      </c>
      <c r="H931" s="6" t="s">
        <v>18</v>
      </c>
      <c r="I931" s="8">
        <v>0.45000000000000007</v>
      </c>
      <c r="J931" s="9">
        <v>5750</v>
      </c>
      <c r="K931" s="10">
        <f t="shared" si="7"/>
        <v>2587.5000000000005</v>
      </c>
      <c r="L931" s="10">
        <f t="shared" si="6"/>
        <v>776.25000000000011</v>
      </c>
      <c r="M931" s="11">
        <v>0.3</v>
      </c>
      <c r="O931" s="16"/>
      <c r="P931" s="17"/>
      <c r="Q931" s="12"/>
      <c r="R931" s="13"/>
    </row>
    <row r="932" spans="1:18" ht="15.75" customHeight="1" x14ac:dyDescent="0.25">
      <c r="A932" s="1"/>
      <c r="B932" s="6" t="s">
        <v>31</v>
      </c>
      <c r="C932" s="6">
        <v>1189833</v>
      </c>
      <c r="D932" s="7">
        <v>44517</v>
      </c>
      <c r="E932" s="6" t="s">
        <v>33</v>
      </c>
      <c r="F932" s="6" t="s">
        <v>51</v>
      </c>
      <c r="G932" s="6" t="s">
        <v>52</v>
      </c>
      <c r="H932" s="6" t="s">
        <v>19</v>
      </c>
      <c r="I932" s="8">
        <v>0.4</v>
      </c>
      <c r="J932" s="9">
        <v>4250</v>
      </c>
      <c r="K932" s="10">
        <f t="shared" si="7"/>
        <v>1700</v>
      </c>
      <c r="L932" s="10">
        <f t="shared" si="6"/>
        <v>765</v>
      </c>
      <c r="M932" s="11">
        <v>0.45</v>
      </c>
      <c r="O932" s="16"/>
      <c r="P932" s="17"/>
      <c r="Q932" s="12"/>
      <c r="R932" s="13"/>
    </row>
    <row r="933" spans="1:18" ht="15.75" customHeight="1" x14ac:dyDescent="0.25">
      <c r="A933" s="1"/>
      <c r="B933" s="6" t="s">
        <v>31</v>
      </c>
      <c r="C933" s="6">
        <v>1189833</v>
      </c>
      <c r="D933" s="7">
        <v>44517</v>
      </c>
      <c r="E933" s="6" t="s">
        <v>33</v>
      </c>
      <c r="F933" s="6" t="s">
        <v>51</v>
      </c>
      <c r="G933" s="6" t="s">
        <v>52</v>
      </c>
      <c r="H933" s="6" t="s">
        <v>20</v>
      </c>
      <c r="I933" s="8">
        <v>0.4</v>
      </c>
      <c r="J933" s="9">
        <v>4250</v>
      </c>
      <c r="K933" s="10">
        <f t="shared" si="7"/>
        <v>1700</v>
      </c>
      <c r="L933" s="10">
        <f t="shared" si="6"/>
        <v>680</v>
      </c>
      <c r="M933" s="11">
        <v>0.39999999999999997</v>
      </c>
      <c r="O933" s="16"/>
      <c r="P933" s="17"/>
      <c r="Q933" s="12"/>
      <c r="R933" s="13"/>
    </row>
    <row r="934" spans="1:18" ht="15.75" customHeight="1" x14ac:dyDescent="0.25">
      <c r="A934" s="1"/>
      <c r="B934" s="6" t="s">
        <v>31</v>
      </c>
      <c r="C934" s="6">
        <v>1189833</v>
      </c>
      <c r="D934" s="7">
        <v>44517</v>
      </c>
      <c r="E934" s="6" t="s">
        <v>33</v>
      </c>
      <c r="F934" s="6" t="s">
        <v>51</v>
      </c>
      <c r="G934" s="6" t="s">
        <v>52</v>
      </c>
      <c r="H934" s="6" t="s">
        <v>21</v>
      </c>
      <c r="I934" s="8">
        <v>0.54999999999999993</v>
      </c>
      <c r="J934" s="9">
        <v>3750</v>
      </c>
      <c r="K934" s="10">
        <f t="shared" si="7"/>
        <v>2062.4999999999995</v>
      </c>
      <c r="L934" s="10">
        <f t="shared" si="6"/>
        <v>1237.5</v>
      </c>
      <c r="M934" s="11">
        <v>0.60000000000000009</v>
      </c>
      <c r="O934" s="16"/>
      <c r="P934" s="17"/>
      <c r="Q934" s="12"/>
      <c r="R934" s="13"/>
    </row>
    <row r="935" spans="1:18" ht="15.75" customHeight="1" x14ac:dyDescent="0.25">
      <c r="A935" s="1"/>
      <c r="B935" s="6" t="s">
        <v>31</v>
      </c>
      <c r="C935" s="6">
        <v>1189833</v>
      </c>
      <c r="D935" s="7">
        <v>44517</v>
      </c>
      <c r="E935" s="6" t="s">
        <v>33</v>
      </c>
      <c r="F935" s="6" t="s">
        <v>51</v>
      </c>
      <c r="G935" s="6" t="s">
        <v>52</v>
      </c>
      <c r="H935" s="6" t="s">
        <v>22</v>
      </c>
      <c r="I935" s="8">
        <v>0.6</v>
      </c>
      <c r="J935" s="9">
        <v>4750</v>
      </c>
      <c r="K935" s="10">
        <f t="shared" si="7"/>
        <v>2850</v>
      </c>
      <c r="L935" s="10">
        <f t="shared" si="6"/>
        <v>712.5</v>
      </c>
      <c r="M935" s="11">
        <v>0.25</v>
      </c>
      <c r="O935" s="16"/>
      <c r="P935" s="17"/>
      <c r="Q935" s="12"/>
      <c r="R935" s="13"/>
    </row>
    <row r="936" spans="1:18" ht="15.75" customHeight="1" x14ac:dyDescent="0.25">
      <c r="A936" s="1"/>
      <c r="B936" s="6" t="s">
        <v>31</v>
      </c>
      <c r="C936" s="6">
        <v>1189833</v>
      </c>
      <c r="D936" s="7">
        <v>44546</v>
      </c>
      <c r="E936" s="6" t="s">
        <v>33</v>
      </c>
      <c r="F936" s="6" t="s">
        <v>51</v>
      </c>
      <c r="G936" s="6" t="s">
        <v>52</v>
      </c>
      <c r="H936" s="6" t="s">
        <v>17</v>
      </c>
      <c r="I936" s="8">
        <v>0.45</v>
      </c>
      <c r="J936" s="9">
        <v>6750</v>
      </c>
      <c r="K936" s="10">
        <f t="shared" si="7"/>
        <v>3037.5</v>
      </c>
      <c r="L936" s="10">
        <f t="shared" si="6"/>
        <v>1366.875</v>
      </c>
      <c r="M936" s="11">
        <v>0.45</v>
      </c>
      <c r="O936" s="16"/>
      <c r="P936" s="17"/>
      <c r="Q936" s="12"/>
      <c r="R936" s="13"/>
    </row>
    <row r="937" spans="1:18" ht="15.75" customHeight="1" x14ac:dyDescent="0.25">
      <c r="A937" s="1"/>
      <c r="B937" s="6" t="s">
        <v>31</v>
      </c>
      <c r="C937" s="6">
        <v>1189833</v>
      </c>
      <c r="D937" s="7">
        <v>44546</v>
      </c>
      <c r="E937" s="6" t="s">
        <v>33</v>
      </c>
      <c r="F937" s="6" t="s">
        <v>51</v>
      </c>
      <c r="G937" s="6" t="s">
        <v>52</v>
      </c>
      <c r="H937" s="6" t="s">
        <v>18</v>
      </c>
      <c r="I937" s="8">
        <v>0.5</v>
      </c>
      <c r="J937" s="9">
        <v>6750</v>
      </c>
      <c r="K937" s="10">
        <f t="shared" si="7"/>
        <v>3375</v>
      </c>
      <c r="L937" s="10">
        <f t="shared" si="6"/>
        <v>1012.5</v>
      </c>
      <c r="M937" s="11">
        <v>0.3</v>
      </c>
      <c r="O937" s="16"/>
      <c r="P937" s="17"/>
      <c r="Q937" s="12"/>
      <c r="R937" s="13"/>
    </row>
    <row r="938" spans="1:18" ht="15.75" customHeight="1" x14ac:dyDescent="0.25">
      <c r="A938" s="1"/>
      <c r="B938" s="6" t="s">
        <v>31</v>
      </c>
      <c r="C938" s="6">
        <v>1189833</v>
      </c>
      <c r="D938" s="7">
        <v>44546</v>
      </c>
      <c r="E938" s="6" t="s">
        <v>33</v>
      </c>
      <c r="F938" s="6" t="s">
        <v>51</v>
      </c>
      <c r="G938" s="6" t="s">
        <v>52</v>
      </c>
      <c r="H938" s="6" t="s">
        <v>19</v>
      </c>
      <c r="I938" s="8">
        <v>0.45</v>
      </c>
      <c r="J938" s="9">
        <v>4750</v>
      </c>
      <c r="K938" s="10">
        <f t="shared" si="7"/>
        <v>2137.5</v>
      </c>
      <c r="L938" s="10">
        <f t="shared" si="6"/>
        <v>961.875</v>
      </c>
      <c r="M938" s="11">
        <v>0.45</v>
      </c>
      <c r="O938" s="16"/>
      <c r="P938" s="17"/>
      <c r="Q938" s="12"/>
      <c r="R938" s="13"/>
    </row>
    <row r="939" spans="1:18" ht="15.75" customHeight="1" x14ac:dyDescent="0.25">
      <c r="A939" s="1"/>
      <c r="B939" s="6" t="s">
        <v>31</v>
      </c>
      <c r="C939" s="6">
        <v>1189833</v>
      </c>
      <c r="D939" s="7">
        <v>44546</v>
      </c>
      <c r="E939" s="6" t="s">
        <v>33</v>
      </c>
      <c r="F939" s="6" t="s">
        <v>51</v>
      </c>
      <c r="G939" s="6" t="s">
        <v>52</v>
      </c>
      <c r="H939" s="6" t="s">
        <v>20</v>
      </c>
      <c r="I939" s="8">
        <v>0.45</v>
      </c>
      <c r="J939" s="9">
        <v>4750</v>
      </c>
      <c r="K939" s="10">
        <f t="shared" si="7"/>
        <v>2137.5</v>
      </c>
      <c r="L939" s="10">
        <f t="shared" si="6"/>
        <v>854.99999999999989</v>
      </c>
      <c r="M939" s="11">
        <v>0.39999999999999997</v>
      </c>
      <c r="O939" s="16"/>
      <c r="P939" s="17"/>
      <c r="Q939" s="12"/>
      <c r="R939" s="13"/>
    </row>
    <row r="940" spans="1:18" ht="15.75" customHeight="1" x14ac:dyDescent="0.25">
      <c r="A940" s="1"/>
      <c r="B940" s="6" t="s">
        <v>31</v>
      </c>
      <c r="C940" s="6">
        <v>1189833</v>
      </c>
      <c r="D940" s="7">
        <v>44546</v>
      </c>
      <c r="E940" s="6" t="s">
        <v>33</v>
      </c>
      <c r="F940" s="6" t="s">
        <v>51</v>
      </c>
      <c r="G940" s="6" t="s">
        <v>52</v>
      </c>
      <c r="H940" s="6" t="s">
        <v>21</v>
      </c>
      <c r="I940" s="8">
        <v>0.54999999999999993</v>
      </c>
      <c r="J940" s="9">
        <v>4000</v>
      </c>
      <c r="K940" s="10">
        <f t="shared" si="7"/>
        <v>2199.9999999999995</v>
      </c>
      <c r="L940" s="10">
        <f t="shared" si="6"/>
        <v>1320</v>
      </c>
      <c r="M940" s="11">
        <v>0.60000000000000009</v>
      </c>
      <c r="O940" s="16"/>
      <c r="P940" s="17"/>
      <c r="Q940" s="12"/>
      <c r="R940" s="13"/>
    </row>
    <row r="941" spans="1:18" ht="15.75" customHeight="1" x14ac:dyDescent="0.25">
      <c r="A941" s="1"/>
      <c r="B941" s="6" t="s">
        <v>31</v>
      </c>
      <c r="C941" s="6">
        <v>1189833</v>
      </c>
      <c r="D941" s="7">
        <v>44546</v>
      </c>
      <c r="E941" s="6" t="s">
        <v>33</v>
      </c>
      <c r="F941" s="6" t="s">
        <v>51</v>
      </c>
      <c r="G941" s="6" t="s">
        <v>52</v>
      </c>
      <c r="H941" s="6" t="s">
        <v>22</v>
      </c>
      <c r="I941" s="8">
        <v>0.6</v>
      </c>
      <c r="J941" s="9">
        <v>5000</v>
      </c>
      <c r="K941" s="10">
        <f t="shared" si="7"/>
        <v>3000</v>
      </c>
      <c r="L941" s="10">
        <f t="shared" si="6"/>
        <v>750</v>
      </c>
      <c r="M941" s="11">
        <v>0.25</v>
      </c>
      <c r="O941" s="16"/>
      <c r="P941" s="17"/>
      <c r="Q941" s="12"/>
      <c r="R941" s="13"/>
    </row>
    <row r="942" spans="1:18" ht="15.75" customHeight="1" x14ac:dyDescent="0.25">
      <c r="A942" s="1" t="s">
        <v>39</v>
      </c>
      <c r="B942" s="6" t="s">
        <v>23</v>
      </c>
      <c r="C942" s="6">
        <v>1197831</v>
      </c>
      <c r="D942" s="7">
        <v>44200</v>
      </c>
      <c r="E942" s="6" t="s">
        <v>24</v>
      </c>
      <c r="F942" s="6" t="s">
        <v>53</v>
      </c>
      <c r="G942" s="6" t="s">
        <v>54</v>
      </c>
      <c r="H942" s="6" t="s">
        <v>17</v>
      </c>
      <c r="I942" s="8">
        <v>0.2</v>
      </c>
      <c r="J942" s="9">
        <v>7000</v>
      </c>
      <c r="K942" s="10">
        <f t="shared" si="7"/>
        <v>1400</v>
      </c>
      <c r="L942" s="10">
        <f t="shared" si="6"/>
        <v>489.99999999999994</v>
      </c>
      <c r="M942" s="11">
        <v>0.35</v>
      </c>
      <c r="O942" s="16"/>
      <c r="P942" s="17"/>
      <c r="Q942" s="12"/>
      <c r="R942" s="13"/>
    </row>
    <row r="943" spans="1:18" ht="15.75" customHeight="1" x14ac:dyDescent="0.25">
      <c r="A943" s="1"/>
      <c r="B943" s="6" t="s">
        <v>23</v>
      </c>
      <c r="C943" s="6">
        <v>1197831</v>
      </c>
      <c r="D943" s="7">
        <v>44200</v>
      </c>
      <c r="E943" s="6" t="s">
        <v>24</v>
      </c>
      <c r="F943" s="6" t="s">
        <v>53</v>
      </c>
      <c r="G943" s="6" t="s">
        <v>54</v>
      </c>
      <c r="H943" s="6" t="s">
        <v>18</v>
      </c>
      <c r="I943" s="8">
        <v>0.3</v>
      </c>
      <c r="J943" s="9">
        <v>7000</v>
      </c>
      <c r="K943" s="10">
        <f t="shared" si="7"/>
        <v>2100</v>
      </c>
      <c r="L943" s="10">
        <f t="shared" si="6"/>
        <v>735</v>
      </c>
      <c r="M943" s="11">
        <v>0.35</v>
      </c>
      <c r="O943" s="16"/>
      <c r="P943" s="17"/>
      <c r="Q943" s="12"/>
      <c r="R943" s="13"/>
    </row>
    <row r="944" spans="1:18" ht="15.75" customHeight="1" x14ac:dyDescent="0.25">
      <c r="A944" s="1"/>
      <c r="B944" s="6" t="s">
        <v>23</v>
      </c>
      <c r="C944" s="6">
        <v>1197831</v>
      </c>
      <c r="D944" s="7">
        <v>44200</v>
      </c>
      <c r="E944" s="6" t="s">
        <v>24</v>
      </c>
      <c r="F944" s="6" t="s">
        <v>53</v>
      </c>
      <c r="G944" s="6" t="s">
        <v>54</v>
      </c>
      <c r="H944" s="6" t="s">
        <v>19</v>
      </c>
      <c r="I944" s="8">
        <v>0.3</v>
      </c>
      <c r="J944" s="9">
        <v>5000</v>
      </c>
      <c r="K944" s="10">
        <f t="shared" si="7"/>
        <v>1500</v>
      </c>
      <c r="L944" s="10">
        <f t="shared" si="6"/>
        <v>525</v>
      </c>
      <c r="M944" s="11">
        <v>0.35</v>
      </c>
      <c r="O944" s="16"/>
      <c r="P944" s="17"/>
      <c r="Q944" s="12"/>
      <c r="R944" s="13"/>
    </row>
    <row r="945" spans="1:18" ht="15.75" customHeight="1" x14ac:dyDescent="0.25">
      <c r="A945" s="1"/>
      <c r="B945" s="6" t="s">
        <v>23</v>
      </c>
      <c r="C945" s="6">
        <v>1197831</v>
      </c>
      <c r="D945" s="7">
        <v>44200</v>
      </c>
      <c r="E945" s="6" t="s">
        <v>24</v>
      </c>
      <c r="F945" s="6" t="s">
        <v>53</v>
      </c>
      <c r="G945" s="6" t="s">
        <v>54</v>
      </c>
      <c r="H945" s="6" t="s">
        <v>20</v>
      </c>
      <c r="I945" s="8">
        <v>0.35</v>
      </c>
      <c r="J945" s="9">
        <v>5000</v>
      </c>
      <c r="K945" s="10">
        <f t="shared" si="7"/>
        <v>1750</v>
      </c>
      <c r="L945" s="10">
        <f t="shared" si="6"/>
        <v>787.5</v>
      </c>
      <c r="M945" s="11">
        <v>0.45</v>
      </c>
      <c r="O945" s="16"/>
      <c r="P945" s="17"/>
      <c r="Q945" s="12"/>
      <c r="R945" s="13"/>
    </row>
    <row r="946" spans="1:18" ht="15.75" customHeight="1" x14ac:dyDescent="0.25">
      <c r="A946" s="1"/>
      <c r="B946" s="6" t="s">
        <v>23</v>
      </c>
      <c r="C946" s="6">
        <v>1197831</v>
      </c>
      <c r="D946" s="7">
        <v>44200</v>
      </c>
      <c r="E946" s="6" t="s">
        <v>24</v>
      </c>
      <c r="F946" s="6" t="s">
        <v>53</v>
      </c>
      <c r="G946" s="6" t="s">
        <v>54</v>
      </c>
      <c r="H946" s="6" t="s">
        <v>21</v>
      </c>
      <c r="I946" s="8">
        <v>0.4</v>
      </c>
      <c r="J946" s="9">
        <v>3500</v>
      </c>
      <c r="K946" s="10">
        <f t="shared" si="7"/>
        <v>1400</v>
      </c>
      <c r="L946" s="10">
        <f t="shared" si="6"/>
        <v>420</v>
      </c>
      <c r="M946" s="11">
        <v>0.3</v>
      </c>
      <c r="O946" s="16"/>
      <c r="P946" s="17"/>
      <c r="Q946" s="12"/>
      <c r="R946" s="13"/>
    </row>
    <row r="947" spans="1:18" ht="15.75" customHeight="1" x14ac:dyDescent="0.25">
      <c r="A947" s="1"/>
      <c r="B947" s="6" t="s">
        <v>23</v>
      </c>
      <c r="C947" s="6">
        <v>1197831</v>
      </c>
      <c r="D947" s="7">
        <v>44200</v>
      </c>
      <c r="E947" s="6" t="s">
        <v>24</v>
      </c>
      <c r="F947" s="6" t="s">
        <v>53</v>
      </c>
      <c r="G947" s="6" t="s">
        <v>54</v>
      </c>
      <c r="H947" s="6" t="s">
        <v>22</v>
      </c>
      <c r="I947" s="8">
        <v>0.35</v>
      </c>
      <c r="J947" s="9">
        <v>5000</v>
      </c>
      <c r="K947" s="10">
        <f t="shared" si="7"/>
        <v>1750</v>
      </c>
      <c r="L947" s="10">
        <f t="shared" si="6"/>
        <v>875</v>
      </c>
      <c r="M947" s="11">
        <v>0.5</v>
      </c>
      <c r="O947" s="16"/>
      <c r="P947" s="17"/>
      <c r="Q947" s="12"/>
      <c r="R947" s="13"/>
    </row>
    <row r="948" spans="1:18" ht="15.75" customHeight="1" x14ac:dyDescent="0.25">
      <c r="A948" s="1"/>
      <c r="B948" s="6" t="s">
        <v>23</v>
      </c>
      <c r="C948" s="6">
        <v>1197831</v>
      </c>
      <c r="D948" s="7">
        <v>44230</v>
      </c>
      <c r="E948" s="6" t="s">
        <v>24</v>
      </c>
      <c r="F948" s="6" t="s">
        <v>53</v>
      </c>
      <c r="G948" s="6" t="s">
        <v>54</v>
      </c>
      <c r="H948" s="6" t="s">
        <v>17</v>
      </c>
      <c r="I948" s="8">
        <v>0.25</v>
      </c>
      <c r="J948" s="9">
        <v>6500</v>
      </c>
      <c r="K948" s="10">
        <f t="shared" si="7"/>
        <v>1625</v>
      </c>
      <c r="L948" s="10">
        <f t="shared" si="6"/>
        <v>568.75</v>
      </c>
      <c r="M948" s="11">
        <v>0.35</v>
      </c>
      <c r="O948" s="16"/>
      <c r="P948" s="17"/>
      <c r="Q948" s="12"/>
      <c r="R948" s="13"/>
    </row>
    <row r="949" spans="1:18" ht="15.75" customHeight="1" x14ac:dyDescent="0.25">
      <c r="A949" s="1"/>
      <c r="B949" s="6" t="s">
        <v>23</v>
      </c>
      <c r="C949" s="6">
        <v>1197831</v>
      </c>
      <c r="D949" s="7">
        <v>44230</v>
      </c>
      <c r="E949" s="6" t="s">
        <v>24</v>
      </c>
      <c r="F949" s="6" t="s">
        <v>53</v>
      </c>
      <c r="G949" s="6" t="s">
        <v>54</v>
      </c>
      <c r="H949" s="6" t="s">
        <v>18</v>
      </c>
      <c r="I949" s="8">
        <v>0.35</v>
      </c>
      <c r="J949" s="9">
        <v>6250</v>
      </c>
      <c r="K949" s="10">
        <f t="shared" si="7"/>
        <v>2187.5</v>
      </c>
      <c r="L949" s="10">
        <f t="shared" si="6"/>
        <v>765.625</v>
      </c>
      <c r="M949" s="11">
        <v>0.35</v>
      </c>
      <c r="O949" s="16"/>
      <c r="P949" s="17"/>
      <c r="Q949" s="12"/>
      <c r="R949" s="13"/>
    </row>
    <row r="950" spans="1:18" ht="15.75" customHeight="1" x14ac:dyDescent="0.25">
      <c r="A950" s="1"/>
      <c r="B950" s="6" t="s">
        <v>23</v>
      </c>
      <c r="C950" s="6">
        <v>1197831</v>
      </c>
      <c r="D950" s="7">
        <v>44230</v>
      </c>
      <c r="E950" s="6" t="s">
        <v>24</v>
      </c>
      <c r="F950" s="6" t="s">
        <v>53</v>
      </c>
      <c r="G950" s="6" t="s">
        <v>54</v>
      </c>
      <c r="H950" s="6" t="s">
        <v>19</v>
      </c>
      <c r="I950" s="8">
        <v>0.35</v>
      </c>
      <c r="J950" s="9">
        <v>4500</v>
      </c>
      <c r="K950" s="10">
        <f t="shared" si="7"/>
        <v>1575</v>
      </c>
      <c r="L950" s="10">
        <f t="shared" si="6"/>
        <v>551.25</v>
      </c>
      <c r="M950" s="11">
        <v>0.35</v>
      </c>
      <c r="O950" s="16"/>
      <c r="P950" s="17"/>
      <c r="Q950" s="12"/>
      <c r="R950" s="13"/>
    </row>
    <row r="951" spans="1:18" ht="15.75" customHeight="1" x14ac:dyDescent="0.25">
      <c r="A951" s="1"/>
      <c r="B951" s="6" t="s">
        <v>23</v>
      </c>
      <c r="C951" s="6">
        <v>1197831</v>
      </c>
      <c r="D951" s="7">
        <v>44230</v>
      </c>
      <c r="E951" s="6" t="s">
        <v>24</v>
      </c>
      <c r="F951" s="6" t="s">
        <v>53</v>
      </c>
      <c r="G951" s="6" t="s">
        <v>54</v>
      </c>
      <c r="H951" s="6" t="s">
        <v>20</v>
      </c>
      <c r="I951" s="8">
        <v>0.35</v>
      </c>
      <c r="J951" s="9">
        <v>4000</v>
      </c>
      <c r="K951" s="10">
        <f t="shared" si="7"/>
        <v>1400</v>
      </c>
      <c r="L951" s="10">
        <f t="shared" si="6"/>
        <v>630</v>
      </c>
      <c r="M951" s="11">
        <v>0.45</v>
      </c>
      <c r="O951" s="16"/>
      <c r="P951" s="17"/>
      <c r="Q951" s="12"/>
      <c r="R951" s="13"/>
    </row>
    <row r="952" spans="1:18" ht="15.75" customHeight="1" x14ac:dyDescent="0.25">
      <c r="A952" s="1"/>
      <c r="B952" s="6" t="s">
        <v>23</v>
      </c>
      <c r="C952" s="6">
        <v>1197831</v>
      </c>
      <c r="D952" s="7">
        <v>44230</v>
      </c>
      <c r="E952" s="6" t="s">
        <v>24</v>
      </c>
      <c r="F952" s="6" t="s">
        <v>53</v>
      </c>
      <c r="G952" s="6" t="s">
        <v>54</v>
      </c>
      <c r="H952" s="6" t="s">
        <v>21</v>
      </c>
      <c r="I952" s="8">
        <v>0.4</v>
      </c>
      <c r="J952" s="9">
        <v>2750</v>
      </c>
      <c r="K952" s="10">
        <f t="shared" si="7"/>
        <v>1100</v>
      </c>
      <c r="L952" s="10">
        <f t="shared" si="6"/>
        <v>330</v>
      </c>
      <c r="M952" s="11">
        <v>0.3</v>
      </c>
      <c r="O952" s="16"/>
      <c r="P952" s="17"/>
      <c r="Q952" s="12"/>
      <c r="R952" s="13"/>
    </row>
    <row r="953" spans="1:18" ht="15.75" customHeight="1" x14ac:dyDescent="0.25">
      <c r="A953" s="1"/>
      <c r="B953" s="6" t="s">
        <v>23</v>
      </c>
      <c r="C953" s="6">
        <v>1197831</v>
      </c>
      <c r="D953" s="7">
        <v>44230</v>
      </c>
      <c r="E953" s="6" t="s">
        <v>24</v>
      </c>
      <c r="F953" s="6" t="s">
        <v>53</v>
      </c>
      <c r="G953" s="6" t="s">
        <v>54</v>
      </c>
      <c r="H953" s="6" t="s">
        <v>22</v>
      </c>
      <c r="I953" s="8">
        <v>0.35</v>
      </c>
      <c r="J953" s="9">
        <v>4750</v>
      </c>
      <c r="K953" s="10">
        <f t="shared" si="7"/>
        <v>1662.5</v>
      </c>
      <c r="L953" s="10">
        <f t="shared" si="6"/>
        <v>831.25</v>
      </c>
      <c r="M953" s="11">
        <v>0.5</v>
      </c>
      <c r="O953" s="16"/>
      <c r="P953" s="17"/>
      <c r="Q953" s="12"/>
      <c r="R953" s="13"/>
    </row>
    <row r="954" spans="1:18" ht="15.75" customHeight="1" x14ac:dyDescent="0.25">
      <c r="A954" s="1"/>
      <c r="B954" s="6" t="s">
        <v>23</v>
      </c>
      <c r="C954" s="6">
        <v>1197831</v>
      </c>
      <c r="D954" s="7">
        <v>44260</v>
      </c>
      <c r="E954" s="6" t="s">
        <v>24</v>
      </c>
      <c r="F954" s="6" t="s">
        <v>53</v>
      </c>
      <c r="G954" s="6" t="s">
        <v>54</v>
      </c>
      <c r="H954" s="6" t="s">
        <v>17</v>
      </c>
      <c r="I954" s="8">
        <v>0.3</v>
      </c>
      <c r="J954" s="9">
        <v>6500</v>
      </c>
      <c r="K954" s="10">
        <f t="shared" si="7"/>
        <v>1950</v>
      </c>
      <c r="L954" s="10">
        <f t="shared" si="6"/>
        <v>779.99999999999989</v>
      </c>
      <c r="M954" s="11">
        <v>0.39999999999999997</v>
      </c>
      <c r="O954" s="16"/>
      <c r="P954" s="17"/>
      <c r="Q954" s="12"/>
      <c r="R954" s="13"/>
    </row>
    <row r="955" spans="1:18" ht="15.75" customHeight="1" x14ac:dyDescent="0.25">
      <c r="A955" s="1"/>
      <c r="B955" s="6" t="s">
        <v>23</v>
      </c>
      <c r="C955" s="6">
        <v>1197831</v>
      </c>
      <c r="D955" s="7">
        <v>44260</v>
      </c>
      <c r="E955" s="6" t="s">
        <v>24</v>
      </c>
      <c r="F955" s="6" t="s">
        <v>53</v>
      </c>
      <c r="G955" s="6" t="s">
        <v>54</v>
      </c>
      <c r="H955" s="6" t="s">
        <v>18</v>
      </c>
      <c r="I955" s="8">
        <v>0.4</v>
      </c>
      <c r="J955" s="9">
        <v>6500</v>
      </c>
      <c r="K955" s="10">
        <f t="shared" si="7"/>
        <v>2600</v>
      </c>
      <c r="L955" s="10">
        <f t="shared" si="6"/>
        <v>1040</v>
      </c>
      <c r="M955" s="11">
        <v>0.39999999999999997</v>
      </c>
      <c r="O955" s="16"/>
      <c r="P955" s="17"/>
      <c r="Q955" s="12"/>
      <c r="R955" s="13"/>
    </row>
    <row r="956" spans="1:18" ht="15.75" customHeight="1" x14ac:dyDescent="0.25">
      <c r="A956" s="1"/>
      <c r="B956" s="6" t="s">
        <v>23</v>
      </c>
      <c r="C956" s="6">
        <v>1197831</v>
      </c>
      <c r="D956" s="7">
        <v>44260</v>
      </c>
      <c r="E956" s="6" t="s">
        <v>24</v>
      </c>
      <c r="F956" s="6" t="s">
        <v>53</v>
      </c>
      <c r="G956" s="6" t="s">
        <v>54</v>
      </c>
      <c r="H956" s="6" t="s">
        <v>19</v>
      </c>
      <c r="I956" s="8">
        <v>0.3</v>
      </c>
      <c r="J956" s="9">
        <v>4750</v>
      </c>
      <c r="K956" s="10">
        <f t="shared" si="7"/>
        <v>1425</v>
      </c>
      <c r="L956" s="10">
        <f t="shared" si="6"/>
        <v>570</v>
      </c>
      <c r="M956" s="11">
        <v>0.39999999999999997</v>
      </c>
      <c r="O956" s="16"/>
      <c r="P956" s="17"/>
      <c r="Q956" s="12"/>
      <c r="R956" s="13"/>
    </row>
    <row r="957" spans="1:18" ht="15.75" customHeight="1" x14ac:dyDescent="0.25">
      <c r="A957" s="1"/>
      <c r="B957" s="6" t="s">
        <v>23</v>
      </c>
      <c r="C957" s="6">
        <v>1197831</v>
      </c>
      <c r="D957" s="7">
        <v>44260</v>
      </c>
      <c r="E957" s="6" t="s">
        <v>24</v>
      </c>
      <c r="F957" s="6" t="s">
        <v>53</v>
      </c>
      <c r="G957" s="6" t="s">
        <v>54</v>
      </c>
      <c r="H957" s="6" t="s">
        <v>20</v>
      </c>
      <c r="I957" s="8">
        <v>0.35000000000000003</v>
      </c>
      <c r="J957" s="9">
        <v>3750</v>
      </c>
      <c r="K957" s="10">
        <f t="shared" si="7"/>
        <v>1312.5000000000002</v>
      </c>
      <c r="L957" s="10">
        <f t="shared" si="6"/>
        <v>656.25000000000011</v>
      </c>
      <c r="M957" s="11">
        <v>0.5</v>
      </c>
      <c r="O957" s="16"/>
      <c r="P957" s="17"/>
      <c r="Q957" s="12"/>
      <c r="R957" s="13"/>
    </row>
    <row r="958" spans="1:18" ht="15.75" customHeight="1" x14ac:dyDescent="0.25">
      <c r="A958" s="1"/>
      <c r="B958" s="6" t="s">
        <v>23</v>
      </c>
      <c r="C958" s="6">
        <v>1197831</v>
      </c>
      <c r="D958" s="7">
        <v>44260</v>
      </c>
      <c r="E958" s="6" t="s">
        <v>24</v>
      </c>
      <c r="F958" s="6" t="s">
        <v>53</v>
      </c>
      <c r="G958" s="6" t="s">
        <v>54</v>
      </c>
      <c r="H958" s="6" t="s">
        <v>21</v>
      </c>
      <c r="I958" s="8">
        <v>0.4</v>
      </c>
      <c r="J958" s="9">
        <v>2750</v>
      </c>
      <c r="K958" s="10">
        <f t="shared" si="7"/>
        <v>1100</v>
      </c>
      <c r="L958" s="10">
        <f t="shared" si="6"/>
        <v>385</v>
      </c>
      <c r="M958" s="11">
        <v>0.35</v>
      </c>
      <c r="O958" s="16"/>
      <c r="P958" s="17"/>
      <c r="Q958" s="12"/>
      <c r="R958" s="13"/>
    </row>
    <row r="959" spans="1:18" ht="15.75" customHeight="1" x14ac:dyDescent="0.25">
      <c r="A959" s="1"/>
      <c r="B959" s="6" t="s">
        <v>23</v>
      </c>
      <c r="C959" s="6">
        <v>1197831</v>
      </c>
      <c r="D959" s="7">
        <v>44260</v>
      </c>
      <c r="E959" s="6" t="s">
        <v>24</v>
      </c>
      <c r="F959" s="6" t="s">
        <v>53</v>
      </c>
      <c r="G959" s="6" t="s">
        <v>54</v>
      </c>
      <c r="H959" s="6" t="s">
        <v>22</v>
      </c>
      <c r="I959" s="8">
        <v>0.35000000000000003</v>
      </c>
      <c r="J959" s="9">
        <v>4250</v>
      </c>
      <c r="K959" s="10">
        <f t="shared" si="7"/>
        <v>1487.5000000000002</v>
      </c>
      <c r="L959" s="10">
        <f t="shared" si="6"/>
        <v>818.12500000000023</v>
      </c>
      <c r="M959" s="11">
        <v>0.55000000000000004</v>
      </c>
      <c r="O959" s="16"/>
      <c r="P959" s="17"/>
      <c r="Q959" s="12"/>
      <c r="R959" s="13"/>
    </row>
    <row r="960" spans="1:18" ht="15.75" customHeight="1" x14ac:dyDescent="0.25">
      <c r="A960" s="1"/>
      <c r="B960" s="6" t="s">
        <v>23</v>
      </c>
      <c r="C960" s="6">
        <v>1197831</v>
      </c>
      <c r="D960" s="7">
        <v>44290</v>
      </c>
      <c r="E960" s="6" t="s">
        <v>24</v>
      </c>
      <c r="F960" s="6" t="s">
        <v>53</v>
      </c>
      <c r="G960" s="6" t="s">
        <v>54</v>
      </c>
      <c r="H960" s="6" t="s">
        <v>17</v>
      </c>
      <c r="I960" s="8">
        <v>0.19999999999999998</v>
      </c>
      <c r="J960" s="9">
        <v>6750</v>
      </c>
      <c r="K960" s="10">
        <f t="shared" si="7"/>
        <v>1350</v>
      </c>
      <c r="L960" s="10">
        <f t="shared" si="6"/>
        <v>540</v>
      </c>
      <c r="M960" s="11">
        <v>0.39999999999999997</v>
      </c>
      <c r="O960" s="16"/>
      <c r="P960" s="17"/>
      <c r="Q960" s="12"/>
      <c r="R960" s="13"/>
    </row>
    <row r="961" spans="1:18" ht="15.75" customHeight="1" x14ac:dyDescent="0.25">
      <c r="A961" s="1"/>
      <c r="B961" s="6" t="s">
        <v>23</v>
      </c>
      <c r="C961" s="6">
        <v>1197831</v>
      </c>
      <c r="D961" s="7">
        <v>44290</v>
      </c>
      <c r="E961" s="6" t="s">
        <v>24</v>
      </c>
      <c r="F961" s="6" t="s">
        <v>53</v>
      </c>
      <c r="G961" s="6" t="s">
        <v>54</v>
      </c>
      <c r="H961" s="6" t="s">
        <v>18</v>
      </c>
      <c r="I961" s="8">
        <v>0.25000000000000006</v>
      </c>
      <c r="J961" s="9">
        <v>6750</v>
      </c>
      <c r="K961" s="10">
        <f t="shared" si="7"/>
        <v>1687.5000000000005</v>
      </c>
      <c r="L961" s="10">
        <f t="shared" si="6"/>
        <v>675.00000000000011</v>
      </c>
      <c r="M961" s="11">
        <v>0.39999999999999997</v>
      </c>
      <c r="O961" s="16"/>
      <c r="P961" s="17"/>
      <c r="Q961" s="12"/>
      <c r="R961" s="13"/>
    </row>
    <row r="962" spans="1:18" ht="15.75" customHeight="1" x14ac:dyDescent="0.25">
      <c r="A962" s="1"/>
      <c r="B962" s="6" t="s">
        <v>23</v>
      </c>
      <c r="C962" s="6">
        <v>1197831</v>
      </c>
      <c r="D962" s="7">
        <v>44290</v>
      </c>
      <c r="E962" s="6" t="s">
        <v>24</v>
      </c>
      <c r="F962" s="6" t="s">
        <v>53</v>
      </c>
      <c r="G962" s="6" t="s">
        <v>54</v>
      </c>
      <c r="H962" s="6" t="s">
        <v>19</v>
      </c>
      <c r="I962" s="8">
        <v>0.19999999999999996</v>
      </c>
      <c r="J962" s="9">
        <v>5000</v>
      </c>
      <c r="K962" s="10">
        <f t="shared" si="7"/>
        <v>999.99999999999977</v>
      </c>
      <c r="L962" s="10">
        <f t="shared" si="6"/>
        <v>399.99999999999989</v>
      </c>
      <c r="M962" s="11">
        <v>0.39999999999999997</v>
      </c>
      <c r="O962" s="16"/>
      <c r="P962" s="17"/>
      <c r="Q962" s="12"/>
      <c r="R962" s="13"/>
    </row>
    <row r="963" spans="1:18" ht="15.75" customHeight="1" x14ac:dyDescent="0.25">
      <c r="A963" s="1"/>
      <c r="B963" s="6" t="s">
        <v>23</v>
      </c>
      <c r="C963" s="6">
        <v>1197831</v>
      </c>
      <c r="D963" s="7">
        <v>44290</v>
      </c>
      <c r="E963" s="6" t="s">
        <v>24</v>
      </c>
      <c r="F963" s="6" t="s">
        <v>53</v>
      </c>
      <c r="G963" s="6" t="s">
        <v>54</v>
      </c>
      <c r="H963" s="6" t="s">
        <v>20</v>
      </c>
      <c r="I963" s="8">
        <v>0.25000000000000006</v>
      </c>
      <c r="J963" s="9">
        <v>4000</v>
      </c>
      <c r="K963" s="10">
        <f t="shared" si="7"/>
        <v>1000.0000000000002</v>
      </c>
      <c r="L963" s="10">
        <f t="shared" si="6"/>
        <v>500.00000000000011</v>
      </c>
      <c r="M963" s="11">
        <v>0.5</v>
      </c>
      <c r="O963" s="16"/>
      <c r="P963" s="17"/>
      <c r="Q963" s="12"/>
      <c r="R963" s="13"/>
    </row>
    <row r="964" spans="1:18" ht="15.75" customHeight="1" x14ac:dyDescent="0.25">
      <c r="A964" s="1"/>
      <c r="B964" s="6" t="s">
        <v>23</v>
      </c>
      <c r="C964" s="6">
        <v>1197831</v>
      </c>
      <c r="D964" s="7">
        <v>44290</v>
      </c>
      <c r="E964" s="6" t="s">
        <v>24</v>
      </c>
      <c r="F964" s="6" t="s">
        <v>53</v>
      </c>
      <c r="G964" s="6" t="s">
        <v>54</v>
      </c>
      <c r="H964" s="6" t="s">
        <v>21</v>
      </c>
      <c r="I964" s="8">
        <v>0.3</v>
      </c>
      <c r="J964" s="9">
        <v>3000</v>
      </c>
      <c r="K964" s="10">
        <f t="shared" si="7"/>
        <v>900</v>
      </c>
      <c r="L964" s="10">
        <f t="shared" si="6"/>
        <v>315</v>
      </c>
      <c r="M964" s="11">
        <v>0.35</v>
      </c>
      <c r="O964" s="16"/>
      <c r="P964" s="17"/>
      <c r="Q964" s="12"/>
      <c r="R964" s="13"/>
    </row>
    <row r="965" spans="1:18" ht="15.75" customHeight="1" x14ac:dyDescent="0.25">
      <c r="A965" s="1"/>
      <c r="B965" s="6" t="s">
        <v>23</v>
      </c>
      <c r="C965" s="6">
        <v>1197831</v>
      </c>
      <c r="D965" s="7">
        <v>44290</v>
      </c>
      <c r="E965" s="6" t="s">
        <v>24</v>
      </c>
      <c r="F965" s="6" t="s">
        <v>53</v>
      </c>
      <c r="G965" s="6" t="s">
        <v>54</v>
      </c>
      <c r="H965" s="6" t="s">
        <v>22</v>
      </c>
      <c r="I965" s="8">
        <v>0.25000000000000006</v>
      </c>
      <c r="J965" s="9">
        <v>5750</v>
      </c>
      <c r="K965" s="10">
        <f t="shared" si="7"/>
        <v>1437.5000000000002</v>
      </c>
      <c r="L965" s="10">
        <f t="shared" si="6"/>
        <v>790.62500000000023</v>
      </c>
      <c r="M965" s="11">
        <v>0.55000000000000004</v>
      </c>
      <c r="O965" s="16"/>
      <c r="P965" s="17"/>
      <c r="Q965" s="12"/>
      <c r="R965" s="13"/>
    </row>
    <row r="966" spans="1:18" ht="15.75" customHeight="1" x14ac:dyDescent="0.25">
      <c r="A966" s="1"/>
      <c r="B966" s="6" t="s">
        <v>23</v>
      </c>
      <c r="C966" s="6">
        <v>1197831</v>
      </c>
      <c r="D966" s="7">
        <v>44320</v>
      </c>
      <c r="E966" s="6" t="s">
        <v>24</v>
      </c>
      <c r="F966" s="6" t="s">
        <v>53</v>
      </c>
      <c r="G966" s="6" t="s">
        <v>54</v>
      </c>
      <c r="H966" s="6" t="s">
        <v>17</v>
      </c>
      <c r="I966" s="8">
        <v>0.14999999999999997</v>
      </c>
      <c r="J966" s="9">
        <v>7250</v>
      </c>
      <c r="K966" s="10">
        <f t="shared" si="7"/>
        <v>1087.4999999999998</v>
      </c>
      <c r="L966" s="10">
        <f t="shared" si="6"/>
        <v>434.99999999999989</v>
      </c>
      <c r="M966" s="11">
        <v>0.39999999999999997</v>
      </c>
      <c r="O966" s="16"/>
      <c r="P966" s="17"/>
      <c r="Q966" s="12"/>
      <c r="R966" s="13"/>
    </row>
    <row r="967" spans="1:18" ht="15.75" customHeight="1" x14ac:dyDescent="0.25">
      <c r="A967" s="1"/>
      <c r="B967" s="6" t="s">
        <v>23</v>
      </c>
      <c r="C967" s="6">
        <v>1197831</v>
      </c>
      <c r="D967" s="7">
        <v>44320</v>
      </c>
      <c r="E967" s="6" t="s">
        <v>24</v>
      </c>
      <c r="F967" s="6" t="s">
        <v>53</v>
      </c>
      <c r="G967" s="6" t="s">
        <v>54</v>
      </c>
      <c r="H967" s="6" t="s">
        <v>18</v>
      </c>
      <c r="I967" s="8">
        <v>0.25000000000000006</v>
      </c>
      <c r="J967" s="9">
        <v>7500</v>
      </c>
      <c r="K967" s="10">
        <f t="shared" si="7"/>
        <v>1875.0000000000005</v>
      </c>
      <c r="L967" s="10">
        <f t="shared" si="6"/>
        <v>750.00000000000011</v>
      </c>
      <c r="M967" s="11">
        <v>0.39999999999999997</v>
      </c>
      <c r="O967" s="16"/>
      <c r="P967" s="17"/>
      <c r="Q967" s="12"/>
      <c r="R967" s="13"/>
    </row>
    <row r="968" spans="1:18" ht="15.75" customHeight="1" x14ac:dyDescent="0.25">
      <c r="A968" s="1"/>
      <c r="B968" s="6" t="s">
        <v>23</v>
      </c>
      <c r="C968" s="6">
        <v>1197831</v>
      </c>
      <c r="D968" s="7">
        <v>44320</v>
      </c>
      <c r="E968" s="6" t="s">
        <v>24</v>
      </c>
      <c r="F968" s="6" t="s">
        <v>53</v>
      </c>
      <c r="G968" s="6" t="s">
        <v>54</v>
      </c>
      <c r="H968" s="6" t="s">
        <v>19</v>
      </c>
      <c r="I968" s="8">
        <v>0.19999999999999996</v>
      </c>
      <c r="J968" s="9">
        <v>6000</v>
      </c>
      <c r="K968" s="10">
        <f t="shared" si="7"/>
        <v>1199.9999999999998</v>
      </c>
      <c r="L968" s="10">
        <f t="shared" si="6"/>
        <v>479.99999999999989</v>
      </c>
      <c r="M968" s="11">
        <v>0.39999999999999997</v>
      </c>
      <c r="O968" s="16"/>
      <c r="P968" s="17"/>
      <c r="Q968" s="12"/>
      <c r="R968" s="13"/>
    </row>
    <row r="969" spans="1:18" ht="15.75" customHeight="1" x14ac:dyDescent="0.25">
      <c r="A969" s="1"/>
      <c r="B969" s="6" t="s">
        <v>23</v>
      </c>
      <c r="C969" s="6">
        <v>1197831</v>
      </c>
      <c r="D969" s="7">
        <v>44320</v>
      </c>
      <c r="E969" s="6" t="s">
        <v>24</v>
      </c>
      <c r="F969" s="6" t="s">
        <v>53</v>
      </c>
      <c r="G969" s="6" t="s">
        <v>54</v>
      </c>
      <c r="H969" s="6" t="s">
        <v>20</v>
      </c>
      <c r="I969" s="8">
        <v>0.30000000000000004</v>
      </c>
      <c r="J969" s="9">
        <v>5250</v>
      </c>
      <c r="K969" s="10">
        <f t="shared" si="7"/>
        <v>1575.0000000000002</v>
      </c>
      <c r="L969" s="10">
        <f t="shared" si="6"/>
        <v>787.50000000000011</v>
      </c>
      <c r="M969" s="11">
        <v>0.5</v>
      </c>
      <c r="O969" s="16"/>
      <c r="P969" s="17"/>
      <c r="Q969" s="12"/>
      <c r="R969" s="13"/>
    </row>
    <row r="970" spans="1:18" ht="15.75" customHeight="1" x14ac:dyDescent="0.25">
      <c r="A970" s="1"/>
      <c r="B970" s="6" t="s">
        <v>23</v>
      </c>
      <c r="C970" s="6">
        <v>1197831</v>
      </c>
      <c r="D970" s="7">
        <v>44320</v>
      </c>
      <c r="E970" s="6" t="s">
        <v>24</v>
      </c>
      <c r="F970" s="6" t="s">
        <v>53</v>
      </c>
      <c r="G970" s="6" t="s">
        <v>54</v>
      </c>
      <c r="H970" s="6" t="s">
        <v>21</v>
      </c>
      <c r="I970" s="8">
        <v>0.45</v>
      </c>
      <c r="J970" s="9">
        <v>4250</v>
      </c>
      <c r="K970" s="10">
        <f t="shared" si="7"/>
        <v>1912.5</v>
      </c>
      <c r="L970" s="10">
        <f t="shared" si="6"/>
        <v>669.375</v>
      </c>
      <c r="M970" s="11">
        <v>0.35</v>
      </c>
      <c r="O970" s="16"/>
      <c r="P970" s="17"/>
      <c r="Q970" s="12"/>
      <c r="R970" s="13"/>
    </row>
    <row r="971" spans="1:18" ht="15.75" customHeight="1" x14ac:dyDescent="0.25">
      <c r="A971" s="1"/>
      <c r="B971" s="6" t="s">
        <v>23</v>
      </c>
      <c r="C971" s="6">
        <v>1197831</v>
      </c>
      <c r="D971" s="7">
        <v>44320</v>
      </c>
      <c r="E971" s="6" t="s">
        <v>24</v>
      </c>
      <c r="F971" s="6" t="s">
        <v>53</v>
      </c>
      <c r="G971" s="6" t="s">
        <v>54</v>
      </c>
      <c r="H971" s="6" t="s">
        <v>22</v>
      </c>
      <c r="I971" s="8">
        <v>0.4</v>
      </c>
      <c r="J971" s="9">
        <v>7750</v>
      </c>
      <c r="K971" s="10">
        <f t="shared" si="7"/>
        <v>3100</v>
      </c>
      <c r="L971" s="10">
        <f t="shared" si="6"/>
        <v>1705.0000000000002</v>
      </c>
      <c r="M971" s="11">
        <v>0.55000000000000004</v>
      </c>
      <c r="O971" s="16"/>
      <c r="P971" s="17"/>
      <c r="Q971" s="12"/>
      <c r="R971" s="13"/>
    </row>
    <row r="972" spans="1:18" ht="15.75" customHeight="1" x14ac:dyDescent="0.25">
      <c r="A972" s="1"/>
      <c r="B972" s="6" t="s">
        <v>23</v>
      </c>
      <c r="C972" s="6">
        <v>1197831</v>
      </c>
      <c r="D972" s="7">
        <v>44350</v>
      </c>
      <c r="E972" s="6" t="s">
        <v>24</v>
      </c>
      <c r="F972" s="6" t="s">
        <v>53</v>
      </c>
      <c r="G972" s="6" t="s">
        <v>54</v>
      </c>
      <c r="H972" s="6" t="s">
        <v>17</v>
      </c>
      <c r="I972" s="8">
        <v>0.4</v>
      </c>
      <c r="J972" s="9">
        <v>7750</v>
      </c>
      <c r="K972" s="10">
        <f t="shared" si="7"/>
        <v>3100</v>
      </c>
      <c r="L972" s="10">
        <f t="shared" si="6"/>
        <v>1240</v>
      </c>
      <c r="M972" s="11">
        <v>0.39999999999999997</v>
      </c>
      <c r="O972" s="16"/>
      <c r="P972" s="17"/>
      <c r="Q972" s="12"/>
      <c r="R972" s="13"/>
    </row>
    <row r="973" spans="1:18" ht="15.75" customHeight="1" x14ac:dyDescent="0.25">
      <c r="A973" s="1"/>
      <c r="B973" s="6" t="s">
        <v>23</v>
      </c>
      <c r="C973" s="6">
        <v>1197831</v>
      </c>
      <c r="D973" s="7">
        <v>44350</v>
      </c>
      <c r="E973" s="6" t="s">
        <v>24</v>
      </c>
      <c r="F973" s="6" t="s">
        <v>53</v>
      </c>
      <c r="G973" s="6" t="s">
        <v>54</v>
      </c>
      <c r="H973" s="6" t="s">
        <v>18</v>
      </c>
      <c r="I973" s="8">
        <v>0.45</v>
      </c>
      <c r="J973" s="9">
        <v>7750</v>
      </c>
      <c r="K973" s="10">
        <f t="shared" si="7"/>
        <v>3487.5</v>
      </c>
      <c r="L973" s="10">
        <f t="shared" si="6"/>
        <v>1394.9999999999998</v>
      </c>
      <c r="M973" s="11">
        <v>0.39999999999999997</v>
      </c>
      <c r="O973" s="16"/>
      <c r="P973" s="17"/>
      <c r="Q973" s="12"/>
      <c r="R973" s="13"/>
    </row>
    <row r="974" spans="1:18" ht="15.75" customHeight="1" x14ac:dyDescent="0.25">
      <c r="A974" s="1"/>
      <c r="B974" s="6" t="s">
        <v>23</v>
      </c>
      <c r="C974" s="6">
        <v>1197831</v>
      </c>
      <c r="D974" s="7">
        <v>44350</v>
      </c>
      <c r="E974" s="6" t="s">
        <v>24</v>
      </c>
      <c r="F974" s="6" t="s">
        <v>53</v>
      </c>
      <c r="G974" s="6" t="s">
        <v>54</v>
      </c>
      <c r="H974" s="6" t="s">
        <v>19</v>
      </c>
      <c r="I974" s="8">
        <v>0.4</v>
      </c>
      <c r="J974" s="9">
        <v>6500</v>
      </c>
      <c r="K974" s="10">
        <f t="shared" si="7"/>
        <v>2600</v>
      </c>
      <c r="L974" s="10">
        <f t="shared" si="6"/>
        <v>1040</v>
      </c>
      <c r="M974" s="11">
        <v>0.39999999999999997</v>
      </c>
      <c r="O974" s="16"/>
      <c r="P974" s="17"/>
      <c r="Q974" s="12"/>
      <c r="R974" s="13"/>
    </row>
    <row r="975" spans="1:18" ht="15.75" customHeight="1" x14ac:dyDescent="0.25">
      <c r="A975" s="1"/>
      <c r="B975" s="6" t="s">
        <v>23</v>
      </c>
      <c r="C975" s="6">
        <v>1197831</v>
      </c>
      <c r="D975" s="7">
        <v>44350</v>
      </c>
      <c r="E975" s="6" t="s">
        <v>24</v>
      </c>
      <c r="F975" s="6" t="s">
        <v>53</v>
      </c>
      <c r="G975" s="6" t="s">
        <v>54</v>
      </c>
      <c r="H975" s="6" t="s">
        <v>20</v>
      </c>
      <c r="I975" s="8">
        <v>0.4</v>
      </c>
      <c r="J975" s="9">
        <v>6000</v>
      </c>
      <c r="K975" s="10">
        <f t="shared" si="7"/>
        <v>2400</v>
      </c>
      <c r="L975" s="10">
        <f t="shared" si="6"/>
        <v>1200</v>
      </c>
      <c r="M975" s="11">
        <v>0.5</v>
      </c>
      <c r="O975" s="16"/>
      <c r="P975" s="17"/>
      <c r="Q975" s="12"/>
      <c r="R975" s="13"/>
    </row>
    <row r="976" spans="1:18" ht="15.75" customHeight="1" x14ac:dyDescent="0.25">
      <c r="A976" s="1"/>
      <c r="B976" s="6" t="s">
        <v>23</v>
      </c>
      <c r="C976" s="6">
        <v>1197831</v>
      </c>
      <c r="D976" s="7">
        <v>44350</v>
      </c>
      <c r="E976" s="6" t="s">
        <v>24</v>
      </c>
      <c r="F976" s="6" t="s">
        <v>53</v>
      </c>
      <c r="G976" s="6" t="s">
        <v>54</v>
      </c>
      <c r="H976" s="6" t="s">
        <v>21</v>
      </c>
      <c r="I976" s="8">
        <v>0.45</v>
      </c>
      <c r="J976" s="9">
        <v>5000</v>
      </c>
      <c r="K976" s="10">
        <f t="shared" si="7"/>
        <v>2250</v>
      </c>
      <c r="L976" s="10">
        <f t="shared" si="6"/>
        <v>787.5</v>
      </c>
      <c r="M976" s="11">
        <v>0.35</v>
      </c>
      <c r="O976" s="16"/>
      <c r="P976" s="17"/>
      <c r="Q976" s="12"/>
      <c r="R976" s="13"/>
    </row>
    <row r="977" spans="1:18" ht="15.75" customHeight="1" x14ac:dyDescent="0.25">
      <c r="A977" s="1"/>
      <c r="B977" s="6" t="s">
        <v>23</v>
      </c>
      <c r="C977" s="6">
        <v>1197831</v>
      </c>
      <c r="D977" s="7">
        <v>44350</v>
      </c>
      <c r="E977" s="6" t="s">
        <v>24</v>
      </c>
      <c r="F977" s="6" t="s">
        <v>53</v>
      </c>
      <c r="G977" s="6" t="s">
        <v>54</v>
      </c>
      <c r="H977" s="6" t="s">
        <v>22</v>
      </c>
      <c r="I977" s="8">
        <v>0.5</v>
      </c>
      <c r="J977" s="9">
        <v>8750</v>
      </c>
      <c r="K977" s="10">
        <f t="shared" si="7"/>
        <v>4375</v>
      </c>
      <c r="L977" s="10">
        <f t="shared" si="6"/>
        <v>2406.25</v>
      </c>
      <c r="M977" s="11">
        <v>0.55000000000000004</v>
      </c>
      <c r="O977" s="16"/>
      <c r="P977" s="17"/>
      <c r="Q977" s="12"/>
      <c r="R977" s="13"/>
    </row>
    <row r="978" spans="1:18" ht="15.75" customHeight="1" x14ac:dyDescent="0.25">
      <c r="A978" s="1"/>
      <c r="B978" s="6" t="s">
        <v>23</v>
      </c>
      <c r="C978" s="6">
        <v>1197831</v>
      </c>
      <c r="D978" s="7">
        <v>44382</v>
      </c>
      <c r="E978" s="6" t="s">
        <v>24</v>
      </c>
      <c r="F978" s="6" t="s">
        <v>53</v>
      </c>
      <c r="G978" s="6" t="s">
        <v>54</v>
      </c>
      <c r="H978" s="6" t="s">
        <v>17</v>
      </c>
      <c r="I978" s="8">
        <v>0.4</v>
      </c>
      <c r="J978" s="9">
        <v>8250</v>
      </c>
      <c r="K978" s="10">
        <f t="shared" si="7"/>
        <v>3300</v>
      </c>
      <c r="L978" s="10">
        <f t="shared" si="6"/>
        <v>1484.9999999999998</v>
      </c>
      <c r="M978" s="11">
        <v>0.44999999999999996</v>
      </c>
      <c r="O978" s="16"/>
      <c r="P978" s="17"/>
      <c r="Q978" s="12"/>
      <c r="R978" s="13"/>
    </row>
    <row r="979" spans="1:18" ht="15.75" customHeight="1" x14ac:dyDescent="0.25">
      <c r="A979" s="1"/>
      <c r="B979" s="6" t="s">
        <v>23</v>
      </c>
      <c r="C979" s="6">
        <v>1197831</v>
      </c>
      <c r="D979" s="7">
        <v>44382</v>
      </c>
      <c r="E979" s="6" t="s">
        <v>24</v>
      </c>
      <c r="F979" s="6" t="s">
        <v>53</v>
      </c>
      <c r="G979" s="6" t="s">
        <v>54</v>
      </c>
      <c r="H979" s="6" t="s">
        <v>18</v>
      </c>
      <c r="I979" s="8">
        <v>0.45</v>
      </c>
      <c r="J979" s="9">
        <v>8250</v>
      </c>
      <c r="K979" s="10">
        <f t="shared" si="7"/>
        <v>3712.5</v>
      </c>
      <c r="L979" s="10">
        <f t="shared" si="6"/>
        <v>1670.6249999999998</v>
      </c>
      <c r="M979" s="11">
        <v>0.44999999999999996</v>
      </c>
      <c r="O979" s="16"/>
      <c r="P979" s="17"/>
      <c r="Q979" s="12"/>
      <c r="R979" s="13"/>
    </row>
    <row r="980" spans="1:18" ht="15.75" customHeight="1" x14ac:dyDescent="0.25">
      <c r="A980" s="1"/>
      <c r="B980" s="6" t="s">
        <v>23</v>
      </c>
      <c r="C980" s="6">
        <v>1197831</v>
      </c>
      <c r="D980" s="7">
        <v>44382</v>
      </c>
      <c r="E980" s="6" t="s">
        <v>24</v>
      </c>
      <c r="F980" s="6" t="s">
        <v>53</v>
      </c>
      <c r="G980" s="6" t="s">
        <v>54</v>
      </c>
      <c r="H980" s="6" t="s">
        <v>19</v>
      </c>
      <c r="I980" s="8">
        <v>0.4</v>
      </c>
      <c r="J980" s="9">
        <v>9750</v>
      </c>
      <c r="K980" s="10">
        <f t="shared" si="7"/>
        <v>3900</v>
      </c>
      <c r="L980" s="10">
        <f t="shared" si="6"/>
        <v>1754.9999999999998</v>
      </c>
      <c r="M980" s="11">
        <v>0.44999999999999996</v>
      </c>
      <c r="O980" s="16"/>
      <c r="P980" s="17"/>
      <c r="Q980" s="12"/>
      <c r="R980" s="13"/>
    </row>
    <row r="981" spans="1:18" ht="15.75" customHeight="1" x14ac:dyDescent="0.25">
      <c r="A981" s="1"/>
      <c r="B981" s="6" t="s">
        <v>23</v>
      </c>
      <c r="C981" s="6">
        <v>1197831</v>
      </c>
      <c r="D981" s="7">
        <v>44382</v>
      </c>
      <c r="E981" s="6" t="s">
        <v>24</v>
      </c>
      <c r="F981" s="6" t="s">
        <v>53</v>
      </c>
      <c r="G981" s="6" t="s">
        <v>54</v>
      </c>
      <c r="H981" s="6" t="s">
        <v>20</v>
      </c>
      <c r="I981" s="8">
        <v>0.4</v>
      </c>
      <c r="J981" s="9">
        <v>5750</v>
      </c>
      <c r="K981" s="10">
        <f t="shared" si="7"/>
        <v>2300</v>
      </c>
      <c r="L981" s="10">
        <f t="shared" si="6"/>
        <v>1265</v>
      </c>
      <c r="M981" s="11">
        <v>0.55000000000000004</v>
      </c>
      <c r="O981" s="16"/>
      <c r="P981" s="17"/>
      <c r="Q981" s="12"/>
      <c r="R981" s="13"/>
    </row>
    <row r="982" spans="1:18" ht="15.75" customHeight="1" x14ac:dyDescent="0.25">
      <c r="A982" s="1"/>
      <c r="B982" s="6" t="s">
        <v>23</v>
      </c>
      <c r="C982" s="6">
        <v>1197831</v>
      </c>
      <c r="D982" s="7">
        <v>44382</v>
      </c>
      <c r="E982" s="6" t="s">
        <v>24</v>
      </c>
      <c r="F982" s="6" t="s">
        <v>53</v>
      </c>
      <c r="G982" s="6" t="s">
        <v>54</v>
      </c>
      <c r="H982" s="6" t="s">
        <v>21</v>
      </c>
      <c r="I982" s="8">
        <v>0.45</v>
      </c>
      <c r="J982" s="9">
        <v>5500</v>
      </c>
      <c r="K982" s="10">
        <f t="shared" si="7"/>
        <v>2475</v>
      </c>
      <c r="L982" s="10">
        <f t="shared" si="6"/>
        <v>989.99999999999989</v>
      </c>
      <c r="M982" s="11">
        <v>0.39999999999999997</v>
      </c>
      <c r="O982" s="16"/>
      <c r="P982" s="17"/>
      <c r="Q982" s="12"/>
      <c r="R982" s="13"/>
    </row>
    <row r="983" spans="1:18" ht="15.75" customHeight="1" x14ac:dyDescent="0.25">
      <c r="A983" s="1"/>
      <c r="B983" s="6" t="s">
        <v>23</v>
      </c>
      <c r="C983" s="6">
        <v>1197831</v>
      </c>
      <c r="D983" s="7">
        <v>44382</v>
      </c>
      <c r="E983" s="6" t="s">
        <v>24</v>
      </c>
      <c r="F983" s="6" t="s">
        <v>53</v>
      </c>
      <c r="G983" s="6" t="s">
        <v>54</v>
      </c>
      <c r="H983" s="6" t="s">
        <v>22</v>
      </c>
      <c r="I983" s="8">
        <v>0.54999999999999993</v>
      </c>
      <c r="J983" s="9">
        <v>8250</v>
      </c>
      <c r="K983" s="10">
        <f t="shared" si="7"/>
        <v>4537.4999999999991</v>
      </c>
      <c r="L983" s="10">
        <f t="shared" si="6"/>
        <v>2722.5</v>
      </c>
      <c r="M983" s="11">
        <v>0.60000000000000009</v>
      </c>
      <c r="O983" s="16"/>
      <c r="P983" s="17"/>
      <c r="Q983" s="12"/>
      <c r="R983" s="13"/>
    </row>
    <row r="984" spans="1:18" ht="15.75" customHeight="1" x14ac:dyDescent="0.25">
      <c r="A984" s="1"/>
      <c r="B984" s="6" t="s">
        <v>23</v>
      </c>
      <c r="C984" s="6">
        <v>1197831</v>
      </c>
      <c r="D984" s="7">
        <v>44415</v>
      </c>
      <c r="E984" s="6" t="s">
        <v>24</v>
      </c>
      <c r="F984" s="6" t="s">
        <v>53</v>
      </c>
      <c r="G984" s="6" t="s">
        <v>54</v>
      </c>
      <c r="H984" s="6" t="s">
        <v>17</v>
      </c>
      <c r="I984" s="8">
        <v>0.45</v>
      </c>
      <c r="J984" s="9">
        <v>7750</v>
      </c>
      <c r="K984" s="10">
        <f t="shared" si="7"/>
        <v>3487.5</v>
      </c>
      <c r="L984" s="10">
        <f t="shared" si="6"/>
        <v>1569.3749999999998</v>
      </c>
      <c r="M984" s="11">
        <v>0.44999999999999996</v>
      </c>
      <c r="O984" s="16"/>
      <c r="P984" s="17"/>
      <c r="Q984" s="12"/>
      <c r="R984" s="13"/>
    </row>
    <row r="985" spans="1:18" ht="15.75" customHeight="1" x14ac:dyDescent="0.25">
      <c r="A985" s="1"/>
      <c r="B985" s="6" t="s">
        <v>23</v>
      </c>
      <c r="C985" s="6">
        <v>1197831</v>
      </c>
      <c r="D985" s="7">
        <v>44415</v>
      </c>
      <c r="E985" s="6" t="s">
        <v>24</v>
      </c>
      <c r="F985" s="6" t="s">
        <v>53</v>
      </c>
      <c r="G985" s="6" t="s">
        <v>54</v>
      </c>
      <c r="H985" s="6" t="s">
        <v>18</v>
      </c>
      <c r="I985" s="8">
        <v>0.55000000000000004</v>
      </c>
      <c r="J985" s="9">
        <v>7750</v>
      </c>
      <c r="K985" s="10">
        <f t="shared" si="7"/>
        <v>4262.5</v>
      </c>
      <c r="L985" s="10">
        <f t="shared" si="6"/>
        <v>1918.1249999999998</v>
      </c>
      <c r="M985" s="11">
        <v>0.44999999999999996</v>
      </c>
      <c r="O985" s="16"/>
      <c r="P985" s="17"/>
      <c r="Q985" s="12"/>
      <c r="R985" s="13"/>
    </row>
    <row r="986" spans="1:18" ht="15.75" customHeight="1" x14ac:dyDescent="0.25">
      <c r="A986" s="1"/>
      <c r="B986" s="6" t="s">
        <v>23</v>
      </c>
      <c r="C986" s="6">
        <v>1197831</v>
      </c>
      <c r="D986" s="7">
        <v>44415</v>
      </c>
      <c r="E986" s="6" t="s">
        <v>24</v>
      </c>
      <c r="F986" s="6" t="s">
        <v>53</v>
      </c>
      <c r="G986" s="6" t="s">
        <v>54</v>
      </c>
      <c r="H986" s="6" t="s">
        <v>19</v>
      </c>
      <c r="I986" s="8">
        <v>0.5</v>
      </c>
      <c r="J986" s="9">
        <v>9500</v>
      </c>
      <c r="K986" s="10">
        <f t="shared" si="7"/>
        <v>4750</v>
      </c>
      <c r="L986" s="10">
        <f t="shared" si="6"/>
        <v>2137.5</v>
      </c>
      <c r="M986" s="11">
        <v>0.44999999999999996</v>
      </c>
      <c r="O986" s="16"/>
      <c r="P986" s="17"/>
      <c r="Q986" s="12"/>
      <c r="R986" s="13"/>
    </row>
    <row r="987" spans="1:18" ht="15.75" customHeight="1" x14ac:dyDescent="0.25">
      <c r="A987" s="1"/>
      <c r="B987" s="6" t="s">
        <v>23</v>
      </c>
      <c r="C987" s="6">
        <v>1197831</v>
      </c>
      <c r="D987" s="7">
        <v>44415</v>
      </c>
      <c r="E987" s="6" t="s">
        <v>24</v>
      </c>
      <c r="F987" s="6" t="s">
        <v>53</v>
      </c>
      <c r="G987" s="6" t="s">
        <v>54</v>
      </c>
      <c r="H987" s="6" t="s">
        <v>20</v>
      </c>
      <c r="I987" s="8">
        <v>0.45</v>
      </c>
      <c r="J987" s="9">
        <v>4750</v>
      </c>
      <c r="K987" s="10">
        <f t="shared" si="7"/>
        <v>2137.5</v>
      </c>
      <c r="L987" s="10">
        <f t="shared" si="6"/>
        <v>1175.625</v>
      </c>
      <c r="M987" s="11">
        <v>0.55000000000000004</v>
      </c>
      <c r="O987" s="16"/>
      <c r="P987" s="17"/>
      <c r="Q987" s="12"/>
      <c r="R987" s="13"/>
    </row>
    <row r="988" spans="1:18" ht="15.75" customHeight="1" x14ac:dyDescent="0.25">
      <c r="A988" s="1"/>
      <c r="B988" s="6" t="s">
        <v>23</v>
      </c>
      <c r="C988" s="6">
        <v>1197831</v>
      </c>
      <c r="D988" s="7">
        <v>44415</v>
      </c>
      <c r="E988" s="6" t="s">
        <v>24</v>
      </c>
      <c r="F988" s="6" t="s">
        <v>53</v>
      </c>
      <c r="G988" s="6" t="s">
        <v>54</v>
      </c>
      <c r="H988" s="6" t="s">
        <v>21</v>
      </c>
      <c r="I988" s="8">
        <v>0.5</v>
      </c>
      <c r="J988" s="9">
        <v>4750</v>
      </c>
      <c r="K988" s="10">
        <f t="shared" si="7"/>
        <v>2375</v>
      </c>
      <c r="L988" s="10">
        <f t="shared" si="6"/>
        <v>949.99999999999989</v>
      </c>
      <c r="M988" s="11">
        <v>0.39999999999999997</v>
      </c>
      <c r="O988" s="16"/>
      <c r="P988" s="17"/>
      <c r="Q988" s="12"/>
      <c r="R988" s="13"/>
    </row>
    <row r="989" spans="1:18" ht="15.75" customHeight="1" x14ac:dyDescent="0.25">
      <c r="A989" s="1"/>
      <c r="B989" s="6" t="s">
        <v>23</v>
      </c>
      <c r="C989" s="6">
        <v>1197831</v>
      </c>
      <c r="D989" s="7">
        <v>44415</v>
      </c>
      <c r="E989" s="6" t="s">
        <v>24</v>
      </c>
      <c r="F989" s="6" t="s">
        <v>53</v>
      </c>
      <c r="G989" s="6" t="s">
        <v>54</v>
      </c>
      <c r="H989" s="6" t="s">
        <v>22</v>
      </c>
      <c r="I989" s="8">
        <v>0.54999999999999993</v>
      </c>
      <c r="J989" s="9">
        <v>7250</v>
      </c>
      <c r="K989" s="10">
        <f t="shared" si="7"/>
        <v>3987.4999999999995</v>
      </c>
      <c r="L989" s="10">
        <f t="shared" si="6"/>
        <v>2392.5</v>
      </c>
      <c r="M989" s="11">
        <v>0.60000000000000009</v>
      </c>
      <c r="O989" s="16"/>
      <c r="P989" s="17"/>
      <c r="Q989" s="12"/>
      <c r="R989" s="13"/>
    </row>
    <row r="990" spans="1:18" ht="15.75" customHeight="1" x14ac:dyDescent="0.25">
      <c r="A990" s="1"/>
      <c r="B990" s="6" t="s">
        <v>23</v>
      </c>
      <c r="C990" s="6">
        <v>1197831</v>
      </c>
      <c r="D990" s="7">
        <v>44443</v>
      </c>
      <c r="E990" s="6" t="s">
        <v>24</v>
      </c>
      <c r="F990" s="6" t="s">
        <v>53</v>
      </c>
      <c r="G990" s="6" t="s">
        <v>54</v>
      </c>
      <c r="H990" s="6" t="s">
        <v>17</v>
      </c>
      <c r="I990" s="8">
        <v>0.5</v>
      </c>
      <c r="J990" s="9">
        <v>6750</v>
      </c>
      <c r="K990" s="10">
        <f t="shared" si="7"/>
        <v>3375</v>
      </c>
      <c r="L990" s="10">
        <f t="shared" si="6"/>
        <v>1518.7499999999998</v>
      </c>
      <c r="M990" s="11">
        <v>0.44999999999999996</v>
      </c>
      <c r="O990" s="16"/>
      <c r="P990" s="17"/>
      <c r="Q990" s="12"/>
      <c r="R990" s="13"/>
    </row>
    <row r="991" spans="1:18" ht="15.75" customHeight="1" x14ac:dyDescent="0.25">
      <c r="A991" s="1"/>
      <c r="B991" s="6" t="s">
        <v>23</v>
      </c>
      <c r="C991" s="6">
        <v>1197831</v>
      </c>
      <c r="D991" s="7">
        <v>44443</v>
      </c>
      <c r="E991" s="6" t="s">
        <v>24</v>
      </c>
      <c r="F991" s="6" t="s">
        <v>53</v>
      </c>
      <c r="G991" s="6" t="s">
        <v>54</v>
      </c>
      <c r="H991" s="6" t="s">
        <v>18</v>
      </c>
      <c r="I991" s="8">
        <v>0.5</v>
      </c>
      <c r="J991" s="9">
        <v>6250</v>
      </c>
      <c r="K991" s="10">
        <f t="shared" si="7"/>
        <v>3125</v>
      </c>
      <c r="L991" s="10">
        <f t="shared" si="6"/>
        <v>1406.2499999999998</v>
      </c>
      <c r="M991" s="11">
        <v>0.44999999999999996</v>
      </c>
      <c r="O991" s="16"/>
      <c r="P991" s="17"/>
      <c r="Q991" s="12"/>
      <c r="R991" s="13"/>
    </row>
    <row r="992" spans="1:18" ht="15.75" customHeight="1" x14ac:dyDescent="0.25">
      <c r="A992" s="1"/>
      <c r="B992" s="6" t="s">
        <v>23</v>
      </c>
      <c r="C992" s="6">
        <v>1197831</v>
      </c>
      <c r="D992" s="7">
        <v>44443</v>
      </c>
      <c r="E992" s="6" t="s">
        <v>24</v>
      </c>
      <c r="F992" s="6" t="s">
        <v>53</v>
      </c>
      <c r="G992" s="6" t="s">
        <v>54</v>
      </c>
      <c r="H992" s="6" t="s">
        <v>19</v>
      </c>
      <c r="I992" s="8">
        <v>0.54999999999999993</v>
      </c>
      <c r="J992" s="9">
        <v>6750</v>
      </c>
      <c r="K992" s="10">
        <f t="shared" si="7"/>
        <v>3712.4999999999995</v>
      </c>
      <c r="L992" s="10">
        <f t="shared" si="6"/>
        <v>1670.6249999999995</v>
      </c>
      <c r="M992" s="11">
        <v>0.44999999999999996</v>
      </c>
      <c r="O992" s="16"/>
      <c r="P992" s="17"/>
      <c r="Q992" s="12"/>
      <c r="R992" s="13"/>
    </row>
    <row r="993" spans="1:18" ht="15.75" customHeight="1" x14ac:dyDescent="0.25">
      <c r="A993" s="1"/>
      <c r="B993" s="6" t="s">
        <v>23</v>
      </c>
      <c r="C993" s="6">
        <v>1197831</v>
      </c>
      <c r="D993" s="7">
        <v>44443</v>
      </c>
      <c r="E993" s="6" t="s">
        <v>24</v>
      </c>
      <c r="F993" s="6" t="s">
        <v>53</v>
      </c>
      <c r="G993" s="6" t="s">
        <v>54</v>
      </c>
      <c r="H993" s="6" t="s">
        <v>20</v>
      </c>
      <c r="I993" s="8">
        <v>0.54999999999999993</v>
      </c>
      <c r="J993" s="9">
        <v>4000</v>
      </c>
      <c r="K993" s="10">
        <f t="shared" si="7"/>
        <v>2199.9999999999995</v>
      </c>
      <c r="L993" s="10">
        <f t="shared" si="6"/>
        <v>1209.9999999999998</v>
      </c>
      <c r="M993" s="11">
        <v>0.55000000000000004</v>
      </c>
      <c r="O993" s="16"/>
      <c r="P993" s="17"/>
      <c r="Q993" s="12"/>
      <c r="R993" s="13"/>
    </row>
    <row r="994" spans="1:18" ht="15.75" customHeight="1" x14ac:dyDescent="0.25">
      <c r="A994" s="1"/>
      <c r="B994" s="6" t="s">
        <v>23</v>
      </c>
      <c r="C994" s="6">
        <v>1197831</v>
      </c>
      <c r="D994" s="7">
        <v>44443</v>
      </c>
      <c r="E994" s="6" t="s">
        <v>24</v>
      </c>
      <c r="F994" s="6" t="s">
        <v>53</v>
      </c>
      <c r="G994" s="6" t="s">
        <v>54</v>
      </c>
      <c r="H994" s="6" t="s">
        <v>21</v>
      </c>
      <c r="I994" s="8">
        <v>0.5</v>
      </c>
      <c r="J994" s="9">
        <v>4000</v>
      </c>
      <c r="K994" s="10">
        <f t="shared" si="7"/>
        <v>2000</v>
      </c>
      <c r="L994" s="10">
        <f t="shared" si="6"/>
        <v>799.99999999999989</v>
      </c>
      <c r="M994" s="11">
        <v>0.39999999999999997</v>
      </c>
      <c r="O994" s="16"/>
      <c r="P994" s="17"/>
      <c r="Q994" s="12"/>
      <c r="R994" s="13"/>
    </row>
    <row r="995" spans="1:18" ht="15.75" customHeight="1" x14ac:dyDescent="0.25">
      <c r="A995" s="1"/>
      <c r="B995" s="6" t="s">
        <v>23</v>
      </c>
      <c r="C995" s="6">
        <v>1197831</v>
      </c>
      <c r="D995" s="7">
        <v>44443</v>
      </c>
      <c r="E995" s="6" t="s">
        <v>24</v>
      </c>
      <c r="F995" s="6" t="s">
        <v>53</v>
      </c>
      <c r="G995" s="6" t="s">
        <v>54</v>
      </c>
      <c r="H995" s="6" t="s">
        <v>22</v>
      </c>
      <c r="I995" s="8">
        <v>0.45</v>
      </c>
      <c r="J995" s="9">
        <v>6250</v>
      </c>
      <c r="K995" s="10">
        <f t="shared" si="7"/>
        <v>2812.5</v>
      </c>
      <c r="L995" s="10">
        <f t="shared" si="6"/>
        <v>1687.5000000000002</v>
      </c>
      <c r="M995" s="11">
        <v>0.60000000000000009</v>
      </c>
      <c r="O995" s="16"/>
      <c r="P995" s="17"/>
      <c r="Q995" s="12"/>
      <c r="R995" s="13"/>
    </row>
    <row r="996" spans="1:18" ht="15.75" customHeight="1" x14ac:dyDescent="0.25">
      <c r="A996" s="1"/>
      <c r="B996" s="6" t="s">
        <v>23</v>
      </c>
      <c r="C996" s="6">
        <v>1197831</v>
      </c>
      <c r="D996" s="7">
        <v>44472</v>
      </c>
      <c r="E996" s="6" t="s">
        <v>24</v>
      </c>
      <c r="F996" s="6" t="s">
        <v>53</v>
      </c>
      <c r="G996" s="6" t="s">
        <v>54</v>
      </c>
      <c r="H996" s="6" t="s">
        <v>17</v>
      </c>
      <c r="I996" s="8">
        <v>0.35000000000000003</v>
      </c>
      <c r="J996" s="9">
        <v>5750</v>
      </c>
      <c r="K996" s="10">
        <f t="shared" si="7"/>
        <v>2012.5000000000002</v>
      </c>
      <c r="L996" s="10">
        <f t="shared" si="6"/>
        <v>905.625</v>
      </c>
      <c r="M996" s="11">
        <v>0.44999999999999996</v>
      </c>
      <c r="O996" s="16"/>
      <c r="P996" s="17"/>
      <c r="Q996" s="12"/>
      <c r="R996" s="13"/>
    </row>
    <row r="997" spans="1:18" ht="15.75" customHeight="1" x14ac:dyDescent="0.25">
      <c r="A997" s="1"/>
      <c r="B997" s="6" t="s">
        <v>23</v>
      </c>
      <c r="C997" s="6">
        <v>1197831</v>
      </c>
      <c r="D997" s="7">
        <v>44472</v>
      </c>
      <c r="E997" s="6" t="s">
        <v>24</v>
      </c>
      <c r="F997" s="6" t="s">
        <v>53</v>
      </c>
      <c r="G997" s="6" t="s">
        <v>54</v>
      </c>
      <c r="H997" s="6" t="s">
        <v>18</v>
      </c>
      <c r="I997" s="8">
        <v>0.35000000000000003</v>
      </c>
      <c r="J997" s="9">
        <v>5750</v>
      </c>
      <c r="K997" s="10">
        <f t="shared" si="7"/>
        <v>2012.5000000000002</v>
      </c>
      <c r="L997" s="10">
        <f t="shared" si="6"/>
        <v>905.625</v>
      </c>
      <c r="M997" s="11">
        <v>0.44999999999999996</v>
      </c>
      <c r="O997" s="16"/>
      <c r="P997" s="17"/>
      <c r="Q997" s="12"/>
      <c r="R997" s="13"/>
    </row>
    <row r="998" spans="1:18" ht="15.75" customHeight="1" x14ac:dyDescent="0.25">
      <c r="A998" s="1"/>
      <c r="B998" s="6" t="s">
        <v>23</v>
      </c>
      <c r="C998" s="6">
        <v>1197831</v>
      </c>
      <c r="D998" s="7">
        <v>44472</v>
      </c>
      <c r="E998" s="6" t="s">
        <v>24</v>
      </c>
      <c r="F998" s="6" t="s">
        <v>53</v>
      </c>
      <c r="G998" s="6" t="s">
        <v>54</v>
      </c>
      <c r="H998" s="6" t="s">
        <v>19</v>
      </c>
      <c r="I998" s="8">
        <v>0.4</v>
      </c>
      <c r="J998" s="9">
        <v>5250</v>
      </c>
      <c r="K998" s="10">
        <f t="shared" si="7"/>
        <v>2100</v>
      </c>
      <c r="L998" s="10">
        <f t="shared" si="6"/>
        <v>944.99999999999989</v>
      </c>
      <c r="M998" s="11">
        <v>0.44999999999999996</v>
      </c>
      <c r="O998" s="16"/>
      <c r="P998" s="17"/>
      <c r="Q998" s="12"/>
      <c r="R998" s="13"/>
    </row>
    <row r="999" spans="1:18" ht="15.75" customHeight="1" x14ac:dyDescent="0.25">
      <c r="A999" s="1"/>
      <c r="B999" s="6" t="s">
        <v>23</v>
      </c>
      <c r="C999" s="6">
        <v>1197831</v>
      </c>
      <c r="D999" s="7">
        <v>44472</v>
      </c>
      <c r="E999" s="6" t="s">
        <v>24</v>
      </c>
      <c r="F999" s="6" t="s">
        <v>53</v>
      </c>
      <c r="G999" s="6" t="s">
        <v>54</v>
      </c>
      <c r="H999" s="6" t="s">
        <v>20</v>
      </c>
      <c r="I999" s="8">
        <v>0.4</v>
      </c>
      <c r="J999" s="9">
        <v>3750</v>
      </c>
      <c r="K999" s="10">
        <f t="shared" si="7"/>
        <v>1500</v>
      </c>
      <c r="L999" s="10">
        <f t="shared" si="6"/>
        <v>825.00000000000011</v>
      </c>
      <c r="M999" s="11">
        <v>0.55000000000000004</v>
      </c>
      <c r="O999" s="16"/>
      <c r="P999" s="17"/>
      <c r="Q999" s="12"/>
      <c r="R999" s="13"/>
    </row>
    <row r="1000" spans="1:18" ht="15.75" customHeight="1" x14ac:dyDescent="0.25">
      <c r="A1000" s="1"/>
      <c r="B1000" s="6" t="s">
        <v>23</v>
      </c>
      <c r="C1000" s="6">
        <v>1197831</v>
      </c>
      <c r="D1000" s="7">
        <v>44472</v>
      </c>
      <c r="E1000" s="6" t="s">
        <v>24</v>
      </c>
      <c r="F1000" s="6" t="s">
        <v>53</v>
      </c>
      <c r="G1000" s="6" t="s">
        <v>54</v>
      </c>
      <c r="H1000" s="6" t="s">
        <v>21</v>
      </c>
      <c r="I1000" s="8">
        <v>0.35000000000000003</v>
      </c>
      <c r="J1000" s="9">
        <v>3500</v>
      </c>
      <c r="K1000" s="10">
        <f t="shared" si="7"/>
        <v>1225.0000000000002</v>
      </c>
      <c r="L1000" s="10">
        <f t="shared" si="6"/>
        <v>490.00000000000006</v>
      </c>
      <c r="M1000" s="11">
        <v>0.39999999999999997</v>
      </c>
      <c r="O1000" s="16"/>
      <c r="P1000" s="17"/>
      <c r="Q1000" s="12"/>
      <c r="R1000" s="13"/>
    </row>
    <row r="1001" spans="1:18" ht="15.75" customHeight="1" x14ac:dyDescent="0.25">
      <c r="A1001" s="1"/>
      <c r="B1001" s="6" t="s">
        <v>23</v>
      </c>
      <c r="C1001" s="6">
        <v>1197831</v>
      </c>
      <c r="D1001" s="7">
        <v>44472</v>
      </c>
      <c r="E1001" s="6" t="s">
        <v>24</v>
      </c>
      <c r="F1001" s="6" t="s">
        <v>53</v>
      </c>
      <c r="G1001" s="6" t="s">
        <v>54</v>
      </c>
      <c r="H1001" s="6" t="s">
        <v>22</v>
      </c>
      <c r="I1001" s="8">
        <v>0.45</v>
      </c>
      <c r="J1001" s="9">
        <v>5250</v>
      </c>
      <c r="K1001" s="10">
        <f t="shared" si="7"/>
        <v>2362.5</v>
      </c>
      <c r="L1001" s="10">
        <f t="shared" si="6"/>
        <v>1417.5000000000002</v>
      </c>
      <c r="M1001" s="11">
        <v>0.60000000000000009</v>
      </c>
      <c r="O1001" s="16"/>
      <c r="P1001" s="17"/>
      <c r="Q1001" s="12"/>
      <c r="R1001" s="13"/>
    </row>
    <row r="1002" spans="1:18" ht="15.75" customHeight="1" x14ac:dyDescent="0.25">
      <c r="A1002" s="1"/>
      <c r="B1002" s="6" t="s">
        <v>23</v>
      </c>
      <c r="C1002" s="6">
        <v>1197831</v>
      </c>
      <c r="D1002" s="7">
        <v>44504</v>
      </c>
      <c r="E1002" s="6" t="s">
        <v>24</v>
      </c>
      <c r="F1002" s="6" t="s">
        <v>53</v>
      </c>
      <c r="G1002" s="6" t="s">
        <v>54</v>
      </c>
      <c r="H1002" s="6" t="s">
        <v>17</v>
      </c>
      <c r="I1002" s="8">
        <v>0.30000000000000004</v>
      </c>
      <c r="J1002" s="9">
        <v>6750</v>
      </c>
      <c r="K1002" s="10">
        <f t="shared" si="7"/>
        <v>2025.0000000000002</v>
      </c>
      <c r="L1002" s="10">
        <f t="shared" si="6"/>
        <v>911.25</v>
      </c>
      <c r="M1002" s="11">
        <v>0.44999999999999996</v>
      </c>
      <c r="O1002" s="16"/>
      <c r="P1002" s="17"/>
      <c r="Q1002" s="12"/>
      <c r="R1002" s="13"/>
    </row>
    <row r="1003" spans="1:18" ht="15.75" customHeight="1" x14ac:dyDescent="0.25">
      <c r="A1003" s="1"/>
      <c r="B1003" s="6" t="s">
        <v>23</v>
      </c>
      <c r="C1003" s="6">
        <v>1197831</v>
      </c>
      <c r="D1003" s="7">
        <v>44504</v>
      </c>
      <c r="E1003" s="6" t="s">
        <v>24</v>
      </c>
      <c r="F1003" s="6" t="s">
        <v>53</v>
      </c>
      <c r="G1003" s="6" t="s">
        <v>54</v>
      </c>
      <c r="H1003" s="6" t="s">
        <v>18</v>
      </c>
      <c r="I1003" s="8">
        <v>0.30000000000000004</v>
      </c>
      <c r="J1003" s="9">
        <v>6750</v>
      </c>
      <c r="K1003" s="10">
        <f t="shared" si="7"/>
        <v>2025.0000000000002</v>
      </c>
      <c r="L1003" s="10">
        <f t="shared" si="6"/>
        <v>911.25</v>
      </c>
      <c r="M1003" s="11">
        <v>0.44999999999999996</v>
      </c>
      <c r="O1003" s="16"/>
      <c r="P1003" s="17"/>
      <c r="Q1003" s="12"/>
      <c r="R1003" s="13"/>
    </row>
    <row r="1004" spans="1:18" ht="15.75" customHeight="1" x14ac:dyDescent="0.25">
      <c r="A1004" s="1"/>
      <c r="B1004" s="6" t="s">
        <v>23</v>
      </c>
      <c r="C1004" s="6">
        <v>1197831</v>
      </c>
      <c r="D1004" s="7">
        <v>44504</v>
      </c>
      <c r="E1004" s="6" t="s">
        <v>24</v>
      </c>
      <c r="F1004" s="6" t="s">
        <v>53</v>
      </c>
      <c r="G1004" s="6" t="s">
        <v>54</v>
      </c>
      <c r="H1004" s="6" t="s">
        <v>19</v>
      </c>
      <c r="I1004" s="8">
        <v>0.55000000000000004</v>
      </c>
      <c r="J1004" s="9">
        <v>6000</v>
      </c>
      <c r="K1004" s="10">
        <f t="shared" si="7"/>
        <v>3300.0000000000005</v>
      </c>
      <c r="L1004" s="10">
        <f t="shared" si="6"/>
        <v>1485</v>
      </c>
      <c r="M1004" s="11">
        <v>0.44999999999999996</v>
      </c>
      <c r="O1004" s="16"/>
      <c r="P1004" s="17"/>
      <c r="Q1004" s="12"/>
      <c r="R1004" s="13"/>
    </row>
    <row r="1005" spans="1:18" ht="15.75" customHeight="1" x14ac:dyDescent="0.25">
      <c r="A1005" s="1"/>
      <c r="B1005" s="6" t="s">
        <v>23</v>
      </c>
      <c r="C1005" s="6">
        <v>1197831</v>
      </c>
      <c r="D1005" s="7">
        <v>44504</v>
      </c>
      <c r="E1005" s="6" t="s">
        <v>24</v>
      </c>
      <c r="F1005" s="6" t="s">
        <v>53</v>
      </c>
      <c r="G1005" s="6" t="s">
        <v>54</v>
      </c>
      <c r="H1005" s="6" t="s">
        <v>20</v>
      </c>
      <c r="I1005" s="8">
        <v>0.55000000000000004</v>
      </c>
      <c r="J1005" s="9">
        <v>4750</v>
      </c>
      <c r="K1005" s="10">
        <f t="shared" si="7"/>
        <v>2612.5</v>
      </c>
      <c r="L1005" s="10">
        <f t="shared" si="6"/>
        <v>1436.8750000000002</v>
      </c>
      <c r="M1005" s="11">
        <v>0.55000000000000004</v>
      </c>
      <c r="O1005" s="16"/>
      <c r="P1005" s="17"/>
      <c r="Q1005" s="12"/>
      <c r="R1005" s="13"/>
    </row>
    <row r="1006" spans="1:18" ht="15.75" customHeight="1" x14ac:dyDescent="0.25">
      <c r="A1006" s="1"/>
      <c r="B1006" s="6" t="s">
        <v>23</v>
      </c>
      <c r="C1006" s="6">
        <v>1197831</v>
      </c>
      <c r="D1006" s="7">
        <v>44504</v>
      </c>
      <c r="E1006" s="6" t="s">
        <v>24</v>
      </c>
      <c r="F1006" s="6" t="s">
        <v>53</v>
      </c>
      <c r="G1006" s="6" t="s">
        <v>54</v>
      </c>
      <c r="H1006" s="6" t="s">
        <v>21</v>
      </c>
      <c r="I1006" s="8">
        <v>0.54999999999999993</v>
      </c>
      <c r="J1006" s="9">
        <v>4500</v>
      </c>
      <c r="K1006" s="10">
        <f t="shared" si="7"/>
        <v>2474.9999999999995</v>
      </c>
      <c r="L1006" s="10">
        <f t="shared" si="6"/>
        <v>989.99999999999977</v>
      </c>
      <c r="M1006" s="11">
        <v>0.39999999999999997</v>
      </c>
      <c r="O1006" s="16"/>
      <c r="P1006" s="17"/>
      <c r="Q1006" s="12"/>
      <c r="R1006" s="13"/>
    </row>
    <row r="1007" spans="1:18" ht="15.75" customHeight="1" x14ac:dyDescent="0.25">
      <c r="A1007" s="1"/>
      <c r="B1007" s="6" t="s">
        <v>23</v>
      </c>
      <c r="C1007" s="6">
        <v>1197831</v>
      </c>
      <c r="D1007" s="7">
        <v>44504</v>
      </c>
      <c r="E1007" s="6" t="s">
        <v>24</v>
      </c>
      <c r="F1007" s="6" t="s">
        <v>53</v>
      </c>
      <c r="G1007" s="6" t="s">
        <v>54</v>
      </c>
      <c r="H1007" s="6" t="s">
        <v>22</v>
      </c>
      <c r="I1007" s="8">
        <v>0.65</v>
      </c>
      <c r="J1007" s="9">
        <v>6500</v>
      </c>
      <c r="K1007" s="10">
        <f t="shared" si="7"/>
        <v>4225</v>
      </c>
      <c r="L1007" s="10">
        <f t="shared" si="6"/>
        <v>2535.0000000000005</v>
      </c>
      <c r="M1007" s="11">
        <v>0.60000000000000009</v>
      </c>
      <c r="O1007" s="16"/>
      <c r="P1007" s="17"/>
      <c r="Q1007" s="12"/>
      <c r="R1007" s="13"/>
    </row>
    <row r="1008" spans="1:18" ht="15.75" customHeight="1" x14ac:dyDescent="0.25">
      <c r="A1008" s="1"/>
      <c r="B1008" s="6" t="s">
        <v>23</v>
      </c>
      <c r="C1008" s="6">
        <v>1197831</v>
      </c>
      <c r="D1008" s="7">
        <v>44533</v>
      </c>
      <c r="E1008" s="6" t="s">
        <v>24</v>
      </c>
      <c r="F1008" s="6" t="s">
        <v>53</v>
      </c>
      <c r="G1008" s="6" t="s">
        <v>54</v>
      </c>
      <c r="H1008" s="6" t="s">
        <v>17</v>
      </c>
      <c r="I1008" s="8">
        <v>0.54999999999999993</v>
      </c>
      <c r="J1008" s="9">
        <v>8000</v>
      </c>
      <c r="K1008" s="10">
        <f t="shared" si="7"/>
        <v>4399.9999999999991</v>
      </c>
      <c r="L1008" s="10">
        <f t="shared" si="6"/>
        <v>1979.9999999999993</v>
      </c>
      <c r="M1008" s="11">
        <v>0.44999999999999996</v>
      </c>
      <c r="O1008" s="16"/>
      <c r="P1008" s="17"/>
      <c r="Q1008" s="12"/>
      <c r="R1008" s="13"/>
    </row>
    <row r="1009" spans="1:18" ht="15.75" customHeight="1" x14ac:dyDescent="0.25">
      <c r="A1009" s="1"/>
      <c r="B1009" s="6" t="s">
        <v>23</v>
      </c>
      <c r="C1009" s="6">
        <v>1197831</v>
      </c>
      <c r="D1009" s="7">
        <v>44533</v>
      </c>
      <c r="E1009" s="6" t="s">
        <v>24</v>
      </c>
      <c r="F1009" s="6" t="s">
        <v>53</v>
      </c>
      <c r="G1009" s="6" t="s">
        <v>54</v>
      </c>
      <c r="H1009" s="6" t="s">
        <v>18</v>
      </c>
      <c r="I1009" s="8">
        <v>0.54999999999999993</v>
      </c>
      <c r="J1009" s="9">
        <v>8000</v>
      </c>
      <c r="K1009" s="10">
        <f t="shared" si="7"/>
        <v>4399.9999999999991</v>
      </c>
      <c r="L1009" s="10">
        <f t="shared" si="6"/>
        <v>1979.9999999999993</v>
      </c>
      <c r="M1009" s="11">
        <v>0.44999999999999996</v>
      </c>
      <c r="O1009" s="16"/>
      <c r="P1009" s="17"/>
      <c r="Q1009" s="12"/>
      <c r="R1009" s="13"/>
    </row>
    <row r="1010" spans="1:18" ht="15.75" customHeight="1" x14ac:dyDescent="0.25">
      <c r="A1010" s="1"/>
      <c r="B1010" s="6" t="s">
        <v>23</v>
      </c>
      <c r="C1010" s="6">
        <v>1197831</v>
      </c>
      <c r="D1010" s="7">
        <v>44533</v>
      </c>
      <c r="E1010" s="6" t="s">
        <v>24</v>
      </c>
      <c r="F1010" s="6" t="s">
        <v>53</v>
      </c>
      <c r="G1010" s="6" t="s">
        <v>54</v>
      </c>
      <c r="H1010" s="6" t="s">
        <v>19</v>
      </c>
      <c r="I1010" s="8">
        <v>0.6</v>
      </c>
      <c r="J1010" s="9">
        <v>7000</v>
      </c>
      <c r="K1010" s="10">
        <f t="shared" si="7"/>
        <v>4200</v>
      </c>
      <c r="L1010" s="10">
        <f t="shared" si="6"/>
        <v>1889.9999999999998</v>
      </c>
      <c r="M1010" s="11">
        <v>0.44999999999999996</v>
      </c>
      <c r="O1010" s="16"/>
      <c r="P1010" s="17"/>
      <c r="Q1010" s="12"/>
      <c r="R1010" s="13"/>
    </row>
    <row r="1011" spans="1:18" ht="15.75" customHeight="1" x14ac:dyDescent="0.25">
      <c r="A1011" s="1"/>
      <c r="B1011" s="6" t="s">
        <v>23</v>
      </c>
      <c r="C1011" s="6">
        <v>1197831</v>
      </c>
      <c r="D1011" s="7">
        <v>44533</v>
      </c>
      <c r="E1011" s="6" t="s">
        <v>24</v>
      </c>
      <c r="F1011" s="6" t="s">
        <v>53</v>
      </c>
      <c r="G1011" s="6" t="s">
        <v>54</v>
      </c>
      <c r="H1011" s="6" t="s">
        <v>20</v>
      </c>
      <c r="I1011" s="8">
        <v>0.6</v>
      </c>
      <c r="J1011" s="9">
        <v>5500</v>
      </c>
      <c r="K1011" s="10">
        <f t="shared" si="7"/>
        <v>3300</v>
      </c>
      <c r="L1011" s="10">
        <f t="shared" si="6"/>
        <v>1815.0000000000002</v>
      </c>
      <c r="M1011" s="11">
        <v>0.55000000000000004</v>
      </c>
      <c r="O1011" s="16"/>
      <c r="P1011" s="17"/>
      <c r="Q1011" s="12"/>
      <c r="R1011" s="13"/>
    </row>
    <row r="1012" spans="1:18" ht="15.75" customHeight="1" x14ac:dyDescent="0.25">
      <c r="A1012" s="1"/>
      <c r="B1012" s="6" t="s">
        <v>23</v>
      </c>
      <c r="C1012" s="6">
        <v>1197831</v>
      </c>
      <c r="D1012" s="7">
        <v>44533</v>
      </c>
      <c r="E1012" s="6" t="s">
        <v>24</v>
      </c>
      <c r="F1012" s="6" t="s">
        <v>53</v>
      </c>
      <c r="G1012" s="6" t="s">
        <v>54</v>
      </c>
      <c r="H1012" s="6" t="s">
        <v>21</v>
      </c>
      <c r="I1012" s="8">
        <v>0.54999999999999993</v>
      </c>
      <c r="J1012" s="9">
        <v>5000</v>
      </c>
      <c r="K1012" s="10">
        <f t="shared" si="7"/>
        <v>2749.9999999999995</v>
      </c>
      <c r="L1012" s="10">
        <f t="shared" si="6"/>
        <v>1099.9999999999998</v>
      </c>
      <c r="M1012" s="11">
        <v>0.39999999999999997</v>
      </c>
      <c r="O1012" s="16"/>
      <c r="P1012" s="17"/>
      <c r="Q1012" s="12"/>
      <c r="R1012" s="13"/>
    </row>
    <row r="1013" spans="1:18" ht="15.75" customHeight="1" x14ac:dyDescent="0.25">
      <c r="A1013" s="1"/>
      <c r="B1013" s="6" t="s">
        <v>23</v>
      </c>
      <c r="C1013" s="6">
        <v>1197831</v>
      </c>
      <c r="D1013" s="7">
        <v>44533</v>
      </c>
      <c r="E1013" s="6" t="s">
        <v>24</v>
      </c>
      <c r="F1013" s="6" t="s">
        <v>53</v>
      </c>
      <c r="G1013" s="6" t="s">
        <v>54</v>
      </c>
      <c r="H1013" s="6" t="s">
        <v>22</v>
      </c>
      <c r="I1013" s="8">
        <v>0.65</v>
      </c>
      <c r="J1013" s="9">
        <v>7500</v>
      </c>
      <c r="K1013" s="10">
        <f t="shared" si="7"/>
        <v>4875</v>
      </c>
      <c r="L1013" s="10">
        <f t="shared" si="6"/>
        <v>2925.0000000000005</v>
      </c>
      <c r="M1013" s="11">
        <v>0.60000000000000009</v>
      </c>
      <c r="O1013" s="16"/>
      <c r="P1013" s="17"/>
      <c r="Q1013" s="12"/>
      <c r="R1013" s="13"/>
    </row>
    <row r="1014" spans="1:18" ht="15.75" customHeight="1" x14ac:dyDescent="0.25">
      <c r="A1014" s="1" t="s">
        <v>39</v>
      </c>
      <c r="B1014" s="6" t="s">
        <v>14</v>
      </c>
      <c r="C1014" s="6">
        <v>1185732</v>
      </c>
      <c r="D1014" s="7">
        <v>44207</v>
      </c>
      <c r="E1014" s="6" t="s">
        <v>33</v>
      </c>
      <c r="F1014" s="6" t="s">
        <v>55</v>
      </c>
      <c r="G1014" s="6" t="s">
        <v>56</v>
      </c>
      <c r="H1014" s="6" t="s">
        <v>17</v>
      </c>
      <c r="I1014" s="8">
        <v>0.35</v>
      </c>
      <c r="J1014" s="9">
        <v>4250</v>
      </c>
      <c r="K1014" s="10">
        <f t="shared" si="7"/>
        <v>1487.5</v>
      </c>
      <c r="L1014" s="10">
        <f t="shared" si="6"/>
        <v>595</v>
      </c>
      <c r="M1014" s="11">
        <v>0.4</v>
      </c>
      <c r="O1014" s="16"/>
      <c r="P1014" s="17"/>
      <c r="Q1014" s="12"/>
      <c r="R1014" s="13"/>
    </row>
    <row r="1015" spans="1:18" ht="15.75" customHeight="1" x14ac:dyDescent="0.25">
      <c r="A1015" s="1"/>
      <c r="B1015" s="6" t="s">
        <v>14</v>
      </c>
      <c r="C1015" s="6">
        <v>1185732</v>
      </c>
      <c r="D1015" s="7">
        <v>44207</v>
      </c>
      <c r="E1015" s="6" t="s">
        <v>33</v>
      </c>
      <c r="F1015" s="6" t="s">
        <v>55</v>
      </c>
      <c r="G1015" s="6" t="s">
        <v>56</v>
      </c>
      <c r="H1015" s="6" t="s">
        <v>18</v>
      </c>
      <c r="I1015" s="8">
        <v>0.35</v>
      </c>
      <c r="J1015" s="9">
        <v>2250</v>
      </c>
      <c r="K1015" s="10">
        <f t="shared" si="7"/>
        <v>787.5</v>
      </c>
      <c r="L1015" s="10">
        <f t="shared" si="6"/>
        <v>275.625</v>
      </c>
      <c r="M1015" s="11">
        <v>0.35</v>
      </c>
      <c r="O1015" s="16"/>
      <c r="P1015" s="17"/>
      <c r="Q1015" s="12"/>
      <c r="R1015" s="13"/>
    </row>
    <row r="1016" spans="1:18" ht="15.75" customHeight="1" x14ac:dyDescent="0.25">
      <c r="A1016" s="1"/>
      <c r="B1016" s="6" t="s">
        <v>14</v>
      </c>
      <c r="C1016" s="6">
        <v>1185732</v>
      </c>
      <c r="D1016" s="7">
        <v>44207</v>
      </c>
      <c r="E1016" s="6" t="s">
        <v>33</v>
      </c>
      <c r="F1016" s="6" t="s">
        <v>55</v>
      </c>
      <c r="G1016" s="6" t="s">
        <v>56</v>
      </c>
      <c r="H1016" s="6" t="s">
        <v>19</v>
      </c>
      <c r="I1016" s="8">
        <v>0.25</v>
      </c>
      <c r="J1016" s="9">
        <v>2250</v>
      </c>
      <c r="K1016" s="10">
        <f t="shared" si="7"/>
        <v>562.5</v>
      </c>
      <c r="L1016" s="10">
        <f t="shared" si="6"/>
        <v>196.875</v>
      </c>
      <c r="M1016" s="11">
        <v>0.35</v>
      </c>
      <c r="O1016" s="16"/>
      <c r="P1016" s="17"/>
      <c r="Q1016" s="12"/>
      <c r="R1016" s="13"/>
    </row>
    <row r="1017" spans="1:18" ht="15.75" customHeight="1" x14ac:dyDescent="0.25">
      <c r="A1017" s="1"/>
      <c r="B1017" s="6" t="s">
        <v>14</v>
      </c>
      <c r="C1017" s="6">
        <v>1185732</v>
      </c>
      <c r="D1017" s="7">
        <v>44207</v>
      </c>
      <c r="E1017" s="6" t="s">
        <v>33</v>
      </c>
      <c r="F1017" s="6" t="s">
        <v>55</v>
      </c>
      <c r="G1017" s="6" t="s">
        <v>56</v>
      </c>
      <c r="H1017" s="6" t="s">
        <v>20</v>
      </c>
      <c r="I1017" s="8">
        <v>0.30000000000000004</v>
      </c>
      <c r="J1017" s="9">
        <v>750</v>
      </c>
      <c r="K1017" s="10">
        <f t="shared" si="7"/>
        <v>225.00000000000003</v>
      </c>
      <c r="L1017" s="10">
        <f t="shared" si="6"/>
        <v>90.000000000000014</v>
      </c>
      <c r="M1017" s="11">
        <v>0.4</v>
      </c>
      <c r="O1017" s="16"/>
      <c r="P1017" s="17"/>
      <c r="Q1017" s="12"/>
      <c r="R1017" s="13"/>
    </row>
    <row r="1018" spans="1:18" ht="15.75" customHeight="1" x14ac:dyDescent="0.25">
      <c r="A1018" s="1"/>
      <c r="B1018" s="6" t="s">
        <v>14</v>
      </c>
      <c r="C1018" s="6">
        <v>1185732</v>
      </c>
      <c r="D1018" s="7">
        <v>44207</v>
      </c>
      <c r="E1018" s="6" t="s">
        <v>33</v>
      </c>
      <c r="F1018" s="6" t="s">
        <v>55</v>
      </c>
      <c r="G1018" s="6" t="s">
        <v>56</v>
      </c>
      <c r="H1018" s="6" t="s">
        <v>21</v>
      </c>
      <c r="I1018" s="8">
        <v>0.44999999999999996</v>
      </c>
      <c r="J1018" s="9">
        <v>1250</v>
      </c>
      <c r="K1018" s="10">
        <f t="shared" si="7"/>
        <v>562.5</v>
      </c>
      <c r="L1018" s="10">
        <f t="shared" si="6"/>
        <v>196.875</v>
      </c>
      <c r="M1018" s="11">
        <v>0.35</v>
      </c>
      <c r="O1018" s="16"/>
      <c r="P1018" s="17"/>
      <c r="Q1018" s="12"/>
      <c r="R1018" s="13"/>
    </row>
    <row r="1019" spans="1:18" ht="15.75" customHeight="1" x14ac:dyDescent="0.25">
      <c r="A1019" s="1"/>
      <c r="B1019" s="6" t="s">
        <v>14</v>
      </c>
      <c r="C1019" s="6">
        <v>1185732</v>
      </c>
      <c r="D1019" s="7">
        <v>44207</v>
      </c>
      <c r="E1019" s="6" t="s">
        <v>33</v>
      </c>
      <c r="F1019" s="6" t="s">
        <v>55</v>
      </c>
      <c r="G1019" s="6" t="s">
        <v>56</v>
      </c>
      <c r="H1019" s="6" t="s">
        <v>22</v>
      </c>
      <c r="I1019" s="8">
        <v>0.35</v>
      </c>
      <c r="J1019" s="9">
        <v>2250</v>
      </c>
      <c r="K1019" s="10">
        <f t="shared" si="7"/>
        <v>787.5</v>
      </c>
      <c r="L1019" s="10">
        <f t="shared" si="6"/>
        <v>393.75</v>
      </c>
      <c r="M1019" s="11">
        <v>0.5</v>
      </c>
      <c r="O1019" s="16"/>
      <c r="P1019" s="17"/>
      <c r="Q1019" s="12"/>
      <c r="R1019" s="13"/>
    </row>
    <row r="1020" spans="1:18" ht="15.75" customHeight="1" x14ac:dyDescent="0.25">
      <c r="A1020" s="1"/>
      <c r="B1020" s="6" t="s">
        <v>14</v>
      </c>
      <c r="C1020" s="6">
        <v>1185732</v>
      </c>
      <c r="D1020" s="7">
        <v>44238</v>
      </c>
      <c r="E1020" s="6" t="s">
        <v>33</v>
      </c>
      <c r="F1020" s="6" t="s">
        <v>55</v>
      </c>
      <c r="G1020" s="6" t="s">
        <v>56</v>
      </c>
      <c r="H1020" s="6" t="s">
        <v>17</v>
      </c>
      <c r="I1020" s="8">
        <v>0.35</v>
      </c>
      <c r="J1020" s="9">
        <v>4750</v>
      </c>
      <c r="K1020" s="10">
        <f t="shared" si="7"/>
        <v>1662.5</v>
      </c>
      <c r="L1020" s="10">
        <f t="shared" si="6"/>
        <v>665</v>
      </c>
      <c r="M1020" s="11">
        <v>0.4</v>
      </c>
      <c r="O1020" s="16"/>
      <c r="P1020" s="17"/>
      <c r="Q1020" s="12"/>
      <c r="R1020" s="13"/>
    </row>
    <row r="1021" spans="1:18" ht="15.75" customHeight="1" x14ac:dyDescent="0.25">
      <c r="A1021" s="1"/>
      <c r="B1021" s="6" t="s">
        <v>14</v>
      </c>
      <c r="C1021" s="6">
        <v>1185732</v>
      </c>
      <c r="D1021" s="7">
        <v>44238</v>
      </c>
      <c r="E1021" s="6" t="s">
        <v>33</v>
      </c>
      <c r="F1021" s="6" t="s">
        <v>55</v>
      </c>
      <c r="G1021" s="6" t="s">
        <v>56</v>
      </c>
      <c r="H1021" s="6" t="s">
        <v>18</v>
      </c>
      <c r="I1021" s="8">
        <v>0.35</v>
      </c>
      <c r="J1021" s="9">
        <v>1250</v>
      </c>
      <c r="K1021" s="10">
        <f t="shared" si="7"/>
        <v>437.5</v>
      </c>
      <c r="L1021" s="10">
        <f t="shared" si="6"/>
        <v>153.125</v>
      </c>
      <c r="M1021" s="11">
        <v>0.35</v>
      </c>
      <c r="O1021" s="16"/>
      <c r="P1021" s="17"/>
      <c r="Q1021" s="12"/>
      <c r="R1021" s="13"/>
    </row>
    <row r="1022" spans="1:18" ht="15.75" customHeight="1" x14ac:dyDescent="0.25">
      <c r="A1022" s="1"/>
      <c r="B1022" s="6" t="s">
        <v>14</v>
      </c>
      <c r="C1022" s="6">
        <v>1185732</v>
      </c>
      <c r="D1022" s="7">
        <v>44238</v>
      </c>
      <c r="E1022" s="6" t="s">
        <v>33</v>
      </c>
      <c r="F1022" s="6" t="s">
        <v>55</v>
      </c>
      <c r="G1022" s="6" t="s">
        <v>56</v>
      </c>
      <c r="H1022" s="6" t="s">
        <v>19</v>
      </c>
      <c r="I1022" s="8">
        <v>0.25</v>
      </c>
      <c r="J1022" s="9">
        <v>1750</v>
      </c>
      <c r="K1022" s="10">
        <f t="shared" si="7"/>
        <v>437.5</v>
      </c>
      <c r="L1022" s="10">
        <f t="shared" si="6"/>
        <v>153.125</v>
      </c>
      <c r="M1022" s="11">
        <v>0.35</v>
      </c>
      <c r="O1022" s="16"/>
      <c r="P1022" s="17"/>
      <c r="Q1022" s="12"/>
      <c r="R1022" s="13"/>
    </row>
    <row r="1023" spans="1:18" ht="15.75" customHeight="1" x14ac:dyDescent="0.25">
      <c r="A1023" s="1"/>
      <c r="B1023" s="6" t="s">
        <v>14</v>
      </c>
      <c r="C1023" s="6">
        <v>1185732</v>
      </c>
      <c r="D1023" s="7">
        <v>44238</v>
      </c>
      <c r="E1023" s="6" t="s">
        <v>33</v>
      </c>
      <c r="F1023" s="6" t="s">
        <v>55</v>
      </c>
      <c r="G1023" s="6" t="s">
        <v>56</v>
      </c>
      <c r="H1023" s="6" t="s">
        <v>20</v>
      </c>
      <c r="I1023" s="8">
        <v>0.30000000000000004</v>
      </c>
      <c r="J1023" s="9">
        <v>500</v>
      </c>
      <c r="K1023" s="10">
        <f t="shared" si="7"/>
        <v>150.00000000000003</v>
      </c>
      <c r="L1023" s="10">
        <f t="shared" si="6"/>
        <v>60.000000000000014</v>
      </c>
      <c r="M1023" s="11">
        <v>0.4</v>
      </c>
      <c r="O1023" s="16"/>
      <c r="P1023" s="17"/>
      <c r="Q1023" s="12"/>
      <c r="R1023" s="13"/>
    </row>
    <row r="1024" spans="1:18" ht="15.75" customHeight="1" x14ac:dyDescent="0.25">
      <c r="A1024" s="1"/>
      <c r="B1024" s="6" t="s">
        <v>14</v>
      </c>
      <c r="C1024" s="6">
        <v>1185732</v>
      </c>
      <c r="D1024" s="7">
        <v>44238</v>
      </c>
      <c r="E1024" s="6" t="s">
        <v>33</v>
      </c>
      <c r="F1024" s="6" t="s">
        <v>55</v>
      </c>
      <c r="G1024" s="6" t="s">
        <v>56</v>
      </c>
      <c r="H1024" s="6" t="s">
        <v>21</v>
      </c>
      <c r="I1024" s="8">
        <v>0.44999999999999996</v>
      </c>
      <c r="J1024" s="9">
        <v>1250</v>
      </c>
      <c r="K1024" s="10">
        <f t="shared" si="7"/>
        <v>562.5</v>
      </c>
      <c r="L1024" s="10">
        <f t="shared" si="6"/>
        <v>196.875</v>
      </c>
      <c r="M1024" s="11">
        <v>0.35</v>
      </c>
      <c r="O1024" s="16"/>
      <c r="P1024" s="17"/>
      <c r="Q1024" s="12"/>
      <c r="R1024" s="13"/>
    </row>
    <row r="1025" spans="1:18" ht="15.75" customHeight="1" x14ac:dyDescent="0.25">
      <c r="A1025" s="1"/>
      <c r="B1025" s="6" t="s">
        <v>14</v>
      </c>
      <c r="C1025" s="6">
        <v>1185732</v>
      </c>
      <c r="D1025" s="7">
        <v>44238</v>
      </c>
      <c r="E1025" s="6" t="s">
        <v>33</v>
      </c>
      <c r="F1025" s="6" t="s">
        <v>55</v>
      </c>
      <c r="G1025" s="6" t="s">
        <v>56</v>
      </c>
      <c r="H1025" s="6" t="s">
        <v>22</v>
      </c>
      <c r="I1025" s="8">
        <v>0.35</v>
      </c>
      <c r="J1025" s="9">
        <v>2000</v>
      </c>
      <c r="K1025" s="10">
        <f t="shared" si="7"/>
        <v>700</v>
      </c>
      <c r="L1025" s="10">
        <f t="shared" si="6"/>
        <v>350</v>
      </c>
      <c r="M1025" s="11">
        <v>0.5</v>
      </c>
      <c r="O1025" s="16"/>
      <c r="P1025" s="17"/>
      <c r="Q1025" s="12"/>
      <c r="R1025" s="13"/>
    </row>
    <row r="1026" spans="1:18" ht="15.75" customHeight="1" x14ac:dyDescent="0.25">
      <c r="A1026" s="1"/>
      <c r="B1026" s="6" t="s">
        <v>14</v>
      </c>
      <c r="C1026" s="6">
        <v>1185732</v>
      </c>
      <c r="D1026" s="7">
        <v>44265</v>
      </c>
      <c r="E1026" s="6" t="s">
        <v>33</v>
      </c>
      <c r="F1026" s="6" t="s">
        <v>55</v>
      </c>
      <c r="G1026" s="6" t="s">
        <v>56</v>
      </c>
      <c r="H1026" s="6" t="s">
        <v>17</v>
      </c>
      <c r="I1026" s="8">
        <v>0.4</v>
      </c>
      <c r="J1026" s="9">
        <v>4200</v>
      </c>
      <c r="K1026" s="10">
        <f t="shared" si="7"/>
        <v>1680</v>
      </c>
      <c r="L1026" s="10">
        <f t="shared" si="6"/>
        <v>672</v>
      </c>
      <c r="M1026" s="11">
        <v>0.4</v>
      </c>
      <c r="O1026" s="16"/>
      <c r="P1026" s="17"/>
      <c r="Q1026" s="12"/>
      <c r="R1026" s="13"/>
    </row>
    <row r="1027" spans="1:18" ht="15.75" customHeight="1" x14ac:dyDescent="0.25">
      <c r="A1027" s="1"/>
      <c r="B1027" s="6" t="s">
        <v>14</v>
      </c>
      <c r="C1027" s="6">
        <v>1185732</v>
      </c>
      <c r="D1027" s="7">
        <v>44265</v>
      </c>
      <c r="E1027" s="6" t="s">
        <v>33</v>
      </c>
      <c r="F1027" s="6" t="s">
        <v>55</v>
      </c>
      <c r="G1027" s="6" t="s">
        <v>56</v>
      </c>
      <c r="H1027" s="6" t="s">
        <v>18</v>
      </c>
      <c r="I1027" s="8">
        <v>0.4</v>
      </c>
      <c r="J1027" s="9">
        <v>1000</v>
      </c>
      <c r="K1027" s="10">
        <f t="shared" si="7"/>
        <v>400</v>
      </c>
      <c r="L1027" s="10">
        <f t="shared" ref="L1027:L1281" si="8">K1027*M1027</f>
        <v>140</v>
      </c>
      <c r="M1027" s="11">
        <v>0.35</v>
      </c>
      <c r="O1027" s="16"/>
      <c r="P1027" s="17"/>
      <c r="Q1027" s="12"/>
      <c r="R1027" s="13"/>
    </row>
    <row r="1028" spans="1:18" ht="15.75" customHeight="1" x14ac:dyDescent="0.25">
      <c r="A1028" s="1"/>
      <c r="B1028" s="6" t="s">
        <v>14</v>
      </c>
      <c r="C1028" s="6">
        <v>1185732</v>
      </c>
      <c r="D1028" s="7">
        <v>44265</v>
      </c>
      <c r="E1028" s="6" t="s">
        <v>33</v>
      </c>
      <c r="F1028" s="6" t="s">
        <v>55</v>
      </c>
      <c r="G1028" s="6" t="s">
        <v>56</v>
      </c>
      <c r="H1028" s="6" t="s">
        <v>19</v>
      </c>
      <c r="I1028" s="8">
        <v>0.30000000000000004</v>
      </c>
      <c r="J1028" s="9">
        <v>1500</v>
      </c>
      <c r="K1028" s="10">
        <f t="shared" ref="K1028:K1282" si="9">I1028*J1028</f>
        <v>450.00000000000006</v>
      </c>
      <c r="L1028" s="10">
        <f t="shared" si="8"/>
        <v>157.5</v>
      </c>
      <c r="M1028" s="11">
        <v>0.35</v>
      </c>
      <c r="O1028" s="16"/>
      <c r="P1028" s="17"/>
      <c r="Q1028" s="12"/>
      <c r="R1028" s="13"/>
    </row>
    <row r="1029" spans="1:18" ht="15.75" customHeight="1" x14ac:dyDescent="0.25">
      <c r="A1029" s="1"/>
      <c r="B1029" s="6" t="s">
        <v>14</v>
      </c>
      <c r="C1029" s="6">
        <v>1185732</v>
      </c>
      <c r="D1029" s="7">
        <v>44265</v>
      </c>
      <c r="E1029" s="6" t="s">
        <v>33</v>
      </c>
      <c r="F1029" s="6" t="s">
        <v>55</v>
      </c>
      <c r="G1029" s="6" t="s">
        <v>56</v>
      </c>
      <c r="H1029" s="6" t="s">
        <v>20</v>
      </c>
      <c r="I1029" s="8">
        <v>0.35</v>
      </c>
      <c r="J1029" s="9">
        <v>0</v>
      </c>
      <c r="K1029" s="10">
        <f t="shared" si="9"/>
        <v>0</v>
      </c>
      <c r="L1029" s="10">
        <f t="shared" si="8"/>
        <v>0</v>
      </c>
      <c r="M1029" s="11">
        <v>0.4</v>
      </c>
      <c r="O1029" s="16"/>
      <c r="P1029" s="17"/>
      <c r="Q1029" s="12"/>
      <c r="R1029" s="13"/>
    </row>
    <row r="1030" spans="1:18" ht="15.75" customHeight="1" x14ac:dyDescent="0.25">
      <c r="A1030" s="1"/>
      <c r="B1030" s="6" t="s">
        <v>14</v>
      </c>
      <c r="C1030" s="6">
        <v>1185732</v>
      </c>
      <c r="D1030" s="7">
        <v>44265</v>
      </c>
      <c r="E1030" s="6" t="s">
        <v>33</v>
      </c>
      <c r="F1030" s="6" t="s">
        <v>55</v>
      </c>
      <c r="G1030" s="6" t="s">
        <v>56</v>
      </c>
      <c r="H1030" s="6" t="s">
        <v>21</v>
      </c>
      <c r="I1030" s="8">
        <v>0.5</v>
      </c>
      <c r="J1030" s="9">
        <v>500</v>
      </c>
      <c r="K1030" s="10">
        <f t="shared" si="9"/>
        <v>250</v>
      </c>
      <c r="L1030" s="10">
        <f t="shared" si="8"/>
        <v>87.5</v>
      </c>
      <c r="M1030" s="11">
        <v>0.35</v>
      </c>
      <c r="O1030" s="16"/>
      <c r="P1030" s="17"/>
      <c r="Q1030" s="12"/>
      <c r="R1030" s="13"/>
    </row>
    <row r="1031" spans="1:18" ht="15.75" customHeight="1" x14ac:dyDescent="0.25">
      <c r="A1031" s="1"/>
      <c r="B1031" s="6" t="s">
        <v>14</v>
      </c>
      <c r="C1031" s="6">
        <v>1185732</v>
      </c>
      <c r="D1031" s="7">
        <v>44265</v>
      </c>
      <c r="E1031" s="6" t="s">
        <v>33</v>
      </c>
      <c r="F1031" s="6" t="s">
        <v>55</v>
      </c>
      <c r="G1031" s="6" t="s">
        <v>56</v>
      </c>
      <c r="H1031" s="6" t="s">
        <v>22</v>
      </c>
      <c r="I1031" s="8">
        <v>0.4</v>
      </c>
      <c r="J1031" s="9">
        <v>1500</v>
      </c>
      <c r="K1031" s="10">
        <f t="shared" si="9"/>
        <v>600</v>
      </c>
      <c r="L1031" s="10">
        <f t="shared" si="8"/>
        <v>300</v>
      </c>
      <c r="M1031" s="11">
        <v>0.5</v>
      </c>
      <c r="O1031" s="16"/>
      <c r="P1031" s="17"/>
      <c r="Q1031" s="12"/>
      <c r="R1031" s="13"/>
    </row>
    <row r="1032" spans="1:18" ht="15.75" customHeight="1" x14ac:dyDescent="0.25">
      <c r="A1032" s="1"/>
      <c r="B1032" s="6" t="s">
        <v>14</v>
      </c>
      <c r="C1032" s="6">
        <v>1185732</v>
      </c>
      <c r="D1032" s="7">
        <v>44297</v>
      </c>
      <c r="E1032" s="6" t="s">
        <v>33</v>
      </c>
      <c r="F1032" s="6" t="s">
        <v>55</v>
      </c>
      <c r="G1032" s="6" t="s">
        <v>56</v>
      </c>
      <c r="H1032" s="6" t="s">
        <v>17</v>
      </c>
      <c r="I1032" s="8">
        <v>0.4</v>
      </c>
      <c r="J1032" s="9">
        <v>3750</v>
      </c>
      <c r="K1032" s="10">
        <f t="shared" si="9"/>
        <v>1500</v>
      </c>
      <c r="L1032" s="10">
        <f t="shared" si="8"/>
        <v>600</v>
      </c>
      <c r="M1032" s="11">
        <v>0.4</v>
      </c>
      <c r="O1032" s="16"/>
      <c r="P1032" s="17"/>
      <c r="Q1032" s="12"/>
      <c r="R1032" s="13"/>
    </row>
    <row r="1033" spans="1:18" ht="15.75" customHeight="1" x14ac:dyDescent="0.25">
      <c r="A1033" s="1"/>
      <c r="B1033" s="6" t="s">
        <v>14</v>
      </c>
      <c r="C1033" s="6">
        <v>1185732</v>
      </c>
      <c r="D1033" s="7">
        <v>44297</v>
      </c>
      <c r="E1033" s="6" t="s">
        <v>33</v>
      </c>
      <c r="F1033" s="6" t="s">
        <v>55</v>
      </c>
      <c r="G1033" s="6" t="s">
        <v>56</v>
      </c>
      <c r="H1033" s="6" t="s">
        <v>18</v>
      </c>
      <c r="I1033" s="8">
        <v>0.35000000000000003</v>
      </c>
      <c r="J1033" s="9">
        <v>750</v>
      </c>
      <c r="K1033" s="10">
        <f t="shared" si="9"/>
        <v>262.5</v>
      </c>
      <c r="L1033" s="10">
        <f t="shared" si="8"/>
        <v>91.875</v>
      </c>
      <c r="M1033" s="11">
        <v>0.35</v>
      </c>
      <c r="O1033" s="16"/>
      <c r="P1033" s="17"/>
      <c r="Q1033" s="12"/>
      <c r="R1033" s="13"/>
    </row>
    <row r="1034" spans="1:18" ht="15.75" customHeight="1" x14ac:dyDescent="0.25">
      <c r="A1034" s="1"/>
      <c r="B1034" s="6" t="s">
        <v>14</v>
      </c>
      <c r="C1034" s="6">
        <v>1185732</v>
      </c>
      <c r="D1034" s="7">
        <v>44297</v>
      </c>
      <c r="E1034" s="6" t="s">
        <v>33</v>
      </c>
      <c r="F1034" s="6" t="s">
        <v>55</v>
      </c>
      <c r="G1034" s="6" t="s">
        <v>56</v>
      </c>
      <c r="H1034" s="6" t="s">
        <v>19</v>
      </c>
      <c r="I1034" s="8">
        <v>0.25000000000000006</v>
      </c>
      <c r="J1034" s="9">
        <v>750</v>
      </c>
      <c r="K1034" s="10">
        <f t="shared" si="9"/>
        <v>187.50000000000003</v>
      </c>
      <c r="L1034" s="10">
        <f t="shared" si="8"/>
        <v>65.625</v>
      </c>
      <c r="M1034" s="11">
        <v>0.35</v>
      </c>
      <c r="O1034" s="16"/>
      <c r="P1034" s="17"/>
      <c r="Q1034" s="12"/>
      <c r="R1034" s="13"/>
    </row>
    <row r="1035" spans="1:18" ht="15.75" customHeight="1" x14ac:dyDescent="0.25">
      <c r="A1035" s="1"/>
      <c r="B1035" s="6" t="s">
        <v>14</v>
      </c>
      <c r="C1035" s="6">
        <v>1185732</v>
      </c>
      <c r="D1035" s="7">
        <v>44297</v>
      </c>
      <c r="E1035" s="6" t="s">
        <v>33</v>
      </c>
      <c r="F1035" s="6" t="s">
        <v>55</v>
      </c>
      <c r="G1035" s="6" t="s">
        <v>56</v>
      </c>
      <c r="H1035" s="6" t="s">
        <v>20</v>
      </c>
      <c r="I1035" s="8">
        <v>0.3</v>
      </c>
      <c r="J1035" s="9">
        <v>0</v>
      </c>
      <c r="K1035" s="10">
        <f t="shared" si="9"/>
        <v>0</v>
      </c>
      <c r="L1035" s="10">
        <f t="shared" si="8"/>
        <v>0</v>
      </c>
      <c r="M1035" s="11">
        <v>0.4</v>
      </c>
      <c r="O1035" s="16"/>
      <c r="P1035" s="17"/>
      <c r="Q1035" s="12"/>
      <c r="R1035" s="13"/>
    </row>
    <row r="1036" spans="1:18" ht="15.75" customHeight="1" x14ac:dyDescent="0.25">
      <c r="A1036" s="1"/>
      <c r="B1036" s="6" t="s">
        <v>14</v>
      </c>
      <c r="C1036" s="6">
        <v>1185732</v>
      </c>
      <c r="D1036" s="7">
        <v>44297</v>
      </c>
      <c r="E1036" s="6" t="s">
        <v>33</v>
      </c>
      <c r="F1036" s="6" t="s">
        <v>55</v>
      </c>
      <c r="G1036" s="6" t="s">
        <v>56</v>
      </c>
      <c r="H1036" s="6" t="s">
        <v>21</v>
      </c>
      <c r="I1036" s="8">
        <v>0.45</v>
      </c>
      <c r="J1036" s="9">
        <v>250</v>
      </c>
      <c r="K1036" s="10">
        <f t="shared" si="9"/>
        <v>112.5</v>
      </c>
      <c r="L1036" s="10">
        <f t="shared" si="8"/>
        <v>39.375</v>
      </c>
      <c r="M1036" s="11">
        <v>0.35</v>
      </c>
      <c r="O1036" s="16"/>
      <c r="P1036" s="17"/>
      <c r="Q1036" s="12"/>
      <c r="R1036" s="13"/>
    </row>
    <row r="1037" spans="1:18" ht="15.75" customHeight="1" x14ac:dyDescent="0.25">
      <c r="A1037" s="1"/>
      <c r="B1037" s="6" t="s">
        <v>14</v>
      </c>
      <c r="C1037" s="6">
        <v>1185732</v>
      </c>
      <c r="D1037" s="7">
        <v>44297</v>
      </c>
      <c r="E1037" s="6" t="s">
        <v>33</v>
      </c>
      <c r="F1037" s="6" t="s">
        <v>55</v>
      </c>
      <c r="G1037" s="6" t="s">
        <v>56</v>
      </c>
      <c r="H1037" s="6" t="s">
        <v>22</v>
      </c>
      <c r="I1037" s="8">
        <v>0.35000000000000003</v>
      </c>
      <c r="J1037" s="9">
        <v>1500</v>
      </c>
      <c r="K1037" s="10">
        <f t="shared" si="9"/>
        <v>525</v>
      </c>
      <c r="L1037" s="10">
        <f t="shared" si="8"/>
        <v>262.5</v>
      </c>
      <c r="M1037" s="11">
        <v>0.5</v>
      </c>
      <c r="O1037" s="16"/>
      <c r="P1037" s="17"/>
      <c r="Q1037" s="12"/>
      <c r="R1037" s="13"/>
    </row>
    <row r="1038" spans="1:18" ht="15.75" customHeight="1" x14ac:dyDescent="0.25">
      <c r="A1038" s="1"/>
      <c r="B1038" s="6" t="s">
        <v>14</v>
      </c>
      <c r="C1038" s="6">
        <v>1185732</v>
      </c>
      <c r="D1038" s="7">
        <v>44328</v>
      </c>
      <c r="E1038" s="6" t="s">
        <v>33</v>
      </c>
      <c r="F1038" s="6" t="s">
        <v>55</v>
      </c>
      <c r="G1038" s="6" t="s">
        <v>56</v>
      </c>
      <c r="H1038" s="6" t="s">
        <v>17</v>
      </c>
      <c r="I1038" s="8">
        <v>0.45</v>
      </c>
      <c r="J1038" s="9">
        <v>4200</v>
      </c>
      <c r="K1038" s="10">
        <f t="shared" si="9"/>
        <v>1890</v>
      </c>
      <c r="L1038" s="10">
        <f t="shared" si="8"/>
        <v>756</v>
      </c>
      <c r="M1038" s="11">
        <v>0.4</v>
      </c>
      <c r="O1038" s="16"/>
      <c r="P1038" s="17"/>
      <c r="Q1038" s="12"/>
      <c r="R1038" s="13"/>
    </row>
    <row r="1039" spans="1:18" ht="15.75" customHeight="1" x14ac:dyDescent="0.25">
      <c r="A1039" s="1"/>
      <c r="B1039" s="6" t="s">
        <v>14</v>
      </c>
      <c r="C1039" s="6">
        <v>1185732</v>
      </c>
      <c r="D1039" s="7">
        <v>44328</v>
      </c>
      <c r="E1039" s="6" t="s">
        <v>33</v>
      </c>
      <c r="F1039" s="6" t="s">
        <v>55</v>
      </c>
      <c r="G1039" s="6" t="s">
        <v>56</v>
      </c>
      <c r="H1039" s="6" t="s">
        <v>18</v>
      </c>
      <c r="I1039" s="8">
        <v>0.40000000000000008</v>
      </c>
      <c r="J1039" s="9">
        <v>1250</v>
      </c>
      <c r="K1039" s="10">
        <f t="shared" si="9"/>
        <v>500.00000000000011</v>
      </c>
      <c r="L1039" s="10">
        <f t="shared" si="8"/>
        <v>175.00000000000003</v>
      </c>
      <c r="M1039" s="11">
        <v>0.35</v>
      </c>
      <c r="O1039" s="16"/>
      <c r="P1039" s="17"/>
      <c r="Q1039" s="12"/>
      <c r="R1039" s="13"/>
    </row>
    <row r="1040" spans="1:18" ht="15.75" customHeight="1" x14ac:dyDescent="0.25">
      <c r="A1040" s="1"/>
      <c r="B1040" s="6" t="s">
        <v>14</v>
      </c>
      <c r="C1040" s="6">
        <v>1185732</v>
      </c>
      <c r="D1040" s="7">
        <v>44328</v>
      </c>
      <c r="E1040" s="6" t="s">
        <v>33</v>
      </c>
      <c r="F1040" s="6" t="s">
        <v>55</v>
      </c>
      <c r="G1040" s="6" t="s">
        <v>56</v>
      </c>
      <c r="H1040" s="6" t="s">
        <v>19</v>
      </c>
      <c r="I1040" s="8">
        <v>0.35000000000000003</v>
      </c>
      <c r="J1040" s="9">
        <v>1000</v>
      </c>
      <c r="K1040" s="10">
        <f t="shared" si="9"/>
        <v>350.00000000000006</v>
      </c>
      <c r="L1040" s="10">
        <f t="shared" si="8"/>
        <v>122.50000000000001</v>
      </c>
      <c r="M1040" s="11">
        <v>0.35</v>
      </c>
      <c r="O1040" s="16"/>
      <c r="P1040" s="17"/>
      <c r="Q1040" s="12"/>
      <c r="R1040" s="13"/>
    </row>
    <row r="1041" spans="1:18" ht="15.75" customHeight="1" x14ac:dyDescent="0.25">
      <c r="A1041" s="1"/>
      <c r="B1041" s="6" t="s">
        <v>14</v>
      </c>
      <c r="C1041" s="6">
        <v>1185732</v>
      </c>
      <c r="D1041" s="7">
        <v>44328</v>
      </c>
      <c r="E1041" s="6" t="s">
        <v>33</v>
      </c>
      <c r="F1041" s="6" t="s">
        <v>55</v>
      </c>
      <c r="G1041" s="6" t="s">
        <v>56</v>
      </c>
      <c r="H1041" s="6" t="s">
        <v>20</v>
      </c>
      <c r="I1041" s="8">
        <v>0.35000000000000003</v>
      </c>
      <c r="J1041" s="9">
        <v>250</v>
      </c>
      <c r="K1041" s="10">
        <f t="shared" si="9"/>
        <v>87.500000000000014</v>
      </c>
      <c r="L1041" s="10">
        <f t="shared" si="8"/>
        <v>35.000000000000007</v>
      </c>
      <c r="M1041" s="11">
        <v>0.4</v>
      </c>
      <c r="O1041" s="16"/>
      <c r="P1041" s="17"/>
      <c r="Q1041" s="12"/>
      <c r="R1041" s="13"/>
    </row>
    <row r="1042" spans="1:18" ht="15.75" customHeight="1" x14ac:dyDescent="0.25">
      <c r="A1042" s="1"/>
      <c r="B1042" s="6" t="s">
        <v>14</v>
      </c>
      <c r="C1042" s="6">
        <v>1185732</v>
      </c>
      <c r="D1042" s="7">
        <v>44328</v>
      </c>
      <c r="E1042" s="6" t="s">
        <v>33</v>
      </c>
      <c r="F1042" s="6" t="s">
        <v>55</v>
      </c>
      <c r="G1042" s="6" t="s">
        <v>56</v>
      </c>
      <c r="H1042" s="6" t="s">
        <v>21</v>
      </c>
      <c r="I1042" s="8">
        <v>0.49999999999999994</v>
      </c>
      <c r="J1042" s="9">
        <v>500</v>
      </c>
      <c r="K1042" s="10">
        <f t="shared" si="9"/>
        <v>249.99999999999997</v>
      </c>
      <c r="L1042" s="10">
        <f t="shared" si="8"/>
        <v>87.499999999999986</v>
      </c>
      <c r="M1042" s="11">
        <v>0.35</v>
      </c>
      <c r="O1042" s="16"/>
      <c r="P1042" s="17"/>
      <c r="Q1042" s="12"/>
      <c r="R1042" s="13"/>
    </row>
    <row r="1043" spans="1:18" ht="15.75" customHeight="1" x14ac:dyDescent="0.25">
      <c r="A1043" s="1"/>
      <c r="B1043" s="6" t="s">
        <v>14</v>
      </c>
      <c r="C1043" s="6">
        <v>1185732</v>
      </c>
      <c r="D1043" s="7">
        <v>44328</v>
      </c>
      <c r="E1043" s="6" t="s">
        <v>33</v>
      </c>
      <c r="F1043" s="6" t="s">
        <v>55</v>
      </c>
      <c r="G1043" s="6" t="s">
        <v>56</v>
      </c>
      <c r="H1043" s="6" t="s">
        <v>22</v>
      </c>
      <c r="I1043" s="8">
        <v>0.54999999999999993</v>
      </c>
      <c r="J1043" s="9">
        <v>1500</v>
      </c>
      <c r="K1043" s="10">
        <f t="shared" si="9"/>
        <v>824.99999999999989</v>
      </c>
      <c r="L1043" s="10">
        <f t="shared" si="8"/>
        <v>412.49999999999994</v>
      </c>
      <c r="M1043" s="11">
        <v>0.5</v>
      </c>
      <c r="O1043" s="16"/>
      <c r="P1043" s="17"/>
      <c r="Q1043" s="12"/>
      <c r="R1043" s="13"/>
    </row>
    <row r="1044" spans="1:18" ht="15.75" customHeight="1" x14ac:dyDescent="0.25">
      <c r="A1044" s="1"/>
      <c r="B1044" s="6" t="s">
        <v>14</v>
      </c>
      <c r="C1044" s="6">
        <v>1185732</v>
      </c>
      <c r="D1044" s="7">
        <v>44358</v>
      </c>
      <c r="E1044" s="6" t="s">
        <v>33</v>
      </c>
      <c r="F1044" s="6" t="s">
        <v>55</v>
      </c>
      <c r="G1044" s="6" t="s">
        <v>56</v>
      </c>
      <c r="H1044" s="6" t="s">
        <v>17</v>
      </c>
      <c r="I1044" s="8">
        <v>0.4</v>
      </c>
      <c r="J1044" s="9">
        <v>4000</v>
      </c>
      <c r="K1044" s="10">
        <f t="shared" si="9"/>
        <v>1600</v>
      </c>
      <c r="L1044" s="10">
        <f t="shared" si="8"/>
        <v>640</v>
      </c>
      <c r="M1044" s="11">
        <v>0.4</v>
      </c>
      <c r="O1044" s="16"/>
      <c r="P1044" s="17"/>
      <c r="Q1044" s="12"/>
      <c r="R1044" s="13"/>
    </row>
    <row r="1045" spans="1:18" ht="15.75" customHeight="1" x14ac:dyDescent="0.25">
      <c r="A1045" s="1"/>
      <c r="B1045" s="6" t="s">
        <v>14</v>
      </c>
      <c r="C1045" s="6">
        <v>1185732</v>
      </c>
      <c r="D1045" s="7">
        <v>44358</v>
      </c>
      <c r="E1045" s="6" t="s">
        <v>33</v>
      </c>
      <c r="F1045" s="6" t="s">
        <v>55</v>
      </c>
      <c r="G1045" s="6" t="s">
        <v>56</v>
      </c>
      <c r="H1045" s="6" t="s">
        <v>18</v>
      </c>
      <c r="I1045" s="8">
        <v>0.35000000000000009</v>
      </c>
      <c r="J1045" s="9">
        <v>1500</v>
      </c>
      <c r="K1045" s="10">
        <f t="shared" si="9"/>
        <v>525.00000000000011</v>
      </c>
      <c r="L1045" s="10">
        <f t="shared" si="8"/>
        <v>183.75000000000003</v>
      </c>
      <c r="M1045" s="11">
        <v>0.35</v>
      </c>
      <c r="O1045" s="16"/>
      <c r="P1045" s="17"/>
      <c r="Q1045" s="12"/>
      <c r="R1045" s="13"/>
    </row>
    <row r="1046" spans="1:18" ht="15.75" customHeight="1" x14ac:dyDescent="0.25">
      <c r="A1046" s="1"/>
      <c r="B1046" s="6" t="s">
        <v>14</v>
      </c>
      <c r="C1046" s="6">
        <v>1185732</v>
      </c>
      <c r="D1046" s="7">
        <v>44358</v>
      </c>
      <c r="E1046" s="6" t="s">
        <v>33</v>
      </c>
      <c r="F1046" s="6" t="s">
        <v>55</v>
      </c>
      <c r="G1046" s="6" t="s">
        <v>56</v>
      </c>
      <c r="H1046" s="6" t="s">
        <v>19</v>
      </c>
      <c r="I1046" s="8">
        <v>0.30000000000000004</v>
      </c>
      <c r="J1046" s="9">
        <v>1750</v>
      </c>
      <c r="K1046" s="10">
        <f t="shared" si="9"/>
        <v>525.00000000000011</v>
      </c>
      <c r="L1046" s="10">
        <f t="shared" si="8"/>
        <v>183.75000000000003</v>
      </c>
      <c r="M1046" s="11">
        <v>0.35</v>
      </c>
      <c r="O1046" s="16"/>
      <c r="P1046" s="17"/>
      <c r="Q1046" s="12"/>
      <c r="R1046" s="13"/>
    </row>
    <row r="1047" spans="1:18" ht="15.75" customHeight="1" x14ac:dyDescent="0.25">
      <c r="A1047" s="1"/>
      <c r="B1047" s="6" t="s">
        <v>14</v>
      </c>
      <c r="C1047" s="6">
        <v>1185732</v>
      </c>
      <c r="D1047" s="7">
        <v>44358</v>
      </c>
      <c r="E1047" s="6" t="s">
        <v>33</v>
      </c>
      <c r="F1047" s="6" t="s">
        <v>55</v>
      </c>
      <c r="G1047" s="6" t="s">
        <v>56</v>
      </c>
      <c r="H1047" s="6" t="s">
        <v>20</v>
      </c>
      <c r="I1047" s="8">
        <v>0.30000000000000004</v>
      </c>
      <c r="J1047" s="9">
        <v>1500</v>
      </c>
      <c r="K1047" s="10">
        <f t="shared" si="9"/>
        <v>450.00000000000006</v>
      </c>
      <c r="L1047" s="10">
        <f t="shared" si="8"/>
        <v>180.00000000000003</v>
      </c>
      <c r="M1047" s="11">
        <v>0.4</v>
      </c>
      <c r="O1047" s="16"/>
      <c r="P1047" s="17"/>
      <c r="Q1047" s="12"/>
      <c r="R1047" s="13"/>
    </row>
    <row r="1048" spans="1:18" ht="15.75" customHeight="1" x14ac:dyDescent="0.25">
      <c r="A1048" s="1"/>
      <c r="B1048" s="6" t="s">
        <v>14</v>
      </c>
      <c r="C1048" s="6">
        <v>1185732</v>
      </c>
      <c r="D1048" s="7">
        <v>44358</v>
      </c>
      <c r="E1048" s="6" t="s">
        <v>33</v>
      </c>
      <c r="F1048" s="6" t="s">
        <v>55</v>
      </c>
      <c r="G1048" s="6" t="s">
        <v>56</v>
      </c>
      <c r="H1048" s="6" t="s">
        <v>21</v>
      </c>
      <c r="I1048" s="8">
        <v>0.45</v>
      </c>
      <c r="J1048" s="9">
        <v>1500</v>
      </c>
      <c r="K1048" s="10">
        <f t="shared" si="9"/>
        <v>675</v>
      </c>
      <c r="L1048" s="10">
        <f t="shared" si="8"/>
        <v>236.24999999999997</v>
      </c>
      <c r="M1048" s="11">
        <v>0.35</v>
      </c>
      <c r="O1048" s="16"/>
      <c r="P1048" s="17"/>
      <c r="Q1048" s="12"/>
      <c r="R1048" s="13"/>
    </row>
    <row r="1049" spans="1:18" ht="15.75" customHeight="1" x14ac:dyDescent="0.25">
      <c r="A1049" s="1"/>
      <c r="B1049" s="6" t="s">
        <v>14</v>
      </c>
      <c r="C1049" s="6">
        <v>1185732</v>
      </c>
      <c r="D1049" s="7">
        <v>44358</v>
      </c>
      <c r="E1049" s="6" t="s">
        <v>33</v>
      </c>
      <c r="F1049" s="6" t="s">
        <v>55</v>
      </c>
      <c r="G1049" s="6" t="s">
        <v>56</v>
      </c>
      <c r="H1049" s="6" t="s">
        <v>22</v>
      </c>
      <c r="I1049" s="8">
        <v>0.5</v>
      </c>
      <c r="J1049" s="9">
        <v>3250</v>
      </c>
      <c r="K1049" s="10">
        <f t="shared" si="9"/>
        <v>1625</v>
      </c>
      <c r="L1049" s="10">
        <f t="shared" si="8"/>
        <v>812.5</v>
      </c>
      <c r="M1049" s="11">
        <v>0.5</v>
      </c>
      <c r="O1049" s="16"/>
      <c r="P1049" s="17"/>
      <c r="Q1049" s="12"/>
      <c r="R1049" s="13"/>
    </row>
    <row r="1050" spans="1:18" ht="15.75" customHeight="1" x14ac:dyDescent="0.25">
      <c r="A1050" s="1"/>
      <c r="B1050" s="6" t="s">
        <v>14</v>
      </c>
      <c r="C1050" s="6">
        <v>1185732</v>
      </c>
      <c r="D1050" s="7">
        <v>44387</v>
      </c>
      <c r="E1050" s="6" t="s">
        <v>33</v>
      </c>
      <c r="F1050" s="6" t="s">
        <v>55</v>
      </c>
      <c r="G1050" s="6" t="s">
        <v>56</v>
      </c>
      <c r="H1050" s="6" t="s">
        <v>17</v>
      </c>
      <c r="I1050" s="8">
        <v>0.45</v>
      </c>
      <c r="J1050" s="9">
        <v>5500</v>
      </c>
      <c r="K1050" s="10">
        <f t="shared" si="9"/>
        <v>2475</v>
      </c>
      <c r="L1050" s="10">
        <f t="shared" si="8"/>
        <v>990</v>
      </c>
      <c r="M1050" s="11">
        <v>0.4</v>
      </c>
      <c r="O1050" s="16"/>
      <c r="P1050" s="17"/>
      <c r="Q1050" s="12"/>
      <c r="R1050" s="13"/>
    </row>
    <row r="1051" spans="1:18" ht="15.75" customHeight="1" x14ac:dyDescent="0.25">
      <c r="A1051" s="1"/>
      <c r="B1051" s="6" t="s">
        <v>14</v>
      </c>
      <c r="C1051" s="6">
        <v>1185732</v>
      </c>
      <c r="D1051" s="7">
        <v>44387</v>
      </c>
      <c r="E1051" s="6" t="s">
        <v>33</v>
      </c>
      <c r="F1051" s="6" t="s">
        <v>55</v>
      </c>
      <c r="G1051" s="6" t="s">
        <v>56</v>
      </c>
      <c r="H1051" s="6" t="s">
        <v>18</v>
      </c>
      <c r="I1051" s="8">
        <v>0.40000000000000008</v>
      </c>
      <c r="J1051" s="9">
        <v>3000</v>
      </c>
      <c r="K1051" s="10">
        <f t="shared" si="9"/>
        <v>1200.0000000000002</v>
      </c>
      <c r="L1051" s="10">
        <f t="shared" si="8"/>
        <v>420.00000000000006</v>
      </c>
      <c r="M1051" s="11">
        <v>0.35</v>
      </c>
      <c r="O1051" s="16"/>
      <c r="P1051" s="17"/>
      <c r="Q1051" s="12"/>
      <c r="R1051" s="13"/>
    </row>
    <row r="1052" spans="1:18" ht="15.75" customHeight="1" x14ac:dyDescent="0.25">
      <c r="A1052" s="1"/>
      <c r="B1052" s="6" t="s">
        <v>14</v>
      </c>
      <c r="C1052" s="6">
        <v>1185732</v>
      </c>
      <c r="D1052" s="7">
        <v>44387</v>
      </c>
      <c r="E1052" s="6" t="s">
        <v>33</v>
      </c>
      <c r="F1052" s="6" t="s">
        <v>55</v>
      </c>
      <c r="G1052" s="6" t="s">
        <v>56</v>
      </c>
      <c r="H1052" s="6" t="s">
        <v>19</v>
      </c>
      <c r="I1052" s="8">
        <v>0.35000000000000003</v>
      </c>
      <c r="J1052" s="9">
        <v>2250</v>
      </c>
      <c r="K1052" s="10">
        <f t="shared" si="9"/>
        <v>787.50000000000011</v>
      </c>
      <c r="L1052" s="10">
        <f t="shared" si="8"/>
        <v>275.625</v>
      </c>
      <c r="M1052" s="11">
        <v>0.35</v>
      </c>
      <c r="O1052" s="16"/>
      <c r="P1052" s="17"/>
      <c r="Q1052" s="12"/>
      <c r="R1052" s="13"/>
    </row>
    <row r="1053" spans="1:18" ht="15.75" customHeight="1" x14ac:dyDescent="0.25">
      <c r="A1053" s="1"/>
      <c r="B1053" s="6" t="s">
        <v>14</v>
      </c>
      <c r="C1053" s="6">
        <v>1185732</v>
      </c>
      <c r="D1053" s="7">
        <v>44387</v>
      </c>
      <c r="E1053" s="6" t="s">
        <v>33</v>
      </c>
      <c r="F1053" s="6" t="s">
        <v>55</v>
      </c>
      <c r="G1053" s="6" t="s">
        <v>56</v>
      </c>
      <c r="H1053" s="6" t="s">
        <v>20</v>
      </c>
      <c r="I1053" s="8">
        <v>0.35000000000000003</v>
      </c>
      <c r="J1053" s="9">
        <v>1750</v>
      </c>
      <c r="K1053" s="10">
        <f t="shared" si="9"/>
        <v>612.50000000000011</v>
      </c>
      <c r="L1053" s="10">
        <f t="shared" si="8"/>
        <v>245.00000000000006</v>
      </c>
      <c r="M1053" s="11">
        <v>0.4</v>
      </c>
      <c r="O1053" s="16"/>
      <c r="P1053" s="17"/>
      <c r="Q1053" s="12"/>
      <c r="R1053" s="13"/>
    </row>
    <row r="1054" spans="1:18" ht="15.75" customHeight="1" x14ac:dyDescent="0.25">
      <c r="A1054" s="1"/>
      <c r="B1054" s="6" t="s">
        <v>14</v>
      </c>
      <c r="C1054" s="6">
        <v>1185732</v>
      </c>
      <c r="D1054" s="7">
        <v>44387</v>
      </c>
      <c r="E1054" s="6" t="s">
        <v>33</v>
      </c>
      <c r="F1054" s="6" t="s">
        <v>55</v>
      </c>
      <c r="G1054" s="6" t="s">
        <v>56</v>
      </c>
      <c r="H1054" s="6" t="s">
        <v>21</v>
      </c>
      <c r="I1054" s="8">
        <v>0.45</v>
      </c>
      <c r="J1054" s="9">
        <v>1750</v>
      </c>
      <c r="K1054" s="10">
        <f t="shared" si="9"/>
        <v>787.5</v>
      </c>
      <c r="L1054" s="10">
        <f t="shared" si="8"/>
        <v>275.625</v>
      </c>
      <c r="M1054" s="11">
        <v>0.35</v>
      </c>
      <c r="O1054" s="16"/>
      <c r="P1054" s="17"/>
      <c r="Q1054" s="12"/>
      <c r="R1054" s="13"/>
    </row>
    <row r="1055" spans="1:18" ht="15.75" customHeight="1" x14ac:dyDescent="0.25">
      <c r="A1055" s="1"/>
      <c r="B1055" s="6" t="s">
        <v>14</v>
      </c>
      <c r="C1055" s="6">
        <v>1185732</v>
      </c>
      <c r="D1055" s="7">
        <v>44387</v>
      </c>
      <c r="E1055" s="6" t="s">
        <v>33</v>
      </c>
      <c r="F1055" s="6" t="s">
        <v>55</v>
      </c>
      <c r="G1055" s="6" t="s">
        <v>56</v>
      </c>
      <c r="H1055" s="6" t="s">
        <v>22</v>
      </c>
      <c r="I1055" s="8">
        <v>0.5</v>
      </c>
      <c r="J1055" s="9">
        <v>3500</v>
      </c>
      <c r="K1055" s="10">
        <f t="shared" si="9"/>
        <v>1750</v>
      </c>
      <c r="L1055" s="10">
        <f t="shared" si="8"/>
        <v>875</v>
      </c>
      <c r="M1055" s="11">
        <v>0.5</v>
      </c>
      <c r="O1055" s="16"/>
      <c r="P1055" s="17"/>
      <c r="Q1055" s="12"/>
      <c r="R1055" s="13"/>
    </row>
    <row r="1056" spans="1:18" ht="15.75" customHeight="1" x14ac:dyDescent="0.25">
      <c r="A1056" s="1"/>
      <c r="B1056" s="6" t="s">
        <v>14</v>
      </c>
      <c r="C1056" s="6">
        <v>1185732</v>
      </c>
      <c r="D1056" s="7">
        <v>44419</v>
      </c>
      <c r="E1056" s="6" t="s">
        <v>33</v>
      </c>
      <c r="F1056" s="6" t="s">
        <v>55</v>
      </c>
      <c r="G1056" s="6" t="s">
        <v>56</v>
      </c>
      <c r="H1056" s="6" t="s">
        <v>17</v>
      </c>
      <c r="I1056" s="8">
        <v>0.45</v>
      </c>
      <c r="J1056" s="9">
        <v>5000</v>
      </c>
      <c r="K1056" s="10">
        <f t="shared" si="9"/>
        <v>2250</v>
      </c>
      <c r="L1056" s="10">
        <f t="shared" si="8"/>
        <v>900</v>
      </c>
      <c r="M1056" s="11">
        <v>0.4</v>
      </c>
      <c r="O1056" s="16"/>
      <c r="P1056" s="17"/>
      <c r="Q1056" s="12"/>
      <c r="R1056" s="13"/>
    </row>
    <row r="1057" spans="1:18" ht="15.75" customHeight="1" x14ac:dyDescent="0.25">
      <c r="A1057" s="1"/>
      <c r="B1057" s="6" t="s">
        <v>14</v>
      </c>
      <c r="C1057" s="6">
        <v>1185732</v>
      </c>
      <c r="D1057" s="7">
        <v>44419</v>
      </c>
      <c r="E1057" s="6" t="s">
        <v>33</v>
      </c>
      <c r="F1057" s="6" t="s">
        <v>55</v>
      </c>
      <c r="G1057" s="6" t="s">
        <v>56</v>
      </c>
      <c r="H1057" s="6" t="s">
        <v>18</v>
      </c>
      <c r="I1057" s="8">
        <v>0.45000000000000007</v>
      </c>
      <c r="J1057" s="9">
        <v>2750</v>
      </c>
      <c r="K1057" s="10">
        <f t="shared" si="9"/>
        <v>1237.5000000000002</v>
      </c>
      <c r="L1057" s="10">
        <f t="shared" si="8"/>
        <v>433.12500000000006</v>
      </c>
      <c r="M1057" s="11">
        <v>0.35</v>
      </c>
      <c r="O1057" s="16"/>
      <c r="P1057" s="17"/>
      <c r="Q1057" s="12"/>
      <c r="R1057" s="13"/>
    </row>
    <row r="1058" spans="1:18" ht="15.75" customHeight="1" x14ac:dyDescent="0.25">
      <c r="A1058" s="1"/>
      <c r="B1058" s="6" t="s">
        <v>14</v>
      </c>
      <c r="C1058" s="6">
        <v>1185732</v>
      </c>
      <c r="D1058" s="7">
        <v>44419</v>
      </c>
      <c r="E1058" s="6" t="s">
        <v>33</v>
      </c>
      <c r="F1058" s="6" t="s">
        <v>55</v>
      </c>
      <c r="G1058" s="6" t="s">
        <v>56</v>
      </c>
      <c r="H1058" s="6" t="s">
        <v>19</v>
      </c>
      <c r="I1058" s="8">
        <v>0.4</v>
      </c>
      <c r="J1058" s="9">
        <v>2000</v>
      </c>
      <c r="K1058" s="10">
        <f t="shared" si="9"/>
        <v>800</v>
      </c>
      <c r="L1058" s="10">
        <f t="shared" si="8"/>
        <v>280</v>
      </c>
      <c r="M1058" s="11">
        <v>0.35</v>
      </c>
      <c r="O1058" s="16"/>
      <c r="P1058" s="17"/>
      <c r="Q1058" s="12"/>
      <c r="R1058" s="13"/>
    </row>
    <row r="1059" spans="1:18" ht="15.75" customHeight="1" x14ac:dyDescent="0.25">
      <c r="A1059" s="1"/>
      <c r="B1059" s="6" t="s">
        <v>14</v>
      </c>
      <c r="C1059" s="6">
        <v>1185732</v>
      </c>
      <c r="D1059" s="7">
        <v>44419</v>
      </c>
      <c r="E1059" s="6" t="s">
        <v>33</v>
      </c>
      <c r="F1059" s="6" t="s">
        <v>55</v>
      </c>
      <c r="G1059" s="6" t="s">
        <v>56</v>
      </c>
      <c r="H1059" s="6" t="s">
        <v>20</v>
      </c>
      <c r="I1059" s="8">
        <v>0.30000000000000004</v>
      </c>
      <c r="J1059" s="9">
        <v>1250</v>
      </c>
      <c r="K1059" s="10">
        <f t="shared" si="9"/>
        <v>375.00000000000006</v>
      </c>
      <c r="L1059" s="10">
        <f t="shared" si="8"/>
        <v>150.00000000000003</v>
      </c>
      <c r="M1059" s="11">
        <v>0.4</v>
      </c>
      <c r="O1059" s="16"/>
      <c r="P1059" s="17"/>
      <c r="Q1059" s="12"/>
      <c r="R1059" s="13"/>
    </row>
    <row r="1060" spans="1:18" ht="15.75" customHeight="1" x14ac:dyDescent="0.25">
      <c r="A1060" s="1"/>
      <c r="B1060" s="6" t="s">
        <v>14</v>
      </c>
      <c r="C1060" s="6">
        <v>1185732</v>
      </c>
      <c r="D1060" s="7">
        <v>44419</v>
      </c>
      <c r="E1060" s="6" t="s">
        <v>33</v>
      </c>
      <c r="F1060" s="6" t="s">
        <v>55</v>
      </c>
      <c r="G1060" s="6" t="s">
        <v>56</v>
      </c>
      <c r="H1060" s="6" t="s">
        <v>21</v>
      </c>
      <c r="I1060" s="8">
        <v>0.4</v>
      </c>
      <c r="J1060" s="9">
        <v>1000</v>
      </c>
      <c r="K1060" s="10">
        <f t="shared" si="9"/>
        <v>400</v>
      </c>
      <c r="L1060" s="10">
        <f t="shared" si="8"/>
        <v>140</v>
      </c>
      <c r="M1060" s="11">
        <v>0.35</v>
      </c>
      <c r="O1060" s="16"/>
      <c r="P1060" s="17"/>
      <c r="Q1060" s="12"/>
      <c r="R1060" s="13"/>
    </row>
    <row r="1061" spans="1:18" ht="15.75" customHeight="1" x14ac:dyDescent="0.25">
      <c r="A1061" s="1"/>
      <c r="B1061" s="6" t="s">
        <v>14</v>
      </c>
      <c r="C1061" s="6">
        <v>1185732</v>
      </c>
      <c r="D1061" s="7">
        <v>44419</v>
      </c>
      <c r="E1061" s="6" t="s">
        <v>33</v>
      </c>
      <c r="F1061" s="6" t="s">
        <v>55</v>
      </c>
      <c r="G1061" s="6" t="s">
        <v>56</v>
      </c>
      <c r="H1061" s="6" t="s">
        <v>22</v>
      </c>
      <c r="I1061" s="8">
        <v>0.45</v>
      </c>
      <c r="J1061" s="9">
        <v>2750</v>
      </c>
      <c r="K1061" s="10">
        <f t="shared" si="9"/>
        <v>1237.5</v>
      </c>
      <c r="L1061" s="10">
        <f t="shared" si="8"/>
        <v>618.75</v>
      </c>
      <c r="M1061" s="11">
        <v>0.5</v>
      </c>
      <c r="O1061" s="16"/>
      <c r="P1061" s="17"/>
      <c r="Q1061" s="12"/>
      <c r="R1061" s="13"/>
    </row>
    <row r="1062" spans="1:18" ht="15.75" customHeight="1" x14ac:dyDescent="0.25">
      <c r="A1062" s="1"/>
      <c r="B1062" s="6" t="s">
        <v>14</v>
      </c>
      <c r="C1062" s="6">
        <v>1185732</v>
      </c>
      <c r="D1062" s="7">
        <v>44451</v>
      </c>
      <c r="E1062" s="6" t="s">
        <v>33</v>
      </c>
      <c r="F1062" s="6" t="s">
        <v>55</v>
      </c>
      <c r="G1062" s="6" t="s">
        <v>56</v>
      </c>
      <c r="H1062" s="6" t="s">
        <v>17</v>
      </c>
      <c r="I1062" s="8">
        <v>0.4</v>
      </c>
      <c r="J1062" s="9">
        <v>4000</v>
      </c>
      <c r="K1062" s="10">
        <f t="shared" si="9"/>
        <v>1600</v>
      </c>
      <c r="L1062" s="10">
        <f t="shared" si="8"/>
        <v>640</v>
      </c>
      <c r="M1062" s="11">
        <v>0.4</v>
      </c>
      <c r="O1062" s="16"/>
      <c r="P1062" s="17"/>
      <c r="Q1062" s="12"/>
      <c r="R1062" s="13"/>
    </row>
    <row r="1063" spans="1:18" ht="15.75" customHeight="1" x14ac:dyDescent="0.25">
      <c r="A1063" s="1"/>
      <c r="B1063" s="6" t="s">
        <v>14</v>
      </c>
      <c r="C1063" s="6">
        <v>1185732</v>
      </c>
      <c r="D1063" s="7">
        <v>44451</v>
      </c>
      <c r="E1063" s="6" t="s">
        <v>33</v>
      </c>
      <c r="F1063" s="6" t="s">
        <v>55</v>
      </c>
      <c r="G1063" s="6" t="s">
        <v>56</v>
      </c>
      <c r="H1063" s="6" t="s">
        <v>18</v>
      </c>
      <c r="I1063" s="8">
        <v>0.35000000000000009</v>
      </c>
      <c r="J1063" s="9">
        <v>2000</v>
      </c>
      <c r="K1063" s="10">
        <f t="shared" si="9"/>
        <v>700.00000000000023</v>
      </c>
      <c r="L1063" s="10">
        <f t="shared" si="8"/>
        <v>245.00000000000006</v>
      </c>
      <c r="M1063" s="11">
        <v>0.35</v>
      </c>
      <c r="O1063" s="16"/>
      <c r="P1063" s="17"/>
      <c r="Q1063" s="12"/>
      <c r="R1063" s="13"/>
    </row>
    <row r="1064" spans="1:18" ht="15.75" customHeight="1" x14ac:dyDescent="0.25">
      <c r="A1064" s="1"/>
      <c r="B1064" s="6" t="s">
        <v>14</v>
      </c>
      <c r="C1064" s="6">
        <v>1185732</v>
      </c>
      <c r="D1064" s="7">
        <v>44451</v>
      </c>
      <c r="E1064" s="6" t="s">
        <v>33</v>
      </c>
      <c r="F1064" s="6" t="s">
        <v>55</v>
      </c>
      <c r="G1064" s="6" t="s">
        <v>56</v>
      </c>
      <c r="H1064" s="6" t="s">
        <v>19</v>
      </c>
      <c r="I1064" s="8">
        <v>0.2</v>
      </c>
      <c r="J1064" s="9">
        <v>1000</v>
      </c>
      <c r="K1064" s="10">
        <f t="shared" si="9"/>
        <v>200</v>
      </c>
      <c r="L1064" s="10">
        <f t="shared" si="8"/>
        <v>70</v>
      </c>
      <c r="M1064" s="11">
        <v>0.35</v>
      </c>
      <c r="O1064" s="16"/>
      <c r="P1064" s="17"/>
      <c r="Q1064" s="12"/>
      <c r="R1064" s="13"/>
    </row>
    <row r="1065" spans="1:18" ht="15.75" customHeight="1" x14ac:dyDescent="0.25">
      <c r="A1065" s="1"/>
      <c r="B1065" s="6" t="s">
        <v>14</v>
      </c>
      <c r="C1065" s="6">
        <v>1185732</v>
      </c>
      <c r="D1065" s="7">
        <v>44451</v>
      </c>
      <c r="E1065" s="6" t="s">
        <v>33</v>
      </c>
      <c r="F1065" s="6" t="s">
        <v>55</v>
      </c>
      <c r="G1065" s="6" t="s">
        <v>56</v>
      </c>
      <c r="H1065" s="6" t="s">
        <v>20</v>
      </c>
      <c r="I1065" s="8">
        <v>0.2</v>
      </c>
      <c r="J1065" s="9">
        <v>750</v>
      </c>
      <c r="K1065" s="10">
        <f t="shared" si="9"/>
        <v>150</v>
      </c>
      <c r="L1065" s="10">
        <f t="shared" si="8"/>
        <v>60</v>
      </c>
      <c r="M1065" s="11">
        <v>0.4</v>
      </c>
      <c r="O1065" s="16"/>
      <c r="P1065" s="17"/>
      <c r="Q1065" s="12"/>
      <c r="R1065" s="13"/>
    </row>
    <row r="1066" spans="1:18" ht="15.75" customHeight="1" x14ac:dyDescent="0.25">
      <c r="A1066" s="1"/>
      <c r="B1066" s="6" t="s">
        <v>14</v>
      </c>
      <c r="C1066" s="6">
        <v>1185732</v>
      </c>
      <c r="D1066" s="7">
        <v>44451</v>
      </c>
      <c r="E1066" s="6" t="s">
        <v>33</v>
      </c>
      <c r="F1066" s="6" t="s">
        <v>55</v>
      </c>
      <c r="G1066" s="6" t="s">
        <v>56</v>
      </c>
      <c r="H1066" s="6" t="s">
        <v>21</v>
      </c>
      <c r="I1066" s="8">
        <v>0.3</v>
      </c>
      <c r="J1066" s="9">
        <v>750</v>
      </c>
      <c r="K1066" s="10">
        <f t="shared" si="9"/>
        <v>225</v>
      </c>
      <c r="L1066" s="10">
        <f t="shared" si="8"/>
        <v>78.75</v>
      </c>
      <c r="M1066" s="11">
        <v>0.35</v>
      </c>
      <c r="O1066" s="16"/>
      <c r="P1066" s="17"/>
      <c r="Q1066" s="12"/>
      <c r="R1066" s="13"/>
    </row>
    <row r="1067" spans="1:18" ht="15.75" customHeight="1" x14ac:dyDescent="0.25">
      <c r="A1067" s="1"/>
      <c r="B1067" s="6" t="s">
        <v>14</v>
      </c>
      <c r="C1067" s="6">
        <v>1185732</v>
      </c>
      <c r="D1067" s="7">
        <v>44451</v>
      </c>
      <c r="E1067" s="6" t="s">
        <v>33</v>
      </c>
      <c r="F1067" s="6" t="s">
        <v>55</v>
      </c>
      <c r="G1067" s="6" t="s">
        <v>56</v>
      </c>
      <c r="H1067" s="6" t="s">
        <v>22</v>
      </c>
      <c r="I1067" s="8">
        <v>0.35000000000000003</v>
      </c>
      <c r="J1067" s="9">
        <v>1500</v>
      </c>
      <c r="K1067" s="10">
        <f t="shared" si="9"/>
        <v>525</v>
      </c>
      <c r="L1067" s="10">
        <f t="shared" si="8"/>
        <v>262.5</v>
      </c>
      <c r="M1067" s="11">
        <v>0.5</v>
      </c>
      <c r="O1067" s="16"/>
      <c r="P1067" s="17"/>
      <c r="Q1067" s="12"/>
      <c r="R1067" s="13"/>
    </row>
    <row r="1068" spans="1:18" ht="15.75" customHeight="1" x14ac:dyDescent="0.25">
      <c r="A1068" s="1"/>
      <c r="B1068" s="6" t="s">
        <v>14</v>
      </c>
      <c r="C1068" s="6">
        <v>1185732</v>
      </c>
      <c r="D1068" s="7">
        <v>44480</v>
      </c>
      <c r="E1068" s="6" t="s">
        <v>33</v>
      </c>
      <c r="F1068" s="6" t="s">
        <v>55</v>
      </c>
      <c r="G1068" s="6" t="s">
        <v>56</v>
      </c>
      <c r="H1068" s="6" t="s">
        <v>17</v>
      </c>
      <c r="I1068" s="8">
        <v>0.39999999999999997</v>
      </c>
      <c r="J1068" s="9">
        <v>3250</v>
      </c>
      <c r="K1068" s="10">
        <f t="shared" si="9"/>
        <v>1300</v>
      </c>
      <c r="L1068" s="10">
        <f t="shared" si="8"/>
        <v>520</v>
      </c>
      <c r="M1068" s="11">
        <v>0.4</v>
      </c>
      <c r="O1068" s="16"/>
      <c r="P1068" s="17"/>
      <c r="Q1068" s="12"/>
      <c r="R1068" s="13"/>
    </row>
    <row r="1069" spans="1:18" ht="15.75" customHeight="1" x14ac:dyDescent="0.25">
      <c r="A1069" s="1"/>
      <c r="B1069" s="6" t="s">
        <v>14</v>
      </c>
      <c r="C1069" s="6">
        <v>1185732</v>
      </c>
      <c r="D1069" s="7">
        <v>44480</v>
      </c>
      <c r="E1069" s="6" t="s">
        <v>33</v>
      </c>
      <c r="F1069" s="6" t="s">
        <v>55</v>
      </c>
      <c r="G1069" s="6" t="s">
        <v>56</v>
      </c>
      <c r="H1069" s="6" t="s">
        <v>18</v>
      </c>
      <c r="I1069" s="8">
        <v>0.3</v>
      </c>
      <c r="J1069" s="9">
        <v>1500</v>
      </c>
      <c r="K1069" s="10">
        <f t="shared" si="9"/>
        <v>450</v>
      </c>
      <c r="L1069" s="10">
        <f t="shared" si="8"/>
        <v>157.5</v>
      </c>
      <c r="M1069" s="11">
        <v>0.35</v>
      </c>
      <c r="O1069" s="16"/>
      <c r="P1069" s="17"/>
      <c r="Q1069" s="12"/>
      <c r="R1069" s="13"/>
    </row>
    <row r="1070" spans="1:18" ht="15.75" customHeight="1" x14ac:dyDescent="0.25">
      <c r="A1070" s="1"/>
      <c r="B1070" s="6" t="s">
        <v>14</v>
      </c>
      <c r="C1070" s="6">
        <v>1185732</v>
      </c>
      <c r="D1070" s="7">
        <v>44480</v>
      </c>
      <c r="E1070" s="6" t="s">
        <v>33</v>
      </c>
      <c r="F1070" s="6" t="s">
        <v>55</v>
      </c>
      <c r="G1070" s="6" t="s">
        <v>56</v>
      </c>
      <c r="H1070" s="6" t="s">
        <v>19</v>
      </c>
      <c r="I1070" s="8">
        <v>0.3</v>
      </c>
      <c r="J1070" s="9">
        <v>500</v>
      </c>
      <c r="K1070" s="10">
        <f t="shared" si="9"/>
        <v>150</v>
      </c>
      <c r="L1070" s="10">
        <f t="shared" si="8"/>
        <v>52.5</v>
      </c>
      <c r="M1070" s="11">
        <v>0.35</v>
      </c>
      <c r="O1070" s="16"/>
      <c r="P1070" s="17"/>
      <c r="Q1070" s="12"/>
      <c r="R1070" s="13"/>
    </row>
    <row r="1071" spans="1:18" ht="15.75" customHeight="1" x14ac:dyDescent="0.25">
      <c r="A1071" s="1"/>
      <c r="B1071" s="6" t="s">
        <v>14</v>
      </c>
      <c r="C1071" s="6">
        <v>1185732</v>
      </c>
      <c r="D1071" s="7">
        <v>44480</v>
      </c>
      <c r="E1071" s="6" t="s">
        <v>33</v>
      </c>
      <c r="F1071" s="6" t="s">
        <v>55</v>
      </c>
      <c r="G1071" s="6" t="s">
        <v>56</v>
      </c>
      <c r="H1071" s="6" t="s">
        <v>20</v>
      </c>
      <c r="I1071" s="8">
        <v>0.3</v>
      </c>
      <c r="J1071" s="9">
        <v>250</v>
      </c>
      <c r="K1071" s="10">
        <f t="shared" si="9"/>
        <v>75</v>
      </c>
      <c r="L1071" s="10">
        <f t="shared" si="8"/>
        <v>30</v>
      </c>
      <c r="M1071" s="11">
        <v>0.4</v>
      </c>
      <c r="O1071" s="16"/>
      <c r="P1071" s="17"/>
      <c r="Q1071" s="12"/>
      <c r="R1071" s="13"/>
    </row>
    <row r="1072" spans="1:18" ht="15.75" customHeight="1" x14ac:dyDescent="0.25">
      <c r="A1072" s="1"/>
      <c r="B1072" s="6" t="s">
        <v>14</v>
      </c>
      <c r="C1072" s="6">
        <v>1185732</v>
      </c>
      <c r="D1072" s="7">
        <v>44480</v>
      </c>
      <c r="E1072" s="6" t="s">
        <v>33</v>
      </c>
      <c r="F1072" s="6" t="s">
        <v>55</v>
      </c>
      <c r="G1072" s="6" t="s">
        <v>56</v>
      </c>
      <c r="H1072" s="6" t="s">
        <v>21</v>
      </c>
      <c r="I1072" s="8">
        <v>0.39999999999999997</v>
      </c>
      <c r="J1072" s="9">
        <v>250</v>
      </c>
      <c r="K1072" s="10">
        <f t="shared" si="9"/>
        <v>99.999999999999986</v>
      </c>
      <c r="L1072" s="10">
        <f t="shared" si="8"/>
        <v>34.999999999999993</v>
      </c>
      <c r="M1072" s="11">
        <v>0.35</v>
      </c>
      <c r="O1072" s="16"/>
      <c r="P1072" s="17"/>
      <c r="Q1072" s="12"/>
      <c r="R1072" s="13"/>
    </row>
    <row r="1073" spans="1:18" ht="15.75" customHeight="1" x14ac:dyDescent="0.25">
      <c r="A1073" s="1"/>
      <c r="B1073" s="6" t="s">
        <v>14</v>
      </c>
      <c r="C1073" s="6">
        <v>1185732</v>
      </c>
      <c r="D1073" s="7">
        <v>44480</v>
      </c>
      <c r="E1073" s="6" t="s">
        <v>33</v>
      </c>
      <c r="F1073" s="6" t="s">
        <v>55</v>
      </c>
      <c r="G1073" s="6" t="s">
        <v>56</v>
      </c>
      <c r="H1073" s="6" t="s">
        <v>22</v>
      </c>
      <c r="I1073" s="8">
        <v>0.4499999999999999</v>
      </c>
      <c r="J1073" s="9">
        <v>1500</v>
      </c>
      <c r="K1073" s="10">
        <f t="shared" si="9"/>
        <v>674.99999999999989</v>
      </c>
      <c r="L1073" s="10">
        <f t="shared" si="8"/>
        <v>337.49999999999994</v>
      </c>
      <c r="M1073" s="11">
        <v>0.5</v>
      </c>
      <c r="O1073" s="16"/>
      <c r="P1073" s="17"/>
      <c r="Q1073" s="12"/>
      <c r="R1073" s="13"/>
    </row>
    <row r="1074" spans="1:18" ht="15.75" customHeight="1" x14ac:dyDescent="0.25">
      <c r="A1074" s="1"/>
      <c r="B1074" s="6" t="s">
        <v>14</v>
      </c>
      <c r="C1074" s="6">
        <v>1185732</v>
      </c>
      <c r="D1074" s="7">
        <v>44511</v>
      </c>
      <c r="E1074" s="6" t="s">
        <v>33</v>
      </c>
      <c r="F1074" s="6" t="s">
        <v>55</v>
      </c>
      <c r="G1074" s="6" t="s">
        <v>56</v>
      </c>
      <c r="H1074" s="6" t="s">
        <v>17</v>
      </c>
      <c r="I1074" s="8">
        <v>0.4</v>
      </c>
      <c r="J1074" s="9">
        <v>3000</v>
      </c>
      <c r="K1074" s="10">
        <f t="shared" si="9"/>
        <v>1200</v>
      </c>
      <c r="L1074" s="10">
        <f t="shared" si="8"/>
        <v>480</v>
      </c>
      <c r="M1074" s="11">
        <v>0.4</v>
      </c>
      <c r="O1074" s="16"/>
      <c r="P1074" s="17"/>
      <c r="Q1074" s="12"/>
      <c r="R1074" s="13"/>
    </row>
    <row r="1075" spans="1:18" ht="15.75" customHeight="1" x14ac:dyDescent="0.25">
      <c r="A1075" s="1"/>
      <c r="B1075" s="6" t="s">
        <v>14</v>
      </c>
      <c r="C1075" s="6">
        <v>1185732</v>
      </c>
      <c r="D1075" s="7">
        <v>44511</v>
      </c>
      <c r="E1075" s="6" t="s">
        <v>33</v>
      </c>
      <c r="F1075" s="6" t="s">
        <v>55</v>
      </c>
      <c r="G1075" s="6" t="s">
        <v>56</v>
      </c>
      <c r="H1075" s="6" t="s">
        <v>18</v>
      </c>
      <c r="I1075" s="8">
        <v>0.30000000000000004</v>
      </c>
      <c r="J1075" s="9">
        <v>1500</v>
      </c>
      <c r="K1075" s="10">
        <f t="shared" si="9"/>
        <v>450.00000000000006</v>
      </c>
      <c r="L1075" s="10">
        <f t="shared" si="8"/>
        <v>157.5</v>
      </c>
      <c r="M1075" s="11">
        <v>0.35</v>
      </c>
      <c r="O1075" s="16"/>
      <c r="P1075" s="17"/>
      <c r="Q1075" s="12"/>
      <c r="R1075" s="13"/>
    </row>
    <row r="1076" spans="1:18" ht="15.75" customHeight="1" x14ac:dyDescent="0.25">
      <c r="A1076" s="1"/>
      <c r="B1076" s="6" t="s">
        <v>14</v>
      </c>
      <c r="C1076" s="6">
        <v>1185732</v>
      </c>
      <c r="D1076" s="7">
        <v>44511</v>
      </c>
      <c r="E1076" s="6" t="s">
        <v>33</v>
      </c>
      <c r="F1076" s="6" t="s">
        <v>55</v>
      </c>
      <c r="G1076" s="6" t="s">
        <v>56</v>
      </c>
      <c r="H1076" s="6" t="s">
        <v>19</v>
      </c>
      <c r="I1076" s="8">
        <v>0.30000000000000004</v>
      </c>
      <c r="J1076" s="9">
        <v>950</v>
      </c>
      <c r="K1076" s="10">
        <f t="shared" si="9"/>
        <v>285.00000000000006</v>
      </c>
      <c r="L1076" s="10">
        <f t="shared" si="8"/>
        <v>99.750000000000014</v>
      </c>
      <c r="M1076" s="11">
        <v>0.35</v>
      </c>
      <c r="O1076" s="16"/>
      <c r="P1076" s="17"/>
      <c r="Q1076" s="12"/>
      <c r="R1076" s="13"/>
    </row>
    <row r="1077" spans="1:18" ht="15.75" customHeight="1" x14ac:dyDescent="0.25">
      <c r="A1077" s="1"/>
      <c r="B1077" s="6" t="s">
        <v>14</v>
      </c>
      <c r="C1077" s="6">
        <v>1185732</v>
      </c>
      <c r="D1077" s="7">
        <v>44511</v>
      </c>
      <c r="E1077" s="6" t="s">
        <v>33</v>
      </c>
      <c r="F1077" s="6" t="s">
        <v>55</v>
      </c>
      <c r="G1077" s="6" t="s">
        <v>56</v>
      </c>
      <c r="H1077" s="6" t="s">
        <v>20</v>
      </c>
      <c r="I1077" s="8">
        <v>0.30000000000000004</v>
      </c>
      <c r="J1077" s="9">
        <v>1250</v>
      </c>
      <c r="K1077" s="10">
        <f t="shared" si="9"/>
        <v>375.00000000000006</v>
      </c>
      <c r="L1077" s="10">
        <f t="shared" si="8"/>
        <v>150.00000000000003</v>
      </c>
      <c r="M1077" s="11">
        <v>0.4</v>
      </c>
      <c r="O1077" s="16"/>
      <c r="P1077" s="17"/>
      <c r="Q1077" s="12"/>
      <c r="R1077" s="13"/>
    </row>
    <row r="1078" spans="1:18" ht="15.75" customHeight="1" x14ac:dyDescent="0.25">
      <c r="A1078" s="1"/>
      <c r="B1078" s="6" t="s">
        <v>14</v>
      </c>
      <c r="C1078" s="6">
        <v>1185732</v>
      </c>
      <c r="D1078" s="7">
        <v>44511</v>
      </c>
      <c r="E1078" s="6" t="s">
        <v>33</v>
      </c>
      <c r="F1078" s="6" t="s">
        <v>55</v>
      </c>
      <c r="G1078" s="6" t="s">
        <v>56</v>
      </c>
      <c r="H1078" s="6" t="s">
        <v>21</v>
      </c>
      <c r="I1078" s="8">
        <v>0.49999999999999994</v>
      </c>
      <c r="J1078" s="9">
        <v>1000</v>
      </c>
      <c r="K1078" s="10">
        <f t="shared" si="9"/>
        <v>499.99999999999994</v>
      </c>
      <c r="L1078" s="10">
        <f t="shared" si="8"/>
        <v>174.99999999999997</v>
      </c>
      <c r="M1078" s="11">
        <v>0.35</v>
      </c>
      <c r="O1078" s="16"/>
      <c r="P1078" s="17"/>
      <c r="Q1078" s="12"/>
      <c r="R1078" s="13"/>
    </row>
    <row r="1079" spans="1:18" ht="15.75" customHeight="1" x14ac:dyDescent="0.25">
      <c r="A1079" s="1"/>
      <c r="B1079" s="6" t="s">
        <v>14</v>
      </c>
      <c r="C1079" s="6">
        <v>1185732</v>
      </c>
      <c r="D1079" s="7">
        <v>44511</v>
      </c>
      <c r="E1079" s="6" t="s">
        <v>33</v>
      </c>
      <c r="F1079" s="6" t="s">
        <v>55</v>
      </c>
      <c r="G1079" s="6" t="s">
        <v>56</v>
      </c>
      <c r="H1079" s="6" t="s">
        <v>22</v>
      </c>
      <c r="I1079" s="8">
        <v>0.54999999999999982</v>
      </c>
      <c r="J1079" s="9">
        <v>2000</v>
      </c>
      <c r="K1079" s="10">
        <f t="shared" si="9"/>
        <v>1099.9999999999995</v>
      </c>
      <c r="L1079" s="10">
        <f t="shared" si="8"/>
        <v>549.99999999999977</v>
      </c>
      <c r="M1079" s="11">
        <v>0.5</v>
      </c>
      <c r="O1079" s="16"/>
      <c r="P1079" s="17"/>
      <c r="Q1079" s="12"/>
      <c r="R1079" s="13"/>
    </row>
    <row r="1080" spans="1:18" ht="15.75" customHeight="1" x14ac:dyDescent="0.25">
      <c r="A1080" s="1"/>
      <c r="B1080" s="6" t="s">
        <v>14</v>
      </c>
      <c r="C1080" s="6">
        <v>1185732</v>
      </c>
      <c r="D1080" s="7">
        <v>44540</v>
      </c>
      <c r="E1080" s="6" t="s">
        <v>33</v>
      </c>
      <c r="F1080" s="6" t="s">
        <v>55</v>
      </c>
      <c r="G1080" s="6" t="s">
        <v>56</v>
      </c>
      <c r="H1080" s="6" t="s">
        <v>17</v>
      </c>
      <c r="I1080" s="8">
        <v>0.49999999999999994</v>
      </c>
      <c r="J1080" s="9">
        <v>4500</v>
      </c>
      <c r="K1080" s="10">
        <f t="shared" si="9"/>
        <v>2249.9999999999995</v>
      </c>
      <c r="L1080" s="10">
        <f t="shared" si="8"/>
        <v>899.99999999999989</v>
      </c>
      <c r="M1080" s="11">
        <v>0.4</v>
      </c>
      <c r="O1080" s="16"/>
      <c r="P1080" s="17"/>
      <c r="Q1080" s="12"/>
      <c r="R1080" s="13"/>
    </row>
    <row r="1081" spans="1:18" ht="15.75" customHeight="1" x14ac:dyDescent="0.25">
      <c r="A1081" s="1"/>
      <c r="B1081" s="6" t="s">
        <v>14</v>
      </c>
      <c r="C1081" s="6">
        <v>1185732</v>
      </c>
      <c r="D1081" s="7">
        <v>44540</v>
      </c>
      <c r="E1081" s="6" t="s">
        <v>33</v>
      </c>
      <c r="F1081" s="6" t="s">
        <v>55</v>
      </c>
      <c r="G1081" s="6" t="s">
        <v>56</v>
      </c>
      <c r="H1081" s="6" t="s">
        <v>18</v>
      </c>
      <c r="I1081" s="8">
        <v>0.4</v>
      </c>
      <c r="J1081" s="9">
        <v>2500</v>
      </c>
      <c r="K1081" s="10">
        <f t="shared" si="9"/>
        <v>1000</v>
      </c>
      <c r="L1081" s="10">
        <f t="shared" si="8"/>
        <v>350</v>
      </c>
      <c r="M1081" s="11">
        <v>0.35</v>
      </c>
      <c r="O1081" s="16"/>
      <c r="P1081" s="17"/>
      <c r="Q1081" s="12"/>
      <c r="R1081" s="13"/>
    </row>
    <row r="1082" spans="1:18" ht="15.75" customHeight="1" x14ac:dyDescent="0.25">
      <c r="A1082" s="1"/>
      <c r="B1082" s="6" t="s">
        <v>14</v>
      </c>
      <c r="C1082" s="6">
        <v>1185732</v>
      </c>
      <c r="D1082" s="7">
        <v>44540</v>
      </c>
      <c r="E1082" s="6" t="s">
        <v>33</v>
      </c>
      <c r="F1082" s="6" t="s">
        <v>55</v>
      </c>
      <c r="G1082" s="6" t="s">
        <v>56</v>
      </c>
      <c r="H1082" s="6" t="s">
        <v>19</v>
      </c>
      <c r="I1082" s="8">
        <v>0.4</v>
      </c>
      <c r="J1082" s="9">
        <v>2000</v>
      </c>
      <c r="K1082" s="10">
        <f t="shared" si="9"/>
        <v>800</v>
      </c>
      <c r="L1082" s="10">
        <f t="shared" si="8"/>
        <v>280</v>
      </c>
      <c r="M1082" s="11">
        <v>0.35</v>
      </c>
      <c r="O1082" s="16"/>
      <c r="P1082" s="17"/>
      <c r="Q1082" s="12"/>
      <c r="R1082" s="13"/>
    </row>
    <row r="1083" spans="1:18" ht="15.75" customHeight="1" x14ac:dyDescent="0.25">
      <c r="A1083" s="1"/>
      <c r="B1083" s="6" t="s">
        <v>14</v>
      </c>
      <c r="C1083" s="6">
        <v>1185732</v>
      </c>
      <c r="D1083" s="7">
        <v>44540</v>
      </c>
      <c r="E1083" s="6" t="s">
        <v>33</v>
      </c>
      <c r="F1083" s="6" t="s">
        <v>55</v>
      </c>
      <c r="G1083" s="6" t="s">
        <v>56</v>
      </c>
      <c r="H1083" s="6" t="s">
        <v>20</v>
      </c>
      <c r="I1083" s="8">
        <v>0.4</v>
      </c>
      <c r="J1083" s="9">
        <v>1500</v>
      </c>
      <c r="K1083" s="10">
        <f t="shared" si="9"/>
        <v>600</v>
      </c>
      <c r="L1083" s="10">
        <f t="shared" si="8"/>
        <v>240</v>
      </c>
      <c r="M1083" s="11">
        <v>0.4</v>
      </c>
      <c r="O1083" s="16"/>
      <c r="P1083" s="17"/>
      <c r="Q1083" s="12"/>
      <c r="R1083" s="13"/>
    </row>
    <row r="1084" spans="1:18" ht="15.75" customHeight="1" x14ac:dyDescent="0.25">
      <c r="A1084" s="1"/>
      <c r="B1084" s="6" t="s">
        <v>14</v>
      </c>
      <c r="C1084" s="6">
        <v>1185732</v>
      </c>
      <c r="D1084" s="7">
        <v>44540</v>
      </c>
      <c r="E1084" s="6" t="s">
        <v>33</v>
      </c>
      <c r="F1084" s="6" t="s">
        <v>55</v>
      </c>
      <c r="G1084" s="6" t="s">
        <v>56</v>
      </c>
      <c r="H1084" s="6" t="s">
        <v>21</v>
      </c>
      <c r="I1084" s="8">
        <v>0.49999999999999994</v>
      </c>
      <c r="J1084" s="9">
        <v>1500</v>
      </c>
      <c r="K1084" s="10">
        <f t="shared" si="9"/>
        <v>749.99999999999989</v>
      </c>
      <c r="L1084" s="10">
        <f t="shared" si="8"/>
        <v>262.49999999999994</v>
      </c>
      <c r="M1084" s="11">
        <v>0.35</v>
      </c>
      <c r="O1084" s="16"/>
      <c r="P1084" s="17"/>
      <c r="Q1084" s="12"/>
      <c r="R1084" s="13"/>
    </row>
    <row r="1085" spans="1:18" ht="15.75" customHeight="1" x14ac:dyDescent="0.25">
      <c r="A1085" s="1"/>
      <c r="B1085" s="6" t="s">
        <v>14</v>
      </c>
      <c r="C1085" s="6">
        <v>1185732</v>
      </c>
      <c r="D1085" s="7">
        <v>44540</v>
      </c>
      <c r="E1085" s="6" t="s">
        <v>33</v>
      </c>
      <c r="F1085" s="6" t="s">
        <v>55</v>
      </c>
      <c r="G1085" s="6" t="s">
        <v>56</v>
      </c>
      <c r="H1085" s="6" t="s">
        <v>22</v>
      </c>
      <c r="I1085" s="8">
        <v>0.54999999999999982</v>
      </c>
      <c r="J1085" s="9">
        <v>2500</v>
      </c>
      <c r="K1085" s="10">
        <f t="shared" si="9"/>
        <v>1374.9999999999995</v>
      </c>
      <c r="L1085" s="10">
        <f t="shared" si="8"/>
        <v>687.49999999999977</v>
      </c>
      <c r="M1085" s="11">
        <v>0.5</v>
      </c>
      <c r="O1085" s="16"/>
      <c r="P1085" s="17"/>
      <c r="Q1085" s="12"/>
      <c r="R1085" s="13"/>
    </row>
    <row r="1086" spans="1:18" ht="15.75" customHeight="1" x14ac:dyDescent="0.25">
      <c r="A1086" s="1" t="s">
        <v>39</v>
      </c>
      <c r="B1086" s="6" t="s">
        <v>23</v>
      </c>
      <c r="C1086" s="6">
        <v>1197831</v>
      </c>
      <c r="D1086" s="7">
        <v>44198</v>
      </c>
      <c r="E1086" s="6" t="s">
        <v>24</v>
      </c>
      <c r="F1086" s="6" t="s">
        <v>57</v>
      </c>
      <c r="G1086" s="6" t="s">
        <v>58</v>
      </c>
      <c r="H1086" s="6" t="s">
        <v>17</v>
      </c>
      <c r="I1086" s="8">
        <v>0.2</v>
      </c>
      <c r="J1086" s="9">
        <v>6750</v>
      </c>
      <c r="K1086" s="10">
        <f t="shared" si="9"/>
        <v>1350</v>
      </c>
      <c r="L1086" s="10">
        <f t="shared" si="8"/>
        <v>540</v>
      </c>
      <c r="M1086" s="11">
        <v>0.39999999999999997</v>
      </c>
      <c r="O1086" s="16"/>
      <c r="P1086" s="17"/>
      <c r="Q1086" s="12"/>
      <c r="R1086" s="13"/>
    </row>
    <row r="1087" spans="1:18" ht="15.75" customHeight="1" x14ac:dyDescent="0.25">
      <c r="A1087" s="1"/>
      <c r="B1087" s="6" t="s">
        <v>23</v>
      </c>
      <c r="C1087" s="6">
        <v>1197831</v>
      </c>
      <c r="D1087" s="7">
        <v>44198</v>
      </c>
      <c r="E1087" s="6" t="s">
        <v>24</v>
      </c>
      <c r="F1087" s="6" t="s">
        <v>57</v>
      </c>
      <c r="G1087" s="6" t="s">
        <v>58</v>
      </c>
      <c r="H1087" s="6" t="s">
        <v>18</v>
      </c>
      <c r="I1087" s="8">
        <v>0.3</v>
      </c>
      <c r="J1087" s="9">
        <v>6750</v>
      </c>
      <c r="K1087" s="10">
        <f t="shared" si="9"/>
        <v>2025</v>
      </c>
      <c r="L1087" s="10">
        <f t="shared" si="8"/>
        <v>809.99999999999989</v>
      </c>
      <c r="M1087" s="11">
        <v>0.39999999999999997</v>
      </c>
      <c r="O1087" s="16"/>
      <c r="P1087" s="17"/>
      <c r="Q1087" s="12"/>
      <c r="R1087" s="13"/>
    </row>
    <row r="1088" spans="1:18" ht="15.75" customHeight="1" x14ac:dyDescent="0.25">
      <c r="A1088" s="1"/>
      <c r="B1088" s="6" t="s">
        <v>23</v>
      </c>
      <c r="C1088" s="6">
        <v>1197831</v>
      </c>
      <c r="D1088" s="7">
        <v>44198</v>
      </c>
      <c r="E1088" s="6" t="s">
        <v>24</v>
      </c>
      <c r="F1088" s="6" t="s">
        <v>57</v>
      </c>
      <c r="G1088" s="6" t="s">
        <v>58</v>
      </c>
      <c r="H1088" s="6" t="s">
        <v>19</v>
      </c>
      <c r="I1088" s="8">
        <v>0.3</v>
      </c>
      <c r="J1088" s="9">
        <v>4750</v>
      </c>
      <c r="K1088" s="10">
        <f t="shared" si="9"/>
        <v>1425</v>
      </c>
      <c r="L1088" s="10">
        <f t="shared" si="8"/>
        <v>570</v>
      </c>
      <c r="M1088" s="11">
        <v>0.39999999999999997</v>
      </c>
      <c r="O1088" s="16"/>
      <c r="P1088" s="17"/>
      <c r="Q1088" s="12"/>
      <c r="R1088" s="13"/>
    </row>
    <row r="1089" spans="1:18" ht="15.75" customHeight="1" x14ac:dyDescent="0.25">
      <c r="A1089" s="1"/>
      <c r="B1089" s="6" t="s">
        <v>23</v>
      </c>
      <c r="C1089" s="6">
        <v>1197831</v>
      </c>
      <c r="D1089" s="7">
        <v>44198</v>
      </c>
      <c r="E1089" s="6" t="s">
        <v>24</v>
      </c>
      <c r="F1089" s="6" t="s">
        <v>57</v>
      </c>
      <c r="G1089" s="6" t="s">
        <v>58</v>
      </c>
      <c r="H1089" s="6" t="s">
        <v>20</v>
      </c>
      <c r="I1089" s="8">
        <v>0.35</v>
      </c>
      <c r="J1089" s="9">
        <v>4750</v>
      </c>
      <c r="K1089" s="10">
        <f t="shared" si="9"/>
        <v>1662.5</v>
      </c>
      <c r="L1089" s="10">
        <f t="shared" si="8"/>
        <v>831.25</v>
      </c>
      <c r="M1089" s="11">
        <v>0.5</v>
      </c>
      <c r="O1089" s="16"/>
      <c r="P1089" s="17"/>
      <c r="Q1089" s="12"/>
      <c r="R1089" s="13"/>
    </row>
    <row r="1090" spans="1:18" ht="15.75" customHeight="1" x14ac:dyDescent="0.25">
      <c r="A1090" s="1"/>
      <c r="B1090" s="6" t="s">
        <v>23</v>
      </c>
      <c r="C1090" s="6">
        <v>1197831</v>
      </c>
      <c r="D1090" s="7">
        <v>44198</v>
      </c>
      <c r="E1090" s="6" t="s">
        <v>24</v>
      </c>
      <c r="F1090" s="6" t="s">
        <v>57</v>
      </c>
      <c r="G1090" s="6" t="s">
        <v>58</v>
      </c>
      <c r="H1090" s="6" t="s">
        <v>21</v>
      </c>
      <c r="I1090" s="8">
        <v>0.4</v>
      </c>
      <c r="J1090" s="9">
        <v>3250</v>
      </c>
      <c r="K1090" s="10">
        <f t="shared" si="9"/>
        <v>1300</v>
      </c>
      <c r="L1090" s="10">
        <f t="shared" si="8"/>
        <v>454.99999999999994</v>
      </c>
      <c r="M1090" s="11">
        <v>0.35</v>
      </c>
      <c r="O1090" s="16"/>
      <c r="P1090" s="17"/>
      <c r="Q1090" s="12"/>
      <c r="R1090" s="13"/>
    </row>
    <row r="1091" spans="1:18" ht="15.75" customHeight="1" x14ac:dyDescent="0.25">
      <c r="A1091" s="1"/>
      <c r="B1091" s="6" t="s">
        <v>23</v>
      </c>
      <c r="C1091" s="6">
        <v>1197831</v>
      </c>
      <c r="D1091" s="7">
        <v>44198</v>
      </c>
      <c r="E1091" s="6" t="s">
        <v>24</v>
      </c>
      <c r="F1091" s="6" t="s">
        <v>57</v>
      </c>
      <c r="G1091" s="6" t="s">
        <v>58</v>
      </c>
      <c r="H1091" s="6" t="s">
        <v>22</v>
      </c>
      <c r="I1091" s="8">
        <v>0.35</v>
      </c>
      <c r="J1091" s="9">
        <v>4750</v>
      </c>
      <c r="K1091" s="10">
        <f t="shared" si="9"/>
        <v>1662.5</v>
      </c>
      <c r="L1091" s="10">
        <f t="shared" si="8"/>
        <v>914.37500000000011</v>
      </c>
      <c r="M1091" s="11">
        <v>0.55000000000000004</v>
      </c>
      <c r="O1091" s="16"/>
      <c r="P1091" s="17"/>
      <c r="Q1091" s="12"/>
      <c r="R1091" s="13"/>
    </row>
    <row r="1092" spans="1:18" ht="15.75" customHeight="1" x14ac:dyDescent="0.25">
      <c r="A1092" s="1"/>
      <c r="B1092" s="6" t="s">
        <v>23</v>
      </c>
      <c r="C1092" s="6">
        <v>1197831</v>
      </c>
      <c r="D1092" s="7">
        <v>44228</v>
      </c>
      <c r="E1092" s="6" t="s">
        <v>24</v>
      </c>
      <c r="F1092" s="6" t="s">
        <v>57</v>
      </c>
      <c r="G1092" s="6" t="s">
        <v>58</v>
      </c>
      <c r="H1092" s="6" t="s">
        <v>17</v>
      </c>
      <c r="I1092" s="8">
        <v>0.25</v>
      </c>
      <c r="J1092" s="9">
        <v>6250</v>
      </c>
      <c r="K1092" s="10">
        <f t="shared" si="9"/>
        <v>1562.5</v>
      </c>
      <c r="L1092" s="10">
        <f t="shared" si="8"/>
        <v>625</v>
      </c>
      <c r="M1092" s="11">
        <v>0.39999999999999997</v>
      </c>
      <c r="O1092" s="16"/>
      <c r="P1092" s="17"/>
      <c r="Q1092" s="12"/>
      <c r="R1092" s="13"/>
    </row>
    <row r="1093" spans="1:18" ht="15.75" customHeight="1" x14ac:dyDescent="0.25">
      <c r="A1093" s="1"/>
      <c r="B1093" s="6" t="s">
        <v>23</v>
      </c>
      <c r="C1093" s="6">
        <v>1197831</v>
      </c>
      <c r="D1093" s="7">
        <v>44228</v>
      </c>
      <c r="E1093" s="6" t="s">
        <v>24</v>
      </c>
      <c r="F1093" s="6" t="s">
        <v>57</v>
      </c>
      <c r="G1093" s="6" t="s">
        <v>58</v>
      </c>
      <c r="H1093" s="6" t="s">
        <v>18</v>
      </c>
      <c r="I1093" s="8">
        <v>0.35</v>
      </c>
      <c r="J1093" s="9">
        <v>6000</v>
      </c>
      <c r="K1093" s="10">
        <f t="shared" si="9"/>
        <v>2100</v>
      </c>
      <c r="L1093" s="10">
        <f t="shared" si="8"/>
        <v>839.99999999999989</v>
      </c>
      <c r="M1093" s="11">
        <v>0.39999999999999997</v>
      </c>
      <c r="O1093" s="16"/>
      <c r="P1093" s="17"/>
      <c r="Q1093" s="12"/>
      <c r="R1093" s="13"/>
    </row>
    <row r="1094" spans="1:18" ht="15.75" customHeight="1" x14ac:dyDescent="0.25">
      <c r="A1094" s="1"/>
      <c r="B1094" s="6" t="s">
        <v>23</v>
      </c>
      <c r="C1094" s="6">
        <v>1197831</v>
      </c>
      <c r="D1094" s="7">
        <v>44228</v>
      </c>
      <c r="E1094" s="6" t="s">
        <v>24</v>
      </c>
      <c r="F1094" s="6" t="s">
        <v>57</v>
      </c>
      <c r="G1094" s="6" t="s">
        <v>58</v>
      </c>
      <c r="H1094" s="6" t="s">
        <v>19</v>
      </c>
      <c r="I1094" s="8">
        <v>0.35</v>
      </c>
      <c r="J1094" s="9">
        <v>4250</v>
      </c>
      <c r="K1094" s="10">
        <f t="shared" si="9"/>
        <v>1487.5</v>
      </c>
      <c r="L1094" s="10">
        <f t="shared" si="8"/>
        <v>595</v>
      </c>
      <c r="M1094" s="11">
        <v>0.39999999999999997</v>
      </c>
      <c r="O1094" s="16"/>
      <c r="P1094" s="17"/>
      <c r="Q1094" s="12"/>
      <c r="R1094" s="13"/>
    </row>
    <row r="1095" spans="1:18" ht="15.75" customHeight="1" x14ac:dyDescent="0.25">
      <c r="A1095" s="1"/>
      <c r="B1095" s="6" t="s">
        <v>23</v>
      </c>
      <c r="C1095" s="6">
        <v>1197831</v>
      </c>
      <c r="D1095" s="7">
        <v>44228</v>
      </c>
      <c r="E1095" s="6" t="s">
        <v>24</v>
      </c>
      <c r="F1095" s="6" t="s">
        <v>57</v>
      </c>
      <c r="G1095" s="6" t="s">
        <v>58</v>
      </c>
      <c r="H1095" s="6" t="s">
        <v>20</v>
      </c>
      <c r="I1095" s="8">
        <v>0.35</v>
      </c>
      <c r="J1095" s="9">
        <v>3750</v>
      </c>
      <c r="K1095" s="10">
        <f t="shared" si="9"/>
        <v>1312.5</v>
      </c>
      <c r="L1095" s="10">
        <f t="shared" si="8"/>
        <v>656.25</v>
      </c>
      <c r="M1095" s="11">
        <v>0.5</v>
      </c>
      <c r="O1095" s="16"/>
      <c r="P1095" s="17"/>
      <c r="Q1095" s="12"/>
      <c r="R1095" s="13"/>
    </row>
    <row r="1096" spans="1:18" ht="15.75" customHeight="1" x14ac:dyDescent="0.25">
      <c r="A1096" s="1"/>
      <c r="B1096" s="6" t="s">
        <v>23</v>
      </c>
      <c r="C1096" s="6">
        <v>1197831</v>
      </c>
      <c r="D1096" s="7">
        <v>44228</v>
      </c>
      <c r="E1096" s="6" t="s">
        <v>24</v>
      </c>
      <c r="F1096" s="6" t="s">
        <v>57</v>
      </c>
      <c r="G1096" s="6" t="s">
        <v>58</v>
      </c>
      <c r="H1096" s="6" t="s">
        <v>21</v>
      </c>
      <c r="I1096" s="8">
        <v>0.4</v>
      </c>
      <c r="J1096" s="9">
        <v>2500</v>
      </c>
      <c r="K1096" s="10">
        <f t="shared" si="9"/>
        <v>1000</v>
      </c>
      <c r="L1096" s="10">
        <f t="shared" si="8"/>
        <v>350</v>
      </c>
      <c r="M1096" s="11">
        <v>0.35</v>
      </c>
      <c r="O1096" s="16"/>
      <c r="P1096" s="17"/>
      <c r="Q1096" s="12"/>
      <c r="R1096" s="13"/>
    </row>
    <row r="1097" spans="1:18" ht="15.75" customHeight="1" x14ac:dyDescent="0.25">
      <c r="A1097" s="1"/>
      <c r="B1097" s="6" t="s">
        <v>23</v>
      </c>
      <c r="C1097" s="6">
        <v>1197831</v>
      </c>
      <c r="D1097" s="7">
        <v>44228</v>
      </c>
      <c r="E1097" s="6" t="s">
        <v>24</v>
      </c>
      <c r="F1097" s="6" t="s">
        <v>57</v>
      </c>
      <c r="G1097" s="6" t="s">
        <v>58</v>
      </c>
      <c r="H1097" s="6" t="s">
        <v>22</v>
      </c>
      <c r="I1097" s="8">
        <v>0.35</v>
      </c>
      <c r="J1097" s="9">
        <v>4500</v>
      </c>
      <c r="K1097" s="10">
        <f t="shared" si="9"/>
        <v>1575</v>
      </c>
      <c r="L1097" s="10">
        <f t="shared" si="8"/>
        <v>866.25000000000011</v>
      </c>
      <c r="M1097" s="11">
        <v>0.55000000000000004</v>
      </c>
      <c r="O1097" s="16"/>
      <c r="P1097" s="17"/>
      <c r="Q1097" s="12"/>
      <c r="R1097" s="13"/>
    </row>
    <row r="1098" spans="1:18" ht="15.75" customHeight="1" x14ac:dyDescent="0.25">
      <c r="A1098" s="1"/>
      <c r="B1098" s="6" t="s">
        <v>23</v>
      </c>
      <c r="C1098" s="6">
        <v>1197831</v>
      </c>
      <c r="D1098" s="7">
        <v>44258</v>
      </c>
      <c r="E1098" s="6" t="s">
        <v>24</v>
      </c>
      <c r="F1098" s="6" t="s">
        <v>57</v>
      </c>
      <c r="G1098" s="6" t="s">
        <v>58</v>
      </c>
      <c r="H1098" s="6" t="s">
        <v>17</v>
      </c>
      <c r="I1098" s="8">
        <v>0.3</v>
      </c>
      <c r="J1098" s="9">
        <v>6250</v>
      </c>
      <c r="K1098" s="10">
        <f t="shared" si="9"/>
        <v>1875</v>
      </c>
      <c r="L1098" s="10">
        <f t="shared" si="8"/>
        <v>843.74999999999989</v>
      </c>
      <c r="M1098" s="11">
        <v>0.44999999999999996</v>
      </c>
      <c r="O1098" s="16"/>
      <c r="P1098" s="17"/>
      <c r="Q1098" s="12"/>
      <c r="R1098" s="13"/>
    </row>
    <row r="1099" spans="1:18" ht="15.75" customHeight="1" x14ac:dyDescent="0.25">
      <c r="A1099" s="1"/>
      <c r="B1099" s="6" t="s">
        <v>23</v>
      </c>
      <c r="C1099" s="6">
        <v>1197831</v>
      </c>
      <c r="D1099" s="7">
        <v>44258</v>
      </c>
      <c r="E1099" s="6" t="s">
        <v>24</v>
      </c>
      <c r="F1099" s="6" t="s">
        <v>57</v>
      </c>
      <c r="G1099" s="6" t="s">
        <v>58</v>
      </c>
      <c r="H1099" s="6" t="s">
        <v>18</v>
      </c>
      <c r="I1099" s="8">
        <v>0.4</v>
      </c>
      <c r="J1099" s="9">
        <v>6250</v>
      </c>
      <c r="K1099" s="10">
        <f t="shared" si="9"/>
        <v>2500</v>
      </c>
      <c r="L1099" s="10">
        <f t="shared" si="8"/>
        <v>1125</v>
      </c>
      <c r="M1099" s="11">
        <v>0.44999999999999996</v>
      </c>
      <c r="O1099" s="16"/>
      <c r="P1099" s="17"/>
      <c r="Q1099" s="12"/>
      <c r="R1099" s="13"/>
    </row>
    <row r="1100" spans="1:18" ht="15.75" customHeight="1" x14ac:dyDescent="0.25">
      <c r="A1100" s="1"/>
      <c r="B1100" s="6" t="s">
        <v>23</v>
      </c>
      <c r="C1100" s="6">
        <v>1197831</v>
      </c>
      <c r="D1100" s="7">
        <v>44258</v>
      </c>
      <c r="E1100" s="6" t="s">
        <v>24</v>
      </c>
      <c r="F1100" s="6" t="s">
        <v>57</v>
      </c>
      <c r="G1100" s="6" t="s">
        <v>58</v>
      </c>
      <c r="H1100" s="6" t="s">
        <v>19</v>
      </c>
      <c r="I1100" s="8">
        <v>0.3</v>
      </c>
      <c r="J1100" s="9">
        <v>4500</v>
      </c>
      <c r="K1100" s="10">
        <f t="shared" si="9"/>
        <v>1350</v>
      </c>
      <c r="L1100" s="10">
        <f t="shared" si="8"/>
        <v>607.49999999999989</v>
      </c>
      <c r="M1100" s="11">
        <v>0.44999999999999996</v>
      </c>
      <c r="O1100" s="16"/>
      <c r="P1100" s="17"/>
      <c r="Q1100" s="12"/>
      <c r="R1100" s="13"/>
    </row>
    <row r="1101" spans="1:18" ht="15.75" customHeight="1" x14ac:dyDescent="0.25">
      <c r="A1101" s="1"/>
      <c r="B1101" s="6" t="s">
        <v>23</v>
      </c>
      <c r="C1101" s="6">
        <v>1197831</v>
      </c>
      <c r="D1101" s="7">
        <v>44258</v>
      </c>
      <c r="E1101" s="6" t="s">
        <v>24</v>
      </c>
      <c r="F1101" s="6" t="s">
        <v>57</v>
      </c>
      <c r="G1101" s="6" t="s">
        <v>58</v>
      </c>
      <c r="H1101" s="6" t="s">
        <v>20</v>
      </c>
      <c r="I1101" s="8">
        <v>0.35000000000000003</v>
      </c>
      <c r="J1101" s="9">
        <v>3500</v>
      </c>
      <c r="K1101" s="10">
        <f t="shared" si="9"/>
        <v>1225.0000000000002</v>
      </c>
      <c r="L1101" s="10">
        <f t="shared" si="8"/>
        <v>673.75000000000023</v>
      </c>
      <c r="M1101" s="11">
        <v>0.55000000000000004</v>
      </c>
      <c r="O1101" s="16"/>
      <c r="P1101" s="17"/>
      <c r="Q1101" s="12"/>
      <c r="R1101" s="13"/>
    </row>
    <row r="1102" spans="1:18" ht="15.75" customHeight="1" x14ac:dyDescent="0.25">
      <c r="A1102" s="1"/>
      <c r="B1102" s="6" t="s">
        <v>23</v>
      </c>
      <c r="C1102" s="6">
        <v>1197831</v>
      </c>
      <c r="D1102" s="7">
        <v>44258</v>
      </c>
      <c r="E1102" s="6" t="s">
        <v>24</v>
      </c>
      <c r="F1102" s="6" t="s">
        <v>57</v>
      </c>
      <c r="G1102" s="6" t="s">
        <v>58</v>
      </c>
      <c r="H1102" s="6" t="s">
        <v>21</v>
      </c>
      <c r="I1102" s="8">
        <v>0.4</v>
      </c>
      <c r="J1102" s="9">
        <v>2500</v>
      </c>
      <c r="K1102" s="10">
        <f t="shared" si="9"/>
        <v>1000</v>
      </c>
      <c r="L1102" s="10">
        <f t="shared" si="8"/>
        <v>399.99999999999994</v>
      </c>
      <c r="M1102" s="11">
        <v>0.39999999999999997</v>
      </c>
      <c r="O1102" s="16"/>
      <c r="P1102" s="17"/>
      <c r="Q1102" s="12"/>
      <c r="R1102" s="13"/>
    </row>
    <row r="1103" spans="1:18" ht="15.75" customHeight="1" x14ac:dyDescent="0.25">
      <c r="A1103" s="1"/>
      <c r="B1103" s="6" t="s">
        <v>23</v>
      </c>
      <c r="C1103" s="6">
        <v>1197831</v>
      </c>
      <c r="D1103" s="7">
        <v>44258</v>
      </c>
      <c r="E1103" s="6" t="s">
        <v>24</v>
      </c>
      <c r="F1103" s="6" t="s">
        <v>57</v>
      </c>
      <c r="G1103" s="6" t="s">
        <v>58</v>
      </c>
      <c r="H1103" s="6" t="s">
        <v>22</v>
      </c>
      <c r="I1103" s="8">
        <v>0.35000000000000003</v>
      </c>
      <c r="J1103" s="9">
        <v>4000</v>
      </c>
      <c r="K1103" s="10">
        <f t="shared" si="9"/>
        <v>1400.0000000000002</v>
      </c>
      <c r="L1103" s="10">
        <f t="shared" si="8"/>
        <v>840.00000000000023</v>
      </c>
      <c r="M1103" s="11">
        <v>0.60000000000000009</v>
      </c>
      <c r="O1103" s="16"/>
      <c r="P1103" s="17"/>
      <c r="Q1103" s="12"/>
      <c r="R1103" s="13"/>
    </row>
    <row r="1104" spans="1:18" ht="15.75" customHeight="1" x14ac:dyDescent="0.25">
      <c r="A1104" s="1"/>
      <c r="B1104" s="6" t="s">
        <v>23</v>
      </c>
      <c r="C1104" s="6">
        <v>1197831</v>
      </c>
      <c r="D1104" s="7">
        <v>44288</v>
      </c>
      <c r="E1104" s="6" t="s">
        <v>24</v>
      </c>
      <c r="F1104" s="6" t="s">
        <v>57</v>
      </c>
      <c r="G1104" s="6" t="s">
        <v>58</v>
      </c>
      <c r="H1104" s="6" t="s">
        <v>17</v>
      </c>
      <c r="I1104" s="8">
        <v>0.19999999999999998</v>
      </c>
      <c r="J1104" s="9">
        <v>6500</v>
      </c>
      <c r="K1104" s="10">
        <f t="shared" si="9"/>
        <v>1300</v>
      </c>
      <c r="L1104" s="10">
        <f t="shared" si="8"/>
        <v>584.99999999999989</v>
      </c>
      <c r="M1104" s="11">
        <v>0.44999999999999996</v>
      </c>
      <c r="O1104" s="16"/>
      <c r="P1104" s="17"/>
      <c r="Q1104" s="12"/>
      <c r="R1104" s="13"/>
    </row>
    <row r="1105" spans="1:18" ht="15.75" customHeight="1" x14ac:dyDescent="0.25">
      <c r="A1105" s="1"/>
      <c r="B1105" s="6" t="s">
        <v>23</v>
      </c>
      <c r="C1105" s="6">
        <v>1197831</v>
      </c>
      <c r="D1105" s="7">
        <v>44288</v>
      </c>
      <c r="E1105" s="6" t="s">
        <v>24</v>
      </c>
      <c r="F1105" s="6" t="s">
        <v>57</v>
      </c>
      <c r="G1105" s="6" t="s">
        <v>58</v>
      </c>
      <c r="H1105" s="6" t="s">
        <v>18</v>
      </c>
      <c r="I1105" s="8">
        <v>0.20000000000000007</v>
      </c>
      <c r="J1105" s="9">
        <v>6500</v>
      </c>
      <c r="K1105" s="10">
        <f t="shared" si="9"/>
        <v>1300.0000000000005</v>
      </c>
      <c r="L1105" s="10">
        <f t="shared" si="8"/>
        <v>585.00000000000011</v>
      </c>
      <c r="M1105" s="11">
        <v>0.44999999999999996</v>
      </c>
      <c r="O1105" s="16"/>
      <c r="P1105" s="17"/>
      <c r="Q1105" s="12"/>
      <c r="R1105" s="13"/>
    </row>
    <row r="1106" spans="1:18" ht="15.75" customHeight="1" x14ac:dyDescent="0.25">
      <c r="A1106" s="1"/>
      <c r="B1106" s="6" t="s">
        <v>23</v>
      </c>
      <c r="C1106" s="6">
        <v>1197831</v>
      </c>
      <c r="D1106" s="7">
        <v>44288</v>
      </c>
      <c r="E1106" s="6" t="s">
        <v>24</v>
      </c>
      <c r="F1106" s="6" t="s">
        <v>57</v>
      </c>
      <c r="G1106" s="6" t="s">
        <v>58</v>
      </c>
      <c r="H1106" s="6" t="s">
        <v>19</v>
      </c>
      <c r="I1106" s="8">
        <v>0.14999999999999997</v>
      </c>
      <c r="J1106" s="9">
        <v>4750</v>
      </c>
      <c r="K1106" s="10">
        <f t="shared" si="9"/>
        <v>712.49999999999989</v>
      </c>
      <c r="L1106" s="10">
        <f t="shared" si="8"/>
        <v>320.62499999999994</v>
      </c>
      <c r="M1106" s="11">
        <v>0.44999999999999996</v>
      </c>
      <c r="O1106" s="16"/>
      <c r="P1106" s="17"/>
      <c r="Q1106" s="12"/>
      <c r="R1106" s="13"/>
    </row>
    <row r="1107" spans="1:18" ht="15.75" customHeight="1" x14ac:dyDescent="0.25">
      <c r="A1107" s="1"/>
      <c r="B1107" s="6" t="s">
        <v>23</v>
      </c>
      <c r="C1107" s="6">
        <v>1197831</v>
      </c>
      <c r="D1107" s="7">
        <v>44288</v>
      </c>
      <c r="E1107" s="6" t="s">
        <v>24</v>
      </c>
      <c r="F1107" s="6" t="s">
        <v>57</v>
      </c>
      <c r="G1107" s="6" t="s">
        <v>58</v>
      </c>
      <c r="H1107" s="6" t="s">
        <v>20</v>
      </c>
      <c r="I1107" s="8">
        <v>0.20000000000000007</v>
      </c>
      <c r="J1107" s="9">
        <v>3750</v>
      </c>
      <c r="K1107" s="10">
        <f t="shared" si="9"/>
        <v>750.00000000000023</v>
      </c>
      <c r="L1107" s="10">
        <f t="shared" si="8"/>
        <v>412.50000000000017</v>
      </c>
      <c r="M1107" s="11">
        <v>0.55000000000000004</v>
      </c>
      <c r="O1107" s="16"/>
      <c r="P1107" s="17"/>
      <c r="Q1107" s="12"/>
      <c r="R1107" s="13"/>
    </row>
    <row r="1108" spans="1:18" ht="15.75" customHeight="1" x14ac:dyDescent="0.25">
      <c r="A1108" s="1"/>
      <c r="B1108" s="6" t="s">
        <v>23</v>
      </c>
      <c r="C1108" s="6">
        <v>1197831</v>
      </c>
      <c r="D1108" s="7">
        <v>44288</v>
      </c>
      <c r="E1108" s="6" t="s">
        <v>24</v>
      </c>
      <c r="F1108" s="6" t="s">
        <v>57</v>
      </c>
      <c r="G1108" s="6" t="s">
        <v>58</v>
      </c>
      <c r="H1108" s="6" t="s">
        <v>21</v>
      </c>
      <c r="I1108" s="8">
        <v>0.25</v>
      </c>
      <c r="J1108" s="9">
        <v>2750</v>
      </c>
      <c r="K1108" s="10">
        <f t="shared" si="9"/>
        <v>687.5</v>
      </c>
      <c r="L1108" s="10">
        <f t="shared" si="8"/>
        <v>275</v>
      </c>
      <c r="M1108" s="11">
        <v>0.39999999999999997</v>
      </c>
      <c r="O1108" s="16"/>
      <c r="P1108" s="17"/>
      <c r="Q1108" s="12"/>
      <c r="R1108" s="13"/>
    </row>
    <row r="1109" spans="1:18" ht="15.75" customHeight="1" x14ac:dyDescent="0.25">
      <c r="A1109" s="1"/>
      <c r="B1109" s="6" t="s">
        <v>23</v>
      </c>
      <c r="C1109" s="6">
        <v>1197831</v>
      </c>
      <c r="D1109" s="7">
        <v>44288</v>
      </c>
      <c r="E1109" s="6" t="s">
        <v>24</v>
      </c>
      <c r="F1109" s="6" t="s">
        <v>57</v>
      </c>
      <c r="G1109" s="6" t="s">
        <v>58</v>
      </c>
      <c r="H1109" s="6" t="s">
        <v>22</v>
      </c>
      <c r="I1109" s="8">
        <v>0.20000000000000007</v>
      </c>
      <c r="J1109" s="9">
        <v>5500</v>
      </c>
      <c r="K1109" s="10">
        <f t="shared" si="9"/>
        <v>1100.0000000000005</v>
      </c>
      <c r="L1109" s="10">
        <f t="shared" si="8"/>
        <v>660.00000000000034</v>
      </c>
      <c r="M1109" s="11">
        <v>0.60000000000000009</v>
      </c>
      <c r="O1109" s="16"/>
      <c r="P1109" s="17"/>
      <c r="Q1109" s="12"/>
      <c r="R1109" s="13"/>
    </row>
    <row r="1110" spans="1:18" ht="15.75" customHeight="1" x14ac:dyDescent="0.25">
      <c r="A1110" s="1"/>
      <c r="B1110" s="6" t="s">
        <v>23</v>
      </c>
      <c r="C1110" s="6">
        <v>1197831</v>
      </c>
      <c r="D1110" s="7">
        <v>44318</v>
      </c>
      <c r="E1110" s="6" t="s">
        <v>24</v>
      </c>
      <c r="F1110" s="6" t="s">
        <v>57</v>
      </c>
      <c r="G1110" s="6" t="s">
        <v>58</v>
      </c>
      <c r="H1110" s="6" t="s">
        <v>17</v>
      </c>
      <c r="I1110" s="8">
        <v>9.9999999999999964E-2</v>
      </c>
      <c r="J1110" s="9">
        <v>7000</v>
      </c>
      <c r="K1110" s="10">
        <f t="shared" si="9"/>
        <v>699.99999999999977</v>
      </c>
      <c r="L1110" s="10">
        <f t="shared" si="8"/>
        <v>314.99999999999989</v>
      </c>
      <c r="M1110" s="11">
        <v>0.44999999999999996</v>
      </c>
      <c r="O1110" s="16"/>
      <c r="P1110" s="17"/>
      <c r="Q1110" s="12"/>
      <c r="R1110" s="13"/>
    </row>
    <row r="1111" spans="1:18" ht="15.75" customHeight="1" x14ac:dyDescent="0.25">
      <c r="A1111" s="1"/>
      <c r="B1111" s="6" t="s">
        <v>23</v>
      </c>
      <c r="C1111" s="6">
        <v>1197831</v>
      </c>
      <c r="D1111" s="7">
        <v>44318</v>
      </c>
      <c r="E1111" s="6" t="s">
        <v>24</v>
      </c>
      <c r="F1111" s="6" t="s">
        <v>57</v>
      </c>
      <c r="G1111" s="6" t="s">
        <v>58</v>
      </c>
      <c r="H1111" s="6" t="s">
        <v>18</v>
      </c>
      <c r="I1111" s="8">
        <v>0.20000000000000007</v>
      </c>
      <c r="J1111" s="9">
        <v>7250</v>
      </c>
      <c r="K1111" s="10">
        <f t="shared" si="9"/>
        <v>1450.0000000000005</v>
      </c>
      <c r="L1111" s="10">
        <f t="shared" si="8"/>
        <v>652.50000000000011</v>
      </c>
      <c r="M1111" s="11">
        <v>0.44999999999999996</v>
      </c>
      <c r="O1111" s="16"/>
      <c r="P1111" s="17"/>
      <c r="Q1111" s="12"/>
      <c r="R1111" s="13"/>
    </row>
    <row r="1112" spans="1:18" ht="15.75" customHeight="1" x14ac:dyDescent="0.25">
      <c r="A1112" s="1"/>
      <c r="B1112" s="6" t="s">
        <v>23</v>
      </c>
      <c r="C1112" s="6">
        <v>1197831</v>
      </c>
      <c r="D1112" s="7">
        <v>44318</v>
      </c>
      <c r="E1112" s="6" t="s">
        <v>24</v>
      </c>
      <c r="F1112" s="6" t="s">
        <v>57</v>
      </c>
      <c r="G1112" s="6" t="s">
        <v>58</v>
      </c>
      <c r="H1112" s="6" t="s">
        <v>19</v>
      </c>
      <c r="I1112" s="8">
        <v>0.14999999999999997</v>
      </c>
      <c r="J1112" s="9">
        <v>5750</v>
      </c>
      <c r="K1112" s="10">
        <f t="shared" si="9"/>
        <v>862.49999999999977</v>
      </c>
      <c r="L1112" s="10">
        <f t="shared" si="8"/>
        <v>388.12499999999989</v>
      </c>
      <c r="M1112" s="11">
        <v>0.44999999999999996</v>
      </c>
      <c r="O1112" s="16"/>
      <c r="P1112" s="17"/>
      <c r="Q1112" s="12"/>
      <c r="R1112" s="13"/>
    </row>
    <row r="1113" spans="1:18" ht="15.75" customHeight="1" x14ac:dyDescent="0.25">
      <c r="A1113" s="1"/>
      <c r="B1113" s="6" t="s">
        <v>23</v>
      </c>
      <c r="C1113" s="6">
        <v>1197831</v>
      </c>
      <c r="D1113" s="7">
        <v>44318</v>
      </c>
      <c r="E1113" s="6" t="s">
        <v>24</v>
      </c>
      <c r="F1113" s="6" t="s">
        <v>57</v>
      </c>
      <c r="G1113" s="6" t="s">
        <v>58</v>
      </c>
      <c r="H1113" s="6" t="s">
        <v>20</v>
      </c>
      <c r="I1113" s="8">
        <v>0.35000000000000003</v>
      </c>
      <c r="J1113" s="9">
        <v>5000</v>
      </c>
      <c r="K1113" s="10">
        <f t="shared" si="9"/>
        <v>1750.0000000000002</v>
      </c>
      <c r="L1113" s="10">
        <f t="shared" si="8"/>
        <v>962.50000000000023</v>
      </c>
      <c r="M1113" s="11">
        <v>0.55000000000000004</v>
      </c>
      <c r="O1113" s="16"/>
      <c r="P1113" s="17"/>
      <c r="Q1113" s="12"/>
      <c r="R1113" s="13"/>
    </row>
    <row r="1114" spans="1:18" ht="15.75" customHeight="1" x14ac:dyDescent="0.25">
      <c r="A1114" s="1"/>
      <c r="B1114" s="6" t="s">
        <v>23</v>
      </c>
      <c r="C1114" s="6">
        <v>1197831</v>
      </c>
      <c r="D1114" s="7">
        <v>44318</v>
      </c>
      <c r="E1114" s="6" t="s">
        <v>24</v>
      </c>
      <c r="F1114" s="6" t="s">
        <v>57</v>
      </c>
      <c r="G1114" s="6" t="s">
        <v>58</v>
      </c>
      <c r="H1114" s="6" t="s">
        <v>21</v>
      </c>
      <c r="I1114" s="8">
        <v>0.5</v>
      </c>
      <c r="J1114" s="9">
        <v>4000</v>
      </c>
      <c r="K1114" s="10">
        <f t="shared" si="9"/>
        <v>2000</v>
      </c>
      <c r="L1114" s="10">
        <f t="shared" si="8"/>
        <v>799.99999999999989</v>
      </c>
      <c r="M1114" s="11">
        <v>0.39999999999999997</v>
      </c>
      <c r="O1114" s="16"/>
      <c r="P1114" s="17"/>
      <c r="Q1114" s="12"/>
      <c r="R1114" s="13"/>
    </row>
    <row r="1115" spans="1:18" ht="15.75" customHeight="1" x14ac:dyDescent="0.25">
      <c r="A1115" s="1"/>
      <c r="B1115" s="6" t="s">
        <v>23</v>
      </c>
      <c r="C1115" s="6">
        <v>1197831</v>
      </c>
      <c r="D1115" s="7">
        <v>44318</v>
      </c>
      <c r="E1115" s="6" t="s">
        <v>24</v>
      </c>
      <c r="F1115" s="6" t="s">
        <v>57</v>
      </c>
      <c r="G1115" s="6" t="s">
        <v>58</v>
      </c>
      <c r="H1115" s="6" t="s">
        <v>22</v>
      </c>
      <c r="I1115" s="8">
        <v>0.45</v>
      </c>
      <c r="J1115" s="9">
        <v>7500</v>
      </c>
      <c r="K1115" s="10">
        <f t="shared" si="9"/>
        <v>3375</v>
      </c>
      <c r="L1115" s="10">
        <f t="shared" si="8"/>
        <v>2025.0000000000002</v>
      </c>
      <c r="M1115" s="11">
        <v>0.60000000000000009</v>
      </c>
      <c r="O1115" s="16"/>
      <c r="P1115" s="17"/>
      <c r="Q1115" s="12"/>
      <c r="R1115" s="13"/>
    </row>
    <row r="1116" spans="1:18" ht="15.75" customHeight="1" x14ac:dyDescent="0.25">
      <c r="A1116" s="1"/>
      <c r="B1116" s="6" t="s">
        <v>23</v>
      </c>
      <c r="C1116" s="6">
        <v>1197831</v>
      </c>
      <c r="D1116" s="7">
        <v>44348</v>
      </c>
      <c r="E1116" s="6" t="s">
        <v>24</v>
      </c>
      <c r="F1116" s="6" t="s">
        <v>57</v>
      </c>
      <c r="G1116" s="6" t="s">
        <v>58</v>
      </c>
      <c r="H1116" s="6" t="s">
        <v>17</v>
      </c>
      <c r="I1116" s="8">
        <v>0.45</v>
      </c>
      <c r="J1116" s="9">
        <v>7500</v>
      </c>
      <c r="K1116" s="10">
        <f t="shared" si="9"/>
        <v>3375</v>
      </c>
      <c r="L1116" s="10">
        <f t="shared" si="8"/>
        <v>1518.7499999999998</v>
      </c>
      <c r="M1116" s="11">
        <v>0.44999999999999996</v>
      </c>
      <c r="O1116" s="16"/>
      <c r="P1116" s="17"/>
      <c r="Q1116" s="12"/>
      <c r="R1116" s="13"/>
    </row>
    <row r="1117" spans="1:18" ht="15.75" customHeight="1" x14ac:dyDescent="0.25">
      <c r="A1117" s="1"/>
      <c r="B1117" s="6" t="s">
        <v>23</v>
      </c>
      <c r="C1117" s="6">
        <v>1197831</v>
      </c>
      <c r="D1117" s="7">
        <v>44348</v>
      </c>
      <c r="E1117" s="6" t="s">
        <v>24</v>
      </c>
      <c r="F1117" s="6" t="s">
        <v>57</v>
      </c>
      <c r="G1117" s="6" t="s">
        <v>58</v>
      </c>
      <c r="H1117" s="6" t="s">
        <v>18</v>
      </c>
      <c r="I1117" s="8">
        <v>0.5</v>
      </c>
      <c r="J1117" s="9">
        <v>7500</v>
      </c>
      <c r="K1117" s="10">
        <f t="shared" si="9"/>
        <v>3750</v>
      </c>
      <c r="L1117" s="10">
        <f t="shared" si="8"/>
        <v>1687.4999999999998</v>
      </c>
      <c r="M1117" s="11">
        <v>0.44999999999999996</v>
      </c>
      <c r="O1117" s="16"/>
      <c r="P1117" s="17"/>
      <c r="Q1117" s="12"/>
      <c r="R1117" s="13"/>
    </row>
    <row r="1118" spans="1:18" ht="15.75" customHeight="1" x14ac:dyDescent="0.25">
      <c r="A1118" s="1"/>
      <c r="B1118" s="6" t="s">
        <v>23</v>
      </c>
      <c r="C1118" s="6">
        <v>1197831</v>
      </c>
      <c r="D1118" s="7">
        <v>44348</v>
      </c>
      <c r="E1118" s="6" t="s">
        <v>24</v>
      </c>
      <c r="F1118" s="6" t="s">
        <v>57</v>
      </c>
      <c r="G1118" s="6" t="s">
        <v>58</v>
      </c>
      <c r="H1118" s="6" t="s">
        <v>19</v>
      </c>
      <c r="I1118" s="8">
        <v>0.45</v>
      </c>
      <c r="J1118" s="9">
        <v>6500</v>
      </c>
      <c r="K1118" s="10">
        <f t="shared" si="9"/>
        <v>2925</v>
      </c>
      <c r="L1118" s="10">
        <f t="shared" si="8"/>
        <v>1316.2499999999998</v>
      </c>
      <c r="M1118" s="11">
        <v>0.44999999999999996</v>
      </c>
      <c r="O1118" s="16"/>
      <c r="P1118" s="17"/>
      <c r="Q1118" s="12"/>
      <c r="R1118" s="13"/>
    </row>
    <row r="1119" spans="1:18" ht="15.75" customHeight="1" x14ac:dyDescent="0.25">
      <c r="A1119" s="1"/>
      <c r="B1119" s="6" t="s">
        <v>23</v>
      </c>
      <c r="C1119" s="6">
        <v>1197831</v>
      </c>
      <c r="D1119" s="7">
        <v>44348</v>
      </c>
      <c r="E1119" s="6" t="s">
        <v>24</v>
      </c>
      <c r="F1119" s="6" t="s">
        <v>57</v>
      </c>
      <c r="G1119" s="6" t="s">
        <v>58</v>
      </c>
      <c r="H1119" s="6" t="s">
        <v>20</v>
      </c>
      <c r="I1119" s="8">
        <v>0.45</v>
      </c>
      <c r="J1119" s="9">
        <v>6000</v>
      </c>
      <c r="K1119" s="10">
        <f t="shared" si="9"/>
        <v>2700</v>
      </c>
      <c r="L1119" s="10">
        <f t="shared" si="8"/>
        <v>1485.0000000000002</v>
      </c>
      <c r="M1119" s="11">
        <v>0.55000000000000004</v>
      </c>
      <c r="O1119" s="16"/>
      <c r="P1119" s="17"/>
      <c r="Q1119" s="12"/>
      <c r="R1119" s="13"/>
    </row>
    <row r="1120" spans="1:18" ht="15.75" customHeight="1" x14ac:dyDescent="0.25">
      <c r="A1120" s="1"/>
      <c r="B1120" s="6" t="s">
        <v>23</v>
      </c>
      <c r="C1120" s="6">
        <v>1197831</v>
      </c>
      <c r="D1120" s="7">
        <v>44348</v>
      </c>
      <c r="E1120" s="6" t="s">
        <v>24</v>
      </c>
      <c r="F1120" s="6" t="s">
        <v>57</v>
      </c>
      <c r="G1120" s="6" t="s">
        <v>58</v>
      </c>
      <c r="H1120" s="6" t="s">
        <v>21</v>
      </c>
      <c r="I1120" s="8">
        <v>0.5</v>
      </c>
      <c r="J1120" s="9">
        <v>5000</v>
      </c>
      <c r="K1120" s="10">
        <f t="shared" si="9"/>
        <v>2500</v>
      </c>
      <c r="L1120" s="10">
        <f t="shared" si="8"/>
        <v>999.99999999999989</v>
      </c>
      <c r="M1120" s="11">
        <v>0.39999999999999997</v>
      </c>
      <c r="O1120" s="16"/>
      <c r="P1120" s="17"/>
      <c r="Q1120" s="12"/>
      <c r="R1120" s="13"/>
    </row>
    <row r="1121" spans="1:18" ht="15.75" customHeight="1" x14ac:dyDescent="0.25">
      <c r="A1121" s="1"/>
      <c r="B1121" s="6" t="s">
        <v>23</v>
      </c>
      <c r="C1121" s="6">
        <v>1197831</v>
      </c>
      <c r="D1121" s="7">
        <v>44348</v>
      </c>
      <c r="E1121" s="6" t="s">
        <v>24</v>
      </c>
      <c r="F1121" s="6" t="s">
        <v>57</v>
      </c>
      <c r="G1121" s="6" t="s">
        <v>58</v>
      </c>
      <c r="H1121" s="6" t="s">
        <v>22</v>
      </c>
      <c r="I1121" s="8">
        <v>0.55000000000000004</v>
      </c>
      <c r="J1121" s="9">
        <v>8750</v>
      </c>
      <c r="K1121" s="10">
        <f t="shared" si="9"/>
        <v>4812.5</v>
      </c>
      <c r="L1121" s="10">
        <f t="shared" si="8"/>
        <v>2887.5000000000005</v>
      </c>
      <c r="M1121" s="11">
        <v>0.60000000000000009</v>
      </c>
      <c r="O1121" s="16"/>
      <c r="P1121" s="17"/>
      <c r="Q1121" s="12"/>
      <c r="R1121" s="13"/>
    </row>
    <row r="1122" spans="1:18" ht="15.75" customHeight="1" x14ac:dyDescent="0.25">
      <c r="A1122" s="1"/>
      <c r="B1122" s="6" t="s">
        <v>23</v>
      </c>
      <c r="C1122" s="6">
        <v>1197831</v>
      </c>
      <c r="D1122" s="7">
        <v>44380</v>
      </c>
      <c r="E1122" s="6" t="s">
        <v>24</v>
      </c>
      <c r="F1122" s="6" t="s">
        <v>57</v>
      </c>
      <c r="G1122" s="6" t="s">
        <v>58</v>
      </c>
      <c r="H1122" s="6" t="s">
        <v>17</v>
      </c>
      <c r="I1122" s="8">
        <v>0.45</v>
      </c>
      <c r="J1122" s="9">
        <v>8250</v>
      </c>
      <c r="K1122" s="10">
        <f t="shared" si="9"/>
        <v>3712.5</v>
      </c>
      <c r="L1122" s="10">
        <f t="shared" si="8"/>
        <v>1856.2499999999998</v>
      </c>
      <c r="M1122" s="11">
        <v>0.49999999999999994</v>
      </c>
      <c r="O1122" s="16"/>
      <c r="P1122" s="17"/>
      <c r="Q1122" s="12"/>
      <c r="R1122" s="13"/>
    </row>
    <row r="1123" spans="1:18" ht="15.75" customHeight="1" x14ac:dyDescent="0.25">
      <c r="A1123" s="1"/>
      <c r="B1123" s="6" t="s">
        <v>23</v>
      </c>
      <c r="C1123" s="6">
        <v>1197831</v>
      </c>
      <c r="D1123" s="7">
        <v>44380</v>
      </c>
      <c r="E1123" s="6" t="s">
        <v>24</v>
      </c>
      <c r="F1123" s="6" t="s">
        <v>57</v>
      </c>
      <c r="G1123" s="6" t="s">
        <v>58</v>
      </c>
      <c r="H1123" s="6" t="s">
        <v>18</v>
      </c>
      <c r="I1123" s="8">
        <v>0.5</v>
      </c>
      <c r="J1123" s="9">
        <v>8250</v>
      </c>
      <c r="K1123" s="10">
        <f t="shared" si="9"/>
        <v>4125</v>
      </c>
      <c r="L1123" s="10">
        <f t="shared" si="8"/>
        <v>2062.4999999999995</v>
      </c>
      <c r="M1123" s="11">
        <v>0.49999999999999994</v>
      </c>
      <c r="O1123" s="16"/>
      <c r="P1123" s="17"/>
      <c r="Q1123" s="12"/>
      <c r="R1123" s="13"/>
    </row>
    <row r="1124" spans="1:18" ht="15.75" customHeight="1" x14ac:dyDescent="0.25">
      <c r="A1124" s="1"/>
      <c r="B1124" s="6" t="s">
        <v>23</v>
      </c>
      <c r="C1124" s="6">
        <v>1197831</v>
      </c>
      <c r="D1124" s="7">
        <v>44380</v>
      </c>
      <c r="E1124" s="6" t="s">
        <v>24</v>
      </c>
      <c r="F1124" s="6" t="s">
        <v>57</v>
      </c>
      <c r="G1124" s="6" t="s">
        <v>58</v>
      </c>
      <c r="H1124" s="6" t="s">
        <v>19</v>
      </c>
      <c r="I1124" s="8">
        <v>0.45</v>
      </c>
      <c r="J1124" s="9">
        <v>9750</v>
      </c>
      <c r="K1124" s="10">
        <f t="shared" si="9"/>
        <v>4387.5</v>
      </c>
      <c r="L1124" s="10">
        <f t="shared" si="8"/>
        <v>2193.7499999999995</v>
      </c>
      <c r="M1124" s="11">
        <v>0.49999999999999994</v>
      </c>
      <c r="O1124" s="16"/>
      <c r="P1124" s="17"/>
      <c r="Q1124" s="12"/>
      <c r="R1124" s="13"/>
    </row>
    <row r="1125" spans="1:18" ht="15.75" customHeight="1" x14ac:dyDescent="0.25">
      <c r="A1125" s="1"/>
      <c r="B1125" s="6" t="s">
        <v>23</v>
      </c>
      <c r="C1125" s="6">
        <v>1197831</v>
      </c>
      <c r="D1125" s="7">
        <v>44380</v>
      </c>
      <c r="E1125" s="6" t="s">
        <v>24</v>
      </c>
      <c r="F1125" s="6" t="s">
        <v>57</v>
      </c>
      <c r="G1125" s="6" t="s">
        <v>58</v>
      </c>
      <c r="H1125" s="6" t="s">
        <v>20</v>
      </c>
      <c r="I1125" s="8">
        <v>0.45</v>
      </c>
      <c r="J1125" s="9">
        <v>5750</v>
      </c>
      <c r="K1125" s="10">
        <f t="shared" si="9"/>
        <v>2587.5</v>
      </c>
      <c r="L1125" s="10">
        <f t="shared" si="8"/>
        <v>1552.5000000000002</v>
      </c>
      <c r="M1125" s="11">
        <v>0.60000000000000009</v>
      </c>
      <c r="O1125" s="16"/>
      <c r="P1125" s="17"/>
      <c r="Q1125" s="12"/>
      <c r="R1125" s="13"/>
    </row>
    <row r="1126" spans="1:18" ht="15.75" customHeight="1" x14ac:dyDescent="0.25">
      <c r="A1126" s="1"/>
      <c r="B1126" s="6" t="s">
        <v>23</v>
      </c>
      <c r="C1126" s="6">
        <v>1197831</v>
      </c>
      <c r="D1126" s="7">
        <v>44380</v>
      </c>
      <c r="E1126" s="6" t="s">
        <v>24</v>
      </c>
      <c r="F1126" s="6" t="s">
        <v>57</v>
      </c>
      <c r="G1126" s="6" t="s">
        <v>58</v>
      </c>
      <c r="H1126" s="6" t="s">
        <v>21</v>
      </c>
      <c r="I1126" s="8">
        <v>0.5</v>
      </c>
      <c r="J1126" s="9">
        <v>5250</v>
      </c>
      <c r="K1126" s="10">
        <f t="shared" si="9"/>
        <v>2625</v>
      </c>
      <c r="L1126" s="10">
        <f t="shared" si="8"/>
        <v>1181.2499999999998</v>
      </c>
      <c r="M1126" s="11">
        <v>0.44999999999999996</v>
      </c>
      <c r="O1126" s="16"/>
      <c r="P1126" s="17"/>
      <c r="Q1126" s="12"/>
      <c r="R1126" s="13"/>
    </row>
    <row r="1127" spans="1:18" ht="15.75" customHeight="1" x14ac:dyDescent="0.25">
      <c r="A1127" s="1"/>
      <c r="B1127" s="6" t="s">
        <v>23</v>
      </c>
      <c r="C1127" s="6">
        <v>1197831</v>
      </c>
      <c r="D1127" s="7">
        <v>44380</v>
      </c>
      <c r="E1127" s="6" t="s">
        <v>24</v>
      </c>
      <c r="F1127" s="6" t="s">
        <v>57</v>
      </c>
      <c r="G1127" s="6" t="s">
        <v>58</v>
      </c>
      <c r="H1127" s="6" t="s">
        <v>22</v>
      </c>
      <c r="I1127" s="8">
        <v>0.6</v>
      </c>
      <c r="J1127" s="9">
        <v>8000</v>
      </c>
      <c r="K1127" s="10">
        <f t="shared" si="9"/>
        <v>4800</v>
      </c>
      <c r="L1127" s="10">
        <f t="shared" si="8"/>
        <v>3120.0000000000005</v>
      </c>
      <c r="M1127" s="11">
        <v>0.65000000000000013</v>
      </c>
      <c r="O1127" s="16"/>
      <c r="P1127" s="17"/>
      <c r="Q1127" s="12"/>
      <c r="R1127" s="13"/>
    </row>
    <row r="1128" spans="1:18" ht="15.75" customHeight="1" x14ac:dyDescent="0.25">
      <c r="A1128" s="1"/>
      <c r="B1128" s="6" t="s">
        <v>23</v>
      </c>
      <c r="C1128" s="6">
        <v>1197831</v>
      </c>
      <c r="D1128" s="7">
        <v>44413</v>
      </c>
      <c r="E1128" s="6" t="s">
        <v>24</v>
      </c>
      <c r="F1128" s="6" t="s">
        <v>57</v>
      </c>
      <c r="G1128" s="6" t="s">
        <v>58</v>
      </c>
      <c r="H1128" s="6" t="s">
        <v>17</v>
      </c>
      <c r="I1128" s="8">
        <v>0.4</v>
      </c>
      <c r="J1128" s="9">
        <v>7500</v>
      </c>
      <c r="K1128" s="10">
        <f t="shared" si="9"/>
        <v>3000</v>
      </c>
      <c r="L1128" s="10">
        <f t="shared" si="8"/>
        <v>1499.9999999999998</v>
      </c>
      <c r="M1128" s="11">
        <v>0.49999999999999994</v>
      </c>
      <c r="O1128" s="16"/>
      <c r="P1128" s="17"/>
      <c r="Q1128" s="12"/>
      <c r="R1128" s="13"/>
    </row>
    <row r="1129" spans="1:18" ht="15.75" customHeight="1" x14ac:dyDescent="0.25">
      <c r="A1129" s="1"/>
      <c r="B1129" s="6" t="s">
        <v>23</v>
      </c>
      <c r="C1129" s="6">
        <v>1197831</v>
      </c>
      <c r="D1129" s="7">
        <v>44413</v>
      </c>
      <c r="E1129" s="6" t="s">
        <v>24</v>
      </c>
      <c r="F1129" s="6" t="s">
        <v>57</v>
      </c>
      <c r="G1129" s="6" t="s">
        <v>58</v>
      </c>
      <c r="H1129" s="6" t="s">
        <v>18</v>
      </c>
      <c r="I1129" s="8">
        <v>0.55000000000000004</v>
      </c>
      <c r="J1129" s="9">
        <v>7500</v>
      </c>
      <c r="K1129" s="10">
        <f t="shared" si="9"/>
        <v>4125</v>
      </c>
      <c r="L1129" s="10">
        <f t="shared" si="8"/>
        <v>2062.4999999999995</v>
      </c>
      <c r="M1129" s="11">
        <v>0.49999999999999994</v>
      </c>
      <c r="O1129" s="16"/>
      <c r="P1129" s="17"/>
      <c r="Q1129" s="12"/>
      <c r="R1129" s="13"/>
    </row>
    <row r="1130" spans="1:18" ht="15.75" customHeight="1" x14ac:dyDescent="0.25">
      <c r="A1130" s="1"/>
      <c r="B1130" s="6" t="s">
        <v>23</v>
      </c>
      <c r="C1130" s="6">
        <v>1197831</v>
      </c>
      <c r="D1130" s="7">
        <v>44413</v>
      </c>
      <c r="E1130" s="6" t="s">
        <v>24</v>
      </c>
      <c r="F1130" s="6" t="s">
        <v>57</v>
      </c>
      <c r="G1130" s="6" t="s">
        <v>58</v>
      </c>
      <c r="H1130" s="6" t="s">
        <v>19</v>
      </c>
      <c r="I1130" s="8">
        <v>0.55000000000000004</v>
      </c>
      <c r="J1130" s="9">
        <v>9250</v>
      </c>
      <c r="K1130" s="10">
        <f t="shared" si="9"/>
        <v>5087.5</v>
      </c>
      <c r="L1130" s="10">
        <f t="shared" si="8"/>
        <v>2543.7499999999995</v>
      </c>
      <c r="M1130" s="11">
        <v>0.49999999999999994</v>
      </c>
      <c r="O1130" s="16"/>
      <c r="P1130" s="17"/>
      <c r="Q1130" s="12"/>
      <c r="R1130" s="13"/>
    </row>
    <row r="1131" spans="1:18" ht="15.75" customHeight="1" x14ac:dyDescent="0.25">
      <c r="A1131" s="1"/>
      <c r="B1131" s="6" t="s">
        <v>23</v>
      </c>
      <c r="C1131" s="6">
        <v>1197831</v>
      </c>
      <c r="D1131" s="7">
        <v>44413</v>
      </c>
      <c r="E1131" s="6" t="s">
        <v>24</v>
      </c>
      <c r="F1131" s="6" t="s">
        <v>57</v>
      </c>
      <c r="G1131" s="6" t="s">
        <v>58</v>
      </c>
      <c r="H1131" s="6" t="s">
        <v>20</v>
      </c>
      <c r="I1131" s="8">
        <v>0.5</v>
      </c>
      <c r="J1131" s="9">
        <v>4250</v>
      </c>
      <c r="K1131" s="10">
        <f t="shared" si="9"/>
        <v>2125</v>
      </c>
      <c r="L1131" s="10">
        <f t="shared" si="8"/>
        <v>1275.0000000000002</v>
      </c>
      <c r="M1131" s="11">
        <v>0.60000000000000009</v>
      </c>
      <c r="O1131" s="16"/>
      <c r="P1131" s="17"/>
      <c r="Q1131" s="12"/>
      <c r="R1131" s="13"/>
    </row>
    <row r="1132" spans="1:18" ht="15.75" customHeight="1" x14ac:dyDescent="0.25">
      <c r="A1132" s="1"/>
      <c r="B1132" s="6" t="s">
        <v>23</v>
      </c>
      <c r="C1132" s="6">
        <v>1197831</v>
      </c>
      <c r="D1132" s="7">
        <v>44413</v>
      </c>
      <c r="E1132" s="6" t="s">
        <v>24</v>
      </c>
      <c r="F1132" s="6" t="s">
        <v>57</v>
      </c>
      <c r="G1132" s="6" t="s">
        <v>58</v>
      </c>
      <c r="H1132" s="6" t="s">
        <v>21</v>
      </c>
      <c r="I1132" s="8">
        <v>0.55000000000000004</v>
      </c>
      <c r="J1132" s="9">
        <v>4250</v>
      </c>
      <c r="K1132" s="10">
        <f t="shared" si="9"/>
        <v>2337.5</v>
      </c>
      <c r="L1132" s="10">
        <f t="shared" si="8"/>
        <v>1051.875</v>
      </c>
      <c r="M1132" s="11">
        <v>0.44999999999999996</v>
      </c>
      <c r="O1132" s="16"/>
      <c r="P1132" s="17"/>
      <c r="Q1132" s="12"/>
      <c r="R1132" s="13"/>
    </row>
    <row r="1133" spans="1:18" ht="15.75" customHeight="1" x14ac:dyDescent="0.25">
      <c r="A1133" s="1"/>
      <c r="B1133" s="6" t="s">
        <v>23</v>
      </c>
      <c r="C1133" s="6">
        <v>1197831</v>
      </c>
      <c r="D1133" s="7">
        <v>44413</v>
      </c>
      <c r="E1133" s="6" t="s">
        <v>24</v>
      </c>
      <c r="F1133" s="6" t="s">
        <v>57</v>
      </c>
      <c r="G1133" s="6" t="s">
        <v>58</v>
      </c>
      <c r="H1133" s="6" t="s">
        <v>22</v>
      </c>
      <c r="I1133" s="8">
        <v>0.6</v>
      </c>
      <c r="J1133" s="9">
        <v>6750</v>
      </c>
      <c r="K1133" s="10">
        <f t="shared" si="9"/>
        <v>4050</v>
      </c>
      <c r="L1133" s="10">
        <f t="shared" si="8"/>
        <v>2632.5000000000005</v>
      </c>
      <c r="M1133" s="11">
        <v>0.65000000000000013</v>
      </c>
      <c r="O1133" s="16"/>
      <c r="P1133" s="17"/>
      <c r="Q1133" s="12"/>
      <c r="R1133" s="13"/>
    </row>
    <row r="1134" spans="1:18" ht="15.75" customHeight="1" x14ac:dyDescent="0.25">
      <c r="A1134" s="1"/>
      <c r="B1134" s="6" t="s">
        <v>23</v>
      </c>
      <c r="C1134" s="6">
        <v>1197831</v>
      </c>
      <c r="D1134" s="7">
        <v>44441</v>
      </c>
      <c r="E1134" s="6" t="s">
        <v>24</v>
      </c>
      <c r="F1134" s="6" t="s">
        <v>57</v>
      </c>
      <c r="G1134" s="6" t="s">
        <v>58</v>
      </c>
      <c r="H1134" s="6" t="s">
        <v>17</v>
      </c>
      <c r="I1134" s="8">
        <v>0.55000000000000004</v>
      </c>
      <c r="J1134" s="9">
        <v>6250</v>
      </c>
      <c r="K1134" s="10">
        <f t="shared" si="9"/>
        <v>3437.5000000000005</v>
      </c>
      <c r="L1134" s="10">
        <f t="shared" si="8"/>
        <v>1718.75</v>
      </c>
      <c r="M1134" s="11">
        <v>0.49999999999999994</v>
      </c>
      <c r="O1134" s="16"/>
      <c r="P1134" s="17"/>
      <c r="Q1134" s="12"/>
      <c r="R1134" s="13"/>
    </row>
    <row r="1135" spans="1:18" ht="15.75" customHeight="1" x14ac:dyDescent="0.25">
      <c r="A1135" s="1"/>
      <c r="B1135" s="6" t="s">
        <v>23</v>
      </c>
      <c r="C1135" s="6">
        <v>1197831</v>
      </c>
      <c r="D1135" s="7">
        <v>44441</v>
      </c>
      <c r="E1135" s="6" t="s">
        <v>24</v>
      </c>
      <c r="F1135" s="6" t="s">
        <v>57</v>
      </c>
      <c r="G1135" s="6" t="s">
        <v>58</v>
      </c>
      <c r="H1135" s="6" t="s">
        <v>18</v>
      </c>
      <c r="I1135" s="8">
        <v>0.55000000000000004</v>
      </c>
      <c r="J1135" s="9">
        <v>5750</v>
      </c>
      <c r="K1135" s="10">
        <f t="shared" si="9"/>
        <v>3162.5000000000005</v>
      </c>
      <c r="L1135" s="10">
        <f t="shared" si="8"/>
        <v>1581.25</v>
      </c>
      <c r="M1135" s="11">
        <v>0.49999999999999994</v>
      </c>
      <c r="O1135" s="16"/>
      <c r="P1135" s="17"/>
      <c r="Q1135" s="12"/>
      <c r="R1135" s="13"/>
    </row>
    <row r="1136" spans="1:18" ht="15.75" customHeight="1" x14ac:dyDescent="0.25">
      <c r="A1136" s="1"/>
      <c r="B1136" s="6" t="s">
        <v>23</v>
      </c>
      <c r="C1136" s="6">
        <v>1197831</v>
      </c>
      <c r="D1136" s="7">
        <v>44441</v>
      </c>
      <c r="E1136" s="6" t="s">
        <v>24</v>
      </c>
      <c r="F1136" s="6" t="s">
        <v>57</v>
      </c>
      <c r="G1136" s="6" t="s">
        <v>58</v>
      </c>
      <c r="H1136" s="6" t="s">
        <v>19</v>
      </c>
      <c r="I1136" s="8">
        <v>0.6</v>
      </c>
      <c r="J1136" s="9">
        <v>6250</v>
      </c>
      <c r="K1136" s="10">
        <f t="shared" si="9"/>
        <v>3750</v>
      </c>
      <c r="L1136" s="10">
        <f t="shared" si="8"/>
        <v>1874.9999999999998</v>
      </c>
      <c r="M1136" s="11">
        <v>0.49999999999999994</v>
      </c>
      <c r="O1136" s="16"/>
      <c r="P1136" s="17"/>
      <c r="Q1136" s="12"/>
      <c r="R1136" s="13"/>
    </row>
    <row r="1137" spans="1:18" ht="15.75" customHeight="1" x14ac:dyDescent="0.25">
      <c r="A1137" s="1"/>
      <c r="B1137" s="6" t="s">
        <v>23</v>
      </c>
      <c r="C1137" s="6">
        <v>1197831</v>
      </c>
      <c r="D1137" s="7">
        <v>44441</v>
      </c>
      <c r="E1137" s="6" t="s">
        <v>24</v>
      </c>
      <c r="F1137" s="6" t="s">
        <v>57</v>
      </c>
      <c r="G1137" s="6" t="s">
        <v>58</v>
      </c>
      <c r="H1137" s="6" t="s">
        <v>20</v>
      </c>
      <c r="I1137" s="8">
        <v>0.6</v>
      </c>
      <c r="J1137" s="9">
        <v>3500</v>
      </c>
      <c r="K1137" s="10">
        <f t="shared" si="9"/>
        <v>2100</v>
      </c>
      <c r="L1137" s="10">
        <f t="shared" si="8"/>
        <v>1260.0000000000002</v>
      </c>
      <c r="M1137" s="11">
        <v>0.60000000000000009</v>
      </c>
      <c r="O1137" s="16"/>
      <c r="P1137" s="17"/>
      <c r="Q1137" s="12"/>
      <c r="R1137" s="13"/>
    </row>
    <row r="1138" spans="1:18" ht="15.75" customHeight="1" x14ac:dyDescent="0.25">
      <c r="A1138" s="1"/>
      <c r="B1138" s="6" t="s">
        <v>23</v>
      </c>
      <c r="C1138" s="6">
        <v>1197831</v>
      </c>
      <c r="D1138" s="7">
        <v>44441</v>
      </c>
      <c r="E1138" s="6" t="s">
        <v>24</v>
      </c>
      <c r="F1138" s="6" t="s">
        <v>57</v>
      </c>
      <c r="G1138" s="6" t="s">
        <v>58</v>
      </c>
      <c r="H1138" s="6" t="s">
        <v>21</v>
      </c>
      <c r="I1138" s="8">
        <v>0.45</v>
      </c>
      <c r="J1138" s="9">
        <v>3500</v>
      </c>
      <c r="K1138" s="10">
        <f t="shared" si="9"/>
        <v>1575</v>
      </c>
      <c r="L1138" s="10">
        <f t="shared" si="8"/>
        <v>708.74999999999989</v>
      </c>
      <c r="M1138" s="11">
        <v>0.44999999999999996</v>
      </c>
      <c r="O1138" s="16"/>
      <c r="P1138" s="17"/>
      <c r="Q1138" s="12"/>
      <c r="R1138" s="13"/>
    </row>
    <row r="1139" spans="1:18" ht="15.75" customHeight="1" x14ac:dyDescent="0.25">
      <c r="A1139" s="1"/>
      <c r="B1139" s="6" t="s">
        <v>23</v>
      </c>
      <c r="C1139" s="6">
        <v>1197831</v>
      </c>
      <c r="D1139" s="7">
        <v>44441</v>
      </c>
      <c r="E1139" s="6" t="s">
        <v>24</v>
      </c>
      <c r="F1139" s="6" t="s">
        <v>57</v>
      </c>
      <c r="G1139" s="6" t="s">
        <v>58</v>
      </c>
      <c r="H1139" s="6" t="s">
        <v>22</v>
      </c>
      <c r="I1139" s="8">
        <v>0.4</v>
      </c>
      <c r="J1139" s="9">
        <v>5750</v>
      </c>
      <c r="K1139" s="10">
        <f t="shared" si="9"/>
        <v>2300</v>
      </c>
      <c r="L1139" s="10">
        <f t="shared" si="8"/>
        <v>1495.0000000000002</v>
      </c>
      <c r="M1139" s="11">
        <v>0.65000000000000013</v>
      </c>
      <c r="O1139" s="16"/>
      <c r="P1139" s="17"/>
      <c r="Q1139" s="12"/>
      <c r="R1139" s="13"/>
    </row>
    <row r="1140" spans="1:18" ht="15.75" customHeight="1" x14ac:dyDescent="0.25">
      <c r="A1140" s="1"/>
      <c r="B1140" s="6" t="s">
        <v>23</v>
      </c>
      <c r="C1140" s="6">
        <v>1197831</v>
      </c>
      <c r="D1140" s="7">
        <v>44470</v>
      </c>
      <c r="E1140" s="6" t="s">
        <v>24</v>
      </c>
      <c r="F1140" s="6" t="s">
        <v>57</v>
      </c>
      <c r="G1140" s="6" t="s">
        <v>58</v>
      </c>
      <c r="H1140" s="6" t="s">
        <v>17</v>
      </c>
      <c r="I1140" s="8">
        <v>0.30000000000000004</v>
      </c>
      <c r="J1140" s="9">
        <v>5250</v>
      </c>
      <c r="K1140" s="10">
        <f t="shared" si="9"/>
        <v>1575.0000000000002</v>
      </c>
      <c r="L1140" s="10">
        <f t="shared" si="8"/>
        <v>787.5</v>
      </c>
      <c r="M1140" s="11">
        <v>0.49999999999999994</v>
      </c>
      <c r="O1140" s="16"/>
      <c r="P1140" s="17"/>
      <c r="Q1140" s="12"/>
      <c r="R1140" s="13"/>
    </row>
    <row r="1141" spans="1:18" ht="15.75" customHeight="1" x14ac:dyDescent="0.25">
      <c r="A1141" s="1"/>
      <c r="B1141" s="6" t="s">
        <v>23</v>
      </c>
      <c r="C1141" s="6">
        <v>1197831</v>
      </c>
      <c r="D1141" s="7">
        <v>44470</v>
      </c>
      <c r="E1141" s="6" t="s">
        <v>24</v>
      </c>
      <c r="F1141" s="6" t="s">
        <v>57</v>
      </c>
      <c r="G1141" s="6" t="s">
        <v>58</v>
      </c>
      <c r="H1141" s="6" t="s">
        <v>18</v>
      </c>
      <c r="I1141" s="8">
        <v>0.30000000000000004</v>
      </c>
      <c r="J1141" s="9">
        <v>5250</v>
      </c>
      <c r="K1141" s="10">
        <f t="shared" si="9"/>
        <v>1575.0000000000002</v>
      </c>
      <c r="L1141" s="10">
        <f t="shared" si="8"/>
        <v>787.5</v>
      </c>
      <c r="M1141" s="11">
        <v>0.49999999999999994</v>
      </c>
      <c r="O1141" s="16"/>
      <c r="P1141" s="17"/>
      <c r="Q1141" s="12"/>
      <c r="R1141" s="13"/>
    </row>
    <row r="1142" spans="1:18" ht="15.75" customHeight="1" x14ac:dyDescent="0.25">
      <c r="A1142" s="1"/>
      <c r="B1142" s="6" t="s">
        <v>23</v>
      </c>
      <c r="C1142" s="6">
        <v>1197831</v>
      </c>
      <c r="D1142" s="7">
        <v>44470</v>
      </c>
      <c r="E1142" s="6" t="s">
        <v>24</v>
      </c>
      <c r="F1142" s="6" t="s">
        <v>57</v>
      </c>
      <c r="G1142" s="6" t="s">
        <v>58</v>
      </c>
      <c r="H1142" s="6" t="s">
        <v>19</v>
      </c>
      <c r="I1142" s="8">
        <v>0.35000000000000003</v>
      </c>
      <c r="J1142" s="9">
        <v>4750</v>
      </c>
      <c r="K1142" s="10">
        <f t="shared" si="9"/>
        <v>1662.5000000000002</v>
      </c>
      <c r="L1142" s="10">
        <f t="shared" si="8"/>
        <v>831.25</v>
      </c>
      <c r="M1142" s="11">
        <v>0.49999999999999994</v>
      </c>
      <c r="O1142" s="16"/>
      <c r="P1142" s="17"/>
      <c r="Q1142" s="12"/>
      <c r="R1142" s="13"/>
    </row>
    <row r="1143" spans="1:18" ht="15.75" customHeight="1" x14ac:dyDescent="0.25">
      <c r="A1143" s="1"/>
      <c r="B1143" s="6" t="s">
        <v>23</v>
      </c>
      <c r="C1143" s="6">
        <v>1197831</v>
      </c>
      <c r="D1143" s="7">
        <v>44470</v>
      </c>
      <c r="E1143" s="6" t="s">
        <v>24</v>
      </c>
      <c r="F1143" s="6" t="s">
        <v>57</v>
      </c>
      <c r="G1143" s="6" t="s">
        <v>58</v>
      </c>
      <c r="H1143" s="6" t="s">
        <v>20</v>
      </c>
      <c r="I1143" s="8">
        <v>0.35000000000000003</v>
      </c>
      <c r="J1143" s="9">
        <v>3250</v>
      </c>
      <c r="K1143" s="10">
        <f t="shared" si="9"/>
        <v>1137.5</v>
      </c>
      <c r="L1143" s="10">
        <f t="shared" si="8"/>
        <v>682.50000000000011</v>
      </c>
      <c r="M1143" s="11">
        <v>0.60000000000000009</v>
      </c>
      <c r="O1143" s="16"/>
      <c r="P1143" s="17"/>
      <c r="Q1143" s="12"/>
      <c r="R1143" s="13"/>
    </row>
    <row r="1144" spans="1:18" ht="15.75" customHeight="1" x14ac:dyDescent="0.25">
      <c r="A1144" s="1"/>
      <c r="B1144" s="6" t="s">
        <v>23</v>
      </c>
      <c r="C1144" s="6">
        <v>1197831</v>
      </c>
      <c r="D1144" s="7">
        <v>44470</v>
      </c>
      <c r="E1144" s="6" t="s">
        <v>24</v>
      </c>
      <c r="F1144" s="6" t="s">
        <v>57</v>
      </c>
      <c r="G1144" s="6" t="s">
        <v>58</v>
      </c>
      <c r="H1144" s="6" t="s">
        <v>21</v>
      </c>
      <c r="I1144" s="8">
        <v>0.30000000000000004</v>
      </c>
      <c r="J1144" s="9">
        <v>3000</v>
      </c>
      <c r="K1144" s="10">
        <f t="shared" si="9"/>
        <v>900.00000000000011</v>
      </c>
      <c r="L1144" s="10">
        <f t="shared" si="8"/>
        <v>405</v>
      </c>
      <c r="M1144" s="11">
        <v>0.44999999999999996</v>
      </c>
      <c r="O1144" s="16"/>
      <c r="P1144" s="17"/>
      <c r="Q1144" s="12"/>
      <c r="R1144" s="13"/>
    </row>
    <row r="1145" spans="1:18" ht="15.75" customHeight="1" x14ac:dyDescent="0.25">
      <c r="A1145" s="1"/>
      <c r="B1145" s="6" t="s">
        <v>23</v>
      </c>
      <c r="C1145" s="6">
        <v>1197831</v>
      </c>
      <c r="D1145" s="7">
        <v>44470</v>
      </c>
      <c r="E1145" s="6" t="s">
        <v>24</v>
      </c>
      <c r="F1145" s="6" t="s">
        <v>57</v>
      </c>
      <c r="G1145" s="6" t="s">
        <v>58</v>
      </c>
      <c r="H1145" s="6" t="s">
        <v>22</v>
      </c>
      <c r="I1145" s="8">
        <v>0.4</v>
      </c>
      <c r="J1145" s="9">
        <v>4750</v>
      </c>
      <c r="K1145" s="10">
        <f t="shared" si="9"/>
        <v>1900</v>
      </c>
      <c r="L1145" s="10">
        <f t="shared" si="8"/>
        <v>1235.0000000000002</v>
      </c>
      <c r="M1145" s="11">
        <v>0.65000000000000013</v>
      </c>
      <c r="O1145" s="16"/>
      <c r="P1145" s="17"/>
      <c r="Q1145" s="12"/>
      <c r="R1145" s="13"/>
    </row>
    <row r="1146" spans="1:18" ht="15.75" customHeight="1" x14ac:dyDescent="0.25">
      <c r="A1146" s="1"/>
      <c r="B1146" s="6" t="s">
        <v>23</v>
      </c>
      <c r="C1146" s="6">
        <v>1197831</v>
      </c>
      <c r="D1146" s="7">
        <v>44502</v>
      </c>
      <c r="E1146" s="6" t="s">
        <v>24</v>
      </c>
      <c r="F1146" s="6" t="s">
        <v>57</v>
      </c>
      <c r="G1146" s="6" t="s">
        <v>58</v>
      </c>
      <c r="H1146" s="6" t="s">
        <v>17</v>
      </c>
      <c r="I1146" s="8">
        <v>0.20000000000000004</v>
      </c>
      <c r="J1146" s="9">
        <v>6250</v>
      </c>
      <c r="K1146" s="10">
        <f t="shared" si="9"/>
        <v>1250.0000000000002</v>
      </c>
      <c r="L1146" s="10">
        <f t="shared" si="8"/>
        <v>625</v>
      </c>
      <c r="M1146" s="11">
        <v>0.49999999999999994</v>
      </c>
      <c r="O1146" s="16"/>
      <c r="P1146" s="17"/>
      <c r="Q1146" s="12"/>
      <c r="R1146" s="13"/>
    </row>
    <row r="1147" spans="1:18" ht="15.75" customHeight="1" x14ac:dyDescent="0.25">
      <c r="A1147" s="1"/>
      <c r="B1147" s="6" t="s">
        <v>23</v>
      </c>
      <c r="C1147" s="6">
        <v>1197831</v>
      </c>
      <c r="D1147" s="7">
        <v>44502</v>
      </c>
      <c r="E1147" s="6" t="s">
        <v>24</v>
      </c>
      <c r="F1147" s="6" t="s">
        <v>57</v>
      </c>
      <c r="G1147" s="6" t="s">
        <v>58</v>
      </c>
      <c r="H1147" s="6" t="s">
        <v>18</v>
      </c>
      <c r="I1147" s="8">
        <v>0.20000000000000004</v>
      </c>
      <c r="J1147" s="9">
        <v>6250</v>
      </c>
      <c r="K1147" s="10">
        <f t="shared" si="9"/>
        <v>1250.0000000000002</v>
      </c>
      <c r="L1147" s="10">
        <f t="shared" si="8"/>
        <v>625</v>
      </c>
      <c r="M1147" s="11">
        <v>0.49999999999999994</v>
      </c>
      <c r="O1147" s="16"/>
      <c r="P1147" s="17"/>
      <c r="Q1147" s="12"/>
      <c r="R1147" s="13"/>
    </row>
    <row r="1148" spans="1:18" ht="15.75" customHeight="1" x14ac:dyDescent="0.25">
      <c r="A1148" s="1"/>
      <c r="B1148" s="6" t="s">
        <v>23</v>
      </c>
      <c r="C1148" s="6">
        <v>1197831</v>
      </c>
      <c r="D1148" s="7">
        <v>44502</v>
      </c>
      <c r="E1148" s="6" t="s">
        <v>24</v>
      </c>
      <c r="F1148" s="6" t="s">
        <v>57</v>
      </c>
      <c r="G1148" s="6" t="s">
        <v>58</v>
      </c>
      <c r="H1148" s="6" t="s">
        <v>19</v>
      </c>
      <c r="I1148" s="8">
        <v>0.45000000000000007</v>
      </c>
      <c r="J1148" s="9">
        <v>5750</v>
      </c>
      <c r="K1148" s="10">
        <f t="shared" si="9"/>
        <v>2587.5000000000005</v>
      </c>
      <c r="L1148" s="10">
        <f t="shared" si="8"/>
        <v>1293.75</v>
      </c>
      <c r="M1148" s="11">
        <v>0.49999999999999994</v>
      </c>
      <c r="O1148" s="16"/>
      <c r="P1148" s="17"/>
      <c r="Q1148" s="12"/>
      <c r="R1148" s="13"/>
    </row>
    <row r="1149" spans="1:18" ht="15.75" customHeight="1" x14ac:dyDescent="0.25">
      <c r="A1149" s="1"/>
      <c r="B1149" s="6" t="s">
        <v>23</v>
      </c>
      <c r="C1149" s="6">
        <v>1197831</v>
      </c>
      <c r="D1149" s="7">
        <v>44502</v>
      </c>
      <c r="E1149" s="6" t="s">
        <v>24</v>
      </c>
      <c r="F1149" s="6" t="s">
        <v>57</v>
      </c>
      <c r="G1149" s="6" t="s">
        <v>58</v>
      </c>
      <c r="H1149" s="6" t="s">
        <v>20</v>
      </c>
      <c r="I1149" s="8">
        <v>0.45000000000000007</v>
      </c>
      <c r="J1149" s="9">
        <v>4500</v>
      </c>
      <c r="K1149" s="10">
        <f t="shared" si="9"/>
        <v>2025.0000000000002</v>
      </c>
      <c r="L1149" s="10">
        <f t="shared" si="8"/>
        <v>1215.0000000000002</v>
      </c>
      <c r="M1149" s="11">
        <v>0.60000000000000009</v>
      </c>
      <c r="O1149" s="16"/>
      <c r="P1149" s="17"/>
      <c r="Q1149" s="12"/>
      <c r="R1149" s="13"/>
    </row>
    <row r="1150" spans="1:18" ht="15.75" customHeight="1" x14ac:dyDescent="0.25">
      <c r="A1150" s="1"/>
      <c r="B1150" s="6" t="s">
        <v>23</v>
      </c>
      <c r="C1150" s="6">
        <v>1197831</v>
      </c>
      <c r="D1150" s="7">
        <v>44502</v>
      </c>
      <c r="E1150" s="6" t="s">
        <v>24</v>
      </c>
      <c r="F1150" s="6" t="s">
        <v>57</v>
      </c>
      <c r="G1150" s="6" t="s">
        <v>58</v>
      </c>
      <c r="H1150" s="6" t="s">
        <v>21</v>
      </c>
      <c r="I1150" s="8">
        <v>0.49999999999999994</v>
      </c>
      <c r="J1150" s="9">
        <v>4250</v>
      </c>
      <c r="K1150" s="10">
        <f t="shared" si="9"/>
        <v>2124.9999999999995</v>
      </c>
      <c r="L1150" s="10">
        <f t="shared" si="8"/>
        <v>956.24999999999966</v>
      </c>
      <c r="M1150" s="11">
        <v>0.44999999999999996</v>
      </c>
      <c r="O1150" s="16"/>
      <c r="P1150" s="17"/>
      <c r="Q1150" s="12"/>
      <c r="R1150" s="13"/>
    </row>
    <row r="1151" spans="1:18" ht="15.75" customHeight="1" x14ac:dyDescent="0.25">
      <c r="A1151" s="1"/>
      <c r="B1151" s="6" t="s">
        <v>23</v>
      </c>
      <c r="C1151" s="6">
        <v>1197831</v>
      </c>
      <c r="D1151" s="7">
        <v>44502</v>
      </c>
      <c r="E1151" s="6" t="s">
        <v>24</v>
      </c>
      <c r="F1151" s="6" t="s">
        <v>57</v>
      </c>
      <c r="G1151" s="6" t="s">
        <v>58</v>
      </c>
      <c r="H1151" s="6" t="s">
        <v>22</v>
      </c>
      <c r="I1151" s="8">
        <v>0.6</v>
      </c>
      <c r="J1151" s="9">
        <v>6250</v>
      </c>
      <c r="K1151" s="10">
        <f t="shared" si="9"/>
        <v>3750</v>
      </c>
      <c r="L1151" s="10">
        <f t="shared" si="8"/>
        <v>2437.5000000000005</v>
      </c>
      <c r="M1151" s="11">
        <v>0.65000000000000013</v>
      </c>
      <c r="O1151" s="16"/>
      <c r="P1151" s="17"/>
      <c r="Q1151" s="12"/>
      <c r="R1151" s="13"/>
    </row>
    <row r="1152" spans="1:18" ht="15.75" customHeight="1" x14ac:dyDescent="0.25">
      <c r="A1152" s="1"/>
      <c r="B1152" s="6" t="s">
        <v>23</v>
      </c>
      <c r="C1152" s="6">
        <v>1197831</v>
      </c>
      <c r="D1152" s="7">
        <v>44531</v>
      </c>
      <c r="E1152" s="6" t="s">
        <v>24</v>
      </c>
      <c r="F1152" s="6" t="s">
        <v>57</v>
      </c>
      <c r="G1152" s="6" t="s">
        <v>58</v>
      </c>
      <c r="H1152" s="6" t="s">
        <v>17</v>
      </c>
      <c r="I1152" s="8">
        <v>0.6</v>
      </c>
      <c r="J1152" s="9">
        <v>7750</v>
      </c>
      <c r="K1152" s="10">
        <f t="shared" si="9"/>
        <v>4650</v>
      </c>
      <c r="L1152" s="10">
        <f t="shared" si="8"/>
        <v>2324.9999999999995</v>
      </c>
      <c r="M1152" s="11">
        <v>0.49999999999999994</v>
      </c>
      <c r="O1152" s="16"/>
      <c r="P1152" s="17"/>
      <c r="Q1152" s="12"/>
      <c r="R1152" s="13"/>
    </row>
    <row r="1153" spans="1:18" ht="15.75" customHeight="1" x14ac:dyDescent="0.25">
      <c r="A1153" s="1"/>
      <c r="B1153" s="6" t="s">
        <v>23</v>
      </c>
      <c r="C1153" s="6">
        <v>1197831</v>
      </c>
      <c r="D1153" s="7">
        <v>44531</v>
      </c>
      <c r="E1153" s="6" t="s">
        <v>24</v>
      </c>
      <c r="F1153" s="6" t="s">
        <v>57</v>
      </c>
      <c r="G1153" s="6" t="s">
        <v>58</v>
      </c>
      <c r="H1153" s="6" t="s">
        <v>18</v>
      </c>
      <c r="I1153" s="8">
        <v>0.6</v>
      </c>
      <c r="J1153" s="9">
        <v>7750</v>
      </c>
      <c r="K1153" s="10">
        <f t="shared" si="9"/>
        <v>4650</v>
      </c>
      <c r="L1153" s="10">
        <f t="shared" si="8"/>
        <v>2324.9999999999995</v>
      </c>
      <c r="M1153" s="11">
        <v>0.49999999999999994</v>
      </c>
      <c r="O1153" s="16"/>
      <c r="P1153" s="17"/>
      <c r="Q1153" s="12"/>
      <c r="R1153" s="13"/>
    </row>
    <row r="1154" spans="1:18" ht="15.75" customHeight="1" x14ac:dyDescent="0.25">
      <c r="A1154" s="1"/>
      <c r="B1154" s="6" t="s">
        <v>23</v>
      </c>
      <c r="C1154" s="6">
        <v>1197831</v>
      </c>
      <c r="D1154" s="7">
        <v>44531</v>
      </c>
      <c r="E1154" s="6" t="s">
        <v>24</v>
      </c>
      <c r="F1154" s="6" t="s">
        <v>57</v>
      </c>
      <c r="G1154" s="6" t="s">
        <v>58</v>
      </c>
      <c r="H1154" s="6" t="s">
        <v>19</v>
      </c>
      <c r="I1154" s="8">
        <v>0.65</v>
      </c>
      <c r="J1154" s="9">
        <v>7000</v>
      </c>
      <c r="K1154" s="10">
        <f t="shared" si="9"/>
        <v>4550</v>
      </c>
      <c r="L1154" s="10">
        <f t="shared" si="8"/>
        <v>2274.9999999999995</v>
      </c>
      <c r="M1154" s="11">
        <v>0.49999999999999994</v>
      </c>
      <c r="O1154" s="16"/>
      <c r="P1154" s="17"/>
      <c r="Q1154" s="12"/>
      <c r="R1154" s="13"/>
    </row>
    <row r="1155" spans="1:18" ht="15.75" customHeight="1" x14ac:dyDescent="0.25">
      <c r="A1155" s="1"/>
      <c r="B1155" s="6" t="s">
        <v>23</v>
      </c>
      <c r="C1155" s="6">
        <v>1197831</v>
      </c>
      <c r="D1155" s="7">
        <v>44531</v>
      </c>
      <c r="E1155" s="6" t="s">
        <v>24</v>
      </c>
      <c r="F1155" s="6" t="s">
        <v>57</v>
      </c>
      <c r="G1155" s="6" t="s">
        <v>58</v>
      </c>
      <c r="H1155" s="6" t="s">
        <v>20</v>
      </c>
      <c r="I1155" s="8">
        <v>0.65</v>
      </c>
      <c r="J1155" s="9">
        <v>5500</v>
      </c>
      <c r="K1155" s="10">
        <f t="shared" si="9"/>
        <v>3575</v>
      </c>
      <c r="L1155" s="10">
        <f t="shared" si="8"/>
        <v>2145.0000000000005</v>
      </c>
      <c r="M1155" s="11">
        <v>0.60000000000000009</v>
      </c>
      <c r="O1155" s="16"/>
      <c r="P1155" s="17"/>
      <c r="Q1155" s="12"/>
      <c r="R1155" s="13"/>
    </row>
    <row r="1156" spans="1:18" ht="15.75" customHeight="1" x14ac:dyDescent="0.25">
      <c r="A1156" s="1"/>
      <c r="B1156" s="6" t="s">
        <v>23</v>
      </c>
      <c r="C1156" s="6">
        <v>1197831</v>
      </c>
      <c r="D1156" s="7">
        <v>44531</v>
      </c>
      <c r="E1156" s="6" t="s">
        <v>24</v>
      </c>
      <c r="F1156" s="6" t="s">
        <v>57</v>
      </c>
      <c r="G1156" s="6" t="s">
        <v>58</v>
      </c>
      <c r="H1156" s="6" t="s">
        <v>21</v>
      </c>
      <c r="I1156" s="8">
        <v>0.6</v>
      </c>
      <c r="J1156" s="9">
        <v>5000</v>
      </c>
      <c r="K1156" s="10">
        <f t="shared" si="9"/>
        <v>3000</v>
      </c>
      <c r="L1156" s="10">
        <f t="shared" si="8"/>
        <v>1349.9999999999998</v>
      </c>
      <c r="M1156" s="11">
        <v>0.44999999999999996</v>
      </c>
      <c r="O1156" s="16"/>
      <c r="P1156" s="17"/>
      <c r="Q1156" s="12"/>
      <c r="R1156" s="13"/>
    </row>
    <row r="1157" spans="1:18" ht="15.75" customHeight="1" x14ac:dyDescent="0.25">
      <c r="A1157" s="1"/>
      <c r="B1157" s="6" t="s">
        <v>23</v>
      </c>
      <c r="C1157" s="6">
        <v>1197831</v>
      </c>
      <c r="D1157" s="7">
        <v>44531</v>
      </c>
      <c r="E1157" s="6" t="s">
        <v>24</v>
      </c>
      <c r="F1157" s="6" t="s">
        <v>57</v>
      </c>
      <c r="G1157" s="6" t="s">
        <v>58</v>
      </c>
      <c r="H1157" s="6" t="s">
        <v>22</v>
      </c>
      <c r="I1157" s="8">
        <v>0.70000000000000007</v>
      </c>
      <c r="J1157" s="9">
        <v>7500</v>
      </c>
      <c r="K1157" s="10">
        <f t="shared" si="9"/>
        <v>5250.0000000000009</v>
      </c>
      <c r="L1157" s="10">
        <f t="shared" si="8"/>
        <v>3412.5000000000014</v>
      </c>
      <c r="M1157" s="11">
        <v>0.65000000000000013</v>
      </c>
      <c r="O1157" s="16"/>
      <c r="P1157" s="17"/>
      <c r="Q1157" s="12"/>
      <c r="R1157" s="13"/>
    </row>
    <row r="1158" spans="1:18" ht="15.75" customHeight="1" x14ac:dyDescent="0.25">
      <c r="A1158" s="1" t="s">
        <v>39</v>
      </c>
      <c r="B1158" s="6" t="s">
        <v>14</v>
      </c>
      <c r="C1158" s="6">
        <v>1185732</v>
      </c>
      <c r="D1158" s="7">
        <v>44217</v>
      </c>
      <c r="E1158" s="6" t="s">
        <v>15</v>
      </c>
      <c r="F1158" s="6" t="s">
        <v>59</v>
      </c>
      <c r="G1158" s="6" t="s">
        <v>60</v>
      </c>
      <c r="H1158" s="6" t="s">
        <v>17</v>
      </c>
      <c r="I1158" s="8">
        <v>0.4</v>
      </c>
      <c r="J1158" s="9">
        <v>4500</v>
      </c>
      <c r="K1158" s="10">
        <f t="shared" si="9"/>
        <v>1800</v>
      </c>
      <c r="L1158" s="10">
        <f t="shared" si="8"/>
        <v>630</v>
      </c>
      <c r="M1158" s="11">
        <v>0.35</v>
      </c>
      <c r="O1158" s="16"/>
      <c r="P1158" s="17"/>
      <c r="Q1158" s="12"/>
      <c r="R1158" s="13"/>
    </row>
    <row r="1159" spans="1:18" ht="15.75" customHeight="1" x14ac:dyDescent="0.25">
      <c r="A1159" s="1"/>
      <c r="B1159" s="6" t="s">
        <v>14</v>
      </c>
      <c r="C1159" s="6">
        <v>1185732</v>
      </c>
      <c r="D1159" s="7">
        <v>44217</v>
      </c>
      <c r="E1159" s="6" t="s">
        <v>15</v>
      </c>
      <c r="F1159" s="6" t="s">
        <v>59</v>
      </c>
      <c r="G1159" s="6" t="s">
        <v>60</v>
      </c>
      <c r="H1159" s="6" t="s">
        <v>18</v>
      </c>
      <c r="I1159" s="8">
        <v>0.4</v>
      </c>
      <c r="J1159" s="9">
        <v>2500</v>
      </c>
      <c r="K1159" s="10">
        <f t="shared" si="9"/>
        <v>1000</v>
      </c>
      <c r="L1159" s="10">
        <f t="shared" si="8"/>
        <v>350</v>
      </c>
      <c r="M1159" s="11">
        <v>0.35</v>
      </c>
      <c r="O1159" s="16"/>
      <c r="P1159" s="17"/>
      <c r="Q1159" s="12"/>
      <c r="R1159" s="13"/>
    </row>
    <row r="1160" spans="1:18" ht="15.75" customHeight="1" x14ac:dyDescent="0.25">
      <c r="A1160" s="1"/>
      <c r="B1160" s="6" t="s">
        <v>14</v>
      </c>
      <c r="C1160" s="6">
        <v>1185732</v>
      </c>
      <c r="D1160" s="7">
        <v>44217</v>
      </c>
      <c r="E1160" s="6" t="s">
        <v>15</v>
      </c>
      <c r="F1160" s="6" t="s">
        <v>59</v>
      </c>
      <c r="G1160" s="6" t="s">
        <v>60</v>
      </c>
      <c r="H1160" s="6" t="s">
        <v>19</v>
      </c>
      <c r="I1160" s="8">
        <v>0.30000000000000004</v>
      </c>
      <c r="J1160" s="9">
        <v>2500</v>
      </c>
      <c r="K1160" s="10">
        <f t="shared" si="9"/>
        <v>750.00000000000011</v>
      </c>
      <c r="L1160" s="10">
        <f t="shared" si="8"/>
        <v>300</v>
      </c>
      <c r="M1160" s="11">
        <v>0.39999999999999997</v>
      </c>
      <c r="O1160" s="16"/>
      <c r="P1160" s="17"/>
      <c r="Q1160" s="12"/>
      <c r="R1160" s="13"/>
    </row>
    <row r="1161" spans="1:18" ht="15.75" customHeight="1" x14ac:dyDescent="0.25">
      <c r="A1161" s="1"/>
      <c r="B1161" s="6" t="s">
        <v>14</v>
      </c>
      <c r="C1161" s="6">
        <v>1185732</v>
      </c>
      <c r="D1161" s="7">
        <v>44217</v>
      </c>
      <c r="E1161" s="6" t="s">
        <v>15</v>
      </c>
      <c r="F1161" s="6" t="s">
        <v>59</v>
      </c>
      <c r="G1161" s="6" t="s">
        <v>60</v>
      </c>
      <c r="H1161" s="6" t="s">
        <v>20</v>
      </c>
      <c r="I1161" s="8">
        <v>0.35</v>
      </c>
      <c r="J1161" s="9">
        <v>1000</v>
      </c>
      <c r="K1161" s="10">
        <f t="shared" si="9"/>
        <v>350</v>
      </c>
      <c r="L1161" s="10">
        <f t="shared" si="8"/>
        <v>105</v>
      </c>
      <c r="M1161" s="11">
        <v>0.3</v>
      </c>
      <c r="O1161" s="16"/>
      <c r="P1161" s="17"/>
      <c r="Q1161" s="12"/>
      <c r="R1161" s="13"/>
    </row>
    <row r="1162" spans="1:18" ht="15.75" customHeight="1" x14ac:dyDescent="0.25">
      <c r="A1162" s="1"/>
      <c r="B1162" s="6" t="s">
        <v>14</v>
      </c>
      <c r="C1162" s="6">
        <v>1185732</v>
      </c>
      <c r="D1162" s="7">
        <v>44217</v>
      </c>
      <c r="E1162" s="6" t="s">
        <v>15</v>
      </c>
      <c r="F1162" s="6" t="s">
        <v>59</v>
      </c>
      <c r="G1162" s="6" t="s">
        <v>60</v>
      </c>
      <c r="H1162" s="6" t="s">
        <v>21</v>
      </c>
      <c r="I1162" s="8">
        <v>0.5</v>
      </c>
      <c r="J1162" s="9">
        <v>1500</v>
      </c>
      <c r="K1162" s="10">
        <f t="shared" si="9"/>
        <v>750</v>
      </c>
      <c r="L1162" s="10">
        <f t="shared" si="8"/>
        <v>187.5</v>
      </c>
      <c r="M1162" s="11">
        <v>0.25</v>
      </c>
      <c r="O1162" s="16"/>
      <c r="P1162" s="17"/>
      <c r="Q1162" s="12"/>
      <c r="R1162" s="13"/>
    </row>
    <row r="1163" spans="1:18" ht="15.75" customHeight="1" x14ac:dyDescent="0.25">
      <c r="A1163" s="1"/>
      <c r="B1163" s="6" t="s">
        <v>14</v>
      </c>
      <c r="C1163" s="6">
        <v>1185732</v>
      </c>
      <c r="D1163" s="7">
        <v>44217</v>
      </c>
      <c r="E1163" s="6" t="s">
        <v>15</v>
      </c>
      <c r="F1163" s="6" t="s">
        <v>59</v>
      </c>
      <c r="G1163" s="6" t="s">
        <v>60</v>
      </c>
      <c r="H1163" s="6" t="s">
        <v>22</v>
      </c>
      <c r="I1163" s="8">
        <v>0.4</v>
      </c>
      <c r="J1163" s="9">
        <v>2500</v>
      </c>
      <c r="K1163" s="10">
        <f t="shared" si="9"/>
        <v>1000</v>
      </c>
      <c r="L1163" s="10">
        <f t="shared" si="8"/>
        <v>400</v>
      </c>
      <c r="M1163" s="11">
        <v>0.4</v>
      </c>
      <c r="O1163" s="16"/>
      <c r="P1163" s="17"/>
      <c r="Q1163" s="12"/>
      <c r="R1163" s="13"/>
    </row>
    <row r="1164" spans="1:18" ht="15.75" customHeight="1" x14ac:dyDescent="0.25">
      <c r="A1164" s="1"/>
      <c r="B1164" s="6" t="s">
        <v>14</v>
      </c>
      <c r="C1164" s="6">
        <v>1185732</v>
      </c>
      <c r="D1164" s="7">
        <v>44246</v>
      </c>
      <c r="E1164" s="6" t="s">
        <v>15</v>
      </c>
      <c r="F1164" s="6" t="s">
        <v>59</v>
      </c>
      <c r="G1164" s="6" t="s">
        <v>60</v>
      </c>
      <c r="H1164" s="6" t="s">
        <v>17</v>
      </c>
      <c r="I1164" s="8">
        <v>0.4</v>
      </c>
      <c r="J1164" s="9">
        <v>5000</v>
      </c>
      <c r="K1164" s="10">
        <f t="shared" si="9"/>
        <v>2000</v>
      </c>
      <c r="L1164" s="10">
        <f t="shared" si="8"/>
        <v>700</v>
      </c>
      <c r="M1164" s="11">
        <v>0.35</v>
      </c>
      <c r="O1164" s="16"/>
      <c r="P1164" s="17"/>
      <c r="Q1164" s="12"/>
      <c r="R1164" s="13"/>
    </row>
    <row r="1165" spans="1:18" ht="15.75" customHeight="1" x14ac:dyDescent="0.25">
      <c r="A1165" s="1"/>
      <c r="B1165" s="6" t="s">
        <v>14</v>
      </c>
      <c r="C1165" s="6">
        <v>1185732</v>
      </c>
      <c r="D1165" s="7">
        <v>44246</v>
      </c>
      <c r="E1165" s="6" t="s">
        <v>15</v>
      </c>
      <c r="F1165" s="6" t="s">
        <v>59</v>
      </c>
      <c r="G1165" s="6" t="s">
        <v>60</v>
      </c>
      <c r="H1165" s="6" t="s">
        <v>18</v>
      </c>
      <c r="I1165" s="8">
        <v>0.4</v>
      </c>
      <c r="J1165" s="9">
        <v>1500</v>
      </c>
      <c r="K1165" s="10">
        <f t="shared" si="9"/>
        <v>600</v>
      </c>
      <c r="L1165" s="10">
        <f t="shared" si="8"/>
        <v>210</v>
      </c>
      <c r="M1165" s="11">
        <v>0.35</v>
      </c>
      <c r="O1165" s="16"/>
      <c r="P1165" s="17"/>
      <c r="Q1165" s="12"/>
      <c r="R1165" s="13"/>
    </row>
    <row r="1166" spans="1:18" ht="15.75" customHeight="1" x14ac:dyDescent="0.25">
      <c r="A1166" s="1"/>
      <c r="B1166" s="6" t="s">
        <v>14</v>
      </c>
      <c r="C1166" s="6">
        <v>1185732</v>
      </c>
      <c r="D1166" s="7">
        <v>44246</v>
      </c>
      <c r="E1166" s="6" t="s">
        <v>15</v>
      </c>
      <c r="F1166" s="6" t="s">
        <v>59</v>
      </c>
      <c r="G1166" s="6" t="s">
        <v>60</v>
      </c>
      <c r="H1166" s="6" t="s">
        <v>19</v>
      </c>
      <c r="I1166" s="8">
        <v>0.30000000000000004</v>
      </c>
      <c r="J1166" s="9">
        <v>2000</v>
      </c>
      <c r="K1166" s="10">
        <f t="shared" si="9"/>
        <v>600.00000000000011</v>
      </c>
      <c r="L1166" s="10">
        <f t="shared" si="8"/>
        <v>240.00000000000003</v>
      </c>
      <c r="M1166" s="11">
        <v>0.39999999999999997</v>
      </c>
      <c r="O1166" s="16"/>
      <c r="P1166" s="17"/>
      <c r="Q1166" s="12"/>
      <c r="R1166" s="13"/>
    </row>
    <row r="1167" spans="1:18" ht="15.75" customHeight="1" x14ac:dyDescent="0.25">
      <c r="A1167" s="1"/>
      <c r="B1167" s="6" t="s">
        <v>14</v>
      </c>
      <c r="C1167" s="6">
        <v>1185732</v>
      </c>
      <c r="D1167" s="7">
        <v>44246</v>
      </c>
      <c r="E1167" s="6" t="s">
        <v>15</v>
      </c>
      <c r="F1167" s="6" t="s">
        <v>59</v>
      </c>
      <c r="G1167" s="6" t="s">
        <v>60</v>
      </c>
      <c r="H1167" s="6" t="s">
        <v>20</v>
      </c>
      <c r="I1167" s="8">
        <v>0.35</v>
      </c>
      <c r="J1167" s="9">
        <v>750</v>
      </c>
      <c r="K1167" s="10">
        <f t="shared" si="9"/>
        <v>262.5</v>
      </c>
      <c r="L1167" s="10">
        <f t="shared" si="8"/>
        <v>78.75</v>
      </c>
      <c r="M1167" s="11">
        <v>0.3</v>
      </c>
      <c r="O1167" s="16"/>
      <c r="P1167" s="17"/>
      <c r="Q1167" s="12"/>
      <c r="R1167" s="13"/>
    </row>
    <row r="1168" spans="1:18" ht="15.75" customHeight="1" x14ac:dyDescent="0.25">
      <c r="A1168" s="1"/>
      <c r="B1168" s="6" t="s">
        <v>14</v>
      </c>
      <c r="C1168" s="6">
        <v>1185732</v>
      </c>
      <c r="D1168" s="7">
        <v>44246</v>
      </c>
      <c r="E1168" s="6" t="s">
        <v>15</v>
      </c>
      <c r="F1168" s="6" t="s">
        <v>59</v>
      </c>
      <c r="G1168" s="6" t="s">
        <v>60</v>
      </c>
      <c r="H1168" s="6" t="s">
        <v>21</v>
      </c>
      <c r="I1168" s="8">
        <v>0.5</v>
      </c>
      <c r="J1168" s="9">
        <v>1500</v>
      </c>
      <c r="K1168" s="10">
        <f t="shared" si="9"/>
        <v>750</v>
      </c>
      <c r="L1168" s="10">
        <f t="shared" si="8"/>
        <v>187.5</v>
      </c>
      <c r="M1168" s="11">
        <v>0.25</v>
      </c>
      <c r="O1168" s="16"/>
      <c r="P1168" s="17"/>
      <c r="Q1168" s="12"/>
      <c r="R1168" s="13"/>
    </row>
    <row r="1169" spans="1:18" ht="15.75" customHeight="1" x14ac:dyDescent="0.25">
      <c r="A1169" s="1"/>
      <c r="B1169" s="6" t="s">
        <v>14</v>
      </c>
      <c r="C1169" s="6">
        <v>1185732</v>
      </c>
      <c r="D1169" s="7">
        <v>44246</v>
      </c>
      <c r="E1169" s="6" t="s">
        <v>15</v>
      </c>
      <c r="F1169" s="6" t="s">
        <v>59</v>
      </c>
      <c r="G1169" s="6" t="s">
        <v>60</v>
      </c>
      <c r="H1169" s="6" t="s">
        <v>22</v>
      </c>
      <c r="I1169" s="8">
        <v>0.4</v>
      </c>
      <c r="J1169" s="9">
        <v>2500</v>
      </c>
      <c r="K1169" s="10">
        <f t="shared" si="9"/>
        <v>1000</v>
      </c>
      <c r="L1169" s="10">
        <f t="shared" si="8"/>
        <v>400</v>
      </c>
      <c r="M1169" s="11">
        <v>0.4</v>
      </c>
      <c r="O1169" s="16"/>
      <c r="P1169" s="17"/>
      <c r="Q1169" s="12"/>
      <c r="R1169" s="13"/>
    </row>
    <row r="1170" spans="1:18" ht="15.75" customHeight="1" x14ac:dyDescent="0.25">
      <c r="A1170" s="1"/>
      <c r="B1170" s="6" t="s">
        <v>14</v>
      </c>
      <c r="C1170" s="6">
        <v>1185732</v>
      </c>
      <c r="D1170" s="7">
        <v>44272</v>
      </c>
      <c r="E1170" s="6" t="s">
        <v>15</v>
      </c>
      <c r="F1170" s="6" t="s">
        <v>59</v>
      </c>
      <c r="G1170" s="6" t="s">
        <v>60</v>
      </c>
      <c r="H1170" s="6" t="s">
        <v>17</v>
      </c>
      <c r="I1170" s="8">
        <v>0.4</v>
      </c>
      <c r="J1170" s="9">
        <v>4700</v>
      </c>
      <c r="K1170" s="10">
        <f t="shared" si="9"/>
        <v>1880</v>
      </c>
      <c r="L1170" s="10">
        <f t="shared" si="8"/>
        <v>658</v>
      </c>
      <c r="M1170" s="11">
        <v>0.35</v>
      </c>
      <c r="O1170" s="16"/>
      <c r="P1170" s="17"/>
      <c r="Q1170" s="12"/>
      <c r="R1170" s="13"/>
    </row>
    <row r="1171" spans="1:18" ht="15.75" customHeight="1" x14ac:dyDescent="0.25">
      <c r="A1171" s="1"/>
      <c r="B1171" s="6" t="s">
        <v>14</v>
      </c>
      <c r="C1171" s="6">
        <v>1185732</v>
      </c>
      <c r="D1171" s="7">
        <v>44272</v>
      </c>
      <c r="E1171" s="6" t="s">
        <v>15</v>
      </c>
      <c r="F1171" s="6" t="s">
        <v>59</v>
      </c>
      <c r="G1171" s="6" t="s">
        <v>60</v>
      </c>
      <c r="H1171" s="6" t="s">
        <v>18</v>
      </c>
      <c r="I1171" s="8">
        <v>0.4</v>
      </c>
      <c r="J1171" s="9">
        <v>1750</v>
      </c>
      <c r="K1171" s="10">
        <f t="shared" si="9"/>
        <v>700</v>
      </c>
      <c r="L1171" s="10">
        <f t="shared" si="8"/>
        <v>244.99999999999997</v>
      </c>
      <c r="M1171" s="11">
        <v>0.35</v>
      </c>
      <c r="O1171" s="16"/>
      <c r="P1171" s="17"/>
      <c r="Q1171" s="12"/>
      <c r="R1171" s="13"/>
    </row>
    <row r="1172" spans="1:18" ht="15.75" customHeight="1" x14ac:dyDescent="0.25">
      <c r="A1172" s="1"/>
      <c r="B1172" s="6" t="s">
        <v>14</v>
      </c>
      <c r="C1172" s="6">
        <v>1185732</v>
      </c>
      <c r="D1172" s="7">
        <v>44272</v>
      </c>
      <c r="E1172" s="6" t="s">
        <v>15</v>
      </c>
      <c r="F1172" s="6" t="s">
        <v>59</v>
      </c>
      <c r="G1172" s="6" t="s">
        <v>60</v>
      </c>
      <c r="H1172" s="6" t="s">
        <v>19</v>
      </c>
      <c r="I1172" s="8">
        <v>0.30000000000000004</v>
      </c>
      <c r="J1172" s="9">
        <v>2000</v>
      </c>
      <c r="K1172" s="10">
        <f t="shared" si="9"/>
        <v>600.00000000000011</v>
      </c>
      <c r="L1172" s="10">
        <f t="shared" si="8"/>
        <v>240.00000000000003</v>
      </c>
      <c r="M1172" s="11">
        <v>0.39999999999999997</v>
      </c>
      <c r="O1172" s="16"/>
      <c r="P1172" s="17"/>
      <c r="Q1172" s="12"/>
      <c r="R1172" s="13"/>
    </row>
    <row r="1173" spans="1:18" ht="15.75" customHeight="1" x14ac:dyDescent="0.25">
      <c r="A1173" s="1"/>
      <c r="B1173" s="6" t="s">
        <v>14</v>
      </c>
      <c r="C1173" s="6">
        <v>1185732</v>
      </c>
      <c r="D1173" s="7">
        <v>44272</v>
      </c>
      <c r="E1173" s="6" t="s">
        <v>15</v>
      </c>
      <c r="F1173" s="6" t="s">
        <v>59</v>
      </c>
      <c r="G1173" s="6" t="s">
        <v>60</v>
      </c>
      <c r="H1173" s="6" t="s">
        <v>20</v>
      </c>
      <c r="I1173" s="8">
        <v>0.35</v>
      </c>
      <c r="J1173" s="9">
        <v>500</v>
      </c>
      <c r="K1173" s="10">
        <f t="shared" si="9"/>
        <v>175</v>
      </c>
      <c r="L1173" s="10">
        <f t="shared" si="8"/>
        <v>52.5</v>
      </c>
      <c r="M1173" s="11">
        <v>0.3</v>
      </c>
      <c r="O1173" s="16"/>
      <c r="P1173" s="17"/>
      <c r="Q1173" s="12"/>
      <c r="R1173" s="13"/>
    </row>
    <row r="1174" spans="1:18" ht="15.75" customHeight="1" x14ac:dyDescent="0.25">
      <c r="A1174" s="1"/>
      <c r="B1174" s="6" t="s">
        <v>14</v>
      </c>
      <c r="C1174" s="6">
        <v>1185732</v>
      </c>
      <c r="D1174" s="7">
        <v>44272</v>
      </c>
      <c r="E1174" s="6" t="s">
        <v>15</v>
      </c>
      <c r="F1174" s="6" t="s">
        <v>59</v>
      </c>
      <c r="G1174" s="6" t="s">
        <v>60</v>
      </c>
      <c r="H1174" s="6" t="s">
        <v>21</v>
      </c>
      <c r="I1174" s="8">
        <v>0.5</v>
      </c>
      <c r="J1174" s="9">
        <v>1000</v>
      </c>
      <c r="K1174" s="10">
        <f t="shared" si="9"/>
        <v>500</v>
      </c>
      <c r="L1174" s="10">
        <f t="shared" si="8"/>
        <v>125</v>
      </c>
      <c r="M1174" s="11">
        <v>0.25</v>
      </c>
      <c r="O1174" s="16"/>
      <c r="P1174" s="17"/>
      <c r="Q1174" s="12"/>
      <c r="R1174" s="13"/>
    </row>
    <row r="1175" spans="1:18" ht="15.75" customHeight="1" x14ac:dyDescent="0.25">
      <c r="A1175" s="1"/>
      <c r="B1175" s="6" t="s">
        <v>14</v>
      </c>
      <c r="C1175" s="6">
        <v>1185732</v>
      </c>
      <c r="D1175" s="7">
        <v>44272</v>
      </c>
      <c r="E1175" s="6" t="s">
        <v>15</v>
      </c>
      <c r="F1175" s="6" t="s">
        <v>59</v>
      </c>
      <c r="G1175" s="6" t="s">
        <v>60</v>
      </c>
      <c r="H1175" s="6" t="s">
        <v>22</v>
      </c>
      <c r="I1175" s="8">
        <v>0.4</v>
      </c>
      <c r="J1175" s="9">
        <v>2000</v>
      </c>
      <c r="K1175" s="10">
        <f t="shared" si="9"/>
        <v>800</v>
      </c>
      <c r="L1175" s="10">
        <f t="shared" si="8"/>
        <v>320</v>
      </c>
      <c r="M1175" s="11">
        <v>0.4</v>
      </c>
      <c r="O1175" s="16"/>
      <c r="P1175" s="17"/>
      <c r="Q1175" s="12"/>
      <c r="R1175" s="13"/>
    </row>
    <row r="1176" spans="1:18" ht="15.75" customHeight="1" x14ac:dyDescent="0.25">
      <c r="A1176" s="1"/>
      <c r="B1176" s="6" t="s">
        <v>14</v>
      </c>
      <c r="C1176" s="6">
        <v>1185732</v>
      </c>
      <c r="D1176" s="7">
        <v>44304</v>
      </c>
      <c r="E1176" s="6" t="s">
        <v>15</v>
      </c>
      <c r="F1176" s="6" t="s">
        <v>59</v>
      </c>
      <c r="G1176" s="6" t="s">
        <v>60</v>
      </c>
      <c r="H1176" s="6" t="s">
        <v>17</v>
      </c>
      <c r="I1176" s="8">
        <v>0.4</v>
      </c>
      <c r="J1176" s="9">
        <v>4500</v>
      </c>
      <c r="K1176" s="10">
        <f t="shared" si="9"/>
        <v>1800</v>
      </c>
      <c r="L1176" s="10">
        <f t="shared" si="8"/>
        <v>630</v>
      </c>
      <c r="M1176" s="11">
        <v>0.35</v>
      </c>
      <c r="O1176" s="16"/>
      <c r="P1176" s="17"/>
      <c r="Q1176" s="12"/>
      <c r="R1176" s="13"/>
    </row>
    <row r="1177" spans="1:18" ht="15.75" customHeight="1" x14ac:dyDescent="0.25">
      <c r="A1177" s="1"/>
      <c r="B1177" s="6" t="s">
        <v>14</v>
      </c>
      <c r="C1177" s="6">
        <v>1185732</v>
      </c>
      <c r="D1177" s="7">
        <v>44304</v>
      </c>
      <c r="E1177" s="6" t="s">
        <v>15</v>
      </c>
      <c r="F1177" s="6" t="s">
        <v>59</v>
      </c>
      <c r="G1177" s="6" t="s">
        <v>60</v>
      </c>
      <c r="H1177" s="6" t="s">
        <v>18</v>
      </c>
      <c r="I1177" s="8">
        <v>0.4</v>
      </c>
      <c r="J1177" s="9">
        <v>1500</v>
      </c>
      <c r="K1177" s="10">
        <f t="shared" si="9"/>
        <v>600</v>
      </c>
      <c r="L1177" s="10">
        <f t="shared" si="8"/>
        <v>210</v>
      </c>
      <c r="M1177" s="11">
        <v>0.35</v>
      </c>
      <c r="O1177" s="16"/>
      <c r="P1177" s="17"/>
      <c r="Q1177" s="12"/>
      <c r="R1177" s="13"/>
    </row>
    <row r="1178" spans="1:18" ht="15.75" customHeight="1" x14ac:dyDescent="0.25">
      <c r="A1178" s="1"/>
      <c r="B1178" s="6" t="s">
        <v>14</v>
      </c>
      <c r="C1178" s="6">
        <v>1185732</v>
      </c>
      <c r="D1178" s="7">
        <v>44304</v>
      </c>
      <c r="E1178" s="6" t="s">
        <v>15</v>
      </c>
      <c r="F1178" s="6" t="s">
        <v>59</v>
      </c>
      <c r="G1178" s="6" t="s">
        <v>60</v>
      </c>
      <c r="H1178" s="6" t="s">
        <v>19</v>
      </c>
      <c r="I1178" s="8">
        <v>0.30000000000000004</v>
      </c>
      <c r="J1178" s="9">
        <v>1500</v>
      </c>
      <c r="K1178" s="10">
        <f t="shared" si="9"/>
        <v>450.00000000000006</v>
      </c>
      <c r="L1178" s="10">
        <f t="shared" si="8"/>
        <v>180</v>
      </c>
      <c r="M1178" s="11">
        <v>0.39999999999999997</v>
      </c>
      <c r="O1178" s="16"/>
      <c r="P1178" s="17"/>
      <c r="Q1178" s="12"/>
      <c r="R1178" s="13"/>
    </row>
    <row r="1179" spans="1:18" ht="15.75" customHeight="1" x14ac:dyDescent="0.25">
      <c r="A1179" s="1"/>
      <c r="B1179" s="6" t="s">
        <v>14</v>
      </c>
      <c r="C1179" s="6">
        <v>1185732</v>
      </c>
      <c r="D1179" s="7">
        <v>44304</v>
      </c>
      <c r="E1179" s="6" t="s">
        <v>15</v>
      </c>
      <c r="F1179" s="6" t="s">
        <v>59</v>
      </c>
      <c r="G1179" s="6" t="s">
        <v>60</v>
      </c>
      <c r="H1179" s="6" t="s">
        <v>20</v>
      </c>
      <c r="I1179" s="8">
        <v>0.35</v>
      </c>
      <c r="J1179" s="9">
        <v>750</v>
      </c>
      <c r="K1179" s="10">
        <f t="shared" si="9"/>
        <v>262.5</v>
      </c>
      <c r="L1179" s="10">
        <f t="shared" si="8"/>
        <v>78.75</v>
      </c>
      <c r="M1179" s="11">
        <v>0.3</v>
      </c>
      <c r="O1179" s="16"/>
      <c r="P1179" s="17"/>
      <c r="Q1179" s="12"/>
      <c r="R1179" s="13"/>
    </row>
    <row r="1180" spans="1:18" ht="15.75" customHeight="1" x14ac:dyDescent="0.25">
      <c r="A1180" s="1"/>
      <c r="B1180" s="6" t="s">
        <v>14</v>
      </c>
      <c r="C1180" s="6">
        <v>1185732</v>
      </c>
      <c r="D1180" s="7">
        <v>44304</v>
      </c>
      <c r="E1180" s="6" t="s">
        <v>15</v>
      </c>
      <c r="F1180" s="6" t="s">
        <v>59</v>
      </c>
      <c r="G1180" s="6" t="s">
        <v>60</v>
      </c>
      <c r="H1180" s="6" t="s">
        <v>21</v>
      </c>
      <c r="I1180" s="8">
        <v>0.5</v>
      </c>
      <c r="J1180" s="9">
        <v>750</v>
      </c>
      <c r="K1180" s="10">
        <f t="shared" si="9"/>
        <v>375</v>
      </c>
      <c r="L1180" s="10">
        <f t="shared" si="8"/>
        <v>93.75</v>
      </c>
      <c r="M1180" s="11">
        <v>0.25</v>
      </c>
      <c r="O1180" s="16"/>
      <c r="P1180" s="17"/>
      <c r="Q1180" s="12"/>
      <c r="R1180" s="13"/>
    </row>
    <row r="1181" spans="1:18" ht="15.75" customHeight="1" x14ac:dyDescent="0.25">
      <c r="A1181" s="1"/>
      <c r="B1181" s="6" t="s">
        <v>14</v>
      </c>
      <c r="C1181" s="6">
        <v>1185732</v>
      </c>
      <c r="D1181" s="7">
        <v>44304</v>
      </c>
      <c r="E1181" s="6" t="s">
        <v>15</v>
      </c>
      <c r="F1181" s="6" t="s">
        <v>59</v>
      </c>
      <c r="G1181" s="6" t="s">
        <v>60</v>
      </c>
      <c r="H1181" s="6" t="s">
        <v>22</v>
      </c>
      <c r="I1181" s="8">
        <v>0.4</v>
      </c>
      <c r="J1181" s="9">
        <v>2250</v>
      </c>
      <c r="K1181" s="10">
        <f t="shared" si="9"/>
        <v>900</v>
      </c>
      <c r="L1181" s="10">
        <f t="shared" si="8"/>
        <v>360</v>
      </c>
      <c r="M1181" s="11">
        <v>0.4</v>
      </c>
      <c r="O1181" s="16"/>
      <c r="P1181" s="17"/>
      <c r="Q1181" s="12"/>
      <c r="R1181" s="13"/>
    </row>
    <row r="1182" spans="1:18" ht="15.75" customHeight="1" x14ac:dyDescent="0.25">
      <c r="A1182" s="1"/>
      <c r="B1182" s="6" t="s">
        <v>14</v>
      </c>
      <c r="C1182" s="6">
        <v>1185732</v>
      </c>
      <c r="D1182" s="7">
        <v>44333</v>
      </c>
      <c r="E1182" s="6" t="s">
        <v>15</v>
      </c>
      <c r="F1182" s="6" t="s">
        <v>59</v>
      </c>
      <c r="G1182" s="6" t="s">
        <v>60</v>
      </c>
      <c r="H1182" s="6" t="s">
        <v>17</v>
      </c>
      <c r="I1182" s="8">
        <v>0.54999999999999993</v>
      </c>
      <c r="J1182" s="9">
        <v>4950</v>
      </c>
      <c r="K1182" s="10">
        <f t="shared" si="9"/>
        <v>2722.4999999999995</v>
      </c>
      <c r="L1182" s="10">
        <f t="shared" si="8"/>
        <v>952.87499999999977</v>
      </c>
      <c r="M1182" s="11">
        <v>0.35</v>
      </c>
      <c r="O1182" s="16"/>
      <c r="P1182" s="17"/>
      <c r="Q1182" s="12"/>
      <c r="R1182" s="13"/>
    </row>
    <row r="1183" spans="1:18" ht="15.75" customHeight="1" x14ac:dyDescent="0.25">
      <c r="A1183" s="1"/>
      <c r="B1183" s="6" t="s">
        <v>14</v>
      </c>
      <c r="C1183" s="6">
        <v>1185732</v>
      </c>
      <c r="D1183" s="7">
        <v>44333</v>
      </c>
      <c r="E1183" s="6" t="s">
        <v>15</v>
      </c>
      <c r="F1183" s="6" t="s">
        <v>59</v>
      </c>
      <c r="G1183" s="6" t="s">
        <v>60</v>
      </c>
      <c r="H1183" s="6" t="s">
        <v>18</v>
      </c>
      <c r="I1183" s="8">
        <v>0.5</v>
      </c>
      <c r="J1183" s="9">
        <v>2000</v>
      </c>
      <c r="K1183" s="10">
        <f t="shared" si="9"/>
        <v>1000</v>
      </c>
      <c r="L1183" s="10">
        <f t="shared" si="8"/>
        <v>350</v>
      </c>
      <c r="M1183" s="11">
        <v>0.35</v>
      </c>
      <c r="O1183" s="16"/>
      <c r="P1183" s="17"/>
      <c r="Q1183" s="12"/>
      <c r="R1183" s="13"/>
    </row>
    <row r="1184" spans="1:18" ht="15.75" customHeight="1" x14ac:dyDescent="0.25">
      <c r="A1184" s="1"/>
      <c r="B1184" s="6" t="s">
        <v>14</v>
      </c>
      <c r="C1184" s="6">
        <v>1185732</v>
      </c>
      <c r="D1184" s="7">
        <v>44333</v>
      </c>
      <c r="E1184" s="6" t="s">
        <v>15</v>
      </c>
      <c r="F1184" s="6" t="s">
        <v>59</v>
      </c>
      <c r="G1184" s="6" t="s">
        <v>60</v>
      </c>
      <c r="H1184" s="6" t="s">
        <v>19</v>
      </c>
      <c r="I1184" s="8">
        <v>0.45</v>
      </c>
      <c r="J1184" s="9">
        <v>1750</v>
      </c>
      <c r="K1184" s="10">
        <f t="shared" si="9"/>
        <v>787.5</v>
      </c>
      <c r="L1184" s="10">
        <f t="shared" si="8"/>
        <v>315</v>
      </c>
      <c r="M1184" s="11">
        <v>0.39999999999999997</v>
      </c>
      <c r="O1184" s="16"/>
      <c r="P1184" s="17"/>
      <c r="Q1184" s="12"/>
      <c r="R1184" s="13"/>
    </row>
    <row r="1185" spans="1:18" ht="15.75" customHeight="1" x14ac:dyDescent="0.25">
      <c r="A1185" s="1"/>
      <c r="B1185" s="6" t="s">
        <v>14</v>
      </c>
      <c r="C1185" s="6">
        <v>1185732</v>
      </c>
      <c r="D1185" s="7">
        <v>44333</v>
      </c>
      <c r="E1185" s="6" t="s">
        <v>15</v>
      </c>
      <c r="F1185" s="6" t="s">
        <v>59</v>
      </c>
      <c r="G1185" s="6" t="s">
        <v>60</v>
      </c>
      <c r="H1185" s="6" t="s">
        <v>20</v>
      </c>
      <c r="I1185" s="8">
        <v>0.45</v>
      </c>
      <c r="J1185" s="9">
        <v>1250</v>
      </c>
      <c r="K1185" s="10">
        <f t="shared" si="9"/>
        <v>562.5</v>
      </c>
      <c r="L1185" s="10">
        <f t="shared" si="8"/>
        <v>168.75</v>
      </c>
      <c r="M1185" s="11">
        <v>0.3</v>
      </c>
      <c r="O1185" s="16"/>
      <c r="P1185" s="17"/>
      <c r="Q1185" s="12"/>
      <c r="R1185" s="13"/>
    </row>
    <row r="1186" spans="1:18" ht="15.75" customHeight="1" x14ac:dyDescent="0.25">
      <c r="A1186" s="1"/>
      <c r="B1186" s="6" t="s">
        <v>14</v>
      </c>
      <c r="C1186" s="6">
        <v>1185732</v>
      </c>
      <c r="D1186" s="7">
        <v>44333</v>
      </c>
      <c r="E1186" s="6" t="s">
        <v>15</v>
      </c>
      <c r="F1186" s="6" t="s">
        <v>59</v>
      </c>
      <c r="G1186" s="6" t="s">
        <v>60</v>
      </c>
      <c r="H1186" s="6" t="s">
        <v>21</v>
      </c>
      <c r="I1186" s="8">
        <v>0.54999999999999993</v>
      </c>
      <c r="J1186" s="9">
        <v>1500</v>
      </c>
      <c r="K1186" s="10">
        <f t="shared" si="9"/>
        <v>824.99999999999989</v>
      </c>
      <c r="L1186" s="10">
        <f t="shared" si="8"/>
        <v>206.24999999999997</v>
      </c>
      <c r="M1186" s="11">
        <v>0.25</v>
      </c>
      <c r="O1186" s="16"/>
      <c r="P1186" s="17"/>
      <c r="Q1186" s="12"/>
      <c r="R1186" s="13"/>
    </row>
    <row r="1187" spans="1:18" ht="15.75" customHeight="1" x14ac:dyDescent="0.25">
      <c r="A1187" s="1"/>
      <c r="B1187" s="6" t="s">
        <v>14</v>
      </c>
      <c r="C1187" s="6">
        <v>1185732</v>
      </c>
      <c r="D1187" s="7">
        <v>44333</v>
      </c>
      <c r="E1187" s="6" t="s">
        <v>15</v>
      </c>
      <c r="F1187" s="6" t="s">
        <v>59</v>
      </c>
      <c r="G1187" s="6" t="s">
        <v>60</v>
      </c>
      <c r="H1187" s="6" t="s">
        <v>22</v>
      </c>
      <c r="I1187" s="8">
        <v>0.6</v>
      </c>
      <c r="J1187" s="9">
        <v>2750</v>
      </c>
      <c r="K1187" s="10">
        <f t="shared" si="9"/>
        <v>1650</v>
      </c>
      <c r="L1187" s="10">
        <f t="shared" si="8"/>
        <v>660</v>
      </c>
      <c r="M1187" s="11">
        <v>0.4</v>
      </c>
      <c r="O1187" s="16"/>
      <c r="P1187" s="17"/>
      <c r="Q1187" s="12"/>
      <c r="R1187" s="13"/>
    </row>
    <row r="1188" spans="1:18" ht="15.75" customHeight="1" x14ac:dyDescent="0.25">
      <c r="A1188" s="1"/>
      <c r="B1188" s="6" t="s">
        <v>14</v>
      </c>
      <c r="C1188" s="6">
        <v>1185732</v>
      </c>
      <c r="D1188" s="7">
        <v>44366</v>
      </c>
      <c r="E1188" s="6" t="s">
        <v>15</v>
      </c>
      <c r="F1188" s="6" t="s">
        <v>59</v>
      </c>
      <c r="G1188" s="6" t="s">
        <v>60</v>
      </c>
      <c r="H1188" s="6" t="s">
        <v>17</v>
      </c>
      <c r="I1188" s="8">
        <v>0.54999999999999993</v>
      </c>
      <c r="J1188" s="9">
        <v>5250</v>
      </c>
      <c r="K1188" s="10">
        <f t="shared" si="9"/>
        <v>2887.4999999999995</v>
      </c>
      <c r="L1188" s="10">
        <f t="shared" si="8"/>
        <v>1010.6249999999998</v>
      </c>
      <c r="M1188" s="11">
        <v>0.35</v>
      </c>
      <c r="O1188" s="16"/>
      <c r="P1188" s="17"/>
      <c r="Q1188" s="12"/>
      <c r="R1188" s="13"/>
    </row>
    <row r="1189" spans="1:18" ht="15.75" customHeight="1" x14ac:dyDescent="0.25">
      <c r="A1189" s="1"/>
      <c r="B1189" s="6" t="s">
        <v>14</v>
      </c>
      <c r="C1189" s="6">
        <v>1185732</v>
      </c>
      <c r="D1189" s="7">
        <v>44366</v>
      </c>
      <c r="E1189" s="6" t="s">
        <v>15</v>
      </c>
      <c r="F1189" s="6" t="s">
        <v>59</v>
      </c>
      <c r="G1189" s="6" t="s">
        <v>60</v>
      </c>
      <c r="H1189" s="6" t="s">
        <v>18</v>
      </c>
      <c r="I1189" s="8">
        <v>0.5</v>
      </c>
      <c r="J1189" s="9">
        <v>2750</v>
      </c>
      <c r="K1189" s="10">
        <f t="shared" si="9"/>
        <v>1375</v>
      </c>
      <c r="L1189" s="10">
        <f t="shared" si="8"/>
        <v>481.24999999999994</v>
      </c>
      <c r="M1189" s="11">
        <v>0.35</v>
      </c>
      <c r="O1189" s="16"/>
      <c r="P1189" s="17"/>
      <c r="Q1189" s="12"/>
      <c r="R1189" s="13"/>
    </row>
    <row r="1190" spans="1:18" ht="15.75" customHeight="1" x14ac:dyDescent="0.25">
      <c r="A1190" s="1"/>
      <c r="B1190" s="6" t="s">
        <v>14</v>
      </c>
      <c r="C1190" s="6">
        <v>1185732</v>
      </c>
      <c r="D1190" s="7">
        <v>44366</v>
      </c>
      <c r="E1190" s="6" t="s">
        <v>15</v>
      </c>
      <c r="F1190" s="6" t="s">
        <v>59</v>
      </c>
      <c r="G1190" s="6" t="s">
        <v>60</v>
      </c>
      <c r="H1190" s="6" t="s">
        <v>19</v>
      </c>
      <c r="I1190" s="8">
        <v>0.45</v>
      </c>
      <c r="J1190" s="9">
        <v>2000</v>
      </c>
      <c r="K1190" s="10">
        <f t="shared" si="9"/>
        <v>900</v>
      </c>
      <c r="L1190" s="10">
        <f t="shared" si="8"/>
        <v>359.99999999999994</v>
      </c>
      <c r="M1190" s="11">
        <v>0.39999999999999997</v>
      </c>
      <c r="O1190" s="16"/>
      <c r="P1190" s="17"/>
      <c r="Q1190" s="12"/>
      <c r="R1190" s="13"/>
    </row>
    <row r="1191" spans="1:18" ht="15.75" customHeight="1" x14ac:dyDescent="0.25">
      <c r="A1191" s="1"/>
      <c r="B1191" s="6" t="s">
        <v>14</v>
      </c>
      <c r="C1191" s="6">
        <v>1185732</v>
      </c>
      <c r="D1191" s="7">
        <v>44366</v>
      </c>
      <c r="E1191" s="6" t="s">
        <v>15</v>
      </c>
      <c r="F1191" s="6" t="s">
        <v>59</v>
      </c>
      <c r="G1191" s="6" t="s">
        <v>60</v>
      </c>
      <c r="H1191" s="6" t="s">
        <v>20</v>
      </c>
      <c r="I1191" s="8">
        <v>0.45</v>
      </c>
      <c r="J1191" s="9">
        <v>1750</v>
      </c>
      <c r="K1191" s="10">
        <f t="shared" si="9"/>
        <v>787.5</v>
      </c>
      <c r="L1191" s="10">
        <f t="shared" si="8"/>
        <v>236.25</v>
      </c>
      <c r="M1191" s="11">
        <v>0.3</v>
      </c>
      <c r="O1191" s="16"/>
      <c r="P1191" s="17"/>
      <c r="Q1191" s="12"/>
      <c r="R1191" s="13"/>
    </row>
    <row r="1192" spans="1:18" ht="15.75" customHeight="1" x14ac:dyDescent="0.25">
      <c r="A1192" s="1"/>
      <c r="B1192" s="6" t="s">
        <v>14</v>
      </c>
      <c r="C1192" s="6">
        <v>1185732</v>
      </c>
      <c r="D1192" s="7">
        <v>44366</v>
      </c>
      <c r="E1192" s="6" t="s">
        <v>15</v>
      </c>
      <c r="F1192" s="6" t="s">
        <v>59</v>
      </c>
      <c r="G1192" s="6" t="s">
        <v>60</v>
      </c>
      <c r="H1192" s="6" t="s">
        <v>21</v>
      </c>
      <c r="I1192" s="8">
        <v>0.54999999999999993</v>
      </c>
      <c r="J1192" s="9">
        <v>1750</v>
      </c>
      <c r="K1192" s="10">
        <f t="shared" si="9"/>
        <v>962.49999999999989</v>
      </c>
      <c r="L1192" s="10">
        <f t="shared" si="8"/>
        <v>240.62499999999997</v>
      </c>
      <c r="M1192" s="11">
        <v>0.25</v>
      </c>
      <c r="O1192" s="16"/>
      <c r="P1192" s="17"/>
      <c r="Q1192" s="12"/>
      <c r="R1192" s="13"/>
    </row>
    <row r="1193" spans="1:18" ht="15.75" customHeight="1" x14ac:dyDescent="0.25">
      <c r="A1193" s="1"/>
      <c r="B1193" s="6" t="s">
        <v>14</v>
      </c>
      <c r="C1193" s="6">
        <v>1185732</v>
      </c>
      <c r="D1193" s="7">
        <v>44366</v>
      </c>
      <c r="E1193" s="6" t="s">
        <v>15</v>
      </c>
      <c r="F1193" s="6" t="s">
        <v>59</v>
      </c>
      <c r="G1193" s="6" t="s">
        <v>60</v>
      </c>
      <c r="H1193" s="6" t="s">
        <v>22</v>
      </c>
      <c r="I1193" s="8">
        <v>0.6</v>
      </c>
      <c r="J1193" s="9">
        <v>3250</v>
      </c>
      <c r="K1193" s="10">
        <f t="shared" si="9"/>
        <v>1950</v>
      </c>
      <c r="L1193" s="10">
        <f t="shared" si="8"/>
        <v>780</v>
      </c>
      <c r="M1193" s="11">
        <v>0.4</v>
      </c>
      <c r="O1193" s="16"/>
      <c r="P1193" s="17"/>
      <c r="Q1193" s="12"/>
      <c r="R1193" s="13"/>
    </row>
    <row r="1194" spans="1:18" ht="15.75" customHeight="1" x14ac:dyDescent="0.25">
      <c r="A1194" s="1"/>
      <c r="B1194" s="6" t="s">
        <v>14</v>
      </c>
      <c r="C1194" s="6">
        <v>1185732</v>
      </c>
      <c r="D1194" s="7">
        <v>44394</v>
      </c>
      <c r="E1194" s="6" t="s">
        <v>15</v>
      </c>
      <c r="F1194" s="6" t="s">
        <v>59</v>
      </c>
      <c r="G1194" s="6" t="s">
        <v>60</v>
      </c>
      <c r="H1194" s="6" t="s">
        <v>17</v>
      </c>
      <c r="I1194" s="8">
        <v>0.54999999999999993</v>
      </c>
      <c r="J1194" s="9">
        <v>5500</v>
      </c>
      <c r="K1194" s="10">
        <f t="shared" si="9"/>
        <v>3024.9999999999995</v>
      </c>
      <c r="L1194" s="10">
        <f t="shared" si="8"/>
        <v>1058.7499999999998</v>
      </c>
      <c r="M1194" s="11">
        <v>0.35</v>
      </c>
      <c r="O1194" s="16"/>
      <c r="P1194" s="17"/>
      <c r="Q1194" s="12"/>
      <c r="R1194" s="13"/>
    </row>
    <row r="1195" spans="1:18" ht="15.75" customHeight="1" x14ac:dyDescent="0.25">
      <c r="A1195" s="1"/>
      <c r="B1195" s="6" t="s">
        <v>14</v>
      </c>
      <c r="C1195" s="6">
        <v>1185732</v>
      </c>
      <c r="D1195" s="7">
        <v>44394</v>
      </c>
      <c r="E1195" s="6" t="s">
        <v>15</v>
      </c>
      <c r="F1195" s="6" t="s">
        <v>59</v>
      </c>
      <c r="G1195" s="6" t="s">
        <v>60</v>
      </c>
      <c r="H1195" s="6" t="s">
        <v>18</v>
      </c>
      <c r="I1195" s="8">
        <v>0.5</v>
      </c>
      <c r="J1195" s="9">
        <v>3000</v>
      </c>
      <c r="K1195" s="10">
        <f t="shared" si="9"/>
        <v>1500</v>
      </c>
      <c r="L1195" s="10">
        <f t="shared" si="8"/>
        <v>525</v>
      </c>
      <c r="M1195" s="11">
        <v>0.35</v>
      </c>
      <c r="O1195" s="16"/>
      <c r="P1195" s="17"/>
      <c r="Q1195" s="12"/>
      <c r="R1195" s="13"/>
    </row>
    <row r="1196" spans="1:18" ht="15.75" customHeight="1" x14ac:dyDescent="0.25">
      <c r="A1196" s="1"/>
      <c r="B1196" s="6" t="s">
        <v>14</v>
      </c>
      <c r="C1196" s="6">
        <v>1185732</v>
      </c>
      <c r="D1196" s="7">
        <v>44394</v>
      </c>
      <c r="E1196" s="6" t="s">
        <v>15</v>
      </c>
      <c r="F1196" s="6" t="s">
        <v>59</v>
      </c>
      <c r="G1196" s="6" t="s">
        <v>60</v>
      </c>
      <c r="H1196" s="6" t="s">
        <v>19</v>
      </c>
      <c r="I1196" s="8">
        <v>0.45</v>
      </c>
      <c r="J1196" s="9">
        <v>2250</v>
      </c>
      <c r="K1196" s="10">
        <f t="shared" si="9"/>
        <v>1012.5</v>
      </c>
      <c r="L1196" s="10">
        <f t="shared" si="8"/>
        <v>404.99999999999994</v>
      </c>
      <c r="M1196" s="11">
        <v>0.39999999999999997</v>
      </c>
      <c r="O1196" s="16"/>
      <c r="P1196" s="17"/>
      <c r="Q1196" s="12"/>
      <c r="R1196" s="13"/>
    </row>
    <row r="1197" spans="1:18" ht="15.75" customHeight="1" x14ac:dyDescent="0.25">
      <c r="A1197" s="1"/>
      <c r="B1197" s="6" t="s">
        <v>14</v>
      </c>
      <c r="C1197" s="6">
        <v>1185732</v>
      </c>
      <c r="D1197" s="7">
        <v>44394</v>
      </c>
      <c r="E1197" s="6" t="s">
        <v>15</v>
      </c>
      <c r="F1197" s="6" t="s">
        <v>59</v>
      </c>
      <c r="G1197" s="6" t="s">
        <v>60</v>
      </c>
      <c r="H1197" s="6" t="s">
        <v>20</v>
      </c>
      <c r="I1197" s="8">
        <v>0.45</v>
      </c>
      <c r="J1197" s="9">
        <v>1750</v>
      </c>
      <c r="K1197" s="10">
        <f t="shared" si="9"/>
        <v>787.5</v>
      </c>
      <c r="L1197" s="10">
        <f t="shared" si="8"/>
        <v>236.25</v>
      </c>
      <c r="M1197" s="11">
        <v>0.3</v>
      </c>
      <c r="O1197" s="16"/>
      <c r="P1197" s="17"/>
      <c r="Q1197" s="12"/>
      <c r="R1197" s="13"/>
    </row>
    <row r="1198" spans="1:18" ht="15.75" customHeight="1" x14ac:dyDescent="0.25">
      <c r="A1198" s="1"/>
      <c r="B1198" s="6" t="s">
        <v>14</v>
      </c>
      <c r="C1198" s="6">
        <v>1185732</v>
      </c>
      <c r="D1198" s="7">
        <v>44394</v>
      </c>
      <c r="E1198" s="6" t="s">
        <v>15</v>
      </c>
      <c r="F1198" s="6" t="s">
        <v>59</v>
      </c>
      <c r="G1198" s="6" t="s">
        <v>60</v>
      </c>
      <c r="H1198" s="6" t="s">
        <v>21</v>
      </c>
      <c r="I1198" s="8">
        <v>0.54999999999999993</v>
      </c>
      <c r="J1198" s="9">
        <v>2000</v>
      </c>
      <c r="K1198" s="10">
        <f t="shared" si="9"/>
        <v>1099.9999999999998</v>
      </c>
      <c r="L1198" s="10">
        <f t="shared" si="8"/>
        <v>274.99999999999994</v>
      </c>
      <c r="M1198" s="11">
        <v>0.25</v>
      </c>
      <c r="O1198" s="16"/>
      <c r="P1198" s="17"/>
      <c r="Q1198" s="12"/>
      <c r="R1198" s="13"/>
    </row>
    <row r="1199" spans="1:18" ht="15.75" customHeight="1" x14ac:dyDescent="0.25">
      <c r="A1199" s="1"/>
      <c r="B1199" s="6" t="s">
        <v>14</v>
      </c>
      <c r="C1199" s="6">
        <v>1185732</v>
      </c>
      <c r="D1199" s="7">
        <v>44394</v>
      </c>
      <c r="E1199" s="6" t="s">
        <v>15</v>
      </c>
      <c r="F1199" s="6" t="s">
        <v>59</v>
      </c>
      <c r="G1199" s="6" t="s">
        <v>60</v>
      </c>
      <c r="H1199" s="6" t="s">
        <v>22</v>
      </c>
      <c r="I1199" s="8">
        <v>0.6</v>
      </c>
      <c r="J1199" s="9">
        <v>3750</v>
      </c>
      <c r="K1199" s="10">
        <f t="shared" si="9"/>
        <v>2250</v>
      </c>
      <c r="L1199" s="10">
        <f t="shared" si="8"/>
        <v>900</v>
      </c>
      <c r="M1199" s="11">
        <v>0.4</v>
      </c>
      <c r="O1199" s="16"/>
      <c r="P1199" s="17"/>
      <c r="Q1199" s="12"/>
      <c r="R1199" s="13"/>
    </row>
    <row r="1200" spans="1:18" ht="15.75" customHeight="1" x14ac:dyDescent="0.25">
      <c r="A1200" s="1"/>
      <c r="B1200" s="6" t="s">
        <v>14</v>
      </c>
      <c r="C1200" s="6">
        <v>1185732</v>
      </c>
      <c r="D1200" s="7">
        <v>44426</v>
      </c>
      <c r="E1200" s="6" t="s">
        <v>15</v>
      </c>
      <c r="F1200" s="6" t="s">
        <v>59</v>
      </c>
      <c r="G1200" s="6" t="s">
        <v>60</v>
      </c>
      <c r="H1200" s="6" t="s">
        <v>17</v>
      </c>
      <c r="I1200" s="8">
        <v>0.54999999999999993</v>
      </c>
      <c r="J1200" s="9">
        <v>5250</v>
      </c>
      <c r="K1200" s="10">
        <f t="shared" si="9"/>
        <v>2887.4999999999995</v>
      </c>
      <c r="L1200" s="10">
        <f t="shared" si="8"/>
        <v>1010.6249999999998</v>
      </c>
      <c r="M1200" s="11">
        <v>0.35</v>
      </c>
      <c r="O1200" s="16"/>
      <c r="P1200" s="17"/>
      <c r="Q1200" s="12"/>
      <c r="R1200" s="13"/>
    </row>
    <row r="1201" spans="1:18" ht="15.75" customHeight="1" x14ac:dyDescent="0.25">
      <c r="A1201" s="1"/>
      <c r="B1201" s="6" t="s">
        <v>14</v>
      </c>
      <c r="C1201" s="6">
        <v>1185732</v>
      </c>
      <c r="D1201" s="7">
        <v>44426</v>
      </c>
      <c r="E1201" s="6" t="s">
        <v>15</v>
      </c>
      <c r="F1201" s="6" t="s">
        <v>59</v>
      </c>
      <c r="G1201" s="6" t="s">
        <v>60</v>
      </c>
      <c r="H1201" s="6" t="s">
        <v>18</v>
      </c>
      <c r="I1201" s="8">
        <v>0.5</v>
      </c>
      <c r="J1201" s="9">
        <v>3000</v>
      </c>
      <c r="K1201" s="10">
        <f t="shared" si="9"/>
        <v>1500</v>
      </c>
      <c r="L1201" s="10">
        <f t="shared" si="8"/>
        <v>525</v>
      </c>
      <c r="M1201" s="11">
        <v>0.35</v>
      </c>
      <c r="O1201" s="16"/>
      <c r="P1201" s="17"/>
      <c r="Q1201" s="12"/>
      <c r="R1201" s="13"/>
    </row>
    <row r="1202" spans="1:18" ht="15.75" customHeight="1" x14ac:dyDescent="0.25">
      <c r="A1202" s="1"/>
      <c r="B1202" s="6" t="s">
        <v>14</v>
      </c>
      <c r="C1202" s="6">
        <v>1185732</v>
      </c>
      <c r="D1202" s="7">
        <v>44426</v>
      </c>
      <c r="E1202" s="6" t="s">
        <v>15</v>
      </c>
      <c r="F1202" s="6" t="s">
        <v>59</v>
      </c>
      <c r="G1202" s="6" t="s">
        <v>60</v>
      </c>
      <c r="H1202" s="6" t="s">
        <v>19</v>
      </c>
      <c r="I1202" s="8">
        <v>0.45</v>
      </c>
      <c r="J1202" s="9">
        <v>2250</v>
      </c>
      <c r="K1202" s="10">
        <f t="shared" si="9"/>
        <v>1012.5</v>
      </c>
      <c r="L1202" s="10">
        <f t="shared" si="8"/>
        <v>404.99999999999994</v>
      </c>
      <c r="M1202" s="11">
        <v>0.39999999999999997</v>
      </c>
      <c r="O1202" s="16"/>
      <c r="P1202" s="17"/>
      <c r="Q1202" s="12"/>
      <c r="R1202" s="13"/>
    </row>
    <row r="1203" spans="1:18" ht="15.75" customHeight="1" x14ac:dyDescent="0.25">
      <c r="A1203" s="1"/>
      <c r="B1203" s="6" t="s">
        <v>14</v>
      </c>
      <c r="C1203" s="6">
        <v>1185732</v>
      </c>
      <c r="D1203" s="7">
        <v>44426</v>
      </c>
      <c r="E1203" s="6" t="s">
        <v>15</v>
      </c>
      <c r="F1203" s="6" t="s">
        <v>59</v>
      </c>
      <c r="G1203" s="6" t="s">
        <v>60</v>
      </c>
      <c r="H1203" s="6" t="s">
        <v>20</v>
      </c>
      <c r="I1203" s="8">
        <v>0.45</v>
      </c>
      <c r="J1203" s="9">
        <v>1750</v>
      </c>
      <c r="K1203" s="10">
        <f t="shared" si="9"/>
        <v>787.5</v>
      </c>
      <c r="L1203" s="10">
        <f t="shared" si="8"/>
        <v>236.25</v>
      </c>
      <c r="M1203" s="11">
        <v>0.3</v>
      </c>
      <c r="O1203" s="16"/>
      <c r="P1203" s="17"/>
      <c r="Q1203" s="12"/>
      <c r="R1203" s="13"/>
    </row>
    <row r="1204" spans="1:18" ht="15.75" customHeight="1" x14ac:dyDescent="0.25">
      <c r="A1204" s="1"/>
      <c r="B1204" s="6" t="s">
        <v>14</v>
      </c>
      <c r="C1204" s="6">
        <v>1185732</v>
      </c>
      <c r="D1204" s="7">
        <v>44426</v>
      </c>
      <c r="E1204" s="6" t="s">
        <v>15</v>
      </c>
      <c r="F1204" s="6" t="s">
        <v>59</v>
      </c>
      <c r="G1204" s="6" t="s">
        <v>60</v>
      </c>
      <c r="H1204" s="6" t="s">
        <v>21</v>
      </c>
      <c r="I1204" s="8">
        <v>0.54999999999999993</v>
      </c>
      <c r="J1204" s="9">
        <v>1500</v>
      </c>
      <c r="K1204" s="10">
        <f t="shared" si="9"/>
        <v>824.99999999999989</v>
      </c>
      <c r="L1204" s="10">
        <f t="shared" si="8"/>
        <v>206.24999999999997</v>
      </c>
      <c r="M1204" s="11">
        <v>0.25</v>
      </c>
      <c r="O1204" s="16"/>
      <c r="P1204" s="17"/>
      <c r="Q1204" s="12"/>
      <c r="R1204" s="13"/>
    </row>
    <row r="1205" spans="1:18" ht="15.75" customHeight="1" x14ac:dyDescent="0.25">
      <c r="A1205" s="1"/>
      <c r="B1205" s="6" t="s">
        <v>14</v>
      </c>
      <c r="C1205" s="6">
        <v>1185732</v>
      </c>
      <c r="D1205" s="7">
        <v>44426</v>
      </c>
      <c r="E1205" s="6" t="s">
        <v>15</v>
      </c>
      <c r="F1205" s="6" t="s">
        <v>59</v>
      </c>
      <c r="G1205" s="6" t="s">
        <v>60</v>
      </c>
      <c r="H1205" s="6" t="s">
        <v>22</v>
      </c>
      <c r="I1205" s="8">
        <v>0.6</v>
      </c>
      <c r="J1205" s="9">
        <v>3250</v>
      </c>
      <c r="K1205" s="10">
        <f t="shared" si="9"/>
        <v>1950</v>
      </c>
      <c r="L1205" s="10">
        <f t="shared" si="8"/>
        <v>780</v>
      </c>
      <c r="M1205" s="11">
        <v>0.4</v>
      </c>
      <c r="O1205" s="16"/>
      <c r="P1205" s="17"/>
      <c r="Q1205" s="12"/>
      <c r="R1205" s="13"/>
    </row>
    <row r="1206" spans="1:18" ht="15.75" customHeight="1" x14ac:dyDescent="0.25">
      <c r="A1206" s="1"/>
      <c r="B1206" s="6" t="s">
        <v>14</v>
      </c>
      <c r="C1206" s="6">
        <v>1185732</v>
      </c>
      <c r="D1206" s="7">
        <v>44456</v>
      </c>
      <c r="E1206" s="6" t="s">
        <v>15</v>
      </c>
      <c r="F1206" s="6" t="s">
        <v>59</v>
      </c>
      <c r="G1206" s="6" t="s">
        <v>60</v>
      </c>
      <c r="H1206" s="6" t="s">
        <v>17</v>
      </c>
      <c r="I1206" s="8">
        <v>0.54999999999999993</v>
      </c>
      <c r="J1206" s="9">
        <v>4500</v>
      </c>
      <c r="K1206" s="10">
        <f t="shared" si="9"/>
        <v>2474.9999999999995</v>
      </c>
      <c r="L1206" s="10">
        <f t="shared" si="8"/>
        <v>866.24999999999977</v>
      </c>
      <c r="M1206" s="11">
        <v>0.35</v>
      </c>
      <c r="O1206" s="16"/>
      <c r="P1206" s="17"/>
      <c r="Q1206" s="12"/>
      <c r="R1206" s="13"/>
    </row>
    <row r="1207" spans="1:18" ht="15.75" customHeight="1" x14ac:dyDescent="0.25">
      <c r="A1207" s="1"/>
      <c r="B1207" s="6" t="s">
        <v>14</v>
      </c>
      <c r="C1207" s="6">
        <v>1185732</v>
      </c>
      <c r="D1207" s="7">
        <v>44456</v>
      </c>
      <c r="E1207" s="6" t="s">
        <v>15</v>
      </c>
      <c r="F1207" s="6" t="s">
        <v>59</v>
      </c>
      <c r="G1207" s="6" t="s">
        <v>60</v>
      </c>
      <c r="H1207" s="6" t="s">
        <v>18</v>
      </c>
      <c r="I1207" s="8">
        <v>0.5</v>
      </c>
      <c r="J1207" s="9">
        <v>2500</v>
      </c>
      <c r="K1207" s="10">
        <f t="shared" si="9"/>
        <v>1250</v>
      </c>
      <c r="L1207" s="10">
        <f t="shared" si="8"/>
        <v>437.5</v>
      </c>
      <c r="M1207" s="11">
        <v>0.35</v>
      </c>
      <c r="O1207" s="16"/>
      <c r="P1207" s="17"/>
      <c r="Q1207" s="12"/>
      <c r="R1207" s="13"/>
    </row>
    <row r="1208" spans="1:18" ht="15.75" customHeight="1" x14ac:dyDescent="0.25">
      <c r="A1208" s="1"/>
      <c r="B1208" s="6" t="s">
        <v>14</v>
      </c>
      <c r="C1208" s="6">
        <v>1185732</v>
      </c>
      <c r="D1208" s="7">
        <v>44456</v>
      </c>
      <c r="E1208" s="6" t="s">
        <v>15</v>
      </c>
      <c r="F1208" s="6" t="s">
        <v>59</v>
      </c>
      <c r="G1208" s="6" t="s">
        <v>60</v>
      </c>
      <c r="H1208" s="6" t="s">
        <v>19</v>
      </c>
      <c r="I1208" s="8">
        <v>0.45</v>
      </c>
      <c r="J1208" s="9">
        <v>1500</v>
      </c>
      <c r="K1208" s="10">
        <f t="shared" si="9"/>
        <v>675</v>
      </c>
      <c r="L1208" s="10">
        <f t="shared" si="8"/>
        <v>270</v>
      </c>
      <c r="M1208" s="11">
        <v>0.39999999999999997</v>
      </c>
      <c r="O1208" s="16"/>
      <c r="P1208" s="17"/>
      <c r="Q1208" s="12"/>
      <c r="R1208" s="13"/>
    </row>
    <row r="1209" spans="1:18" ht="15.75" customHeight="1" x14ac:dyDescent="0.25">
      <c r="A1209" s="1"/>
      <c r="B1209" s="6" t="s">
        <v>14</v>
      </c>
      <c r="C1209" s="6">
        <v>1185732</v>
      </c>
      <c r="D1209" s="7">
        <v>44456</v>
      </c>
      <c r="E1209" s="6" t="s">
        <v>15</v>
      </c>
      <c r="F1209" s="6" t="s">
        <v>59</v>
      </c>
      <c r="G1209" s="6" t="s">
        <v>60</v>
      </c>
      <c r="H1209" s="6" t="s">
        <v>20</v>
      </c>
      <c r="I1209" s="8">
        <v>0.45</v>
      </c>
      <c r="J1209" s="9">
        <v>1250</v>
      </c>
      <c r="K1209" s="10">
        <f t="shared" si="9"/>
        <v>562.5</v>
      </c>
      <c r="L1209" s="10">
        <f t="shared" si="8"/>
        <v>168.75</v>
      </c>
      <c r="M1209" s="11">
        <v>0.3</v>
      </c>
      <c r="O1209" s="16"/>
      <c r="P1209" s="17"/>
      <c r="Q1209" s="12"/>
      <c r="R1209" s="13"/>
    </row>
    <row r="1210" spans="1:18" ht="15.75" customHeight="1" x14ac:dyDescent="0.25">
      <c r="A1210" s="1"/>
      <c r="B1210" s="6" t="s">
        <v>14</v>
      </c>
      <c r="C1210" s="6">
        <v>1185732</v>
      </c>
      <c r="D1210" s="7">
        <v>44456</v>
      </c>
      <c r="E1210" s="6" t="s">
        <v>15</v>
      </c>
      <c r="F1210" s="6" t="s">
        <v>59</v>
      </c>
      <c r="G1210" s="6" t="s">
        <v>60</v>
      </c>
      <c r="H1210" s="6" t="s">
        <v>21</v>
      </c>
      <c r="I1210" s="8">
        <v>0.54999999999999993</v>
      </c>
      <c r="J1210" s="9">
        <v>1250</v>
      </c>
      <c r="K1210" s="10">
        <f t="shared" si="9"/>
        <v>687.49999999999989</v>
      </c>
      <c r="L1210" s="10">
        <f t="shared" si="8"/>
        <v>171.87499999999997</v>
      </c>
      <c r="M1210" s="11">
        <v>0.25</v>
      </c>
      <c r="O1210" s="16"/>
      <c r="P1210" s="17"/>
      <c r="Q1210" s="12"/>
      <c r="R1210" s="13"/>
    </row>
    <row r="1211" spans="1:18" ht="15.75" customHeight="1" x14ac:dyDescent="0.25">
      <c r="A1211" s="1"/>
      <c r="B1211" s="6" t="s">
        <v>14</v>
      </c>
      <c r="C1211" s="6">
        <v>1185732</v>
      </c>
      <c r="D1211" s="7">
        <v>44456</v>
      </c>
      <c r="E1211" s="6" t="s">
        <v>15</v>
      </c>
      <c r="F1211" s="6" t="s">
        <v>59</v>
      </c>
      <c r="G1211" s="6" t="s">
        <v>60</v>
      </c>
      <c r="H1211" s="6" t="s">
        <v>22</v>
      </c>
      <c r="I1211" s="8">
        <v>0.6</v>
      </c>
      <c r="J1211" s="9">
        <v>2250</v>
      </c>
      <c r="K1211" s="10">
        <f t="shared" si="9"/>
        <v>1350</v>
      </c>
      <c r="L1211" s="10">
        <f t="shared" si="8"/>
        <v>540</v>
      </c>
      <c r="M1211" s="11">
        <v>0.4</v>
      </c>
      <c r="O1211" s="16"/>
      <c r="P1211" s="17"/>
      <c r="Q1211" s="12"/>
      <c r="R1211" s="13"/>
    </row>
    <row r="1212" spans="1:18" ht="15.75" customHeight="1" x14ac:dyDescent="0.25">
      <c r="A1212" s="1"/>
      <c r="B1212" s="6" t="s">
        <v>14</v>
      </c>
      <c r="C1212" s="6">
        <v>1185732</v>
      </c>
      <c r="D1212" s="7">
        <v>44488</v>
      </c>
      <c r="E1212" s="6" t="s">
        <v>15</v>
      </c>
      <c r="F1212" s="6" t="s">
        <v>59</v>
      </c>
      <c r="G1212" s="6" t="s">
        <v>60</v>
      </c>
      <c r="H1212" s="6" t="s">
        <v>17</v>
      </c>
      <c r="I1212" s="8">
        <v>0.6</v>
      </c>
      <c r="J1212" s="9">
        <v>4000</v>
      </c>
      <c r="K1212" s="10">
        <f t="shared" si="9"/>
        <v>2400</v>
      </c>
      <c r="L1212" s="10">
        <f t="shared" si="8"/>
        <v>840</v>
      </c>
      <c r="M1212" s="11">
        <v>0.35</v>
      </c>
      <c r="O1212" s="16"/>
      <c r="P1212" s="17"/>
      <c r="Q1212" s="12"/>
      <c r="R1212" s="13"/>
    </row>
    <row r="1213" spans="1:18" ht="15.75" customHeight="1" x14ac:dyDescent="0.25">
      <c r="A1213" s="1"/>
      <c r="B1213" s="6" t="s">
        <v>14</v>
      </c>
      <c r="C1213" s="6">
        <v>1185732</v>
      </c>
      <c r="D1213" s="7">
        <v>44488</v>
      </c>
      <c r="E1213" s="6" t="s">
        <v>15</v>
      </c>
      <c r="F1213" s="6" t="s">
        <v>59</v>
      </c>
      <c r="G1213" s="6" t="s">
        <v>60</v>
      </c>
      <c r="H1213" s="6" t="s">
        <v>18</v>
      </c>
      <c r="I1213" s="8">
        <v>0.55000000000000004</v>
      </c>
      <c r="J1213" s="9">
        <v>2250</v>
      </c>
      <c r="K1213" s="10">
        <f t="shared" si="9"/>
        <v>1237.5</v>
      </c>
      <c r="L1213" s="10">
        <f t="shared" si="8"/>
        <v>433.125</v>
      </c>
      <c r="M1213" s="11">
        <v>0.35</v>
      </c>
      <c r="O1213" s="16"/>
      <c r="P1213" s="17"/>
      <c r="Q1213" s="12"/>
      <c r="R1213" s="13"/>
    </row>
    <row r="1214" spans="1:18" ht="15.75" customHeight="1" x14ac:dyDescent="0.25">
      <c r="A1214" s="1"/>
      <c r="B1214" s="6" t="s">
        <v>14</v>
      </c>
      <c r="C1214" s="6">
        <v>1185732</v>
      </c>
      <c r="D1214" s="7">
        <v>44488</v>
      </c>
      <c r="E1214" s="6" t="s">
        <v>15</v>
      </c>
      <c r="F1214" s="6" t="s">
        <v>59</v>
      </c>
      <c r="G1214" s="6" t="s">
        <v>60</v>
      </c>
      <c r="H1214" s="6" t="s">
        <v>19</v>
      </c>
      <c r="I1214" s="8">
        <v>0.55000000000000004</v>
      </c>
      <c r="J1214" s="9">
        <v>1250</v>
      </c>
      <c r="K1214" s="10">
        <f t="shared" si="9"/>
        <v>687.5</v>
      </c>
      <c r="L1214" s="10">
        <f t="shared" si="8"/>
        <v>275</v>
      </c>
      <c r="M1214" s="11">
        <v>0.39999999999999997</v>
      </c>
      <c r="O1214" s="16"/>
      <c r="P1214" s="17"/>
      <c r="Q1214" s="12"/>
      <c r="R1214" s="13"/>
    </row>
    <row r="1215" spans="1:18" ht="15.75" customHeight="1" x14ac:dyDescent="0.25">
      <c r="A1215" s="1"/>
      <c r="B1215" s="6" t="s">
        <v>14</v>
      </c>
      <c r="C1215" s="6">
        <v>1185732</v>
      </c>
      <c r="D1215" s="7">
        <v>44488</v>
      </c>
      <c r="E1215" s="6" t="s">
        <v>15</v>
      </c>
      <c r="F1215" s="6" t="s">
        <v>59</v>
      </c>
      <c r="G1215" s="6" t="s">
        <v>60</v>
      </c>
      <c r="H1215" s="6" t="s">
        <v>20</v>
      </c>
      <c r="I1215" s="8">
        <v>0.55000000000000004</v>
      </c>
      <c r="J1215" s="9">
        <v>1000</v>
      </c>
      <c r="K1215" s="10">
        <f t="shared" si="9"/>
        <v>550</v>
      </c>
      <c r="L1215" s="10">
        <f t="shared" si="8"/>
        <v>165</v>
      </c>
      <c r="M1215" s="11">
        <v>0.3</v>
      </c>
      <c r="O1215" s="16"/>
      <c r="P1215" s="17"/>
      <c r="Q1215" s="12"/>
      <c r="R1215" s="13"/>
    </row>
    <row r="1216" spans="1:18" ht="15.75" customHeight="1" x14ac:dyDescent="0.25">
      <c r="A1216" s="1"/>
      <c r="B1216" s="6" t="s">
        <v>14</v>
      </c>
      <c r="C1216" s="6">
        <v>1185732</v>
      </c>
      <c r="D1216" s="7">
        <v>44488</v>
      </c>
      <c r="E1216" s="6" t="s">
        <v>15</v>
      </c>
      <c r="F1216" s="6" t="s">
        <v>59</v>
      </c>
      <c r="G1216" s="6" t="s">
        <v>60</v>
      </c>
      <c r="H1216" s="6" t="s">
        <v>21</v>
      </c>
      <c r="I1216" s="8">
        <v>0.65</v>
      </c>
      <c r="J1216" s="9">
        <v>1000</v>
      </c>
      <c r="K1216" s="10">
        <f t="shared" si="9"/>
        <v>650</v>
      </c>
      <c r="L1216" s="10">
        <f t="shared" si="8"/>
        <v>162.5</v>
      </c>
      <c r="M1216" s="11">
        <v>0.25</v>
      </c>
      <c r="O1216" s="16"/>
      <c r="P1216" s="17"/>
      <c r="Q1216" s="12"/>
      <c r="R1216" s="13"/>
    </row>
    <row r="1217" spans="1:18" ht="15.75" customHeight="1" x14ac:dyDescent="0.25">
      <c r="A1217" s="1"/>
      <c r="B1217" s="6" t="s">
        <v>14</v>
      </c>
      <c r="C1217" s="6">
        <v>1185732</v>
      </c>
      <c r="D1217" s="7">
        <v>44488</v>
      </c>
      <c r="E1217" s="6" t="s">
        <v>15</v>
      </c>
      <c r="F1217" s="6" t="s">
        <v>59</v>
      </c>
      <c r="G1217" s="6" t="s">
        <v>60</v>
      </c>
      <c r="H1217" s="6" t="s">
        <v>22</v>
      </c>
      <c r="I1217" s="8">
        <v>0.7</v>
      </c>
      <c r="J1217" s="9">
        <v>2250</v>
      </c>
      <c r="K1217" s="10">
        <f t="shared" si="9"/>
        <v>1575</v>
      </c>
      <c r="L1217" s="10">
        <f t="shared" si="8"/>
        <v>630</v>
      </c>
      <c r="M1217" s="11">
        <v>0.4</v>
      </c>
      <c r="O1217" s="16"/>
      <c r="P1217" s="17"/>
      <c r="Q1217" s="12"/>
      <c r="R1217" s="13"/>
    </row>
    <row r="1218" spans="1:18" ht="15.75" customHeight="1" x14ac:dyDescent="0.25">
      <c r="A1218" s="1"/>
      <c r="B1218" s="6" t="s">
        <v>14</v>
      </c>
      <c r="C1218" s="6">
        <v>1185732</v>
      </c>
      <c r="D1218" s="7">
        <v>44518</v>
      </c>
      <c r="E1218" s="6" t="s">
        <v>15</v>
      </c>
      <c r="F1218" s="6" t="s">
        <v>59</v>
      </c>
      <c r="G1218" s="6" t="s">
        <v>60</v>
      </c>
      <c r="H1218" s="6" t="s">
        <v>17</v>
      </c>
      <c r="I1218" s="8">
        <v>0.65</v>
      </c>
      <c r="J1218" s="9">
        <v>3750</v>
      </c>
      <c r="K1218" s="10">
        <f t="shared" si="9"/>
        <v>2437.5</v>
      </c>
      <c r="L1218" s="10">
        <f t="shared" si="8"/>
        <v>853.125</v>
      </c>
      <c r="M1218" s="11">
        <v>0.35</v>
      </c>
      <c r="O1218" s="16"/>
      <c r="P1218" s="17"/>
      <c r="Q1218" s="12"/>
      <c r="R1218" s="13"/>
    </row>
    <row r="1219" spans="1:18" ht="15.75" customHeight="1" x14ac:dyDescent="0.25">
      <c r="A1219" s="1"/>
      <c r="B1219" s="6" t="s">
        <v>14</v>
      </c>
      <c r="C1219" s="6">
        <v>1185732</v>
      </c>
      <c r="D1219" s="7">
        <v>44518</v>
      </c>
      <c r="E1219" s="6" t="s">
        <v>15</v>
      </c>
      <c r="F1219" s="6" t="s">
        <v>59</v>
      </c>
      <c r="G1219" s="6" t="s">
        <v>60</v>
      </c>
      <c r="H1219" s="6" t="s">
        <v>18</v>
      </c>
      <c r="I1219" s="8">
        <v>0.55000000000000004</v>
      </c>
      <c r="J1219" s="9">
        <v>2000</v>
      </c>
      <c r="K1219" s="10">
        <f t="shared" si="9"/>
        <v>1100</v>
      </c>
      <c r="L1219" s="10">
        <f t="shared" si="8"/>
        <v>385</v>
      </c>
      <c r="M1219" s="11">
        <v>0.35</v>
      </c>
      <c r="O1219" s="16"/>
      <c r="P1219" s="17"/>
      <c r="Q1219" s="12"/>
      <c r="R1219" s="13"/>
    </row>
    <row r="1220" spans="1:18" ht="15.75" customHeight="1" x14ac:dyDescent="0.25">
      <c r="A1220" s="1"/>
      <c r="B1220" s="6" t="s">
        <v>14</v>
      </c>
      <c r="C1220" s="6">
        <v>1185732</v>
      </c>
      <c r="D1220" s="7">
        <v>44518</v>
      </c>
      <c r="E1220" s="6" t="s">
        <v>15</v>
      </c>
      <c r="F1220" s="6" t="s">
        <v>59</v>
      </c>
      <c r="G1220" s="6" t="s">
        <v>60</v>
      </c>
      <c r="H1220" s="6" t="s">
        <v>19</v>
      </c>
      <c r="I1220" s="8">
        <v>0.55000000000000004</v>
      </c>
      <c r="J1220" s="9">
        <v>1950</v>
      </c>
      <c r="K1220" s="10">
        <f t="shared" si="9"/>
        <v>1072.5</v>
      </c>
      <c r="L1220" s="10">
        <f t="shared" si="8"/>
        <v>428.99999999999994</v>
      </c>
      <c r="M1220" s="11">
        <v>0.39999999999999997</v>
      </c>
      <c r="O1220" s="16"/>
      <c r="P1220" s="17"/>
      <c r="Q1220" s="12"/>
      <c r="R1220" s="13"/>
    </row>
    <row r="1221" spans="1:18" ht="15.75" customHeight="1" x14ac:dyDescent="0.25">
      <c r="A1221" s="1"/>
      <c r="B1221" s="6" t="s">
        <v>14</v>
      </c>
      <c r="C1221" s="6">
        <v>1185732</v>
      </c>
      <c r="D1221" s="7">
        <v>44518</v>
      </c>
      <c r="E1221" s="6" t="s">
        <v>15</v>
      </c>
      <c r="F1221" s="6" t="s">
        <v>59</v>
      </c>
      <c r="G1221" s="6" t="s">
        <v>60</v>
      </c>
      <c r="H1221" s="6" t="s">
        <v>20</v>
      </c>
      <c r="I1221" s="8">
        <v>0.55000000000000004</v>
      </c>
      <c r="J1221" s="9">
        <v>1750</v>
      </c>
      <c r="K1221" s="10">
        <f t="shared" si="9"/>
        <v>962.50000000000011</v>
      </c>
      <c r="L1221" s="10">
        <f t="shared" si="8"/>
        <v>288.75</v>
      </c>
      <c r="M1221" s="11">
        <v>0.3</v>
      </c>
      <c r="O1221" s="16"/>
      <c r="P1221" s="17"/>
      <c r="Q1221" s="12"/>
      <c r="R1221" s="13"/>
    </row>
    <row r="1222" spans="1:18" ht="15.75" customHeight="1" x14ac:dyDescent="0.25">
      <c r="A1222" s="1"/>
      <c r="B1222" s="6" t="s">
        <v>14</v>
      </c>
      <c r="C1222" s="6">
        <v>1185732</v>
      </c>
      <c r="D1222" s="7">
        <v>44518</v>
      </c>
      <c r="E1222" s="6" t="s">
        <v>15</v>
      </c>
      <c r="F1222" s="6" t="s">
        <v>59</v>
      </c>
      <c r="G1222" s="6" t="s">
        <v>60</v>
      </c>
      <c r="H1222" s="6" t="s">
        <v>21</v>
      </c>
      <c r="I1222" s="8">
        <v>0.65</v>
      </c>
      <c r="J1222" s="9">
        <v>1500</v>
      </c>
      <c r="K1222" s="10">
        <f t="shared" si="9"/>
        <v>975</v>
      </c>
      <c r="L1222" s="10">
        <f t="shared" si="8"/>
        <v>243.75</v>
      </c>
      <c r="M1222" s="11">
        <v>0.25</v>
      </c>
      <c r="O1222" s="16"/>
      <c r="P1222" s="17"/>
      <c r="Q1222" s="12"/>
      <c r="R1222" s="13"/>
    </row>
    <row r="1223" spans="1:18" ht="15.75" customHeight="1" x14ac:dyDescent="0.25">
      <c r="A1223" s="1"/>
      <c r="B1223" s="6" t="s">
        <v>14</v>
      </c>
      <c r="C1223" s="6">
        <v>1185732</v>
      </c>
      <c r="D1223" s="7">
        <v>44518</v>
      </c>
      <c r="E1223" s="6" t="s">
        <v>15</v>
      </c>
      <c r="F1223" s="6" t="s">
        <v>59</v>
      </c>
      <c r="G1223" s="6" t="s">
        <v>60</v>
      </c>
      <c r="H1223" s="6" t="s">
        <v>22</v>
      </c>
      <c r="I1223" s="8">
        <v>0.7</v>
      </c>
      <c r="J1223" s="9">
        <v>2500</v>
      </c>
      <c r="K1223" s="10">
        <f t="shared" si="9"/>
        <v>1750</v>
      </c>
      <c r="L1223" s="10">
        <f t="shared" si="8"/>
        <v>700</v>
      </c>
      <c r="M1223" s="11">
        <v>0.4</v>
      </c>
      <c r="O1223" s="16"/>
      <c r="P1223" s="17"/>
      <c r="Q1223" s="12"/>
      <c r="R1223" s="13"/>
    </row>
    <row r="1224" spans="1:18" ht="15.75" customHeight="1" x14ac:dyDescent="0.25">
      <c r="A1224" s="1"/>
      <c r="B1224" s="6" t="s">
        <v>14</v>
      </c>
      <c r="C1224" s="6">
        <v>1185732</v>
      </c>
      <c r="D1224" s="7">
        <v>44547</v>
      </c>
      <c r="E1224" s="6" t="s">
        <v>15</v>
      </c>
      <c r="F1224" s="6" t="s">
        <v>59</v>
      </c>
      <c r="G1224" s="6" t="s">
        <v>60</v>
      </c>
      <c r="H1224" s="6" t="s">
        <v>17</v>
      </c>
      <c r="I1224" s="8">
        <v>0.65</v>
      </c>
      <c r="J1224" s="9">
        <v>4750</v>
      </c>
      <c r="K1224" s="10">
        <f t="shared" si="9"/>
        <v>3087.5</v>
      </c>
      <c r="L1224" s="10">
        <f t="shared" si="8"/>
        <v>1080.625</v>
      </c>
      <c r="M1224" s="11">
        <v>0.35</v>
      </c>
      <c r="O1224" s="16"/>
      <c r="P1224" s="17"/>
      <c r="Q1224" s="12"/>
      <c r="R1224" s="13"/>
    </row>
    <row r="1225" spans="1:18" ht="15.75" customHeight="1" x14ac:dyDescent="0.25">
      <c r="A1225" s="1"/>
      <c r="B1225" s="6" t="s">
        <v>14</v>
      </c>
      <c r="C1225" s="6">
        <v>1185732</v>
      </c>
      <c r="D1225" s="7">
        <v>44547</v>
      </c>
      <c r="E1225" s="6" t="s">
        <v>15</v>
      </c>
      <c r="F1225" s="6" t="s">
        <v>59</v>
      </c>
      <c r="G1225" s="6" t="s">
        <v>60</v>
      </c>
      <c r="H1225" s="6" t="s">
        <v>18</v>
      </c>
      <c r="I1225" s="8">
        <v>0.55000000000000004</v>
      </c>
      <c r="J1225" s="9">
        <v>2750</v>
      </c>
      <c r="K1225" s="10">
        <f t="shared" si="9"/>
        <v>1512.5000000000002</v>
      </c>
      <c r="L1225" s="10">
        <f t="shared" si="8"/>
        <v>529.375</v>
      </c>
      <c r="M1225" s="11">
        <v>0.35</v>
      </c>
      <c r="O1225" s="16"/>
      <c r="P1225" s="17"/>
      <c r="Q1225" s="12"/>
      <c r="R1225" s="13"/>
    </row>
    <row r="1226" spans="1:18" ht="15.75" customHeight="1" x14ac:dyDescent="0.25">
      <c r="A1226" s="1"/>
      <c r="B1226" s="6" t="s">
        <v>14</v>
      </c>
      <c r="C1226" s="6">
        <v>1185732</v>
      </c>
      <c r="D1226" s="7">
        <v>44547</v>
      </c>
      <c r="E1226" s="6" t="s">
        <v>15</v>
      </c>
      <c r="F1226" s="6" t="s">
        <v>59</v>
      </c>
      <c r="G1226" s="6" t="s">
        <v>60</v>
      </c>
      <c r="H1226" s="6" t="s">
        <v>19</v>
      </c>
      <c r="I1226" s="8">
        <v>0.55000000000000004</v>
      </c>
      <c r="J1226" s="9">
        <v>2500</v>
      </c>
      <c r="K1226" s="10">
        <f t="shared" si="9"/>
        <v>1375</v>
      </c>
      <c r="L1226" s="10">
        <f t="shared" si="8"/>
        <v>550</v>
      </c>
      <c r="M1226" s="11">
        <v>0.39999999999999997</v>
      </c>
      <c r="O1226" s="16"/>
      <c r="P1226" s="17"/>
      <c r="Q1226" s="12"/>
      <c r="R1226" s="13"/>
    </row>
    <row r="1227" spans="1:18" ht="15.75" customHeight="1" x14ac:dyDescent="0.25">
      <c r="A1227" s="1"/>
      <c r="B1227" s="6" t="s">
        <v>14</v>
      </c>
      <c r="C1227" s="6">
        <v>1185732</v>
      </c>
      <c r="D1227" s="7">
        <v>44547</v>
      </c>
      <c r="E1227" s="6" t="s">
        <v>15</v>
      </c>
      <c r="F1227" s="6" t="s">
        <v>59</v>
      </c>
      <c r="G1227" s="6" t="s">
        <v>60</v>
      </c>
      <c r="H1227" s="6" t="s">
        <v>20</v>
      </c>
      <c r="I1227" s="8">
        <v>0.55000000000000004</v>
      </c>
      <c r="J1227" s="9">
        <v>2000</v>
      </c>
      <c r="K1227" s="10">
        <f t="shared" si="9"/>
        <v>1100</v>
      </c>
      <c r="L1227" s="10">
        <f t="shared" si="8"/>
        <v>330</v>
      </c>
      <c r="M1227" s="11">
        <v>0.3</v>
      </c>
      <c r="O1227" s="16"/>
      <c r="P1227" s="17"/>
      <c r="Q1227" s="12"/>
      <c r="R1227" s="13"/>
    </row>
    <row r="1228" spans="1:18" ht="15.75" customHeight="1" x14ac:dyDescent="0.25">
      <c r="A1228" s="1"/>
      <c r="B1228" s="6" t="s">
        <v>14</v>
      </c>
      <c r="C1228" s="6">
        <v>1185732</v>
      </c>
      <c r="D1228" s="7">
        <v>44547</v>
      </c>
      <c r="E1228" s="6" t="s">
        <v>15</v>
      </c>
      <c r="F1228" s="6" t="s">
        <v>59</v>
      </c>
      <c r="G1228" s="6" t="s">
        <v>60</v>
      </c>
      <c r="H1228" s="6" t="s">
        <v>21</v>
      </c>
      <c r="I1228" s="8">
        <v>0.65</v>
      </c>
      <c r="J1228" s="9">
        <v>2000</v>
      </c>
      <c r="K1228" s="10">
        <f t="shared" si="9"/>
        <v>1300</v>
      </c>
      <c r="L1228" s="10">
        <f t="shared" si="8"/>
        <v>325</v>
      </c>
      <c r="M1228" s="11">
        <v>0.25</v>
      </c>
      <c r="O1228" s="16"/>
      <c r="P1228" s="17"/>
      <c r="Q1228" s="12"/>
      <c r="R1228" s="13"/>
    </row>
    <row r="1229" spans="1:18" ht="15.75" customHeight="1" x14ac:dyDescent="0.25">
      <c r="A1229" s="1"/>
      <c r="B1229" s="6" t="s">
        <v>14</v>
      </c>
      <c r="C1229" s="6">
        <v>1185732</v>
      </c>
      <c r="D1229" s="7">
        <v>44547</v>
      </c>
      <c r="E1229" s="6" t="s">
        <v>15</v>
      </c>
      <c r="F1229" s="6" t="s">
        <v>59</v>
      </c>
      <c r="G1229" s="6" t="s">
        <v>60</v>
      </c>
      <c r="H1229" s="6" t="s">
        <v>22</v>
      </c>
      <c r="I1229" s="8">
        <v>0.7</v>
      </c>
      <c r="J1229" s="9">
        <v>3000</v>
      </c>
      <c r="K1229" s="10">
        <f t="shared" si="9"/>
        <v>2100</v>
      </c>
      <c r="L1229" s="10">
        <f t="shared" si="8"/>
        <v>840</v>
      </c>
      <c r="M1229" s="11">
        <v>0.4</v>
      </c>
      <c r="O1229" s="16"/>
      <c r="P1229" s="17"/>
      <c r="Q1229" s="12"/>
      <c r="R1229" s="13"/>
    </row>
    <row r="1230" spans="1:18" ht="15.75" customHeight="1" x14ac:dyDescent="0.25">
      <c r="A1230" s="1" t="s">
        <v>39</v>
      </c>
      <c r="B1230" s="6" t="s">
        <v>27</v>
      </c>
      <c r="C1230" s="6">
        <v>1128299</v>
      </c>
      <c r="D1230" s="7">
        <v>44206</v>
      </c>
      <c r="E1230" s="6" t="s">
        <v>28</v>
      </c>
      <c r="F1230" s="6" t="s">
        <v>61</v>
      </c>
      <c r="G1230" s="6" t="s">
        <v>62</v>
      </c>
      <c r="H1230" s="6" t="s">
        <v>17</v>
      </c>
      <c r="I1230" s="8">
        <v>0.35000000000000003</v>
      </c>
      <c r="J1230" s="9">
        <v>3750</v>
      </c>
      <c r="K1230" s="10">
        <f t="shared" si="9"/>
        <v>1312.5000000000002</v>
      </c>
      <c r="L1230" s="10">
        <f t="shared" si="8"/>
        <v>328.12500000000006</v>
      </c>
      <c r="M1230" s="11">
        <v>0.25</v>
      </c>
      <c r="O1230" s="16"/>
      <c r="P1230" s="17"/>
      <c r="Q1230" s="12"/>
      <c r="R1230" s="13"/>
    </row>
    <row r="1231" spans="1:18" ht="15.75" customHeight="1" x14ac:dyDescent="0.25">
      <c r="A1231" s="1"/>
      <c r="B1231" s="6" t="s">
        <v>27</v>
      </c>
      <c r="C1231" s="6">
        <v>1128299</v>
      </c>
      <c r="D1231" s="7">
        <v>44206</v>
      </c>
      <c r="E1231" s="6" t="s">
        <v>28</v>
      </c>
      <c r="F1231" s="6" t="s">
        <v>61</v>
      </c>
      <c r="G1231" s="6" t="s">
        <v>62</v>
      </c>
      <c r="H1231" s="6" t="s">
        <v>18</v>
      </c>
      <c r="I1231" s="8">
        <v>0.45</v>
      </c>
      <c r="J1231" s="9">
        <v>3750</v>
      </c>
      <c r="K1231" s="10">
        <f t="shared" si="9"/>
        <v>1687.5</v>
      </c>
      <c r="L1231" s="10">
        <f t="shared" si="8"/>
        <v>337.5</v>
      </c>
      <c r="M1231" s="11">
        <v>0.2</v>
      </c>
      <c r="O1231" s="16"/>
      <c r="P1231" s="17"/>
      <c r="Q1231" s="12"/>
      <c r="R1231" s="13"/>
    </row>
    <row r="1232" spans="1:18" ht="15.75" customHeight="1" x14ac:dyDescent="0.25">
      <c r="A1232" s="1"/>
      <c r="B1232" s="6" t="s">
        <v>27</v>
      </c>
      <c r="C1232" s="6">
        <v>1128299</v>
      </c>
      <c r="D1232" s="7">
        <v>44206</v>
      </c>
      <c r="E1232" s="6" t="s">
        <v>28</v>
      </c>
      <c r="F1232" s="6" t="s">
        <v>61</v>
      </c>
      <c r="G1232" s="6" t="s">
        <v>62</v>
      </c>
      <c r="H1232" s="6" t="s">
        <v>19</v>
      </c>
      <c r="I1232" s="8">
        <v>0.45</v>
      </c>
      <c r="J1232" s="9">
        <v>3750</v>
      </c>
      <c r="K1232" s="10">
        <f t="shared" si="9"/>
        <v>1687.5</v>
      </c>
      <c r="L1232" s="10">
        <f t="shared" si="8"/>
        <v>421.875</v>
      </c>
      <c r="M1232" s="11">
        <v>0.25</v>
      </c>
      <c r="O1232" s="16"/>
      <c r="P1232" s="17"/>
      <c r="Q1232" s="12"/>
      <c r="R1232" s="13"/>
    </row>
    <row r="1233" spans="1:18" ht="15.75" customHeight="1" x14ac:dyDescent="0.25">
      <c r="A1233" s="1"/>
      <c r="B1233" s="6" t="s">
        <v>27</v>
      </c>
      <c r="C1233" s="6">
        <v>1128299</v>
      </c>
      <c r="D1233" s="7">
        <v>44206</v>
      </c>
      <c r="E1233" s="6" t="s">
        <v>28</v>
      </c>
      <c r="F1233" s="6" t="s">
        <v>61</v>
      </c>
      <c r="G1233" s="6" t="s">
        <v>62</v>
      </c>
      <c r="H1233" s="6" t="s">
        <v>20</v>
      </c>
      <c r="I1233" s="8">
        <v>0.45</v>
      </c>
      <c r="J1233" s="9">
        <v>2250</v>
      </c>
      <c r="K1233" s="10">
        <f t="shared" si="9"/>
        <v>1012.5</v>
      </c>
      <c r="L1233" s="10">
        <f t="shared" si="8"/>
        <v>253.125</v>
      </c>
      <c r="M1233" s="11">
        <v>0.25</v>
      </c>
      <c r="O1233" s="16"/>
      <c r="P1233" s="17"/>
      <c r="Q1233" s="12"/>
      <c r="R1233" s="13"/>
    </row>
    <row r="1234" spans="1:18" ht="15.75" customHeight="1" x14ac:dyDescent="0.25">
      <c r="A1234" s="1"/>
      <c r="B1234" s="6" t="s">
        <v>27</v>
      </c>
      <c r="C1234" s="6">
        <v>1128299</v>
      </c>
      <c r="D1234" s="7">
        <v>44206</v>
      </c>
      <c r="E1234" s="6" t="s">
        <v>28</v>
      </c>
      <c r="F1234" s="6" t="s">
        <v>61</v>
      </c>
      <c r="G1234" s="6" t="s">
        <v>62</v>
      </c>
      <c r="H1234" s="6" t="s">
        <v>21</v>
      </c>
      <c r="I1234" s="8">
        <v>0.5</v>
      </c>
      <c r="J1234" s="9">
        <v>1750</v>
      </c>
      <c r="K1234" s="10">
        <f t="shared" si="9"/>
        <v>875</v>
      </c>
      <c r="L1234" s="10">
        <f t="shared" si="8"/>
        <v>131.25</v>
      </c>
      <c r="M1234" s="11">
        <v>0.15</v>
      </c>
      <c r="O1234" s="16"/>
      <c r="P1234" s="17"/>
      <c r="Q1234" s="12"/>
      <c r="R1234" s="13"/>
    </row>
    <row r="1235" spans="1:18" ht="15.75" customHeight="1" x14ac:dyDescent="0.25">
      <c r="A1235" s="1"/>
      <c r="B1235" s="6" t="s">
        <v>27</v>
      </c>
      <c r="C1235" s="6">
        <v>1128299</v>
      </c>
      <c r="D1235" s="7">
        <v>44206</v>
      </c>
      <c r="E1235" s="6" t="s">
        <v>28</v>
      </c>
      <c r="F1235" s="6" t="s">
        <v>61</v>
      </c>
      <c r="G1235" s="6" t="s">
        <v>62</v>
      </c>
      <c r="H1235" s="6" t="s">
        <v>22</v>
      </c>
      <c r="I1235" s="8">
        <v>0.45</v>
      </c>
      <c r="J1235" s="9">
        <v>4250</v>
      </c>
      <c r="K1235" s="10">
        <f t="shared" si="9"/>
        <v>1912.5</v>
      </c>
      <c r="L1235" s="10">
        <f t="shared" si="8"/>
        <v>765</v>
      </c>
      <c r="M1235" s="11">
        <v>0.4</v>
      </c>
      <c r="O1235" s="16"/>
      <c r="P1235" s="17"/>
      <c r="Q1235" s="12"/>
      <c r="R1235" s="13"/>
    </row>
    <row r="1236" spans="1:18" ht="15.75" customHeight="1" x14ac:dyDescent="0.25">
      <c r="A1236" s="1"/>
      <c r="B1236" s="6" t="s">
        <v>27</v>
      </c>
      <c r="C1236" s="6">
        <v>1128299</v>
      </c>
      <c r="D1236" s="7">
        <v>44237</v>
      </c>
      <c r="E1236" s="6" t="s">
        <v>28</v>
      </c>
      <c r="F1236" s="6" t="s">
        <v>61</v>
      </c>
      <c r="G1236" s="6" t="s">
        <v>62</v>
      </c>
      <c r="H1236" s="6" t="s">
        <v>17</v>
      </c>
      <c r="I1236" s="8">
        <v>0.35000000000000003</v>
      </c>
      <c r="J1236" s="9">
        <v>4750</v>
      </c>
      <c r="K1236" s="10">
        <f t="shared" si="9"/>
        <v>1662.5000000000002</v>
      </c>
      <c r="L1236" s="10">
        <f t="shared" si="8"/>
        <v>415.62500000000006</v>
      </c>
      <c r="M1236" s="11">
        <v>0.25</v>
      </c>
      <c r="O1236" s="16"/>
      <c r="P1236" s="17"/>
      <c r="Q1236" s="12"/>
      <c r="R1236" s="13"/>
    </row>
    <row r="1237" spans="1:18" ht="15.75" customHeight="1" x14ac:dyDescent="0.25">
      <c r="A1237" s="1"/>
      <c r="B1237" s="6" t="s">
        <v>27</v>
      </c>
      <c r="C1237" s="6">
        <v>1128299</v>
      </c>
      <c r="D1237" s="7">
        <v>44237</v>
      </c>
      <c r="E1237" s="6" t="s">
        <v>28</v>
      </c>
      <c r="F1237" s="6" t="s">
        <v>61</v>
      </c>
      <c r="G1237" s="6" t="s">
        <v>62</v>
      </c>
      <c r="H1237" s="6" t="s">
        <v>18</v>
      </c>
      <c r="I1237" s="8">
        <v>0.45</v>
      </c>
      <c r="J1237" s="9">
        <v>3750</v>
      </c>
      <c r="K1237" s="10">
        <f t="shared" si="9"/>
        <v>1687.5</v>
      </c>
      <c r="L1237" s="10">
        <f t="shared" si="8"/>
        <v>337.5</v>
      </c>
      <c r="M1237" s="11">
        <v>0.2</v>
      </c>
      <c r="O1237" s="16"/>
      <c r="P1237" s="17"/>
      <c r="Q1237" s="12"/>
      <c r="R1237" s="13"/>
    </row>
    <row r="1238" spans="1:18" ht="15.75" customHeight="1" x14ac:dyDescent="0.25">
      <c r="A1238" s="1"/>
      <c r="B1238" s="6" t="s">
        <v>27</v>
      </c>
      <c r="C1238" s="6">
        <v>1128299</v>
      </c>
      <c r="D1238" s="7">
        <v>44237</v>
      </c>
      <c r="E1238" s="6" t="s">
        <v>28</v>
      </c>
      <c r="F1238" s="6" t="s">
        <v>61</v>
      </c>
      <c r="G1238" s="6" t="s">
        <v>62</v>
      </c>
      <c r="H1238" s="6" t="s">
        <v>19</v>
      </c>
      <c r="I1238" s="8">
        <v>0.45</v>
      </c>
      <c r="J1238" s="9">
        <v>3750</v>
      </c>
      <c r="K1238" s="10">
        <f t="shared" si="9"/>
        <v>1687.5</v>
      </c>
      <c r="L1238" s="10">
        <f t="shared" si="8"/>
        <v>421.875</v>
      </c>
      <c r="M1238" s="11">
        <v>0.25</v>
      </c>
      <c r="O1238" s="16"/>
      <c r="P1238" s="17"/>
      <c r="Q1238" s="12"/>
      <c r="R1238" s="13"/>
    </row>
    <row r="1239" spans="1:18" ht="15.75" customHeight="1" x14ac:dyDescent="0.25">
      <c r="A1239" s="1"/>
      <c r="B1239" s="6" t="s">
        <v>27</v>
      </c>
      <c r="C1239" s="6">
        <v>1128299</v>
      </c>
      <c r="D1239" s="7">
        <v>44237</v>
      </c>
      <c r="E1239" s="6" t="s">
        <v>28</v>
      </c>
      <c r="F1239" s="6" t="s">
        <v>61</v>
      </c>
      <c r="G1239" s="6" t="s">
        <v>62</v>
      </c>
      <c r="H1239" s="6" t="s">
        <v>20</v>
      </c>
      <c r="I1239" s="8">
        <v>0.45</v>
      </c>
      <c r="J1239" s="9">
        <v>2250</v>
      </c>
      <c r="K1239" s="10">
        <f t="shared" si="9"/>
        <v>1012.5</v>
      </c>
      <c r="L1239" s="10">
        <f t="shared" si="8"/>
        <v>253.125</v>
      </c>
      <c r="M1239" s="11">
        <v>0.25</v>
      </c>
      <c r="O1239" s="16"/>
      <c r="P1239" s="17"/>
      <c r="Q1239" s="12"/>
      <c r="R1239" s="13"/>
    </row>
    <row r="1240" spans="1:18" ht="15.75" customHeight="1" x14ac:dyDescent="0.25">
      <c r="A1240" s="1"/>
      <c r="B1240" s="6" t="s">
        <v>27</v>
      </c>
      <c r="C1240" s="6">
        <v>1128299</v>
      </c>
      <c r="D1240" s="7">
        <v>44237</v>
      </c>
      <c r="E1240" s="6" t="s">
        <v>28</v>
      </c>
      <c r="F1240" s="6" t="s">
        <v>61</v>
      </c>
      <c r="G1240" s="6" t="s">
        <v>62</v>
      </c>
      <c r="H1240" s="6" t="s">
        <v>21</v>
      </c>
      <c r="I1240" s="8">
        <v>0.5</v>
      </c>
      <c r="J1240" s="9">
        <v>1500</v>
      </c>
      <c r="K1240" s="10">
        <f t="shared" si="9"/>
        <v>750</v>
      </c>
      <c r="L1240" s="10">
        <f t="shared" si="8"/>
        <v>112.5</v>
      </c>
      <c r="M1240" s="11">
        <v>0.15</v>
      </c>
      <c r="O1240" s="16"/>
      <c r="P1240" s="17"/>
      <c r="Q1240" s="12"/>
      <c r="R1240" s="13"/>
    </row>
    <row r="1241" spans="1:18" ht="15.75" customHeight="1" x14ac:dyDescent="0.25">
      <c r="A1241" s="1"/>
      <c r="B1241" s="6" t="s">
        <v>27</v>
      </c>
      <c r="C1241" s="6">
        <v>1128299</v>
      </c>
      <c r="D1241" s="7">
        <v>44237</v>
      </c>
      <c r="E1241" s="6" t="s">
        <v>28</v>
      </c>
      <c r="F1241" s="6" t="s">
        <v>61</v>
      </c>
      <c r="G1241" s="6" t="s">
        <v>62</v>
      </c>
      <c r="H1241" s="6" t="s">
        <v>22</v>
      </c>
      <c r="I1241" s="8">
        <v>0.45</v>
      </c>
      <c r="J1241" s="9">
        <v>3500</v>
      </c>
      <c r="K1241" s="10">
        <f t="shared" si="9"/>
        <v>1575</v>
      </c>
      <c r="L1241" s="10">
        <f t="shared" si="8"/>
        <v>630</v>
      </c>
      <c r="M1241" s="11">
        <v>0.4</v>
      </c>
      <c r="O1241" s="16"/>
      <c r="P1241" s="17"/>
      <c r="Q1241" s="12"/>
      <c r="R1241" s="13"/>
    </row>
    <row r="1242" spans="1:18" ht="15.75" customHeight="1" x14ac:dyDescent="0.25">
      <c r="A1242" s="1"/>
      <c r="B1242" s="6" t="s">
        <v>27</v>
      </c>
      <c r="C1242" s="6">
        <v>1128299</v>
      </c>
      <c r="D1242" s="7">
        <v>44264</v>
      </c>
      <c r="E1242" s="6" t="s">
        <v>28</v>
      </c>
      <c r="F1242" s="6" t="s">
        <v>61</v>
      </c>
      <c r="G1242" s="6" t="s">
        <v>62</v>
      </c>
      <c r="H1242" s="6" t="s">
        <v>17</v>
      </c>
      <c r="I1242" s="8">
        <v>0.45</v>
      </c>
      <c r="J1242" s="9">
        <v>5000</v>
      </c>
      <c r="K1242" s="10">
        <f t="shared" si="9"/>
        <v>2250</v>
      </c>
      <c r="L1242" s="10">
        <f t="shared" si="8"/>
        <v>562.5</v>
      </c>
      <c r="M1242" s="11">
        <v>0.25</v>
      </c>
      <c r="O1242" s="16"/>
      <c r="P1242" s="17"/>
      <c r="Q1242" s="12"/>
      <c r="R1242" s="13"/>
    </row>
    <row r="1243" spans="1:18" ht="15.75" customHeight="1" x14ac:dyDescent="0.25">
      <c r="A1243" s="1"/>
      <c r="B1243" s="6" t="s">
        <v>27</v>
      </c>
      <c r="C1243" s="6">
        <v>1128299</v>
      </c>
      <c r="D1243" s="7">
        <v>44264</v>
      </c>
      <c r="E1243" s="6" t="s">
        <v>28</v>
      </c>
      <c r="F1243" s="6" t="s">
        <v>61</v>
      </c>
      <c r="G1243" s="6" t="s">
        <v>62</v>
      </c>
      <c r="H1243" s="6" t="s">
        <v>18</v>
      </c>
      <c r="I1243" s="8">
        <v>0.54999999999999993</v>
      </c>
      <c r="J1243" s="9">
        <v>3500</v>
      </c>
      <c r="K1243" s="10">
        <f t="shared" si="9"/>
        <v>1924.9999999999998</v>
      </c>
      <c r="L1243" s="10">
        <f t="shared" si="8"/>
        <v>385</v>
      </c>
      <c r="M1243" s="11">
        <v>0.2</v>
      </c>
      <c r="O1243" s="16"/>
      <c r="P1243" s="17"/>
      <c r="Q1243" s="12"/>
      <c r="R1243" s="13"/>
    </row>
    <row r="1244" spans="1:18" ht="15.75" customHeight="1" x14ac:dyDescent="0.25">
      <c r="A1244" s="1"/>
      <c r="B1244" s="6" t="s">
        <v>27</v>
      </c>
      <c r="C1244" s="6">
        <v>1128299</v>
      </c>
      <c r="D1244" s="7">
        <v>44264</v>
      </c>
      <c r="E1244" s="6" t="s">
        <v>28</v>
      </c>
      <c r="F1244" s="6" t="s">
        <v>61</v>
      </c>
      <c r="G1244" s="6" t="s">
        <v>62</v>
      </c>
      <c r="H1244" s="6" t="s">
        <v>19</v>
      </c>
      <c r="I1244" s="8">
        <v>0.59999999999999987</v>
      </c>
      <c r="J1244" s="9">
        <v>3750</v>
      </c>
      <c r="K1244" s="10">
        <f t="shared" si="9"/>
        <v>2249.9999999999995</v>
      </c>
      <c r="L1244" s="10">
        <f t="shared" si="8"/>
        <v>562.49999999999989</v>
      </c>
      <c r="M1244" s="11">
        <v>0.25</v>
      </c>
      <c r="O1244" s="16"/>
      <c r="P1244" s="17"/>
      <c r="Q1244" s="12"/>
      <c r="R1244" s="13"/>
    </row>
    <row r="1245" spans="1:18" ht="15.75" customHeight="1" x14ac:dyDescent="0.25">
      <c r="A1245" s="1"/>
      <c r="B1245" s="6" t="s">
        <v>27</v>
      </c>
      <c r="C1245" s="6">
        <v>1128299</v>
      </c>
      <c r="D1245" s="7">
        <v>44264</v>
      </c>
      <c r="E1245" s="6" t="s">
        <v>28</v>
      </c>
      <c r="F1245" s="6" t="s">
        <v>61</v>
      </c>
      <c r="G1245" s="6" t="s">
        <v>62</v>
      </c>
      <c r="H1245" s="6" t="s">
        <v>20</v>
      </c>
      <c r="I1245" s="8">
        <v>0.54999999999999993</v>
      </c>
      <c r="J1245" s="9">
        <v>2750</v>
      </c>
      <c r="K1245" s="10">
        <f t="shared" si="9"/>
        <v>1512.4999999999998</v>
      </c>
      <c r="L1245" s="10">
        <f t="shared" si="8"/>
        <v>378.12499999999994</v>
      </c>
      <c r="M1245" s="11">
        <v>0.25</v>
      </c>
      <c r="O1245" s="16"/>
      <c r="P1245" s="17"/>
      <c r="Q1245" s="12"/>
      <c r="R1245" s="13"/>
    </row>
    <row r="1246" spans="1:18" ht="15.75" customHeight="1" x14ac:dyDescent="0.25">
      <c r="A1246" s="1"/>
      <c r="B1246" s="6" t="s">
        <v>27</v>
      </c>
      <c r="C1246" s="6">
        <v>1128299</v>
      </c>
      <c r="D1246" s="7">
        <v>44264</v>
      </c>
      <c r="E1246" s="6" t="s">
        <v>28</v>
      </c>
      <c r="F1246" s="6" t="s">
        <v>61</v>
      </c>
      <c r="G1246" s="6" t="s">
        <v>62</v>
      </c>
      <c r="H1246" s="6" t="s">
        <v>21</v>
      </c>
      <c r="I1246" s="8">
        <v>0.6</v>
      </c>
      <c r="J1246" s="9">
        <v>1250</v>
      </c>
      <c r="K1246" s="10">
        <f t="shared" si="9"/>
        <v>750</v>
      </c>
      <c r="L1246" s="10">
        <f t="shared" si="8"/>
        <v>112.5</v>
      </c>
      <c r="M1246" s="11">
        <v>0.15</v>
      </c>
      <c r="O1246" s="16"/>
      <c r="P1246" s="17"/>
      <c r="Q1246" s="12"/>
      <c r="R1246" s="13"/>
    </row>
    <row r="1247" spans="1:18" ht="15.75" customHeight="1" x14ac:dyDescent="0.25">
      <c r="A1247" s="1"/>
      <c r="B1247" s="6" t="s">
        <v>27</v>
      </c>
      <c r="C1247" s="6">
        <v>1128299</v>
      </c>
      <c r="D1247" s="7">
        <v>44264</v>
      </c>
      <c r="E1247" s="6" t="s">
        <v>28</v>
      </c>
      <c r="F1247" s="6" t="s">
        <v>61</v>
      </c>
      <c r="G1247" s="6" t="s">
        <v>62</v>
      </c>
      <c r="H1247" s="6" t="s">
        <v>22</v>
      </c>
      <c r="I1247" s="8">
        <v>0.54999999999999993</v>
      </c>
      <c r="J1247" s="9">
        <v>3250</v>
      </c>
      <c r="K1247" s="10">
        <f t="shared" si="9"/>
        <v>1787.4999999999998</v>
      </c>
      <c r="L1247" s="10">
        <f t="shared" si="8"/>
        <v>715</v>
      </c>
      <c r="M1247" s="11">
        <v>0.4</v>
      </c>
      <c r="O1247" s="16"/>
      <c r="P1247" s="17"/>
      <c r="Q1247" s="12"/>
      <c r="R1247" s="13"/>
    </row>
    <row r="1248" spans="1:18" ht="15.75" customHeight="1" x14ac:dyDescent="0.25">
      <c r="A1248" s="1"/>
      <c r="B1248" s="6" t="s">
        <v>27</v>
      </c>
      <c r="C1248" s="6">
        <v>1128299</v>
      </c>
      <c r="D1248" s="7">
        <v>44296</v>
      </c>
      <c r="E1248" s="6" t="s">
        <v>28</v>
      </c>
      <c r="F1248" s="6" t="s">
        <v>61</v>
      </c>
      <c r="G1248" s="6" t="s">
        <v>62</v>
      </c>
      <c r="H1248" s="6" t="s">
        <v>17</v>
      </c>
      <c r="I1248" s="8">
        <v>0.6</v>
      </c>
      <c r="J1248" s="9">
        <v>5000</v>
      </c>
      <c r="K1248" s="10">
        <f t="shared" si="9"/>
        <v>3000</v>
      </c>
      <c r="L1248" s="10">
        <f t="shared" si="8"/>
        <v>750</v>
      </c>
      <c r="M1248" s="11">
        <v>0.25</v>
      </c>
      <c r="O1248" s="16"/>
      <c r="P1248" s="17"/>
      <c r="Q1248" s="12"/>
      <c r="R1248" s="13"/>
    </row>
    <row r="1249" spans="1:18" ht="15.75" customHeight="1" x14ac:dyDescent="0.25">
      <c r="A1249" s="1"/>
      <c r="B1249" s="6" t="s">
        <v>27</v>
      </c>
      <c r="C1249" s="6">
        <v>1128299</v>
      </c>
      <c r="D1249" s="7">
        <v>44296</v>
      </c>
      <c r="E1249" s="6" t="s">
        <v>28</v>
      </c>
      <c r="F1249" s="6" t="s">
        <v>61</v>
      </c>
      <c r="G1249" s="6" t="s">
        <v>62</v>
      </c>
      <c r="H1249" s="6" t="s">
        <v>18</v>
      </c>
      <c r="I1249" s="8">
        <v>0.65</v>
      </c>
      <c r="J1249" s="9">
        <v>3000</v>
      </c>
      <c r="K1249" s="10">
        <f t="shared" si="9"/>
        <v>1950</v>
      </c>
      <c r="L1249" s="10">
        <f t="shared" si="8"/>
        <v>390</v>
      </c>
      <c r="M1249" s="11">
        <v>0.2</v>
      </c>
      <c r="O1249" s="16"/>
      <c r="P1249" s="17"/>
      <c r="Q1249" s="12"/>
      <c r="R1249" s="13"/>
    </row>
    <row r="1250" spans="1:18" ht="15.75" customHeight="1" x14ac:dyDescent="0.25">
      <c r="A1250" s="1"/>
      <c r="B1250" s="6" t="s">
        <v>27</v>
      </c>
      <c r="C1250" s="6">
        <v>1128299</v>
      </c>
      <c r="D1250" s="7">
        <v>44296</v>
      </c>
      <c r="E1250" s="6" t="s">
        <v>28</v>
      </c>
      <c r="F1250" s="6" t="s">
        <v>61</v>
      </c>
      <c r="G1250" s="6" t="s">
        <v>62</v>
      </c>
      <c r="H1250" s="6" t="s">
        <v>19</v>
      </c>
      <c r="I1250" s="8">
        <v>0.65</v>
      </c>
      <c r="J1250" s="9">
        <v>3500</v>
      </c>
      <c r="K1250" s="10">
        <f t="shared" si="9"/>
        <v>2275</v>
      </c>
      <c r="L1250" s="10">
        <f t="shared" si="8"/>
        <v>568.75</v>
      </c>
      <c r="M1250" s="11">
        <v>0.25</v>
      </c>
      <c r="O1250" s="16"/>
      <c r="P1250" s="17"/>
      <c r="Q1250" s="12"/>
      <c r="R1250" s="13"/>
    </row>
    <row r="1251" spans="1:18" ht="15.75" customHeight="1" x14ac:dyDescent="0.25">
      <c r="A1251" s="1"/>
      <c r="B1251" s="6" t="s">
        <v>27</v>
      </c>
      <c r="C1251" s="6">
        <v>1128299</v>
      </c>
      <c r="D1251" s="7">
        <v>44296</v>
      </c>
      <c r="E1251" s="6" t="s">
        <v>28</v>
      </c>
      <c r="F1251" s="6" t="s">
        <v>61</v>
      </c>
      <c r="G1251" s="6" t="s">
        <v>62</v>
      </c>
      <c r="H1251" s="6" t="s">
        <v>20</v>
      </c>
      <c r="I1251" s="8">
        <v>0.5</v>
      </c>
      <c r="J1251" s="9">
        <v>2500</v>
      </c>
      <c r="K1251" s="10">
        <f t="shared" si="9"/>
        <v>1250</v>
      </c>
      <c r="L1251" s="10">
        <f t="shared" si="8"/>
        <v>312.5</v>
      </c>
      <c r="M1251" s="11">
        <v>0.25</v>
      </c>
      <c r="O1251" s="16"/>
      <c r="P1251" s="17"/>
      <c r="Q1251" s="12"/>
      <c r="R1251" s="13"/>
    </row>
    <row r="1252" spans="1:18" ht="15.75" customHeight="1" x14ac:dyDescent="0.25">
      <c r="A1252" s="1"/>
      <c r="B1252" s="6" t="s">
        <v>27</v>
      </c>
      <c r="C1252" s="6">
        <v>1128299</v>
      </c>
      <c r="D1252" s="7">
        <v>44296</v>
      </c>
      <c r="E1252" s="6" t="s">
        <v>28</v>
      </c>
      <c r="F1252" s="6" t="s">
        <v>61</v>
      </c>
      <c r="G1252" s="6" t="s">
        <v>62</v>
      </c>
      <c r="H1252" s="6" t="s">
        <v>21</v>
      </c>
      <c r="I1252" s="8">
        <v>0.55000000000000004</v>
      </c>
      <c r="J1252" s="9">
        <v>1500</v>
      </c>
      <c r="K1252" s="10">
        <f t="shared" si="9"/>
        <v>825.00000000000011</v>
      </c>
      <c r="L1252" s="10">
        <f t="shared" si="8"/>
        <v>123.75000000000001</v>
      </c>
      <c r="M1252" s="11">
        <v>0.15</v>
      </c>
      <c r="O1252" s="16"/>
      <c r="P1252" s="17"/>
      <c r="Q1252" s="12"/>
      <c r="R1252" s="13"/>
    </row>
    <row r="1253" spans="1:18" ht="15.75" customHeight="1" x14ac:dyDescent="0.25">
      <c r="A1253" s="1"/>
      <c r="B1253" s="6" t="s">
        <v>27</v>
      </c>
      <c r="C1253" s="6">
        <v>1128299</v>
      </c>
      <c r="D1253" s="7">
        <v>44296</v>
      </c>
      <c r="E1253" s="6" t="s">
        <v>28</v>
      </c>
      <c r="F1253" s="6" t="s">
        <v>61</v>
      </c>
      <c r="G1253" s="6" t="s">
        <v>62</v>
      </c>
      <c r="H1253" s="6" t="s">
        <v>22</v>
      </c>
      <c r="I1253" s="8">
        <v>0.70000000000000007</v>
      </c>
      <c r="J1253" s="9">
        <v>3250</v>
      </c>
      <c r="K1253" s="10">
        <f t="shared" si="9"/>
        <v>2275</v>
      </c>
      <c r="L1253" s="10">
        <f t="shared" si="8"/>
        <v>910</v>
      </c>
      <c r="M1253" s="11">
        <v>0.4</v>
      </c>
      <c r="O1253" s="16"/>
      <c r="P1253" s="17"/>
      <c r="Q1253" s="12"/>
      <c r="R1253" s="13"/>
    </row>
    <row r="1254" spans="1:18" ht="15.75" customHeight="1" x14ac:dyDescent="0.25">
      <c r="A1254" s="1"/>
      <c r="B1254" s="6" t="s">
        <v>27</v>
      </c>
      <c r="C1254" s="6">
        <v>1128299</v>
      </c>
      <c r="D1254" s="7">
        <v>44327</v>
      </c>
      <c r="E1254" s="6" t="s">
        <v>28</v>
      </c>
      <c r="F1254" s="6" t="s">
        <v>61</v>
      </c>
      <c r="G1254" s="6" t="s">
        <v>62</v>
      </c>
      <c r="H1254" s="6" t="s">
        <v>17</v>
      </c>
      <c r="I1254" s="8">
        <v>0.54999999999999993</v>
      </c>
      <c r="J1254" s="9">
        <v>5250</v>
      </c>
      <c r="K1254" s="10">
        <f t="shared" si="9"/>
        <v>2887.4999999999995</v>
      </c>
      <c r="L1254" s="10">
        <f t="shared" si="8"/>
        <v>721.87499999999989</v>
      </c>
      <c r="M1254" s="11">
        <v>0.25</v>
      </c>
      <c r="O1254" s="16"/>
      <c r="P1254" s="17"/>
      <c r="Q1254" s="12"/>
      <c r="R1254" s="13"/>
    </row>
    <row r="1255" spans="1:18" ht="15.75" customHeight="1" x14ac:dyDescent="0.25">
      <c r="A1255" s="1"/>
      <c r="B1255" s="6" t="s">
        <v>27</v>
      </c>
      <c r="C1255" s="6">
        <v>1128299</v>
      </c>
      <c r="D1255" s="7">
        <v>44327</v>
      </c>
      <c r="E1255" s="6" t="s">
        <v>28</v>
      </c>
      <c r="F1255" s="6" t="s">
        <v>61</v>
      </c>
      <c r="G1255" s="6" t="s">
        <v>62</v>
      </c>
      <c r="H1255" s="6" t="s">
        <v>18</v>
      </c>
      <c r="I1255" s="8">
        <v>0.6</v>
      </c>
      <c r="J1255" s="9">
        <v>3750</v>
      </c>
      <c r="K1255" s="10">
        <f t="shared" si="9"/>
        <v>2250</v>
      </c>
      <c r="L1255" s="10">
        <f t="shared" si="8"/>
        <v>450</v>
      </c>
      <c r="M1255" s="11">
        <v>0.2</v>
      </c>
      <c r="O1255" s="16"/>
      <c r="P1255" s="17"/>
      <c r="Q1255" s="12"/>
      <c r="R1255" s="13"/>
    </row>
    <row r="1256" spans="1:18" ht="15.75" customHeight="1" x14ac:dyDescent="0.25">
      <c r="A1256" s="1"/>
      <c r="B1256" s="6" t="s">
        <v>27</v>
      </c>
      <c r="C1256" s="6">
        <v>1128299</v>
      </c>
      <c r="D1256" s="7">
        <v>44327</v>
      </c>
      <c r="E1256" s="6" t="s">
        <v>28</v>
      </c>
      <c r="F1256" s="6" t="s">
        <v>61</v>
      </c>
      <c r="G1256" s="6" t="s">
        <v>62</v>
      </c>
      <c r="H1256" s="6" t="s">
        <v>19</v>
      </c>
      <c r="I1256" s="8">
        <v>0.6</v>
      </c>
      <c r="J1256" s="9">
        <v>3750</v>
      </c>
      <c r="K1256" s="10">
        <f t="shared" si="9"/>
        <v>2250</v>
      </c>
      <c r="L1256" s="10">
        <f t="shared" si="8"/>
        <v>562.5</v>
      </c>
      <c r="M1256" s="11">
        <v>0.25</v>
      </c>
      <c r="O1256" s="16"/>
      <c r="P1256" s="17"/>
      <c r="Q1256" s="12"/>
      <c r="R1256" s="13"/>
    </row>
    <row r="1257" spans="1:18" ht="15.75" customHeight="1" x14ac:dyDescent="0.25">
      <c r="A1257" s="1"/>
      <c r="B1257" s="6" t="s">
        <v>27</v>
      </c>
      <c r="C1257" s="6">
        <v>1128299</v>
      </c>
      <c r="D1257" s="7">
        <v>44327</v>
      </c>
      <c r="E1257" s="6" t="s">
        <v>28</v>
      </c>
      <c r="F1257" s="6" t="s">
        <v>61</v>
      </c>
      <c r="G1257" s="6" t="s">
        <v>62</v>
      </c>
      <c r="H1257" s="6" t="s">
        <v>20</v>
      </c>
      <c r="I1257" s="8">
        <v>0.54999999999999993</v>
      </c>
      <c r="J1257" s="9">
        <v>2750</v>
      </c>
      <c r="K1257" s="10">
        <f t="shared" si="9"/>
        <v>1512.4999999999998</v>
      </c>
      <c r="L1257" s="10">
        <f t="shared" si="8"/>
        <v>378.12499999999994</v>
      </c>
      <c r="M1257" s="11">
        <v>0.25</v>
      </c>
      <c r="O1257" s="16"/>
      <c r="P1257" s="17"/>
      <c r="Q1257" s="12"/>
      <c r="R1257" s="13"/>
    </row>
    <row r="1258" spans="1:18" ht="15.75" customHeight="1" x14ac:dyDescent="0.25">
      <c r="A1258" s="1"/>
      <c r="B1258" s="6" t="s">
        <v>27</v>
      </c>
      <c r="C1258" s="6">
        <v>1128299</v>
      </c>
      <c r="D1258" s="7">
        <v>44327</v>
      </c>
      <c r="E1258" s="6" t="s">
        <v>28</v>
      </c>
      <c r="F1258" s="6" t="s">
        <v>61</v>
      </c>
      <c r="G1258" s="6" t="s">
        <v>62</v>
      </c>
      <c r="H1258" s="6" t="s">
        <v>21</v>
      </c>
      <c r="I1258" s="8">
        <v>0.6</v>
      </c>
      <c r="J1258" s="9">
        <v>1750</v>
      </c>
      <c r="K1258" s="10">
        <f t="shared" si="9"/>
        <v>1050</v>
      </c>
      <c r="L1258" s="10">
        <f t="shared" si="8"/>
        <v>157.5</v>
      </c>
      <c r="M1258" s="11">
        <v>0.15</v>
      </c>
      <c r="O1258" s="16"/>
      <c r="P1258" s="17"/>
      <c r="Q1258" s="12"/>
      <c r="R1258" s="13"/>
    </row>
    <row r="1259" spans="1:18" ht="15.75" customHeight="1" x14ac:dyDescent="0.25">
      <c r="A1259" s="1"/>
      <c r="B1259" s="6" t="s">
        <v>27</v>
      </c>
      <c r="C1259" s="6">
        <v>1128299</v>
      </c>
      <c r="D1259" s="7">
        <v>44327</v>
      </c>
      <c r="E1259" s="6" t="s">
        <v>28</v>
      </c>
      <c r="F1259" s="6" t="s">
        <v>61</v>
      </c>
      <c r="G1259" s="6" t="s">
        <v>62</v>
      </c>
      <c r="H1259" s="6" t="s">
        <v>22</v>
      </c>
      <c r="I1259" s="8">
        <v>0.75</v>
      </c>
      <c r="J1259" s="9">
        <v>4750</v>
      </c>
      <c r="K1259" s="10">
        <f t="shared" si="9"/>
        <v>3562.5</v>
      </c>
      <c r="L1259" s="10">
        <f t="shared" si="8"/>
        <v>1425</v>
      </c>
      <c r="M1259" s="11">
        <v>0.4</v>
      </c>
      <c r="O1259" s="16"/>
      <c r="P1259" s="17"/>
      <c r="Q1259" s="12"/>
      <c r="R1259" s="13"/>
    </row>
    <row r="1260" spans="1:18" ht="15.75" customHeight="1" x14ac:dyDescent="0.25">
      <c r="A1260" s="1"/>
      <c r="B1260" s="6" t="s">
        <v>27</v>
      </c>
      <c r="C1260" s="6">
        <v>1128299</v>
      </c>
      <c r="D1260" s="7">
        <v>44357</v>
      </c>
      <c r="E1260" s="6" t="s">
        <v>28</v>
      </c>
      <c r="F1260" s="6" t="s">
        <v>61</v>
      </c>
      <c r="G1260" s="6" t="s">
        <v>62</v>
      </c>
      <c r="H1260" s="6" t="s">
        <v>17</v>
      </c>
      <c r="I1260" s="8">
        <v>0.7</v>
      </c>
      <c r="J1260" s="9">
        <v>7250</v>
      </c>
      <c r="K1260" s="10">
        <f t="shared" si="9"/>
        <v>5075</v>
      </c>
      <c r="L1260" s="10">
        <f t="shared" si="8"/>
        <v>1268.75</v>
      </c>
      <c r="M1260" s="11">
        <v>0.25</v>
      </c>
      <c r="O1260" s="16"/>
      <c r="P1260" s="17"/>
      <c r="Q1260" s="12"/>
      <c r="R1260" s="13"/>
    </row>
    <row r="1261" spans="1:18" ht="15.75" customHeight="1" x14ac:dyDescent="0.25">
      <c r="A1261" s="1"/>
      <c r="B1261" s="6" t="s">
        <v>27</v>
      </c>
      <c r="C1261" s="6">
        <v>1128299</v>
      </c>
      <c r="D1261" s="7">
        <v>44357</v>
      </c>
      <c r="E1261" s="6" t="s">
        <v>28</v>
      </c>
      <c r="F1261" s="6" t="s">
        <v>61</v>
      </c>
      <c r="G1261" s="6" t="s">
        <v>62</v>
      </c>
      <c r="H1261" s="6" t="s">
        <v>18</v>
      </c>
      <c r="I1261" s="8">
        <v>0.75</v>
      </c>
      <c r="J1261" s="9">
        <v>6000</v>
      </c>
      <c r="K1261" s="10">
        <f t="shared" si="9"/>
        <v>4500</v>
      </c>
      <c r="L1261" s="10">
        <f t="shared" si="8"/>
        <v>900</v>
      </c>
      <c r="M1261" s="11">
        <v>0.2</v>
      </c>
      <c r="O1261" s="16"/>
      <c r="P1261" s="17"/>
      <c r="Q1261" s="12"/>
      <c r="R1261" s="13"/>
    </row>
    <row r="1262" spans="1:18" ht="15.75" customHeight="1" x14ac:dyDescent="0.25">
      <c r="A1262" s="1"/>
      <c r="B1262" s="6" t="s">
        <v>27</v>
      </c>
      <c r="C1262" s="6">
        <v>1128299</v>
      </c>
      <c r="D1262" s="7">
        <v>44357</v>
      </c>
      <c r="E1262" s="6" t="s">
        <v>28</v>
      </c>
      <c r="F1262" s="6" t="s">
        <v>61</v>
      </c>
      <c r="G1262" s="6" t="s">
        <v>62</v>
      </c>
      <c r="H1262" s="6" t="s">
        <v>19</v>
      </c>
      <c r="I1262" s="8">
        <v>0.75</v>
      </c>
      <c r="J1262" s="9">
        <v>6000</v>
      </c>
      <c r="K1262" s="10">
        <f t="shared" si="9"/>
        <v>4500</v>
      </c>
      <c r="L1262" s="10">
        <f t="shared" si="8"/>
        <v>1125</v>
      </c>
      <c r="M1262" s="11">
        <v>0.25</v>
      </c>
      <c r="O1262" s="16"/>
      <c r="P1262" s="17"/>
      <c r="Q1262" s="12"/>
      <c r="R1262" s="13"/>
    </row>
    <row r="1263" spans="1:18" ht="15.75" customHeight="1" x14ac:dyDescent="0.25">
      <c r="A1263" s="1"/>
      <c r="B1263" s="6" t="s">
        <v>27</v>
      </c>
      <c r="C1263" s="6">
        <v>1128299</v>
      </c>
      <c r="D1263" s="7">
        <v>44357</v>
      </c>
      <c r="E1263" s="6" t="s">
        <v>28</v>
      </c>
      <c r="F1263" s="6" t="s">
        <v>61</v>
      </c>
      <c r="G1263" s="6" t="s">
        <v>62</v>
      </c>
      <c r="H1263" s="6" t="s">
        <v>20</v>
      </c>
      <c r="I1263" s="8">
        <v>0.75</v>
      </c>
      <c r="J1263" s="9">
        <v>4750</v>
      </c>
      <c r="K1263" s="10">
        <f t="shared" si="9"/>
        <v>3562.5</v>
      </c>
      <c r="L1263" s="10">
        <f t="shared" si="8"/>
        <v>890.625</v>
      </c>
      <c r="M1263" s="11">
        <v>0.25</v>
      </c>
      <c r="O1263" s="16"/>
      <c r="P1263" s="17"/>
      <c r="Q1263" s="12"/>
      <c r="R1263" s="13"/>
    </row>
    <row r="1264" spans="1:18" ht="15.75" customHeight="1" x14ac:dyDescent="0.25">
      <c r="A1264" s="1"/>
      <c r="B1264" s="6" t="s">
        <v>27</v>
      </c>
      <c r="C1264" s="6">
        <v>1128299</v>
      </c>
      <c r="D1264" s="7">
        <v>44357</v>
      </c>
      <c r="E1264" s="6" t="s">
        <v>28</v>
      </c>
      <c r="F1264" s="6" t="s">
        <v>61</v>
      </c>
      <c r="G1264" s="6" t="s">
        <v>62</v>
      </c>
      <c r="H1264" s="6" t="s">
        <v>21</v>
      </c>
      <c r="I1264" s="8">
        <v>0.85000000000000009</v>
      </c>
      <c r="J1264" s="9">
        <v>3500</v>
      </c>
      <c r="K1264" s="10">
        <f t="shared" si="9"/>
        <v>2975.0000000000005</v>
      </c>
      <c r="L1264" s="10">
        <f t="shared" si="8"/>
        <v>446.25000000000006</v>
      </c>
      <c r="M1264" s="11">
        <v>0.15</v>
      </c>
      <c r="O1264" s="16"/>
      <c r="P1264" s="17"/>
      <c r="Q1264" s="12"/>
      <c r="R1264" s="13"/>
    </row>
    <row r="1265" spans="1:18" ht="15.75" customHeight="1" x14ac:dyDescent="0.25">
      <c r="A1265" s="1"/>
      <c r="B1265" s="6" t="s">
        <v>27</v>
      </c>
      <c r="C1265" s="6">
        <v>1128299</v>
      </c>
      <c r="D1265" s="7">
        <v>44357</v>
      </c>
      <c r="E1265" s="6" t="s">
        <v>28</v>
      </c>
      <c r="F1265" s="6" t="s">
        <v>61</v>
      </c>
      <c r="G1265" s="6" t="s">
        <v>62</v>
      </c>
      <c r="H1265" s="6" t="s">
        <v>22</v>
      </c>
      <c r="I1265" s="8">
        <v>1</v>
      </c>
      <c r="J1265" s="9">
        <v>6500</v>
      </c>
      <c r="K1265" s="10">
        <f t="shared" si="9"/>
        <v>6500</v>
      </c>
      <c r="L1265" s="10">
        <f t="shared" si="8"/>
        <v>2600</v>
      </c>
      <c r="M1265" s="11">
        <v>0.4</v>
      </c>
      <c r="O1265" s="16"/>
      <c r="P1265" s="17"/>
      <c r="Q1265" s="12"/>
      <c r="R1265" s="13"/>
    </row>
    <row r="1266" spans="1:18" ht="15.75" customHeight="1" x14ac:dyDescent="0.25">
      <c r="A1266" s="1"/>
      <c r="B1266" s="6" t="s">
        <v>27</v>
      </c>
      <c r="C1266" s="6">
        <v>1128299</v>
      </c>
      <c r="D1266" s="7">
        <v>44386</v>
      </c>
      <c r="E1266" s="6" t="s">
        <v>28</v>
      </c>
      <c r="F1266" s="6" t="s">
        <v>61</v>
      </c>
      <c r="G1266" s="6" t="s">
        <v>62</v>
      </c>
      <c r="H1266" s="6" t="s">
        <v>17</v>
      </c>
      <c r="I1266" s="8">
        <v>0.8</v>
      </c>
      <c r="J1266" s="9">
        <v>8000</v>
      </c>
      <c r="K1266" s="10">
        <f t="shared" si="9"/>
        <v>6400</v>
      </c>
      <c r="L1266" s="10">
        <f t="shared" si="8"/>
        <v>1600</v>
      </c>
      <c r="M1266" s="11">
        <v>0.25</v>
      </c>
      <c r="O1266" s="16"/>
      <c r="P1266" s="17"/>
      <c r="Q1266" s="12"/>
      <c r="R1266" s="13"/>
    </row>
    <row r="1267" spans="1:18" ht="15.75" customHeight="1" x14ac:dyDescent="0.25">
      <c r="A1267" s="1"/>
      <c r="B1267" s="6" t="s">
        <v>27</v>
      </c>
      <c r="C1267" s="6">
        <v>1128299</v>
      </c>
      <c r="D1267" s="7">
        <v>44386</v>
      </c>
      <c r="E1267" s="6" t="s">
        <v>28</v>
      </c>
      <c r="F1267" s="6" t="s">
        <v>61</v>
      </c>
      <c r="G1267" s="6" t="s">
        <v>62</v>
      </c>
      <c r="H1267" s="6" t="s">
        <v>18</v>
      </c>
      <c r="I1267" s="8">
        <v>0.85000000000000009</v>
      </c>
      <c r="J1267" s="9">
        <v>6500</v>
      </c>
      <c r="K1267" s="10">
        <f t="shared" si="9"/>
        <v>5525.0000000000009</v>
      </c>
      <c r="L1267" s="10">
        <f t="shared" si="8"/>
        <v>1105.0000000000002</v>
      </c>
      <c r="M1267" s="11">
        <v>0.2</v>
      </c>
      <c r="O1267" s="16"/>
      <c r="P1267" s="17"/>
      <c r="Q1267" s="12"/>
      <c r="R1267" s="13"/>
    </row>
    <row r="1268" spans="1:18" ht="15.75" customHeight="1" x14ac:dyDescent="0.25">
      <c r="A1268" s="1"/>
      <c r="B1268" s="6" t="s">
        <v>27</v>
      </c>
      <c r="C1268" s="6">
        <v>1128299</v>
      </c>
      <c r="D1268" s="7">
        <v>44386</v>
      </c>
      <c r="E1268" s="6" t="s">
        <v>28</v>
      </c>
      <c r="F1268" s="6" t="s">
        <v>61</v>
      </c>
      <c r="G1268" s="6" t="s">
        <v>62</v>
      </c>
      <c r="H1268" s="6" t="s">
        <v>19</v>
      </c>
      <c r="I1268" s="8">
        <v>0.85000000000000009</v>
      </c>
      <c r="J1268" s="9">
        <v>6000</v>
      </c>
      <c r="K1268" s="10">
        <f t="shared" si="9"/>
        <v>5100.0000000000009</v>
      </c>
      <c r="L1268" s="10">
        <f t="shared" si="8"/>
        <v>1275.0000000000002</v>
      </c>
      <c r="M1268" s="11">
        <v>0.25</v>
      </c>
      <c r="O1268" s="16"/>
      <c r="P1268" s="17"/>
      <c r="Q1268" s="12"/>
      <c r="R1268" s="13"/>
    </row>
    <row r="1269" spans="1:18" ht="15.75" customHeight="1" x14ac:dyDescent="0.25">
      <c r="A1269" s="1"/>
      <c r="B1269" s="6" t="s">
        <v>27</v>
      </c>
      <c r="C1269" s="6">
        <v>1128299</v>
      </c>
      <c r="D1269" s="7">
        <v>44386</v>
      </c>
      <c r="E1269" s="6" t="s">
        <v>28</v>
      </c>
      <c r="F1269" s="6" t="s">
        <v>61</v>
      </c>
      <c r="G1269" s="6" t="s">
        <v>62</v>
      </c>
      <c r="H1269" s="6" t="s">
        <v>20</v>
      </c>
      <c r="I1269" s="8">
        <v>0.8</v>
      </c>
      <c r="J1269" s="9">
        <v>5000</v>
      </c>
      <c r="K1269" s="10">
        <f t="shared" si="9"/>
        <v>4000</v>
      </c>
      <c r="L1269" s="10">
        <f t="shared" si="8"/>
        <v>1000</v>
      </c>
      <c r="M1269" s="11">
        <v>0.25</v>
      </c>
      <c r="O1269" s="16"/>
      <c r="P1269" s="17"/>
      <c r="Q1269" s="12"/>
      <c r="R1269" s="13"/>
    </row>
    <row r="1270" spans="1:18" ht="15.75" customHeight="1" x14ac:dyDescent="0.25">
      <c r="A1270" s="1"/>
      <c r="B1270" s="6" t="s">
        <v>27</v>
      </c>
      <c r="C1270" s="6">
        <v>1128299</v>
      </c>
      <c r="D1270" s="7">
        <v>44386</v>
      </c>
      <c r="E1270" s="6" t="s">
        <v>28</v>
      </c>
      <c r="F1270" s="6" t="s">
        <v>61</v>
      </c>
      <c r="G1270" s="6" t="s">
        <v>62</v>
      </c>
      <c r="H1270" s="6" t="s">
        <v>21</v>
      </c>
      <c r="I1270" s="8">
        <v>0.85000000000000009</v>
      </c>
      <c r="J1270" s="9">
        <v>5500</v>
      </c>
      <c r="K1270" s="10">
        <f t="shared" si="9"/>
        <v>4675.0000000000009</v>
      </c>
      <c r="L1270" s="10">
        <f t="shared" si="8"/>
        <v>701.25000000000011</v>
      </c>
      <c r="M1270" s="11">
        <v>0.15</v>
      </c>
      <c r="O1270" s="16"/>
      <c r="P1270" s="17"/>
      <c r="Q1270" s="12"/>
      <c r="R1270" s="13"/>
    </row>
    <row r="1271" spans="1:18" ht="15.75" customHeight="1" x14ac:dyDescent="0.25">
      <c r="A1271" s="1"/>
      <c r="B1271" s="6" t="s">
        <v>27</v>
      </c>
      <c r="C1271" s="6">
        <v>1128299</v>
      </c>
      <c r="D1271" s="7">
        <v>44386</v>
      </c>
      <c r="E1271" s="6" t="s">
        <v>28</v>
      </c>
      <c r="F1271" s="6" t="s">
        <v>61</v>
      </c>
      <c r="G1271" s="6" t="s">
        <v>62</v>
      </c>
      <c r="H1271" s="6" t="s">
        <v>22</v>
      </c>
      <c r="I1271" s="8">
        <v>1</v>
      </c>
      <c r="J1271" s="9">
        <v>5500</v>
      </c>
      <c r="K1271" s="10">
        <f t="shared" si="9"/>
        <v>5500</v>
      </c>
      <c r="L1271" s="10">
        <f t="shared" si="8"/>
        <v>2200</v>
      </c>
      <c r="M1271" s="11">
        <v>0.4</v>
      </c>
      <c r="O1271" s="16"/>
      <c r="P1271" s="17"/>
      <c r="Q1271" s="12"/>
      <c r="R1271" s="13"/>
    </row>
    <row r="1272" spans="1:18" ht="15.75" customHeight="1" x14ac:dyDescent="0.25">
      <c r="A1272" s="1"/>
      <c r="B1272" s="6" t="s">
        <v>27</v>
      </c>
      <c r="C1272" s="6">
        <v>1128299</v>
      </c>
      <c r="D1272" s="7">
        <v>44418</v>
      </c>
      <c r="E1272" s="6" t="s">
        <v>28</v>
      </c>
      <c r="F1272" s="6" t="s">
        <v>61</v>
      </c>
      <c r="G1272" s="6" t="s">
        <v>62</v>
      </c>
      <c r="H1272" s="6" t="s">
        <v>17</v>
      </c>
      <c r="I1272" s="8">
        <v>0.85000000000000009</v>
      </c>
      <c r="J1272" s="9">
        <v>7500</v>
      </c>
      <c r="K1272" s="10">
        <f t="shared" si="9"/>
        <v>6375.0000000000009</v>
      </c>
      <c r="L1272" s="10">
        <f t="shared" si="8"/>
        <v>1593.7500000000002</v>
      </c>
      <c r="M1272" s="11">
        <v>0.25</v>
      </c>
      <c r="O1272" s="16"/>
      <c r="P1272" s="17"/>
      <c r="Q1272" s="12"/>
      <c r="R1272" s="13"/>
    </row>
    <row r="1273" spans="1:18" ht="15.75" customHeight="1" x14ac:dyDescent="0.25">
      <c r="A1273" s="1"/>
      <c r="B1273" s="6" t="s">
        <v>27</v>
      </c>
      <c r="C1273" s="6">
        <v>1128299</v>
      </c>
      <c r="D1273" s="7">
        <v>44418</v>
      </c>
      <c r="E1273" s="6" t="s">
        <v>28</v>
      </c>
      <c r="F1273" s="6" t="s">
        <v>61</v>
      </c>
      <c r="G1273" s="6" t="s">
        <v>62</v>
      </c>
      <c r="H1273" s="6" t="s">
        <v>18</v>
      </c>
      <c r="I1273" s="8">
        <v>0.75000000000000011</v>
      </c>
      <c r="J1273" s="9">
        <v>7250</v>
      </c>
      <c r="K1273" s="10">
        <f t="shared" si="9"/>
        <v>5437.5000000000009</v>
      </c>
      <c r="L1273" s="10">
        <f t="shared" si="8"/>
        <v>1087.5000000000002</v>
      </c>
      <c r="M1273" s="11">
        <v>0.2</v>
      </c>
      <c r="O1273" s="16"/>
      <c r="P1273" s="17"/>
      <c r="Q1273" s="12"/>
      <c r="R1273" s="13"/>
    </row>
    <row r="1274" spans="1:18" ht="15.75" customHeight="1" x14ac:dyDescent="0.25">
      <c r="A1274" s="1"/>
      <c r="B1274" s="6" t="s">
        <v>27</v>
      </c>
      <c r="C1274" s="6">
        <v>1128299</v>
      </c>
      <c r="D1274" s="7">
        <v>44418</v>
      </c>
      <c r="E1274" s="6" t="s">
        <v>28</v>
      </c>
      <c r="F1274" s="6" t="s">
        <v>61</v>
      </c>
      <c r="G1274" s="6" t="s">
        <v>62</v>
      </c>
      <c r="H1274" s="6" t="s">
        <v>19</v>
      </c>
      <c r="I1274" s="8">
        <v>0.70000000000000007</v>
      </c>
      <c r="J1274" s="9">
        <v>6000</v>
      </c>
      <c r="K1274" s="10">
        <f t="shared" si="9"/>
        <v>4200</v>
      </c>
      <c r="L1274" s="10">
        <f t="shared" si="8"/>
        <v>1050</v>
      </c>
      <c r="M1274" s="11">
        <v>0.25</v>
      </c>
      <c r="O1274" s="16"/>
      <c r="P1274" s="17"/>
      <c r="Q1274" s="12"/>
      <c r="R1274" s="13"/>
    </row>
    <row r="1275" spans="1:18" ht="15.75" customHeight="1" x14ac:dyDescent="0.25">
      <c r="A1275" s="1"/>
      <c r="B1275" s="6" t="s">
        <v>27</v>
      </c>
      <c r="C1275" s="6">
        <v>1128299</v>
      </c>
      <c r="D1275" s="7">
        <v>44418</v>
      </c>
      <c r="E1275" s="6" t="s">
        <v>28</v>
      </c>
      <c r="F1275" s="6" t="s">
        <v>61</v>
      </c>
      <c r="G1275" s="6" t="s">
        <v>62</v>
      </c>
      <c r="H1275" s="6" t="s">
        <v>20</v>
      </c>
      <c r="I1275" s="8">
        <v>0.70000000000000007</v>
      </c>
      <c r="J1275" s="9">
        <v>5250</v>
      </c>
      <c r="K1275" s="10">
        <f t="shared" si="9"/>
        <v>3675.0000000000005</v>
      </c>
      <c r="L1275" s="10">
        <f t="shared" si="8"/>
        <v>918.75000000000011</v>
      </c>
      <c r="M1275" s="11">
        <v>0.25</v>
      </c>
      <c r="O1275" s="16"/>
      <c r="P1275" s="17"/>
      <c r="Q1275" s="12"/>
      <c r="R1275" s="13"/>
    </row>
    <row r="1276" spans="1:18" ht="15.75" customHeight="1" x14ac:dyDescent="0.25">
      <c r="A1276" s="1"/>
      <c r="B1276" s="6" t="s">
        <v>27</v>
      </c>
      <c r="C1276" s="6">
        <v>1128299</v>
      </c>
      <c r="D1276" s="7">
        <v>44418</v>
      </c>
      <c r="E1276" s="6" t="s">
        <v>28</v>
      </c>
      <c r="F1276" s="6" t="s">
        <v>61</v>
      </c>
      <c r="G1276" s="6" t="s">
        <v>62</v>
      </c>
      <c r="H1276" s="6" t="s">
        <v>21</v>
      </c>
      <c r="I1276" s="8">
        <v>0.7</v>
      </c>
      <c r="J1276" s="9">
        <v>5250</v>
      </c>
      <c r="K1276" s="10">
        <f t="shared" si="9"/>
        <v>3674.9999999999995</v>
      </c>
      <c r="L1276" s="10">
        <f t="shared" si="8"/>
        <v>551.24999999999989</v>
      </c>
      <c r="M1276" s="11">
        <v>0.15</v>
      </c>
      <c r="O1276" s="16"/>
      <c r="P1276" s="17"/>
      <c r="Q1276" s="12"/>
      <c r="R1276" s="13"/>
    </row>
    <row r="1277" spans="1:18" ht="15.75" customHeight="1" x14ac:dyDescent="0.25">
      <c r="A1277" s="1"/>
      <c r="B1277" s="6" t="s">
        <v>27</v>
      </c>
      <c r="C1277" s="6">
        <v>1128299</v>
      </c>
      <c r="D1277" s="7">
        <v>44418</v>
      </c>
      <c r="E1277" s="6" t="s">
        <v>28</v>
      </c>
      <c r="F1277" s="6" t="s">
        <v>61</v>
      </c>
      <c r="G1277" s="6" t="s">
        <v>62</v>
      </c>
      <c r="H1277" s="6" t="s">
        <v>22</v>
      </c>
      <c r="I1277" s="8">
        <v>0.75</v>
      </c>
      <c r="J1277" s="9">
        <v>3500</v>
      </c>
      <c r="K1277" s="10">
        <f t="shared" si="9"/>
        <v>2625</v>
      </c>
      <c r="L1277" s="10">
        <f t="shared" si="8"/>
        <v>1050</v>
      </c>
      <c r="M1277" s="11">
        <v>0.4</v>
      </c>
      <c r="O1277" s="16"/>
      <c r="P1277" s="17"/>
      <c r="Q1277" s="12"/>
      <c r="R1277" s="13"/>
    </row>
    <row r="1278" spans="1:18" ht="15.75" customHeight="1" x14ac:dyDescent="0.25">
      <c r="A1278" s="1"/>
      <c r="B1278" s="6" t="s">
        <v>27</v>
      </c>
      <c r="C1278" s="6">
        <v>1128299</v>
      </c>
      <c r="D1278" s="7">
        <v>44450</v>
      </c>
      <c r="E1278" s="6" t="s">
        <v>28</v>
      </c>
      <c r="F1278" s="6" t="s">
        <v>61</v>
      </c>
      <c r="G1278" s="6" t="s">
        <v>62</v>
      </c>
      <c r="H1278" s="6" t="s">
        <v>17</v>
      </c>
      <c r="I1278" s="8">
        <v>0.65000000000000013</v>
      </c>
      <c r="J1278" s="9">
        <v>5500</v>
      </c>
      <c r="K1278" s="10">
        <f t="shared" si="9"/>
        <v>3575.0000000000009</v>
      </c>
      <c r="L1278" s="10">
        <f t="shared" si="8"/>
        <v>893.75000000000023</v>
      </c>
      <c r="M1278" s="11">
        <v>0.25</v>
      </c>
      <c r="O1278" s="16"/>
      <c r="P1278" s="17"/>
      <c r="Q1278" s="12"/>
      <c r="R1278" s="13"/>
    </row>
    <row r="1279" spans="1:18" ht="15.75" customHeight="1" x14ac:dyDescent="0.25">
      <c r="A1279" s="1"/>
      <c r="B1279" s="6" t="s">
        <v>27</v>
      </c>
      <c r="C1279" s="6">
        <v>1128299</v>
      </c>
      <c r="D1279" s="7">
        <v>44450</v>
      </c>
      <c r="E1279" s="6" t="s">
        <v>28</v>
      </c>
      <c r="F1279" s="6" t="s">
        <v>61</v>
      </c>
      <c r="G1279" s="6" t="s">
        <v>62</v>
      </c>
      <c r="H1279" s="6" t="s">
        <v>18</v>
      </c>
      <c r="I1279" s="8">
        <v>0.70000000000000018</v>
      </c>
      <c r="J1279" s="9">
        <v>5500</v>
      </c>
      <c r="K1279" s="10">
        <f t="shared" si="9"/>
        <v>3850.0000000000009</v>
      </c>
      <c r="L1279" s="10">
        <f t="shared" si="8"/>
        <v>770.00000000000023</v>
      </c>
      <c r="M1279" s="11">
        <v>0.2</v>
      </c>
      <c r="O1279" s="16"/>
      <c r="P1279" s="17"/>
      <c r="Q1279" s="12"/>
      <c r="R1279" s="13"/>
    </row>
    <row r="1280" spans="1:18" ht="15.75" customHeight="1" x14ac:dyDescent="0.25">
      <c r="A1280" s="1"/>
      <c r="B1280" s="6" t="s">
        <v>27</v>
      </c>
      <c r="C1280" s="6">
        <v>1128299</v>
      </c>
      <c r="D1280" s="7">
        <v>44450</v>
      </c>
      <c r="E1280" s="6" t="s">
        <v>28</v>
      </c>
      <c r="F1280" s="6" t="s">
        <v>61</v>
      </c>
      <c r="G1280" s="6" t="s">
        <v>62</v>
      </c>
      <c r="H1280" s="6" t="s">
        <v>19</v>
      </c>
      <c r="I1280" s="8">
        <v>0.65000000000000013</v>
      </c>
      <c r="J1280" s="9">
        <v>3750</v>
      </c>
      <c r="K1280" s="10">
        <f t="shared" si="9"/>
        <v>2437.5000000000005</v>
      </c>
      <c r="L1280" s="10">
        <f t="shared" si="8"/>
        <v>609.37500000000011</v>
      </c>
      <c r="M1280" s="11">
        <v>0.25</v>
      </c>
      <c r="O1280" s="16"/>
      <c r="P1280" s="17"/>
      <c r="Q1280" s="12"/>
      <c r="R1280" s="13"/>
    </row>
    <row r="1281" spans="1:18" ht="15.75" customHeight="1" x14ac:dyDescent="0.25">
      <c r="A1281" s="1"/>
      <c r="B1281" s="6" t="s">
        <v>27</v>
      </c>
      <c r="C1281" s="6">
        <v>1128299</v>
      </c>
      <c r="D1281" s="7">
        <v>44450</v>
      </c>
      <c r="E1281" s="6" t="s">
        <v>28</v>
      </c>
      <c r="F1281" s="6" t="s">
        <v>61</v>
      </c>
      <c r="G1281" s="6" t="s">
        <v>62</v>
      </c>
      <c r="H1281" s="6" t="s">
        <v>20</v>
      </c>
      <c r="I1281" s="8">
        <v>0.65000000000000013</v>
      </c>
      <c r="J1281" s="9">
        <v>3250</v>
      </c>
      <c r="K1281" s="10">
        <f t="shared" si="9"/>
        <v>2112.5000000000005</v>
      </c>
      <c r="L1281" s="10">
        <f t="shared" si="8"/>
        <v>528.12500000000011</v>
      </c>
      <c r="M1281" s="11">
        <v>0.25</v>
      </c>
      <c r="O1281" s="16"/>
      <c r="P1281" s="17"/>
      <c r="Q1281" s="12"/>
      <c r="R1281" s="13"/>
    </row>
    <row r="1282" spans="1:18" ht="15.75" customHeight="1" x14ac:dyDescent="0.25">
      <c r="A1282" s="1"/>
      <c r="B1282" s="6" t="s">
        <v>27</v>
      </c>
      <c r="C1282" s="6">
        <v>1128299</v>
      </c>
      <c r="D1282" s="7">
        <v>44450</v>
      </c>
      <c r="E1282" s="6" t="s">
        <v>28</v>
      </c>
      <c r="F1282" s="6" t="s">
        <v>61</v>
      </c>
      <c r="G1282" s="6" t="s">
        <v>62</v>
      </c>
      <c r="H1282" s="6" t="s">
        <v>21</v>
      </c>
      <c r="I1282" s="8">
        <v>0.75000000000000011</v>
      </c>
      <c r="J1282" s="9">
        <v>3500</v>
      </c>
      <c r="K1282" s="10">
        <f t="shared" si="9"/>
        <v>2625.0000000000005</v>
      </c>
      <c r="L1282" s="10">
        <f t="shared" ref="L1282:L1536" si="10">K1282*M1282</f>
        <v>393.75000000000006</v>
      </c>
      <c r="M1282" s="11">
        <v>0.15</v>
      </c>
      <c r="O1282" s="16"/>
      <c r="P1282" s="17"/>
      <c r="Q1282" s="12"/>
      <c r="R1282" s="13"/>
    </row>
    <row r="1283" spans="1:18" ht="15.75" customHeight="1" x14ac:dyDescent="0.25">
      <c r="A1283" s="1"/>
      <c r="B1283" s="6" t="s">
        <v>27</v>
      </c>
      <c r="C1283" s="6">
        <v>1128299</v>
      </c>
      <c r="D1283" s="7">
        <v>44450</v>
      </c>
      <c r="E1283" s="6" t="s">
        <v>28</v>
      </c>
      <c r="F1283" s="6" t="s">
        <v>61</v>
      </c>
      <c r="G1283" s="6" t="s">
        <v>62</v>
      </c>
      <c r="H1283" s="6" t="s">
        <v>22</v>
      </c>
      <c r="I1283" s="8">
        <v>0.6</v>
      </c>
      <c r="J1283" s="9">
        <v>3750</v>
      </c>
      <c r="K1283" s="10">
        <f t="shared" ref="K1283:K1537" si="11">I1283*J1283</f>
        <v>2250</v>
      </c>
      <c r="L1283" s="10">
        <f t="shared" si="10"/>
        <v>900</v>
      </c>
      <c r="M1283" s="11">
        <v>0.4</v>
      </c>
      <c r="O1283" s="16"/>
      <c r="P1283" s="17"/>
      <c r="Q1283" s="12"/>
      <c r="R1283" s="13"/>
    </row>
    <row r="1284" spans="1:18" ht="15.75" customHeight="1" x14ac:dyDescent="0.25">
      <c r="A1284" s="1"/>
      <c r="B1284" s="6" t="s">
        <v>27</v>
      </c>
      <c r="C1284" s="6">
        <v>1128299</v>
      </c>
      <c r="D1284" s="7">
        <v>44479</v>
      </c>
      <c r="E1284" s="6" t="s">
        <v>28</v>
      </c>
      <c r="F1284" s="6" t="s">
        <v>61</v>
      </c>
      <c r="G1284" s="6" t="s">
        <v>62</v>
      </c>
      <c r="H1284" s="6" t="s">
        <v>17</v>
      </c>
      <c r="I1284" s="8">
        <v>0.55000000000000004</v>
      </c>
      <c r="J1284" s="9">
        <v>4750</v>
      </c>
      <c r="K1284" s="10">
        <f t="shared" si="11"/>
        <v>2612.5</v>
      </c>
      <c r="L1284" s="10">
        <f t="shared" si="10"/>
        <v>653.125</v>
      </c>
      <c r="M1284" s="11">
        <v>0.25</v>
      </c>
      <c r="O1284" s="16"/>
      <c r="P1284" s="17"/>
      <c r="Q1284" s="12"/>
      <c r="R1284" s="13"/>
    </row>
    <row r="1285" spans="1:18" ht="15.75" customHeight="1" x14ac:dyDescent="0.25">
      <c r="A1285" s="1"/>
      <c r="B1285" s="6" t="s">
        <v>27</v>
      </c>
      <c r="C1285" s="6">
        <v>1128299</v>
      </c>
      <c r="D1285" s="7">
        <v>44479</v>
      </c>
      <c r="E1285" s="6" t="s">
        <v>28</v>
      </c>
      <c r="F1285" s="6" t="s">
        <v>61</v>
      </c>
      <c r="G1285" s="6" t="s">
        <v>62</v>
      </c>
      <c r="H1285" s="6" t="s">
        <v>18</v>
      </c>
      <c r="I1285" s="8">
        <v>0.65000000000000013</v>
      </c>
      <c r="J1285" s="9">
        <v>4750</v>
      </c>
      <c r="K1285" s="10">
        <f t="shared" si="11"/>
        <v>3087.5000000000005</v>
      </c>
      <c r="L1285" s="10">
        <f t="shared" si="10"/>
        <v>617.50000000000011</v>
      </c>
      <c r="M1285" s="11">
        <v>0.2</v>
      </c>
      <c r="O1285" s="16"/>
      <c r="P1285" s="17"/>
      <c r="Q1285" s="12"/>
      <c r="R1285" s="13"/>
    </row>
    <row r="1286" spans="1:18" ht="15.75" customHeight="1" x14ac:dyDescent="0.25">
      <c r="A1286" s="1"/>
      <c r="B1286" s="6" t="s">
        <v>27</v>
      </c>
      <c r="C1286" s="6">
        <v>1128299</v>
      </c>
      <c r="D1286" s="7">
        <v>44479</v>
      </c>
      <c r="E1286" s="6" t="s">
        <v>28</v>
      </c>
      <c r="F1286" s="6" t="s">
        <v>61</v>
      </c>
      <c r="G1286" s="6" t="s">
        <v>62</v>
      </c>
      <c r="H1286" s="6" t="s">
        <v>19</v>
      </c>
      <c r="I1286" s="8">
        <v>0.60000000000000009</v>
      </c>
      <c r="J1286" s="9">
        <v>3000</v>
      </c>
      <c r="K1286" s="10">
        <f t="shared" si="11"/>
        <v>1800.0000000000002</v>
      </c>
      <c r="L1286" s="10">
        <f t="shared" si="10"/>
        <v>450.00000000000006</v>
      </c>
      <c r="M1286" s="11">
        <v>0.25</v>
      </c>
      <c r="O1286" s="16"/>
      <c r="P1286" s="17"/>
      <c r="Q1286" s="12"/>
      <c r="R1286" s="13"/>
    </row>
    <row r="1287" spans="1:18" ht="15.75" customHeight="1" x14ac:dyDescent="0.25">
      <c r="A1287" s="1"/>
      <c r="B1287" s="6" t="s">
        <v>27</v>
      </c>
      <c r="C1287" s="6">
        <v>1128299</v>
      </c>
      <c r="D1287" s="7">
        <v>44479</v>
      </c>
      <c r="E1287" s="6" t="s">
        <v>28</v>
      </c>
      <c r="F1287" s="6" t="s">
        <v>61</v>
      </c>
      <c r="G1287" s="6" t="s">
        <v>62</v>
      </c>
      <c r="H1287" s="6" t="s">
        <v>20</v>
      </c>
      <c r="I1287" s="8">
        <v>0.55000000000000004</v>
      </c>
      <c r="J1287" s="9">
        <v>2750</v>
      </c>
      <c r="K1287" s="10">
        <f t="shared" si="11"/>
        <v>1512.5000000000002</v>
      </c>
      <c r="L1287" s="10">
        <f t="shared" si="10"/>
        <v>378.12500000000006</v>
      </c>
      <c r="M1287" s="11">
        <v>0.25</v>
      </c>
      <c r="O1287" s="16"/>
      <c r="P1287" s="17"/>
      <c r="Q1287" s="12"/>
      <c r="R1287" s="13"/>
    </row>
    <row r="1288" spans="1:18" ht="15.75" customHeight="1" x14ac:dyDescent="0.25">
      <c r="A1288" s="1"/>
      <c r="B1288" s="6" t="s">
        <v>27</v>
      </c>
      <c r="C1288" s="6">
        <v>1128299</v>
      </c>
      <c r="D1288" s="7">
        <v>44479</v>
      </c>
      <c r="E1288" s="6" t="s">
        <v>28</v>
      </c>
      <c r="F1288" s="6" t="s">
        <v>61</v>
      </c>
      <c r="G1288" s="6" t="s">
        <v>62</v>
      </c>
      <c r="H1288" s="6" t="s">
        <v>21</v>
      </c>
      <c r="I1288" s="8">
        <v>0.65</v>
      </c>
      <c r="J1288" s="9">
        <v>2500</v>
      </c>
      <c r="K1288" s="10">
        <f t="shared" si="11"/>
        <v>1625</v>
      </c>
      <c r="L1288" s="10">
        <f t="shared" si="10"/>
        <v>243.75</v>
      </c>
      <c r="M1288" s="11">
        <v>0.15</v>
      </c>
      <c r="O1288" s="16"/>
      <c r="P1288" s="17"/>
      <c r="Q1288" s="12"/>
      <c r="R1288" s="13"/>
    </row>
    <row r="1289" spans="1:18" ht="15.75" customHeight="1" x14ac:dyDescent="0.25">
      <c r="A1289" s="1"/>
      <c r="B1289" s="6" t="s">
        <v>27</v>
      </c>
      <c r="C1289" s="6">
        <v>1128299</v>
      </c>
      <c r="D1289" s="7">
        <v>44479</v>
      </c>
      <c r="E1289" s="6" t="s">
        <v>28</v>
      </c>
      <c r="F1289" s="6" t="s">
        <v>61</v>
      </c>
      <c r="G1289" s="6" t="s">
        <v>62</v>
      </c>
      <c r="H1289" s="6" t="s">
        <v>22</v>
      </c>
      <c r="I1289" s="8">
        <v>0.70000000000000007</v>
      </c>
      <c r="J1289" s="9">
        <v>3000</v>
      </c>
      <c r="K1289" s="10">
        <f t="shared" si="11"/>
        <v>2100</v>
      </c>
      <c r="L1289" s="10">
        <f t="shared" si="10"/>
        <v>840</v>
      </c>
      <c r="M1289" s="11">
        <v>0.4</v>
      </c>
      <c r="O1289" s="16"/>
      <c r="P1289" s="17"/>
      <c r="Q1289" s="12"/>
      <c r="R1289" s="13"/>
    </row>
    <row r="1290" spans="1:18" ht="15.75" customHeight="1" x14ac:dyDescent="0.25">
      <c r="A1290" s="1"/>
      <c r="B1290" s="6" t="s">
        <v>27</v>
      </c>
      <c r="C1290" s="6">
        <v>1128299</v>
      </c>
      <c r="D1290" s="7">
        <v>44510</v>
      </c>
      <c r="E1290" s="6" t="s">
        <v>28</v>
      </c>
      <c r="F1290" s="6" t="s">
        <v>61</v>
      </c>
      <c r="G1290" s="6" t="s">
        <v>62</v>
      </c>
      <c r="H1290" s="6" t="s">
        <v>17</v>
      </c>
      <c r="I1290" s="8">
        <v>0.55000000000000004</v>
      </c>
      <c r="J1290" s="9">
        <v>5250</v>
      </c>
      <c r="K1290" s="10">
        <f t="shared" si="11"/>
        <v>2887.5000000000005</v>
      </c>
      <c r="L1290" s="10">
        <f t="shared" si="10"/>
        <v>721.87500000000011</v>
      </c>
      <c r="M1290" s="11">
        <v>0.25</v>
      </c>
      <c r="O1290" s="16"/>
      <c r="P1290" s="17"/>
      <c r="Q1290" s="12"/>
      <c r="R1290" s="13"/>
    </row>
    <row r="1291" spans="1:18" ht="15.75" customHeight="1" x14ac:dyDescent="0.25">
      <c r="A1291" s="1"/>
      <c r="B1291" s="6" t="s">
        <v>27</v>
      </c>
      <c r="C1291" s="6">
        <v>1128299</v>
      </c>
      <c r="D1291" s="7">
        <v>44510</v>
      </c>
      <c r="E1291" s="6" t="s">
        <v>28</v>
      </c>
      <c r="F1291" s="6" t="s">
        <v>61</v>
      </c>
      <c r="G1291" s="6" t="s">
        <v>62</v>
      </c>
      <c r="H1291" s="6" t="s">
        <v>18</v>
      </c>
      <c r="I1291" s="8">
        <v>0.60000000000000009</v>
      </c>
      <c r="J1291" s="9">
        <v>6000</v>
      </c>
      <c r="K1291" s="10">
        <f t="shared" si="11"/>
        <v>3600.0000000000005</v>
      </c>
      <c r="L1291" s="10">
        <f t="shared" si="10"/>
        <v>720.00000000000011</v>
      </c>
      <c r="M1291" s="11">
        <v>0.2</v>
      </c>
      <c r="O1291" s="16"/>
      <c r="P1291" s="17"/>
      <c r="Q1291" s="12"/>
      <c r="R1291" s="13"/>
    </row>
    <row r="1292" spans="1:18" ht="15.75" customHeight="1" x14ac:dyDescent="0.25">
      <c r="A1292" s="1"/>
      <c r="B1292" s="6" t="s">
        <v>27</v>
      </c>
      <c r="C1292" s="6">
        <v>1128299</v>
      </c>
      <c r="D1292" s="7">
        <v>44510</v>
      </c>
      <c r="E1292" s="6" t="s">
        <v>28</v>
      </c>
      <c r="F1292" s="6" t="s">
        <v>61</v>
      </c>
      <c r="G1292" s="6" t="s">
        <v>62</v>
      </c>
      <c r="H1292" s="6" t="s">
        <v>19</v>
      </c>
      <c r="I1292" s="8">
        <v>0.55000000000000004</v>
      </c>
      <c r="J1292" s="9">
        <v>4250</v>
      </c>
      <c r="K1292" s="10">
        <f t="shared" si="11"/>
        <v>2337.5</v>
      </c>
      <c r="L1292" s="10">
        <f t="shared" si="10"/>
        <v>584.375</v>
      </c>
      <c r="M1292" s="11">
        <v>0.25</v>
      </c>
      <c r="O1292" s="16"/>
      <c r="P1292" s="17"/>
      <c r="Q1292" s="12"/>
      <c r="R1292" s="13"/>
    </row>
    <row r="1293" spans="1:18" ht="15.75" customHeight="1" x14ac:dyDescent="0.25">
      <c r="A1293" s="1"/>
      <c r="B1293" s="6" t="s">
        <v>27</v>
      </c>
      <c r="C1293" s="6">
        <v>1128299</v>
      </c>
      <c r="D1293" s="7">
        <v>44510</v>
      </c>
      <c r="E1293" s="6" t="s">
        <v>28</v>
      </c>
      <c r="F1293" s="6" t="s">
        <v>61</v>
      </c>
      <c r="G1293" s="6" t="s">
        <v>62</v>
      </c>
      <c r="H1293" s="6" t="s">
        <v>20</v>
      </c>
      <c r="I1293" s="8">
        <v>0.65000000000000013</v>
      </c>
      <c r="J1293" s="9">
        <v>4000</v>
      </c>
      <c r="K1293" s="10">
        <f t="shared" si="11"/>
        <v>2600.0000000000005</v>
      </c>
      <c r="L1293" s="10">
        <f t="shared" si="10"/>
        <v>650.00000000000011</v>
      </c>
      <c r="M1293" s="11">
        <v>0.25</v>
      </c>
      <c r="O1293" s="16"/>
      <c r="P1293" s="17"/>
      <c r="Q1293" s="12"/>
      <c r="R1293" s="13"/>
    </row>
    <row r="1294" spans="1:18" ht="15.75" customHeight="1" x14ac:dyDescent="0.25">
      <c r="A1294" s="1"/>
      <c r="B1294" s="6" t="s">
        <v>27</v>
      </c>
      <c r="C1294" s="6">
        <v>1128299</v>
      </c>
      <c r="D1294" s="7">
        <v>44510</v>
      </c>
      <c r="E1294" s="6" t="s">
        <v>28</v>
      </c>
      <c r="F1294" s="6" t="s">
        <v>61</v>
      </c>
      <c r="G1294" s="6" t="s">
        <v>62</v>
      </c>
      <c r="H1294" s="6" t="s">
        <v>21</v>
      </c>
      <c r="I1294" s="8">
        <v>0.85000000000000009</v>
      </c>
      <c r="J1294" s="9">
        <v>3750</v>
      </c>
      <c r="K1294" s="10">
        <f t="shared" si="11"/>
        <v>3187.5000000000005</v>
      </c>
      <c r="L1294" s="10">
        <f t="shared" si="10"/>
        <v>478.12500000000006</v>
      </c>
      <c r="M1294" s="11">
        <v>0.15</v>
      </c>
      <c r="O1294" s="16"/>
      <c r="P1294" s="17"/>
      <c r="Q1294" s="12"/>
      <c r="R1294" s="13"/>
    </row>
    <row r="1295" spans="1:18" ht="15.75" customHeight="1" x14ac:dyDescent="0.25">
      <c r="A1295" s="1"/>
      <c r="B1295" s="6" t="s">
        <v>27</v>
      </c>
      <c r="C1295" s="6">
        <v>1128299</v>
      </c>
      <c r="D1295" s="7">
        <v>44510</v>
      </c>
      <c r="E1295" s="6" t="s">
        <v>28</v>
      </c>
      <c r="F1295" s="6" t="s">
        <v>61</v>
      </c>
      <c r="G1295" s="6" t="s">
        <v>62</v>
      </c>
      <c r="H1295" s="6" t="s">
        <v>22</v>
      </c>
      <c r="I1295" s="8">
        <v>0.90000000000000013</v>
      </c>
      <c r="J1295" s="9">
        <v>5000</v>
      </c>
      <c r="K1295" s="10">
        <f t="shared" si="11"/>
        <v>4500.0000000000009</v>
      </c>
      <c r="L1295" s="10">
        <f t="shared" si="10"/>
        <v>1800.0000000000005</v>
      </c>
      <c r="M1295" s="11">
        <v>0.4</v>
      </c>
      <c r="O1295" s="16"/>
      <c r="P1295" s="17"/>
      <c r="Q1295" s="12"/>
      <c r="R1295" s="13"/>
    </row>
    <row r="1296" spans="1:18" ht="15.75" customHeight="1" x14ac:dyDescent="0.25">
      <c r="A1296" s="1"/>
      <c r="B1296" s="6" t="s">
        <v>27</v>
      </c>
      <c r="C1296" s="6">
        <v>1128299</v>
      </c>
      <c r="D1296" s="7">
        <v>44539</v>
      </c>
      <c r="E1296" s="6" t="s">
        <v>28</v>
      </c>
      <c r="F1296" s="6" t="s">
        <v>61</v>
      </c>
      <c r="G1296" s="6" t="s">
        <v>62</v>
      </c>
      <c r="H1296" s="6" t="s">
        <v>17</v>
      </c>
      <c r="I1296" s="8">
        <v>0.75000000000000011</v>
      </c>
      <c r="J1296" s="9">
        <v>7000</v>
      </c>
      <c r="K1296" s="10">
        <f t="shared" si="11"/>
        <v>5250.0000000000009</v>
      </c>
      <c r="L1296" s="10">
        <f t="shared" si="10"/>
        <v>1312.5000000000002</v>
      </c>
      <c r="M1296" s="11">
        <v>0.25</v>
      </c>
      <c r="O1296" s="16"/>
      <c r="P1296" s="17"/>
      <c r="Q1296" s="12"/>
      <c r="R1296" s="13"/>
    </row>
    <row r="1297" spans="1:18" ht="15.75" customHeight="1" x14ac:dyDescent="0.25">
      <c r="A1297" s="1"/>
      <c r="B1297" s="6" t="s">
        <v>27</v>
      </c>
      <c r="C1297" s="6">
        <v>1128299</v>
      </c>
      <c r="D1297" s="7">
        <v>44539</v>
      </c>
      <c r="E1297" s="6" t="s">
        <v>28</v>
      </c>
      <c r="F1297" s="6" t="s">
        <v>61</v>
      </c>
      <c r="G1297" s="6" t="s">
        <v>62</v>
      </c>
      <c r="H1297" s="6" t="s">
        <v>18</v>
      </c>
      <c r="I1297" s="8">
        <v>0.8500000000000002</v>
      </c>
      <c r="J1297" s="9">
        <v>7000</v>
      </c>
      <c r="K1297" s="10">
        <f t="shared" si="11"/>
        <v>5950.0000000000018</v>
      </c>
      <c r="L1297" s="10">
        <f t="shared" si="10"/>
        <v>1190.0000000000005</v>
      </c>
      <c r="M1297" s="11">
        <v>0.2</v>
      </c>
      <c r="O1297" s="16"/>
      <c r="P1297" s="17"/>
      <c r="Q1297" s="12"/>
      <c r="R1297" s="13"/>
    </row>
    <row r="1298" spans="1:18" ht="15.75" customHeight="1" x14ac:dyDescent="0.25">
      <c r="A1298" s="1"/>
      <c r="B1298" s="6" t="s">
        <v>27</v>
      </c>
      <c r="C1298" s="6">
        <v>1128299</v>
      </c>
      <c r="D1298" s="7">
        <v>44539</v>
      </c>
      <c r="E1298" s="6" t="s">
        <v>28</v>
      </c>
      <c r="F1298" s="6" t="s">
        <v>61</v>
      </c>
      <c r="G1298" s="6" t="s">
        <v>62</v>
      </c>
      <c r="H1298" s="6" t="s">
        <v>19</v>
      </c>
      <c r="I1298" s="8">
        <v>0.80000000000000016</v>
      </c>
      <c r="J1298" s="9">
        <v>5000</v>
      </c>
      <c r="K1298" s="10">
        <f t="shared" si="11"/>
        <v>4000.0000000000009</v>
      </c>
      <c r="L1298" s="10">
        <f t="shared" si="10"/>
        <v>1000.0000000000002</v>
      </c>
      <c r="M1298" s="11">
        <v>0.25</v>
      </c>
      <c r="O1298" s="16"/>
      <c r="P1298" s="17"/>
      <c r="Q1298" s="12"/>
      <c r="R1298" s="13"/>
    </row>
    <row r="1299" spans="1:18" ht="15.75" customHeight="1" x14ac:dyDescent="0.25">
      <c r="A1299" s="1"/>
      <c r="B1299" s="6" t="s">
        <v>27</v>
      </c>
      <c r="C1299" s="6">
        <v>1128299</v>
      </c>
      <c r="D1299" s="7">
        <v>44539</v>
      </c>
      <c r="E1299" s="6" t="s">
        <v>28</v>
      </c>
      <c r="F1299" s="6" t="s">
        <v>61</v>
      </c>
      <c r="G1299" s="6" t="s">
        <v>62</v>
      </c>
      <c r="H1299" s="6" t="s">
        <v>20</v>
      </c>
      <c r="I1299" s="8">
        <v>0.80000000000000016</v>
      </c>
      <c r="J1299" s="9">
        <v>5000</v>
      </c>
      <c r="K1299" s="10">
        <f t="shared" si="11"/>
        <v>4000.0000000000009</v>
      </c>
      <c r="L1299" s="10">
        <f t="shared" si="10"/>
        <v>1000.0000000000002</v>
      </c>
      <c r="M1299" s="11">
        <v>0.25</v>
      </c>
      <c r="O1299" s="16"/>
      <c r="P1299" s="17"/>
      <c r="Q1299" s="12"/>
      <c r="R1299" s="13"/>
    </row>
    <row r="1300" spans="1:18" ht="15.75" customHeight="1" x14ac:dyDescent="0.25">
      <c r="A1300" s="1"/>
      <c r="B1300" s="6" t="s">
        <v>27</v>
      </c>
      <c r="C1300" s="6">
        <v>1128299</v>
      </c>
      <c r="D1300" s="7">
        <v>44539</v>
      </c>
      <c r="E1300" s="6" t="s">
        <v>28</v>
      </c>
      <c r="F1300" s="6" t="s">
        <v>61</v>
      </c>
      <c r="G1300" s="6" t="s">
        <v>62</v>
      </c>
      <c r="H1300" s="6" t="s">
        <v>21</v>
      </c>
      <c r="I1300" s="8">
        <v>0.90000000000000013</v>
      </c>
      <c r="J1300" s="9">
        <v>4250</v>
      </c>
      <c r="K1300" s="10">
        <f t="shared" si="11"/>
        <v>3825.0000000000005</v>
      </c>
      <c r="L1300" s="10">
        <f t="shared" si="10"/>
        <v>573.75</v>
      </c>
      <c r="M1300" s="11">
        <v>0.15</v>
      </c>
      <c r="O1300" s="16"/>
      <c r="P1300" s="17"/>
      <c r="Q1300" s="12"/>
      <c r="R1300" s="13"/>
    </row>
    <row r="1301" spans="1:18" ht="15.75" customHeight="1" x14ac:dyDescent="0.25">
      <c r="A1301" s="1"/>
      <c r="B1301" s="6" t="s">
        <v>27</v>
      </c>
      <c r="C1301" s="6">
        <v>1128299</v>
      </c>
      <c r="D1301" s="7">
        <v>44539</v>
      </c>
      <c r="E1301" s="6" t="s">
        <v>28</v>
      </c>
      <c r="F1301" s="6" t="s">
        <v>61</v>
      </c>
      <c r="G1301" s="6" t="s">
        <v>62</v>
      </c>
      <c r="H1301" s="6" t="s">
        <v>22</v>
      </c>
      <c r="I1301" s="8">
        <v>0.95000000000000018</v>
      </c>
      <c r="J1301" s="9">
        <v>5250</v>
      </c>
      <c r="K1301" s="10">
        <f t="shared" si="11"/>
        <v>4987.5000000000009</v>
      </c>
      <c r="L1301" s="10">
        <f t="shared" si="10"/>
        <v>1995.0000000000005</v>
      </c>
      <c r="M1301" s="11">
        <v>0.4</v>
      </c>
      <c r="O1301" s="16"/>
      <c r="P1301" s="17"/>
      <c r="Q1301" s="12"/>
      <c r="R1301" s="13"/>
    </row>
    <row r="1302" spans="1:18" ht="15.75" customHeight="1" x14ac:dyDescent="0.25">
      <c r="A1302" s="1" t="s">
        <v>39</v>
      </c>
      <c r="B1302" s="6" t="s">
        <v>27</v>
      </c>
      <c r="C1302" s="6">
        <v>1128299</v>
      </c>
      <c r="D1302" s="7">
        <v>44213</v>
      </c>
      <c r="E1302" s="6" t="s">
        <v>28</v>
      </c>
      <c r="F1302" s="6" t="s">
        <v>63</v>
      </c>
      <c r="G1302" s="6" t="s">
        <v>64</v>
      </c>
      <c r="H1302" s="6" t="s">
        <v>17</v>
      </c>
      <c r="I1302" s="8">
        <v>0.4</v>
      </c>
      <c r="J1302" s="9">
        <v>4250</v>
      </c>
      <c r="K1302" s="10">
        <f t="shared" si="11"/>
        <v>1700</v>
      </c>
      <c r="L1302" s="10">
        <f t="shared" si="10"/>
        <v>510</v>
      </c>
      <c r="M1302" s="11">
        <v>0.3</v>
      </c>
      <c r="O1302" s="16"/>
      <c r="P1302" s="17">
        <f>'RAW DATA'!$I1302+0.05</f>
        <v>0.45</v>
      </c>
      <c r="Q1302" s="12">
        <f>'RAW DATA'!$J1302+500</f>
        <v>4750</v>
      </c>
      <c r="R1302" s="13">
        <f>'RAW DATA'!$M1302+5%</f>
        <v>0.35</v>
      </c>
    </row>
    <row r="1303" spans="1:18" ht="15.75" customHeight="1" x14ac:dyDescent="0.25">
      <c r="A1303" s="1"/>
      <c r="B1303" s="6" t="s">
        <v>27</v>
      </c>
      <c r="C1303" s="6">
        <v>1128299</v>
      </c>
      <c r="D1303" s="7">
        <v>44213</v>
      </c>
      <c r="E1303" s="6" t="s">
        <v>28</v>
      </c>
      <c r="F1303" s="6" t="s">
        <v>63</v>
      </c>
      <c r="G1303" s="6" t="s">
        <v>64</v>
      </c>
      <c r="H1303" s="6" t="s">
        <v>18</v>
      </c>
      <c r="I1303" s="8">
        <v>0.5</v>
      </c>
      <c r="J1303" s="9">
        <v>4250</v>
      </c>
      <c r="K1303" s="10">
        <f t="shared" si="11"/>
        <v>2125</v>
      </c>
      <c r="L1303" s="10">
        <f t="shared" si="10"/>
        <v>531.25</v>
      </c>
      <c r="M1303" s="11">
        <v>0.25</v>
      </c>
      <c r="O1303" s="16"/>
      <c r="P1303" s="17">
        <f>'RAW DATA'!$I1303+0.05</f>
        <v>0.55000000000000004</v>
      </c>
      <c r="Q1303" s="12">
        <f>'RAW DATA'!$J1303+500</f>
        <v>4750</v>
      </c>
      <c r="R1303" s="13">
        <f>'RAW DATA'!$M1303+5%</f>
        <v>0.3</v>
      </c>
    </row>
    <row r="1304" spans="1:18" ht="15.75" customHeight="1" x14ac:dyDescent="0.25">
      <c r="A1304" s="1"/>
      <c r="B1304" s="6" t="s">
        <v>27</v>
      </c>
      <c r="C1304" s="6">
        <v>1128299</v>
      </c>
      <c r="D1304" s="7">
        <v>44213</v>
      </c>
      <c r="E1304" s="6" t="s">
        <v>28</v>
      </c>
      <c r="F1304" s="6" t="s">
        <v>63</v>
      </c>
      <c r="G1304" s="6" t="s">
        <v>64</v>
      </c>
      <c r="H1304" s="6" t="s">
        <v>19</v>
      </c>
      <c r="I1304" s="8">
        <v>0.5</v>
      </c>
      <c r="J1304" s="9">
        <v>4250</v>
      </c>
      <c r="K1304" s="10">
        <f t="shared" si="11"/>
        <v>2125</v>
      </c>
      <c r="L1304" s="10">
        <f t="shared" si="10"/>
        <v>637.5</v>
      </c>
      <c r="M1304" s="11">
        <v>0.3</v>
      </c>
      <c r="O1304" s="16"/>
      <c r="P1304" s="17">
        <f>'RAW DATA'!$I1304+0.05</f>
        <v>0.55000000000000004</v>
      </c>
      <c r="Q1304" s="12">
        <f>'RAW DATA'!$J1304+500</f>
        <v>4750</v>
      </c>
      <c r="R1304" s="13">
        <f>'RAW DATA'!$M1304+5%</f>
        <v>0.35</v>
      </c>
    </row>
    <row r="1305" spans="1:18" ht="15.75" customHeight="1" x14ac:dyDescent="0.25">
      <c r="A1305" s="1"/>
      <c r="B1305" s="6" t="s">
        <v>27</v>
      </c>
      <c r="C1305" s="6">
        <v>1128299</v>
      </c>
      <c r="D1305" s="7">
        <v>44213</v>
      </c>
      <c r="E1305" s="6" t="s">
        <v>28</v>
      </c>
      <c r="F1305" s="6" t="s">
        <v>63</v>
      </c>
      <c r="G1305" s="6" t="s">
        <v>64</v>
      </c>
      <c r="H1305" s="6" t="s">
        <v>20</v>
      </c>
      <c r="I1305" s="8">
        <v>0.5</v>
      </c>
      <c r="J1305" s="9">
        <v>2750</v>
      </c>
      <c r="K1305" s="10">
        <f t="shared" si="11"/>
        <v>1375</v>
      </c>
      <c r="L1305" s="10">
        <f t="shared" si="10"/>
        <v>412.5</v>
      </c>
      <c r="M1305" s="11">
        <v>0.3</v>
      </c>
      <c r="O1305" s="16"/>
      <c r="P1305" s="17">
        <f>'RAW DATA'!$I1305+0.05</f>
        <v>0.55000000000000004</v>
      </c>
      <c r="Q1305" s="12">
        <f>'RAW DATA'!$J1305+500</f>
        <v>3250</v>
      </c>
      <c r="R1305" s="13">
        <f>'RAW DATA'!$M1305+5%</f>
        <v>0.35</v>
      </c>
    </row>
    <row r="1306" spans="1:18" ht="15.75" customHeight="1" x14ac:dyDescent="0.25">
      <c r="A1306" s="1"/>
      <c r="B1306" s="6" t="s">
        <v>27</v>
      </c>
      <c r="C1306" s="6">
        <v>1128299</v>
      </c>
      <c r="D1306" s="7">
        <v>44213</v>
      </c>
      <c r="E1306" s="6" t="s">
        <v>28</v>
      </c>
      <c r="F1306" s="6" t="s">
        <v>63</v>
      </c>
      <c r="G1306" s="6" t="s">
        <v>64</v>
      </c>
      <c r="H1306" s="6" t="s">
        <v>21</v>
      </c>
      <c r="I1306" s="8">
        <v>0.55000000000000004</v>
      </c>
      <c r="J1306" s="9">
        <v>2250</v>
      </c>
      <c r="K1306" s="10">
        <f t="shared" si="11"/>
        <v>1237.5</v>
      </c>
      <c r="L1306" s="10">
        <f t="shared" si="10"/>
        <v>247.5</v>
      </c>
      <c r="M1306" s="11">
        <v>0.2</v>
      </c>
      <c r="O1306" s="16"/>
      <c r="P1306" s="17">
        <f>'RAW DATA'!$I1306+0.05</f>
        <v>0.60000000000000009</v>
      </c>
      <c r="Q1306" s="12">
        <f>'RAW DATA'!$J1306+500</f>
        <v>2750</v>
      </c>
      <c r="R1306" s="13">
        <f>'RAW DATA'!$M1306+5%</f>
        <v>0.25</v>
      </c>
    </row>
    <row r="1307" spans="1:18" ht="15.75" customHeight="1" x14ac:dyDescent="0.25">
      <c r="A1307" s="1"/>
      <c r="B1307" s="6" t="s">
        <v>27</v>
      </c>
      <c r="C1307" s="6">
        <v>1128299</v>
      </c>
      <c r="D1307" s="7">
        <v>44213</v>
      </c>
      <c r="E1307" s="6" t="s">
        <v>28</v>
      </c>
      <c r="F1307" s="6" t="s">
        <v>63</v>
      </c>
      <c r="G1307" s="6" t="s">
        <v>64</v>
      </c>
      <c r="H1307" s="6" t="s">
        <v>22</v>
      </c>
      <c r="I1307" s="8">
        <v>0.5</v>
      </c>
      <c r="J1307" s="9">
        <v>4750</v>
      </c>
      <c r="K1307" s="10">
        <f t="shared" si="11"/>
        <v>2375</v>
      </c>
      <c r="L1307" s="10">
        <f t="shared" si="10"/>
        <v>1068.75</v>
      </c>
      <c r="M1307" s="11">
        <v>0.45</v>
      </c>
      <c r="O1307" s="16"/>
      <c r="P1307" s="17">
        <f>'RAW DATA'!$I1307+0.05</f>
        <v>0.55000000000000004</v>
      </c>
      <c r="Q1307" s="12">
        <f>'RAW DATA'!$J1307+500</f>
        <v>5250</v>
      </c>
      <c r="R1307" s="13">
        <f>'RAW DATA'!$M1307+5%</f>
        <v>0.5</v>
      </c>
    </row>
    <row r="1308" spans="1:18" ht="15.75" customHeight="1" x14ac:dyDescent="0.25">
      <c r="A1308" s="1"/>
      <c r="B1308" s="6" t="s">
        <v>27</v>
      </c>
      <c r="C1308" s="6">
        <v>1128299</v>
      </c>
      <c r="D1308" s="7">
        <v>44244</v>
      </c>
      <c r="E1308" s="6" t="s">
        <v>28</v>
      </c>
      <c r="F1308" s="6" t="s">
        <v>63</v>
      </c>
      <c r="G1308" s="6" t="s">
        <v>64</v>
      </c>
      <c r="H1308" s="6" t="s">
        <v>17</v>
      </c>
      <c r="I1308" s="8">
        <v>0.4</v>
      </c>
      <c r="J1308" s="9">
        <v>5250</v>
      </c>
      <c r="K1308" s="10">
        <f t="shared" si="11"/>
        <v>2100</v>
      </c>
      <c r="L1308" s="10">
        <f t="shared" si="10"/>
        <v>630</v>
      </c>
      <c r="M1308" s="11">
        <v>0.3</v>
      </c>
      <c r="O1308" s="16"/>
      <c r="P1308" s="17">
        <f>'RAW DATA'!$I1308+0.05</f>
        <v>0.45</v>
      </c>
      <c r="Q1308" s="12">
        <f>'RAW DATA'!$J1308+500</f>
        <v>5750</v>
      </c>
      <c r="R1308" s="13">
        <f>'RAW DATA'!$M1308+5%</f>
        <v>0.35</v>
      </c>
    </row>
    <row r="1309" spans="1:18" ht="15.75" customHeight="1" x14ac:dyDescent="0.25">
      <c r="A1309" s="1"/>
      <c r="B1309" s="6" t="s">
        <v>27</v>
      </c>
      <c r="C1309" s="6">
        <v>1128299</v>
      </c>
      <c r="D1309" s="7">
        <v>44244</v>
      </c>
      <c r="E1309" s="6" t="s">
        <v>28</v>
      </c>
      <c r="F1309" s="6" t="s">
        <v>63</v>
      </c>
      <c r="G1309" s="6" t="s">
        <v>64</v>
      </c>
      <c r="H1309" s="6" t="s">
        <v>18</v>
      </c>
      <c r="I1309" s="8">
        <v>0.5</v>
      </c>
      <c r="J1309" s="9">
        <v>4250</v>
      </c>
      <c r="K1309" s="10">
        <f t="shared" si="11"/>
        <v>2125</v>
      </c>
      <c r="L1309" s="10">
        <f t="shared" si="10"/>
        <v>531.25</v>
      </c>
      <c r="M1309" s="11">
        <v>0.25</v>
      </c>
      <c r="O1309" s="16"/>
      <c r="P1309" s="17">
        <f>'RAW DATA'!$I1309+0.05</f>
        <v>0.55000000000000004</v>
      </c>
      <c r="Q1309" s="12">
        <f>'RAW DATA'!$J1309+500</f>
        <v>4750</v>
      </c>
      <c r="R1309" s="13">
        <f>'RAW DATA'!$M1309+5%</f>
        <v>0.3</v>
      </c>
    </row>
    <row r="1310" spans="1:18" ht="15.75" customHeight="1" x14ac:dyDescent="0.25">
      <c r="A1310" s="1"/>
      <c r="B1310" s="6" t="s">
        <v>27</v>
      </c>
      <c r="C1310" s="6">
        <v>1128299</v>
      </c>
      <c r="D1310" s="7">
        <v>44244</v>
      </c>
      <c r="E1310" s="6" t="s">
        <v>28</v>
      </c>
      <c r="F1310" s="6" t="s">
        <v>63</v>
      </c>
      <c r="G1310" s="6" t="s">
        <v>64</v>
      </c>
      <c r="H1310" s="6" t="s">
        <v>19</v>
      </c>
      <c r="I1310" s="8">
        <v>0.5</v>
      </c>
      <c r="J1310" s="9">
        <v>4250</v>
      </c>
      <c r="K1310" s="10">
        <f t="shared" si="11"/>
        <v>2125</v>
      </c>
      <c r="L1310" s="10">
        <f t="shared" si="10"/>
        <v>637.5</v>
      </c>
      <c r="M1310" s="11">
        <v>0.3</v>
      </c>
      <c r="O1310" s="16"/>
      <c r="P1310" s="17">
        <f>'RAW DATA'!$I1310+0.05</f>
        <v>0.55000000000000004</v>
      </c>
      <c r="Q1310" s="12">
        <f>'RAW DATA'!$J1310+500</f>
        <v>4750</v>
      </c>
      <c r="R1310" s="13">
        <f>'RAW DATA'!$M1310+5%</f>
        <v>0.35</v>
      </c>
    </row>
    <row r="1311" spans="1:18" ht="15.75" customHeight="1" x14ac:dyDescent="0.25">
      <c r="A1311" s="1"/>
      <c r="B1311" s="6" t="s">
        <v>27</v>
      </c>
      <c r="C1311" s="6">
        <v>1128299</v>
      </c>
      <c r="D1311" s="7">
        <v>44244</v>
      </c>
      <c r="E1311" s="6" t="s">
        <v>28</v>
      </c>
      <c r="F1311" s="6" t="s">
        <v>63</v>
      </c>
      <c r="G1311" s="6" t="s">
        <v>64</v>
      </c>
      <c r="H1311" s="6" t="s">
        <v>20</v>
      </c>
      <c r="I1311" s="8">
        <v>0.5</v>
      </c>
      <c r="J1311" s="9">
        <v>2750</v>
      </c>
      <c r="K1311" s="10">
        <f t="shared" si="11"/>
        <v>1375</v>
      </c>
      <c r="L1311" s="10">
        <f t="shared" si="10"/>
        <v>412.5</v>
      </c>
      <c r="M1311" s="11">
        <v>0.3</v>
      </c>
      <c r="O1311" s="16"/>
      <c r="P1311" s="17">
        <f>'RAW DATA'!$I1311+0.05</f>
        <v>0.55000000000000004</v>
      </c>
      <c r="Q1311" s="12">
        <f>'RAW DATA'!$J1311+500</f>
        <v>3250</v>
      </c>
      <c r="R1311" s="13">
        <f>'RAW DATA'!$M1311+5%</f>
        <v>0.35</v>
      </c>
    </row>
    <row r="1312" spans="1:18" ht="15.75" customHeight="1" x14ac:dyDescent="0.25">
      <c r="A1312" s="1"/>
      <c r="B1312" s="6" t="s">
        <v>27</v>
      </c>
      <c r="C1312" s="6">
        <v>1128299</v>
      </c>
      <c r="D1312" s="7">
        <v>44244</v>
      </c>
      <c r="E1312" s="6" t="s">
        <v>28</v>
      </c>
      <c r="F1312" s="6" t="s">
        <v>63</v>
      </c>
      <c r="G1312" s="6" t="s">
        <v>64</v>
      </c>
      <c r="H1312" s="6" t="s">
        <v>21</v>
      </c>
      <c r="I1312" s="8">
        <v>0.55000000000000004</v>
      </c>
      <c r="J1312" s="9">
        <v>2000</v>
      </c>
      <c r="K1312" s="10">
        <f t="shared" si="11"/>
        <v>1100</v>
      </c>
      <c r="L1312" s="10">
        <f t="shared" si="10"/>
        <v>220</v>
      </c>
      <c r="M1312" s="11">
        <v>0.2</v>
      </c>
      <c r="O1312" s="16"/>
      <c r="P1312" s="17">
        <f>'RAW DATA'!$I1312+0.05</f>
        <v>0.60000000000000009</v>
      </c>
      <c r="Q1312" s="12">
        <f>'RAW DATA'!$J1312+500</f>
        <v>2500</v>
      </c>
      <c r="R1312" s="13">
        <f>'RAW DATA'!$M1312+5%</f>
        <v>0.25</v>
      </c>
    </row>
    <row r="1313" spans="1:18" ht="15.75" customHeight="1" x14ac:dyDescent="0.25">
      <c r="A1313" s="1"/>
      <c r="B1313" s="6" t="s">
        <v>27</v>
      </c>
      <c r="C1313" s="6">
        <v>1128299</v>
      </c>
      <c r="D1313" s="7">
        <v>44244</v>
      </c>
      <c r="E1313" s="6" t="s">
        <v>28</v>
      </c>
      <c r="F1313" s="6" t="s">
        <v>63</v>
      </c>
      <c r="G1313" s="6" t="s">
        <v>64</v>
      </c>
      <c r="H1313" s="6" t="s">
        <v>22</v>
      </c>
      <c r="I1313" s="8">
        <v>0.5</v>
      </c>
      <c r="J1313" s="9">
        <v>4000</v>
      </c>
      <c r="K1313" s="10">
        <f t="shared" si="11"/>
        <v>2000</v>
      </c>
      <c r="L1313" s="10">
        <f t="shared" si="10"/>
        <v>900</v>
      </c>
      <c r="M1313" s="11">
        <v>0.45</v>
      </c>
      <c r="O1313" s="16"/>
      <c r="P1313" s="17">
        <f>'RAW DATA'!$I1313+0.05</f>
        <v>0.55000000000000004</v>
      </c>
      <c r="Q1313" s="12">
        <f>'RAW DATA'!$J1313+500</f>
        <v>4500</v>
      </c>
      <c r="R1313" s="13">
        <f>'RAW DATA'!$M1313+5%</f>
        <v>0.5</v>
      </c>
    </row>
    <row r="1314" spans="1:18" ht="15.75" customHeight="1" x14ac:dyDescent="0.25">
      <c r="A1314" s="1"/>
      <c r="B1314" s="6" t="s">
        <v>27</v>
      </c>
      <c r="C1314" s="6">
        <v>1128299</v>
      </c>
      <c r="D1314" s="7">
        <v>44271</v>
      </c>
      <c r="E1314" s="6" t="s">
        <v>28</v>
      </c>
      <c r="F1314" s="6" t="s">
        <v>63</v>
      </c>
      <c r="G1314" s="6" t="s">
        <v>64</v>
      </c>
      <c r="H1314" s="6" t="s">
        <v>17</v>
      </c>
      <c r="I1314" s="8">
        <v>0.5</v>
      </c>
      <c r="J1314" s="9">
        <v>5500</v>
      </c>
      <c r="K1314" s="10">
        <f t="shared" si="11"/>
        <v>2750</v>
      </c>
      <c r="L1314" s="10">
        <f t="shared" si="10"/>
        <v>825</v>
      </c>
      <c r="M1314" s="11">
        <v>0.3</v>
      </c>
      <c r="O1314" s="16"/>
      <c r="P1314" s="17">
        <f>'RAW DATA'!$I1314+0.05</f>
        <v>0.55000000000000004</v>
      </c>
      <c r="Q1314" s="12">
        <f>'RAW DATA'!$J1314+500</f>
        <v>6000</v>
      </c>
      <c r="R1314" s="13">
        <f>'RAW DATA'!$M1314+5%</f>
        <v>0.35</v>
      </c>
    </row>
    <row r="1315" spans="1:18" ht="15.75" customHeight="1" x14ac:dyDescent="0.25">
      <c r="A1315" s="1"/>
      <c r="B1315" s="6" t="s">
        <v>27</v>
      </c>
      <c r="C1315" s="6">
        <v>1128299</v>
      </c>
      <c r="D1315" s="7">
        <v>44271</v>
      </c>
      <c r="E1315" s="6" t="s">
        <v>28</v>
      </c>
      <c r="F1315" s="6" t="s">
        <v>63</v>
      </c>
      <c r="G1315" s="6" t="s">
        <v>64</v>
      </c>
      <c r="H1315" s="6" t="s">
        <v>18</v>
      </c>
      <c r="I1315" s="8">
        <v>0.6</v>
      </c>
      <c r="J1315" s="9">
        <v>4000</v>
      </c>
      <c r="K1315" s="10">
        <f t="shared" si="11"/>
        <v>2400</v>
      </c>
      <c r="L1315" s="10">
        <f t="shared" si="10"/>
        <v>600</v>
      </c>
      <c r="M1315" s="11">
        <v>0.25</v>
      </c>
      <c r="O1315" s="16"/>
      <c r="P1315" s="17">
        <f>'RAW DATA'!$I1315+0.05</f>
        <v>0.65</v>
      </c>
      <c r="Q1315" s="12">
        <f>'RAW DATA'!$J1315+500</f>
        <v>4500</v>
      </c>
      <c r="R1315" s="13">
        <f>'RAW DATA'!$M1315+5%</f>
        <v>0.3</v>
      </c>
    </row>
    <row r="1316" spans="1:18" ht="15.75" customHeight="1" x14ac:dyDescent="0.25">
      <c r="A1316" s="1"/>
      <c r="B1316" s="6" t="s">
        <v>27</v>
      </c>
      <c r="C1316" s="6">
        <v>1128299</v>
      </c>
      <c r="D1316" s="7">
        <v>44271</v>
      </c>
      <c r="E1316" s="6" t="s">
        <v>28</v>
      </c>
      <c r="F1316" s="6" t="s">
        <v>63</v>
      </c>
      <c r="G1316" s="6" t="s">
        <v>64</v>
      </c>
      <c r="H1316" s="6" t="s">
        <v>19</v>
      </c>
      <c r="I1316" s="8">
        <v>0.64999999999999991</v>
      </c>
      <c r="J1316" s="9">
        <v>4250</v>
      </c>
      <c r="K1316" s="10">
        <f t="shared" si="11"/>
        <v>2762.4999999999995</v>
      </c>
      <c r="L1316" s="10">
        <f t="shared" si="10"/>
        <v>828.74999999999989</v>
      </c>
      <c r="M1316" s="11">
        <v>0.3</v>
      </c>
      <c r="O1316" s="16"/>
      <c r="P1316" s="17">
        <f>'RAW DATA'!$I1316+0.05</f>
        <v>0.7</v>
      </c>
      <c r="Q1316" s="12">
        <f>'RAW DATA'!$J1316+500</f>
        <v>4750</v>
      </c>
      <c r="R1316" s="13">
        <f>'RAW DATA'!$M1316+5%</f>
        <v>0.35</v>
      </c>
    </row>
    <row r="1317" spans="1:18" ht="15.75" customHeight="1" x14ac:dyDescent="0.25">
      <c r="A1317" s="1"/>
      <c r="B1317" s="6" t="s">
        <v>27</v>
      </c>
      <c r="C1317" s="6">
        <v>1128299</v>
      </c>
      <c r="D1317" s="7">
        <v>44271</v>
      </c>
      <c r="E1317" s="6" t="s">
        <v>28</v>
      </c>
      <c r="F1317" s="6" t="s">
        <v>63</v>
      </c>
      <c r="G1317" s="6" t="s">
        <v>64</v>
      </c>
      <c r="H1317" s="6" t="s">
        <v>20</v>
      </c>
      <c r="I1317" s="8">
        <v>0.6</v>
      </c>
      <c r="J1317" s="9">
        <v>3250</v>
      </c>
      <c r="K1317" s="10">
        <f t="shared" si="11"/>
        <v>1950</v>
      </c>
      <c r="L1317" s="10">
        <f t="shared" si="10"/>
        <v>585</v>
      </c>
      <c r="M1317" s="11">
        <v>0.3</v>
      </c>
      <c r="O1317" s="16"/>
      <c r="P1317" s="17">
        <f>'RAW DATA'!$I1317+0.05</f>
        <v>0.65</v>
      </c>
      <c r="Q1317" s="12">
        <f>'RAW DATA'!$J1317+500</f>
        <v>3750</v>
      </c>
      <c r="R1317" s="13">
        <f>'RAW DATA'!$M1317+5%</f>
        <v>0.35</v>
      </c>
    </row>
    <row r="1318" spans="1:18" ht="15.75" customHeight="1" x14ac:dyDescent="0.25">
      <c r="A1318" s="1"/>
      <c r="B1318" s="6" t="s">
        <v>27</v>
      </c>
      <c r="C1318" s="6">
        <v>1128299</v>
      </c>
      <c r="D1318" s="7">
        <v>44271</v>
      </c>
      <c r="E1318" s="6" t="s">
        <v>28</v>
      </c>
      <c r="F1318" s="6" t="s">
        <v>63</v>
      </c>
      <c r="G1318" s="6" t="s">
        <v>64</v>
      </c>
      <c r="H1318" s="6" t="s">
        <v>21</v>
      </c>
      <c r="I1318" s="8">
        <v>0.65</v>
      </c>
      <c r="J1318" s="9">
        <v>1750</v>
      </c>
      <c r="K1318" s="10">
        <f t="shared" si="11"/>
        <v>1137.5</v>
      </c>
      <c r="L1318" s="10">
        <f t="shared" si="10"/>
        <v>227.5</v>
      </c>
      <c r="M1318" s="11">
        <v>0.2</v>
      </c>
      <c r="O1318" s="16"/>
      <c r="P1318" s="17">
        <f>'RAW DATA'!$I1318+0.05</f>
        <v>0.70000000000000007</v>
      </c>
      <c r="Q1318" s="12">
        <f>'RAW DATA'!$J1318+500</f>
        <v>2250</v>
      </c>
      <c r="R1318" s="13">
        <f>'RAW DATA'!$M1318+5%</f>
        <v>0.25</v>
      </c>
    </row>
    <row r="1319" spans="1:18" ht="15.75" customHeight="1" x14ac:dyDescent="0.25">
      <c r="A1319" s="1"/>
      <c r="B1319" s="6" t="s">
        <v>27</v>
      </c>
      <c r="C1319" s="6">
        <v>1128299</v>
      </c>
      <c r="D1319" s="7">
        <v>44271</v>
      </c>
      <c r="E1319" s="6" t="s">
        <v>28</v>
      </c>
      <c r="F1319" s="6" t="s">
        <v>63</v>
      </c>
      <c r="G1319" s="6" t="s">
        <v>64</v>
      </c>
      <c r="H1319" s="6" t="s">
        <v>22</v>
      </c>
      <c r="I1319" s="8">
        <v>0.6</v>
      </c>
      <c r="J1319" s="9">
        <v>3750</v>
      </c>
      <c r="K1319" s="10">
        <f t="shared" si="11"/>
        <v>2250</v>
      </c>
      <c r="L1319" s="10">
        <f t="shared" si="10"/>
        <v>1012.5</v>
      </c>
      <c r="M1319" s="11">
        <v>0.45</v>
      </c>
      <c r="O1319" s="16"/>
      <c r="P1319" s="17">
        <f>'RAW DATA'!$I1319+0.05</f>
        <v>0.65</v>
      </c>
      <c r="Q1319" s="12">
        <f>'RAW DATA'!$J1319+500</f>
        <v>4250</v>
      </c>
      <c r="R1319" s="13">
        <f>'RAW DATA'!$M1319+5%</f>
        <v>0.5</v>
      </c>
    </row>
    <row r="1320" spans="1:18" ht="15.75" customHeight="1" x14ac:dyDescent="0.25">
      <c r="A1320" s="1"/>
      <c r="B1320" s="6" t="s">
        <v>27</v>
      </c>
      <c r="C1320" s="6">
        <v>1128299</v>
      </c>
      <c r="D1320" s="7">
        <v>44303</v>
      </c>
      <c r="E1320" s="6" t="s">
        <v>28</v>
      </c>
      <c r="F1320" s="6" t="s">
        <v>63</v>
      </c>
      <c r="G1320" s="6" t="s">
        <v>64</v>
      </c>
      <c r="H1320" s="6" t="s">
        <v>17</v>
      </c>
      <c r="I1320" s="8">
        <v>0.65</v>
      </c>
      <c r="J1320" s="9">
        <v>5500</v>
      </c>
      <c r="K1320" s="10">
        <f t="shared" si="11"/>
        <v>3575</v>
      </c>
      <c r="L1320" s="10">
        <f t="shared" si="10"/>
        <v>1072.5</v>
      </c>
      <c r="M1320" s="11">
        <v>0.3</v>
      </c>
      <c r="O1320" s="16"/>
      <c r="P1320" s="17">
        <f>'RAW DATA'!$I1320+0.05</f>
        <v>0.70000000000000007</v>
      </c>
      <c r="Q1320" s="12">
        <f>'RAW DATA'!$J1320+500</f>
        <v>6000</v>
      </c>
      <c r="R1320" s="13">
        <f>'RAW DATA'!$M1320+5%</f>
        <v>0.35</v>
      </c>
    </row>
    <row r="1321" spans="1:18" ht="15.75" customHeight="1" x14ac:dyDescent="0.25">
      <c r="A1321" s="1"/>
      <c r="B1321" s="6" t="s">
        <v>27</v>
      </c>
      <c r="C1321" s="6">
        <v>1128299</v>
      </c>
      <c r="D1321" s="7">
        <v>44303</v>
      </c>
      <c r="E1321" s="6" t="s">
        <v>28</v>
      </c>
      <c r="F1321" s="6" t="s">
        <v>63</v>
      </c>
      <c r="G1321" s="6" t="s">
        <v>64</v>
      </c>
      <c r="H1321" s="6" t="s">
        <v>18</v>
      </c>
      <c r="I1321" s="8">
        <v>0.70000000000000007</v>
      </c>
      <c r="J1321" s="9">
        <v>3500</v>
      </c>
      <c r="K1321" s="10">
        <f t="shared" si="11"/>
        <v>2450.0000000000005</v>
      </c>
      <c r="L1321" s="10">
        <f t="shared" si="10"/>
        <v>612.50000000000011</v>
      </c>
      <c r="M1321" s="11">
        <v>0.25</v>
      </c>
      <c r="O1321" s="16"/>
      <c r="P1321" s="17">
        <f>'RAW DATA'!$I1321+0.05</f>
        <v>0.75000000000000011</v>
      </c>
      <c r="Q1321" s="12">
        <f>'RAW DATA'!$J1321+500</f>
        <v>4000</v>
      </c>
      <c r="R1321" s="13">
        <f>'RAW DATA'!$M1321+5%</f>
        <v>0.3</v>
      </c>
    </row>
    <row r="1322" spans="1:18" ht="15.75" customHeight="1" x14ac:dyDescent="0.25">
      <c r="A1322" s="1"/>
      <c r="B1322" s="6" t="s">
        <v>27</v>
      </c>
      <c r="C1322" s="6">
        <v>1128299</v>
      </c>
      <c r="D1322" s="7">
        <v>44303</v>
      </c>
      <c r="E1322" s="6" t="s">
        <v>28</v>
      </c>
      <c r="F1322" s="6" t="s">
        <v>63</v>
      </c>
      <c r="G1322" s="6" t="s">
        <v>64</v>
      </c>
      <c r="H1322" s="6" t="s">
        <v>19</v>
      </c>
      <c r="I1322" s="8">
        <v>0.70000000000000007</v>
      </c>
      <c r="J1322" s="9">
        <v>4000</v>
      </c>
      <c r="K1322" s="10">
        <f t="shared" si="11"/>
        <v>2800.0000000000005</v>
      </c>
      <c r="L1322" s="10">
        <f t="shared" si="10"/>
        <v>840.00000000000011</v>
      </c>
      <c r="M1322" s="11">
        <v>0.3</v>
      </c>
      <c r="O1322" s="16"/>
      <c r="P1322" s="17">
        <f>'RAW DATA'!$I1322+0.05</f>
        <v>0.75000000000000011</v>
      </c>
      <c r="Q1322" s="12">
        <f>'RAW DATA'!$J1322+500</f>
        <v>4500</v>
      </c>
      <c r="R1322" s="13">
        <f>'RAW DATA'!$M1322+5%</f>
        <v>0.35</v>
      </c>
    </row>
    <row r="1323" spans="1:18" ht="15.75" customHeight="1" x14ac:dyDescent="0.25">
      <c r="A1323" s="1"/>
      <c r="B1323" s="6" t="s">
        <v>27</v>
      </c>
      <c r="C1323" s="6">
        <v>1128299</v>
      </c>
      <c r="D1323" s="7">
        <v>44303</v>
      </c>
      <c r="E1323" s="6" t="s">
        <v>28</v>
      </c>
      <c r="F1323" s="6" t="s">
        <v>63</v>
      </c>
      <c r="G1323" s="6" t="s">
        <v>64</v>
      </c>
      <c r="H1323" s="6" t="s">
        <v>20</v>
      </c>
      <c r="I1323" s="8">
        <v>0.55000000000000004</v>
      </c>
      <c r="J1323" s="9">
        <v>3000</v>
      </c>
      <c r="K1323" s="10">
        <f t="shared" si="11"/>
        <v>1650.0000000000002</v>
      </c>
      <c r="L1323" s="10">
        <f t="shared" si="10"/>
        <v>495.00000000000006</v>
      </c>
      <c r="M1323" s="11">
        <v>0.3</v>
      </c>
      <c r="O1323" s="16"/>
      <c r="P1323" s="17">
        <f>'RAW DATA'!$I1323+0.05</f>
        <v>0.60000000000000009</v>
      </c>
      <c r="Q1323" s="12">
        <f>'RAW DATA'!$J1323+500</f>
        <v>3500</v>
      </c>
      <c r="R1323" s="13">
        <f>'RAW DATA'!$M1323+5%</f>
        <v>0.35</v>
      </c>
    </row>
    <row r="1324" spans="1:18" ht="15.75" customHeight="1" x14ac:dyDescent="0.25">
      <c r="A1324" s="1"/>
      <c r="B1324" s="6" t="s">
        <v>27</v>
      </c>
      <c r="C1324" s="6">
        <v>1128299</v>
      </c>
      <c r="D1324" s="7">
        <v>44303</v>
      </c>
      <c r="E1324" s="6" t="s">
        <v>28</v>
      </c>
      <c r="F1324" s="6" t="s">
        <v>63</v>
      </c>
      <c r="G1324" s="6" t="s">
        <v>64</v>
      </c>
      <c r="H1324" s="6" t="s">
        <v>21</v>
      </c>
      <c r="I1324" s="8">
        <v>0.60000000000000009</v>
      </c>
      <c r="J1324" s="9">
        <v>2000</v>
      </c>
      <c r="K1324" s="10">
        <f t="shared" si="11"/>
        <v>1200.0000000000002</v>
      </c>
      <c r="L1324" s="10">
        <f t="shared" si="10"/>
        <v>240.00000000000006</v>
      </c>
      <c r="M1324" s="11">
        <v>0.2</v>
      </c>
      <c r="O1324" s="16"/>
      <c r="P1324" s="17">
        <f>'RAW DATA'!$I1324+0.05</f>
        <v>0.65000000000000013</v>
      </c>
      <c r="Q1324" s="12">
        <f>'RAW DATA'!$J1324+500</f>
        <v>2500</v>
      </c>
      <c r="R1324" s="13">
        <f>'RAW DATA'!$M1324+5%</f>
        <v>0.25</v>
      </c>
    </row>
    <row r="1325" spans="1:18" ht="15.75" customHeight="1" x14ac:dyDescent="0.25">
      <c r="A1325" s="1"/>
      <c r="B1325" s="6" t="s">
        <v>27</v>
      </c>
      <c r="C1325" s="6">
        <v>1128299</v>
      </c>
      <c r="D1325" s="7">
        <v>44303</v>
      </c>
      <c r="E1325" s="6" t="s">
        <v>28</v>
      </c>
      <c r="F1325" s="6" t="s">
        <v>63</v>
      </c>
      <c r="G1325" s="6" t="s">
        <v>64</v>
      </c>
      <c r="H1325" s="6" t="s">
        <v>22</v>
      </c>
      <c r="I1325" s="8">
        <v>0.75000000000000011</v>
      </c>
      <c r="J1325" s="9">
        <v>3750</v>
      </c>
      <c r="K1325" s="10">
        <f t="shared" si="11"/>
        <v>2812.5000000000005</v>
      </c>
      <c r="L1325" s="10">
        <f t="shared" si="10"/>
        <v>1265.6250000000002</v>
      </c>
      <c r="M1325" s="11">
        <v>0.45</v>
      </c>
      <c r="O1325" s="16"/>
      <c r="P1325" s="17">
        <f>'RAW DATA'!$I1325+0.05</f>
        <v>0.80000000000000016</v>
      </c>
      <c r="Q1325" s="12">
        <f>'RAW DATA'!$J1325+500</f>
        <v>4250</v>
      </c>
      <c r="R1325" s="13">
        <f>'RAW DATA'!$M1325+5%</f>
        <v>0.5</v>
      </c>
    </row>
    <row r="1326" spans="1:18" ht="15.75" customHeight="1" x14ac:dyDescent="0.25">
      <c r="A1326" s="1"/>
      <c r="B1326" s="6" t="s">
        <v>27</v>
      </c>
      <c r="C1326" s="6">
        <v>1128299</v>
      </c>
      <c r="D1326" s="7">
        <v>44334</v>
      </c>
      <c r="E1326" s="6" t="s">
        <v>28</v>
      </c>
      <c r="F1326" s="6" t="s">
        <v>63</v>
      </c>
      <c r="G1326" s="6" t="s">
        <v>64</v>
      </c>
      <c r="H1326" s="6" t="s">
        <v>17</v>
      </c>
      <c r="I1326" s="8">
        <v>0.6</v>
      </c>
      <c r="J1326" s="9">
        <v>5750</v>
      </c>
      <c r="K1326" s="10">
        <f t="shared" si="11"/>
        <v>3450</v>
      </c>
      <c r="L1326" s="10">
        <f t="shared" si="10"/>
        <v>1035</v>
      </c>
      <c r="M1326" s="11">
        <v>0.3</v>
      </c>
      <c r="O1326" s="16"/>
      <c r="P1326" s="17">
        <f>'RAW DATA'!$I1326+0.05</f>
        <v>0.65</v>
      </c>
      <c r="Q1326" s="12">
        <f>'RAW DATA'!$J1326+500</f>
        <v>6250</v>
      </c>
      <c r="R1326" s="13">
        <f>'RAW DATA'!$M1326+5%</f>
        <v>0.35</v>
      </c>
    </row>
    <row r="1327" spans="1:18" ht="15.75" customHeight="1" x14ac:dyDescent="0.25">
      <c r="A1327" s="1"/>
      <c r="B1327" s="6" t="s">
        <v>27</v>
      </c>
      <c r="C1327" s="6">
        <v>1128299</v>
      </c>
      <c r="D1327" s="7">
        <v>44334</v>
      </c>
      <c r="E1327" s="6" t="s">
        <v>28</v>
      </c>
      <c r="F1327" s="6" t="s">
        <v>63</v>
      </c>
      <c r="G1327" s="6" t="s">
        <v>64</v>
      </c>
      <c r="H1327" s="6" t="s">
        <v>18</v>
      </c>
      <c r="I1327" s="8">
        <v>0.65</v>
      </c>
      <c r="J1327" s="9">
        <v>4250</v>
      </c>
      <c r="K1327" s="10">
        <f t="shared" si="11"/>
        <v>2762.5</v>
      </c>
      <c r="L1327" s="10">
        <f t="shared" si="10"/>
        <v>690.625</v>
      </c>
      <c r="M1327" s="11">
        <v>0.25</v>
      </c>
      <c r="O1327" s="16"/>
      <c r="P1327" s="17">
        <f>'RAW DATA'!$I1327+0.05</f>
        <v>0.70000000000000007</v>
      </c>
      <c r="Q1327" s="12">
        <f>'RAW DATA'!$J1327+500</f>
        <v>4750</v>
      </c>
      <c r="R1327" s="13">
        <f>'RAW DATA'!$M1327+5%</f>
        <v>0.3</v>
      </c>
    </row>
    <row r="1328" spans="1:18" ht="15.75" customHeight="1" x14ac:dyDescent="0.25">
      <c r="A1328" s="1"/>
      <c r="B1328" s="6" t="s">
        <v>27</v>
      </c>
      <c r="C1328" s="6">
        <v>1128299</v>
      </c>
      <c r="D1328" s="7">
        <v>44334</v>
      </c>
      <c r="E1328" s="6" t="s">
        <v>28</v>
      </c>
      <c r="F1328" s="6" t="s">
        <v>63</v>
      </c>
      <c r="G1328" s="6" t="s">
        <v>64</v>
      </c>
      <c r="H1328" s="6" t="s">
        <v>19</v>
      </c>
      <c r="I1328" s="8">
        <v>0.65</v>
      </c>
      <c r="J1328" s="9">
        <v>4250</v>
      </c>
      <c r="K1328" s="10">
        <f t="shared" si="11"/>
        <v>2762.5</v>
      </c>
      <c r="L1328" s="10">
        <f t="shared" si="10"/>
        <v>828.75</v>
      </c>
      <c r="M1328" s="11">
        <v>0.3</v>
      </c>
      <c r="O1328" s="16"/>
      <c r="P1328" s="17">
        <f>'RAW DATA'!$I1328+0.05</f>
        <v>0.70000000000000007</v>
      </c>
      <c r="Q1328" s="12">
        <f>'RAW DATA'!$J1328+500</f>
        <v>4750</v>
      </c>
      <c r="R1328" s="13">
        <f>'RAW DATA'!$M1328+5%</f>
        <v>0.35</v>
      </c>
    </row>
    <row r="1329" spans="1:18" ht="15.75" customHeight="1" x14ac:dyDescent="0.25">
      <c r="A1329" s="1"/>
      <c r="B1329" s="6" t="s">
        <v>27</v>
      </c>
      <c r="C1329" s="6">
        <v>1128299</v>
      </c>
      <c r="D1329" s="7">
        <v>44334</v>
      </c>
      <c r="E1329" s="6" t="s">
        <v>28</v>
      </c>
      <c r="F1329" s="6" t="s">
        <v>63</v>
      </c>
      <c r="G1329" s="6" t="s">
        <v>64</v>
      </c>
      <c r="H1329" s="6" t="s">
        <v>20</v>
      </c>
      <c r="I1329" s="8">
        <v>0.6</v>
      </c>
      <c r="J1329" s="9">
        <v>3250</v>
      </c>
      <c r="K1329" s="10">
        <f t="shared" si="11"/>
        <v>1950</v>
      </c>
      <c r="L1329" s="10">
        <f t="shared" si="10"/>
        <v>585</v>
      </c>
      <c r="M1329" s="11">
        <v>0.3</v>
      </c>
      <c r="O1329" s="16"/>
      <c r="P1329" s="17">
        <f>'RAW DATA'!$I1329+0.05</f>
        <v>0.65</v>
      </c>
      <c r="Q1329" s="12">
        <f>'RAW DATA'!$J1329+500</f>
        <v>3750</v>
      </c>
      <c r="R1329" s="13">
        <f>'RAW DATA'!$M1329+5%</f>
        <v>0.35</v>
      </c>
    </row>
    <row r="1330" spans="1:18" ht="15.75" customHeight="1" x14ac:dyDescent="0.25">
      <c r="A1330" s="1"/>
      <c r="B1330" s="6" t="s">
        <v>27</v>
      </c>
      <c r="C1330" s="6">
        <v>1128299</v>
      </c>
      <c r="D1330" s="7">
        <v>44334</v>
      </c>
      <c r="E1330" s="6" t="s">
        <v>28</v>
      </c>
      <c r="F1330" s="6" t="s">
        <v>63</v>
      </c>
      <c r="G1330" s="6" t="s">
        <v>64</v>
      </c>
      <c r="H1330" s="6" t="s">
        <v>21</v>
      </c>
      <c r="I1330" s="8">
        <v>0.54999999999999993</v>
      </c>
      <c r="J1330" s="9">
        <v>2250</v>
      </c>
      <c r="K1330" s="10">
        <f t="shared" si="11"/>
        <v>1237.4999999999998</v>
      </c>
      <c r="L1330" s="10">
        <f t="shared" si="10"/>
        <v>247.49999999999997</v>
      </c>
      <c r="M1330" s="11">
        <v>0.2</v>
      </c>
      <c r="O1330" s="16"/>
      <c r="P1330" s="17">
        <f>'RAW DATA'!$I1330-0.05</f>
        <v>0.49999999999999994</v>
      </c>
      <c r="Q1330" s="12">
        <f>'RAW DATA'!$J1330+500</f>
        <v>2750</v>
      </c>
      <c r="R1330" s="13">
        <f>'RAW DATA'!$M1330+5%</f>
        <v>0.25</v>
      </c>
    </row>
    <row r="1331" spans="1:18" ht="15.75" customHeight="1" x14ac:dyDescent="0.25">
      <c r="A1331" s="1"/>
      <c r="B1331" s="6" t="s">
        <v>27</v>
      </c>
      <c r="C1331" s="6">
        <v>1128299</v>
      </c>
      <c r="D1331" s="7">
        <v>44334</v>
      </c>
      <c r="E1331" s="6" t="s">
        <v>28</v>
      </c>
      <c r="F1331" s="6" t="s">
        <v>63</v>
      </c>
      <c r="G1331" s="6" t="s">
        <v>64</v>
      </c>
      <c r="H1331" s="6" t="s">
        <v>22</v>
      </c>
      <c r="I1331" s="8">
        <v>0.7</v>
      </c>
      <c r="J1331" s="9">
        <v>5750</v>
      </c>
      <c r="K1331" s="10">
        <f t="shared" si="11"/>
        <v>4024.9999999999995</v>
      </c>
      <c r="L1331" s="10">
        <f t="shared" si="10"/>
        <v>1811.2499999999998</v>
      </c>
      <c r="M1331" s="11">
        <v>0.45</v>
      </c>
      <c r="O1331" s="16"/>
      <c r="P1331" s="17">
        <f>'RAW DATA'!$I1331-0.05</f>
        <v>0.64999999999999991</v>
      </c>
      <c r="Q1331" s="12">
        <f>'RAW DATA'!$J1331+1000</f>
        <v>6750</v>
      </c>
      <c r="R1331" s="13">
        <f>'RAW DATA'!$M1331+5%</f>
        <v>0.5</v>
      </c>
    </row>
    <row r="1332" spans="1:18" ht="15.75" customHeight="1" x14ac:dyDescent="0.25">
      <c r="A1332" s="1"/>
      <c r="B1332" s="6" t="s">
        <v>27</v>
      </c>
      <c r="C1332" s="6">
        <v>1128299</v>
      </c>
      <c r="D1332" s="7">
        <v>44364</v>
      </c>
      <c r="E1332" s="6" t="s">
        <v>28</v>
      </c>
      <c r="F1332" s="6" t="s">
        <v>63</v>
      </c>
      <c r="G1332" s="6" t="s">
        <v>64</v>
      </c>
      <c r="H1332" s="6" t="s">
        <v>17</v>
      </c>
      <c r="I1332" s="8">
        <v>0.64999999999999991</v>
      </c>
      <c r="J1332" s="9">
        <v>8250</v>
      </c>
      <c r="K1332" s="10">
        <f t="shared" si="11"/>
        <v>5362.4999999999991</v>
      </c>
      <c r="L1332" s="10">
        <f t="shared" si="10"/>
        <v>1608.7499999999998</v>
      </c>
      <c r="M1332" s="11">
        <v>0.3</v>
      </c>
      <c r="O1332" s="16"/>
      <c r="P1332" s="17">
        <f>'RAW DATA'!$I1332-0.05</f>
        <v>0.59999999999999987</v>
      </c>
      <c r="Q1332" s="12">
        <f>'RAW DATA'!$J1332+1000</f>
        <v>9250</v>
      </c>
      <c r="R1332" s="13">
        <f>'RAW DATA'!$M1332+5%</f>
        <v>0.35</v>
      </c>
    </row>
    <row r="1333" spans="1:18" ht="15.75" customHeight="1" x14ac:dyDescent="0.25">
      <c r="A1333" s="1"/>
      <c r="B1333" s="6" t="s">
        <v>27</v>
      </c>
      <c r="C1333" s="6">
        <v>1128299</v>
      </c>
      <c r="D1333" s="7">
        <v>44364</v>
      </c>
      <c r="E1333" s="6" t="s">
        <v>28</v>
      </c>
      <c r="F1333" s="6" t="s">
        <v>63</v>
      </c>
      <c r="G1333" s="6" t="s">
        <v>64</v>
      </c>
      <c r="H1333" s="6" t="s">
        <v>18</v>
      </c>
      <c r="I1333" s="8">
        <v>0.7</v>
      </c>
      <c r="J1333" s="9">
        <v>7000</v>
      </c>
      <c r="K1333" s="10">
        <f t="shared" si="11"/>
        <v>4900</v>
      </c>
      <c r="L1333" s="10">
        <f t="shared" si="10"/>
        <v>1225</v>
      </c>
      <c r="M1333" s="11">
        <v>0.25</v>
      </c>
      <c r="O1333" s="16"/>
      <c r="P1333" s="17">
        <f>'RAW DATA'!$I1333-0.05</f>
        <v>0.64999999999999991</v>
      </c>
      <c r="Q1333" s="12">
        <f>'RAW DATA'!$J1333+1000</f>
        <v>8000</v>
      </c>
      <c r="R1333" s="13">
        <f>'RAW DATA'!$M1333+5%</f>
        <v>0.3</v>
      </c>
    </row>
    <row r="1334" spans="1:18" ht="15.75" customHeight="1" x14ac:dyDescent="0.25">
      <c r="A1334" s="1"/>
      <c r="B1334" s="6" t="s">
        <v>27</v>
      </c>
      <c r="C1334" s="6">
        <v>1128299</v>
      </c>
      <c r="D1334" s="7">
        <v>44364</v>
      </c>
      <c r="E1334" s="6" t="s">
        <v>28</v>
      </c>
      <c r="F1334" s="6" t="s">
        <v>63</v>
      </c>
      <c r="G1334" s="6" t="s">
        <v>64</v>
      </c>
      <c r="H1334" s="6" t="s">
        <v>19</v>
      </c>
      <c r="I1334" s="8">
        <v>0.85</v>
      </c>
      <c r="J1334" s="9">
        <v>7000</v>
      </c>
      <c r="K1334" s="10">
        <f t="shared" si="11"/>
        <v>5950</v>
      </c>
      <c r="L1334" s="10">
        <f t="shared" si="10"/>
        <v>1785</v>
      </c>
      <c r="M1334" s="11">
        <v>0.3</v>
      </c>
      <c r="O1334" s="16"/>
      <c r="P1334" s="17">
        <f>'RAW DATA'!$I1334+0.1</f>
        <v>0.95</v>
      </c>
      <c r="Q1334" s="12">
        <f>'RAW DATA'!$J1334+1000</f>
        <v>8000</v>
      </c>
      <c r="R1334" s="13">
        <f>'RAW DATA'!$M1334+5%</f>
        <v>0.35</v>
      </c>
    </row>
    <row r="1335" spans="1:18" ht="15.75" customHeight="1" x14ac:dyDescent="0.25">
      <c r="A1335" s="1"/>
      <c r="B1335" s="6" t="s">
        <v>27</v>
      </c>
      <c r="C1335" s="6">
        <v>1128299</v>
      </c>
      <c r="D1335" s="7">
        <v>44364</v>
      </c>
      <c r="E1335" s="6" t="s">
        <v>28</v>
      </c>
      <c r="F1335" s="6" t="s">
        <v>63</v>
      </c>
      <c r="G1335" s="6" t="s">
        <v>64</v>
      </c>
      <c r="H1335" s="6" t="s">
        <v>20</v>
      </c>
      <c r="I1335" s="8">
        <v>0.85</v>
      </c>
      <c r="J1335" s="9">
        <v>5750</v>
      </c>
      <c r="K1335" s="10">
        <f t="shared" si="11"/>
        <v>4887.5</v>
      </c>
      <c r="L1335" s="10">
        <f t="shared" si="10"/>
        <v>1466.25</v>
      </c>
      <c r="M1335" s="11">
        <v>0.3</v>
      </c>
      <c r="O1335" s="16"/>
      <c r="P1335" s="17">
        <f>'RAW DATA'!$I1335+0.1</f>
        <v>0.95</v>
      </c>
      <c r="Q1335" s="12">
        <f>'RAW DATA'!$J1335+1000</f>
        <v>6750</v>
      </c>
      <c r="R1335" s="13">
        <f>'RAW DATA'!$M1335+5%</f>
        <v>0.35</v>
      </c>
    </row>
    <row r="1336" spans="1:18" ht="15.75" customHeight="1" x14ac:dyDescent="0.25">
      <c r="A1336" s="1"/>
      <c r="B1336" s="6" t="s">
        <v>27</v>
      </c>
      <c r="C1336" s="6">
        <v>1128299</v>
      </c>
      <c r="D1336" s="7">
        <v>44364</v>
      </c>
      <c r="E1336" s="6" t="s">
        <v>28</v>
      </c>
      <c r="F1336" s="6" t="s">
        <v>63</v>
      </c>
      <c r="G1336" s="6" t="s">
        <v>64</v>
      </c>
      <c r="H1336" s="6" t="s">
        <v>21</v>
      </c>
      <c r="I1336" s="8">
        <v>0.95000000000000007</v>
      </c>
      <c r="J1336" s="9">
        <v>4500</v>
      </c>
      <c r="K1336" s="10">
        <f t="shared" si="11"/>
        <v>4275</v>
      </c>
      <c r="L1336" s="10">
        <f t="shared" si="10"/>
        <v>855</v>
      </c>
      <c r="M1336" s="11">
        <v>0.2</v>
      </c>
      <c r="O1336" s="16"/>
      <c r="P1336" s="17">
        <f>'RAW DATA'!$I1336+0.1</f>
        <v>1.05</v>
      </c>
      <c r="Q1336" s="12">
        <f>'RAW DATA'!$J1336+1000</f>
        <v>5500</v>
      </c>
      <c r="R1336" s="13">
        <f>'RAW DATA'!$M1336+5%</f>
        <v>0.25</v>
      </c>
    </row>
    <row r="1337" spans="1:18" ht="15.75" customHeight="1" x14ac:dyDescent="0.25">
      <c r="A1337" s="1"/>
      <c r="B1337" s="6" t="s">
        <v>27</v>
      </c>
      <c r="C1337" s="6">
        <v>1128299</v>
      </c>
      <c r="D1337" s="7">
        <v>44364</v>
      </c>
      <c r="E1337" s="6" t="s">
        <v>28</v>
      </c>
      <c r="F1337" s="6" t="s">
        <v>63</v>
      </c>
      <c r="G1337" s="6" t="s">
        <v>64</v>
      </c>
      <c r="H1337" s="6" t="s">
        <v>22</v>
      </c>
      <c r="I1337" s="8">
        <v>1.1000000000000001</v>
      </c>
      <c r="J1337" s="9">
        <v>7500</v>
      </c>
      <c r="K1337" s="10">
        <f t="shared" si="11"/>
        <v>8250</v>
      </c>
      <c r="L1337" s="10">
        <f t="shared" si="10"/>
        <v>3712.5</v>
      </c>
      <c r="M1337" s="11">
        <v>0.45</v>
      </c>
      <c r="O1337" s="16"/>
      <c r="P1337" s="17">
        <f>'RAW DATA'!$I1337+0.1</f>
        <v>1.2000000000000002</v>
      </c>
      <c r="Q1337" s="12">
        <f>'RAW DATA'!$J1337+1000</f>
        <v>8500</v>
      </c>
      <c r="R1337" s="13">
        <f>'RAW DATA'!$M1337+5%</f>
        <v>0.5</v>
      </c>
    </row>
    <row r="1338" spans="1:18" ht="15.75" customHeight="1" x14ac:dyDescent="0.25">
      <c r="A1338" s="1"/>
      <c r="B1338" s="6" t="s">
        <v>27</v>
      </c>
      <c r="C1338" s="6">
        <v>1128299</v>
      </c>
      <c r="D1338" s="7">
        <v>44393</v>
      </c>
      <c r="E1338" s="6" t="s">
        <v>28</v>
      </c>
      <c r="F1338" s="6" t="s">
        <v>63</v>
      </c>
      <c r="G1338" s="6" t="s">
        <v>64</v>
      </c>
      <c r="H1338" s="6" t="s">
        <v>17</v>
      </c>
      <c r="I1338" s="8">
        <v>0.9</v>
      </c>
      <c r="J1338" s="9">
        <v>9000</v>
      </c>
      <c r="K1338" s="10">
        <f t="shared" si="11"/>
        <v>8100</v>
      </c>
      <c r="L1338" s="10">
        <f t="shared" si="10"/>
        <v>2430</v>
      </c>
      <c r="M1338" s="11">
        <v>0.3</v>
      </c>
      <c r="O1338" s="16"/>
      <c r="P1338" s="17">
        <f>'RAW DATA'!$I1338+0.1</f>
        <v>1</v>
      </c>
      <c r="Q1338" s="12">
        <f>'RAW DATA'!$J1338+1000</f>
        <v>10000</v>
      </c>
      <c r="R1338" s="13">
        <f>'RAW DATA'!$M1338+5%</f>
        <v>0.35</v>
      </c>
    </row>
    <row r="1339" spans="1:18" ht="15.75" customHeight="1" x14ac:dyDescent="0.25">
      <c r="A1339" s="1"/>
      <c r="B1339" s="6" t="s">
        <v>27</v>
      </c>
      <c r="C1339" s="6">
        <v>1128299</v>
      </c>
      <c r="D1339" s="7">
        <v>44393</v>
      </c>
      <c r="E1339" s="6" t="s">
        <v>28</v>
      </c>
      <c r="F1339" s="6" t="s">
        <v>63</v>
      </c>
      <c r="G1339" s="6" t="s">
        <v>64</v>
      </c>
      <c r="H1339" s="6" t="s">
        <v>18</v>
      </c>
      <c r="I1339" s="8">
        <v>0.95000000000000007</v>
      </c>
      <c r="J1339" s="9">
        <v>7500</v>
      </c>
      <c r="K1339" s="10">
        <f t="shared" si="11"/>
        <v>7125.0000000000009</v>
      </c>
      <c r="L1339" s="10">
        <f t="shared" si="10"/>
        <v>1781.2500000000002</v>
      </c>
      <c r="M1339" s="11">
        <v>0.25</v>
      </c>
      <c r="O1339" s="16"/>
      <c r="P1339" s="17">
        <f>'RAW DATA'!$I1339+0.1</f>
        <v>1.05</v>
      </c>
      <c r="Q1339" s="12">
        <f>'RAW DATA'!$J1339+1000</f>
        <v>8500</v>
      </c>
      <c r="R1339" s="13">
        <f>'RAW DATA'!$M1339+5%</f>
        <v>0.3</v>
      </c>
    </row>
    <row r="1340" spans="1:18" ht="15.75" customHeight="1" x14ac:dyDescent="0.25">
      <c r="A1340" s="1"/>
      <c r="B1340" s="6" t="s">
        <v>27</v>
      </c>
      <c r="C1340" s="6">
        <v>1128299</v>
      </c>
      <c r="D1340" s="7">
        <v>44393</v>
      </c>
      <c r="E1340" s="6" t="s">
        <v>28</v>
      </c>
      <c r="F1340" s="6" t="s">
        <v>63</v>
      </c>
      <c r="G1340" s="6" t="s">
        <v>64</v>
      </c>
      <c r="H1340" s="6" t="s">
        <v>19</v>
      </c>
      <c r="I1340" s="8">
        <v>0.95000000000000007</v>
      </c>
      <c r="J1340" s="9">
        <v>7000</v>
      </c>
      <c r="K1340" s="10">
        <f t="shared" si="11"/>
        <v>6650.0000000000009</v>
      </c>
      <c r="L1340" s="10">
        <f t="shared" si="10"/>
        <v>1995.0000000000002</v>
      </c>
      <c r="M1340" s="11">
        <v>0.3</v>
      </c>
      <c r="O1340" s="16"/>
      <c r="P1340" s="17">
        <f>'RAW DATA'!$I1340+0.1</f>
        <v>1.05</v>
      </c>
      <c r="Q1340" s="12">
        <f>'RAW DATA'!$J1340+1000</f>
        <v>8000</v>
      </c>
      <c r="R1340" s="13">
        <f>'RAW DATA'!$M1340+5%</f>
        <v>0.35</v>
      </c>
    </row>
    <row r="1341" spans="1:18" ht="15.75" customHeight="1" x14ac:dyDescent="0.25">
      <c r="A1341" s="1"/>
      <c r="B1341" s="6" t="s">
        <v>27</v>
      </c>
      <c r="C1341" s="6">
        <v>1128299</v>
      </c>
      <c r="D1341" s="7">
        <v>44393</v>
      </c>
      <c r="E1341" s="6" t="s">
        <v>28</v>
      </c>
      <c r="F1341" s="6" t="s">
        <v>63</v>
      </c>
      <c r="G1341" s="6" t="s">
        <v>64</v>
      </c>
      <c r="H1341" s="6" t="s">
        <v>20</v>
      </c>
      <c r="I1341" s="8">
        <v>0.9</v>
      </c>
      <c r="J1341" s="9">
        <v>6000</v>
      </c>
      <c r="K1341" s="10">
        <f t="shared" si="11"/>
        <v>5400</v>
      </c>
      <c r="L1341" s="10">
        <f t="shared" si="10"/>
        <v>1620</v>
      </c>
      <c r="M1341" s="11">
        <v>0.3</v>
      </c>
      <c r="O1341" s="16"/>
      <c r="P1341" s="17">
        <f>'RAW DATA'!$I1341+0.1</f>
        <v>1</v>
      </c>
      <c r="Q1341" s="12">
        <f>'RAW DATA'!$J1341+1000</f>
        <v>7000</v>
      </c>
      <c r="R1341" s="13">
        <f>'RAW DATA'!$M1341+5%</f>
        <v>0.35</v>
      </c>
    </row>
    <row r="1342" spans="1:18" ht="15.75" customHeight="1" x14ac:dyDescent="0.25">
      <c r="A1342" s="1"/>
      <c r="B1342" s="6" t="s">
        <v>27</v>
      </c>
      <c r="C1342" s="6">
        <v>1128299</v>
      </c>
      <c r="D1342" s="7">
        <v>44393</v>
      </c>
      <c r="E1342" s="6" t="s">
        <v>28</v>
      </c>
      <c r="F1342" s="6" t="s">
        <v>63</v>
      </c>
      <c r="G1342" s="6" t="s">
        <v>64</v>
      </c>
      <c r="H1342" s="6" t="s">
        <v>21</v>
      </c>
      <c r="I1342" s="8">
        <v>0.95000000000000007</v>
      </c>
      <c r="J1342" s="9">
        <v>6500</v>
      </c>
      <c r="K1342" s="10">
        <f t="shared" si="11"/>
        <v>6175</v>
      </c>
      <c r="L1342" s="10">
        <f t="shared" si="10"/>
        <v>1235</v>
      </c>
      <c r="M1342" s="11">
        <v>0.2</v>
      </c>
      <c r="O1342" s="16"/>
      <c r="P1342" s="17">
        <f>'RAW DATA'!$I1342+0.1</f>
        <v>1.05</v>
      </c>
      <c r="Q1342" s="12">
        <f>'RAW DATA'!$J1342+1000</f>
        <v>7500</v>
      </c>
      <c r="R1342" s="13">
        <f>'RAW DATA'!$M1342+5%</f>
        <v>0.25</v>
      </c>
    </row>
    <row r="1343" spans="1:18" ht="15.75" customHeight="1" x14ac:dyDescent="0.25">
      <c r="A1343" s="1"/>
      <c r="B1343" s="6" t="s">
        <v>27</v>
      </c>
      <c r="C1343" s="6">
        <v>1128299</v>
      </c>
      <c r="D1343" s="7">
        <v>44393</v>
      </c>
      <c r="E1343" s="6" t="s">
        <v>28</v>
      </c>
      <c r="F1343" s="6" t="s">
        <v>63</v>
      </c>
      <c r="G1343" s="6" t="s">
        <v>64</v>
      </c>
      <c r="H1343" s="6" t="s">
        <v>22</v>
      </c>
      <c r="I1343" s="8">
        <v>1.1000000000000001</v>
      </c>
      <c r="J1343" s="9">
        <v>6500</v>
      </c>
      <c r="K1343" s="10">
        <f t="shared" si="11"/>
        <v>7150.0000000000009</v>
      </c>
      <c r="L1343" s="10">
        <f t="shared" si="10"/>
        <v>3217.5000000000005</v>
      </c>
      <c r="M1343" s="11">
        <v>0.45</v>
      </c>
      <c r="O1343" s="16"/>
      <c r="P1343" s="17">
        <f>'RAW DATA'!$I1343+0.1</f>
        <v>1.2000000000000002</v>
      </c>
      <c r="Q1343" s="12">
        <f>'RAW DATA'!$J1343+1000</f>
        <v>7500</v>
      </c>
      <c r="R1343" s="13">
        <f>'RAW DATA'!$M1343+5%</f>
        <v>0.5</v>
      </c>
    </row>
    <row r="1344" spans="1:18" ht="15.75" customHeight="1" x14ac:dyDescent="0.25">
      <c r="A1344" s="1"/>
      <c r="B1344" s="6" t="s">
        <v>27</v>
      </c>
      <c r="C1344" s="6">
        <v>1128299</v>
      </c>
      <c r="D1344" s="7">
        <v>44425</v>
      </c>
      <c r="E1344" s="6" t="s">
        <v>28</v>
      </c>
      <c r="F1344" s="6" t="s">
        <v>63</v>
      </c>
      <c r="G1344" s="6" t="s">
        <v>64</v>
      </c>
      <c r="H1344" s="6" t="s">
        <v>17</v>
      </c>
      <c r="I1344" s="8">
        <v>0.95000000000000007</v>
      </c>
      <c r="J1344" s="9">
        <v>8500</v>
      </c>
      <c r="K1344" s="10">
        <f t="shared" si="11"/>
        <v>8075.0000000000009</v>
      </c>
      <c r="L1344" s="10">
        <f t="shared" si="10"/>
        <v>2422.5</v>
      </c>
      <c r="M1344" s="11">
        <v>0.3</v>
      </c>
      <c r="O1344" s="16"/>
      <c r="P1344" s="17">
        <f>'RAW DATA'!$I1344+0.1</f>
        <v>1.05</v>
      </c>
      <c r="Q1344" s="12">
        <f>'RAW DATA'!$J1344+1000</f>
        <v>9500</v>
      </c>
      <c r="R1344" s="13">
        <f>'RAW DATA'!$M1344+5%</f>
        <v>0.35</v>
      </c>
    </row>
    <row r="1345" spans="1:18" ht="15.75" customHeight="1" x14ac:dyDescent="0.25">
      <c r="A1345" s="1"/>
      <c r="B1345" s="6" t="s">
        <v>27</v>
      </c>
      <c r="C1345" s="6">
        <v>1128299</v>
      </c>
      <c r="D1345" s="7">
        <v>44425</v>
      </c>
      <c r="E1345" s="6" t="s">
        <v>28</v>
      </c>
      <c r="F1345" s="6" t="s">
        <v>63</v>
      </c>
      <c r="G1345" s="6" t="s">
        <v>64</v>
      </c>
      <c r="H1345" s="6" t="s">
        <v>18</v>
      </c>
      <c r="I1345" s="8">
        <v>0.85000000000000009</v>
      </c>
      <c r="J1345" s="9">
        <v>8250</v>
      </c>
      <c r="K1345" s="10">
        <f t="shared" si="11"/>
        <v>7012.5000000000009</v>
      </c>
      <c r="L1345" s="10">
        <f t="shared" si="10"/>
        <v>1753.1250000000002</v>
      </c>
      <c r="M1345" s="11">
        <v>0.25</v>
      </c>
      <c r="O1345" s="16"/>
      <c r="P1345" s="17">
        <f>'RAW DATA'!$I1345+0.1</f>
        <v>0.95000000000000007</v>
      </c>
      <c r="Q1345" s="12">
        <f>'RAW DATA'!$J1345+1000</f>
        <v>9250</v>
      </c>
      <c r="R1345" s="13">
        <f>'RAW DATA'!$M1345+5%</f>
        <v>0.3</v>
      </c>
    </row>
    <row r="1346" spans="1:18" ht="15.75" customHeight="1" x14ac:dyDescent="0.25">
      <c r="A1346" s="1"/>
      <c r="B1346" s="6" t="s">
        <v>27</v>
      </c>
      <c r="C1346" s="6">
        <v>1128299</v>
      </c>
      <c r="D1346" s="7">
        <v>44425</v>
      </c>
      <c r="E1346" s="6" t="s">
        <v>28</v>
      </c>
      <c r="F1346" s="6" t="s">
        <v>63</v>
      </c>
      <c r="G1346" s="6" t="s">
        <v>64</v>
      </c>
      <c r="H1346" s="6" t="s">
        <v>19</v>
      </c>
      <c r="I1346" s="8">
        <v>0.8</v>
      </c>
      <c r="J1346" s="9">
        <v>7000</v>
      </c>
      <c r="K1346" s="10">
        <f t="shared" si="11"/>
        <v>5600</v>
      </c>
      <c r="L1346" s="10">
        <f t="shared" si="10"/>
        <v>1680</v>
      </c>
      <c r="M1346" s="11">
        <v>0.3</v>
      </c>
      <c r="O1346" s="16"/>
      <c r="P1346" s="17">
        <f>'RAW DATA'!$I1346+0.1</f>
        <v>0.9</v>
      </c>
      <c r="Q1346" s="12">
        <f>'RAW DATA'!$J1346+1000</f>
        <v>8000</v>
      </c>
      <c r="R1346" s="13">
        <f>'RAW DATA'!$M1346+5%</f>
        <v>0.35</v>
      </c>
    </row>
    <row r="1347" spans="1:18" ht="15.75" customHeight="1" x14ac:dyDescent="0.25">
      <c r="A1347" s="1"/>
      <c r="B1347" s="6" t="s">
        <v>27</v>
      </c>
      <c r="C1347" s="6">
        <v>1128299</v>
      </c>
      <c r="D1347" s="7">
        <v>44425</v>
      </c>
      <c r="E1347" s="6" t="s">
        <v>28</v>
      </c>
      <c r="F1347" s="6" t="s">
        <v>63</v>
      </c>
      <c r="G1347" s="6" t="s">
        <v>64</v>
      </c>
      <c r="H1347" s="6" t="s">
        <v>20</v>
      </c>
      <c r="I1347" s="8">
        <v>0.8</v>
      </c>
      <c r="J1347" s="9">
        <v>4750</v>
      </c>
      <c r="K1347" s="10">
        <f t="shared" si="11"/>
        <v>3800</v>
      </c>
      <c r="L1347" s="10">
        <f t="shared" si="10"/>
        <v>1140</v>
      </c>
      <c r="M1347" s="11">
        <v>0.3</v>
      </c>
      <c r="O1347" s="16"/>
      <c r="P1347" s="17">
        <f>'RAW DATA'!$I1347+0.1</f>
        <v>0.9</v>
      </c>
      <c r="Q1347" s="12">
        <f>'RAW DATA'!$J1347-500</f>
        <v>4250</v>
      </c>
      <c r="R1347" s="13">
        <f>'RAW DATA'!$M1347+5%</f>
        <v>0.35</v>
      </c>
    </row>
    <row r="1348" spans="1:18" ht="15.75" customHeight="1" x14ac:dyDescent="0.25">
      <c r="A1348" s="1"/>
      <c r="B1348" s="6" t="s">
        <v>27</v>
      </c>
      <c r="C1348" s="6">
        <v>1128299</v>
      </c>
      <c r="D1348" s="7">
        <v>44425</v>
      </c>
      <c r="E1348" s="6" t="s">
        <v>28</v>
      </c>
      <c r="F1348" s="6" t="s">
        <v>63</v>
      </c>
      <c r="G1348" s="6" t="s">
        <v>64</v>
      </c>
      <c r="H1348" s="6" t="s">
        <v>21</v>
      </c>
      <c r="I1348" s="8">
        <v>0.79999999999999993</v>
      </c>
      <c r="J1348" s="9">
        <v>4750</v>
      </c>
      <c r="K1348" s="10">
        <f t="shared" si="11"/>
        <v>3799.9999999999995</v>
      </c>
      <c r="L1348" s="10">
        <f t="shared" si="10"/>
        <v>760</v>
      </c>
      <c r="M1348" s="11">
        <v>0.2</v>
      </c>
      <c r="O1348" s="16"/>
      <c r="P1348" s="17">
        <f>'RAW DATA'!$I1348+0.1</f>
        <v>0.89999999999999991</v>
      </c>
      <c r="Q1348" s="12">
        <f>'RAW DATA'!$J1348-500</f>
        <v>4250</v>
      </c>
      <c r="R1348" s="13">
        <f>'RAW DATA'!$M1348+5%</f>
        <v>0.25</v>
      </c>
    </row>
    <row r="1349" spans="1:18" ht="15.75" customHeight="1" x14ac:dyDescent="0.25">
      <c r="A1349" s="1"/>
      <c r="B1349" s="6" t="s">
        <v>27</v>
      </c>
      <c r="C1349" s="6">
        <v>1128299</v>
      </c>
      <c r="D1349" s="7">
        <v>44425</v>
      </c>
      <c r="E1349" s="6" t="s">
        <v>28</v>
      </c>
      <c r="F1349" s="6" t="s">
        <v>63</v>
      </c>
      <c r="G1349" s="6" t="s">
        <v>64</v>
      </c>
      <c r="H1349" s="6" t="s">
        <v>22</v>
      </c>
      <c r="I1349" s="8">
        <v>0.85</v>
      </c>
      <c r="J1349" s="9">
        <v>3000</v>
      </c>
      <c r="K1349" s="10">
        <f t="shared" si="11"/>
        <v>2550</v>
      </c>
      <c r="L1349" s="10">
        <f t="shared" si="10"/>
        <v>1147.5</v>
      </c>
      <c r="M1349" s="11">
        <v>0.45</v>
      </c>
      <c r="O1349" s="16"/>
      <c r="P1349" s="17">
        <f>'RAW DATA'!$I1349+0.1</f>
        <v>0.95</v>
      </c>
      <c r="Q1349" s="12">
        <f>'RAW DATA'!$J1349-500</f>
        <v>2500</v>
      </c>
      <c r="R1349" s="13">
        <f>'RAW DATA'!$M1349+5%</f>
        <v>0.5</v>
      </c>
    </row>
    <row r="1350" spans="1:18" ht="15.75" customHeight="1" x14ac:dyDescent="0.25">
      <c r="A1350" s="1"/>
      <c r="B1350" s="6" t="s">
        <v>27</v>
      </c>
      <c r="C1350" s="6">
        <v>1128299</v>
      </c>
      <c r="D1350" s="7">
        <v>44457</v>
      </c>
      <c r="E1350" s="6" t="s">
        <v>28</v>
      </c>
      <c r="F1350" s="6" t="s">
        <v>63</v>
      </c>
      <c r="G1350" s="6" t="s">
        <v>64</v>
      </c>
      <c r="H1350" s="6" t="s">
        <v>17</v>
      </c>
      <c r="I1350" s="8">
        <v>0.60000000000000009</v>
      </c>
      <c r="J1350" s="9">
        <v>5000</v>
      </c>
      <c r="K1350" s="10">
        <f t="shared" si="11"/>
        <v>3000.0000000000005</v>
      </c>
      <c r="L1350" s="10">
        <f t="shared" si="10"/>
        <v>900.00000000000011</v>
      </c>
      <c r="M1350" s="11">
        <v>0.3</v>
      </c>
      <c r="O1350" s="16"/>
      <c r="P1350" s="17">
        <f>'RAW DATA'!$I1350-0.05</f>
        <v>0.55000000000000004</v>
      </c>
      <c r="Q1350" s="12">
        <f>'RAW DATA'!$J1350-500</f>
        <v>4500</v>
      </c>
      <c r="R1350" s="13">
        <f>'RAW DATA'!$M1350+5%</f>
        <v>0.35</v>
      </c>
    </row>
    <row r="1351" spans="1:18" ht="15.75" customHeight="1" x14ac:dyDescent="0.25">
      <c r="A1351" s="1"/>
      <c r="B1351" s="6" t="s">
        <v>27</v>
      </c>
      <c r="C1351" s="6">
        <v>1128299</v>
      </c>
      <c r="D1351" s="7">
        <v>44457</v>
      </c>
      <c r="E1351" s="6" t="s">
        <v>28</v>
      </c>
      <c r="F1351" s="6" t="s">
        <v>63</v>
      </c>
      <c r="G1351" s="6" t="s">
        <v>64</v>
      </c>
      <c r="H1351" s="6" t="s">
        <v>18</v>
      </c>
      <c r="I1351" s="8">
        <v>0.65000000000000013</v>
      </c>
      <c r="J1351" s="9">
        <v>5000</v>
      </c>
      <c r="K1351" s="10">
        <f t="shared" si="11"/>
        <v>3250.0000000000005</v>
      </c>
      <c r="L1351" s="10">
        <f t="shared" si="10"/>
        <v>812.50000000000011</v>
      </c>
      <c r="M1351" s="11">
        <v>0.25</v>
      </c>
      <c r="O1351" s="16"/>
      <c r="P1351" s="17">
        <f>'RAW DATA'!$I1351-0.05</f>
        <v>0.60000000000000009</v>
      </c>
      <c r="Q1351" s="12">
        <f>'RAW DATA'!$J1351-500</f>
        <v>4500</v>
      </c>
      <c r="R1351" s="13">
        <f>'RAW DATA'!$M1351+5%</f>
        <v>0.3</v>
      </c>
    </row>
    <row r="1352" spans="1:18" ht="15.75" customHeight="1" x14ac:dyDescent="0.25">
      <c r="A1352" s="1"/>
      <c r="B1352" s="6" t="s">
        <v>27</v>
      </c>
      <c r="C1352" s="6">
        <v>1128299</v>
      </c>
      <c r="D1352" s="7">
        <v>44457</v>
      </c>
      <c r="E1352" s="6" t="s">
        <v>28</v>
      </c>
      <c r="F1352" s="6" t="s">
        <v>63</v>
      </c>
      <c r="G1352" s="6" t="s">
        <v>64</v>
      </c>
      <c r="H1352" s="6" t="s">
        <v>19</v>
      </c>
      <c r="I1352" s="8">
        <v>0.60000000000000009</v>
      </c>
      <c r="J1352" s="9">
        <v>3000</v>
      </c>
      <c r="K1352" s="10">
        <f t="shared" si="11"/>
        <v>1800.0000000000002</v>
      </c>
      <c r="L1352" s="10">
        <f t="shared" si="10"/>
        <v>540</v>
      </c>
      <c r="M1352" s="11">
        <v>0.3</v>
      </c>
      <c r="O1352" s="16"/>
      <c r="P1352" s="17">
        <f>'RAW DATA'!$I1352-0.05</f>
        <v>0.55000000000000004</v>
      </c>
      <c r="Q1352" s="12">
        <f>'RAW DATA'!$J1352-750</f>
        <v>2250</v>
      </c>
      <c r="R1352" s="13">
        <f>'RAW DATA'!$M1352+5%</f>
        <v>0.35</v>
      </c>
    </row>
    <row r="1353" spans="1:18" ht="15.75" customHeight="1" x14ac:dyDescent="0.25">
      <c r="A1353" s="1"/>
      <c r="B1353" s="6" t="s">
        <v>27</v>
      </c>
      <c r="C1353" s="6">
        <v>1128299</v>
      </c>
      <c r="D1353" s="7">
        <v>44457</v>
      </c>
      <c r="E1353" s="6" t="s">
        <v>28</v>
      </c>
      <c r="F1353" s="6" t="s">
        <v>63</v>
      </c>
      <c r="G1353" s="6" t="s">
        <v>64</v>
      </c>
      <c r="H1353" s="6" t="s">
        <v>20</v>
      </c>
      <c r="I1353" s="8">
        <v>0.60000000000000009</v>
      </c>
      <c r="J1353" s="9">
        <v>2500</v>
      </c>
      <c r="K1353" s="10">
        <f t="shared" si="11"/>
        <v>1500.0000000000002</v>
      </c>
      <c r="L1353" s="10">
        <f t="shared" si="10"/>
        <v>450.00000000000006</v>
      </c>
      <c r="M1353" s="11">
        <v>0.3</v>
      </c>
      <c r="O1353" s="16"/>
      <c r="P1353" s="17">
        <f>'RAW DATA'!$I1353-0.05</f>
        <v>0.55000000000000004</v>
      </c>
      <c r="Q1353" s="12">
        <f>'RAW DATA'!$J1353-750</f>
        <v>1750</v>
      </c>
      <c r="R1353" s="13">
        <f>'RAW DATA'!$M1353+5%</f>
        <v>0.35</v>
      </c>
    </row>
    <row r="1354" spans="1:18" ht="15.75" customHeight="1" x14ac:dyDescent="0.25">
      <c r="A1354" s="1"/>
      <c r="B1354" s="6" t="s">
        <v>27</v>
      </c>
      <c r="C1354" s="6">
        <v>1128299</v>
      </c>
      <c r="D1354" s="7">
        <v>44457</v>
      </c>
      <c r="E1354" s="6" t="s">
        <v>28</v>
      </c>
      <c r="F1354" s="6" t="s">
        <v>63</v>
      </c>
      <c r="G1354" s="6" t="s">
        <v>64</v>
      </c>
      <c r="H1354" s="6" t="s">
        <v>21</v>
      </c>
      <c r="I1354" s="8">
        <v>0.70000000000000007</v>
      </c>
      <c r="J1354" s="9">
        <v>2750</v>
      </c>
      <c r="K1354" s="10">
        <f t="shared" si="11"/>
        <v>1925.0000000000002</v>
      </c>
      <c r="L1354" s="10">
        <f t="shared" si="10"/>
        <v>385.00000000000006</v>
      </c>
      <c r="M1354" s="11">
        <v>0.2</v>
      </c>
      <c r="O1354" s="16"/>
      <c r="P1354" s="17">
        <f>'RAW DATA'!$I1354-0.05</f>
        <v>0.65</v>
      </c>
      <c r="Q1354" s="12">
        <f>'RAW DATA'!$J1354-750</f>
        <v>2000</v>
      </c>
      <c r="R1354" s="13">
        <f>'RAW DATA'!$M1354+5%</f>
        <v>0.25</v>
      </c>
    </row>
    <row r="1355" spans="1:18" ht="15.75" customHeight="1" x14ac:dyDescent="0.25">
      <c r="A1355" s="1"/>
      <c r="B1355" s="6" t="s">
        <v>27</v>
      </c>
      <c r="C1355" s="6">
        <v>1128299</v>
      </c>
      <c r="D1355" s="7">
        <v>44457</v>
      </c>
      <c r="E1355" s="6" t="s">
        <v>28</v>
      </c>
      <c r="F1355" s="6" t="s">
        <v>63</v>
      </c>
      <c r="G1355" s="6" t="s">
        <v>64</v>
      </c>
      <c r="H1355" s="6" t="s">
        <v>22</v>
      </c>
      <c r="I1355" s="8">
        <v>0.54999999999999993</v>
      </c>
      <c r="J1355" s="9">
        <v>3000</v>
      </c>
      <c r="K1355" s="10">
        <f t="shared" si="11"/>
        <v>1649.9999999999998</v>
      </c>
      <c r="L1355" s="10">
        <f t="shared" si="10"/>
        <v>742.49999999999989</v>
      </c>
      <c r="M1355" s="11">
        <v>0.45</v>
      </c>
      <c r="O1355" s="16"/>
      <c r="P1355" s="17">
        <f>'RAW DATA'!$I1355-0.05</f>
        <v>0.49999999999999994</v>
      </c>
      <c r="Q1355" s="12">
        <f>'RAW DATA'!$J1355-750</f>
        <v>2250</v>
      </c>
      <c r="R1355" s="13">
        <f>'RAW DATA'!$M1355+5%</f>
        <v>0.5</v>
      </c>
    </row>
    <row r="1356" spans="1:18" ht="15.75" customHeight="1" x14ac:dyDescent="0.25">
      <c r="A1356" s="1"/>
      <c r="B1356" s="6" t="s">
        <v>27</v>
      </c>
      <c r="C1356" s="6">
        <v>1128299</v>
      </c>
      <c r="D1356" s="7">
        <v>44486</v>
      </c>
      <c r="E1356" s="6" t="s">
        <v>28</v>
      </c>
      <c r="F1356" s="6" t="s">
        <v>63</v>
      </c>
      <c r="G1356" s="6" t="s">
        <v>64</v>
      </c>
      <c r="H1356" s="6" t="s">
        <v>17</v>
      </c>
      <c r="I1356" s="8">
        <v>0.5</v>
      </c>
      <c r="J1356" s="9">
        <v>4000</v>
      </c>
      <c r="K1356" s="10">
        <f t="shared" si="11"/>
        <v>2000</v>
      </c>
      <c r="L1356" s="10">
        <f t="shared" si="10"/>
        <v>600</v>
      </c>
      <c r="M1356" s="11">
        <v>0.3</v>
      </c>
      <c r="O1356" s="16"/>
      <c r="P1356" s="17">
        <f>'RAW DATA'!$I1356-0.05</f>
        <v>0.45</v>
      </c>
      <c r="Q1356" s="12">
        <f>'RAW DATA'!$J1356-750</f>
        <v>3250</v>
      </c>
      <c r="R1356" s="13">
        <f>'RAW DATA'!$M1356+5%</f>
        <v>0.35</v>
      </c>
    </row>
    <row r="1357" spans="1:18" ht="15.75" customHeight="1" x14ac:dyDescent="0.25">
      <c r="A1357" s="1"/>
      <c r="B1357" s="6" t="s">
        <v>27</v>
      </c>
      <c r="C1357" s="6">
        <v>1128299</v>
      </c>
      <c r="D1357" s="7">
        <v>44486</v>
      </c>
      <c r="E1357" s="6" t="s">
        <v>28</v>
      </c>
      <c r="F1357" s="6" t="s">
        <v>63</v>
      </c>
      <c r="G1357" s="6" t="s">
        <v>64</v>
      </c>
      <c r="H1357" s="6" t="s">
        <v>18</v>
      </c>
      <c r="I1357" s="8">
        <v>0.65000000000000013</v>
      </c>
      <c r="J1357" s="9">
        <v>5750</v>
      </c>
      <c r="K1357" s="10">
        <f t="shared" si="11"/>
        <v>3737.5000000000009</v>
      </c>
      <c r="L1357" s="10">
        <f t="shared" si="10"/>
        <v>934.37500000000023</v>
      </c>
      <c r="M1357" s="11">
        <v>0.25</v>
      </c>
      <c r="O1357" s="16"/>
      <c r="P1357" s="17">
        <f>'RAW DATA'!$I1357-0</f>
        <v>0.65000000000000013</v>
      </c>
      <c r="Q1357" s="12">
        <f>'RAW DATA'!$J1357+1000</f>
        <v>6750</v>
      </c>
      <c r="R1357" s="13">
        <f>'RAW DATA'!$M1357+5%</f>
        <v>0.3</v>
      </c>
    </row>
    <row r="1358" spans="1:18" ht="15.75" customHeight="1" x14ac:dyDescent="0.25">
      <c r="A1358" s="1"/>
      <c r="B1358" s="6" t="s">
        <v>27</v>
      </c>
      <c r="C1358" s="6">
        <v>1128299</v>
      </c>
      <c r="D1358" s="7">
        <v>44486</v>
      </c>
      <c r="E1358" s="6" t="s">
        <v>28</v>
      </c>
      <c r="F1358" s="6" t="s">
        <v>63</v>
      </c>
      <c r="G1358" s="6" t="s">
        <v>64</v>
      </c>
      <c r="H1358" s="6" t="s">
        <v>19</v>
      </c>
      <c r="I1358" s="8">
        <v>0.60000000000000009</v>
      </c>
      <c r="J1358" s="9">
        <v>4000</v>
      </c>
      <c r="K1358" s="10">
        <f t="shared" si="11"/>
        <v>2400.0000000000005</v>
      </c>
      <c r="L1358" s="10">
        <f t="shared" si="10"/>
        <v>720.00000000000011</v>
      </c>
      <c r="M1358" s="11">
        <v>0.3</v>
      </c>
      <c r="O1358" s="16"/>
      <c r="P1358" s="17">
        <f>'RAW DATA'!$I1358-0</f>
        <v>0.60000000000000009</v>
      </c>
      <c r="Q1358" s="12">
        <f>'RAW DATA'!$J1358+1000</f>
        <v>5000</v>
      </c>
      <c r="R1358" s="13">
        <f>'RAW DATA'!$M1358+5%</f>
        <v>0.35</v>
      </c>
    </row>
    <row r="1359" spans="1:18" ht="15.75" customHeight="1" x14ac:dyDescent="0.25">
      <c r="A1359" s="1"/>
      <c r="B1359" s="6" t="s">
        <v>27</v>
      </c>
      <c r="C1359" s="6">
        <v>1128299</v>
      </c>
      <c r="D1359" s="7">
        <v>44486</v>
      </c>
      <c r="E1359" s="6" t="s">
        <v>28</v>
      </c>
      <c r="F1359" s="6" t="s">
        <v>63</v>
      </c>
      <c r="G1359" s="6" t="s">
        <v>64</v>
      </c>
      <c r="H1359" s="6" t="s">
        <v>20</v>
      </c>
      <c r="I1359" s="8">
        <v>0.55000000000000004</v>
      </c>
      <c r="J1359" s="9">
        <v>3750</v>
      </c>
      <c r="K1359" s="10">
        <f t="shared" si="11"/>
        <v>2062.5</v>
      </c>
      <c r="L1359" s="10">
        <f t="shared" si="10"/>
        <v>618.75</v>
      </c>
      <c r="M1359" s="11">
        <v>0.3</v>
      </c>
      <c r="O1359" s="16"/>
      <c r="P1359" s="17">
        <f>'RAW DATA'!$I1359-0</f>
        <v>0.55000000000000004</v>
      </c>
      <c r="Q1359" s="12">
        <f>'RAW DATA'!$J1359+1000</f>
        <v>4750</v>
      </c>
      <c r="R1359" s="13">
        <f>'RAW DATA'!$M1359+5%</f>
        <v>0.35</v>
      </c>
    </row>
    <row r="1360" spans="1:18" ht="15.75" customHeight="1" x14ac:dyDescent="0.25">
      <c r="A1360" s="1"/>
      <c r="B1360" s="6" t="s">
        <v>27</v>
      </c>
      <c r="C1360" s="6">
        <v>1128299</v>
      </c>
      <c r="D1360" s="7">
        <v>44486</v>
      </c>
      <c r="E1360" s="6" t="s">
        <v>28</v>
      </c>
      <c r="F1360" s="6" t="s">
        <v>63</v>
      </c>
      <c r="G1360" s="6" t="s">
        <v>64</v>
      </c>
      <c r="H1360" s="6" t="s">
        <v>21</v>
      </c>
      <c r="I1360" s="8">
        <v>0.65</v>
      </c>
      <c r="J1360" s="9">
        <v>3500</v>
      </c>
      <c r="K1360" s="10">
        <f t="shared" si="11"/>
        <v>2275</v>
      </c>
      <c r="L1360" s="10">
        <f t="shared" si="10"/>
        <v>455</v>
      </c>
      <c r="M1360" s="11">
        <v>0.2</v>
      </c>
      <c r="O1360" s="16"/>
      <c r="P1360" s="17">
        <f>'RAW DATA'!$I1360-0</f>
        <v>0.65</v>
      </c>
      <c r="Q1360" s="12">
        <f>'RAW DATA'!$J1360+1000</f>
        <v>4500</v>
      </c>
      <c r="R1360" s="13">
        <f>'RAW DATA'!$M1360+5%</f>
        <v>0.25</v>
      </c>
    </row>
    <row r="1361" spans="1:18" ht="15.75" customHeight="1" x14ac:dyDescent="0.25">
      <c r="A1361" s="1"/>
      <c r="B1361" s="6" t="s">
        <v>27</v>
      </c>
      <c r="C1361" s="6">
        <v>1128299</v>
      </c>
      <c r="D1361" s="7">
        <v>44486</v>
      </c>
      <c r="E1361" s="6" t="s">
        <v>28</v>
      </c>
      <c r="F1361" s="6" t="s">
        <v>63</v>
      </c>
      <c r="G1361" s="6" t="s">
        <v>64</v>
      </c>
      <c r="H1361" s="6" t="s">
        <v>22</v>
      </c>
      <c r="I1361" s="8">
        <v>0.70000000000000007</v>
      </c>
      <c r="J1361" s="9">
        <v>4000</v>
      </c>
      <c r="K1361" s="10">
        <f t="shared" si="11"/>
        <v>2800.0000000000005</v>
      </c>
      <c r="L1361" s="10">
        <f t="shared" si="10"/>
        <v>1260.0000000000002</v>
      </c>
      <c r="M1361" s="11">
        <v>0.45</v>
      </c>
      <c r="O1361" s="16"/>
      <c r="P1361" s="17">
        <f>'RAW DATA'!$I1361-0</f>
        <v>0.70000000000000007</v>
      </c>
      <c r="Q1361" s="12">
        <f>'RAW DATA'!$J1361+1000</f>
        <v>5000</v>
      </c>
      <c r="R1361" s="13">
        <f>'RAW DATA'!$M1361+5%</f>
        <v>0.5</v>
      </c>
    </row>
    <row r="1362" spans="1:18" ht="15.75" customHeight="1" x14ac:dyDescent="0.25">
      <c r="A1362" s="1"/>
      <c r="B1362" s="6" t="s">
        <v>27</v>
      </c>
      <c r="C1362" s="6">
        <v>1128299</v>
      </c>
      <c r="D1362" s="7">
        <v>44517</v>
      </c>
      <c r="E1362" s="6" t="s">
        <v>28</v>
      </c>
      <c r="F1362" s="6" t="s">
        <v>63</v>
      </c>
      <c r="G1362" s="6" t="s">
        <v>64</v>
      </c>
      <c r="H1362" s="6" t="s">
        <v>17</v>
      </c>
      <c r="I1362" s="8">
        <v>0.55000000000000004</v>
      </c>
      <c r="J1362" s="9">
        <v>6250</v>
      </c>
      <c r="K1362" s="10">
        <f t="shared" si="11"/>
        <v>3437.5000000000005</v>
      </c>
      <c r="L1362" s="10">
        <f t="shared" si="10"/>
        <v>1031.25</v>
      </c>
      <c r="M1362" s="11">
        <v>0.3</v>
      </c>
      <c r="O1362" s="16"/>
      <c r="P1362" s="17">
        <f>'RAW DATA'!$I1362-0</f>
        <v>0.55000000000000004</v>
      </c>
      <c r="Q1362" s="12">
        <f>'RAW DATA'!$J1362+1000</f>
        <v>7250</v>
      </c>
      <c r="R1362" s="13">
        <f>'RAW DATA'!$M1362+5%</f>
        <v>0.35</v>
      </c>
    </row>
    <row r="1363" spans="1:18" ht="15.75" customHeight="1" x14ac:dyDescent="0.25">
      <c r="A1363" s="1"/>
      <c r="B1363" s="6" t="s">
        <v>27</v>
      </c>
      <c r="C1363" s="6">
        <v>1128299</v>
      </c>
      <c r="D1363" s="7">
        <v>44517</v>
      </c>
      <c r="E1363" s="6" t="s">
        <v>28</v>
      </c>
      <c r="F1363" s="6" t="s">
        <v>63</v>
      </c>
      <c r="G1363" s="6" t="s">
        <v>64</v>
      </c>
      <c r="H1363" s="6" t="s">
        <v>18</v>
      </c>
      <c r="I1363" s="8">
        <v>0.60000000000000009</v>
      </c>
      <c r="J1363" s="9">
        <v>7000</v>
      </c>
      <c r="K1363" s="10">
        <f t="shared" si="11"/>
        <v>4200.0000000000009</v>
      </c>
      <c r="L1363" s="10">
        <f t="shared" si="10"/>
        <v>1050.0000000000002</v>
      </c>
      <c r="M1363" s="11">
        <v>0.25</v>
      </c>
      <c r="O1363" s="16"/>
      <c r="P1363" s="17">
        <f>'RAW DATA'!$I1363-0</f>
        <v>0.60000000000000009</v>
      </c>
      <c r="Q1363" s="12">
        <f>'RAW DATA'!$J1363+1000</f>
        <v>8000</v>
      </c>
      <c r="R1363" s="13">
        <f>'RAW DATA'!$M1363+5%</f>
        <v>0.3</v>
      </c>
    </row>
    <row r="1364" spans="1:18" ht="15.75" customHeight="1" x14ac:dyDescent="0.25">
      <c r="A1364" s="1"/>
      <c r="B1364" s="6" t="s">
        <v>27</v>
      </c>
      <c r="C1364" s="6">
        <v>1128299</v>
      </c>
      <c r="D1364" s="7">
        <v>44517</v>
      </c>
      <c r="E1364" s="6" t="s">
        <v>28</v>
      </c>
      <c r="F1364" s="6" t="s">
        <v>63</v>
      </c>
      <c r="G1364" s="6" t="s">
        <v>64</v>
      </c>
      <c r="H1364" s="6" t="s">
        <v>19</v>
      </c>
      <c r="I1364" s="8">
        <v>0.55000000000000004</v>
      </c>
      <c r="J1364" s="9">
        <v>5250</v>
      </c>
      <c r="K1364" s="10">
        <f t="shared" si="11"/>
        <v>2887.5000000000005</v>
      </c>
      <c r="L1364" s="10">
        <f t="shared" si="10"/>
        <v>866.25000000000011</v>
      </c>
      <c r="M1364" s="11">
        <v>0.3</v>
      </c>
      <c r="O1364" s="16"/>
      <c r="P1364" s="17">
        <f>'RAW DATA'!$I1364-0</f>
        <v>0.55000000000000004</v>
      </c>
      <c r="Q1364" s="12">
        <f>'RAW DATA'!$J1364+1000</f>
        <v>6250</v>
      </c>
      <c r="R1364" s="13">
        <f>'RAW DATA'!$M1364+5%</f>
        <v>0.35</v>
      </c>
    </row>
    <row r="1365" spans="1:18" ht="15.75" customHeight="1" x14ac:dyDescent="0.25">
      <c r="A1365" s="1"/>
      <c r="B1365" s="6" t="s">
        <v>27</v>
      </c>
      <c r="C1365" s="6">
        <v>1128299</v>
      </c>
      <c r="D1365" s="7">
        <v>44517</v>
      </c>
      <c r="E1365" s="6" t="s">
        <v>28</v>
      </c>
      <c r="F1365" s="6" t="s">
        <v>63</v>
      </c>
      <c r="G1365" s="6" t="s">
        <v>64</v>
      </c>
      <c r="H1365" s="6" t="s">
        <v>20</v>
      </c>
      <c r="I1365" s="8">
        <v>0.65000000000000013</v>
      </c>
      <c r="J1365" s="9">
        <v>5000</v>
      </c>
      <c r="K1365" s="10">
        <f t="shared" si="11"/>
        <v>3250.0000000000005</v>
      </c>
      <c r="L1365" s="10">
        <f t="shared" si="10"/>
        <v>975.00000000000011</v>
      </c>
      <c r="M1365" s="11">
        <v>0.3</v>
      </c>
      <c r="O1365" s="16"/>
      <c r="P1365" s="17">
        <f>'RAW DATA'!$I1365-0</f>
        <v>0.65000000000000013</v>
      </c>
      <c r="Q1365" s="12">
        <f>'RAW DATA'!$J1365+1000</f>
        <v>6000</v>
      </c>
      <c r="R1365" s="13">
        <f>'RAW DATA'!$M1365+5%</f>
        <v>0.35</v>
      </c>
    </row>
    <row r="1366" spans="1:18" ht="15.75" customHeight="1" x14ac:dyDescent="0.25">
      <c r="A1366" s="1"/>
      <c r="B1366" s="6" t="s">
        <v>27</v>
      </c>
      <c r="C1366" s="6">
        <v>1128299</v>
      </c>
      <c r="D1366" s="7">
        <v>44517</v>
      </c>
      <c r="E1366" s="6" t="s">
        <v>28</v>
      </c>
      <c r="F1366" s="6" t="s">
        <v>63</v>
      </c>
      <c r="G1366" s="6" t="s">
        <v>64</v>
      </c>
      <c r="H1366" s="6" t="s">
        <v>21</v>
      </c>
      <c r="I1366" s="8">
        <v>0.85000000000000009</v>
      </c>
      <c r="J1366" s="9">
        <v>4750</v>
      </c>
      <c r="K1366" s="10">
        <f t="shared" si="11"/>
        <v>4037.5000000000005</v>
      </c>
      <c r="L1366" s="10">
        <f t="shared" si="10"/>
        <v>807.50000000000011</v>
      </c>
      <c r="M1366" s="11">
        <v>0.2</v>
      </c>
      <c r="O1366" s="16"/>
      <c r="P1366" s="17">
        <f>'RAW DATA'!$I1366-0</f>
        <v>0.85000000000000009</v>
      </c>
      <c r="Q1366" s="12">
        <f>'RAW DATA'!$J1366+1000</f>
        <v>5750</v>
      </c>
      <c r="R1366" s="13">
        <f>'RAW DATA'!$M1366+5%</f>
        <v>0.25</v>
      </c>
    </row>
    <row r="1367" spans="1:18" ht="15.75" customHeight="1" x14ac:dyDescent="0.25">
      <c r="A1367" s="1"/>
      <c r="B1367" s="6" t="s">
        <v>27</v>
      </c>
      <c r="C1367" s="6">
        <v>1128299</v>
      </c>
      <c r="D1367" s="7">
        <v>44517</v>
      </c>
      <c r="E1367" s="6" t="s">
        <v>28</v>
      </c>
      <c r="F1367" s="6" t="s">
        <v>63</v>
      </c>
      <c r="G1367" s="6" t="s">
        <v>64</v>
      </c>
      <c r="H1367" s="6" t="s">
        <v>22</v>
      </c>
      <c r="I1367" s="8">
        <v>0.90000000000000013</v>
      </c>
      <c r="J1367" s="9">
        <v>6000</v>
      </c>
      <c r="K1367" s="10">
        <f t="shared" si="11"/>
        <v>5400.0000000000009</v>
      </c>
      <c r="L1367" s="10">
        <f t="shared" si="10"/>
        <v>2430.0000000000005</v>
      </c>
      <c r="M1367" s="11">
        <v>0.45</v>
      </c>
      <c r="O1367" s="16"/>
      <c r="P1367" s="17">
        <f>'RAW DATA'!$I1367-0</f>
        <v>0.90000000000000013</v>
      </c>
      <c r="Q1367" s="12">
        <f>'RAW DATA'!$J1367+1000</f>
        <v>7000</v>
      </c>
      <c r="R1367" s="13">
        <f>'RAW DATA'!$M1367+5%</f>
        <v>0.5</v>
      </c>
    </row>
    <row r="1368" spans="1:18" ht="15.75" customHeight="1" x14ac:dyDescent="0.25">
      <c r="A1368" s="1"/>
      <c r="B1368" s="6" t="s">
        <v>27</v>
      </c>
      <c r="C1368" s="6">
        <v>1128299</v>
      </c>
      <c r="D1368" s="7">
        <v>44546</v>
      </c>
      <c r="E1368" s="6" t="s">
        <v>28</v>
      </c>
      <c r="F1368" s="6" t="s">
        <v>63</v>
      </c>
      <c r="G1368" s="6" t="s">
        <v>64</v>
      </c>
      <c r="H1368" s="6" t="s">
        <v>17</v>
      </c>
      <c r="I1368" s="8">
        <v>0.75000000000000011</v>
      </c>
      <c r="J1368" s="9">
        <v>8000</v>
      </c>
      <c r="K1368" s="10">
        <f t="shared" si="11"/>
        <v>6000.0000000000009</v>
      </c>
      <c r="L1368" s="10">
        <f t="shared" si="10"/>
        <v>1800.0000000000002</v>
      </c>
      <c r="M1368" s="11">
        <v>0.3</v>
      </c>
      <c r="O1368" s="16"/>
      <c r="P1368" s="17">
        <f>'RAW DATA'!$I1368-0</f>
        <v>0.75000000000000011</v>
      </c>
      <c r="Q1368" s="12">
        <f>'RAW DATA'!$J1368+1000</f>
        <v>9000</v>
      </c>
      <c r="R1368" s="13">
        <f>'RAW DATA'!$M1368+5%</f>
        <v>0.35</v>
      </c>
    </row>
    <row r="1369" spans="1:18" ht="15.75" customHeight="1" x14ac:dyDescent="0.25">
      <c r="A1369" s="1"/>
      <c r="B1369" s="6" t="s">
        <v>27</v>
      </c>
      <c r="C1369" s="6">
        <v>1128299</v>
      </c>
      <c r="D1369" s="7">
        <v>44546</v>
      </c>
      <c r="E1369" s="6" t="s">
        <v>28</v>
      </c>
      <c r="F1369" s="6" t="s">
        <v>63</v>
      </c>
      <c r="G1369" s="6" t="s">
        <v>64</v>
      </c>
      <c r="H1369" s="6" t="s">
        <v>18</v>
      </c>
      <c r="I1369" s="8">
        <v>0.8500000000000002</v>
      </c>
      <c r="J1369" s="9">
        <v>8000</v>
      </c>
      <c r="K1369" s="10">
        <f t="shared" si="11"/>
        <v>6800.0000000000018</v>
      </c>
      <c r="L1369" s="10">
        <f t="shared" si="10"/>
        <v>1700.0000000000005</v>
      </c>
      <c r="M1369" s="11">
        <v>0.25</v>
      </c>
      <c r="O1369" s="16"/>
      <c r="P1369" s="17">
        <f>'RAW DATA'!$I1369-0</f>
        <v>0.8500000000000002</v>
      </c>
      <c r="Q1369" s="12">
        <f>'RAW DATA'!$J1369+1000</f>
        <v>9000</v>
      </c>
      <c r="R1369" s="13">
        <f>'RAW DATA'!$M1369+5%</f>
        <v>0.3</v>
      </c>
    </row>
    <row r="1370" spans="1:18" ht="15.75" customHeight="1" x14ac:dyDescent="0.25">
      <c r="A1370" s="1"/>
      <c r="B1370" s="6" t="s">
        <v>27</v>
      </c>
      <c r="C1370" s="6">
        <v>1128299</v>
      </c>
      <c r="D1370" s="7">
        <v>44546</v>
      </c>
      <c r="E1370" s="6" t="s">
        <v>28</v>
      </c>
      <c r="F1370" s="6" t="s">
        <v>63</v>
      </c>
      <c r="G1370" s="6" t="s">
        <v>64</v>
      </c>
      <c r="H1370" s="6" t="s">
        <v>19</v>
      </c>
      <c r="I1370" s="8">
        <v>0.80000000000000016</v>
      </c>
      <c r="J1370" s="9">
        <v>6000</v>
      </c>
      <c r="K1370" s="10">
        <f t="shared" si="11"/>
        <v>4800.0000000000009</v>
      </c>
      <c r="L1370" s="10">
        <f t="shared" si="10"/>
        <v>1440.0000000000002</v>
      </c>
      <c r="M1370" s="11">
        <v>0.3</v>
      </c>
      <c r="O1370" s="16"/>
      <c r="P1370" s="17">
        <f>'RAW DATA'!$I1370-0</f>
        <v>0.80000000000000016</v>
      </c>
      <c r="Q1370" s="12">
        <f>'RAW DATA'!$J1370+1000</f>
        <v>7000</v>
      </c>
      <c r="R1370" s="13">
        <f>'RAW DATA'!$M1370+5%</f>
        <v>0.35</v>
      </c>
    </row>
    <row r="1371" spans="1:18" ht="15.75" customHeight="1" x14ac:dyDescent="0.25">
      <c r="A1371" s="1"/>
      <c r="B1371" s="6" t="s">
        <v>27</v>
      </c>
      <c r="C1371" s="6">
        <v>1128299</v>
      </c>
      <c r="D1371" s="7">
        <v>44546</v>
      </c>
      <c r="E1371" s="6" t="s">
        <v>28</v>
      </c>
      <c r="F1371" s="6" t="s">
        <v>63</v>
      </c>
      <c r="G1371" s="6" t="s">
        <v>64</v>
      </c>
      <c r="H1371" s="6" t="s">
        <v>20</v>
      </c>
      <c r="I1371" s="8">
        <v>0.80000000000000016</v>
      </c>
      <c r="J1371" s="9">
        <v>6000</v>
      </c>
      <c r="K1371" s="10">
        <f t="shared" si="11"/>
        <v>4800.0000000000009</v>
      </c>
      <c r="L1371" s="10">
        <f t="shared" si="10"/>
        <v>1440.0000000000002</v>
      </c>
      <c r="M1371" s="11">
        <v>0.3</v>
      </c>
      <c r="O1371" s="16"/>
      <c r="P1371" s="17">
        <f>'RAW DATA'!$I1371-0</f>
        <v>0.80000000000000016</v>
      </c>
      <c r="Q1371" s="12">
        <f>'RAW DATA'!$J1371+1000</f>
        <v>7000</v>
      </c>
      <c r="R1371" s="13">
        <f>'RAW DATA'!$M1371+5%</f>
        <v>0.35</v>
      </c>
    </row>
    <row r="1372" spans="1:18" ht="15.75" customHeight="1" x14ac:dyDescent="0.25">
      <c r="A1372" s="1"/>
      <c r="B1372" s="6" t="s">
        <v>27</v>
      </c>
      <c r="C1372" s="6">
        <v>1128299</v>
      </c>
      <c r="D1372" s="7">
        <v>44546</v>
      </c>
      <c r="E1372" s="6" t="s">
        <v>28</v>
      </c>
      <c r="F1372" s="6" t="s">
        <v>63</v>
      </c>
      <c r="G1372" s="6" t="s">
        <v>64</v>
      </c>
      <c r="H1372" s="6" t="s">
        <v>21</v>
      </c>
      <c r="I1372" s="8">
        <v>0.90000000000000013</v>
      </c>
      <c r="J1372" s="9">
        <v>5250</v>
      </c>
      <c r="K1372" s="10">
        <f t="shared" si="11"/>
        <v>4725.0000000000009</v>
      </c>
      <c r="L1372" s="10">
        <f t="shared" si="10"/>
        <v>945.00000000000023</v>
      </c>
      <c r="M1372" s="11">
        <v>0.2</v>
      </c>
      <c r="O1372" s="16"/>
      <c r="P1372" s="17">
        <f>'RAW DATA'!$I1372-0</f>
        <v>0.90000000000000013</v>
      </c>
      <c r="Q1372" s="12">
        <f>'RAW DATA'!$J1372+1000</f>
        <v>6250</v>
      </c>
      <c r="R1372" s="13">
        <f>'RAW DATA'!$M1372+5%</f>
        <v>0.25</v>
      </c>
    </row>
    <row r="1373" spans="1:18" ht="15.75" customHeight="1" x14ac:dyDescent="0.25">
      <c r="A1373" s="1"/>
      <c r="B1373" s="6" t="s">
        <v>27</v>
      </c>
      <c r="C1373" s="6">
        <v>1128299</v>
      </c>
      <c r="D1373" s="7">
        <v>44546</v>
      </c>
      <c r="E1373" s="6" t="s">
        <v>28</v>
      </c>
      <c r="F1373" s="6" t="s">
        <v>63</v>
      </c>
      <c r="G1373" s="6" t="s">
        <v>64</v>
      </c>
      <c r="H1373" s="6" t="s">
        <v>22</v>
      </c>
      <c r="I1373" s="8">
        <v>0.95000000000000018</v>
      </c>
      <c r="J1373" s="9">
        <v>6250</v>
      </c>
      <c r="K1373" s="10">
        <f t="shared" si="11"/>
        <v>5937.5000000000009</v>
      </c>
      <c r="L1373" s="10">
        <f t="shared" si="10"/>
        <v>2671.8750000000005</v>
      </c>
      <c r="M1373" s="11">
        <v>0.45</v>
      </c>
      <c r="O1373" s="16"/>
      <c r="P1373" s="17">
        <f>'RAW DATA'!$I1373-0</f>
        <v>0.95000000000000018</v>
      </c>
      <c r="Q1373" s="12">
        <f>'RAW DATA'!$J1373+1000</f>
        <v>7250</v>
      </c>
      <c r="R1373" s="13">
        <f>'RAW DATA'!$M1373+5%</f>
        <v>0.5</v>
      </c>
    </row>
    <row r="1374" spans="1:18" ht="15.75" customHeight="1" x14ac:dyDescent="0.25">
      <c r="A1374" s="1" t="s">
        <v>39</v>
      </c>
      <c r="B1374" s="6" t="s">
        <v>14</v>
      </c>
      <c r="C1374" s="6">
        <v>1185732</v>
      </c>
      <c r="D1374" s="7">
        <v>44208</v>
      </c>
      <c r="E1374" s="6" t="s">
        <v>46</v>
      </c>
      <c r="F1374" s="6" t="s">
        <v>47</v>
      </c>
      <c r="G1374" s="6" t="s">
        <v>65</v>
      </c>
      <c r="H1374" s="6" t="s">
        <v>17</v>
      </c>
      <c r="I1374" s="8">
        <v>0.45</v>
      </c>
      <c r="J1374" s="9">
        <v>8500</v>
      </c>
      <c r="K1374" s="10">
        <f t="shared" si="11"/>
        <v>3825</v>
      </c>
      <c r="L1374" s="10">
        <f t="shared" si="10"/>
        <v>1721.25</v>
      </c>
      <c r="M1374" s="11">
        <v>0.45</v>
      </c>
      <c r="P1374" s="12"/>
    </row>
    <row r="1375" spans="1:18" ht="15.75" customHeight="1" x14ac:dyDescent="0.25">
      <c r="A1375" s="1"/>
      <c r="B1375" s="6" t="s">
        <v>14</v>
      </c>
      <c r="C1375" s="6">
        <v>1185732</v>
      </c>
      <c r="D1375" s="7">
        <v>44208</v>
      </c>
      <c r="E1375" s="6" t="s">
        <v>46</v>
      </c>
      <c r="F1375" s="6" t="s">
        <v>47</v>
      </c>
      <c r="G1375" s="6" t="s">
        <v>65</v>
      </c>
      <c r="H1375" s="6" t="s">
        <v>18</v>
      </c>
      <c r="I1375" s="8">
        <v>0.45</v>
      </c>
      <c r="J1375" s="9">
        <v>6500</v>
      </c>
      <c r="K1375" s="10">
        <f t="shared" si="11"/>
        <v>2925</v>
      </c>
      <c r="L1375" s="10">
        <f t="shared" si="10"/>
        <v>1023.7499999999999</v>
      </c>
      <c r="M1375" s="11">
        <v>0.35</v>
      </c>
      <c r="P1375" s="12"/>
    </row>
    <row r="1376" spans="1:18" ht="15.75" customHeight="1" x14ac:dyDescent="0.25">
      <c r="A1376" s="1"/>
      <c r="B1376" s="6" t="s">
        <v>14</v>
      </c>
      <c r="C1376" s="6">
        <v>1185732</v>
      </c>
      <c r="D1376" s="7">
        <v>44208</v>
      </c>
      <c r="E1376" s="6" t="s">
        <v>46</v>
      </c>
      <c r="F1376" s="6" t="s">
        <v>47</v>
      </c>
      <c r="G1376" s="6" t="s">
        <v>65</v>
      </c>
      <c r="H1376" s="6" t="s">
        <v>19</v>
      </c>
      <c r="I1376" s="8">
        <v>0.35000000000000003</v>
      </c>
      <c r="J1376" s="9">
        <v>6500</v>
      </c>
      <c r="K1376" s="10">
        <f t="shared" si="11"/>
        <v>2275</v>
      </c>
      <c r="L1376" s="10">
        <f t="shared" si="10"/>
        <v>568.75</v>
      </c>
      <c r="M1376" s="11">
        <v>0.25</v>
      </c>
      <c r="P1376" s="12"/>
    </row>
    <row r="1377" spans="1:16" ht="15.75" customHeight="1" x14ac:dyDescent="0.25">
      <c r="A1377" s="1"/>
      <c r="B1377" s="6" t="s">
        <v>14</v>
      </c>
      <c r="C1377" s="6">
        <v>1185732</v>
      </c>
      <c r="D1377" s="7">
        <v>44208</v>
      </c>
      <c r="E1377" s="6" t="s">
        <v>46</v>
      </c>
      <c r="F1377" s="6" t="s">
        <v>47</v>
      </c>
      <c r="G1377" s="6" t="s">
        <v>65</v>
      </c>
      <c r="H1377" s="6" t="s">
        <v>20</v>
      </c>
      <c r="I1377" s="8">
        <v>0.39999999999999997</v>
      </c>
      <c r="J1377" s="9">
        <v>5000</v>
      </c>
      <c r="K1377" s="10">
        <f t="shared" si="11"/>
        <v>1999.9999999999998</v>
      </c>
      <c r="L1377" s="10">
        <f t="shared" si="10"/>
        <v>599.99999999999989</v>
      </c>
      <c r="M1377" s="11">
        <v>0.3</v>
      </c>
      <c r="P1377" s="12"/>
    </row>
    <row r="1378" spans="1:16" ht="15.75" customHeight="1" x14ac:dyDescent="0.25">
      <c r="A1378" s="1"/>
      <c r="B1378" s="6" t="s">
        <v>14</v>
      </c>
      <c r="C1378" s="6">
        <v>1185732</v>
      </c>
      <c r="D1378" s="7">
        <v>44208</v>
      </c>
      <c r="E1378" s="6" t="s">
        <v>46</v>
      </c>
      <c r="F1378" s="6" t="s">
        <v>47</v>
      </c>
      <c r="G1378" s="6" t="s">
        <v>65</v>
      </c>
      <c r="H1378" s="6" t="s">
        <v>21</v>
      </c>
      <c r="I1378" s="8">
        <v>0.55000000000000004</v>
      </c>
      <c r="J1378" s="9">
        <v>5500</v>
      </c>
      <c r="K1378" s="10">
        <f t="shared" si="11"/>
        <v>3025.0000000000005</v>
      </c>
      <c r="L1378" s="10">
        <f t="shared" si="10"/>
        <v>1058.75</v>
      </c>
      <c r="M1378" s="11">
        <v>0.35</v>
      </c>
      <c r="P1378" s="12"/>
    </row>
    <row r="1379" spans="1:16" ht="15.75" customHeight="1" x14ac:dyDescent="0.25">
      <c r="A1379" s="1"/>
      <c r="B1379" s="6" t="s">
        <v>14</v>
      </c>
      <c r="C1379" s="6">
        <v>1185732</v>
      </c>
      <c r="D1379" s="7">
        <v>44208</v>
      </c>
      <c r="E1379" s="6" t="s">
        <v>46</v>
      </c>
      <c r="F1379" s="6" t="s">
        <v>47</v>
      </c>
      <c r="G1379" s="6" t="s">
        <v>65</v>
      </c>
      <c r="H1379" s="6" t="s">
        <v>22</v>
      </c>
      <c r="I1379" s="8">
        <v>0.45</v>
      </c>
      <c r="J1379" s="9">
        <v>6500</v>
      </c>
      <c r="K1379" s="10">
        <f t="shared" si="11"/>
        <v>2925</v>
      </c>
      <c r="L1379" s="10">
        <f t="shared" si="10"/>
        <v>1462.5</v>
      </c>
      <c r="M1379" s="11">
        <v>0.5</v>
      </c>
      <c r="P1379" s="12"/>
    </row>
    <row r="1380" spans="1:16" ht="15.75" customHeight="1" x14ac:dyDescent="0.25">
      <c r="A1380" s="1"/>
      <c r="B1380" s="6" t="s">
        <v>14</v>
      </c>
      <c r="C1380" s="6">
        <v>1185732</v>
      </c>
      <c r="D1380" s="7">
        <v>44237</v>
      </c>
      <c r="E1380" s="6" t="s">
        <v>46</v>
      </c>
      <c r="F1380" s="6" t="s">
        <v>47</v>
      </c>
      <c r="G1380" s="6" t="s">
        <v>65</v>
      </c>
      <c r="H1380" s="6" t="s">
        <v>17</v>
      </c>
      <c r="I1380" s="8">
        <v>0.45</v>
      </c>
      <c r="J1380" s="9">
        <v>9000</v>
      </c>
      <c r="K1380" s="10">
        <f t="shared" si="11"/>
        <v>4050</v>
      </c>
      <c r="L1380" s="10">
        <f t="shared" si="10"/>
        <v>1822.5</v>
      </c>
      <c r="M1380" s="11">
        <v>0.45</v>
      </c>
      <c r="P1380" s="12"/>
    </row>
    <row r="1381" spans="1:16" ht="15.75" customHeight="1" x14ac:dyDescent="0.25">
      <c r="A1381" s="1"/>
      <c r="B1381" s="6" t="s">
        <v>14</v>
      </c>
      <c r="C1381" s="6">
        <v>1185732</v>
      </c>
      <c r="D1381" s="7">
        <v>44237</v>
      </c>
      <c r="E1381" s="6" t="s">
        <v>46</v>
      </c>
      <c r="F1381" s="6" t="s">
        <v>47</v>
      </c>
      <c r="G1381" s="6" t="s">
        <v>65</v>
      </c>
      <c r="H1381" s="6" t="s">
        <v>18</v>
      </c>
      <c r="I1381" s="8">
        <v>0.45</v>
      </c>
      <c r="J1381" s="9">
        <v>5500</v>
      </c>
      <c r="K1381" s="10">
        <f t="shared" si="11"/>
        <v>2475</v>
      </c>
      <c r="L1381" s="10">
        <f t="shared" si="10"/>
        <v>866.25</v>
      </c>
      <c r="M1381" s="11">
        <v>0.35</v>
      </c>
      <c r="P1381" s="12"/>
    </row>
    <row r="1382" spans="1:16" ht="15.75" customHeight="1" x14ac:dyDescent="0.25">
      <c r="A1382" s="1"/>
      <c r="B1382" s="6" t="s">
        <v>14</v>
      </c>
      <c r="C1382" s="6">
        <v>1185732</v>
      </c>
      <c r="D1382" s="7">
        <v>44237</v>
      </c>
      <c r="E1382" s="6" t="s">
        <v>46</v>
      </c>
      <c r="F1382" s="6" t="s">
        <v>47</v>
      </c>
      <c r="G1382" s="6" t="s">
        <v>65</v>
      </c>
      <c r="H1382" s="6" t="s">
        <v>19</v>
      </c>
      <c r="I1382" s="8">
        <v>0.35000000000000003</v>
      </c>
      <c r="J1382" s="9">
        <v>6000</v>
      </c>
      <c r="K1382" s="10">
        <f t="shared" si="11"/>
        <v>2100</v>
      </c>
      <c r="L1382" s="10">
        <f t="shared" si="10"/>
        <v>525</v>
      </c>
      <c r="M1382" s="11">
        <v>0.25</v>
      </c>
      <c r="P1382" s="12"/>
    </row>
    <row r="1383" spans="1:16" ht="15.75" customHeight="1" x14ac:dyDescent="0.25">
      <c r="A1383" s="1"/>
      <c r="B1383" s="6" t="s">
        <v>14</v>
      </c>
      <c r="C1383" s="6">
        <v>1185732</v>
      </c>
      <c r="D1383" s="7">
        <v>44237</v>
      </c>
      <c r="E1383" s="6" t="s">
        <v>46</v>
      </c>
      <c r="F1383" s="6" t="s">
        <v>47</v>
      </c>
      <c r="G1383" s="6" t="s">
        <v>65</v>
      </c>
      <c r="H1383" s="6" t="s">
        <v>20</v>
      </c>
      <c r="I1383" s="8">
        <v>0.39999999999999997</v>
      </c>
      <c r="J1383" s="9">
        <v>4750</v>
      </c>
      <c r="K1383" s="10">
        <f t="shared" si="11"/>
        <v>1899.9999999999998</v>
      </c>
      <c r="L1383" s="10">
        <f t="shared" si="10"/>
        <v>569.99999999999989</v>
      </c>
      <c r="M1383" s="11">
        <v>0.3</v>
      </c>
      <c r="P1383" s="12"/>
    </row>
    <row r="1384" spans="1:16" ht="15.75" customHeight="1" x14ac:dyDescent="0.25">
      <c r="A1384" s="1"/>
      <c r="B1384" s="6" t="s">
        <v>14</v>
      </c>
      <c r="C1384" s="6">
        <v>1185732</v>
      </c>
      <c r="D1384" s="7">
        <v>44237</v>
      </c>
      <c r="E1384" s="6" t="s">
        <v>46</v>
      </c>
      <c r="F1384" s="6" t="s">
        <v>47</v>
      </c>
      <c r="G1384" s="6" t="s">
        <v>65</v>
      </c>
      <c r="H1384" s="6" t="s">
        <v>21</v>
      </c>
      <c r="I1384" s="8">
        <v>0.55000000000000004</v>
      </c>
      <c r="J1384" s="9">
        <v>5500</v>
      </c>
      <c r="K1384" s="10">
        <f t="shared" si="11"/>
        <v>3025.0000000000005</v>
      </c>
      <c r="L1384" s="10">
        <f t="shared" si="10"/>
        <v>1058.75</v>
      </c>
      <c r="M1384" s="11">
        <v>0.35</v>
      </c>
      <c r="P1384" s="12"/>
    </row>
    <row r="1385" spans="1:16" ht="15.75" customHeight="1" x14ac:dyDescent="0.25">
      <c r="A1385" s="1"/>
      <c r="B1385" s="6" t="s">
        <v>14</v>
      </c>
      <c r="C1385" s="6">
        <v>1185732</v>
      </c>
      <c r="D1385" s="7">
        <v>44237</v>
      </c>
      <c r="E1385" s="6" t="s">
        <v>46</v>
      </c>
      <c r="F1385" s="6" t="s">
        <v>47</v>
      </c>
      <c r="G1385" s="6" t="s">
        <v>65</v>
      </c>
      <c r="H1385" s="6" t="s">
        <v>22</v>
      </c>
      <c r="I1385" s="8">
        <v>0.45</v>
      </c>
      <c r="J1385" s="9">
        <v>6500</v>
      </c>
      <c r="K1385" s="10">
        <f t="shared" si="11"/>
        <v>2925</v>
      </c>
      <c r="L1385" s="10">
        <f t="shared" si="10"/>
        <v>1462.5</v>
      </c>
      <c r="M1385" s="11">
        <v>0.5</v>
      </c>
      <c r="P1385" s="12"/>
    </row>
    <row r="1386" spans="1:16" ht="15.75" customHeight="1" x14ac:dyDescent="0.25">
      <c r="A1386" s="1"/>
      <c r="B1386" s="6" t="s">
        <v>14</v>
      </c>
      <c r="C1386" s="6">
        <v>1185732</v>
      </c>
      <c r="D1386" s="7">
        <v>44263</v>
      </c>
      <c r="E1386" s="6" t="s">
        <v>46</v>
      </c>
      <c r="F1386" s="6" t="s">
        <v>47</v>
      </c>
      <c r="G1386" s="6" t="s">
        <v>65</v>
      </c>
      <c r="H1386" s="6" t="s">
        <v>17</v>
      </c>
      <c r="I1386" s="8">
        <v>0.45</v>
      </c>
      <c r="J1386" s="9">
        <v>8700</v>
      </c>
      <c r="K1386" s="10">
        <f t="shared" si="11"/>
        <v>3915</v>
      </c>
      <c r="L1386" s="10">
        <f t="shared" si="10"/>
        <v>1761.75</v>
      </c>
      <c r="M1386" s="11">
        <v>0.45</v>
      </c>
      <c r="P1386" s="12"/>
    </row>
    <row r="1387" spans="1:16" ht="15.75" customHeight="1" x14ac:dyDescent="0.25">
      <c r="A1387" s="1"/>
      <c r="B1387" s="6" t="s">
        <v>14</v>
      </c>
      <c r="C1387" s="6">
        <v>1185732</v>
      </c>
      <c r="D1387" s="7">
        <v>44263</v>
      </c>
      <c r="E1387" s="6" t="s">
        <v>46</v>
      </c>
      <c r="F1387" s="6" t="s">
        <v>47</v>
      </c>
      <c r="G1387" s="6" t="s">
        <v>65</v>
      </c>
      <c r="H1387" s="6" t="s">
        <v>18</v>
      </c>
      <c r="I1387" s="8">
        <v>0.45</v>
      </c>
      <c r="J1387" s="9">
        <v>5500</v>
      </c>
      <c r="K1387" s="10">
        <f t="shared" si="11"/>
        <v>2475</v>
      </c>
      <c r="L1387" s="10">
        <f t="shared" si="10"/>
        <v>866.25</v>
      </c>
      <c r="M1387" s="11">
        <v>0.35</v>
      </c>
      <c r="P1387" s="12"/>
    </row>
    <row r="1388" spans="1:16" ht="15.75" customHeight="1" x14ac:dyDescent="0.25">
      <c r="A1388" s="1"/>
      <c r="B1388" s="6" t="s">
        <v>14</v>
      </c>
      <c r="C1388" s="6">
        <v>1185732</v>
      </c>
      <c r="D1388" s="7">
        <v>44263</v>
      </c>
      <c r="E1388" s="6" t="s">
        <v>46</v>
      </c>
      <c r="F1388" s="6" t="s">
        <v>47</v>
      </c>
      <c r="G1388" s="6" t="s">
        <v>65</v>
      </c>
      <c r="H1388" s="6" t="s">
        <v>19</v>
      </c>
      <c r="I1388" s="8">
        <v>0.35000000000000003</v>
      </c>
      <c r="J1388" s="9">
        <v>5750</v>
      </c>
      <c r="K1388" s="10">
        <f t="shared" si="11"/>
        <v>2012.5000000000002</v>
      </c>
      <c r="L1388" s="10">
        <f t="shared" si="10"/>
        <v>503.12500000000006</v>
      </c>
      <c r="M1388" s="11">
        <v>0.25</v>
      </c>
      <c r="P1388" s="12"/>
    </row>
    <row r="1389" spans="1:16" ht="15.75" customHeight="1" x14ac:dyDescent="0.25">
      <c r="A1389" s="1"/>
      <c r="B1389" s="6" t="s">
        <v>14</v>
      </c>
      <c r="C1389" s="6">
        <v>1185732</v>
      </c>
      <c r="D1389" s="7">
        <v>44263</v>
      </c>
      <c r="E1389" s="6" t="s">
        <v>46</v>
      </c>
      <c r="F1389" s="6" t="s">
        <v>47</v>
      </c>
      <c r="G1389" s="6" t="s">
        <v>65</v>
      </c>
      <c r="H1389" s="6" t="s">
        <v>20</v>
      </c>
      <c r="I1389" s="8">
        <v>0.39999999999999997</v>
      </c>
      <c r="J1389" s="9">
        <v>4250</v>
      </c>
      <c r="K1389" s="10">
        <f t="shared" si="11"/>
        <v>1699.9999999999998</v>
      </c>
      <c r="L1389" s="10">
        <f t="shared" si="10"/>
        <v>509.99999999999989</v>
      </c>
      <c r="M1389" s="11">
        <v>0.3</v>
      </c>
      <c r="P1389" s="12"/>
    </row>
    <row r="1390" spans="1:16" ht="15.75" customHeight="1" x14ac:dyDescent="0.25">
      <c r="A1390" s="1"/>
      <c r="B1390" s="6" t="s">
        <v>14</v>
      </c>
      <c r="C1390" s="6">
        <v>1185732</v>
      </c>
      <c r="D1390" s="7">
        <v>44263</v>
      </c>
      <c r="E1390" s="6" t="s">
        <v>46</v>
      </c>
      <c r="F1390" s="6" t="s">
        <v>47</v>
      </c>
      <c r="G1390" s="6" t="s">
        <v>65</v>
      </c>
      <c r="H1390" s="6" t="s">
        <v>21</v>
      </c>
      <c r="I1390" s="8">
        <v>0.55000000000000004</v>
      </c>
      <c r="J1390" s="9">
        <v>4750</v>
      </c>
      <c r="K1390" s="10">
        <f t="shared" si="11"/>
        <v>2612.5</v>
      </c>
      <c r="L1390" s="10">
        <f t="shared" si="10"/>
        <v>914.37499999999989</v>
      </c>
      <c r="M1390" s="11">
        <v>0.35</v>
      </c>
      <c r="P1390" s="12"/>
    </row>
    <row r="1391" spans="1:16" ht="15.75" customHeight="1" x14ac:dyDescent="0.25">
      <c r="A1391" s="1"/>
      <c r="B1391" s="6" t="s">
        <v>14</v>
      </c>
      <c r="C1391" s="6">
        <v>1185732</v>
      </c>
      <c r="D1391" s="7">
        <v>44263</v>
      </c>
      <c r="E1391" s="6" t="s">
        <v>46</v>
      </c>
      <c r="F1391" s="6" t="s">
        <v>47</v>
      </c>
      <c r="G1391" s="6" t="s">
        <v>65</v>
      </c>
      <c r="H1391" s="6" t="s">
        <v>22</v>
      </c>
      <c r="I1391" s="8">
        <v>0.45</v>
      </c>
      <c r="J1391" s="9">
        <v>5750</v>
      </c>
      <c r="K1391" s="10">
        <f t="shared" si="11"/>
        <v>2587.5</v>
      </c>
      <c r="L1391" s="10">
        <f t="shared" si="10"/>
        <v>1293.75</v>
      </c>
      <c r="M1391" s="11">
        <v>0.5</v>
      </c>
      <c r="P1391" s="12"/>
    </row>
    <row r="1392" spans="1:16" ht="15.75" customHeight="1" x14ac:dyDescent="0.25">
      <c r="A1392" s="1"/>
      <c r="B1392" s="6" t="s">
        <v>14</v>
      </c>
      <c r="C1392" s="6">
        <v>1185732</v>
      </c>
      <c r="D1392" s="7">
        <v>44295</v>
      </c>
      <c r="E1392" s="6" t="s">
        <v>46</v>
      </c>
      <c r="F1392" s="6" t="s">
        <v>47</v>
      </c>
      <c r="G1392" s="6" t="s">
        <v>65</v>
      </c>
      <c r="H1392" s="6" t="s">
        <v>17</v>
      </c>
      <c r="I1392" s="8">
        <v>0.45</v>
      </c>
      <c r="J1392" s="9">
        <v>8250</v>
      </c>
      <c r="K1392" s="10">
        <f t="shared" si="11"/>
        <v>3712.5</v>
      </c>
      <c r="L1392" s="10">
        <f t="shared" si="10"/>
        <v>1670.625</v>
      </c>
      <c r="M1392" s="11">
        <v>0.45</v>
      </c>
      <c r="P1392" s="12"/>
    </row>
    <row r="1393" spans="1:16" ht="15.75" customHeight="1" x14ac:dyDescent="0.25">
      <c r="A1393" s="1"/>
      <c r="B1393" s="6" t="s">
        <v>14</v>
      </c>
      <c r="C1393" s="6">
        <v>1185732</v>
      </c>
      <c r="D1393" s="7">
        <v>44295</v>
      </c>
      <c r="E1393" s="6" t="s">
        <v>46</v>
      </c>
      <c r="F1393" s="6" t="s">
        <v>47</v>
      </c>
      <c r="G1393" s="6" t="s">
        <v>65</v>
      </c>
      <c r="H1393" s="6" t="s">
        <v>18</v>
      </c>
      <c r="I1393" s="8">
        <v>0.45</v>
      </c>
      <c r="J1393" s="9">
        <v>5250</v>
      </c>
      <c r="K1393" s="10">
        <f t="shared" si="11"/>
        <v>2362.5</v>
      </c>
      <c r="L1393" s="10">
        <f t="shared" si="10"/>
        <v>826.875</v>
      </c>
      <c r="M1393" s="11">
        <v>0.35</v>
      </c>
      <c r="P1393" s="12"/>
    </row>
    <row r="1394" spans="1:16" ht="15.75" customHeight="1" x14ac:dyDescent="0.25">
      <c r="A1394" s="1"/>
      <c r="B1394" s="6" t="s">
        <v>14</v>
      </c>
      <c r="C1394" s="6">
        <v>1185732</v>
      </c>
      <c r="D1394" s="7">
        <v>44295</v>
      </c>
      <c r="E1394" s="6" t="s">
        <v>46</v>
      </c>
      <c r="F1394" s="6" t="s">
        <v>47</v>
      </c>
      <c r="G1394" s="6" t="s">
        <v>65</v>
      </c>
      <c r="H1394" s="6" t="s">
        <v>19</v>
      </c>
      <c r="I1394" s="8">
        <v>0.35000000000000003</v>
      </c>
      <c r="J1394" s="9">
        <v>5250</v>
      </c>
      <c r="K1394" s="10">
        <f t="shared" si="11"/>
        <v>1837.5000000000002</v>
      </c>
      <c r="L1394" s="10">
        <f t="shared" si="10"/>
        <v>459.37500000000006</v>
      </c>
      <c r="M1394" s="11">
        <v>0.25</v>
      </c>
      <c r="P1394" s="12"/>
    </row>
    <row r="1395" spans="1:16" ht="15.75" customHeight="1" x14ac:dyDescent="0.25">
      <c r="A1395" s="1"/>
      <c r="B1395" s="6" t="s">
        <v>14</v>
      </c>
      <c r="C1395" s="6">
        <v>1185732</v>
      </c>
      <c r="D1395" s="7">
        <v>44295</v>
      </c>
      <c r="E1395" s="6" t="s">
        <v>46</v>
      </c>
      <c r="F1395" s="6" t="s">
        <v>47</v>
      </c>
      <c r="G1395" s="6" t="s">
        <v>65</v>
      </c>
      <c r="H1395" s="6" t="s">
        <v>20</v>
      </c>
      <c r="I1395" s="8">
        <v>0.39999999999999997</v>
      </c>
      <c r="J1395" s="9">
        <v>4500</v>
      </c>
      <c r="K1395" s="10">
        <f t="shared" si="11"/>
        <v>1799.9999999999998</v>
      </c>
      <c r="L1395" s="10">
        <f t="shared" si="10"/>
        <v>539.99999999999989</v>
      </c>
      <c r="M1395" s="11">
        <v>0.3</v>
      </c>
      <c r="P1395" s="12"/>
    </row>
    <row r="1396" spans="1:16" ht="15.75" customHeight="1" x14ac:dyDescent="0.25">
      <c r="A1396" s="1"/>
      <c r="B1396" s="6" t="s">
        <v>14</v>
      </c>
      <c r="C1396" s="6">
        <v>1185732</v>
      </c>
      <c r="D1396" s="7">
        <v>44295</v>
      </c>
      <c r="E1396" s="6" t="s">
        <v>46</v>
      </c>
      <c r="F1396" s="6" t="s">
        <v>47</v>
      </c>
      <c r="G1396" s="6" t="s">
        <v>65</v>
      </c>
      <c r="H1396" s="6" t="s">
        <v>21</v>
      </c>
      <c r="I1396" s="8">
        <v>0.55000000000000004</v>
      </c>
      <c r="J1396" s="9">
        <v>4750</v>
      </c>
      <c r="K1396" s="10">
        <f t="shared" si="11"/>
        <v>2612.5</v>
      </c>
      <c r="L1396" s="10">
        <f t="shared" si="10"/>
        <v>914.37499999999989</v>
      </c>
      <c r="M1396" s="11">
        <v>0.35</v>
      </c>
      <c r="P1396" s="12"/>
    </row>
    <row r="1397" spans="1:16" ht="15.75" customHeight="1" x14ac:dyDescent="0.25">
      <c r="A1397" s="1"/>
      <c r="B1397" s="6" t="s">
        <v>14</v>
      </c>
      <c r="C1397" s="6">
        <v>1185732</v>
      </c>
      <c r="D1397" s="7">
        <v>44295</v>
      </c>
      <c r="E1397" s="6" t="s">
        <v>46</v>
      </c>
      <c r="F1397" s="6" t="s">
        <v>47</v>
      </c>
      <c r="G1397" s="6" t="s">
        <v>65</v>
      </c>
      <c r="H1397" s="6" t="s">
        <v>22</v>
      </c>
      <c r="I1397" s="8">
        <v>0.45</v>
      </c>
      <c r="J1397" s="9">
        <v>6000</v>
      </c>
      <c r="K1397" s="10">
        <f t="shared" si="11"/>
        <v>2700</v>
      </c>
      <c r="L1397" s="10">
        <f t="shared" si="10"/>
        <v>1350</v>
      </c>
      <c r="M1397" s="11">
        <v>0.5</v>
      </c>
      <c r="P1397" s="12"/>
    </row>
    <row r="1398" spans="1:16" ht="15.75" customHeight="1" x14ac:dyDescent="0.25">
      <c r="A1398" s="1"/>
      <c r="B1398" s="6" t="s">
        <v>14</v>
      </c>
      <c r="C1398" s="6">
        <v>1185732</v>
      </c>
      <c r="D1398" s="7">
        <v>44324</v>
      </c>
      <c r="E1398" s="6" t="s">
        <v>46</v>
      </c>
      <c r="F1398" s="6" t="s">
        <v>47</v>
      </c>
      <c r="G1398" s="6" t="s">
        <v>65</v>
      </c>
      <c r="H1398" s="6" t="s">
        <v>17</v>
      </c>
      <c r="I1398" s="8">
        <v>0.55000000000000004</v>
      </c>
      <c r="J1398" s="9">
        <v>8700</v>
      </c>
      <c r="K1398" s="10">
        <f t="shared" si="11"/>
        <v>4785</v>
      </c>
      <c r="L1398" s="10">
        <f t="shared" si="10"/>
        <v>2153.25</v>
      </c>
      <c r="M1398" s="11">
        <v>0.45</v>
      </c>
      <c r="P1398" s="12"/>
    </row>
    <row r="1399" spans="1:16" ht="15.75" customHeight="1" x14ac:dyDescent="0.25">
      <c r="A1399" s="1"/>
      <c r="B1399" s="6" t="s">
        <v>14</v>
      </c>
      <c r="C1399" s="6">
        <v>1185732</v>
      </c>
      <c r="D1399" s="7">
        <v>44324</v>
      </c>
      <c r="E1399" s="6" t="s">
        <v>46</v>
      </c>
      <c r="F1399" s="6" t="s">
        <v>47</v>
      </c>
      <c r="G1399" s="6" t="s">
        <v>65</v>
      </c>
      <c r="H1399" s="6" t="s">
        <v>18</v>
      </c>
      <c r="I1399" s="8">
        <v>0.55000000000000004</v>
      </c>
      <c r="J1399" s="9">
        <v>5750</v>
      </c>
      <c r="K1399" s="10">
        <f t="shared" si="11"/>
        <v>3162.5000000000005</v>
      </c>
      <c r="L1399" s="10">
        <f t="shared" si="10"/>
        <v>1106.875</v>
      </c>
      <c r="M1399" s="11">
        <v>0.35</v>
      </c>
      <c r="P1399" s="12"/>
    </row>
    <row r="1400" spans="1:16" ht="15.75" customHeight="1" x14ac:dyDescent="0.25">
      <c r="A1400" s="1"/>
      <c r="B1400" s="6" t="s">
        <v>14</v>
      </c>
      <c r="C1400" s="6">
        <v>1185732</v>
      </c>
      <c r="D1400" s="7">
        <v>44324</v>
      </c>
      <c r="E1400" s="6" t="s">
        <v>46</v>
      </c>
      <c r="F1400" s="6" t="s">
        <v>47</v>
      </c>
      <c r="G1400" s="6" t="s">
        <v>65</v>
      </c>
      <c r="H1400" s="6" t="s">
        <v>19</v>
      </c>
      <c r="I1400" s="8">
        <v>0.5</v>
      </c>
      <c r="J1400" s="9">
        <v>5500</v>
      </c>
      <c r="K1400" s="10">
        <f t="shared" si="11"/>
        <v>2750</v>
      </c>
      <c r="L1400" s="10">
        <f t="shared" si="10"/>
        <v>687.5</v>
      </c>
      <c r="M1400" s="11">
        <v>0.25</v>
      </c>
      <c r="P1400" s="12"/>
    </row>
    <row r="1401" spans="1:16" ht="15.75" customHeight="1" x14ac:dyDescent="0.25">
      <c r="A1401" s="1"/>
      <c r="B1401" s="6" t="s">
        <v>14</v>
      </c>
      <c r="C1401" s="6">
        <v>1185732</v>
      </c>
      <c r="D1401" s="7">
        <v>44324</v>
      </c>
      <c r="E1401" s="6" t="s">
        <v>46</v>
      </c>
      <c r="F1401" s="6" t="s">
        <v>47</v>
      </c>
      <c r="G1401" s="6" t="s">
        <v>65</v>
      </c>
      <c r="H1401" s="6" t="s">
        <v>20</v>
      </c>
      <c r="I1401" s="8">
        <v>0.5</v>
      </c>
      <c r="J1401" s="9">
        <v>5000</v>
      </c>
      <c r="K1401" s="10">
        <f t="shared" si="11"/>
        <v>2500</v>
      </c>
      <c r="L1401" s="10">
        <f t="shared" si="10"/>
        <v>750</v>
      </c>
      <c r="M1401" s="11">
        <v>0.3</v>
      </c>
      <c r="P1401" s="12"/>
    </row>
    <row r="1402" spans="1:16" ht="15.75" customHeight="1" x14ac:dyDescent="0.25">
      <c r="A1402" s="1"/>
      <c r="B1402" s="6" t="s">
        <v>14</v>
      </c>
      <c r="C1402" s="6">
        <v>1185732</v>
      </c>
      <c r="D1402" s="7">
        <v>44324</v>
      </c>
      <c r="E1402" s="6" t="s">
        <v>46</v>
      </c>
      <c r="F1402" s="6" t="s">
        <v>47</v>
      </c>
      <c r="G1402" s="6" t="s">
        <v>65</v>
      </c>
      <c r="H1402" s="6" t="s">
        <v>21</v>
      </c>
      <c r="I1402" s="8">
        <v>0.6</v>
      </c>
      <c r="J1402" s="9">
        <v>5250</v>
      </c>
      <c r="K1402" s="10">
        <f t="shared" si="11"/>
        <v>3150</v>
      </c>
      <c r="L1402" s="10">
        <f t="shared" si="10"/>
        <v>1102.5</v>
      </c>
      <c r="M1402" s="11">
        <v>0.35</v>
      </c>
      <c r="P1402" s="12"/>
    </row>
    <row r="1403" spans="1:16" ht="15.75" customHeight="1" x14ac:dyDescent="0.25">
      <c r="A1403" s="1"/>
      <c r="B1403" s="6" t="s">
        <v>14</v>
      </c>
      <c r="C1403" s="6">
        <v>1185732</v>
      </c>
      <c r="D1403" s="7">
        <v>44324</v>
      </c>
      <c r="E1403" s="6" t="s">
        <v>46</v>
      </c>
      <c r="F1403" s="6" t="s">
        <v>47</v>
      </c>
      <c r="G1403" s="6" t="s">
        <v>65</v>
      </c>
      <c r="H1403" s="6" t="s">
        <v>22</v>
      </c>
      <c r="I1403" s="8">
        <v>0.65</v>
      </c>
      <c r="J1403" s="9">
        <v>6250</v>
      </c>
      <c r="K1403" s="10">
        <f t="shared" si="11"/>
        <v>4062.5</v>
      </c>
      <c r="L1403" s="10">
        <f t="shared" si="10"/>
        <v>2031.25</v>
      </c>
      <c r="M1403" s="11">
        <v>0.5</v>
      </c>
      <c r="P1403" s="12"/>
    </row>
    <row r="1404" spans="1:16" ht="15.75" customHeight="1" x14ac:dyDescent="0.25">
      <c r="A1404" s="1"/>
      <c r="B1404" s="6" t="s">
        <v>14</v>
      </c>
      <c r="C1404" s="6">
        <v>1185732</v>
      </c>
      <c r="D1404" s="7">
        <v>44357</v>
      </c>
      <c r="E1404" s="6" t="s">
        <v>46</v>
      </c>
      <c r="F1404" s="6" t="s">
        <v>47</v>
      </c>
      <c r="G1404" s="6" t="s">
        <v>65</v>
      </c>
      <c r="H1404" s="6" t="s">
        <v>17</v>
      </c>
      <c r="I1404" s="8">
        <v>0.6</v>
      </c>
      <c r="J1404" s="9">
        <v>8750</v>
      </c>
      <c r="K1404" s="10">
        <f t="shared" si="11"/>
        <v>5250</v>
      </c>
      <c r="L1404" s="10">
        <f t="shared" si="10"/>
        <v>2362.5</v>
      </c>
      <c r="M1404" s="11">
        <v>0.45</v>
      </c>
      <c r="P1404" s="12"/>
    </row>
    <row r="1405" spans="1:16" ht="15.75" customHeight="1" x14ac:dyDescent="0.25">
      <c r="A1405" s="1"/>
      <c r="B1405" s="6" t="s">
        <v>14</v>
      </c>
      <c r="C1405" s="6">
        <v>1185732</v>
      </c>
      <c r="D1405" s="7">
        <v>44357</v>
      </c>
      <c r="E1405" s="6" t="s">
        <v>46</v>
      </c>
      <c r="F1405" s="6" t="s">
        <v>47</v>
      </c>
      <c r="G1405" s="6" t="s">
        <v>65</v>
      </c>
      <c r="H1405" s="6" t="s">
        <v>18</v>
      </c>
      <c r="I1405" s="8">
        <v>0.55000000000000004</v>
      </c>
      <c r="J1405" s="9">
        <v>6250</v>
      </c>
      <c r="K1405" s="10">
        <f t="shared" si="11"/>
        <v>3437.5000000000005</v>
      </c>
      <c r="L1405" s="10">
        <f t="shared" si="10"/>
        <v>1203.125</v>
      </c>
      <c r="M1405" s="11">
        <v>0.35</v>
      </c>
      <c r="P1405" s="12"/>
    </row>
    <row r="1406" spans="1:16" ht="15.75" customHeight="1" x14ac:dyDescent="0.25">
      <c r="A1406" s="1"/>
      <c r="B1406" s="6" t="s">
        <v>14</v>
      </c>
      <c r="C1406" s="6">
        <v>1185732</v>
      </c>
      <c r="D1406" s="7">
        <v>44357</v>
      </c>
      <c r="E1406" s="6" t="s">
        <v>46</v>
      </c>
      <c r="F1406" s="6" t="s">
        <v>47</v>
      </c>
      <c r="G1406" s="6" t="s">
        <v>65</v>
      </c>
      <c r="H1406" s="6" t="s">
        <v>19</v>
      </c>
      <c r="I1406" s="8">
        <v>0.5</v>
      </c>
      <c r="J1406" s="9">
        <v>6000</v>
      </c>
      <c r="K1406" s="10">
        <f t="shared" si="11"/>
        <v>3000</v>
      </c>
      <c r="L1406" s="10">
        <f t="shared" si="10"/>
        <v>750</v>
      </c>
      <c r="M1406" s="11">
        <v>0.25</v>
      </c>
      <c r="P1406" s="12"/>
    </row>
    <row r="1407" spans="1:16" ht="15.75" customHeight="1" x14ac:dyDescent="0.25">
      <c r="A1407" s="1"/>
      <c r="B1407" s="6" t="s">
        <v>14</v>
      </c>
      <c r="C1407" s="6">
        <v>1185732</v>
      </c>
      <c r="D1407" s="7">
        <v>44357</v>
      </c>
      <c r="E1407" s="6" t="s">
        <v>46</v>
      </c>
      <c r="F1407" s="6" t="s">
        <v>47</v>
      </c>
      <c r="G1407" s="6" t="s">
        <v>65</v>
      </c>
      <c r="H1407" s="6" t="s">
        <v>20</v>
      </c>
      <c r="I1407" s="8">
        <v>0.5</v>
      </c>
      <c r="J1407" s="9">
        <v>5750</v>
      </c>
      <c r="K1407" s="10">
        <f t="shared" si="11"/>
        <v>2875</v>
      </c>
      <c r="L1407" s="10">
        <f t="shared" si="10"/>
        <v>862.5</v>
      </c>
      <c r="M1407" s="11">
        <v>0.3</v>
      </c>
      <c r="P1407" s="12"/>
    </row>
    <row r="1408" spans="1:16" ht="15.75" customHeight="1" x14ac:dyDescent="0.25">
      <c r="A1408" s="1"/>
      <c r="B1408" s="6" t="s">
        <v>14</v>
      </c>
      <c r="C1408" s="6">
        <v>1185732</v>
      </c>
      <c r="D1408" s="7">
        <v>44357</v>
      </c>
      <c r="E1408" s="6" t="s">
        <v>46</v>
      </c>
      <c r="F1408" s="6" t="s">
        <v>47</v>
      </c>
      <c r="G1408" s="6" t="s">
        <v>65</v>
      </c>
      <c r="H1408" s="6" t="s">
        <v>21</v>
      </c>
      <c r="I1408" s="8">
        <v>0.65</v>
      </c>
      <c r="J1408" s="9">
        <v>5750</v>
      </c>
      <c r="K1408" s="10">
        <f t="shared" si="11"/>
        <v>3737.5</v>
      </c>
      <c r="L1408" s="10">
        <f t="shared" si="10"/>
        <v>1308.125</v>
      </c>
      <c r="M1408" s="11">
        <v>0.35</v>
      </c>
      <c r="P1408" s="12"/>
    </row>
    <row r="1409" spans="1:16" ht="15.75" customHeight="1" x14ac:dyDescent="0.25">
      <c r="A1409" s="1"/>
      <c r="B1409" s="6" t="s">
        <v>14</v>
      </c>
      <c r="C1409" s="6">
        <v>1185732</v>
      </c>
      <c r="D1409" s="7">
        <v>44357</v>
      </c>
      <c r="E1409" s="6" t="s">
        <v>46</v>
      </c>
      <c r="F1409" s="6" t="s">
        <v>47</v>
      </c>
      <c r="G1409" s="6" t="s">
        <v>65</v>
      </c>
      <c r="H1409" s="6" t="s">
        <v>22</v>
      </c>
      <c r="I1409" s="8">
        <v>0.70000000000000007</v>
      </c>
      <c r="J1409" s="9">
        <v>7250</v>
      </c>
      <c r="K1409" s="10">
        <f t="shared" si="11"/>
        <v>5075.0000000000009</v>
      </c>
      <c r="L1409" s="10">
        <f t="shared" si="10"/>
        <v>2537.5000000000005</v>
      </c>
      <c r="M1409" s="11">
        <v>0.5</v>
      </c>
      <c r="P1409" s="12"/>
    </row>
    <row r="1410" spans="1:16" ht="15.75" customHeight="1" x14ac:dyDescent="0.25">
      <c r="A1410" s="1"/>
      <c r="B1410" s="6" t="s">
        <v>14</v>
      </c>
      <c r="C1410" s="6">
        <v>1185732</v>
      </c>
      <c r="D1410" s="7">
        <v>44385</v>
      </c>
      <c r="E1410" s="6" t="s">
        <v>46</v>
      </c>
      <c r="F1410" s="6" t="s">
        <v>47</v>
      </c>
      <c r="G1410" s="6" t="s">
        <v>65</v>
      </c>
      <c r="H1410" s="6" t="s">
        <v>17</v>
      </c>
      <c r="I1410" s="8">
        <v>0.65</v>
      </c>
      <c r="J1410" s="9">
        <v>9500</v>
      </c>
      <c r="K1410" s="10">
        <f t="shared" si="11"/>
        <v>6175</v>
      </c>
      <c r="L1410" s="10">
        <f t="shared" si="10"/>
        <v>2778.75</v>
      </c>
      <c r="M1410" s="11">
        <v>0.45</v>
      </c>
      <c r="P1410" s="12"/>
    </row>
    <row r="1411" spans="1:16" ht="15.75" customHeight="1" x14ac:dyDescent="0.25">
      <c r="A1411" s="1"/>
      <c r="B1411" s="6" t="s">
        <v>14</v>
      </c>
      <c r="C1411" s="6">
        <v>1185732</v>
      </c>
      <c r="D1411" s="7">
        <v>44385</v>
      </c>
      <c r="E1411" s="6" t="s">
        <v>46</v>
      </c>
      <c r="F1411" s="6" t="s">
        <v>47</v>
      </c>
      <c r="G1411" s="6" t="s">
        <v>65</v>
      </c>
      <c r="H1411" s="6" t="s">
        <v>18</v>
      </c>
      <c r="I1411" s="8">
        <v>0.60000000000000009</v>
      </c>
      <c r="J1411" s="9">
        <v>7000</v>
      </c>
      <c r="K1411" s="10">
        <f t="shared" si="11"/>
        <v>4200.0000000000009</v>
      </c>
      <c r="L1411" s="10">
        <f t="shared" si="10"/>
        <v>1470.0000000000002</v>
      </c>
      <c r="M1411" s="11">
        <v>0.35</v>
      </c>
      <c r="P1411" s="12"/>
    </row>
    <row r="1412" spans="1:16" ht="15.75" customHeight="1" x14ac:dyDescent="0.25">
      <c r="A1412" s="1"/>
      <c r="B1412" s="6" t="s">
        <v>14</v>
      </c>
      <c r="C1412" s="6">
        <v>1185732</v>
      </c>
      <c r="D1412" s="7">
        <v>44385</v>
      </c>
      <c r="E1412" s="6" t="s">
        <v>46</v>
      </c>
      <c r="F1412" s="6" t="s">
        <v>47</v>
      </c>
      <c r="G1412" s="6" t="s">
        <v>65</v>
      </c>
      <c r="H1412" s="6" t="s">
        <v>19</v>
      </c>
      <c r="I1412" s="8">
        <v>0.55000000000000004</v>
      </c>
      <c r="J1412" s="9">
        <v>6250</v>
      </c>
      <c r="K1412" s="10">
        <f t="shared" si="11"/>
        <v>3437.5000000000005</v>
      </c>
      <c r="L1412" s="10">
        <f t="shared" si="10"/>
        <v>859.37500000000011</v>
      </c>
      <c r="M1412" s="11">
        <v>0.25</v>
      </c>
      <c r="P1412" s="12"/>
    </row>
    <row r="1413" spans="1:16" ht="15.75" customHeight="1" x14ac:dyDescent="0.25">
      <c r="A1413" s="1"/>
      <c r="B1413" s="6" t="s">
        <v>14</v>
      </c>
      <c r="C1413" s="6">
        <v>1185732</v>
      </c>
      <c r="D1413" s="7">
        <v>44385</v>
      </c>
      <c r="E1413" s="6" t="s">
        <v>46</v>
      </c>
      <c r="F1413" s="6" t="s">
        <v>47</v>
      </c>
      <c r="G1413" s="6" t="s">
        <v>65</v>
      </c>
      <c r="H1413" s="6" t="s">
        <v>20</v>
      </c>
      <c r="I1413" s="8">
        <v>0.55000000000000004</v>
      </c>
      <c r="J1413" s="9">
        <v>5750</v>
      </c>
      <c r="K1413" s="10">
        <f t="shared" si="11"/>
        <v>3162.5000000000005</v>
      </c>
      <c r="L1413" s="10">
        <f t="shared" si="10"/>
        <v>948.75000000000011</v>
      </c>
      <c r="M1413" s="11">
        <v>0.3</v>
      </c>
      <c r="P1413" s="12"/>
    </row>
    <row r="1414" spans="1:16" ht="15.75" customHeight="1" x14ac:dyDescent="0.25">
      <c r="A1414" s="1"/>
      <c r="B1414" s="6" t="s">
        <v>14</v>
      </c>
      <c r="C1414" s="6">
        <v>1185732</v>
      </c>
      <c r="D1414" s="7">
        <v>44385</v>
      </c>
      <c r="E1414" s="6" t="s">
        <v>46</v>
      </c>
      <c r="F1414" s="6" t="s">
        <v>47</v>
      </c>
      <c r="G1414" s="6" t="s">
        <v>65</v>
      </c>
      <c r="H1414" s="6" t="s">
        <v>21</v>
      </c>
      <c r="I1414" s="8">
        <v>0.65</v>
      </c>
      <c r="J1414" s="9">
        <v>6000</v>
      </c>
      <c r="K1414" s="10">
        <f t="shared" si="11"/>
        <v>3900</v>
      </c>
      <c r="L1414" s="10">
        <f t="shared" si="10"/>
        <v>1365</v>
      </c>
      <c r="M1414" s="11">
        <v>0.35</v>
      </c>
      <c r="P1414" s="12"/>
    </row>
    <row r="1415" spans="1:16" ht="15.75" customHeight="1" x14ac:dyDescent="0.25">
      <c r="A1415" s="1"/>
      <c r="B1415" s="6" t="s">
        <v>14</v>
      </c>
      <c r="C1415" s="6">
        <v>1185732</v>
      </c>
      <c r="D1415" s="7">
        <v>44385</v>
      </c>
      <c r="E1415" s="6" t="s">
        <v>46</v>
      </c>
      <c r="F1415" s="6" t="s">
        <v>47</v>
      </c>
      <c r="G1415" s="6" t="s">
        <v>65</v>
      </c>
      <c r="H1415" s="6" t="s">
        <v>22</v>
      </c>
      <c r="I1415" s="8">
        <v>0.70000000000000007</v>
      </c>
      <c r="J1415" s="9">
        <v>7750</v>
      </c>
      <c r="K1415" s="10">
        <f t="shared" si="11"/>
        <v>5425.0000000000009</v>
      </c>
      <c r="L1415" s="10">
        <f t="shared" si="10"/>
        <v>2712.5000000000005</v>
      </c>
      <c r="M1415" s="11">
        <v>0.5</v>
      </c>
      <c r="P1415" s="12"/>
    </row>
    <row r="1416" spans="1:16" ht="15.75" customHeight="1" x14ac:dyDescent="0.25">
      <c r="A1416" s="1"/>
      <c r="B1416" s="6" t="s">
        <v>14</v>
      </c>
      <c r="C1416" s="6">
        <v>1185732</v>
      </c>
      <c r="D1416" s="7">
        <v>44417</v>
      </c>
      <c r="E1416" s="6" t="s">
        <v>46</v>
      </c>
      <c r="F1416" s="6" t="s">
        <v>47</v>
      </c>
      <c r="G1416" s="6" t="s">
        <v>65</v>
      </c>
      <c r="H1416" s="6" t="s">
        <v>17</v>
      </c>
      <c r="I1416" s="8">
        <v>0.65</v>
      </c>
      <c r="J1416" s="9">
        <v>9250</v>
      </c>
      <c r="K1416" s="10">
        <f t="shared" si="11"/>
        <v>6012.5</v>
      </c>
      <c r="L1416" s="10">
        <f t="shared" si="10"/>
        <v>2705.625</v>
      </c>
      <c r="M1416" s="11">
        <v>0.45</v>
      </c>
      <c r="P1416" s="12"/>
    </row>
    <row r="1417" spans="1:16" ht="15.75" customHeight="1" x14ac:dyDescent="0.25">
      <c r="A1417" s="1"/>
      <c r="B1417" s="6" t="s">
        <v>14</v>
      </c>
      <c r="C1417" s="6">
        <v>1185732</v>
      </c>
      <c r="D1417" s="7">
        <v>44417</v>
      </c>
      <c r="E1417" s="6" t="s">
        <v>46</v>
      </c>
      <c r="F1417" s="6" t="s">
        <v>47</v>
      </c>
      <c r="G1417" s="6" t="s">
        <v>65</v>
      </c>
      <c r="H1417" s="6" t="s">
        <v>18</v>
      </c>
      <c r="I1417" s="8">
        <v>0.60000000000000009</v>
      </c>
      <c r="J1417" s="9">
        <v>7000</v>
      </c>
      <c r="K1417" s="10">
        <f t="shared" si="11"/>
        <v>4200.0000000000009</v>
      </c>
      <c r="L1417" s="10">
        <f t="shared" si="10"/>
        <v>1470.0000000000002</v>
      </c>
      <c r="M1417" s="11">
        <v>0.35</v>
      </c>
      <c r="P1417" s="12"/>
    </row>
    <row r="1418" spans="1:16" ht="15.75" customHeight="1" x14ac:dyDescent="0.25">
      <c r="A1418" s="1"/>
      <c r="B1418" s="6" t="s">
        <v>14</v>
      </c>
      <c r="C1418" s="6">
        <v>1185732</v>
      </c>
      <c r="D1418" s="7">
        <v>44417</v>
      </c>
      <c r="E1418" s="6" t="s">
        <v>46</v>
      </c>
      <c r="F1418" s="6" t="s">
        <v>47</v>
      </c>
      <c r="G1418" s="6" t="s">
        <v>65</v>
      </c>
      <c r="H1418" s="6" t="s">
        <v>19</v>
      </c>
      <c r="I1418" s="8">
        <v>0.55000000000000004</v>
      </c>
      <c r="J1418" s="9">
        <v>6250</v>
      </c>
      <c r="K1418" s="10">
        <f t="shared" si="11"/>
        <v>3437.5000000000005</v>
      </c>
      <c r="L1418" s="10">
        <f t="shared" si="10"/>
        <v>859.37500000000011</v>
      </c>
      <c r="M1418" s="11">
        <v>0.25</v>
      </c>
      <c r="P1418" s="12"/>
    </row>
    <row r="1419" spans="1:16" ht="15.75" customHeight="1" x14ac:dyDescent="0.25">
      <c r="A1419" s="1"/>
      <c r="B1419" s="6" t="s">
        <v>14</v>
      </c>
      <c r="C1419" s="6">
        <v>1185732</v>
      </c>
      <c r="D1419" s="7">
        <v>44417</v>
      </c>
      <c r="E1419" s="6" t="s">
        <v>46</v>
      </c>
      <c r="F1419" s="6" t="s">
        <v>47</v>
      </c>
      <c r="G1419" s="6" t="s">
        <v>65</v>
      </c>
      <c r="H1419" s="6" t="s">
        <v>20</v>
      </c>
      <c r="I1419" s="8">
        <v>0.45</v>
      </c>
      <c r="J1419" s="9">
        <v>5750</v>
      </c>
      <c r="K1419" s="10">
        <f t="shared" si="11"/>
        <v>2587.5</v>
      </c>
      <c r="L1419" s="10">
        <f t="shared" si="10"/>
        <v>776.25</v>
      </c>
      <c r="M1419" s="11">
        <v>0.3</v>
      </c>
      <c r="P1419" s="12"/>
    </row>
    <row r="1420" spans="1:16" ht="15.75" customHeight="1" x14ac:dyDescent="0.25">
      <c r="A1420" s="1"/>
      <c r="B1420" s="6" t="s">
        <v>14</v>
      </c>
      <c r="C1420" s="6">
        <v>1185732</v>
      </c>
      <c r="D1420" s="7">
        <v>44417</v>
      </c>
      <c r="E1420" s="6" t="s">
        <v>46</v>
      </c>
      <c r="F1420" s="6" t="s">
        <v>47</v>
      </c>
      <c r="G1420" s="6" t="s">
        <v>65</v>
      </c>
      <c r="H1420" s="6" t="s">
        <v>21</v>
      </c>
      <c r="I1420" s="8">
        <v>0.55000000000000004</v>
      </c>
      <c r="J1420" s="9">
        <v>5500</v>
      </c>
      <c r="K1420" s="10">
        <f t="shared" si="11"/>
        <v>3025.0000000000005</v>
      </c>
      <c r="L1420" s="10">
        <f t="shared" si="10"/>
        <v>1058.75</v>
      </c>
      <c r="M1420" s="11">
        <v>0.35</v>
      </c>
      <c r="P1420" s="12"/>
    </row>
    <row r="1421" spans="1:16" ht="15.75" customHeight="1" x14ac:dyDescent="0.25">
      <c r="A1421" s="1"/>
      <c r="B1421" s="6" t="s">
        <v>14</v>
      </c>
      <c r="C1421" s="6">
        <v>1185732</v>
      </c>
      <c r="D1421" s="7">
        <v>44417</v>
      </c>
      <c r="E1421" s="6" t="s">
        <v>46</v>
      </c>
      <c r="F1421" s="6" t="s">
        <v>47</v>
      </c>
      <c r="G1421" s="6" t="s">
        <v>65</v>
      </c>
      <c r="H1421" s="6" t="s">
        <v>22</v>
      </c>
      <c r="I1421" s="8">
        <v>0.60000000000000009</v>
      </c>
      <c r="J1421" s="9">
        <v>7250</v>
      </c>
      <c r="K1421" s="10">
        <f t="shared" si="11"/>
        <v>4350.0000000000009</v>
      </c>
      <c r="L1421" s="10">
        <f t="shared" si="10"/>
        <v>2175.0000000000005</v>
      </c>
      <c r="M1421" s="11">
        <v>0.5</v>
      </c>
      <c r="P1421" s="12"/>
    </row>
    <row r="1422" spans="1:16" ht="15.75" customHeight="1" x14ac:dyDescent="0.25">
      <c r="A1422" s="1"/>
      <c r="B1422" s="6" t="s">
        <v>14</v>
      </c>
      <c r="C1422" s="6">
        <v>1185732</v>
      </c>
      <c r="D1422" s="7">
        <v>44447</v>
      </c>
      <c r="E1422" s="6" t="s">
        <v>46</v>
      </c>
      <c r="F1422" s="6" t="s">
        <v>47</v>
      </c>
      <c r="G1422" s="6" t="s">
        <v>65</v>
      </c>
      <c r="H1422" s="6" t="s">
        <v>17</v>
      </c>
      <c r="I1422" s="8">
        <v>0.55000000000000004</v>
      </c>
      <c r="J1422" s="9">
        <v>8500</v>
      </c>
      <c r="K1422" s="10">
        <f t="shared" si="11"/>
        <v>4675</v>
      </c>
      <c r="L1422" s="10">
        <f t="shared" si="10"/>
        <v>2103.75</v>
      </c>
      <c r="M1422" s="11">
        <v>0.45</v>
      </c>
      <c r="P1422" s="12"/>
    </row>
    <row r="1423" spans="1:16" ht="15.75" customHeight="1" x14ac:dyDescent="0.25">
      <c r="A1423" s="1"/>
      <c r="B1423" s="6" t="s">
        <v>14</v>
      </c>
      <c r="C1423" s="6">
        <v>1185732</v>
      </c>
      <c r="D1423" s="7">
        <v>44447</v>
      </c>
      <c r="E1423" s="6" t="s">
        <v>46</v>
      </c>
      <c r="F1423" s="6" t="s">
        <v>47</v>
      </c>
      <c r="G1423" s="6" t="s">
        <v>65</v>
      </c>
      <c r="H1423" s="6" t="s">
        <v>18</v>
      </c>
      <c r="I1423" s="8">
        <v>0.50000000000000011</v>
      </c>
      <c r="J1423" s="9">
        <v>6500</v>
      </c>
      <c r="K1423" s="10">
        <f t="shared" si="11"/>
        <v>3250.0000000000009</v>
      </c>
      <c r="L1423" s="10">
        <f t="shared" si="10"/>
        <v>1137.5000000000002</v>
      </c>
      <c r="M1423" s="11">
        <v>0.35</v>
      </c>
      <c r="P1423" s="12"/>
    </row>
    <row r="1424" spans="1:16" ht="15.75" customHeight="1" x14ac:dyDescent="0.25">
      <c r="A1424" s="1"/>
      <c r="B1424" s="6" t="s">
        <v>14</v>
      </c>
      <c r="C1424" s="6">
        <v>1185732</v>
      </c>
      <c r="D1424" s="7">
        <v>44447</v>
      </c>
      <c r="E1424" s="6" t="s">
        <v>46</v>
      </c>
      <c r="F1424" s="6" t="s">
        <v>47</v>
      </c>
      <c r="G1424" s="6" t="s">
        <v>65</v>
      </c>
      <c r="H1424" s="6" t="s">
        <v>19</v>
      </c>
      <c r="I1424" s="8">
        <v>0.45</v>
      </c>
      <c r="J1424" s="9">
        <v>5500</v>
      </c>
      <c r="K1424" s="10">
        <f t="shared" si="11"/>
        <v>2475</v>
      </c>
      <c r="L1424" s="10">
        <f t="shared" si="10"/>
        <v>618.75</v>
      </c>
      <c r="M1424" s="11">
        <v>0.25</v>
      </c>
      <c r="P1424" s="12"/>
    </row>
    <row r="1425" spans="1:16" ht="15.75" customHeight="1" x14ac:dyDescent="0.25">
      <c r="A1425" s="1"/>
      <c r="B1425" s="6" t="s">
        <v>14</v>
      </c>
      <c r="C1425" s="6">
        <v>1185732</v>
      </c>
      <c r="D1425" s="7">
        <v>44447</v>
      </c>
      <c r="E1425" s="6" t="s">
        <v>46</v>
      </c>
      <c r="F1425" s="6" t="s">
        <v>47</v>
      </c>
      <c r="G1425" s="6" t="s">
        <v>65</v>
      </c>
      <c r="H1425" s="6" t="s">
        <v>20</v>
      </c>
      <c r="I1425" s="8">
        <v>0.45</v>
      </c>
      <c r="J1425" s="9">
        <v>5250</v>
      </c>
      <c r="K1425" s="10">
        <f t="shared" si="11"/>
        <v>2362.5</v>
      </c>
      <c r="L1425" s="10">
        <f t="shared" si="10"/>
        <v>708.75</v>
      </c>
      <c r="M1425" s="11">
        <v>0.3</v>
      </c>
      <c r="P1425" s="12"/>
    </row>
    <row r="1426" spans="1:16" ht="15.75" customHeight="1" x14ac:dyDescent="0.25">
      <c r="A1426" s="1"/>
      <c r="B1426" s="6" t="s">
        <v>14</v>
      </c>
      <c r="C1426" s="6">
        <v>1185732</v>
      </c>
      <c r="D1426" s="7">
        <v>44447</v>
      </c>
      <c r="E1426" s="6" t="s">
        <v>46</v>
      </c>
      <c r="F1426" s="6" t="s">
        <v>47</v>
      </c>
      <c r="G1426" s="6" t="s">
        <v>65</v>
      </c>
      <c r="H1426" s="6" t="s">
        <v>21</v>
      </c>
      <c r="I1426" s="8">
        <v>0.55000000000000004</v>
      </c>
      <c r="J1426" s="9">
        <v>5250</v>
      </c>
      <c r="K1426" s="10">
        <f t="shared" si="11"/>
        <v>2887.5000000000005</v>
      </c>
      <c r="L1426" s="10">
        <f t="shared" si="10"/>
        <v>1010.6250000000001</v>
      </c>
      <c r="M1426" s="11">
        <v>0.35</v>
      </c>
      <c r="P1426" s="12"/>
    </row>
    <row r="1427" spans="1:16" ht="15.75" customHeight="1" x14ac:dyDescent="0.25">
      <c r="A1427" s="1"/>
      <c r="B1427" s="6" t="s">
        <v>14</v>
      </c>
      <c r="C1427" s="6">
        <v>1185732</v>
      </c>
      <c r="D1427" s="7">
        <v>44447</v>
      </c>
      <c r="E1427" s="6" t="s">
        <v>46</v>
      </c>
      <c r="F1427" s="6" t="s">
        <v>47</v>
      </c>
      <c r="G1427" s="6" t="s">
        <v>65</v>
      </c>
      <c r="H1427" s="6" t="s">
        <v>22</v>
      </c>
      <c r="I1427" s="8">
        <v>0.60000000000000009</v>
      </c>
      <c r="J1427" s="9">
        <v>6250</v>
      </c>
      <c r="K1427" s="10">
        <f t="shared" si="11"/>
        <v>3750.0000000000005</v>
      </c>
      <c r="L1427" s="10">
        <f t="shared" si="10"/>
        <v>1875.0000000000002</v>
      </c>
      <c r="M1427" s="11">
        <v>0.5</v>
      </c>
      <c r="P1427" s="12"/>
    </row>
    <row r="1428" spans="1:16" ht="15.75" customHeight="1" x14ac:dyDescent="0.25">
      <c r="A1428" s="1"/>
      <c r="B1428" s="6" t="s">
        <v>14</v>
      </c>
      <c r="C1428" s="6">
        <v>1185732</v>
      </c>
      <c r="D1428" s="7">
        <v>44479</v>
      </c>
      <c r="E1428" s="6" t="s">
        <v>46</v>
      </c>
      <c r="F1428" s="6" t="s">
        <v>47</v>
      </c>
      <c r="G1428" s="6" t="s">
        <v>65</v>
      </c>
      <c r="H1428" s="6" t="s">
        <v>17</v>
      </c>
      <c r="I1428" s="8">
        <v>0.60000000000000009</v>
      </c>
      <c r="J1428" s="9">
        <v>8000</v>
      </c>
      <c r="K1428" s="10">
        <f t="shared" si="11"/>
        <v>4800.0000000000009</v>
      </c>
      <c r="L1428" s="10">
        <f t="shared" si="10"/>
        <v>2160.0000000000005</v>
      </c>
      <c r="M1428" s="11">
        <v>0.45</v>
      </c>
      <c r="P1428" s="12"/>
    </row>
    <row r="1429" spans="1:16" ht="15.75" customHeight="1" x14ac:dyDescent="0.25">
      <c r="A1429" s="1"/>
      <c r="B1429" s="6" t="s">
        <v>14</v>
      </c>
      <c r="C1429" s="6">
        <v>1185732</v>
      </c>
      <c r="D1429" s="7">
        <v>44479</v>
      </c>
      <c r="E1429" s="6" t="s">
        <v>46</v>
      </c>
      <c r="F1429" s="6" t="s">
        <v>47</v>
      </c>
      <c r="G1429" s="6" t="s">
        <v>65</v>
      </c>
      <c r="H1429" s="6" t="s">
        <v>18</v>
      </c>
      <c r="I1429" s="8">
        <v>0.50000000000000011</v>
      </c>
      <c r="J1429" s="9">
        <v>6250</v>
      </c>
      <c r="K1429" s="10">
        <f t="shared" si="11"/>
        <v>3125.0000000000009</v>
      </c>
      <c r="L1429" s="10">
        <f t="shared" si="10"/>
        <v>1093.7500000000002</v>
      </c>
      <c r="M1429" s="11">
        <v>0.35</v>
      </c>
      <c r="P1429" s="12"/>
    </row>
    <row r="1430" spans="1:16" ht="15.75" customHeight="1" x14ac:dyDescent="0.25">
      <c r="A1430" s="1"/>
      <c r="B1430" s="6" t="s">
        <v>14</v>
      </c>
      <c r="C1430" s="6">
        <v>1185732</v>
      </c>
      <c r="D1430" s="7">
        <v>44479</v>
      </c>
      <c r="E1430" s="6" t="s">
        <v>46</v>
      </c>
      <c r="F1430" s="6" t="s">
        <v>47</v>
      </c>
      <c r="G1430" s="6" t="s">
        <v>65</v>
      </c>
      <c r="H1430" s="6" t="s">
        <v>19</v>
      </c>
      <c r="I1430" s="8">
        <v>0.50000000000000011</v>
      </c>
      <c r="J1430" s="9">
        <v>5250</v>
      </c>
      <c r="K1430" s="10">
        <f t="shared" si="11"/>
        <v>2625.0000000000005</v>
      </c>
      <c r="L1430" s="10">
        <f t="shared" si="10"/>
        <v>656.25000000000011</v>
      </c>
      <c r="M1430" s="11">
        <v>0.25</v>
      </c>
      <c r="P1430" s="12"/>
    </row>
    <row r="1431" spans="1:16" ht="15.75" customHeight="1" x14ac:dyDescent="0.25">
      <c r="A1431" s="1"/>
      <c r="B1431" s="6" t="s">
        <v>14</v>
      </c>
      <c r="C1431" s="6">
        <v>1185732</v>
      </c>
      <c r="D1431" s="7">
        <v>44479</v>
      </c>
      <c r="E1431" s="6" t="s">
        <v>46</v>
      </c>
      <c r="F1431" s="6" t="s">
        <v>47</v>
      </c>
      <c r="G1431" s="6" t="s">
        <v>65</v>
      </c>
      <c r="H1431" s="6" t="s">
        <v>20</v>
      </c>
      <c r="I1431" s="8">
        <v>0.50000000000000011</v>
      </c>
      <c r="J1431" s="9">
        <v>5000</v>
      </c>
      <c r="K1431" s="10">
        <f t="shared" si="11"/>
        <v>2500.0000000000005</v>
      </c>
      <c r="L1431" s="10">
        <f t="shared" si="10"/>
        <v>750.00000000000011</v>
      </c>
      <c r="M1431" s="11">
        <v>0.3</v>
      </c>
      <c r="P1431" s="12"/>
    </row>
    <row r="1432" spans="1:16" ht="15.75" customHeight="1" x14ac:dyDescent="0.25">
      <c r="A1432" s="1"/>
      <c r="B1432" s="6" t="s">
        <v>14</v>
      </c>
      <c r="C1432" s="6">
        <v>1185732</v>
      </c>
      <c r="D1432" s="7">
        <v>44479</v>
      </c>
      <c r="E1432" s="6" t="s">
        <v>46</v>
      </c>
      <c r="F1432" s="6" t="s">
        <v>47</v>
      </c>
      <c r="G1432" s="6" t="s">
        <v>65</v>
      </c>
      <c r="H1432" s="6" t="s">
        <v>21</v>
      </c>
      <c r="I1432" s="8">
        <v>0.60000000000000009</v>
      </c>
      <c r="J1432" s="9">
        <v>5000</v>
      </c>
      <c r="K1432" s="10">
        <f t="shared" si="11"/>
        <v>3000.0000000000005</v>
      </c>
      <c r="L1432" s="10">
        <f t="shared" si="10"/>
        <v>1050</v>
      </c>
      <c r="M1432" s="11">
        <v>0.35</v>
      </c>
      <c r="P1432" s="12"/>
    </row>
    <row r="1433" spans="1:16" ht="15.75" customHeight="1" x14ac:dyDescent="0.25">
      <c r="A1433" s="1"/>
      <c r="B1433" s="6" t="s">
        <v>14</v>
      </c>
      <c r="C1433" s="6">
        <v>1185732</v>
      </c>
      <c r="D1433" s="7">
        <v>44479</v>
      </c>
      <c r="E1433" s="6" t="s">
        <v>46</v>
      </c>
      <c r="F1433" s="6" t="s">
        <v>47</v>
      </c>
      <c r="G1433" s="6" t="s">
        <v>65</v>
      </c>
      <c r="H1433" s="6" t="s">
        <v>22</v>
      </c>
      <c r="I1433" s="8">
        <v>0.65</v>
      </c>
      <c r="J1433" s="9">
        <v>6250</v>
      </c>
      <c r="K1433" s="10">
        <f t="shared" si="11"/>
        <v>4062.5</v>
      </c>
      <c r="L1433" s="10">
        <f t="shared" si="10"/>
        <v>2031.25</v>
      </c>
      <c r="M1433" s="11">
        <v>0.5</v>
      </c>
      <c r="P1433" s="12"/>
    </row>
    <row r="1434" spans="1:16" ht="15.75" customHeight="1" x14ac:dyDescent="0.25">
      <c r="A1434" s="1"/>
      <c r="B1434" s="6" t="s">
        <v>14</v>
      </c>
      <c r="C1434" s="6">
        <v>1185732</v>
      </c>
      <c r="D1434" s="7">
        <v>44509</v>
      </c>
      <c r="E1434" s="6" t="s">
        <v>46</v>
      </c>
      <c r="F1434" s="6" t="s">
        <v>47</v>
      </c>
      <c r="G1434" s="6" t="s">
        <v>65</v>
      </c>
      <c r="H1434" s="6" t="s">
        <v>17</v>
      </c>
      <c r="I1434" s="8">
        <v>0.60000000000000009</v>
      </c>
      <c r="J1434" s="9">
        <v>7750</v>
      </c>
      <c r="K1434" s="10">
        <f t="shared" si="11"/>
        <v>4650.0000000000009</v>
      </c>
      <c r="L1434" s="10">
        <f t="shared" si="10"/>
        <v>2092.5000000000005</v>
      </c>
      <c r="M1434" s="11">
        <v>0.45</v>
      </c>
      <c r="P1434" s="12"/>
    </row>
    <row r="1435" spans="1:16" ht="15.75" customHeight="1" x14ac:dyDescent="0.25">
      <c r="A1435" s="1"/>
      <c r="B1435" s="6" t="s">
        <v>14</v>
      </c>
      <c r="C1435" s="6">
        <v>1185732</v>
      </c>
      <c r="D1435" s="7">
        <v>44509</v>
      </c>
      <c r="E1435" s="6" t="s">
        <v>46</v>
      </c>
      <c r="F1435" s="6" t="s">
        <v>47</v>
      </c>
      <c r="G1435" s="6" t="s">
        <v>65</v>
      </c>
      <c r="H1435" s="6" t="s">
        <v>18</v>
      </c>
      <c r="I1435" s="8">
        <v>0.50000000000000011</v>
      </c>
      <c r="J1435" s="9">
        <v>6000</v>
      </c>
      <c r="K1435" s="10">
        <f t="shared" si="11"/>
        <v>3000.0000000000005</v>
      </c>
      <c r="L1435" s="10">
        <f t="shared" si="10"/>
        <v>1050</v>
      </c>
      <c r="M1435" s="11">
        <v>0.35</v>
      </c>
      <c r="P1435" s="12"/>
    </row>
    <row r="1436" spans="1:16" ht="15.75" customHeight="1" x14ac:dyDescent="0.25">
      <c r="A1436" s="1"/>
      <c r="B1436" s="6" t="s">
        <v>14</v>
      </c>
      <c r="C1436" s="6">
        <v>1185732</v>
      </c>
      <c r="D1436" s="7">
        <v>44509</v>
      </c>
      <c r="E1436" s="6" t="s">
        <v>46</v>
      </c>
      <c r="F1436" s="6" t="s">
        <v>47</v>
      </c>
      <c r="G1436" s="6" t="s">
        <v>65</v>
      </c>
      <c r="H1436" s="6" t="s">
        <v>19</v>
      </c>
      <c r="I1436" s="8">
        <v>0.50000000000000011</v>
      </c>
      <c r="J1436" s="9">
        <v>5450</v>
      </c>
      <c r="K1436" s="10">
        <f t="shared" si="11"/>
        <v>2725.0000000000005</v>
      </c>
      <c r="L1436" s="10">
        <f t="shared" si="10"/>
        <v>681.25000000000011</v>
      </c>
      <c r="M1436" s="11">
        <v>0.25</v>
      </c>
      <c r="P1436" s="12"/>
    </row>
    <row r="1437" spans="1:16" ht="15.75" customHeight="1" x14ac:dyDescent="0.25">
      <c r="A1437" s="1"/>
      <c r="B1437" s="6" t="s">
        <v>14</v>
      </c>
      <c r="C1437" s="6">
        <v>1185732</v>
      </c>
      <c r="D1437" s="7">
        <v>44509</v>
      </c>
      <c r="E1437" s="6" t="s">
        <v>46</v>
      </c>
      <c r="F1437" s="6" t="s">
        <v>47</v>
      </c>
      <c r="G1437" s="6" t="s">
        <v>65</v>
      </c>
      <c r="H1437" s="6" t="s">
        <v>20</v>
      </c>
      <c r="I1437" s="8">
        <v>0.50000000000000011</v>
      </c>
      <c r="J1437" s="9">
        <v>5750</v>
      </c>
      <c r="K1437" s="10">
        <f t="shared" si="11"/>
        <v>2875.0000000000005</v>
      </c>
      <c r="L1437" s="10">
        <f t="shared" si="10"/>
        <v>862.50000000000011</v>
      </c>
      <c r="M1437" s="11">
        <v>0.3</v>
      </c>
      <c r="P1437" s="12"/>
    </row>
    <row r="1438" spans="1:16" ht="15.75" customHeight="1" x14ac:dyDescent="0.25">
      <c r="A1438" s="1"/>
      <c r="B1438" s="6" t="s">
        <v>14</v>
      </c>
      <c r="C1438" s="6">
        <v>1185732</v>
      </c>
      <c r="D1438" s="7">
        <v>44509</v>
      </c>
      <c r="E1438" s="6" t="s">
        <v>46</v>
      </c>
      <c r="F1438" s="6" t="s">
        <v>47</v>
      </c>
      <c r="G1438" s="6" t="s">
        <v>65</v>
      </c>
      <c r="H1438" s="6" t="s">
        <v>21</v>
      </c>
      <c r="I1438" s="8">
        <v>0.65</v>
      </c>
      <c r="J1438" s="9">
        <v>5500</v>
      </c>
      <c r="K1438" s="10">
        <f t="shared" si="11"/>
        <v>3575</v>
      </c>
      <c r="L1438" s="10">
        <f t="shared" si="10"/>
        <v>1251.25</v>
      </c>
      <c r="M1438" s="11">
        <v>0.35</v>
      </c>
      <c r="P1438" s="12"/>
    </row>
    <row r="1439" spans="1:16" ht="15.75" customHeight="1" x14ac:dyDescent="0.25">
      <c r="A1439" s="1"/>
      <c r="B1439" s="6" t="s">
        <v>14</v>
      </c>
      <c r="C1439" s="6">
        <v>1185732</v>
      </c>
      <c r="D1439" s="7">
        <v>44509</v>
      </c>
      <c r="E1439" s="6" t="s">
        <v>46</v>
      </c>
      <c r="F1439" s="6" t="s">
        <v>47</v>
      </c>
      <c r="G1439" s="6" t="s">
        <v>65</v>
      </c>
      <c r="H1439" s="6" t="s">
        <v>22</v>
      </c>
      <c r="I1439" s="8">
        <v>0.7</v>
      </c>
      <c r="J1439" s="9">
        <v>6500</v>
      </c>
      <c r="K1439" s="10">
        <f t="shared" si="11"/>
        <v>4550</v>
      </c>
      <c r="L1439" s="10">
        <f t="shared" si="10"/>
        <v>2275</v>
      </c>
      <c r="M1439" s="11">
        <v>0.5</v>
      </c>
      <c r="P1439" s="12"/>
    </row>
    <row r="1440" spans="1:16" ht="15.75" customHeight="1" x14ac:dyDescent="0.25">
      <c r="A1440" s="1"/>
      <c r="B1440" s="6" t="s">
        <v>14</v>
      </c>
      <c r="C1440" s="6">
        <v>1185732</v>
      </c>
      <c r="D1440" s="7">
        <v>44538</v>
      </c>
      <c r="E1440" s="6" t="s">
        <v>46</v>
      </c>
      <c r="F1440" s="6" t="s">
        <v>47</v>
      </c>
      <c r="G1440" s="6" t="s">
        <v>65</v>
      </c>
      <c r="H1440" s="6" t="s">
        <v>17</v>
      </c>
      <c r="I1440" s="8">
        <v>0.65</v>
      </c>
      <c r="J1440" s="9">
        <v>8750</v>
      </c>
      <c r="K1440" s="10">
        <f t="shared" si="11"/>
        <v>5687.5</v>
      </c>
      <c r="L1440" s="10">
        <f t="shared" si="10"/>
        <v>2559.375</v>
      </c>
      <c r="M1440" s="11">
        <v>0.45</v>
      </c>
      <c r="P1440" s="12"/>
    </row>
    <row r="1441" spans="1:18" ht="15.75" customHeight="1" x14ac:dyDescent="0.25">
      <c r="A1441" s="1"/>
      <c r="B1441" s="6" t="s">
        <v>14</v>
      </c>
      <c r="C1441" s="6">
        <v>1185732</v>
      </c>
      <c r="D1441" s="7">
        <v>44538</v>
      </c>
      <c r="E1441" s="6" t="s">
        <v>46</v>
      </c>
      <c r="F1441" s="6" t="s">
        <v>47</v>
      </c>
      <c r="G1441" s="6" t="s">
        <v>65</v>
      </c>
      <c r="H1441" s="6" t="s">
        <v>18</v>
      </c>
      <c r="I1441" s="8">
        <v>0.55000000000000004</v>
      </c>
      <c r="J1441" s="9">
        <v>6750</v>
      </c>
      <c r="K1441" s="10">
        <f t="shared" si="11"/>
        <v>3712.5000000000005</v>
      </c>
      <c r="L1441" s="10">
        <f t="shared" si="10"/>
        <v>1299.375</v>
      </c>
      <c r="M1441" s="11">
        <v>0.35</v>
      </c>
      <c r="P1441" s="12"/>
    </row>
    <row r="1442" spans="1:18" ht="15.75" customHeight="1" x14ac:dyDescent="0.25">
      <c r="A1442" s="1"/>
      <c r="B1442" s="6" t="s">
        <v>14</v>
      </c>
      <c r="C1442" s="6">
        <v>1185732</v>
      </c>
      <c r="D1442" s="7">
        <v>44538</v>
      </c>
      <c r="E1442" s="6" t="s">
        <v>46</v>
      </c>
      <c r="F1442" s="6" t="s">
        <v>47</v>
      </c>
      <c r="G1442" s="6" t="s">
        <v>65</v>
      </c>
      <c r="H1442" s="6" t="s">
        <v>19</v>
      </c>
      <c r="I1442" s="8">
        <v>0.55000000000000004</v>
      </c>
      <c r="J1442" s="9">
        <v>6250</v>
      </c>
      <c r="K1442" s="10">
        <f t="shared" si="11"/>
        <v>3437.5000000000005</v>
      </c>
      <c r="L1442" s="10">
        <f t="shared" si="10"/>
        <v>859.37500000000011</v>
      </c>
      <c r="M1442" s="11">
        <v>0.25</v>
      </c>
      <c r="P1442" s="12"/>
    </row>
    <row r="1443" spans="1:18" ht="15.75" customHeight="1" x14ac:dyDescent="0.25">
      <c r="A1443" s="1"/>
      <c r="B1443" s="6" t="s">
        <v>14</v>
      </c>
      <c r="C1443" s="6">
        <v>1185732</v>
      </c>
      <c r="D1443" s="7">
        <v>44538</v>
      </c>
      <c r="E1443" s="6" t="s">
        <v>46</v>
      </c>
      <c r="F1443" s="6" t="s">
        <v>47</v>
      </c>
      <c r="G1443" s="6" t="s">
        <v>65</v>
      </c>
      <c r="H1443" s="6" t="s">
        <v>20</v>
      </c>
      <c r="I1443" s="8">
        <v>0.55000000000000004</v>
      </c>
      <c r="J1443" s="9">
        <v>5750</v>
      </c>
      <c r="K1443" s="10">
        <f t="shared" si="11"/>
        <v>3162.5000000000005</v>
      </c>
      <c r="L1443" s="10">
        <f t="shared" si="10"/>
        <v>948.75000000000011</v>
      </c>
      <c r="M1443" s="11">
        <v>0.3</v>
      </c>
      <c r="P1443" s="12"/>
    </row>
    <row r="1444" spans="1:18" ht="15.75" customHeight="1" x14ac:dyDescent="0.25">
      <c r="A1444" s="1"/>
      <c r="B1444" s="6" t="s">
        <v>14</v>
      </c>
      <c r="C1444" s="6">
        <v>1185732</v>
      </c>
      <c r="D1444" s="7">
        <v>44538</v>
      </c>
      <c r="E1444" s="6" t="s">
        <v>46</v>
      </c>
      <c r="F1444" s="6" t="s">
        <v>47</v>
      </c>
      <c r="G1444" s="6" t="s">
        <v>65</v>
      </c>
      <c r="H1444" s="6" t="s">
        <v>21</v>
      </c>
      <c r="I1444" s="8">
        <v>0.65</v>
      </c>
      <c r="J1444" s="9">
        <v>5750</v>
      </c>
      <c r="K1444" s="10">
        <f t="shared" si="11"/>
        <v>3737.5</v>
      </c>
      <c r="L1444" s="10">
        <f t="shared" si="10"/>
        <v>1308.125</v>
      </c>
      <c r="M1444" s="11">
        <v>0.35</v>
      </c>
      <c r="P1444" s="12"/>
    </row>
    <row r="1445" spans="1:18" ht="15.75" customHeight="1" x14ac:dyDescent="0.25">
      <c r="A1445" s="1"/>
      <c r="B1445" s="6" t="s">
        <v>14</v>
      </c>
      <c r="C1445" s="6">
        <v>1185732</v>
      </c>
      <c r="D1445" s="7">
        <v>44538</v>
      </c>
      <c r="E1445" s="6" t="s">
        <v>46</v>
      </c>
      <c r="F1445" s="6" t="s">
        <v>47</v>
      </c>
      <c r="G1445" s="6" t="s">
        <v>65</v>
      </c>
      <c r="H1445" s="6" t="s">
        <v>22</v>
      </c>
      <c r="I1445" s="8">
        <v>0.7</v>
      </c>
      <c r="J1445" s="9">
        <v>6750</v>
      </c>
      <c r="K1445" s="10">
        <f t="shared" si="11"/>
        <v>4725</v>
      </c>
      <c r="L1445" s="10">
        <f t="shared" si="10"/>
        <v>2362.5</v>
      </c>
      <c r="M1445" s="11">
        <v>0.5</v>
      </c>
      <c r="P1445" s="12"/>
    </row>
    <row r="1446" spans="1:18" ht="15.75" customHeight="1" x14ac:dyDescent="0.25">
      <c r="A1446" s="1" t="s">
        <v>39</v>
      </c>
      <c r="B1446" s="6" t="s">
        <v>14</v>
      </c>
      <c r="C1446" s="6">
        <v>1185732</v>
      </c>
      <c r="D1446" s="7">
        <v>44210</v>
      </c>
      <c r="E1446" s="6" t="s">
        <v>15</v>
      </c>
      <c r="F1446" s="6" t="s">
        <v>16</v>
      </c>
      <c r="G1446" s="6" t="s">
        <v>66</v>
      </c>
      <c r="H1446" s="6" t="s">
        <v>17</v>
      </c>
      <c r="I1446" s="8">
        <v>0.4</v>
      </c>
      <c r="J1446" s="9">
        <v>8000</v>
      </c>
      <c r="K1446" s="10">
        <f t="shared" si="11"/>
        <v>3200</v>
      </c>
      <c r="L1446" s="10">
        <f t="shared" si="10"/>
        <v>1600</v>
      </c>
      <c r="M1446" s="11">
        <v>0.5</v>
      </c>
      <c r="O1446" s="16"/>
      <c r="P1446" s="17"/>
      <c r="Q1446" s="12"/>
      <c r="R1446" s="13"/>
    </row>
    <row r="1447" spans="1:18" ht="15.75" customHeight="1" x14ac:dyDescent="0.25">
      <c r="A1447" s="1"/>
      <c r="B1447" s="6" t="s">
        <v>14</v>
      </c>
      <c r="C1447" s="6">
        <v>1185732</v>
      </c>
      <c r="D1447" s="7">
        <v>44210</v>
      </c>
      <c r="E1447" s="6" t="s">
        <v>15</v>
      </c>
      <c r="F1447" s="6" t="s">
        <v>16</v>
      </c>
      <c r="G1447" s="6" t="s">
        <v>66</v>
      </c>
      <c r="H1447" s="6" t="s">
        <v>18</v>
      </c>
      <c r="I1447" s="8">
        <v>0.4</v>
      </c>
      <c r="J1447" s="9">
        <v>6000</v>
      </c>
      <c r="K1447" s="10">
        <f t="shared" si="11"/>
        <v>2400</v>
      </c>
      <c r="L1447" s="10">
        <f t="shared" si="10"/>
        <v>720</v>
      </c>
      <c r="M1447" s="11">
        <v>0.3</v>
      </c>
      <c r="O1447" s="16"/>
      <c r="P1447" s="17"/>
      <c r="Q1447" s="12"/>
      <c r="R1447" s="13"/>
    </row>
    <row r="1448" spans="1:18" ht="15.75" customHeight="1" x14ac:dyDescent="0.25">
      <c r="A1448" s="1"/>
      <c r="B1448" s="6" t="s">
        <v>14</v>
      </c>
      <c r="C1448" s="6">
        <v>1185732</v>
      </c>
      <c r="D1448" s="7">
        <v>44210</v>
      </c>
      <c r="E1448" s="6" t="s">
        <v>15</v>
      </c>
      <c r="F1448" s="6" t="s">
        <v>16</v>
      </c>
      <c r="G1448" s="6" t="s">
        <v>66</v>
      </c>
      <c r="H1448" s="6" t="s">
        <v>19</v>
      </c>
      <c r="I1448" s="8">
        <v>0.30000000000000004</v>
      </c>
      <c r="J1448" s="9">
        <v>6000</v>
      </c>
      <c r="K1448" s="10">
        <f t="shared" si="11"/>
        <v>1800.0000000000002</v>
      </c>
      <c r="L1448" s="10">
        <f t="shared" si="10"/>
        <v>630</v>
      </c>
      <c r="M1448" s="11">
        <v>0.35</v>
      </c>
      <c r="O1448" s="16"/>
      <c r="P1448" s="17"/>
      <c r="Q1448" s="12"/>
      <c r="R1448" s="13"/>
    </row>
    <row r="1449" spans="1:18" ht="15.75" customHeight="1" x14ac:dyDescent="0.25">
      <c r="A1449" s="1"/>
      <c r="B1449" s="6" t="s">
        <v>14</v>
      </c>
      <c r="C1449" s="6">
        <v>1185732</v>
      </c>
      <c r="D1449" s="7">
        <v>44210</v>
      </c>
      <c r="E1449" s="6" t="s">
        <v>15</v>
      </c>
      <c r="F1449" s="6" t="s">
        <v>16</v>
      </c>
      <c r="G1449" s="6" t="s">
        <v>66</v>
      </c>
      <c r="H1449" s="6" t="s">
        <v>20</v>
      </c>
      <c r="I1449" s="8">
        <v>0.35</v>
      </c>
      <c r="J1449" s="9">
        <v>4500</v>
      </c>
      <c r="K1449" s="10">
        <f t="shared" si="11"/>
        <v>1575</v>
      </c>
      <c r="L1449" s="10">
        <f t="shared" si="10"/>
        <v>551.25</v>
      </c>
      <c r="M1449" s="11">
        <v>0.35</v>
      </c>
      <c r="O1449" s="16"/>
      <c r="P1449" s="17"/>
      <c r="Q1449" s="12"/>
      <c r="R1449" s="13"/>
    </row>
    <row r="1450" spans="1:18" ht="15.75" customHeight="1" x14ac:dyDescent="0.25">
      <c r="A1450" s="1"/>
      <c r="B1450" s="6" t="s">
        <v>14</v>
      </c>
      <c r="C1450" s="6">
        <v>1185732</v>
      </c>
      <c r="D1450" s="7">
        <v>44210</v>
      </c>
      <c r="E1450" s="6" t="s">
        <v>15</v>
      </c>
      <c r="F1450" s="6" t="s">
        <v>16</v>
      </c>
      <c r="G1450" s="6" t="s">
        <v>66</v>
      </c>
      <c r="H1450" s="6" t="s">
        <v>21</v>
      </c>
      <c r="I1450" s="8">
        <v>0.5</v>
      </c>
      <c r="J1450" s="9">
        <v>5000</v>
      </c>
      <c r="K1450" s="10">
        <f t="shared" si="11"/>
        <v>2500</v>
      </c>
      <c r="L1450" s="10">
        <f t="shared" si="10"/>
        <v>750</v>
      </c>
      <c r="M1450" s="11">
        <v>0.3</v>
      </c>
      <c r="O1450" s="16"/>
      <c r="P1450" s="17"/>
      <c r="Q1450" s="12"/>
      <c r="R1450" s="13"/>
    </row>
    <row r="1451" spans="1:18" ht="15.75" customHeight="1" x14ac:dyDescent="0.25">
      <c r="A1451" s="1"/>
      <c r="B1451" s="6" t="s">
        <v>14</v>
      </c>
      <c r="C1451" s="6">
        <v>1185732</v>
      </c>
      <c r="D1451" s="7">
        <v>44210</v>
      </c>
      <c r="E1451" s="6" t="s">
        <v>15</v>
      </c>
      <c r="F1451" s="6" t="s">
        <v>16</v>
      </c>
      <c r="G1451" s="6" t="s">
        <v>66</v>
      </c>
      <c r="H1451" s="6" t="s">
        <v>22</v>
      </c>
      <c r="I1451" s="8">
        <v>0.4</v>
      </c>
      <c r="J1451" s="9">
        <v>6000</v>
      </c>
      <c r="K1451" s="10">
        <f t="shared" si="11"/>
        <v>2400</v>
      </c>
      <c r="L1451" s="10">
        <f t="shared" si="10"/>
        <v>600</v>
      </c>
      <c r="M1451" s="11">
        <v>0.25</v>
      </c>
      <c r="O1451" s="16"/>
      <c r="P1451" s="17"/>
      <c r="Q1451" s="12"/>
      <c r="R1451" s="13"/>
    </row>
    <row r="1452" spans="1:18" ht="15.75" customHeight="1" x14ac:dyDescent="0.25">
      <c r="A1452" s="1"/>
      <c r="B1452" s="6" t="s">
        <v>14</v>
      </c>
      <c r="C1452" s="6">
        <v>1185732</v>
      </c>
      <c r="D1452" s="7">
        <v>44239</v>
      </c>
      <c r="E1452" s="6" t="s">
        <v>15</v>
      </c>
      <c r="F1452" s="6" t="s">
        <v>16</v>
      </c>
      <c r="G1452" s="6" t="s">
        <v>66</v>
      </c>
      <c r="H1452" s="6" t="s">
        <v>17</v>
      </c>
      <c r="I1452" s="8">
        <v>0.4</v>
      </c>
      <c r="J1452" s="9">
        <v>8500</v>
      </c>
      <c r="K1452" s="10">
        <f t="shared" si="11"/>
        <v>3400</v>
      </c>
      <c r="L1452" s="10">
        <f t="shared" si="10"/>
        <v>1700</v>
      </c>
      <c r="M1452" s="11">
        <v>0.5</v>
      </c>
      <c r="O1452" s="16"/>
      <c r="P1452" s="17"/>
      <c r="Q1452" s="12"/>
      <c r="R1452" s="13"/>
    </row>
    <row r="1453" spans="1:18" ht="15.75" customHeight="1" x14ac:dyDescent="0.25">
      <c r="A1453" s="1"/>
      <c r="B1453" s="6" t="s">
        <v>14</v>
      </c>
      <c r="C1453" s="6">
        <v>1185732</v>
      </c>
      <c r="D1453" s="7">
        <v>44239</v>
      </c>
      <c r="E1453" s="6" t="s">
        <v>15</v>
      </c>
      <c r="F1453" s="6" t="s">
        <v>16</v>
      </c>
      <c r="G1453" s="6" t="s">
        <v>66</v>
      </c>
      <c r="H1453" s="6" t="s">
        <v>18</v>
      </c>
      <c r="I1453" s="8">
        <v>0.4</v>
      </c>
      <c r="J1453" s="9">
        <v>5000</v>
      </c>
      <c r="K1453" s="10">
        <f t="shared" si="11"/>
        <v>2000</v>
      </c>
      <c r="L1453" s="10">
        <f t="shared" si="10"/>
        <v>600</v>
      </c>
      <c r="M1453" s="11">
        <v>0.3</v>
      </c>
      <c r="O1453" s="16"/>
      <c r="P1453" s="17"/>
      <c r="Q1453" s="12"/>
      <c r="R1453" s="13"/>
    </row>
    <row r="1454" spans="1:18" ht="15.75" customHeight="1" x14ac:dyDescent="0.25">
      <c r="A1454" s="1"/>
      <c r="B1454" s="6" t="s">
        <v>14</v>
      </c>
      <c r="C1454" s="6">
        <v>1185732</v>
      </c>
      <c r="D1454" s="7">
        <v>44239</v>
      </c>
      <c r="E1454" s="6" t="s">
        <v>15</v>
      </c>
      <c r="F1454" s="6" t="s">
        <v>16</v>
      </c>
      <c r="G1454" s="6" t="s">
        <v>66</v>
      </c>
      <c r="H1454" s="6" t="s">
        <v>19</v>
      </c>
      <c r="I1454" s="8">
        <v>0.30000000000000004</v>
      </c>
      <c r="J1454" s="9">
        <v>5500</v>
      </c>
      <c r="K1454" s="10">
        <f t="shared" si="11"/>
        <v>1650.0000000000002</v>
      </c>
      <c r="L1454" s="10">
        <f t="shared" si="10"/>
        <v>577.5</v>
      </c>
      <c r="M1454" s="11">
        <v>0.35</v>
      </c>
      <c r="O1454" s="16"/>
      <c r="P1454" s="17"/>
      <c r="Q1454" s="12"/>
      <c r="R1454" s="13"/>
    </row>
    <row r="1455" spans="1:18" ht="15.75" customHeight="1" x14ac:dyDescent="0.25">
      <c r="A1455" s="1"/>
      <c r="B1455" s="6" t="s">
        <v>14</v>
      </c>
      <c r="C1455" s="6">
        <v>1185732</v>
      </c>
      <c r="D1455" s="7">
        <v>44239</v>
      </c>
      <c r="E1455" s="6" t="s">
        <v>15</v>
      </c>
      <c r="F1455" s="6" t="s">
        <v>16</v>
      </c>
      <c r="G1455" s="6" t="s">
        <v>66</v>
      </c>
      <c r="H1455" s="6" t="s">
        <v>20</v>
      </c>
      <c r="I1455" s="8">
        <v>0.35</v>
      </c>
      <c r="J1455" s="9">
        <v>4250</v>
      </c>
      <c r="K1455" s="10">
        <f t="shared" si="11"/>
        <v>1487.5</v>
      </c>
      <c r="L1455" s="10">
        <f t="shared" si="10"/>
        <v>520.625</v>
      </c>
      <c r="M1455" s="11">
        <v>0.35</v>
      </c>
      <c r="O1455" s="16"/>
      <c r="P1455" s="17"/>
      <c r="Q1455" s="12"/>
      <c r="R1455" s="13"/>
    </row>
    <row r="1456" spans="1:18" ht="15.75" customHeight="1" x14ac:dyDescent="0.25">
      <c r="A1456" s="1"/>
      <c r="B1456" s="6" t="s">
        <v>14</v>
      </c>
      <c r="C1456" s="6">
        <v>1185732</v>
      </c>
      <c r="D1456" s="7">
        <v>44239</v>
      </c>
      <c r="E1456" s="6" t="s">
        <v>15</v>
      </c>
      <c r="F1456" s="6" t="s">
        <v>16</v>
      </c>
      <c r="G1456" s="6" t="s">
        <v>66</v>
      </c>
      <c r="H1456" s="6" t="s">
        <v>21</v>
      </c>
      <c r="I1456" s="8">
        <v>0.5</v>
      </c>
      <c r="J1456" s="9">
        <v>5000</v>
      </c>
      <c r="K1456" s="10">
        <f t="shared" si="11"/>
        <v>2500</v>
      </c>
      <c r="L1456" s="10">
        <f t="shared" si="10"/>
        <v>750</v>
      </c>
      <c r="M1456" s="11">
        <v>0.3</v>
      </c>
      <c r="O1456" s="16"/>
      <c r="P1456" s="17"/>
      <c r="Q1456" s="12"/>
      <c r="R1456" s="13"/>
    </row>
    <row r="1457" spans="1:18" ht="15.75" customHeight="1" x14ac:dyDescent="0.25">
      <c r="A1457" s="1"/>
      <c r="B1457" s="6" t="s">
        <v>14</v>
      </c>
      <c r="C1457" s="6">
        <v>1185732</v>
      </c>
      <c r="D1457" s="7">
        <v>44239</v>
      </c>
      <c r="E1457" s="6" t="s">
        <v>15</v>
      </c>
      <c r="F1457" s="6" t="s">
        <v>16</v>
      </c>
      <c r="G1457" s="6" t="s">
        <v>66</v>
      </c>
      <c r="H1457" s="6" t="s">
        <v>22</v>
      </c>
      <c r="I1457" s="8">
        <v>0.4</v>
      </c>
      <c r="J1457" s="9">
        <v>6000</v>
      </c>
      <c r="K1457" s="10">
        <f t="shared" si="11"/>
        <v>2400</v>
      </c>
      <c r="L1457" s="10">
        <f t="shared" si="10"/>
        <v>600</v>
      </c>
      <c r="M1457" s="11">
        <v>0.25</v>
      </c>
      <c r="O1457" s="16"/>
      <c r="P1457" s="17"/>
      <c r="Q1457" s="12"/>
      <c r="R1457" s="13"/>
    </row>
    <row r="1458" spans="1:18" ht="15.75" customHeight="1" x14ac:dyDescent="0.25">
      <c r="A1458" s="1"/>
      <c r="B1458" s="6" t="s">
        <v>14</v>
      </c>
      <c r="C1458" s="6">
        <v>1185732</v>
      </c>
      <c r="D1458" s="7">
        <v>44265</v>
      </c>
      <c r="E1458" s="6" t="s">
        <v>15</v>
      </c>
      <c r="F1458" s="6" t="s">
        <v>16</v>
      </c>
      <c r="G1458" s="6" t="s">
        <v>66</v>
      </c>
      <c r="H1458" s="6" t="s">
        <v>17</v>
      </c>
      <c r="I1458" s="8">
        <v>0.4</v>
      </c>
      <c r="J1458" s="9">
        <v>8200</v>
      </c>
      <c r="K1458" s="10">
        <f t="shared" si="11"/>
        <v>3280</v>
      </c>
      <c r="L1458" s="10">
        <f t="shared" si="10"/>
        <v>1640</v>
      </c>
      <c r="M1458" s="11">
        <v>0.5</v>
      </c>
      <c r="O1458" s="16"/>
      <c r="P1458" s="17"/>
      <c r="Q1458" s="12"/>
      <c r="R1458" s="13"/>
    </row>
    <row r="1459" spans="1:18" ht="15.75" customHeight="1" x14ac:dyDescent="0.25">
      <c r="A1459" s="1"/>
      <c r="B1459" s="6" t="s">
        <v>14</v>
      </c>
      <c r="C1459" s="6">
        <v>1185732</v>
      </c>
      <c r="D1459" s="7">
        <v>44265</v>
      </c>
      <c r="E1459" s="6" t="s">
        <v>15</v>
      </c>
      <c r="F1459" s="6" t="s">
        <v>16</v>
      </c>
      <c r="G1459" s="6" t="s">
        <v>66</v>
      </c>
      <c r="H1459" s="6" t="s">
        <v>18</v>
      </c>
      <c r="I1459" s="8">
        <v>0.4</v>
      </c>
      <c r="J1459" s="9">
        <v>5250</v>
      </c>
      <c r="K1459" s="10">
        <f t="shared" si="11"/>
        <v>2100</v>
      </c>
      <c r="L1459" s="10">
        <f t="shared" si="10"/>
        <v>630</v>
      </c>
      <c r="M1459" s="11">
        <v>0.3</v>
      </c>
      <c r="O1459" s="16"/>
      <c r="P1459" s="17"/>
      <c r="Q1459" s="12"/>
      <c r="R1459" s="13"/>
    </row>
    <row r="1460" spans="1:18" ht="15.75" customHeight="1" x14ac:dyDescent="0.25">
      <c r="A1460" s="1"/>
      <c r="B1460" s="6" t="s">
        <v>14</v>
      </c>
      <c r="C1460" s="6">
        <v>1185732</v>
      </c>
      <c r="D1460" s="7">
        <v>44265</v>
      </c>
      <c r="E1460" s="6" t="s">
        <v>15</v>
      </c>
      <c r="F1460" s="6" t="s">
        <v>16</v>
      </c>
      <c r="G1460" s="6" t="s">
        <v>66</v>
      </c>
      <c r="H1460" s="6" t="s">
        <v>19</v>
      </c>
      <c r="I1460" s="8">
        <v>0.30000000000000004</v>
      </c>
      <c r="J1460" s="9">
        <v>5500</v>
      </c>
      <c r="K1460" s="10">
        <f t="shared" si="11"/>
        <v>1650.0000000000002</v>
      </c>
      <c r="L1460" s="10">
        <f t="shared" si="10"/>
        <v>577.5</v>
      </c>
      <c r="M1460" s="11">
        <v>0.35</v>
      </c>
      <c r="O1460" s="16"/>
      <c r="P1460" s="17"/>
      <c r="Q1460" s="12"/>
      <c r="R1460" s="13"/>
    </row>
    <row r="1461" spans="1:18" ht="15.75" customHeight="1" x14ac:dyDescent="0.25">
      <c r="A1461" s="1"/>
      <c r="B1461" s="6" t="s">
        <v>14</v>
      </c>
      <c r="C1461" s="6">
        <v>1185732</v>
      </c>
      <c r="D1461" s="7">
        <v>44265</v>
      </c>
      <c r="E1461" s="6" t="s">
        <v>15</v>
      </c>
      <c r="F1461" s="6" t="s">
        <v>16</v>
      </c>
      <c r="G1461" s="6" t="s">
        <v>66</v>
      </c>
      <c r="H1461" s="6" t="s">
        <v>20</v>
      </c>
      <c r="I1461" s="8">
        <v>0.35</v>
      </c>
      <c r="J1461" s="9">
        <v>4000</v>
      </c>
      <c r="K1461" s="10">
        <f t="shared" si="11"/>
        <v>1400</v>
      </c>
      <c r="L1461" s="10">
        <f t="shared" si="10"/>
        <v>489.99999999999994</v>
      </c>
      <c r="M1461" s="11">
        <v>0.35</v>
      </c>
      <c r="O1461" s="16"/>
      <c r="P1461" s="17"/>
      <c r="Q1461" s="12"/>
      <c r="R1461" s="13"/>
    </row>
    <row r="1462" spans="1:18" ht="15.75" customHeight="1" x14ac:dyDescent="0.25">
      <c r="A1462" s="1"/>
      <c r="B1462" s="6" t="s">
        <v>14</v>
      </c>
      <c r="C1462" s="6">
        <v>1185732</v>
      </c>
      <c r="D1462" s="7">
        <v>44265</v>
      </c>
      <c r="E1462" s="6" t="s">
        <v>15</v>
      </c>
      <c r="F1462" s="6" t="s">
        <v>16</v>
      </c>
      <c r="G1462" s="6" t="s">
        <v>66</v>
      </c>
      <c r="H1462" s="6" t="s">
        <v>21</v>
      </c>
      <c r="I1462" s="8">
        <v>0.5</v>
      </c>
      <c r="J1462" s="9">
        <v>4500</v>
      </c>
      <c r="K1462" s="10">
        <f t="shared" si="11"/>
        <v>2250</v>
      </c>
      <c r="L1462" s="10">
        <f t="shared" si="10"/>
        <v>675</v>
      </c>
      <c r="M1462" s="11">
        <v>0.3</v>
      </c>
      <c r="O1462" s="16"/>
      <c r="P1462" s="17"/>
      <c r="Q1462" s="12"/>
      <c r="R1462" s="13"/>
    </row>
    <row r="1463" spans="1:18" ht="15.75" customHeight="1" x14ac:dyDescent="0.25">
      <c r="A1463" s="1"/>
      <c r="B1463" s="6" t="s">
        <v>14</v>
      </c>
      <c r="C1463" s="6">
        <v>1185732</v>
      </c>
      <c r="D1463" s="7">
        <v>44265</v>
      </c>
      <c r="E1463" s="6" t="s">
        <v>15</v>
      </c>
      <c r="F1463" s="6" t="s">
        <v>16</v>
      </c>
      <c r="G1463" s="6" t="s">
        <v>66</v>
      </c>
      <c r="H1463" s="6" t="s">
        <v>22</v>
      </c>
      <c r="I1463" s="8">
        <v>0.4</v>
      </c>
      <c r="J1463" s="9">
        <v>5500</v>
      </c>
      <c r="K1463" s="10">
        <f t="shared" si="11"/>
        <v>2200</v>
      </c>
      <c r="L1463" s="10">
        <f t="shared" si="10"/>
        <v>550</v>
      </c>
      <c r="M1463" s="11">
        <v>0.25</v>
      </c>
      <c r="O1463" s="16"/>
      <c r="P1463" s="17"/>
      <c r="Q1463" s="12"/>
      <c r="R1463" s="13"/>
    </row>
    <row r="1464" spans="1:18" ht="15.75" customHeight="1" x14ac:dyDescent="0.25">
      <c r="A1464" s="1"/>
      <c r="B1464" s="6" t="s">
        <v>14</v>
      </c>
      <c r="C1464" s="6">
        <v>1185732</v>
      </c>
      <c r="D1464" s="7">
        <v>44297</v>
      </c>
      <c r="E1464" s="6" t="s">
        <v>15</v>
      </c>
      <c r="F1464" s="6" t="s">
        <v>16</v>
      </c>
      <c r="G1464" s="6" t="s">
        <v>66</v>
      </c>
      <c r="H1464" s="6" t="s">
        <v>17</v>
      </c>
      <c r="I1464" s="8">
        <v>0.4</v>
      </c>
      <c r="J1464" s="9">
        <v>8000</v>
      </c>
      <c r="K1464" s="10">
        <f t="shared" si="11"/>
        <v>3200</v>
      </c>
      <c r="L1464" s="10">
        <f t="shared" si="10"/>
        <v>1600</v>
      </c>
      <c r="M1464" s="11">
        <v>0.5</v>
      </c>
      <c r="O1464" s="16"/>
      <c r="P1464" s="17"/>
      <c r="Q1464" s="12"/>
      <c r="R1464" s="13"/>
    </row>
    <row r="1465" spans="1:18" ht="15.75" customHeight="1" x14ac:dyDescent="0.25">
      <c r="A1465" s="1"/>
      <c r="B1465" s="6" t="s">
        <v>14</v>
      </c>
      <c r="C1465" s="6">
        <v>1185732</v>
      </c>
      <c r="D1465" s="7">
        <v>44297</v>
      </c>
      <c r="E1465" s="6" t="s">
        <v>15</v>
      </c>
      <c r="F1465" s="6" t="s">
        <v>16</v>
      </c>
      <c r="G1465" s="6" t="s">
        <v>66</v>
      </c>
      <c r="H1465" s="6" t="s">
        <v>18</v>
      </c>
      <c r="I1465" s="8">
        <v>0.4</v>
      </c>
      <c r="J1465" s="9">
        <v>5000</v>
      </c>
      <c r="K1465" s="10">
        <f t="shared" si="11"/>
        <v>2000</v>
      </c>
      <c r="L1465" s="10">
        <f t="shared" si="10"/>
        <v>600</v>
      </c>
      <c r="M1465" s="11">
        <v>0.3</v>
      </c>
      <c r="O1465" s="16"/>
      <c r="P1465" s="17"/>
      <c r="Q1465" s="12"/>
      <c r="R1465" s="13"/>
    </row>
    <row r="1466" spans="1:18" ht="15.75" customHeight="1" x14ac:dyDescent="0.25">
      <c r="A1466" s="1"/>
      <c r="B1466" s="6" t="s">
        <v>14</v>
      </c>
      <c r="C1466" s="6">
        <v>1185732</v>
      </c>
      <c r="D1466" s="7">
        <v>44297</v>
      </c>
      <c r="E1466" s="6" t="s">
        <v>15</v>
      </c>
      <c r="F1466" s="6" t="s">
        <v>16</v>
      </c>
      <c r="G1466" s="6" t="s">
        <v>66</v>
      </c>
      <c r="H1466" s="6" t="s">
        <v>19</v>
      </c>
      <c r="I1466" s="8">
        <v>0.30000000000000004</v>
      </c>
      <c r="J1466" s="9">
        <v>5000</v>
      </c>
      <c r="K1466" s="10">
        <f t="shared" si="11"/>
        <v>1500.0000000000002</v>
      </c>
      <c r="L1466" s="10">
        <f t="shared" si="10"/>
        <v>525</v>
      </c>
      <c r="M1466" s="11">
        <v>0.35</v>
      </c>
      <c r="O1466" s="16"/>
      <c r="P1466" s="17"/>
      <c r="Q1466" s="12"/>
      <c r="R1466" s="13"/>
    </row>
    <row r="1467" spans="1:18" ht="15.75" customHeight="1" x14ac:dyDescent="0.25">
      <c r="A1467" s="1"/>
      <c r="B1467" s="6" t="s">
        <v>14</v>
      </c>
      <c r="C1467" s="6">
        <v>1185732</v>
      </c>
      <c r="D1467" s="7">
        <v>44297</v>
      </c>
      <c r="E1467" s="6" t="s">
        <v>15</v>
      </c>
      <c r="F1467" s="6" t="s">
        <v>16</v>
      </c>
      <c r="G1467" s="6" t="s">
        <v>66</v>
      </c>
      <c r="H1467" s="6" t="s">
        <v>20</v>
      </c>
      <c r="I1467" s="8">
        <v>0.35</v>
      </c>
      <c r="J1467" s="9">
        <v>4250</v>
      </c>
      <c r="K1467" s="10">
        <f t="shared" si="11"/>
        <v>1487.5</v>
      </c>
      <c r="L1467" s="10">
        <f t="shared" si="10"/>
        <v>520.625</v>
      </c>
      <c r="M1467" s="11">
        <v>0.35</v>
      </c>
      <c r="O1467" s="16"/>
      <c r="P1467" s="17"/>
      <c r="Q1467" s="12"/>
      <c r="R1467" s="13"/>
    </row>
    <row r="1468" spans="1:18" ht="15.75" customHeight="1" x14ac:dyDescent="0.25">
      <c r="A1468" s="1"/>
      <c r="B1468" s="6" t="s">
        <v>14</v>
      </c>
      <c r="C1468" s="6">
        <v>1185732</v>
      </c>
      <c r="D1468" s="7">
        <v>44297</v>
      </c>
      <c r="E1468" s="6" t="s">
        <v>15</v>
      </c>
      <c r="F1468" s="6" t="s">
        <v>16</v>
      </c>
      <c r="G1468" s="6" t="s">
        <v>66</v>
      </c>
      <c r="H1468" s="6" t="s">
        <v>21</v>
      </c>
      <c r="I1468" s="8">
        <v>0.5</v>
      </c>
      <c r="J1468" s="9">
        <v>4250</v>
      </c>
      <c r="K1468" s="10">
        <f t="shared" si="11"/>
        <v>2125</v>
      </c>
      <c r="L1468" s="10">
        <f t="shared" si="10"/>
        <v>637.5</v>
      </c>
      <c r="M1468" s="11">
        <v>0.3</v>
      </c>
      <c r="O1468" s="16"/>
      <c r="P1468" s="17"/>
      <c r="Q1468" s="12"/>
      <c r="R1468" s="13"/>
    </row>
    <row r="1469" spans="1:18" ht="15.75" customHeight="1" x14ac:dyDescent="0.25">
      <c r="A1469" s="1"/>
      <c r="B1469" s="6" t="s">
        <v>14</v>
      </c>
      <c r="C1469" s="6">
        <v>1185732</v>
      </c>
      <c r="D1469" s="7">
        <v>44297</v>
      </c>
      <c r="E1469" s="6" t="s">
        <v>15</v>
      </c>
      <c r="F1469" s="6" t="s">
        <v>16</v>
      </c>
      <c r="G1469" s="6" t="s">
        <v>66</v>
      </c>
      <c r="H1469" s="6" t="s">
        <v>22</v>
      </c>
      <c r="I1469" s="8">
        <v>0.4</v>
      </c>
      <c r="J1469" s="9">
        <v>5500</v>
      </c>
      <c r="K1469" s="10">
        <f t="shared" si="11"/>
        <v>2200</v>
      </c>
      <c r="L1469" s="10">
        <f t="shared" si="10"/>
        <v>550</v>
      </c>
      <c r="M1469" s="11">
        <v>0.25</v>
      </c>
      <c r="O1469" s="16"/>
      <c r="P1469" s="17"/>
      <c r="Q1469" s="12"/>
      <c r="R1469" s="13"/>
    </row>
    <row r="1470" spans="1:18" ht="15.75" customHeight="1" x14ac:dyDescent="0.25">
      <c r="A1470" s="1"/>
      <c r="B1470" s="6" t="s">
        <v>14</v>
      </c>
      <c r="C1470" s="6">
        <v>1185732</v>
      </c>
      <c r="D1470" s="7">
        <v>44326</v>
      </c>
      <c r="E1470" s="6" t="s">
        <v>15</v>
      </c>
      <c r="F1470" s="6" t="s">
        <v>16</v>
      </c>
      <c r="G1470" s="6" t="s">
        <v>66</v>
      </c>
      <c r="H1470" s="6" t="s">
        <v>17</v>
      </c>
      <c r="I1470" s="8">
        <v>0.5</v>
      </c>
      <c r="J1470" s="9">
        <v>8200</v>
      </c>
      <c r="K1470" s="10">
        <f t="shared" si="11"/>
        <v>4100</v>
      </c>
      <c r="L1470" s="10">
        <f t="shared" si="10"/>
        <v>2050</v>
      </c>
      <c r="M1470" s="11">
        <v>0.5</v>
      </c>
      <c r="O1470" s="16"/>
      <c r="P1470" s="17"/>
      <c r="Q1470" s="12"/>
      <c r="R1470" s="13"/>
    </row>
    <row r="1471" spans="1:18" ht="15.75" customHeight="1" x14ac:dyDescent="0.25">
      <c r="A1471" s="1"/>
      <c r="B1471" s="6" t="s">
        <v>14</v>
      </c>
      <c r="C1471" s="6">
        <v>1185732</v>
      </c>
      <c r="D1471" s="7">
        <v>44326</v>
      </c>
      <c r="E1471" s="6" t="s">
        <v>15</v>
      </c>
      <c r="F1471" s="6" t="s">
        <v>16</v>
      </c>
      <c r="G1471" s="6" t="s">
        <v>66</v>
      </c>
      <c r="H1471" s="6" t="s">
        <v>18</v>
      </c>
      <c r="I1471" s="8">
        <v>0.45000000000000007</v>
      </c>
      <c r="J1471" s="9">
        <v>5250</v>
      </c>
      <c r="K1471" s="10">
        <f t="shared" si="11"/>
        <v>2362.5000000000005</v>
      </c>
      <c r="L1471" s="10">
        <f t="shared" si="10"/>
        <v>708.75000000000011</v>
      </c>
      <c r="M1471" s="11">
        <v>0.3</v>
      </c>
      <c r="O1471" s="16"/>
      <c r="P1471" s="17"/>
      <c r="Q1471" s="12"/>
      <c r="R1471" s="13"/>
    </row>
    <row r="1472" spans="1:18" ht="15.75" customHeight="1" x14ac:dyDescent="0.25">
      <c r="A1472" s="1"/>
      <c r="B1472" s="6" t="s">
        <v>14</v>
      </c>
      <c r="C1472" s="6">
        <v>1185732</v>
      </c>
      <c r="D1472" s="7">
        <v>44326</v>
      </c>
      <c r="E1472" s="6" t="s">
        <v>15</v>
      </c>
      <c r="F1472" s="6" t="s">
        <v>16</v>
      </c>
      <c r="G1472" s="6" t="s">
        <v>66</v>
      </c>
      <c r="H1472" s="6" t="s">
        <v>19</v>
      </c>
      <c r="I1472" s="8">
        <v>0.4</v>
      </c>
      <c r="J1472" s="9">
        <v>5000</v>
      </c>
      <c r="K1472" s="10">
        <f t="shared" si="11"/>
        <v>2000</v>
      </c>
      <c r="L1472" s="10">
        <f t="shared" si="10"/>
        <v>700</v>
      </c>
      <c r="M1472" s="11">
        <v>0.35</v>
      </c>
      <c r="O1472" s="16"/>
      <c r="P1472" s="17"/>
      <c r="Q1472" s="12"/>
      <c r="R1472" s="13"/>
    </row>
    <row r="1473" spans="1:18" ht="15.75" customHeight="1" x14ac:dyDescent="0.25">
      <c r="A1473" s="1"/>
      <c r="B1473" s="6" t="s">
        <v>14</v>
      </c>
      <c r="C1473" s="6">
        <v>1185732</v>
      </c>
      <c r="D1473" s="7">
        <v>44326</v>
      </c>
      <c r="E1473" s="6" t="s">
        <v>15</v>
      </c>
      <c r="F1473" s="6" t="s">
        <v>16</v>
      </c>
      <c r="G1473" s="6" t="s">
        <v>66</v>
      </c>
      <c r="H1473" s="6" t="s">
        <v>20</v>
      </c>
      <c r="I1473" s="8">
        <v>0.4</v>
      </c>
      <c r="J1473" s="9">
        <v>4500</v>
      </c>
      <c r="K1473" s="10">
        <f t="shared" si="11"/>
        <v>1800</v>
      </c>
      <c r="L1473" s="10">
        <f t="shared" si="10"/>
        <v>630</v>
      </c>
      <c r="M1473" s="11">
        <v>0.35</v>
      </c>
      <c r="O1473" s="16"/>
      <c r="P1473" s="17"/>
      <c r="Q1473" s="12"/>
      <c r="R1473" s="13"/>
    </row>
    <row r="1474" spans="1:18" ht="15.75" customHeight="1" x14ac:dyDescent="0.25">
      <c r="A1474" s="1"/>
      <c r="B1474" s="6" t="s">
        <v>14</v>
      </c>
      <c r="C1474" s="6">
        <v>1185732</v>
      </c>
      <c r="D1474" s="7">
        <v>44326</v>
      </c>
      <c r="E1474" s="6" t="s">
        <v>15</v>
      </c>
      <c r="F1474" s="6" t="s">
        <v>16</v>
      </c>
      <c r="G1474" s="6" t="s">
        <v>66</v>
      </c>
      <c r="H1474" s="6" t="s">
        <v>21</v>
      </c>
      <c r="I1474" s="8">
        <v>0.5</v>
      </c>
      <c r="J1474" s="9">
        <v>4750</v>
      </c>
      <c r="K1474" s="10">
        <f t="shared" si="11"/>
        <v>2375</v>
      </c>
      <c r="L1474" s="10">
        <f t="shared" si="10"/>
        <v>712.5</v>
      </c>
      <c r="M1474" s="11">
        <v>0.3</v>
      </c>
      <c r="O1474" s="16"/>
      <c r="P1474" s="17"/>
      <c r="Q1474" s="12"/>
      <c r="R1474" s="13"/>
    </row>
    <row r="1475" spans="1:18" ht="15.75" customHeight="1" x14ac:dyDescent="0.25">
      <c r="A1475" s="1"/>
      <c r="B1475" s="6" t="s">
        <v>14</v>
      </c>
      <c r="C1475" s="6">
        <v>1185732</v>
      </c>
      <c r="D1475" s="7">
        <v>44326</v>
      </c>
      <c r="E1475" s="6" t="s">
        <v>15</v>
      </c>
      <c r="F1475" s="6" t="s">
        <v>16</v>
      </c>
      <c r="G1475" s="6" t="s">
        <v>66</v>
      </c>
      <c r="H1475" s="6" t="s">
        <v>22</v>
      </c>
      <c r="I1475" s="8">
        <v>0.55000000000000004</v>
      </c>
      <c r="J1475" s="9">
        <v>6000</v>
      </c>
      <c r="K1475" s="10">
        <f t="shared" si="11"/>
        <v>3300.0000000000005</v>
      </c>
      <c r="L1475" s="10">
        <f t="shared" si="10"/>
        <v>825.00000000000011</v>
      </c>
      <c r="M1475" s="11">
        <v>0.25</v>
      </c>
      <c r="O1475" s="16"/>
      <c r="P1475" s="17"/>
      <c r="Q1475" s="12"/>
      <c r="R1475" s="13"/>
    </row>
    <row r="1476" spans="1:18" ht="15.75" customHeight="1" x14ac:dyDescent="0.25">
      <c r="A1476" s="1"/>
      <c r="B1476" s="6" t="s">
        <v>14</v>
      </c>
      <c r="C1476" s="6">
        <v>1185732</v>
      </c>
      <c r="D1476" s="7">
        <v>44359</v>
      </c>
      <c r="E1476" s="6" t="s">
        <v>15</v>
      </c>
      <c r="F1476" s="6" t="s">
        <v>16</v>
      </c>
      <c r="G1476" s="6" t="s">
        <v>66</v>
      </c>
      <c r="H1476" s="6" t="s">
        <v>17</v>
      </c>
      <c r="I1476" s="8">
        <v>0.5</v>
      </c>
      <c r="J1476" s="9">
        <v>8500</v>
      </c>
      <c r="K1476" s="10">
        <f t="shared" si="11"/>
        <v>4250</v>
      </c>
      <c r="L1476" s="10">
        <f t="shared" si="10"/>
        <v>2125</v>
      </c>
      <c r="M1476" s="11">
        <v>0.5</v>
      </c>
      <c r="O1476" s="16"/>
      <c r="P1476" s="17"/>
      <c r="Q1476" s="12"/>
      <c r="R1476" s="13"/>
    </row>
    <row r="1477" spans="1:18" ht="15.75" customHeight="1" x14ac:dyDescent="0.25">
      <c r="A1477" s="1"/>
      <c r="B1477" s="6" t="s">
        <v>14</v>
      </c>
      <c r="C1477" s="6">
        <v>1185732</v>
      </c>
      <c r="D1477" s="7">
        <v>44359</v>
      </c>
      <c r="E1477" s="6" t="s">
        <v>15</v>
      </c>
      <c r="F1477" s="6" t="s">
        <v>16</v>
      </c>
      <c r="G1477" s="6" t="s">
        <v>66</v>
      </c>
      <c r="H1477" s="6" t="s">
        <v>18</v>
      </c>
      <c r="I1477" s="8">
        <v>0.45000000000000007</v>
      </c>
      <c r="J1477" s="9">
        <v>6000</v>
      </c>
      <c r="K1477" s="10">
        <f t="shared" si="11"/>
        <v>2700.0000000000005</v>
      </c>
      <c r="L1477" s="10">
        <f t="shared" si="10"/>
        <v>810.00000000000011</v>
      </c>
      <c r="M1477" s="11">
        <v>0.3</v>
      </c>
      <c r="O1477" s="16"/>
      <c r="P1477" s="17"/>
      <c r="Q1477" s="12"/>
      <c r="R1477" s="13"/>
    </row>
    <row r="1478" spans="1:18" ht="15.75" customHeight="1" x14ac:dyDescent="0.25">
      <c r="A1478" s="1"/>
      <c r="B1478" s="6" t="s">
        <v>14</v>
      </c>
      <c r="C1478" s="6">
        <v>1185732</v>
      </c>
      <c r="D1478" s="7">
        <v>44359</v>
      </c>
      <c r="E1478" s="6" t="s">
        <v>15</v>
      </c>
      <c r="F1478" s="6" t="s">
        <v>16</v>
      </c>
      <c r="G1478" s="6" t="s">
        <v>66</v>
      </c>
      <c r="H1478" s="6" t="s">
        <v>19</v>
      </c>
      <c r="I1478" s="8">
        <v>0.4</v>
      </c>
      <c r="J1478" s="9">
        <v>5250</v>
      </c>
      <c r="K1478" s="10">
        <f t="shared" si="11"/>
        <v>2100</v>
      </c>
      <c r="L1478" s="10">
        <f t="shared" si="10"/>
        <v>735</v>
      </c>
      <c r="M1478" s="11">
        <v>0.35</v>
      </c>
      <c r="O1478" s="16"/>
      <c r="P1478" s="17"/>
      <c r="Q1478" s="12"/>
      <c r="R1478" s="13"/>
    </row>
    <row r="1479" spans="1:18" ht="15.75" customHeight="1" x14ac:dyDescent="0.25">
      <c r="A1479" s="1"/>
      <c r="B1479" s="6" t="s">
        <v>14</v>
      </c>
      <c r="C1479" s="6">
        <v>1185732</v>
      </c>
      <c r="D1479" s="7">
        <v>44359</v>
      </c>
      <c r="E1479" s="6" t="s">
        <v>15</v>
      </c>
      <c r="F1479" s="6" t="s">
        <v>16</v>
      </c>
      <c r="G1479" s="6" t="s">
        <v>66</v>
      </c>
      <c r="H1479" s="6" t="s">
        <v>20</v>
      </c>
      <c r="I1479" s="8">
        <v>0.4</v>
      </c>
      <c r="J1479" s="9">
        <v>5000</v>
      </c>
      <c r="K1479" s="10">
        <f t="shared" si="11"/>
        <v>2000</v>
      </c>
      <c r="L1479" s="10">
        <f t="shared" si="10"/>
        <v>700</v>
      </c>
      <c r="M1479" s="11">
        <v>0.35</v>
      </c>
      <c r="O1479" s="16"/>
      <c r="P1479" s="17"/>
      <c r="Q1479" s="12"/>
      <c r="R1479" s="13"/>
    </row>
    <row r="1480" spans="1:18" ht="15.75" customHeight="1" x14ac:dyDescent="0.25">
      <c r="A1480" s="1"/>
      <c r="B1480" s="6" t="s">
        <v>14</v>
      </c>
      <c r="C1480" s="6">
        <v>1185732</v>
      </c>
      <c r="D1480" s="7">
        <v>44359</v>
      </c>
      <c r="E1480" s="6" t="s">
        <v>15</v>
      </c>
      <c r="F1480" s="6" t="s">
        <v>16</v>
      </c>
      <c r="G1480" s="6" t="s">
        <v>66</v>
      </c>
      <c r="H1480" s="6" t="s">
        <v>21</v>
      </c>
      <c r="I1480" s="8">
        <v>0.5</v>
      </c>
      <c r="J1480" s="9">
        <v>5000</v>
      </c>
      <c r="K1480" s="10">
        <f t="shared" si="11"/>
        <v>2500</v>
      </c>
      <c r="L1480" s="10">
        <f t="shared" si="10"/>
        <v>750</v>
      </c>
      <c r="M1480" s="11">
        <v>0.3</v>
      </c>
      <c r="O1480" s="16"/>
      <c r="P1480" s="17"/>
      <c r="Q1480" s="12"/>
      <c r="R1480" s="13"/>
    </row>
    <row r="1481" spans="1:18" ht="15.75" customHeight="1" x14ac:dyDescent="0.25">
      <c r="A1481" s="1"/>
      <c r="B1481" s="6" t="s">
        <v>14</v>
      </c>
      <c r="C1481" s="6">
        <v>1185732</v>
      </c>
      <c r="D1481" s="7">
        <v>44359</v>
      </c>
      <c r="E1481" s="6" t="s">
        <v>15</v>
      </c>
      <c r="F1481" s="6" t="s">
        <v>16</v>
      </c>
      <c r="G1481" s="6" t="s">
        <v>66</v>
      </c>
      <c r="H1481" s="6" t="s">
        <v>22</v>
      </c>
      <c r="I1481" s="8">
        <v>0.55000000000000004</v>
      </c>
      <c r="J1481" s="9">
        <v>6500</v>
      </c>
      <c r="K1481" s="10">
        <f t="shared" si="11"/>
        <v>3575.0000000000005</v>
      </c>
      <c r="L1481" s="10">
        <f t="shared" si="10"/>
        <v>893.75000000000011</v>
      </c>
      <c r="M1481" s="11">
        <v>0.25</v>
      </c>
      <c r="O1481" s="16"/>
      <c r="P1481" s="17"/>
      <c r="Q1481" s="12"/>
      <c r="R1481" s="13"/>
    </row>
    <row r="1482" spans="1:18" ht="15.75" customHeight="1" x14ac:dyDescent="0.25">
      <c r="A1482" s="1"/>
      <c r="B1482" s="6" t="s">
        <v>14</v>
      </c>
      <c r="C1482" s="6">
        <v>1185732</v>
      </c>
      <c r="D1482" s="7">
        <v>44387</v>
      </c>
      <c r="E1482" s="6" t="s">
        <v>15</v>
      </c>
      <c r="F1482" s="6" t="s">
        <v>16</v>
      </c>
      <c r="G1482" s="6" t="s">
        <v>66</v>
      </c>
      <c r="H1482" s="6" t="s">
        <v>17</v>
      </c>
      <c r="I1482" s="8">
        <v>0.5</v>
      </c>
      <c r="J1482" s="9">
        <v>8750</v>
      </c>
      <c r="K1482" s="10">
        <f t="shared" si="11"/>
        <v>4375</v>
      </c>
      <c r="L1482" s="10">
        <f t="shared" si="10"/>
        <v>2187.5</v>
      </c>
      <c r="M1482" s="11">
        <v>0.5</v>
      </c>
      <c r="O1482" s="16"/>
      <c r="P1482" s="17"/>
      <c r="Q1482" s="12"/>
      <c r="R1482" s="13"/>
    </row>
    <row r="1483" spans="1:18" ht="15.75" customHeight="1" x14ac:dyDescent="0.25">
      <c r="A1483" s="1"/>
      <c r="B1483" s="6" t="s">
        <v>14</v>
      </c>
      <c r="C1483" s="6">
        <v>1185732</v>
      </c>
      <c r="D1483" s="7">
        <v>44387</v>
      </c>
      <c r="E1483" s="6" t="s">
        <v>15</v>
      </c>
      <c r="F1483" s="6" t="s">
        <v>16</v>
      </c>
      <c r="G1483" s="6" t="s">
        <v>66</v>
      </c>
      <c r="H1483" s="6" t="s">
        <v>18</v>
      </c>
      <c r="I1483" s="8">
        <v>0.45000000000000007</v>
      </c>
      <c r="J1483" s="9">
        <v>6250</v>
      </c>
      <c r="K1483" s="10">
        <f t="shared" si="11"/>
        <v>2812.5000000000005</v>
      </c>
      <c r="L1483" s="10">
        <f t="shared" si="10"/>
        <v>843.75000000000011</v>
      </c>
      <c r="M1483" s="11">
        <v>0.3</v>
      </c>
      <c r="O1483" s="16"/>
      <c r="P1483" s="17"/>
      <c r="Q1483" s="12"/>
      <c r="R1483" s="13"/>
    </row>
    <row r="1484" spans="1:18" ht="15.75" customHeight="1" x14ac:dyDescent="0.25">
      <c r="A1484" s="1"/>
      <c r="B1484" s="6" t="s">
        <v>14</v>
      </c>
      <c r="C1484" s="6">
        <v>1185732</v>
      </c>
      <c r="D1484" s="7">
        <v>44387</v>
      </c>
      <c r="E1484" s="6" t="s">
        <v>15</v>
      </c>
      <c r="F1484" s="6" t="s">
        <v>16</v>
      </c>
      <c r="G1484" s="6" t="s">
        <v>66</v>
      </c>
      <c r="H1484" s="6" t="s">
        <v>19</v>
      </c>
      <c r="I1484" s="8">
        <v>0.4</v>
      </c>
      <c r="J1484" s="9">
        <v>5500</v>
      </c>
      <c r="K1484" s="10">
        <f t="shared" si="11"/>
        <v>2200</v>
      </c>
      <c r="L1484" s="10">
        <f t="shared" si="10"/>
        <v>770</v>
      </c>
      <c r="M1484" s="11">
        <v>0.35</v>
      </c>
      <c r="O1484" s="16"/>
      <c r="P1484" s="17"/>
      <c r="Q1484" s="12"/>
      <c r="R1484" s="13"/>
    </row>
    <row r="1485" spans="1:18" ht="15.75" customHeight="1" x14ac:dyDescent="0.25">
      <c r="A1485" s="1"/>
      <c r="B1485" s="6" t="s">
        <v>14</v>
      </c>
      <c r="C1485" s="6">
        <v>1185732</v>
      </c>
      <c r="D1485" s="7">
        <v>44387</v>
      </c>
      <c r="E1485" s="6" t="s">
        <v>15</v>
      </c>
      <c r="F1485" s="6" t="s">
        <v>16</v>
      </c>
      <c r="G1485" s="6" t="s">
        <v>66</v>
      </c>
      <c r="H1485" s="6" t="s">
        <v>20</v>
      </c>
      <c r="I1485" s="8">
        <v>0.4</v>
      </c>
      <c r="J1485" s="9">
        <v>5000</v>
      </c>
      <c r="K1485" s="10">
        <f t="shared" si="11"/>
        <v>2000</v>
      </c>
      <c r="L1485" s="10">
        <f t="shared" si="10"/>
        <v>700</v>
      </c>
      <c r="M1485" s="11">
        <v>0.35</v>
      </c>
      <c r="O1485" s="16"/>
      <c r="P1485" s="17"/>
      <c r="Q1485" s="12"/>
      <c r="R1485" s="13"/>
    </row>
    <row r="1486" spans="1:18" ht="15.75" customHeight="1" x14ac:dyDescent="0.25">
      <c r="A1486" s="1"/>
      <c r="B1486" s="6" t="s">
        <v>14</v>
      </c>
      <c r="C1486" s="6">
        <v>1185732</v>
      </c>
      <c r="D1486" s="7">
        <v>44387</v>
      </c>
      <c r="E1486" s="6" t="s">
        <v>15</v>
      </c>
      <c r="F1486" s="6" t="s">
        <v>16</v>
      </c>
      <c r="G1486" s="6" t="s">
        <v>66</v>
      </c>
      <c r="H1486" s="6" t="s">
        <v>21</v>
      </c>
      <c r="I1486" s="8">
        <v>0.5</v>
      </c>
      <c r="J1486" s="9">
        <v>5250</v>
      </c>
      <c r="K1486" s="10">
        <f t="shared" si="11"/>
        <v>2625</v>
      </c>
      <c r="L1486" s="10">
        <f t="shared" si="10"/>
        <v>787.5</v>
      </c>
      <c r="M1486" s="11">
        <v>0.3</v>
      </c>
      <c r="O1486" s="16"/>
      <c r="P1486" s="17"/>
      <c r="Q1486" s="12"/>
      <c r="R1486" s="13"/>
    </row>
    <row r="1487" spans="1:18" ht="15.75" customHeight="1" x14ac:dyDescent="0.25">
      <c r="A1487" s="1"/>
      <c r="B1487" s="6" t="s">
        <v>14</v>
      </c>
      <c r="C1487" s="6">
        <v>1185732</v>
      </c>
      <c r="D1487" s="7">
        <v>44387</v>
      </c>
      <c r="E1487" s="6" t="s">
        <v>15</v>
      </c>
      <c r="F1487" s="6" t="s">
        <v>16</v>
      </c>
      <c r="G1487" s="6" t="s">
        <v>66</v>
      </c>
      <c r="H1487" s="6" t="s">
        <v>22</v>
      </c>
      <c r="I1487" s="8">
        <v>0.55000000000000004</v>
      </c>
      <c r="J1487" s="9">
        <v>7000</v>
      </c>
      <c r="K1487" s="10">
        <f t="shared" si="11"/>
        <v>3850.0000000000005</v>
      </c>
      <c r="L1487" s="10">
        <f t="shared" si="10"/>
        <v>962.50000000000011</v>
      </c>
      <c r="M1487" s="11">
        <v>0.25</v>
      </c>
      <c r="O1487" s="16"/>
      <c r="P1487" s="17"/>
      <c r="Q1487" s="12"/>
      <c r="R1487" s="13"/>
    </row>
    <row r="1488" spans="1:18" ht="15.75" customHeight="1" x14ac:dyDescent="0.25">
      <c r="A1488" s="1"/>
      <c r="B1488" s="6" t="s">
        <v>14</v>
      </c>
      <c r="C1488" s="6">
        <v>1185732</v>
      </c>
      <c r="D1488" s="7">
        <v>44419</v>
      </c>
      <c r="E1488" s="6" t="s">
        <v>15</v>
      </c>
      <c r="F1488" s="6" t="s">
        <v>16</v>
      </c>
      <c r="G1488" s="6" t="s">
        <v>66</v>
      </c>
      <c r="H1488" s="6" t="s">
        <v>17</v>
      </c>
      <c r="I1488" s="8">
        <v>0.5</v>
      </c>
      <c r="J1488" s="9">
        <v>8500</v>
      </c>
      <c r="K1488" s="10">
        <f t="shared" si="11"/>
        <v>4250</v>
      </c>
      <c r="L1488" s="10">
        <f t="shared" si="10"/>
        <v>2125</v>
      </c>
      <c r="M1488" s="11">
        <v>0.5</v>
      </c>
      <c r="O1488" s="16"/>
      <c r="P1488" s="17"/>
      <c r="Q1488" s="12"/>
      <c r="R1488" s="13"/>
    </row>
    <row r="1489" spans="1:18" ht="15.75" customHeight="1" x14ac:dyDescent="0.25">
      <c r="A1489" s="1"/>
      <c r="B1489" s="6" t="s">
        <v>14</v>
      </c>
      <c r="C1489" s="6">
        <v>1185732</v>
      </c>
      <c r="D1489" s="7">
        <v>44419</v>
      </c>
      <c r="E1489" s="6" t="s">
        <v>15</v>
      </c>
      <c r="F1489" s="6" t="s">
        <v>16</v>
      </c>
      <c r="G1489" s="6" t="s">
        <v>66</v>
      </c>
      <c r="H1489" s="6" t="s">
        <v>18</v>
      </c>
      <c r="I1489" s="8">
        <v>0.45000000000000007</v>
      </c>
      <c r="J1489" s="9">
        <v>6250</v>
      </c>
      <c r="K1489" s="10">
        <f t="shared" si="11"/>
        <v>2812.5000000000005</v>
      </c>
      <c r="L1489" s="10">
        <f t="shared" si="10"/>
        <v>843.75000000000011</v>
      </c>
      <c r="M1489" s="11">
        <v>0.3</v>
      </c>
      <c r="O1489" s="16"/>
      <c r="P1489" s="17"/>
      <c r="Q1489" s="12"/>
      <c r="R1489" s="13"/>
    </row>
    <row r="1490" spans="1:18" ht="15.75" customHeight="1" x14ac:dyDescent="0.25">
      <c r="A1490" s="1"/>
      <c r="B1490" s="6" t="s">
        <v>14</v>
      </c>
      <c r="C1490" s="6">
        <v>1185732</v>
      </c>
      <c r="D1490" s="7">
        <v>44419</v>
      </c>
      <c r="E1490" s="6" t="s">
        <v>15</v>
      </c>
      <c r="F1490" s="6" t="s">
        <v>16</v>
      </c>
      <c r="G1490" s="6" t="s">
        <v>66</v>
      </c>
      <c r="H1490" s="6" t="s">
        <v>19</v>
      </c>
      <c r="I1490" s="8">
        <v>0.4</v>
      </c>
      <c r="J1490" s="9">
        <v>5500</v>
      </c>
      <c r="K1490" s="10">
        <f t="shared" si="11"/>
        <v>2200</v>
      </c>
      <c r="L1490" s="10">
        <f t="shared" si="10"/>
        <v>770</v>
      </c>
      <c r="M1490" s="11">
        <v>0.35</v>
      </c>
      <c r="O1490" s="16"/>
      <c r="P1490" s="17"/>
      <c r="Q1490" s="12"/>
      <c r="R1490" s="13"/>
    </row>
    <row r="1491" spans="1:18" ht="15.75" customHeight="1" x14ac:dyDescent="0.25">
      <c r="A1491" s="1"/>
      <c r="B1491" s="6" t="s">
        <v>14</v>
      </c>
      <c r="C1491" s="6">
        <v>1185732</v>
      </c>
      <c r="D1491" s="7">
        <v>44419</v>
      </c>
      <c r="E1491" s="6" t="s">
        <v>15</v>
      </c>
      <c r="F1491" s="6" t="s">
        <v>16</v>
      </c>
      <c r="G1491" s="6" t="s">
        <v>66</v>
      </c>
      <c r="H1491" s="6" t="s">
        <v>20</v>
      </c>
      <c r="I1491" s="8">
        <v>0.4</v>
      </c>
      <c r="J1491" s="9">
        <v>5250</v>
      </c>
      <c r="K1491" s="10">
        <f t="shared" si="11"/>
        <v>2100</v>
      </c>
      <c r="L1491" s="10">
        <f t="shared" si="10"/>
        <v>735</v>
      </c>
      <c r="M1491" s="11">
        <v>0.35</v>
      </c>
      <c r="O1491" s="16"/>
      <c r="P1491" s="17"/>
      <c r="Q1491" s="12"/>
      <c r="R1491" s="13"/>
    </row>
    <row r="1492" spans="1:18" ht="15.75" customHeight="1" x14ac:dyDescent="0.25">
      <c r="A1492" s="1"/>
      <c r="B1492" s="6" t="s">
        <v>14</v>
      </c>
      <c r="C1492" s="6">
        <v>1185732</v>
      </c>
      <c r="D1492" s="7">
        <v>44419</v>
      </c>
      <c r="E1492" s="6" t="s">
        <v>15</v>
      </c>
      <c r="F1492" s="6" t="s">
        <v>16</v>
      </c>
      <c r="G1492" s="6" t="s">
        <v>66</v>
      </c>
      <c r="H1492" s="6" t="s">
        <v>21</v>
      </c>
      <c r="I1492" s="8">
        <v>0.5</v>
      </c>
      <c r="J1492" s="9">
        <v>5000</v>
      </c>
      <c r="K1492" s="10">
        <f t="shared" si="11"/>
        <v>2500</v>
      </c>
      <c r="L1492" s="10">
        <f t="shared" si="10"/>
        <v>750</v>
      </c>
      <c r="M1492" s="11">
        <v>0.3</v>
      </c>
      <c r="O1492" s="16"/>
      <c r="P1492" s="17"/>
      <c r="Q1492" s="12"/>
      <c r="R1492" s="13"/>
    </row>
    <row r="1493" spans="1:18" ht="15.75" customHeight="1" x14ac:dyDescent="0.25">
      <c r="A1493" s="1"/>
      <c r="B1493" s="6" t="s">
        <v>14</v>
      </c>
      <c r="C1493" s="6">
        <v>1185732</v>
      </c>
      <c r="D1493" s="7">
        <v>44419</v>
      </c>
      <c r="E1493" s="6" t="s">
        <v>15</v>
      </c>
      <c r="F1493" s="6" t="s">
        <v>16</v>
      </c>
      <c r="G1493" s="6" t="s">
        <v>66</v>
      </c>
      <c r="H1493" s="6" t="s">
        <v>22</v>
      </c>
      <c r="I1493" s="8">
        <v>0.55000000000000004</v>
      </c>
      <c r="J1493" s="9">
        <v>6750</v>
      </c>
      <c r="K1493" s="10">
        <f t="shared" si="11"/>
        <v>3712.5000000000005</v>
      </c>
      <c r="L1493" s="10">
        <f t="shared" si="10"/>
        <v>928.12500000000011</v>
      </c>
      <c r="M1493" s="11">
        <v>0.25</v>
      </c>
      <c r="O1493" s="16"/>
      <c r="P1493" s="17"/>
      <c r="Q1493" s="12"/>
      <c r="R1493" s="13"/>
    </row>
    <row r="1494" spans="1:18" ht="15.75" customHeight="1" x14ac:dyDescent="0.25">
      <c r="A1494" s="1"/>
      <c r="B1494" s="6" t="s">
        <v>14</v>
      </c>
      <c r="C1494" s="6">
        <v>1185732</v>
      </c>
      <c r="D1494" s="7">
        <v>44449</v>
      </c>
      <c r="E1494" s="6" t="s">
        <v>15</v>
      </c>
      <c r="F1494" s="6" t="s">
        <v>16</v>
      </c>
      <c r="G1494" s="6" t="s">
        <v>66</v>
      </c>
      <c r="H1494" s="6" t="s">
        <v>17</v>
      </c>
      <c r="I1494" s="8">
        <v>0.5</v>
      </c>
      <c r="J1494" s="9">
        <v>8000</v>
      </c>
      <c r="K1494" s="10">
        <f t="shared" si="11"/>
        <v>4000</v>
      </c>
      <c r="L1494" s="10">
        <f t="shared" si="10"/>
        <v>2000</v>
      </c>
      <c r="M1494" s="11">
        <v>0.5</v>
      </c>
      <c r="O1494" s="16"/>
      <c r="P1494" s="17"/>
      <c r="Q1494" s="12"/>
      <c r="R1494" s="13"/>
    </row>
    <row r="1495" spans="1:18" ht="15.75" customHeight="1" x14ac:dyDescent="0.25">
      <c r="A1495" s="1"/>
      <c r="B1495" s="6" t="s">
        <v>14</v>
      </c>
      <c r="C1495" s="6">
        <v>1185732</v>
      </c>
      <c r="D1495" s="7">
        <v>44449</v>
      </c>
      <c r="E1495" s="6" t="s">
        <v>15</v>
      </c>
      <c r="F1495" s="6" t="s">
        <v>16</v>
      </c>
      <c r="G1495" s="6" t="s">
        <v>66</v>
      </c>
      <c r="H1495" s="6" t="s">
        <v>18</v>
      </c>
      <c r="I1495" s="8">
        <v>0.45000000000000007</v>
      </c>
      <c r="J1495" s="9">
        <v>6000</v>
      </c>
      <c r="K1495" s="10">
        <f t="shared" si="11"/>
        <v>2700.0000000000005</v>
      </c>
      <c r="L1495" s="10">
        <f t="shared" si="10"/>
        <v>810.00000000000011</v>
      </c>
      <c r="M1495" s="11">
        <v>0.3</v>
      </c>
      <c r="O1495" s="16"/>
      <c r="P1495" s="17"/>
      <c r="Q1495" s="12"/>
      <c r="R1495" s="13"/>
    </row>
    <row r="1496" spans="1:18" ht="15.75" customHeight="1" x14ac:dyDescent="0.25">
      <c r="A1496" s="1"/>
      <c r="B1496" s="6" t="s">
        <v>14</v>
      </c>
      <c r="C1496" s="6">
        <v>1185732</v>
      </c>
      <c r="D1496" s="7">
        <v>44449</v>
      </c>
      <c r="E1496" s="6" t="s">
        <v>15</v>
      </c>
      <c r="F1496" s="6" t="s">
        <v>16</v>
      </c>
      <c r="G1496" s="6" t="s">
        <v>66</v>
      </c>
      <c r="H1496" s="6" t="s">
        <v>19</v>
      </c>
      <c r="I1496" s="8">
        <v>0.4</v>
      </c>
      <c r="J1496" s="9">
        <v>5250</v>
      </c>
      <c r="K1496" s="10">
        <f t="shared" si="11"/>
        <v>2100</v>
      </c>
      <c r="L1496" s="10">
        <f t="shared" si="10"/>
        <v>735</v>
      </c>
      <c r="M1496" s="11">
        <v>0.35</v>
      </c>
      <c r="O1496" s="16"/>
      <c r="P1496" s="17"/>
      <c r="Q1496" s="12"/>
      <c r="R1496" s="13"/>
    </row>
    <row r="1497" spans="1:18" ht="15.75" customHeight="1" x14ac:dyDescent="0.25">
      <c r="A1497" s="1"/>
      <c r="B1497" s="6" t="s">
        <v>14</v>
      </c>
      <c r="C1497" s="6">
        <v>1185732</v>
      </c>
      <c r="D1497" s="7">
        <v>44449</v>
      </c>
      <c r="E1497" s="6" t="s">
        <v>15</v>
      </c>
      <c r="F1497" s="6" t="s">
        <v>16</v>
      </c>
      <c r="G1497" s="6" t="s">
        <v>66</v>
      </c>
      <c r="H1497" s="6" t="s">
        <v>20</v>
      </c>
      <c r="I1497" s="8">
        <v>0.4</v>
      </c>
      <c r="J1497" s="9">
        <v>5000</v>
      </c>
      <c r="K1497" s="10">
        <f t="shared" si="11"/>
        <v>2000</v>
      </c>
      <c r="L1497" s="10">
        <f t="shared" si="10"/>
        <v>700</v>
      </c>
      <c r="M1497" s="11">
        <v>0.35</v>
      </c>
      <c r="O1497" s="16"/>
      <c r="P1497" s="17"/>
      <c r="Q1497" s="12"/>
      <c r="R1497" s="13"/>
    </row>
    <row r="1498" spans="1:18" ht="15.75" customHeight="1" x14ac:dyDescent="0.25">
      <c r="A1498" s="1"/>
      <c r="B1498" s="6" t="s">
        <v>14</v>
      </c>
      <c r="C1498" s="6">
        <v>1185732</v>
      </c>
      <c r="D1498" s="7">
        <v>44449</v>
      </c>
      <c r="E1498" s="6" t="s">
        <v>15</v>
      </c>
      <c r="F1498" s="6" t="s">
        <v>16</v>
      </c>
      <c r="G1498" s="6" t="s">
        <v>66</v>
      </c>
      <c r="H1498" s="6" t="s">
        <v>21</v>
      </c>
      <c r="I1498" s="8">
        <v>0.5</v>
      </c>
      <c r="J1498" s="9">
        <v>5000</v>
      </c>
      <c r="K1498" s="10">
        <f t="shared" si="11"/>
        <v>2500</v>
      </c>
      <c r="L1498" s="10">
        <f t="shared" si="10"/>
        <v>750</v>
      </c>
      <c r="M1498" s="11">
        <v>0.3</v>
      </c>
      <c r="O1498" s="16"/>
      <c r="P1498" s="17"/>
      <c r="Q1498" s="12"/>
      <c r="R1498" s="13"/>
    </row>
    <row r="1499" spans="1:18" ht="15.75" customHeight="1" x14ac:dyDescent="0.25">
      <c r="A1499" s="1"/>
      <c r="B1499" s="6" t="s">
        <v>14</v>
      </c>
      <c r="C1499" s="6">
        <v>1185732</v>
      </c>
      <c r="D1499" s="7">
        <v>44449</v>
      </c>
      <c r="E1499" s="6" t="s">
        <v>15</v>
      </c>
      <c r="F1499" s="6" t="s">
        <v>16</v>
      </c>
      <c r="G1499" s="6" t="s">
        <v>66</v>
      </c>
      <c r="H1499" s="6" t="s">
        <v>22</v>
      </c>
      <c r="I1499" s="8">
        <v>0.55000000000000004</v>
      </c>
      <c r="J1499" s="9">
        <v>6000</v>
      </c>
      <c r="K1499" s="10">
        <f t="shared" si="11"/>
        <v>3300.0000000000005</v>
      </c>
      <c r="L1499" s="10">
        <f t="shared" si="10"/>
        <v>825.00000000000011</v>
      </c>
      <c r="M1499" s="11">
        <v>0.25</v>
      </c>
      <c r="O1499" s="16"/>
      <c r="P1499" s="17"/>
      <c r="Q1499" s="12"/>
      <c r="R1499" s="13"/>
    </row>
    <row r="1500" spans="1:18" ht="15.75" customHeight="1" x14ac:dyDescent="0.25">
      <c r="A1500" s="1"/>
      <c r="B1500" s="6" t="s">
        <v>14</v>
      </c>
      <c r="C1500" s="6">
        <v>1185732</v>
      </c>
      <c r="D1500" s="7">
        <v>44481</v>
      </c>
      <c r="E1500" s="6" t="s">
        <v>15</v>
      </c>
      <c r="F1500" s="6" t="s">
        <v>16</v>
      </c>
      <c r="G1500" s="6" t="s">
        <v>66</v>
      </c>
      <c r="H1500" s="6" t="s">
        <v>17</v>
      </c>
      <c r="I1500" s="8">
        <v>0.55000000000000004</v>
      </c>
      <c r="J1500" s="9">
        <v>7750</v>
      </c>
      <c r="K1500" s="10">
        <f t="shared" si="11"/>
        <v>4262.5</v>
      </c>
      <c r="L1500" s="10">
        <f t="shared" si="10"/>
        <v>2131.25</v>
      </c>
      <c r="M1500" s="11">
        <v>0.5</v>
      </c>
      <c r="O1500" s="16"/>
      <c r="P1500" s="17"/>
      <c r="Q1500" s="12"/>
      <c r="R1500" s="13"/>
    </row>
    <row r="1501" spans="1:18" ht="15.75" customHeight="1" x14ac:dyDescent="0.25">
      <c r="A1501" s="1"/>
      <c r="B1501" s="6" t="s">
        <v>14</v>
      </c>
      <c r="C1501" s="6">
        <v>1185732</v>
      </c>
      <c r="D1501" s="7">
        <v>44481</v>
      </c>
      <c r="E1501" s="6" t="s">
        <v>15</v>
      </c>
      <c r="F1501" s="6" t="s">
        <v>16</v>
      </c>
      <c r="G1501" s="6" t="s">
        <v>66</v>
      </c>
      <c r="H1501" s="6" t="s">
        <v>18</v>
      </c>
      <c r="I1501" s="8">
        <v>0.45000000000000007</v>
      </c>
      <c r="J1501" s="9">
        <v>6000</v>
      </c>
      <c r="K1501" s="10">
        <f t="shared" si="11"/>
        <v>2700.0000000000005</v>
      </c>
      <c r="L1501" s="10">
        <f t="shared" si="10"/>
        <v>810.00000000000011</v>
      </c>
      <c r="M1501" s="11">
        <v>0.3</v>
      </c>
      <c r="O1501" s="16"/>
      <c r="P1501" s="17"/>
      <c r="Q1501" s="12"/>
      <c r="R1501" s="13"/>
    </row>
    <row r="1502" spans="1:18" ht="15.75" customHeight="1" x14ac:dyDescent="0.25">
      <c r="A1502" s="1"/>
      <c r="B1502" s="6" t="s">
        <v>14</v>
      </c>
      <c r="C1502" s="6">
        <v>1185732</v>
      </c>
      <c r="D1502" s="7">
        <v>44481</v>
      </c>
      <c r="E1502" s="6" t="s">
        <v>15</v>
      </c>
      <c r="F1502" s="6" t="s">
        <v>16</v>
      </c>
      <c r="G1502" s="6" t="s">
        <v>66</v>
      </c>
      <c r="H1502" s="6" t="s">
        <v>19</v>
      </c>
      <c r="I1502" s="8">
        <v>0.45000000000000007</v>
      </c>
      <c r="J1502" s="9">
        <v>5000</v>
      </c>
      <c r="K1502" s="10">
        <f t="shared" si="11"/>
        <v>2250.0000000000005</v>
      </c>
      <c r="L1502" s="10">
        <f t="shared" si="10"/>
        <v>787.50000000000011</v>
      </c>
      <c r="M1502" s="11">
        <v>0.35</v>
      </c>
      <c r="O1502" s="16"/>
      <c r="P1502" s="17"/>
      <c r="Q1502" s="12"/>
      <c r="R1502" s="13"/>
    </row>
    <row r="1503" spans="1:18" ht="15.75" customHeight="1" x14ac:dyDescent="0.25">
      <c r="A1503" s="1"/>
      <c r="B1503" s="6" t="s">
        <v>14</v>
      </c>
      <c r="C1503" s="6">
        <v>1185732</v>
      </c>
      <c r="D1503" s="7">
        <v>44481</v>
      </c>
      <c r="E1503" s="6" t="s">
        <v>15</v>
      </c>
      <c r="F1503" s="6" t="s">
        <v>16</v>
      </c>
      <c r="G1503" s="6" t="s">
        <v>66</v>
      </c>
      <c r="H1503" s="6" t="s">
        <v>20</v>
      </c>
      <c r="I1503" s="8">
        <v>0.45000000000000007</v>
      </c>
      <c r="J1503" s="9">
        <v>4750</v>
      </c>
      <c r="K1503" s="10">
        <f t="shared" si="11"/>
        <v>2137.5000000000005</v>
      </c>
      <c r="L1503" s="10">
        <f t="shared" si="10"/>
        <v>748.12500000000011</v>
      </c>
      <c r="M1503" s="11">
        <v>0.35</v>
      </c>
      <c r="O1503" s="16"/>
      <c r="P1503" s="17"/>
      <c r="Q1503" s="12"/>
      <c r="R1503" s="13"/>
    </row>
    <row r="1504" spans="1:18" ht="15.75" customHeight="1" x14ac:dyDescent="0.25">
      <c r="A1504" s="1"/>
      <c r="B1504" s="6" t="s">
        <v>14</v>
      </c>
      <c r="C1504" s="6">
        <v>1185732</v>
      </c>
      <c r="D1504" s="7">
        <v>44481</v>
      </c>
      <c r="E1504" s="6" t="s">
        <v>15</v>
      </c>
      <c r="F1504" s="6" t="s">
        <v>16</v>
      </c>
      <c r="G1504" s="6" t="s">
        <v>66</v>
      </c>
      <c r="H1504" s="6" t="s">
        <v>21</v>
      </c>
      <c r="I1504" s="8">
        <v>0.55000000000000004</v>
      </c>
      <c r="J1504" s="9">
        <v>4750</v>
      </c>
      <c r="K1504" s="10">
        <f t="shared" si="11"/>
        <v>2612.5</v>
      </c>
      <c r="L1504" s="10">
        <f t="shared" si="10"/>
        <v>783.75</v>
      </c>
      <c r="M1504" s="11">
        <v>0.3</v>
      </c>
      <c r="O1504" s="16"/>
      <c r="P1504" s="17"/>
      <c r="Q1504" s="12"/>
      <c r="R1504" s="13"/>
    </row>
    <row r="1505" spans="1:18" ht="15.75" customHeight="1" x14ac:dyDescent="0.25">
      <c r="A1505" s="1"/>
      <c r="B1505" s="6" t="s">
        <v>14</v>
      </c>
      <c r="C1505" s="6">
        <v>1185732</v>
      </c>
      <c r="D1505" s="7">
        <v>44481</v>
      </c>
      <c r="E1505" s="6" t="s">
        <v>15</v>
      </c>
      <c r="F1505" s="6" t="s">
        <v>16</v>
      </c>
      <c r="G1505" s="6" t="s">
        <v>66</v>
      </c>
      <c r="H1505" s="6" t="s">
        <v>22</v>
      </c>
      <c r="I1505" s="8">
        <v>0.6</v>
      </c>
      <c r="J1505" s="9">
        <v>6000</v>
      </c>
      <c r="K1505" s="10">
        <f t="shared" si="11"/>
        <v>3600</v>
      </c>
      <c r="L1505" s="10">
        <f t="shared" si="10"/>
        <v>900</v>
      </c>
      <c r="M1505" s="11">
        <v>0.25</v>
      </c>
      <c r="O1505" s="16"/>
      <c r="P1505" s="17"/>
      <c r="Q1505" s="12"/>
      <c r="R1505" s="13"/>
    </row>
    <row r="1506" spans="1:18" ht="15.75" customHeight="1" x14ac:dyDescent="0.25">
      <c r="A1506" s="1"/>
      <c r="B1506" s="6" t="s">
        <v>14</v>
      </c>
      <c r="C1506" s="6">
        <v>1185732</v>
      </c>
      <c r="D1506" s="7">
        <v>44511</v>
      </c>
      <c r="E1506" s="6" t="s">
        <v>15</v>
      </c>
      <c r="F1506" s="6" t="s">
        <v>16</v>
      </c>
      <c r="G1506" s="6" t="s">
        <v>66</v>
      </c>
      <c r="H1506" s="6" t="s">
        <v>17</v>
      </c>
      <c r="I1506" s="8">
        <v>0.55000000000000004</v>
      </c>
      <c r="J1506" s="9">
        <v>7500</v>
      </c>
      <c r="K1506" s="10">
        <f t="shared" si="11"/>
        <v>4125</v>
      </c>
      <c r="L1506" s="10">
        <f t="shared" si="10"/>
        <v>2062.5</v>
      </c>
      <c r="M1506" s="11">
        <v>0.5</v>
      </c>
      <c r="O1506" s="16"/>
      <c r="P1506" s="17"/>
      <c r="Q1506" s="12"/>
      <c r="R1506" s="13"/>
    </row>
    <row r="1507" spans="1:18" ht="15.75" customHeight="1" x14ac:dyDescent="0.25">
      <c r="A1507" s="1"/>
      <c r="B1507" s="6" t="s">
        <v>14</v>
      </c>
      <c r="C1507" s="6">
        <v>1185732</v>
      </c>
      <c r="D1507" s="7">
        <v>44511</v>
      </c>
      <c r="E1507" s="6" t="s">
        <v>15</v>
      </c>
      <c r="F1507" s="6" t="s">
        <v>16</v>
      </c>
      <c r="G1507" s="6" t="s">
        <v>66</v>
      </c>
      <c r="H1507" s="6" t="s">
        <v>18</v>
      </c>
      <c r="I1507" s="8">
        <v>0.45000000000000007</v>
      </c>
      <c r="J1507" s="9">
        <v>5750</v>
      </c>
      <c r="K1507" s="10">
        <f t="shared" si="11"/>
        <v>2587.5000000000005</v>
      </c>
      <c r="L1507" s="10">
        <f t="shared" si="10"/>
        <v>776.25000000000011</v>
      </c>
      <c r="M1507" s="11">
        <v>0.3</v>
      </c>
      <c r="O1507" s="16"/>
      <c r="P1507" s="17"/>
      <c r="Q1507" s="12"/>
      <c r="R1507" s="13"/>
    </row>
    <row r="1508" spans="1:18" ht="15.75" customHeight="1" x14ac:dyDescent="0.25">
      <c r="A1508" s="1"/>
      <c r="B1508" s="6" t="s">
        <v>14</v>
      </c>
      <c r="C1508" s="6">
        <v>1185732</v>
      </c>
      <c r="D1508" s="7">
        <v>44511</v>
      </c>
      <c r="E1508" s="6" t="s">
        <v>15</v>
      </c>
      <c r="F1508" s="6" t="s">
        <v>16</v>
      </c>
      <c r="G1508" s="6" t="s">
        <v>66</v>
      </c>
      <c r="H1508" s="6" t="s">
        <v>19</v>
      </c>
      <c r="I1508" s="8">
        <v>0.45000000000000007</v>
      </c>
      <c r="J1508" s="9">
        <v>5200</v>
      </c>
      <c r="K1508" s="10">
        <f t="shared" si="11"/>
        <v>2340.0000000000005</v>
      </c>
      <c r="L1508" s="10">
        <f t="shared" si="10"/>
        <v>819.00000000000011</v>
      </c>
      <c r="M1508" s="11">
        <v>0.35</v>
      </c>
      <c r="O1508" s="16"/>
      <c r="P1508" s="17"/>
      <c r="Q1508" s="12"/>
      <c r="R1508" s="13"/>
    </row>
    <row r="1509" spans="1:18" ht="15.75" customHeight="1" x14ac:dyDescent="0.25">
      <c r="A1509" s="1"/>
      <c r="B1509" s="6" t="s">
        <v>14</v>
      </c>
      <c r="C1509" s="6">
        <v>1185732</v>
      </c>
      <c r="D1509" s="7">
        <v>44511</v>
      </c>
      <c r="E1509" s="6" t="s">
        <v>15</v>
      </c>
      <c r="F1509" s="6" t="s">
        <v>16</v>
      </c>
      <c r="G1509" s="6" t="s">
        <v>66</v>
      </c>
      <c r="H1509" s="6" t="s">
        <v>20</v>
      </c>
      <c r="I1509" s="8">
        <v>0.45000000000000007</v>
      </c>
      <c r="J1509" s="9">
        <v>5000</v>
      </c>
      <c r="K1509" s="10">
        <f t="shared" si="11"/>
        <v>2250.0000000000005</v>
      </c>
      <c r="L1509" s="10">
        <f t="shared" si="10"/>
        <v>787.50000000000011</v>
      </c>
      <c r="M1509" s="11">
        <v>0.35</v>
      </c>
      <c r="O1509" s="16"/>
      <c r="P1509" s="17"/>
      <c r="Q1509" s="12"/>
      <c r="R1509" s="13"/>
    </row>
    <row r="1510" spans="1:18" ht="15.75" customHeight="1" x14ac:dyDescent="0.25">
      <c r="A1510" s="1"/>
      <c r="B1510" s="6" t="s">
        <v>14</v>
      </c>
      <c r="C1510" s="6">
        <v>1185732</v>
      </c>
      <c r="D1510" s="7">
        <v>44511</v>
      </c>
      <c r="E1510" s="6" t="s">
        <v>15</v>
      </c>
      <c r="F1510" s="6" t="s">
        <v>16</v>
      </c>
      <c r="G1510" s="6" t="s">
        <v>66</v>
      </c>
      <c r="H1510" s="6" t="s">
        <v>21</v>
      </c>
      <c r="I1510" s="8">
        <v>0.55000000000000004</v>
      </c>
      <c r="J1510" s="9">
        <v>4750</v>
      </c>
      <c r="K1510" s="10">
        <f t="shared" si="11"/>
        <v>2612.5</v>
      </c>
      <c r="L1510" s="10">
        <f t="shared" si="10"/>
        <v>783.75</v>
      </c>
      <c r="M1510" s="11">
        <v>0.3</v>
      </c>
      <c r="O1510" s="16"/>
      <c r="P1510" s="17"/>
      <c r="Q1510" s="12"/>
      <c r="R1510" s="13"/>
    </row>
    <row r="1511" spans="1:18" ht="15.75" customHeight="1" x14ac:dyDescent="0.25">
      <c r="A1511" s="1"/>
      <c r="B1511" s="6" t="s">
        <v>14</v>
      </c>
      <c r="C1511" s="6">
        <v>1185732</v>
      </c>
      <c r="D1511" s="7">
        <v>44511</v>
      </c>
      <c r="E1511" s="6" t="s">
        <v>15</v>
      </c>
      <c r="F1511" s="6" t="s">
        <v>16</v>
      </c>
      <c r="G1511" s="6" t="s">
        <v>66</v>
      </c>
      <c r="H1511" s="6" t="s">
        <v>22</v>
      </c>
      <c r="I1511" s="8">
        <v>0.6</v>
      </c>
      <c r="J1511" s="9">
        <v>5750</v>
      </c>
      <c r="K1511" s="10">
        <f t="shared" si="11"/>
        <v>3450</v>
      </c>
      <c r="L1511" s="10">
        <f t="shared" si="10"/>
        <v>862.5</v>
      </c>
      <c r="M1511" s="11">
        <v>0.25</v>
      </c>
      <c r="O1511" s="16"/>
      <c r="P1511" s="17"/>
      <c r="Q1511" s="12"/>
      <c r="R1511" s="13"/>
    </row>
    <row r="1512" spans="1:18" ht="15.75" customHeight="1" x14ac:dyDescent="0.25">
      <c r="A1512" s="1"/>
      <c r="B1512" s="6" t="s">
        <v>14</v>
      </c>
      <c r="C1512" s="6">
        <v>1185732</v>
      </c>
      <c r="D1512" s="7">
        <v>44540</v>
      </c>
      <c r="E1512" s="6" t="s">
        <v>15</v>
      </c>
      <c r="F1512" s="6" t="s">
        <v>16</v>
      </c>
      <c r="G1512" s="6" t="s">
        <v>66</v>
      </c>
      <c r="H1512" s="6" t="s">
        <v>17</v>
      </c>
      <c r="I1512" s="8">
        <v>0.55000000000000004</v>
      </c>
      <c r="J1512" s="9">
        <v>8000</v>
      </c>
      <c r="K1512" s="10">
        <f t="shared" si="11"/>
        <v>4400</v>
      </c>
      <c r="L1512" s="10">
        <f t="shared" si="10"/>
        <v>2200</v>
      </c>
      <c r="M1512" s="11">
        <v>0.5</v>
      </c>
      <c r="O1512" s="16"/>
      <c r="P1512" s="17"/>
      <c r="Q1512" s="12"/>
      <c r="R1512" s="13"/>
    </row>
    <row r="1513" spans="1:18" ht="15.75" customHeight="1" x14ac:dyDescent="0.25">
      <c r="A1513" s="1"/>
      <c r="B1513" s="6" t="s">
        <v>14</v>
      </c>
      <c r="C1513" s="6">
        <v>1185732</v>
      </c>
      <c r="D1513" s="7">
        <v>44540</v>
      </c>
      <c r="E1513" s="6" t="s">
        <v>15</v>
      </c>
      <c r="F1513" s="6" t="s">
        <v>16</v>
      </c>
      <c r="G1513" s="6" t="s">
        <v>66</v>
      </c>
      <c r="H1513" s="6" t="s">
        <v>18</v>
      </c>
      <c r="I1513" s="8">
        <v>0.45000000000000007</v>
      </c>
      <c r="J1513" s="9">
        <v>6000</v>
      </c>
      <c r="K1513" s="10">
        <f t="shared" si="11"/>
        <v>2700.0000000000005</v>
      </c>
      <c r="L1513" s="10">
        <f t="shared" si="10"/>
        <v>810.00000000000011</v>
      </c>
      <c r="M1513" s="11">
        <v>0.3</v>
      </c>
      <c r="O1513" s="16"/>
      <c r="P1513" s="17"/>
      <c r="Q1513" s="12"/>
      <c r="R1513" s="13"/>
    </row>
    <row r="1514" spans="1:18" ht="15.75" customHeight="1" x14ac:dyDescent="0.25">
      <c r="A1514" s="1"/>
      <c r="B1514" s="6" t="s">
        <v>14</v>
      </c>
      <c r="C1514" s="6">
        <v>1185732</v>
      </c>
      <c r="D1514" s="7">
        <v>44540</v>
      </c>
      <c r="E1514" s="6" t="s">
        <v>15</v>
      </c>
      <c r="F1514" s="6" t="s">
        <v>16</v>
      </c>
      <c r="G1514" s="6" t="s">
        <v>66</v>
      </c>
      <c r="H1514" s="6" t="s">
        <v>19</v>
      </c>
      <c r="I1514" s="8">
        <v>0.45000000000000007</v>
      </c>
      <c r="J1514" s="9">
        <v>5500</v>
      </c>
      <c r="K1514" s="10">
        <f t="shared" si="11"/>
        <v>2475.0000000000005</v>
      </c>
      <c r="L1514" s="10">
        <f t="shared" si="10"/>
        <v>866.25000000000011</v>
      </c>
      <c r="M1514" s="11">
        <v>0.35</v>
      </c>
      <c r="O1514" s="16"/>
      <c r="P1514" s="17"/>
      <c r="Q1514" s="12"/>
      <c r="R1514" s="13"/>
    </row>
    <row r="1515" spans="1:18" ht="15.75" customHeight="1" x14ac:dyDescent="0.25">
      <c r="A1515" s="1"/>
      <c r="B1515" s="6" t="s">
        <v>14</v>
      </c>
      <c r="C1515" s="6">
        <v>1185732</v>
      </c>
      <c r="D1515" s="7">
        <v>44540</v>
      </c>
      <c r="E1515" s="6" t="s">
        <v>15</v>
      </c>
      <c r="F1515" s="6" t="s">
        <v>16</v>
      </c>
      <c r="G1515" s="6" t="s">
        <v>66</v>
      </c>
      <c r="H1515" s="6" t="s">
        <v>20</v>
      </c>
      <c r="I1515" s="8">
        <v>0.45000000000000007</v>
      </c>
      <c r="J1515" s="9">
        <v>5000</v>
      </c>
      <c r="K1515" s="10">
        <f t="shared" si="11"/>
        <v>2250.0000000000005</v>
      </c>
      <c r="L1515" s="10">
        <f t="shared" si="10"/>
        <v>787.50000000000011</v>
      </c>
      <c r="M1515" s="11">
        <v>0.35</v>
      </c>
      <c r="O1515" s="16"/>
      <c r="P1515" s="17"/>
      <c r="Q1515" s="12"/>
      <c r="R1515" s="13"/>
    </row>
    <row r="1516" spans="1:18" ht="15.75" customHeight="1" x14ac:dyDescent="0.25">
      <c r="A1516" s="1"/>
      <c r="B1516" s="6" t="s">
        <v>14</v>
      </c>
      <c r="C1516" s="6">
        <v>1185732</v>
      </c>
      <c r="D1516" s="7">
        <v>44540</v>
      </c>
      <c r="E1516" s="6" t="s">
        <v>15</v>
      </c>
      <c r="F1516" s="6" t="s">
        <v>16</v>
      </c>
      <c r="G1516" s="6" t="s">
        <v>66</v>
      </c>
      <c r="H1516" s="6" t="s">
        <v>21</v>
      </c>
      <c r="I1516" s="8">
        <v>0.55000000000000004</v>
      </c>
      <c r="J1516" s="9">
        <v>5000</v>
      </c>
      <c r="K1516" s="10">
        <f t="shared" si="11"/>
        <v>2750</v>
      </c>
      <c r="L1516" s="10">
        <f t="shared" si="10"/>
        <v>825</v>
      </c>
      <c r="M1516" s="11">
        <v>0.3</v>
      </c>
      <c r="O1516" s="16"/>
      <c r="P1516" s="17"/>
      <c r="Q1516" s="12"/>
      <c r="R1516" s="13"/>
    </row>
    <row r="1517" spans="1:18" ht="15.75" customHeight="1" x14ac:dyDescent="0.25">
      <c r="A1517" s="1"/>
      <c r="B1517" s="6" t="s">
        <v>14</v>
      </c>
      <c r="C1517" s="6">
        <v>1185732</v>
      </c>
      <c r="D1517" s="7">
        <v>44540</v>
      </c>
      <c r="E1517" s="6" t="s">
        <v>15</v>
      </c>
      <c r="F1517" s="6" t="s">
        <v>16</v>
      </c>
      <c r="G1517" s="6" t="s">
        <v>66</v>
      </c>
      <c r="H1517" s="6" t="s">
        <v>22</v>
      </c>
      <c r="I1517" s="8">
        <v>0.6</v>
      </c>
      <c r="J1517" s="9">
        <v>6000</v>
      </c>
      <c r="K1517" s="10">
        <f t="shared" si="11"/>
        <v>3600</v>
      </c>
      <c r="L1517" s="10">
        <f t="shared" si="10"/>
        <v>900</v>
      </c>
      <c r="M1517" s="11">
        <v>0.25</v>
      </c>
      <c r="O1517" s="16"/>
      <c r="P1517" s="17"/>
      <c r="Q1517" s="12"/>
      <c r="R1517" s="13"/>
    </row>
    <row r="1518" spans="1:18" ht="15.75" customHeight="1" x14ac:dyDescent="0.25">
      <c r="A1518" s="1" t="s">
        <v>39</v>
      </c>
      <c r="B1518" s="6" t="s">
        <v>27</v>
      </c>
      <c r="C1518" s="6">
        <v>1128299</v>
      </c>
      <c r="D1518" s="7">
        <v>44220</v>
      </c>
      <c r="E1518" s="6" t="s">
        <v>28</v>
      </c>
      <c r="F1518" s="6" t="s">
        <v>67</v>
      </c>
      <c r="G1518" s="6" t="s">
        <v>68</v>
      </c>
      <c r="H1518" s="6" t="s">
        <v>17</v>
      </c>
      <c r="I1518" s="8">
        <v>0.30000000000000004</v>
      </c>
      <c r="J1518" s="9">
        <v>3500</v>
      </c>
      <c r="K1518" s="10">
        <f t="shared" si="11"/>
        <v>1050.0000000000002</v>
      </c>
      <c r="L1518" s="10">
        <f t="shared" si="10"/>
        <v>367.50000000000006</v>
      </c>
      <c r="M1518" s="11">
        <v>0.35</v>
      </c>
      <c r="O1518" s="16"/>
      <c r="P1518" s="17"/>
      <c r="Q1518" s="12"/>
      <c r="R1518" s="13"/>
    </row>
    <row r="1519" spans="1:18" ht="15.75" customHeight="1" x14ac:dyDescent="0.25">
      <c r="A1519" s="1"/>
      <c r="B1519" s="6" t="s">
        <v>27</v>
      </c>
      <c r="C1519" s="6">
        <v>1128299</v>
      </c>
      <c r="D1519" s="7">
        <v>44220</v>
      </c>
      <c r="E1519" s="6" t="s">
        <v>28</v>
      </c>
      <c r="F1519" s="6" t="s">
        <v>67</v>
      </c>
      <c r="G1519" s="6" t="s">
        <v>68</v>
      </c>
      <c r="H1519" s="6" t="s">
        <v>18</v>
      </c>
      <c r="I1519" s="8">
        <v>0.4</v>
      </c>
      <c r="J1519" s="9">
        <v>3500</v>
      </c>
      <c r="K1519" s="10">
        <f t="shared" si="11"/>
        <v>1400</v>
      </c>
      <c r="L1519" s="10">
        <f t="shared" si="10"/>
        <v>489.99999999999994</v>
      </c>
      <c r="M1519" s="11">
        <v>0.35</v>
      </c>
      <c r="O1519" s="16"/>
      <c r="P1519" s="17"/>
      <c r="Q1519" s="12"/>
      <c r="R1519" s="13"/>
    </row>
    <row r="1520" spans="1:18" ht="15.75" customHeight="1" x14ac:dyDescent="0.25">
      <c r="A1520" s="1"/>
      <c r="B1520" s="6" t="s">
        <v>27</v>
      </c>
      <c r="C1520" s="6">
        <v>1128299</v>
      </c>
      <c r="D1520" s="7">
        <v>44220</v>
      </c>
      <c r="E1520" s="6" t="s">
        <v>28</v>
      </c>
      <c r="F1520" s="6" t="s">
        <v>67</v>
      </c>
      <c r="G1520" s="6" t="s">
        <v>68</v>
      </c>
      <c r="H1520" s="6" t="s">
        <v>19</v>
      </c>
      <c r="I1520" s="8">
        <v>0.4</v>
      </c>
      <c r="J1520" s="9">
        <v>3500</v>
      </c>
      <c r="K1520" s="10">
        <f t="shared" si="11"/>
        <v>1400</v>
      </c>
      <c r="L1520" s="10">
        <f t="shared" si="10"/>
        <v>489.99999999999994</v>
      </c>
      <c r="M1520" s="11">
        <v>0.35</v>
      </c>
      <c r="O1520" s="16"/>
      <c r="P1520" s="17"/>
      <c r="Q1520" s="12"/>
      <c r="R1520" s="13"/>
    </row>
    <row r="1521" spans="1:18" ht="15.75" customHeight="1" x14ac:dyDescent="0.25">
      <c r="A1521" s="1"/>
      <c r="B1521" s="6" t="s">
        <v>27</v>
      </c>
      <c r="C1521" s="6">
        <v>1128299</v>
      </c>
      <c r="D1521" s="7">
        <v>44220</v>
      </c>
      <c r="E1521" s="6" t="s">
        <v>28</v>
      </c>
      <c r="F1521" s="6" t="s">
        <v>67</v>
      </c>
      <c r="G1521" s="6" t="s">
        <v>68</v>
      </c>
      <c r="H1521" s="6" t="s">
        <v>20</v>
      </c>
      <c r="I1521" s="8">
        <v>0.4</v>
      </c>
      <c r="J1521" s="9">
        <v>2000</v>
      </c>
      <c r="K1521" s="10">
        <f t="shared" si="11"/>
        <v>800</v>
      </c>
      <c r="L1521" s="10">
        <f t="shared" si="10"/>
        <v>280</v>
      </c>
      <c r="M1521" s="11">
        <v>0.35</v>
      </c>
      <c r="O1521" s="16"/>
      <c r="P1521" s="17"/>
      <c r="Q1521" s="12"/>
      <c r="R1521" s="13"/>
    </row>
    <row r="1522" spans="1:18" ht="15.75" customHeight="1" x14ac:dyDescent="0.25">
      <c r="A1522" s="1"/>
      <c r="B1522" s="6" t="s">
        <v>27</v>
      </c>
      <c r="C1522" s="6">
        <v>1128299</v>
      </c>
      <c r="D1522" s="7">
        <v>44220</v>
      </c>
      <c r="E1522" s="6" t="s">
        <v>28</v>
      </c>
      <c r="F1522" s="6" t="s">
        <v>67</v>
      </c>
      <c r="G1522" s="6" t="s">
        <v>68</v>
      </c>
      <c r="H1522" s="6" t="s">
        <v>21</v>
      </c>
      <c r="I1522" s="8">
        <v>0.45000000000000007</v>
      </c>
      <c r="J1522" s="9">
        <v>1500</v>
      </c>
      <c r="K1522" s="10">
        <f t="shared" si="11"/>
        <v>675.00000000000011</v>
      </c>
      <c r="L1522" s="10">
        <f t="shared" si="10"/>
        <v>270.00000000000006</v>
      </c>
      <c r="M1522" s="11">
        <v>0.4</v>
      </c>
      <c r="O1522" s="16"/>
      <c r="P1522" s="17"/>
      <c r="Q1522" s="12"/>
      <c r="R1522" s="13"/>
    </row>
    <row r="1523" spans="1:18" ht="15.75" customHeight="1" x14ac:dyDescent="0.25">
      <c r="A1523" s="1"/>
      <c r="B1523" s="6" t="s">
        <v>27</v>
      </c>
      <c r="C1523" s="6">
        <v>1128299</v>
      </c>
      <c r="D1523" s="7">
        <v>44220</v>
      </c>
      <c r="E1523" s="6" t="s">
        <v>28</v>
      </c>
      <c r="F1523" s="6" t="s">
        <v>67</v>
      </c>
      <c r="G1523" s="6" t="s">
        <v>68</v>
      </c>
      <c r="H1523" s="6" t="s">
        <v>22</v>
      </c>
      <c r="I1523" s="8">
        <v>0.4</v>
      </c>
      <c r="J1523" s="9">
        <v>4000</v>
      </c>
      <c r="K1523" s="10">
        <f t="shared" si="11"/>
        <v>1600</v>
      </c>
      <c r="L1523" s="10">
        <f t="shared" si="10"/>
        <v>480</v>
      </c>
      <c r="M1523" s="11">
        <v>0.3</v>
      </c>
      <c r="O1523" s="16"/>
      <c r="P1523" s="17"/>
      <c r="Q1523" s="12"/>
      <c r="R1523" s="13"/>
    </row>
    <row r="1524" spans="1:18" ht="15.75" customHeight="1" x14ac:dyDescent="0.25">
      <c r="A1524" s="1"/>
      <c r="B1524" s="6" t="s">
        <v>27</v>
      </c>
      <c r="C1524" s="6">
        <v>1128299</v>
      </c>
      <c r="D1524" s="7">
        <v>44251</v>
      </c>
      <c r="E1524" s="6" t="s">
        <v>28</v>
      </c>
      <c r="F1524" s="6" t="s">
        <v>67</v>
      </c>
      <c r="G1524" s="6" t="s">
        <v>68</v>
      </c>
      <c r="H1524" s="6" t="s">
        <v>17</v>
      </c>
      <c r="I1524" s="8">
        <v>0.30000000000000004</v>
      </c>
      <c r="J1524" s="9">
        <v>4500</v>
      </c>
      <c r="K1524" s="10">
        <f t="shared" si="11"/>
        <v>1350.0000000000002</v>
      </c>
      <c r="L1524" s="10">
        <f t="shared" si="10"/>
        <v>472.50000000000006</v>
      </c>
      <c r="M1524" s="11">
        <v>0.35</v>
      </c>
      <c r="O1524" s="16"/>
      <c r="P1524" s="17"/>
      <c r="Q1524" s="12"/>
      <c r="R1524" s="13"/>
    </row>
    <row r="1525" spans="1:18" ht="15.75" customHeight="1" x14ac:dyDescent="0.25">
      <c r="A1525" s="1"/>
      <c r="B1525" s="6" t="s">
        <v>27</v>
      </c>
      <c r="C1525" s="6">
        <v>1128299</v>
      </c>
      <c r="D1525" s="7">
        <v>44251</v>
      </c>
      <c r="E1525" s="6" t="s">
        <v>28</v>
      </c>
      <c r="F1525" s="6" t="s">
        <v>67</v>
      </c>
      <c r="G1525" s="6" t="s">
        <v>68</v>
      </c>
      <c r="H1525" s="6" t="s">
        <v>18</v>
      </c>
      <c r="I1525" s="8">
        <v>0.4</v>
      </c>
      <c r="J1525" s="9">
        <v>3500</v>
      </c>
      <c r="K1525" s="10">
        <f t="shared" si="11"/>
        <v>1400</v>
      </c>
      <c r="L1525" s="10">
        <f t="shared" si="10"/>
        <v>489.99999999999994</v>
      </c>
      <c r="M1525" s="11">
        <v>0.35</v>
      </c>
      <c r="O1525" s="16"/>
      <c r="P1525" s="17"/>
      <c r="Q1525" s="12"/>
      <c r="R1525" s="13"/>
    </row>
    <row r="1526" spans="1:18" ht="15.75" customHeight="1" x14ac:dyDescent="0.25">
      <c r="A1526" s="1"/>
      <c r="B1526" s="6" t="s">
        <v>27</v>
      </c>
      <c r="C1526" s="6">
        <v>1128299</v>
      </c>
      <c r="D1526" s="7">
        <v>44251</v>
      </c>
      <c r="E1526" s="6" t="s">
        <v>28</v>
      </c>
      <c r="F1526" s="6" t="s">
        <v>67</v>
      </c>
      <c r="G1526" s="6" t="s">
        <v>68</v>
      </c>
      <c r="H1526" s="6" t="s">
        <v>19</v>
      </c>
      <c r="I1526" s="8">
        <v>0.4</v>
      </c>
      <c r="J1526" s="9">
        <v>3500</v>
      </c>
      <c r="K1526" s="10">
        <f t="shared" si="11"/>
        <v>1400</v>
      </c>
      <c r="L1526" s="10">
        <f t="shared" si="10"/>
        <v>489.99999999999994</v>
      </c>
      <c r="M1526" s="11">
        <v>0.35</v>
      </c>
      <c r="O1526" s="16"/>
      <c r="P1526" s="17"/>
      <c r="Q1526" s="12"/>
      <c r="R1526" s="13"/>
    </row>
    <row r="1527" spans="1:18" ht="15.75" customHeight="1" x14ac:dyDescent="0.25">
      <c r="A1527" s="1"/>
      <c r="B1527" s="6" t="s">
        <v>27</v>
      </c>
      <c r="C1527" s="6">
        <v>1128299</v>
      </c>
      <c r="D1527" s="7">
        <v>44251</v>
      </c>
      <c r="E1527" s="6" t="s">
        <v>28</v>
      </c>
      <c r="F1527" s="6" t="s">
        <v>67</v>
      </c>
      <c r="G1527" s="6" t="s">
        <v>68</v>
      </c>
      <c r="H1527" s="6" t="s">
        <v>20</v>
      </c>
      <c r="I1527" s="8">
        <v>0.4</v>
      </c>
      <c r="J1527" s="9">
        <v>2000</v>
      </c>
      <c r="K1527" s="10">
        <f t="shared" si="11"/>
        <v>800</v>
      </c>
      <c r="L1527" s="10">
        <f t="shared" si="10"/>
        <v>280</v>
      </c>
      <c r="M1527" s="11">
        <v>0.35</v>
      </c>
      <c r="O1527" s="16"/>
      <c r="P1527" s="17"/>
      <c r="Q1527" s="12"/>
      <c r="R1527" s="13"/>
    </row>
    <row r="1528" spans="1:18" ht="15.75" customHeight="1" x14ac:dyDescent="0.25">
      <c r="A1528" s="1"/>
      <c r="B1528" s="6" t="s">
        <v>27</v>
      </c>
      <c r="C1528" s="6">
        <v>1128299</v>
      </c>
      <c r="D1528" s="7">
        <v>44251</v>
      </c>
      <c r="E1528" s="6" t="s">
        <v>28</v>
      </c>
      <c r="F1528" s="6" t="s">
        <v>67</v>
      </c>
      <c r="G1528" s="6" t="s">
        <v>68</v>
      </c>
      <c r="H1528" s="6" t="s">
        <v>21</v>
      </c>
      <c r="I1528" s="8">
        <v>0.45000000000000007</v>
      </c>
      <c r="J1528" s="9">
        <v>1250</v>
      </c>
      <c r="K1528" s="10">
        <f t="shared" si="11"/>
        <v>562.50000000000011</v>
      </c>
      <c r="L1528" s="10">
        <f t="shared" si="10"/>
        <v>225.00000000000006</v>
      </c>
      <c r="M1528" s="11">
        <v>0.4</v>
      </c>
      <c r="O1528" s="16"/>
      <c r="P1528" s="17"/>
      <c r="Q1528" s="12"/>
      <c r="R1528" s="13"/>
    </row>
    <row r="1529" spans="1:18" ht="15.75" customHeight="1" x14ac:dyDescent="0.25">
      <c r="A1529" s="1"/>
      <c r="B1529" s="6" t="s">
        <v>27</v>
      </c>
      <c r="C1529" s="6">
        <v>1128299</v>
      </c>
      <c r="D1529" s="7">
        <v>44251</v>
      </c>
      <c r="E1529" s="6" t="s">
        <v>28</v>
      </c>
      <c r="F1529" s="6" t="s">
        <v>67</v>
      </c>
      <c r="G1529" s="6" t="s">
        <v>68</v>
      </c>
      <c r="H1529" s="6" t="s">
        <v>22</v>
      </c>
      <c r="I1529" s="8">
        <v>0.4</v>
      </c>
      <c r="J1529" s="9">
        <v>3250</v>
      </c>
      <c r="K1529" s="10">
        <f t="shared" si="11"/>
        <v>1300</v>
      </c>
      <c r="L1529" s="10">
        <f t="shared" si="10"/>
        <v>390</v>
      </c>
      <c r="M1529" s="11">
        <v>0.3</v>
      </c>
      <c r="O1529" s="16"/>
      <c r="P1529" s="17"/>
      <c r="Q1529" s="12"/>
      <c r="R1529" s="13"/>
    </row>
    <row r="1530" spans="1:18" ht="15.75" customHeight="1" x14ac:dyDescent="0.25">
      <c r="A1530" s="1"/>
      <c r="B1530" s="6" t="s">
        <v>27</v>
      </c>
      <c r="C1530" s="6">
        <v>1128299</v>
      </c>
      <c r="D1530" s="7">
        <v>44278</v>
      </c>
      <c r="E1530" s="6" t="s">
        <v>28</v>
      </c>
      <c r="F1530" s="6" t="s">
        <v>67</v>
      </c>
      <c r="G1530" s="6" t="s">
        <v>68</v>
      </c>
      <c r="H1530" s="6" t="s">
        <v>17</v>
      </c>
      <c r="I1530" s="8">
        <v>0.4</v>
      </c>
      <c r="J1530" s="9">
        <v>4750</v>
      </c>
      <c r="K1530" s="10">
        <f t="shared" si="11"/>
        <v>1900</v>
      </c>
      <c r="L1530" s="10">
        <f t="shared" si="10"/>
        <v>665</v>
      </c>
      <c r="M1530" s="11">
        <v>0.35</v>
      </c>
      <c r="O1530" s="16"/>
      <c r="P1530" s="17"/>
      <c r="Q1530" s="12"/>
      <c r="R1530" s="13"/>
    </row>
    <row r="1531" spans="1:18" ht="15.75" customHeight="1" x14ac:dyDescent="0.25">
      <c r="A1531" s="1"/>
      <c r="B1531" s="6" t="s">
        <v>27</v>
      </c>
      <c r="C1531" s="6">
        <v>1128299</v>
      </c>
      <c r="D1531" s="7">
        <v>44278</v>
      </c>
      <c r="E1531" s="6" t="s">
        <v>28</v>
      </c>
      <c r="F1531" s="6" t="s">
        <v>67</v>
      </c>
      <c r="G1531" s="6" t="s">
        <v>68</v>
      </c>
      <c r="H1531" s="6" t="s">
        <v>18</v>
      </c>
      <c r="I1531" s="8">
        <v>0.5</v>
      </c>
      <c r="J1531" s="9">
        <v>3250</v>
      </c>
      <c r="K1531" s="10">
        <f t="shared" si="11"/>
        <v>1625</v>
      </c>
      <c r="L1531" s="10">
        <f t="shared" si="10"/>
        <v>568.75</v>
      </c>
      <c r="M1531" s="11">
        <v>0.35</v>
      </c>
      <c r="O1531" s="16"/>
      <c r="P1531" s="17"/>
      <c r="Q1531" s="12"/>
      <c r="R1531" s="13"/>
    </row>
    <row r="1532" spans="1:18" ht="15.75" customHeight="1" x14ac:dyDescent="0.25">
      <c r="A1532" s="1"/>
      <c r="B1532" s="6" t="s">
        <v>27</v>
      </c>
      <c r="C1532" s="6">
        <v>1128299</v>
      </c>
      <c r="D1532" s="7">
        <v>44278</v>
      </c>
      <c r="E1532" s="6" t="s">
        <v>28</v>
      </c>
      <c r="F1532" s="6" t="s">
        <v>67</v>
      </c>
      <c r="G1532" s="6" t="s">
        <v>68</v>
      </c>
      <c r="H1532" s="6" t="s">
        <v>19</v>
      </c>
      <c r="I1532" s="8">
        <v>0.54999999999999993</v>
      </c>
      <c r="J1532" s="9">
        <v>3500</v>
      </c>
      <c r="K1532" s="10">
        <f t="shared" si="11"/>
        <v>1924.9999999999998</v>
      </c>
      <c r="L1532" s="10">
        <f t="shared" si="10"/>
        <v>673.74999999999989</v>
      </c>
      <c r="M1532" s="11">
        <v>0.35</v>
      </c>
      <c r="O1532" s="16"/>
      <c r="P1532" s="17"/>
      <c r="Q1532" s="12"/>
      <c r="R1532" s="13"/>
    </row>
    <row r="1533" spans="1:18" ht="15.75" customHeight="1" x14ac:dyDescent="0.25">
      <c r="A1533" s="1"/>
      <c r="B1533" s="6" t="s">
        <v>27</v>
      </c>
      <c r="C1533" s="6">
        <v>1128299</v>
      </c>
      <c r="D1533" s="7">
        <v>44278</v>
      </c>
      <c r="E1533" s="6" t="s">
        <v>28</v>
      </c>
      <c r="F1533" s="6" t="s">
        <v>67</v>
      </c>
      <c r="G1533" s="6" t="s">
        <v>68</v>
      </c>
      <c r="H1533" s="6" t="s">
        <v>20</v>
      </c>
      <c r="I1533" s="8">
        <v>0.5</v>
      </c>
      <c r="J1533" s="9">
        <v>2500</v>
      </c>
      <c r="K1533" s="10">
        <f t="shared" si="11"/>
        <v>1250</v>
      </c>
      <c r="L1533" s="10">
        <f t="shared" si="10"/>
        <v>437.5</v>
      </c>
      <c r="M1533" s="11">
        <v>0.35</v>
      </c>
      <c r="O1533" s="16"/>
      <c r="P1533" s="17"/>
      <c r="Q1533" s="12"/>
      <c r="R1533" s="13"/>
    </row>
    <row r="1534" spans="1:18" ht="15.75" customHeight="1" x14ac:dyDescent="0.25">
      <c r="A1534" s="1"/>
      <c r="B1534" s="6" t="s">
        <v>27</v>
      </c>
      <c r="C1534" s="6">
        <v>1128299</v>
      </c>
      <c r="D1534" s="7">
        <v>44278</v>
      </c>
      <c r="E1534" s="6" t="s">
        <v>28</v>
      </c>
      <c r="F1534" s="6" t="s">
        <v>67</v>
      </c>
      <c r="G1534" s="6" t="s">
        <v>68</v>
      </c>
      <c r="H1534" s="6" t="s">
        <v>21</v>
      </c>
      <c r="I1534" s="8">
        <v>0.55000000000000004</v>
      </c>
      <c r="J1534" s="9">
        <v>1000</v>
      </c>
      <c r="K1534" s="10">
        <f t="shared" si="11"/>
        <v>550</v>
      </c>
      <c r="L1534" s="10">
        <f t="shared" si="10"/>
        <v>220</v>
      </c>
      <c r="M1534" s="11">
        <v>0.4</v>
      </c>
      <c r="O1534" s="16"/>
      <c r="P1534" s="17"/>
      <c r="Q1534" s="12"/>
      <c r="R1534" s="13"/>
    </row>
    <row r="1535" spans="1:18" ht="15.75" customHeight="1" x14ac:dyDescent="0.25">
      <c r="A1535" s="1"/>
      <c r="B1535" s="6" t="s">
        <v>27</v>
      </c>
      <c r="C1535" s="6">
        <v>1128299</v>
      </c>
      <c r="D1535" s="7">
        <v>44278</v>
      </c>
      <c r="E1535" s="6" t="s">
        <v>28</v>
      </c>
      <c r="F1535" s="6" t="s">
        <v>67</v>
      </c>
      <c r="G1535" s="6" t="s">
        <v>68</v>
      </c>
      <c r="H1535" s="6" t="s">
        <v>22</v>
      </c>
      <c r="I1535" s="8">
        <v>0.5</v>
      </c>
      <c r="J1535" s="9">
        <v>3000</v>
      </c>
      <c r="K1535" s="10">
        <f t="shared" si="11"/>
        <v>1500</v>
      </c>
      <c r="L1535" s="10">
        <f t="shared" si="10"/>
        <v>450</v>
      </c>
      <c r="M1535" s="11">
        <v>0.3</v>
      </c>
      <c r="O1535" s="16"/>
      <c r="P1535" s="17"/>
      <c r="Q1535" s="12"/>
      <c r="R1535" s="13"/>
    </row>
    <row r="1536" spans="1:18" ht="15.75" customHeight="1" x14ac:dyDescent="0.25">
      <c r="A1536" s="1"/>
      <c r="B1536" s="6" t="s">
        <v>27</v>
      </c>
      <c r="C1536" s="6">
        <v>1128299</v>
      </c>
      <c r="D1536" s="7">
        <v>44310</v>
      </c>
      <c r="E1536" s="6" t="s">
        <v>28</v>
      </c>
      <c r="F1536" s="6" t="s">
        <v>67</v>
      </c>
      <c r="G1536" s="6" t="s">
        <v>68</v>
      </c>
      <c r="H1536" s="6" t="s">
        <v>17</v>
      </c>
      <c r="I1536" s="8">
        <v>0.55000000000000004</v>
      </c>
      <c r="J1536" s="9">
        <v>4750</v>
      </c>
      <c r="K1536" s="10">
        <f t="shared" si="11"/>
        <v>2612.5</v>
      </c>
      <c r="L1536" s="10">
        <f t="shared" si="10"/>
        <v>914.37499999999989</v>
      </c>
      <c r="M1536" s="11">
        <v>0.35</v>
      </c>
      <c r="O1536" s="16"/>
      <c r="P1536" s="17"/>
      <c r="Q1536" s="12"/>
      <c r="R1536" s="13"/>
    </row>
    <row r="1537" spans="1:18" ht="15.75" customHeight="1" x14ac:dyDescent="0.25">
      <c r="A1537" s="1"/>
      <c r="B1537" s="6" t="s">
        <v>27</v>
      </c>
      <c r="C1537" s="6">
        <v>1128299</v>
      </c>
      <c r="D1537" s="7">
        <v>44310</v>
      </c>
      <c r="E1537" s="6" t="s">
        <v>28</v>
      </c>
      <c r="F1537" s="6" t="s">
        <v>67</v>
      </c>
      <c r="G1537" s="6" t="s">
        <v>68</v>
      </c>
      <c r="H1537" s="6" t="s">
        <v>18</v>
      </c>
      <c r="I1537" s="8">
        <v>0.60000000000000009</v>
      </c>
      <c r="J1537" s="9">
        <v>2750</v>
      </c>
      <c r="K1537" s="10">
        <f t="shared" si="11"/>
        <v>1650.0000000000002</v>
      </c>
      <c r="L1537" s="10">
        <f t="shared" ref="L1537:L1791" si="12">K1537*M1537</f>
        <v>577.5</v>
      </c>
      <c r="M1537" s="11">
        <v>0.35</v>
      </c>
      <c r="O1537" s="16"/>
      <c r="P1537" s="17"/>
      <c r="Q1537" s="12"/>
      <c r="R1537" s="13"/>
    </row>
    <row r="1538" spans="1:18" ht="15.75" customHeight="1" x14ac:dyDescent="0.25">
      <c r="A1538" s="1"/>
      <c r="B1538" s="6" t="s">
        <v>27</v>
      </c>
      <c r="C1538" s="6">
        <v>1128299</v>
      </c>
      <c r="D1538" s="7">
        <v>44310</v>
      </c>
      <c r="E1538" s="6" t="s">
        <v>28</v>
      </c>
      <c r="F1538" s="6" t="s">
        <v>67</v>
      </c>
      <c r="G1538" s="6" t="s">
        <v>68</v>
      </c>
      <c r="H1538" s="6" t="s">
        <v>19</v>
      </c>
      <c r="I1538" s="8">
        <v>0.60000000000000009</v>
      </c>
      <c r="J1538" s="9">
        <v>3250</v>
      </c>
      <c r="K1538" s="10">
        <f t="shared" ref="K1538:K1792" si="13">I1538*J1538</f>
        <v>1950.0000000000002</v>
      </c>
      <c r="L1538" s="10">
        <f t="shared" si="12"/>
        <v>682.5</v>
      </c>
      <c r="M1538" s="11">
        <v>0.35</v>
      </c>
      <c r="O1538" s="16"/>
      <c r="P1538" s="17"/>
      <c r="Q1538" s="12"/>
      <c r="R1538" s="13"/>
    </row>
    <row r="1539" spans="1:18" ht="15.75" customHeight="1" x14ac:dyDescent="0.25">
      <c r="A1539" s="1"/>
      <c r="B1539" s="6" t="s">
        <v>27</v>
      </c>
      <c r="C1539" s="6">
        <v>1128299</v>
      </c>
      <c r="D1539" s="7">
        <v>44310</v>
      </c>
      <c r="E1539" s="6" t="s">
        <v>28</v>
      </c>
      <c r="F1539" s="6" t="s">
        <v>67</v>
      </c>
      <c r="G1539" s="6" t="s">
        <v>68</v>
      </c>
      <c r="H1539" s="6" t="s">
        <v>20</v>
      </c>
      <c r="I1539" s="8">
        <v>0.45000000000000007</v>
      </c>
      <c r="J1539" s="9">
        <v>2250</v>
      </c>
      <c r="K1539" s="10">
        <f t="shared" si="13"/>
        <v>1012.5000000000001</v>
      </c>
      <c r="L1539" s="10">
        <f t="shared" si="12"/>
        <v>354.375</v>
      </c>
      <c r="M1539" s="11">
        <v>0.35</v>
      </c>
      <c r="O1539" s="16"/>
      <c r="P1539" s="17"/>
      <c r="Q1539" s="12"/>
      <c r="R1539" s="13"/>
    </row>
    <row r="1540" spans="1:18" ht="15.75" customHeight="1" x14ac:dyDescent="0.25">
      <c r="A1540" s="1"/>
      <c r="B1540" s="6" t="s">
        <v>27</v>
      </c>
      <c r="C1540" s="6">
        <v>1128299</v>
      </c>
      <c r="D1540" s="7">
        <v>44310</v>
      </c>
      <c r="E1540" s="6" t="s">
        <v>28</v>
      </c>
      <c r="F1540" s="6" t="s">
        <v>67</v>
      </c>
      <c r="G1540" s="6" t="s">
        <v>68</v>
      </c>
      <c r="H1540" s="6" t="s">
        <v>21</v>
      </c>
      <c r="I1540" s="8">
        <v>0.50000000000000011</v>
      </c>
      <c r="J1540" s="9">
        <v>1250</v>
      </c>
      <c r="K1540" s="10">
        <f t="shared" si="13"/>
        <v>625.00000000000011</v>
      </c>
      <c r="L1540" s="10">
        <f t="shared" si="12"/>
        <v>250.00000000000006</v>
      </c>
      <c r="M1540" s="11">
        <v>0.4</v>
      </c>
      <c r="O1540" s="16"/>
      <c r="P1540" s="17"/>
      <c r="Q1540" s="12"/>
      <c r="R1540" s="13"/>
    </row>
    <row r="1541" spans="1:18" ht="15.75" customHeight="1" x14ac:dyDescent="0.25">
      <c r="A1541" s="1"/>
      <c r="B1541" s="6" t="s">
        <v>27</v>
      </c>
      <c r="C1541" s="6">
        <v>1128299</v>
      </c>
      <c r="D1541" s="7">
        <v>44310</v>
      </c>
      <c r="E1541" s="6" t="s">
        <v>28</v>
      </c>
      <c r="F1541" s="6" t="s">
        <v>67</v>
      </c>
      <c r="G1541" s="6" t="s">
        <v>68</v>
      </c>
      <c r="H1541" s="6" t="s">
        <v>22</v>
      </c>
      <c r="I1541" s="8">
        <v>0.65000000000000013</v>
      </c>
      <c r="J1541" s="9">
        <v>3000</v>
      </c>
      <c r="K1541" s="10">
        <f t="shared" si="13"/>
        <v>1950.0000000000005</v>
      </c>
      <c r="L1541" s="10">
        <f t="shared" si="12"/>
        <v>585.00000000000011</v>
      </c>
      <c r="M1541" s="11">
        <v>0.3</v>
      </c>
      <c r="O1541" s="16"/>
      <c r="P1541" s="17"/>
      <c r="Q1541" s="12"/>
      <c r="R1541" s="13"/>
    </row>
    <row r="1542" spans="1:18" ht="15.75" customHeight="1" x14ac:dyDescent="0.25">
      <c r="A1542" s="1"/>
      <c r="B1542" s="6" t="s">
        <v>27</v>
      </c>
      <c r="C1542" s="6">
        <v>1128299</v>
      </c>
      <c r="D1542" s="7">
        <v>44341</v>
      </c>
      <c r="E1542" s="6" t="s">
        <v>28</v>
      </c>
      <c r="F1542" s="6" t="s">
        <v>67</v>
      </c>
      <c r="G1542" s="6" t="s">
        <v>68</v>
      </c>
      <c r="H1542" s="6" t="s">
        <v>17</v>
      </c>
      <c r="I1542" s="8">
        <v>0.5</v>
      </c>
      <c r="J1542" s="9">
        <v>5000</v>
      </c>
      <c r="K1542" s="10">
        <f t="shared" si="13"/>
        <v>2500</v>
      </c>
      <c r="L1542" s="10">
        <f t="shared" si="12"/>
        <v>875</v>
      </c>
      <c r="M1542" s="11">
        <v>0.35</v>
      </c>
      <c r="O1542" s="16"/>
      <c r="P1542" s="17"/>
      <c r="Q1542" s="12"/>
      <c r="R1542" s="13"/>
    </row>
    <row r="1543" spans="1:18" ht="15.75" customHeight="1" x14ac:dyDescent="0.25">
      <c r="A1543" s="1"/>
      <c r="B1543" s="6" t="s">
        <v>27</v>
      </c>
      <c r="C1543" s="6">
        <v>1128299</v>
      </c>
      <c r="D1543" s="7">
        <v>44341</v>
      </c>
      <c r="E1543" s="6" t="s">
        <v>28</v>
      </c>
      <c r="F1543" s="6" t="s">
        <v>67</v>
      </c>
      <c r="G1543" s="6" t="s">
        <v>68</v>
      </c>
      <c r="H1543" s="6" t="s">
        <v>18</v>
      </c>
      <c r="I1543" s="8">
        <v>0.55000000000000004</v>
      </c>
      <c r="J1543" s="9">
        <v>3500</v>
      </c>
      <c r="K1543" s="10">
        <f t="shared" si="13"/>
        <v>1925.0000000000002</v>
      </c>
      <c r="L1543" s="10">
        <f t="shared" si="12"/>
        <v>673.75</v>
      </c>
      <c r="M1543" s="11">
        <v>0.35</v>
      </c>
      <c r="O1543" s="16"/>
      <c r="P1543" s="17"/>
      <c r="Q1543" s="12"/>
      <c r="R1543" s="13"/>
    </row>
    <row r="1544" spans="1:18" ht="15.75" customHeight="1" x14ac:dyDescent="0.25">
      <c r="A1544" s="1"/>
      <c r="B1544" s="6" t="s">
        <v>27</v>
      </c>
      <c r="C1544" s="6">
        <v>1128299</v>
      </c>
      <c r="D1544" s="7">
        <v>44341</v>
      </c>
      <c r="E1544" s="6" t="s">
        <v>28</v>
      </c>
      <c r="F1544" s="6" t="s">
        <v>67</v>
      </c>
      <c r="G1544" s="6" t="s">
        <v>68</v>
      </c>
      <c r="H1544" s="6" t="s">
        <v>19</v>
      </c>
      <c r="I1544" s="8">
        <v>0.55000000000000004</v>
      </c>
      <c r="J1544" s="9">
        <v>3500</v>
      </c>
      <c r="K1544" s="10">
        <f t="shared" si="13"/>
        <v>1925.0000000000002</v>
      </c>
      <c r="L1544" s="10">
        <f t="shared" si="12"/>
        <v>673.75</v>
      </c>
      <c r="M1544" s="11">
        <v>0.35</v>
      </c>
      <c r="O1544" s="16"/>
      <c r="P1544" s="17"/>
      <c r="Q1544" s="12"/>
      <c r="R1544" s="13"/>
    </row>
    <row r="1545" spans="1:18" ht="15.75" customHeight="1" x14ac:dyDescent="0.25">
      <c r="A1545" s="1"/>
      <c r="B1545" s="6" t="s">
        <v>27</v>
      </c>
      <c r="C1545" s="6">
        <v>1128299</v>
      </c>
      <c r="D1545" s="7">
        <v>44341</v>
      </c>
      <c r="E1545" s="6" t="s">
        <v>28</v>
      </c>
      <c r="F1545" s="6" t="s">
        <v>67</v>
      </c>
      <c r="G1545" s="6" t="s">
        <v>68</v>
      </c>
      <c r="H1545" s="6" t="s">
        <v>20</v>
      </c>
      <c r="I1545" s="8">
        <v>0.5</v>
      </c>
      <c r="J1545" s="9">
        <v>2750</v>
      </c>
      <c r="K1545" s="10">
        <f t="shared" si="13"/>
        <v>1375</v>
      </c>
      <c r="L1545" s="10">
        <f t="shared" si="12"/>
        <v>481.24999999999994</v>
      </c>
      <c r="M1545" s="11">
        <v>0.35</v>
      </c>
      <c r="O1545" s="16"/>
      <c r="P1545" s="17"/>
      <c r="Q1545" s="12"/>
      <c r="R1545" s="13"/>
    </row>
    <row r="1546" spans="1:18" ht="15.75" customHeight="1" x14ac:dyDescent="0.25">
      <c r="A1546" s="1"/>
      <c r="B1546" s="6" t="s">
        <v>27</v>
      </c>
      <c r="C1546" s="6">
        <v>1128299</v>
      </c>
      <c r="D1546" s="7">
        <v>44341</v>
      </c>
      <c r="E1546" s="6" t="s">
        <v>28</v>
      </c>
      <c r="F1546" s="6" t="s">
        <v>67</v>
      </c>
      <c r="G1546" s="6" t="s">
        <v>68</v>
      </c>
      <c r="H1546" s="6" t="s">
        <v>21</v>
      </c>
      <c r="I1546" s="8">
        <v>0.44999999999999996</v>
      </c>
      <c r="J1546" s="9">
        <v>1750</v>
      </c>
      <c r="K1546" s="10">
        <f t="shared" si="13"/>
        <v>787.49999999999989</v>
      </c>
      <c r="L1546" s="10">
        <f t="shared" si="12"/>
        <v>315</v>
      </c>
      <c r="M1546" s="11">
        <v>0.4</v>
      </c>
      <c r="O1546" s="16"/>
      <c r="P1546" s="17"/>
      <c r="Q1546" s="12"/>
      <c r="R1546" s="13"/>
    </row>
    <row r="1547" spans="1:18" ht="15.75" customHeight="1" x14ac:dyDescent="0.25">
      <c r="A1547" s="1"/>
      <c r="B1547" s="6" t="s">
        <v>27</v>
      </c>
      <c r="C1547" s="6">
        <v>1128299</v>
      </c>
      <c r="D1547" s="7">
        <v>44341</v>
      </c>
      <c r="E1547" s="6" t="s">
        <v>28</v>
      </c>
      <c r="F1547" s="6" t="s">
        <v>67</v>
      </c>
      <c r="G1547" s="6" t="s">
        <v>68</v>
      </c>
      <c r="H1547" s="6" t="s">
        <v>22</v>
      </c>
      <c r="I1547" s="8">
        <v>0.6</v>
      </c>
      <c r="J1547" s="9">
        <v>5250</v>
      </c>
      <c r="K1547" s="10">
        <f t="shared" si="13"/>
        <v>3150</v>
      </c>
      <c r="L1547" s="10">
        <f t="shared" si="12"/>
        <v>945</v>
      </c>
      <c r="M1547" s="11">
        <v>0.3</v>
      </c>
      <c r="O1547" s="16"/>
      <c r="P1547" s="17"/>
      <c r="Q1547" s="12"/>
      <c r="R1547" s="13"/>
    </row>
    <row r="1548" spans="1:18" ht="15.75" customHeight="1" x14ac:dyDescent="0.25">
      <c r="A1548" s="1"/>
      <c r="B1548" s="6" t="s">
        <v>27</v>
      </c>
      <c r="C1548" s="6">
        <v>1128299</v>
      </c>
      <c r="D1548" s="7">
        <v>44371</v>
      </c>
      <c r="E1548" s="6" t="s">
        <v>28</v>
      </c>
      <c r="F1548" s="6" t="s">
        <v>67</v>
      </c>
      <c r="G1548" s="6" t="s">
        <v>68</v>
      </c>
      <c r="H1548" s="6" t="s">
        <v>17</v>
      </c>
      <c r="I1548" s="8">
        <v>0.54999999999999993</v>
      </c>
      <c r="J1548" s="9">
        <v>7750</v>
      </c>
      <c r="K1548" s="10">
        <f t="shared" si="13"/>
        <v>4262.4999999999991</v>
      </c>
      <c r="L1548" s="10">
        <f t="shared" si="12"/>
        <v>1491.8749999999995</v>
      </c>
      <c r="M1548" s="11">
        <v>0.35</v>
      </c>
      <c r="O1548" s="16"/>
      <c r="P1548" s="17"/>
      <c r="Q1548" s="12"/>
      <c r="R1548" s="13"/>
    </row>
    <row r="1549" spans="1:18" ht="15.75" customHeight="1" x14ac:dyDescent="0.25">
      <c r="A1549" s="1"/>
      <c r="B1549" s="6" t="s">
        <v>27</v>
      </c>
      <c r="C1549" s="6">
        <v>1128299</v>
      </c>
      <c r="D1549" s="7">
        <v>44371</v>
      </c>
      <c r="E1549" s="6" t="s">
        <v>28</v>
      </c>
      <c r="F1549" s="6" t="s">
        <v>67</v>
      </c>
      <c r="G1549" s="6" t="s">
        <v>68</v>
      </c>
      <c r="H1549" s="6" t="s">
        <v>18</v>
      </c>
      <c r="I1549" s="8">
        <v>0.64999999999999991</v>
      </c>
      <c r="J1549" s="9">
        <v>6500</v>
      </c>
      <c r="K1549" s="10">
        <f t="shared" si="13"/>
        <v>4224.9999999999991</v>
      </c>
      <c r="L1549" s="10">
        <f t="shared" si="12"/>
        <v>1478.7499999999995</v>
      </c>
      <c r="M1549" s="11">
        <v>0.35</v>
      </c>
      <c r="O1549" s="16"/>
      <c r="P1549" s="17"/>
      <c r="Q1549" s="12"/>
      <c r="R1549" s="13"/>
    </row>
    <row r="1550" spans="1:18" ht="15.75" customHeight="1" x14ac:dyDescent="0.25">
      <c r="A1550" s="1"/>
      <c r="B1550" s="6" t="s">
        <v>27</v>
      </c>
      <c r="C1550" s="6">
        <v>1128299</v>
      </c>
      <c r="D1550" s="7">
        <v>44371</v>
      </c>
      <c r="E1550" s="6" t="s">
        <v>28</v>
      </c>
      <c r="F1550" s="6" t="s">
        <v>67</v>
      </c>
      <c r="G1550" s="6" t="s">
        <v>68</v>
      </c>
      <c r="H1550" s="6" t="s">
        <v>19</v>
      </c>
      <c r="I1550" s="8">
        <v>0.79999999999999993</v>
      </c>
      <c r="J1550" s="9">
        <v>6500</v>
      </c>
      <c r="K1550" s="10">
        <f t="shared" si="13"/>
        <v>5200</v>
      </c>
      <c r="L1550" s="10">
        <f t="shared" si="12"/>
        <v>1819.9999999999998</v>
      </c>
      <c r="M1550" s="11">
        <v>0.35</v>
      </c>
      <c r="O1550" s="16"/>
      <c r="P1550" s="17"/>
      <c r="Q1550" s="12"/>
      <c r="R1550" s="13"/>
    </row>
    <row r="1551" spans="1:18" ht="15.75" customHeight="1" x14ac:dyDescent="0.25">
      <c r="A1551" s="1"/>
      <c r="B1551" s="6" t="s">
        <v>27</v>
      </c>
      <c r="C1551" s="6">
        <v>1128299</v>
      </c>
      <c r="D1551" s="7">
        <v>44371</v>
      </c>
      <c r="E1551" s="6" t="s">
        <v>28</v>
      </c>
      <c r="F1551" s="6" t="s">
        <v>67</v>
      </c>
      <c r="G1551" s="6" t="s">
        <v>68</v>
      </c>
      <c r="H1551" s="6" t="s">
        <v>20</v>
      </c>
      <c r="I1551" s="8">
        <v>0.79999999999999993</v>
      </c>
      <c r="J1551" s="9">
        <v>5250</v>
      </c>
      <c r="K1551" s="10">
        <f t="shared" si="13"/>
        <v>4200</v>
      </c>
      <c r="L1551" s="10">
        <f t="shared" si="12"/>
        <v>1470</v>
      </c>
      <c r="M1551" s="11">
        <v>0.35</v>
      </c>
      <c r="O1551" s="16"/>
      <c r="P1551" s="17"/>
      <c r="Q1551" s="12"/>
      <c r="R1551" s="13"/>
    </row>
    <row r="1552" spans="1:18" ht="15.75" customHeight="1" x14ac:dyDescent="0.25">
      <c r="A1552" s="1"/>
      <c r="B1552" s="6" t="s">
        <v>27</v>
      </c>
      <c r="C1552" s="6">
        <v>1128299</v>
      </c>
      <c r="D1552" s="7">
        <v>44371</v>
      </c>
      <c r="E1552" s="6" t="s">
        <v>28</v>
      </c>
      <c r="F1552" s="6" t="s">
        <v>67</v>
      </c>
      <c r="G1552" s="6" t="s">
        <v>68</v>
      </c>
      <c r="H1552" s="6" t="s">
        <v>21</v>
      </c>
      <c r="I1552" s="8">
        <v>0.9</v>
      </c>
      <c r="J1552" s="9">
        <v>4000</v>
      </c>
      <c r="K1552" s="10">
        <f t="shared" si="13"/>
        <v>3600</v>
      </c>
      <c r="L1552" s="10">
        <f t="shared" si="12"/>
        <v>1440</v>
      </c>
      <c r="M1552" s="11">
        <v>0.4</v>
      </c>
      <c r="O1552" s="16"/>
      <c r="P1552" s="17"/>
      <c r="Q1552" s="12"/>
      <c r="R1552" s="13"/>
    </row>
    <row r="1553" spans="1:18" ht="15.75" customHeight="1" x14ac:dyDescent="0.25">
      <c r="A1553" s="1"/>
      <c r="B1553" s="6" t="s">
        <v>27</v>
      </c>
      <c r="C1553" s="6">
        <v>1128299</v>
      </c>
      <c r="D1553" s="7">
        <v>44371</v>
      </c>
      <c r="E1553" s="6" t="s">
        <v>28</v>
      </c>
      <c r="F1553" s="6" t="s">
        <v>67</v>
      </c>
      <c r="G1553" s="6" t="s">
        <v>68</v>
      </c>
      <c r="H1553" s="6" t="s">
        <v>22</v>
      </c>
      <c r="I1553" s="8">
        <v>1.05</v>
      </c>
      <c r="J1553" s="9">
        <v>7000</v>
      </c>
      <c r="K1553" s="10">
        <f t="shared" si="13"/>
        <v>7350</v>
      </c>
      <c r="L1553" s="10">
        <f t="shared" si="12"/>
        <v>2205</v>
      </c>
      <c r="M1553" s="11">
        <v>0.3</v>
      </c>
      <c r="O1553" s="16"/>
      <c r="P1553" s="17"/>
      <c r="Q1553" s="12"/>
      <c r="R1553" s="13"/>
    </row>
    <row r="1554" spans="1:18" ht="15.75" customHeight="1" x14ac:dyDescent="0.25">
      <c r="A1554" s="1"/>
      <c r="B1554" s="6" t="s">
        <v>27</v>
      </c>
      <c r="C1554" s="6">
        <v>1128299</v>
      </c>
      <c r="D1554" s="7">
        <v>44400</v>
      </c>
      <c r="E1554" s="6" t="s">
        <v>28</v>
      </c>
      <c r="F1554" s="6" t="s">
        <v>67</v>
      </c>
      <c r="G1554" s="6" t="s">
        <v>68</v>
      </c>
      <c r="H1554" s="6" t="s">
        <v>17</v>
      </c>
      <c r="I1554" s="8">
        <v>0.85</v>
      </c>
      <c r="J1554" s="9">
        <v>8500</v>
      </c>
      <c r="K1554" s="10">
        <f t="shared" si="13"/>
        <v>7225</v>
      </c>
      <c r="L1554" s="10">
        <f t="shared" si="12"/>
        <v>2528.75</v>
      </c>
      <c r="M1554" s="11">
        <v>0.35</v>
      </c>
      <c r="O1554" s="16"/>
      <c r="P1554" s="17"/>
      <c r="Q1554" s="12"/>
      <c r="R1554" s="13"/>
    </row>
    <row r="1555" spans="1:18" ht="15.75" customHeight="1" x14ac:dyDescent="0.25">
      <c r="A1555" s="1"/>
      <c r="B1555" s="6" t="s">
        <v>27</v>
      </c>
      <c r="C1555" s="6">
        <v>1128299</v>
      </c>
      <c r="D1555" s="7">
        <v>44400</v>
      </c>
      <c r="E1555" s="6" t="s">
        <v>28</v>
      </c>
      <c r="F1555" s="6" t="s">
        <v>67</v>
      </c>
      <c r="G1555" s="6" t="s">
        <v>68</v>
      </c>
      <c r="H1555" s="6" t="s">
        <v>18</v>
      </c>
      <c r="I1555" s="8">
        <v>0.9</v>
      </c>
      <c r="J1555" s="9">
        <v>7000</v>
      </c>
      <c r="K1555" s="10">
        <f t="shared" si="13"/>
        <v>6300</v>
      </c>
      <c r="L1555" s="10">
        <f t="shared" si="12"/>
        <v>2205</v>
      </c>
      <c r="M1555" s="11">
        <v>0.35</v>
      </c>
      <c r="O1555" s="16"/>
      <c r="P1555" s="17"/>
      <c r="Q1555" s="12"/>
      <c r="R1555" s="13"/>
    </row>
    <row r="1556" spans="1:18" ht="15.75" customHeight="1" x14ac:dyDescent="0.25">
      <c r="A1556" s="1"/>
      <c r="B1556" s="6" t="s">
        <v>27</v>
      </c>
      <c r="C1556" s="6">
        <v>1128299</v>
      </c>
      <c r="D1556" s="7">
        <v>44400</v>
      </c>
      <c r="E1556" s="6" t="s">
        <v>28</v>
      </c>
      <c r="F1556" s="6" t="s">
        <v>67</v>
      </c>
      <c r="G1556" s="6" t="s">
        <v>68</v>
      </c>
      <c r="H1556" s="6" t="s">
        <v>19</v>
      </c>
      <c r="I1556" s="8">
        <v>0.9</v>
      </c>
      <c r="J1556" s="9">
        <v>6500</v>
      </c>
      <c r="K1556" s="10">
        <f t="shared" si="13"/>
        <v>5850</v>
      </c>
      <c r="L1556" s="10">
        <f t="shared" si="12"/>
        <v>2047.4999999999998</v>
      </c>
      <c r="M1556" s="11">
        <v>0.35</v>
      </c>
      <c r="O1556" s="16"/>
      <c r="P1556" s="17"/>
      <c r="Q1556" s="12"/>
      <c r="R1556" s="13"/>
    </row>
    <row r="1557" spans="1:18" ht="15.75" customHeight="1" x14ac:dyDescent="0.25">
      <c r="A1557" s="1"/>
      <c r="B1557" s="6" t="s">
        <v>27</v>
      </c>
      <c r="C1557" s="6">
        <v>1128299</v>
      </c>
      <c r="D1557" s="7">
        <v>44400</v>
      </c>
      <c r="E1557" s="6" t="s">
        <v>28</v>
      </c>
      <c r="F1557" s="6" t="s">
        <v>67</v>
      </c>
      <c r="G1557" s="6" t="s">
        <v>68</v>
      </c>
      <c r="H1557" s="6" t="s">
        <v>20</v>
      </c>
      <c r="I1557" s="8">
        <v>0.85</v>
      </c>
      <c r="J1557" s="9">
        <v>5500</v>
      </c>
      <c r="K1557" s="10">
        <f t="shared" si="13"/>
        <v>4675</v>
      </c>
      <c r="L1557" s="10">
        <f t="shared" si="12"/>
        <v>1636.25</v>
      </c>
      <c r="M1557" s="11">
        <v>0.35</v>
      </c>
      <c r="O1557" s="16"/>
      <c r="P1557" s="17"/>
      <c r="Q1557" s="12"/>
      <c r="R1557" s="13"/>
    </row>
    <row r="1558" spans="1:18" ht="15.75" customHeight="1" x14ac:dyDescent="0.25">
      <c r="A1558" s="1"/>
      <c r="B1558" s="6" t="s">
        <v>27</v>
      </c>
      <c r="C1558" s="6">
        <v>1128299</v>
      </c>
      <c r="D1558" s="7">
        <v>44400</v>
      </c>
      <c r="E1558" s="6" t="s">
        <v>28</v>
      </c>
      <c r="F1558" s="6" t="s">
        <v>67</v>
      </c>
      <c r="G1558" s="6" t="s">
        <v>68</v>
      </c>
      <c r="H1558" s="6" t="s">
        <v>21</v>
      </c>
      <c r="I1558" s="8">
        <v>0.9</v>
      </c>
      <c r="J1558" s="9">
        <v>6000</v>
      </c>
      <c r="K1558" s="10">
        <f t="shared" si="13"/>
        <v>5400</v>
      </c>
      <c r="L1558" s="10">
        <f t="shared" si="12"/>
        <v>2160</v>
      </c>
      <c r="M1558" s="11">
        <v>0.4</v>
      </c>
      <c r="O1558" s="16"/>
      <c r="P1558" s="17"/>
      <c r="Q1558" s="12"/>
      <c r="R1558" s="13"/>
    </row>
    <row r="1559" spans="1:18" ht="15.75" customHeight="1" x14ac:dyDescent="0.25">
      <c r="A1559" s="1"/>
      <c r="B1559" s="6" t="s">
        <v>27</v>
      </c>
      <c r="C1559" s="6">
        <v>1128299</v>
      </c>
      <c r="D1559" s="7">
        <v>44400</v>
      </c>
      <c r="E1559" s="6" t="s">
        <v>28</v>
      </c>
      <c r="F1559" s="6" t="s">
        <v>67</v>
      </c>
      <c r="G1559" s="6" t="s">
        <v>68</v>
      </c>
      <c r="H1559" s="6" t="s">
        <v>22</v>
      </c>
      <c r="I1559" s="8">
        <v>1.05</v>
      </c>
      <c r="J1559" s="9">
        <v>6000</v>
      </c>
      <c r="K1559" s="10">
        <f t="shared" si="13"/>
        <v>6300</v>
      </c>
      <c r="L1559" s="10">
        <f t="shared" si="12"/>
        <v>1890</v>
      </c>
      <c r="M1559" s="11">
        <v>0.3</v>
      </c>
      <c r="O1559" s="16"/>
      <c r="P1559" s="17"/>
      <c r="Q1559" s="12"/>
      <c r="R1559" s="13"/>
    </row>
    <row r="1560" spans="1:18" ht="15.75" customHeight="1" x14ac:dyDescent="0.25">
      <c r="A1560" s="1"/>
      <c r="B1560" s="6" t="s">
        <v>27</v>
      </c>
      <c r="C1560" s="6">
        <v>1128299</v>
      </c>
      <c r="D1560" s="7">
        <v>44432</v>
      </c>
      <c r="E1560" s="6" t="s">
        <v>28</v>
      </c>
      <c r="F1560" s="6" t="s">
        <v>67</v>
      </c>
      <c r="G1560" s="6" t="s">
        <v>68</v>
      </c>
      <c r="H1560" s="6" t="s">
        <v>17</v>
      </c>
      <c r="I1560" s="8">
        <v>0.9</v>
      </c>
      <c r="J1560" s="9">
        <v>8000</v>
      </c>
      <c r="K1560" s="10">
        <f t="shared" si="13"/>
        <v>7200</v>
      </c>
      <c r="L1560" s="10">
        <f t="shared" si="12"/>
        <v>2520</v>
      </c>
      <c r="M1560" s="11">
        <v>0.35</v>
      </c>
      <c r="O1560" s="16"/>
      <c r="P1560" s="17"/>
      <c r="Q1560" s="12"/>
      <c r="R1560" s="13"/>
    </row>
    <row r="1561" spans="1:18" ht="15.75" customHeight="1" x14ac:dyDescent="0.25">
      <c r="A1561" s="1"/>
      <c r="B1561" s="6" t="s">
        <v>27</v>
      </c>
      <c r="C1561" s="6">
        <v>1128299</v>
      </c>
      <c r="D1561" s="7">
        <v>44432</v>
      </c>
      <c r="E1561" s="6" t="s">
        <v>28</v>
      </c>
      <c r="F1561" s="6" t="s">
        <v>67</v>
      </c>
      <c r="G1561" s="6" t="s">
        <v>68</v>
      </c>
      <c r="H1561" s="6" t="s">
        <v>18</v>
      </c>
      <c r="I1561" s="8">
        <v>0.8</v>
      </c>
      <c r="J1561" s="9">
        <v>7750</v>
      </c>
      <c r="K1561" s="10">
        <f t="shared" si="13"/>
        <v>6200</v>
      </c>
      <c r="L1561" s="10">
        <f t="shared" si="12"/>
        <v>2170</v>
      </c>
      <c r="M1561" s="11">
        <v>0.35</v>
      </c>
      <c r="O1561" s="16"/>
      <c r="P1561" s="17"/>
      <c r="Q1561" s="12"/>
      <c r="R1561" s="13"/>
    </row>
    <row r="1562" spans="1:18" ht="15.75" customHeight="1" x14ac:dyDescent="0.25">
      <c r="A1562" s="1"/>
      <c r="B1562" s="6" t="s">
        <v>27</v>
      </c>
      <c r="C1562" s="6">
        <v>1128299</v>
      </c>
      <c r="D1562" s="7">
        <v>44432</v>
      </c>
      <c r="E1562" s="6" t="s">
        <v>28</v>
      </c>
      <c r="F1562" s="6" t="s">
        <v>67</v>
      </c>
      <c r="G1562" s="6" t="s">
        <v>68</v>
      </c>
      <c r="H1562" s="6" t="s">
        <v>19</v>
      </c>
      <c r="I1562" s="8">
        <v>0.70000000000000007</v>
      </c>
      <c r="J1562" s="9">
        <v>6500</v>
      </c>
      <c r="K1562" s="10">
        <f t="shared" si="13"/>
        <v>4550</v>
      </c>
      <c r="L1562" s="10">
        <f t="shared" si="12"/>
        <v>1592.5</v>
      </c>
      <c r="M1562" s="11">
        <v>0.35</v>
      </c>
      <c r="O1562" s="16"/>
      <c r="P1562" s="17"/>
      <c r="Q1562" s="12"/>
      <c r="R1562" s="13"/>
    </row>
    <row r="1563" spans="1:18" ht="15.75" customHeight="1" x14ac:dyDescent="0.25">
      <c r="A1563" s="1"/>
      <c r="B1563" s="6" t="s">
        <v>27</v>
      </c>
      <c r="C1563" s="6">
        <v>1128299</v>
      </c>
      <c r="D1563" s="7">
        <v>44432</v>
      </c>
      <c r="E1563" s="6" t="s">
        <v>28</v>
      </c>
      <c r="F1563" s="6" t="s">
        <v>67</v>
      </c>
      <c r="G1563" s="6" t="s">
        <v>68</v>
      </c>
      <c r="H1563" s="6" t="s">
        <v>20</v>
      </c>
      <c r="I1563" s="8">
        <v>0.70000000000000007</v>
      </c>
      <c r="J1563" s="9">
        <v>4250</v>
      </c>
      <c r="K1563" s="10">
        <f t="shared" si="13"/>
        <v>2975.0000000000005</v>
      </c>
      <c r="L1563" s="10">
        <f t="shared" si="12"/>
        <v>1041.25</v>
      </c>
      <c r="M1563" s="11">
        <v>0.35</v>
      </c>
      <c r="O1563" s="16"/>
      <c r="P1563" s="17"/>
      <c r="Q1563" s="12"/>
      <c r="R1563" s="13"/>
    </row>
    <row r="1564" spans="1:18" ht="15.75" customHeight="1" x14ac:dyDescent="0.25">
      <c r="A1564" s="1"/>
      <c r="B1564" s="6" t="s">
        <v>27</v>
      </c>
      <c r="C1564" s="6">
        <v>1128299</v>
      </c>
      <c r="D1564" s="7">
        <v>44432</v>
      </c>
      <c r="E1564" s="6" t="s">
        <v>28</v>
      </c>
      <c r="F1564" s="6" t="s">
        <v>67</v>
      </c>
      <c r="G1564" s="6" t="s">
        <v>68</v>
      </c>
      <c r="H1564" s="6" t="s">
        <v>21</v>
      </c>
      <c r="I1564" s="8">
        <v>0.7</v>
      </c>
      <c r="J1564" s="9">
        <v>4250</v>
      </c>
      <c r="K1564" s="10">
        <f t="shared" si="13"/>
        <v>2975</v>
      </c>
      <c r="L1564" s="10">
        <f t="shared" si="12"/>
        <v>1190</v>
      </c>
      <c r="M1564" s="11">
        <v>0.4</v>
      </c>
      <c r="O1564" s="16"/>
      <c r="P1564" s="17"/>
      <c r="Q1564" s="12"/>
      <c r="R1564" s="13"/>
    </row>
    <row r="1565" spans="1:18" ht="15.75" customHeight="1" x14ac:dyDescent="0.25">
      <c r="A1565" s="1"/>
      <c r="B1565" s="6" t="s">
        <v>27</v>
      </c>
      <c r="C1565" s="6">
        <v>1128299</v>
      </c>
      <c r="D1565" s="7">
        <v>44432</v>
      </c>
      <c r="E1565" s="6" t="s">
        <v>28</v>
      </c>
      <c r="F1565" s="6" t="s">
        <v>67</v>
      </c>
      <c r="G1565" s="6" t="s">
        <v>68</v>
      </c>
      <c r="H1565" s="6" t="s">
        <v>22</v>
      </c>
      <c r="I1565" s="8">
        <v>0.75</v>
      </c>
      <c r="J1565" s="9">
        <v>2500</v>
      </c>
      <c r="K1565" s="10">
        <f t="shared" si="13"/>
        <v>1875</v>
      </c>
      <c r="L1565" s="10">
        <f t="shared" si="12"/>
        <v>562.5</v>
      </c>
      <c r="M1565" s="11">
        <v>0.3</v>
      </c>
      <c r="O1565" s="16"/>
      <c r="P1565" s="17"/>
      <c r="Q1565" s="12"/>
      <c r="R1565" s="13"/>
    </row>
    <row r="1566" spans="1:18" ht="15.75" customHeight="1" x14ac:dyDescent="0.25">
      <c r="A1566" s="1"/>
      <c r="B1566" s="6" t="s">
        <v>27</v>
      </c>
      <c r="C1566" s="6">
        <v>1128299</v>
      </c>
      <c r="D1566" s="7">
        <v>44464</v>
      </c>
      <c r="E1566" s="6" t="s">
        <v>28</v>
      </c>
      <c r="F1566" s="6" t="s">
        <v>67</v>
      </c>
      <c r="G1566" s="6" t="s">
        <v>68</v>
      </c>
      <c r="H1566" s="6" t="s">
        <v>17</v>
      </c>
      <c r="I1566" s="8">
        <v>0.50000000000000011</v>
      </c>
      <c r="J1566" s="9">
        <v>4500</v>
      </c>
      <c r="K1566" s="10">
        <f t="shared" si="13"/>
        <v>2250.0000000000005</v>
      </c>
      <c r="L1566" s="10">
        <f t="shared" si="12"/>
        <v>787.50000000000011</v>
      </c>
      <c r="M1566" s="11">
        <v>0.35</v>
      </c>
      <c r="O1566" s="16"/>
      <c r="P1566" s="17"/>
      <c r="Q1566" s="12"/>
      <c r="R1566" s="13"/>
    </row>
    <row r="1567" spans="1:18" ht="15.75" customHeight="1" x14ac:dyDescent="0.25">
      <c r="A1567" s="1"/>
      <c r="B1567" s="6" t="s">
        <v>27</v>
      </c>
      <c r="C1567" s="6">
        <v>1128299</v>
      </c>
      <c r="D1567" s="7">
        <v>44464</v>
      </c>
      <c r="E1567" s="6" t="s">
        <v>28</v>
      </c>
      <c r="F1567" s="6" t="s">
        <v>67</v>
      </c>
      <c r="G1567" s="6" t="s">
        <v>68</v>
      </c>
      <c r="H1567" s="6" t="s">
        <v>18</v>
      </c>
      <c r="I1567" s="8">
        <v>0.55000000000000016</v>
      </c>
      <c r="J1567" s="9">
        <v>4500</v>
      </c>
      <c r="K1567" s="10">
        <f t="shared" si="13"/>
        <v>2475.0000000000009</v>
      </c>
      <c r="L1567" s="10">
        <f t="shared" si="12"/>
        <v>866.25000000000023</v>
      </c>
      <c r="M1567" s="11">
        <v>0.35</v>
      </c>
      <c r="O1567" s="16"/>
      <c r="P1567" s="17"/>
      <c r="Q1567" s="12"/>
      <c r="R1567" s="13"/>
    </row>
    <row r="1568" spans="1:18" ht="15.75" customHeight="1" x14ac:dyDescent="0.25">
      <c r="A1568" s="1"/>
      <c r="B1568" s="6" t="s">
        <v>27</v>
      </c>
      <c r="C1568" s="6">
        <v>1128299</v>
      </c>
      <c r="D1568" s="7">
        <v>44464</v>
      </c>
      <c r="E1568" s="6" t="s">
        <v>28</v>
      </c>
      <c r="F1568" s="6" t="s">
        <v>67</v>
      </c>
      <c r="G1568" s="6" t="s">
        <v>68</v>
      </c>
      <c r="H1568" s="6" t="s">
        <v>19</v>
      </c>
      <c r="I1568" s="8">
        <v>0.50000000000000011</v>
      </c>
      <c r="J1568" s="9">
        <v>2500</v>
      </c>
      <c r="K1568" s="10">
        <f t="shared" si="13"/>
        <v>1250.0000000000002</v>
      </c>
      <c r="L1568" s="10">
        <f t="shared" si="12"/>
        <v>437.50000000000006</v>
      </c>
      <c r="M1568" s="11">
        <v>0.35</v>
      </c>
      <c r="O1568" s="16"/>
      <c r="P1568" s="17"/>
      <c r="Q1568" s="12"/>
      <c r="R1568" s="13"/>
    </row>
    <row r="1569" spans="1:18" ht="15.75" customHeight="1" x14ac:dyDescent="0.25">
      <c r="A1569" s="1"/>
      <c r="B1569" s="6" t="s">
        <v>27</v>
      </c>
      <c r="C1569" s="6">
        <v>1128299</v>
      </c>
      <c r="D1569" s="7">
        <v>44464</v>
      </c>
      <c r="E1569" s="6" t="s">
        <v>28</v>
      </c>
      <c r="F1569" s="6" t="s">
        <v>67</v>
      </c>
      <c r="G1569" s="6" t="s">
        <v>68</v>
      </c>
      <c r="H1569" s="6" t="s">
        <v>20</v>
      </c>
      <c r="I1569" s="8">
        <v>0.50000000000000011</v>
      </c>
      <c r="J1569" s="9">
        <v>2000</v>
      </c>
      <c r="K1569" s="10">
        <f t="shared" si="13"/>
        <v>1000.0000000000002</v>
      </c>
      <c r="L1569" s="10">
        <f t="shared" si="12"/>
        <v>350.00000000000006</v>
      </c>
      <c r="M1569" s="11">
        <v>0.35</v>
      </c>
      <c r="O1569" s="16"/>
      <c r="P1569" s="17"/>
      <c r="Q1569" s="12"/>
      <c r="R1569" s="13"/>
    </row>
    <row r="1570" spans="1:18" ht="15.75" customHeight="1" x14ac:dyDescent="0.25">
      <c r="A1570" s="1"/>
      <c r="B1570" s="6" t="s">
        <v>27</v>
      </c>
      <c r="C1570" s="6">
        <v>1128299</v>
      </c>
      <c r="D1570" s="7">
        <v>44464</v>
      </c>
      <c r="E1570" s="6" t="s">
        <v>28</v>
      </c>
      <c r="F1570" s="6" t="s">
        <v>67</v>
      </c>
      <c r="G1570" s="6" t="s">
        <v>68</v>
      </c>
      <c r="H1570" s="6" t="s">
        <v>21</v>
      </c>
      <c r="I1570" s="8">
        <v>0.60000000000000009</v>
      </c>
      <c r="J1570" s="9">
        <v>2250</v>
      </c>
      <c r="K1570" s="10">
        <f t="shared" si="13"/>
        <v>1350.0000000000002</v>
      </c>
      <c r="L1570" s="10">
        <f t="shared" si="12"/>
        <v>540.00000000000011</v>
      </c>
      <c r="M1570" s="11">
        <v>0.4</v>
      </c>
      <c r="O1570" s="16"/>
      <c r="P1570" s="17"/>
      <c r="Q1570" s="12"/>
      <c r="R1570" s="13"/>
    </row>
    <row r="1571" spans="1:18" ht="15.75" customHeight="1" x14ac:dyDescent="0.25">
      <c r="A1571" s="1"/>
      <c r="B1571" s="6" t="s">
        <v>27</v>
      </c>
      <c r="C1571" s="6">
        <v>1128299</v>
      </c>
      <c r="D1571" s="7">
        <v>44464</v>
      </c>
      <c r="E1571" s="6" t="s">
        <v>28</v>
      </c>
      <c r="F1571" s="6" t="s">
        <v>67</v>
      </c>
      <c r="G1571" s="6" t="s">
        <v>68</v>
      </c>
      <c r="H1571" s="6" t="s">
        <v>22</v>
      </c>
      <c r="I1571" s="8">
        <v>0.44999999999999996</v>
      </c>
      <c r="J1571" s="9">
        <v>2500</v>
      </c>
      <c r="K1571" s="10">
        <f t="shared" si="13"/>
        <v>1125</v>
      </c>
      <c r="L1571" s="10">
        <f t="shared" si="12"/>
        <v>337.5</v>
      </c>
      <c r="M1571" s="11">
        <v>0.3</v>
      </c>
      <c r="O1571" s="16"/>
      <c r="P1571" s="17"/>
      <c r="Q1571" s="12"/>
      <c r="R1571" s="13"/>
    </row>
    <row r="1572" spans="1:18" ht="15.75" customHeight="1" x14ac:dyDescent="0.25">
      <c r="A1572" s="1"/>
      <c r="B1572" s="6" t="s">
        <v>27</v>
      </c>
      <c r="C1572" s="6">
        <v>1128299</v>
      </c>
      <c r="D1572" s="7">
        <v>44493</v>
      </c>
      <c r="E1572" s="6" t="s">
        <v>28</v>
      </c>
      <c r="F1572" s="6" t="s">
        <v>67</v>
      </c>
      <c r="G1572" s="6" t="s">
        <v>68</v>
      </c>
      <c r="H1572" s="6" t="s">
        <v>17</v>
      </c>
      <c r="I1572" s="8">
        <v>0.4</v>
      </c>
      <c r="J1572" s="9">
        <v>3500</v>
      </c>
      <c r="K1572" s="10">
        <f t="shared" si="13"/>
        <v>1400</v>
      </c>
      <c r="L1572" s="10">
        <f t="shared" si="12"/>
        <v>489.99999999999994</v>
      </c>
      <c r="M1572" s="11">
        <v>0.35</v>
      </c>
      <c r="O1572" s="16"/>
      <c r="P1572" s="17"/>
      <c r="Q1572" s="12"/>
      <c r="R1572" s="13"/>
    </row>
    <row r="1573" spans="1:18" ht="15.75" customHeight="1" x14ac:dyDescent="0.25">
      <c r="A1573" s="1"/>
      <c r="B1573" s="6" t="s">
        <v>27</v>
      </c>
      <c r="C1573" s="6">
        <v>1128299</v>
      </c>
      <c r="D1573" s="7">
        <v>44493</v>
      </c>
      <c r="E1573" s="6" t="s">
        <v>28</v>
      </c>
      <c r="F1573" s="6" t="s">
        <v>67</v>
      </c>
      <c r="G1573" s="6" t="s">
        <v>68</v>
      </c>
      <c r="H1573" s="6" t="s">
        <v>18</v>
      </c>
      <c r="I1573" s="8">
        <v>0.55000000000000016</v>
      </c>
      <c r="J1573" s="9">
        <v>5250</v>
      </c>
      <c r="K1573" s="10">
        <f t="shared" si="13"/>
        <v>2887.5000000000009</v>
      </c>
      <c r="L1573" s="10">
        <f t="shared" si="12"/>
        <v>1010.6250000000002</v>
      </c>
      <c r="M1573" s="11">
        <v>0.35</v>
      </c>
      <c r="O1573" s="16"/>
      <c r="P1573" s="17"/>
      <c r="Q1573" s="12"/>
      <c r="R1573" s="13"/>
    </row>
    <row r="1574" spans="1:18" ht="15.75" customHeight="1" x14ac:dyDescent="0.25">
      <c r="A1574" s="1"/>
      <c r="B1574" s="6" t="s">
        <v>27</v>
      </c>
      <c r="C1574" s="6">
        <v>1128299</v>
      </c>
      <c r="D1574" s="7">
        <v>44493</v>
      </c>
      <c r="E1574" s="6" t="s">
        <v>28</v>
      </c>
      <c r="F1574" s="6" t="s">
        <v>67</v>
      </c>
      <c r="G1574" s="6" t="s">
        <v>68</v>
      </c>
      <c r="H1574" s="6" t="s">
        <v>19</v>
      </c>
      <c r="I1574" s="8">
        <v>0.50000000000000011</v>
      </c>
      <c r="J1574" s="9">
        <v>3500</v>
      </c>
      <c r="K1574" s="10">
        <f t="shared" si="13"/>
        <v>1750.0000000000005</v>
      </c>
      <c r="L1574" s="10">
        <f t="shared" si="12"/>
        <v>612.50000000000011</v>
      </c>
      <c r="M1574" s="11">
        <v>0.35</v>
      </c>
      <c r="O1574" s="16"/>
      <c r="P1574" s="17"/>
      <c r="Q1574" s="12"/>
      <c r="R1574" s="13"/>
    </row>
    <row r="1575" spans="1:18" ht="15.75" customHeight="1" x14ac:dyDescent="0.25">
      <c r="A1575" s="1"/>
      <c r="B1575" s="6" t="s">
        <v>27</v>
      </c>
      <c r="C1575" s="6">
        <v>1128299</v>
      </c>
      <c r="D1575" s="7">
        <v>44493</v>
      </c>
      <c r="E1575" s="6" t="s">
        <v>28</v>
      </c>
      <c r="F1575" s="6" t="s">
        <v>67</v>
      </c>
      <c r="G1575" s="6" t="s">
        <v>68</v>
      </c>
      <c r="H1575" s="6" t="s">
        <v>20</v>
      </c>
      <c r="I1575" s="8">
        <v>0.45000000000000007</v>
      </c>
      <c r="J1575" s="9">
        <v>3250</v>
      </c>
      <c r="K1575" s="10">
        <f t="shared" si="13"/>
        <v>1462.5000000000002</v>
      </c>
      <c r="L1575" s="10">
        <f t="shared" si="12"/>
        <v>511.87500000000006</v>
      </c>
      <c r="M1575" s="11">
        <v>0.35</v>
      </c>
      <c r="O1575" s="16"/>
      <c r="P1575" s="17"/>
      <c r="Q1575" s="12"/>
      <c r="R1575" s="13"/>
    </row>
    <row r="1576" spans="1:18" ht="15.75" customHeight="1" x14ac:dyDescent="0.25">
      <c r="A1576" s="1"/>
      <c r="B1576" s="6" t="s">
        <v>27</v>
      </c>
      <c r="C1576" s="6">
        <v>1128299</v>
      </c>
      <c r="D1576" s="7">
        <v>44493</v>
      </c>
      <c r="E1576" s="6" t="s">
        <v>28</v>
      </c>
      <c r="F1576" s="6" t="s">
        <v>67</v>
      </c>
      <c r="G1576" s="6" t="s">
        <v>68</v>
      </c>
      <c r="H1576" s="6" t="s">
        <v>21</v>
      </c>
      <c r="I1576" s="8">
        <v>0.55000000000000004</v>
      </c>
      <c r="J1576" s="9">
        <v>3000</v>
      </c>
      <c r="K1576" s="10">
        <f t="shared" si="13"/>
        <v>1650.0000000000002</v>
      </c>
      <c r="L1576" s="10">
        <f t="shared" si="12"/>
        <v>660.00000000000011</v>
      </c>
      <c r="M1576" s="11">
        <v>0.4</v>
      </c>
      <c r="O1576" s="16"/>
      <c r="P1576" s="17"/>
      <c r="Q1576" s="12"/>
      <c r="R1576" s="13"/>
    </row>
    <row r="1577" spans="1:18" ht="15.75" customHeight="1" x14ac:dyDescent="0.25">
      <c r="A1577" s="1"/>
      <c r="B1577" s="6" t="s">
        <v>27</v>
      </c>
      <c r="C1577" s="6">
        <v>1128299</v>
      </c>
      <c r="D1577" s="7">
        <v>44493</v>
      </c>
      <c r="E1577" s="6" t="s">
        <v>28</v>
      </c>
      <c r="F1577" s="6" t="s">
        <v>67</v>
      </c>
      <c r="G1577" s="6" t="s">
        <v>68</v>
      </c>
      <c r="H1577" s="6" t="s">
        <v>22</v>
      </c>
      <c r="I1577" s="8">
        <v>0.60000000000000009</v>
      </c>
      <c r="J1577" s="9">
        <v>3500</v>
      </c>
      <c r="K1577" s="10">
        <f t="shared" si="13"/>
        <v>2100.0000000000005</v>
      </c>
      <c r="L1577" s="10">
        <f t="shared" si="12"/>
        <v>630.00000000000011</v>
      </c>
      <c r="M1577" s="11">
        <v>0.3</v>
      </c>
      <c r="O1577" s="16"/>
      <c r="P1577" s="17"/>
      <c r="Q1577" s="12"/>
      <c r="R1577" s="13"/>
    </row>
    <row r="1578" spans="1:18" ht="15.75" customHeight="1" x14ac:dyDescent="0.25">
      <c r="A1578" s="1"/>
      <c r="B1578" s="6" t="s">
        <v>27</v>
      </c>
      <c r="C1578" s="6">
        <v>1128299</v>
      </c>
      <c r="D1578" s="7">
        <v>44524</v>
      </c>
      <c r="E1578" s="6" t="s">
        <v>28</v>
      </c>
      <c r="F1578" s="6" t="s">
        <v>67</v>
      </c>
      <c r="G1578" s="6" t="s">
        <v>68</v>
      </c>
      <c r="H1578" s="6" t="s">
        <v>17</v>
      </c>
      <c r="I1578" s="8">
        <v>0.45000000000000007</v>
      </c>
      <c r="J1578" s="9">
        <v>5750</v>
      </c>
      <c r="K1578" s="10">
        <f t="shared" si="13"/>
        <v>2587.5000000000005</v>
      </c>
      <c r="L1578" s="10">
        <f t="shared" si="12"/>
        <v>905.62500000000011</v>
      </c>
      <c r="M1578" s="11">
        <v>0.35</v>
      </c>
      <c r="O1578" s="16"/>
      <c r="P1578" s="17"/>
      <c r="Q1578" s="12"/>
      <c r="R1578" s="13"/>
    </row>
    <row r="1579" spans="1:18" ht="15.75" customHeight="1" x14ac:dyDescent="0.25">
      <c r="A1579" s="1"/>
      <c r="B1579" s="6" t="s">
        <v>27</v>
      </c>
      <c r="C1579" s="6">
        <v>1128299</v>
      </c>
      <c r="D1579" s="7">
        <v>44524</v>
      </c>
      <c r="E1579" s="6" t="s">
        <v>28</v>
      </c>
      <c r="F1579" s="6" t="s">
        <v>67</v>
      </c>
      <c r="G1579" s="6" t="s">
        <v>68</v>
      </c>
      <c r="H1579" s="6" t="s">
        <v>18</v>
      </c>
      <c r="I1579" s="8">
        <v>0.50000000000000011</v>
      </c>
      <c r="J1579" s="9">
        <v>6500</v>
      </c>
      <c r="K1579" s="10">
        <f t="shared" si="13"/>
        <v>3250.0000000000009</v>
      </c>
      <c r="L1579" s="10">
        <f t="shared" si="12"/>
        <v>1137.5000000000002</v>
      </c>
      <c r="M1579" s="11">
        <v>0.35</v>
      </c>
      <c r="O1579" s="16"/>
      <c r="P1579" s="17"/>
      <c r="Q1579" s="12"/>
      <c r="R1579" s="13"/>
    </row>
    <row r="1580" spans="1:18" ht="15.75" customHeight="1" x14ac:dyDescent="0.25">
      <c r="A1580" s="1"/>
      <c r="B1580" s="6" t="s">
        <v>27</v>
      </c>
      <c r="C1580" s="6">
        <v>1128299</v>
      </c>
      <c r="D1580" s="7">
        <v>44524</v>
      </c>
      <c r="E1580" s="6" t="s">
        <v>28</v>
      </c>
      <c r="F1580" s="6" t="s">
        <v>67</v>
      </c>
      <c r="G1580" s="6" t="s">
        <v>68</v>
      </c>
      <c r="H1580" s="6" t="s">
        <v>19</v>
      </c>
      <c r="I1580" s="8">
        <v>0.45000000000000007</v>
      </c>
      <c r="J1580" s="9">
        <v>4750</v>
      </c>
      <c r="K1580" s="10">
        <f t="shared" si="13"/>
        <v>2137.5000000000005</v>
      </c>
      <c r="L1580" s="10">
        <f t="shared" si="12"/>
        <v>748.12500000000011</v>
      </c>
      <c r="M1580" s="11">
        <v>0.35</v>
      </c>
      <c r="O1580" s="16"/>
      <c r="P1580" s="17"/>
      <c r="Q1580" s="12"/>
      <c r="R1580" s="13"/>
    </row>
    <row r="1581" spans="1:18" ht="15.75" customHeight="1" x14ac:dyDescent="0.25">
      <c r="A1581" s="1"/>
      <c r="B1581" s="6" t="s">
        <v>27</v>
      </c>
      <c r="C1581" s="6">
        <v>1128299</v>
      </c>
      <c r="D1581" s="7">
        <v>44524</v>
      </c>
      <c r="E1581" s="6" t="s">
        <v>28</v>
      </c>
      <c r="F1581" s="6" t="s">
        <v>67</v>
      </c>
      <c r="G1581" s="6" t="s">
        <v>68</v>
      </c>
      <c r="H1581" s="6" t="s">
        <v>20</v>
      </c>
      <c r="I1581" s="8">
        <v>0.55000000000000016</v>
      </c>
      <c r="J1581" s="9">
        <v>4500</v>
      </c>
      <c r="K1581" s="10">
        <f t="shared" si="13"/>
        <v>2475.0000000000009</v>
      </c>
      <c r="L1581" s="10">
        <f t="shared" si="12"/>
        <v>866.25000000000023</v>
      </c>
      <c r="M1581" s="11">
        <v>0.35</v>
      </c>
      <c r="O1581" s="16"/>
      <c r="P1581" s="17"/>
      <c r="Q1581" s="12"/>
      <c r="R1581" s="13"/>
    </row>
    <row r="1582" spans="1:18" ht="15.75" customHeight="1" x14ac:dyDescent="0.25">
      <c r="A1582" s="1"/>
      <c r="B1582" s="6" t="s">
        <v>27</v>
      </c>
      <c r="C1582" s="6">
        <v>1128299</v>
      </c>
      <c r="D1582" s="7">
        <v>44524</v>
      </c>
      <c r="E1582" s="6" t="s">
        <v>28</v>
      </c>
      <c r="F1582" s="6" t="s">
        <v>67</v>
      </c>
      <c r="G1582" s="6" t="s">
        <v>68</v>
      </c>
      <c r="H1582" s="6" t="s">
        <v>21</v>
      </c>
      <c r="I1582" s="8">
        <v>0.75000000000000011</v>
      </c>
      <c r="J1582" s="9">
        <v>4250</v>
      </c>
      <c r="K1582" s="10">
        <f t="shared" si="13"/>
        <v>3187.5000000000005</v>
      </c>
      <c r="L1582" s="10">
        <f t="shared" si="12"/>
        <v>1275.0000000000002</v>
      </c>
      <c r="M1582" s="11">
        <v>0.4</v>
      </c>
      <c r="O1582" s="16"/>
      <c r="P1582" s="17"/>
      <c r="Q1582" s="12"/>
      <c r="R1582" s="13"/>
    </row>
    <row r="1583" spans="1:18" ht="15.75" customHeight="1" x14ac:dyDescent="0.25">
      <c r="A1583" s="1"/>
      <c r="B1583" s="6" t="s">
        <v>27</v>
      </c>
      <c r="C1583" s="6">
        <v>1128299</v>
      </c>
      <c r="D1583" s="7">
        <v>44524</v>
      </c>
      <c r="E1583" s="6" t="s">
        <v>28</v>
      </c>
      <c r="F1583" s="6" t="s">
        <v>67</v>
      </c>
      <c r="G1583" s="6" t="s">
        <v>68</v>
      </c>
      <c r="H1583" s="6" t="s">
        <v>22</v>
      </c>
      <c r="I1583" s="8">
        <v>0.80000000000000016</v>
      </c>
      <c r="J1583" s="9">
        <v>5500</v>
      </c>
      <c r="K1583" s="10">
        <f t="shared" si="13"/>
        <v>4400.0000000000009</v>
      </c>
      <c r="L1583" s="10">
        <f t="shared" si="12"/>
        <v>1320.0000000000002</v>
      </c>
      <c r="M1583" s="11">
        <v>0.3</v>
      </c>
      <c r="O1583" s="16"/>
      <c r="P1583" s="17"/>
      <c r="Q1583" s="12"/>
      <c r="R1583" s="13"/>
    </row>
    <row r="1584" spans="1:18" ht="15.75" customHeight="1" x14ac:dyDescent="0.25">
      <c r="A1584" s="1"/>
      <c r="B1584" s="6" t="s">
        <v>27</v>
      </c>
      <c r="C1584" s="6">
        <v>1128299</v>
      </c>
      <c r="D1584" s="7">
        <v>44553</v>
      </c>
      <c r="E1584" s="6" t="s">
        <v>28</v>
      </c>
      <c r="F1584" s="6" t="s">
        <v>67</v>
      </c>
      <c r="G1584" s="6" t="s">
        <v>68</v>
      </c>
      <c r="H1584" s="6" t="s">
        <v>17</v>
      </c>
      <c r="I1584" s="8">
        <v>0.65000000000000013</v>
      </c>
      <c r="J1584" s="9">
        <v>7500</v>
      </c>
      <c r="K1584" s="10">
        <f t="shared" si="13"/>
        <v>4875.0000000000009</v>
      </c>
      <c r="L1584" s="10">
        <f t="shared" si="12"/>
        <v>1706.2500000000002</v>
      </c>
      <c r="M1584" s="11">
        <v>0.35</v>
      </c>
      <c r="O1584" s="16"/>
      <c r="P1584" s="17"/>
      <c r="Q1584" s="12"/>
      <c r="R1584" s="13"/>
    </row>
    <row r="1585" spans="1:18" ht="15.75" customHeight="1" x14ac:dyDescent="0.25">
      <c r="A1585" s="1"/>
      <c r="B1585" s="6" t="s">
        <v>27</v>
      </c>
      <c r="C1585" s="6">
        <v>1128299</v>
      </c>
      <c r="D1585" s="7">
        <v>44553</v>
      </c>
      <c r="E1585" s="6" t="s">
        <v>28</v>
      </c>
      <c r="F1585" s="6" t="s">
        <v>67</v>
      </c>
      <c r="G1585" s="6" t="s">
        <v>68</v>
      </c>
      <c r="H1585" s="6" t="s">
        <v>18</v>
      </c>
      <c r="I1585" s="8">
        <v>0.75000000000000022</v>
      </c>
      <c r="J1585" s="9">
        <v>7500</v>
      </c>
      <c r="K1585" s="10">
        <f t="shared" si="13"/>
        <v>5625.0000000000018</v>
      </c>
      <c r="L1585" s="10">
        <f t="shared" si="12"/>
        <v>1968.7500000000005</v>
      </c>
      <c r="M1585" s="11">
        <v>0.35</v>
      </c>
      <c r="O1585" s="16"/>
      <c r="P1585" s="17"/>
      <c r="Q1585" s="12"/>
      <c r="R1585" s="13"/>
    </row>
    <row r="1586" spans="1:18" ht="15.75" customHeight="1" x14ac:dyDescent="0.25">
      <c r="A1586" s="1"/>
      <c r="B1586" s="6" t="s">
        <v>27</v>
      </c>
      <c r="C1586" s="6">
        <v>1128299</v>
      </c>
      <c r="D1586" s="7">
        <v>44553</v>
      </c>
      <c r="E1586" s="6" t="s">
        <v>28</v>
      </c>
      <c r="F1586" s="6" t="s">
        <v>67</v>
      </c>
      <c r="G1586" s="6" t="s">
        <v>68</v>
      </c>
      <c r="H1586" s="6" t="s">
        <v>19</v>
      </c>
      <c r="I1586" s="8">
        <v>0.70000000000000018</v>
      </c>
      <c r="J1586" s="9">
        <v>5500</v>
      </c>
      <c r="K1586" s="10">
        <f t="shared" si="13"/>
        <v>3850.0000000000009</v>
      </c>
      <c r="L1586" s="10">
        <f t="shared" si="12"/>
        <v>1347.5000000000002</v>
      </c>
      <c r="M1586" s="11">
        <v>0.35</v>
      </c>
      <c r="O1586" s="16"/>
      <c r="P1586" s="17"/>
      <c r="Q1586" s="12"/>
      <c r="R1586" s="13"/>
    </row>
    <row r="1587" spans="1:18" ht="15.75" customHeight="1" x14ac:dyDescent="0.25">
      <c r="A1587" s="1"/>
      <c r="B1587" s="6" t="s">
        <v>27</v>
      </c>
      <c r="C1587" s="6">
        <v>1128299</v>
      </c>
      <c r="D1587" s="7">
        <v>44553</v>
      </c>
      <c r="E1587" s="6" t="s">
        <v>28</v>
      </c>
      <c r="F1587" s="6" t="s">
        <v>67</v>
      </c>
      <c r="G1587" s="6" t="s">
        <v>68</v>
      </c>
      <c r="H1587" s="6" t="s">
        <v>20</v>
      </c>
      <c r="I1587" s="8">
        <v>0.70000000000000018</v>
      </c>
      <c r="J1587" s="9">
        <v>5500</v>
      </c>
      <c r="K1587" s="10">
        <f t="shared" si="13"/>
        <v>3850.0000000000009</v>
      </c>
      <c r="L1587" s="10">
        <f t="shared" si="12"/>
        <v>1347.5000000000002</v>
      </c>
      <c r="M1587" s="11">
        <v>0.35</v>
      </c>
      <c r="O1587" s="16"/>
      <c r="P1587" s="17"/>
      <c r="Q1587" s="12"/>
      <c r="R1587" s="13"/>
    </row>
    <row r="1588" spans="1:18" ht="15.75" customHeight="1" x14ac:dyDescent="0.25">
      <c r="A1588" s="1"/>
      <c r="B1588" s="6" t="s">
        <v>27</v>
      </c>
      <c r="C1588" s="6">
        <v>1128299</v>
      </c>
      <c r="D1588" s="7">
        <v>44553</v>
      </c>
      <c r="E1588" s="6" t="s">
        <v>28</v>
      </c>
      <c r="F1588" s="6" t="s">
        <v>67</v>
      </c>
      <c r="G1588" s="6" t="s">
        <v>68</v>
      </c>
      <c r="H1588" s="6" t="s">
        <v>21</v>
      </c>
      <c r="I1588" s="8">
        <v>0.80000000000000016</v>
      </c>
      <c r="J1588" s="9">
        <v>4750</v>
      </c>
      <c r="K1588" s="10">
        <f t="shared" si="13"/>
        <v>3800.0000000000009</v>
      </c>
      <c r="L1588" s="10">
        <f t="shared" si="12"/>
        <v>1520.0000000000005</v>
      </c>
      <c r="M1588" s="11">
        <v>0.4</v>
      </c>
      <c r="O1588" s="16"/>
      <c r="P1588" s="17"/>
      <c r="Q1588" s="12"/>
      <c r="R1588" s="13"/>
    </row>
    <row r="1589" spans="1:18" ht="15.75" customHeight="1" x14ac:dyDescent="0.25">
      <c r="A1589" s="1"/>
      <c r="B1589" s="6" t="s">
        <v>27</v>
      </c>
      <c r="C1589" s="6">
        <v>1128299</v>
      </c>
      <c r="D1589" s="7">
        <v>44553</v>
      </c>
      <c r="E1589" s="6" t="s">
        <v>28</v>
      </c>
      <c r="F1589" s="6" t="s">
        <v>67</v>
      </c>
      <c r="G1589" s="6" t="s">
        <v>68</v>
      </c>
      <c r="H1589" s="6" t="s">
        <v>22</v>
      </c>
      <c r="I1589" s="8">
        <v>0.8500000000000002</v>
      </c>
      <c r="J1589" s="9">
        <v>5750</v>
      </c>
      <c r="K1589" s="10">
        <f t="shared" si="13"/>
        <v>4887.5000000000009</v>
      </c>
      <c r="L1589" s="10">
        <f t="shared" si="12"/>
        <v>1466.2500000000002</v>
      </c>
      <c r="M1589" s="11">
        <v>0.3</v>
      </c>
      <c r="O1589" s="16"/>
      <c r="P1589" s="17"/>
      <c r="Q1589" s="12"/>
      <c r="R1589" s="13"/>
    </row>
    <row r="1590" spans="1:18" ht="15.75" customHeight="1" x14ac:dyDescent="0.25">
      <c r="A1590" s="1" t="s">
        <v>39</v>
      </c>
      <c r="B1590" s="6" t="s">
        <v>14</v>
      </c>
      <c r="C1590" s="6">
        <v>1185732</v>
      </c>
      <c r="D1590" s="7">
        <v>44215</v>
      </c>
      <c r="E1590" s="6" t="s">
        <v>46</v>
      </c>
      <c r="F1590" s="6" t="s">
        <v>69</v>
      </c>
      <c r="G1590" s="6" t="s">
        <v>70</v>
      </c>
      <c r="H1590" s="6" t="s">
        <v>17</v>
      </c>
      <c r="I1590" s="8">
        <v>0.35</v>
      </c>
      <c r="J1590" s="9">
        <v>7500</v>
      </c>
      <c r="K1590" s="10">
        <f t="shared" si="13"/>
        <v>2625</v>
      </c>
      <c r="L1590" s="10">
        <f t="shared" si="12"/>
        <v>1312.5</v>
      </c>
      <c r="M1590" s="11">
        <v>0.5</v>
      </c>
      <c r="O1590" s="16"/>
      <c r="P1590" s="17"/>
      <c r="Q1590" s="12"/>
      <c r="R1590" s="13"/>
    </row>
    <row r="1591" spans="1:18" ht="15.75" customHeight="1" x14ac:dyDescent="0.25">
      <c r="A1591" s="1"/>
      <c r="B1591" s="6" t="s">
        <v>14</v>
      </c>
      <c r="C1591" s="6">
        <v>1185732</v>
      </c>
      <c r="D1591" s="7">
        <v>44215</v>
      </c>
      <c r="E1591" s="6" t="s">
        <v>46</v>
      </c>
      <c r="F1591" s="6" t="s">
        <v>69</v>
      </c>
      <c r="G1591" s="6" t="s">
        <v>70</v>
      </c>
      <c r="H1591" s="6" t="s">
        <v>18</v>
      </c>
      <c r="I1591" s="8">
        <v>0.35</v>
      </c>
      <c r="J1591" s="9">
        <v>5500</v>
      </c>
      <c r="K1591" s="10">
        <f t="shared" si="13"/>
        <v>1924.9999999999998</v>
      </c>
      <c r="L1591" s="10">
        <f t="shared" si="12"/>
        <v>769.99999999999989</v>
      </c>
      <c r="M1591" s="11">
        <v>0.39999999999999997</v>
      </c>
      <c r="O1591" s="16"/>
      <c r="P1591" s="17"/>
      <c r="Q1591" s="12"/>
      <c r="R1591" s="13"/>
    </row>
    <row r="1592" spans="1:18" ht="15.75" customHeight="1" x14ac:dyDescent="0.25">
      <c r="A1592" s="1"/>
      <c r="B1592" s="6" t="s">
        <v>14</v>
      </c>
      <c r="C1592" s="6">
        <v>1185732</v>
      </c>
      <c r="D1592" s="7">
        <v>44215</v>
      </c>
      <c r="E1592" s="6" t="s">
        <v>46</v>
      </c>
      <c r="F1592" s="6" t="s">
        <v>69</v>
      </c>
      <c r="G1592" s="6" t="s">
        <v>70</v>
      </c>
      <c r="H1592" s="6" t="s">
        <v>19</v>
      </c>
      <c r="I1592" s="8">
        <v>0.25</v>
      </c>
      <c r="J1592" s="9">
        <v>5500</v>
      </c>
      <c r="K1592" s="10">
        <f t="shared" si="13"/>
        <v>1375</v>
      </c>
      <c r="L1592" s="10">
        <f t="shared" si="12"/>
        <v>412.5</v>
      </c>
      <c r="M1592" s="11">
        <v>0.3</v>
      </c>
      <c r="O1592" s="16"/>
      <c r="P1592" s="17"/>
      <c r="Q1592" s="12"/>
      <c r="R1592" s="13"/>
    </row>
    <row r="1593" spans="1:18" ht="15.75" customHeight="1" x14ac:dyDescent="0.25">
      <c r="A1593" s="1"/>
      <c r="B1593" s="6" t="s">
        <v>14</v>
      </c>
      <c r="C1593" s="6">
        <v>1185732</v>
      </c>
      <c r="D1593" s="7">
        <v>44215</v>
      </c>
      <c r="E1593" s="6" t="s">
        <v>46</v>
      </c>
      <c r="F1593" s="6" t="s">
        <v>69</v>
      </c>
      <c r="G1593" s="6" t="s">
        <v>70</v>
      </c>
      <c r="H1593" s="6" t="s">
        <v>20</v>
      </c>
      <c r="I1593" s="8">
        <v>0.29999999999999993</v>
      </c>
      <c r="J1593" s="9">
        <v>4000</v>
      </c>
      <c r="K1593" s="10">
        <f t="shared" si="13"/>
        <v>1199.9999999999998</v>
      </c>
      <c r="L1593" s="10">
        <f t="shared" si="12"/>
        <v>419.99999999999989</v>
      </c>
      <c r="M1593" s="11">
        <v>0.35</v>
      </c>
      <c r="O1593" s="16"/>
      <c r="P1593" s="17"/>
      <c r="Q1593" s="12"/>
      <c r="R1593" s="13"/>
    </row>
    <row r="1594" spans="1:18" ht="15.75" customHeight="1" x14ac:dyDescent="0.25">
      <c r="A1594" s="1"/>
      <c r="B1594" s="6" t="s">
        <v>14</v>
      </c>
      <c r="C1594" s="6">
        <v>1185732</v>
      </c>
      <c r="D1594" s="7">
        <v>44215</v>
      </c>
      <c r="E1594" s="6" t="s">
        <v>46</v>
      </c>
      <c r="F1594" s="6" t="s">
        <v>69</v>
      </c>
      <c r="G1594" s="6" t="s">
        <v>70</v>
      </c>
      <c r="H1594" s="6" t="s">
        <v>21</v>
      </c>
      <c r="I1594" s="8">
        <v>0.45000000000000007</v>
      </c>
      <c r="J1594" s="9">
        <v>4500</v>
      </c>
      <c r="K1594" s="10">
        <f t="shared" si="13"/>
        <v>2025.0000000000002</v>
      </c>
      <c r="L1594" s="10">
        <f t="shared" si="12"/>
        <v>810</v>
      </c>
      <c r="M1594" s="11">
        <v>0.39999999999999997</v>
      </c>
      <c r="O1594" s="16"/>
      <c r="P1594" s="17"/>
      <c r="Q1594" s="12"/>
      <c r="R1594" s="13"/>
    </row>
    <row r="1595" spans="1:18" ht="15.75" customHeight="1" x14ac:dyDescent="0.25">
      <c r="A1595" s="1"/>
      <c r="B1595" s="6" t="s">
        <v>14</v>
      </c>
      <c r="C1595" s="6">
        <v>1185732</v>
      </c>
      <c r="D1595" s="7">
        <v>44215</v>
      </c>
      <c r="E1595" s="6" t="s">
        <v>46</v>
      </c>
      <c r="F1595" s="6" t="s">
        <v>69</v>
      </c>
      <c r="G1595" s="6" t="s">
        <v>70</v>
      </c>
      <c r="H1595" s="6" t="s">
        <v>22</v>
      </c>
      <c r="I1595" s="8">
        <v>0.35</v>
      </c>
      <c r="J1595" s="9">
        <v>5500</v>
      </c>
      <c r="K1595" s="10">
        <f t="shared" si="13"/>
        <v>1924.9999999999998</v>
      </c>
      <c r="L1595" s="10">
        <f t="shared" si="12"/>
        <v>1058.75</v>
      </c>
      <c r="M1595" s="11">
        <v>0.55000000000000004</v>
      </c>
      <c r="O1595" s="16"/>
      <c r="P1595" s="17"/>
      <c r="Q1595" s="12"/>
      <c r="R1595" s="13"/>
    </row>
    <row r="1596" spans="1:18" ht="15.75" customHeight="1" x14ac:dyDescent="0.25">
      <c r="A1596" s="1"/>
      <c r="B1596" s="6" t="s">
        <v>14</v>
      </c>
      <c r="C1596" s="6">
        <v>1185732</v>
      </c>
      <c r="D1596" s="7">
        <v>44244</v>
      </c>
      <c r="E1596" s="6" t="s">
        <v>46</v>
      </c>
      <c r="F1596" s="6" t="s">
        <v>69</v>
      </c>
      <c r="G1596" s="6" t="s">
        <v>70</v>
      </c>
      <c r="H1596" s="6" t="s">
        <v>17</v>
      </c>
      <c r="I1596" s="8">
        <v>0.35</v>
      </c>
      <c r="J1596" s="9">
        <v>8000</v>
      </c>
      <c r="K1596" s="10">
        <f t="shared" si="13"/>
        <v>2800</v>
      </c>
      <c r="L1596" s="10">
        <f t="shared" si="12"/>
        <v>1400</v>
      </c>
      <c r="M1596" s="11">
        <v>0.5</v>
      </c>
      <c r="O1596" s="16"/>
      <c r="P1596" s="17"/>
      <c r="Q1596" s="12"/>
      <c r="R1596" s="13"/>
    </row>
    <row r="1597" spans="1:18" ht="15.75" customHeight="1" x14ac:dyDescent="0.25">
      <c r="A1597" s="1"/>
      <c r="B1597" s="6" t="s">
        <v>14</v>
      </c>
      <c r="C1597" s="6">
        <v>1185732</v>
      </c>
      <c r="D1597" s="7">
        <v>44244</v>
      </c>
      <c r="E1597" s="6" t="s">
        <v>46</v>
      </c>
      <c r="F1597" s="6" t="s">
        <v>69</v>
      </c>
      <c r="G1597" s="6" t="s">
        <v>70</v>
      </c>
      <c r="H1597" s="6" t="s">
        <v>18</v>
      </c>
      <c r="I1597" s="8">
        <v>0.35</v>
      </c>
      <c r="J1597" s="9">
        <v>4500</v>
      </c>
      <c r="K1597" s="10">
        <f t="shared" si="13"/>
        <v>1575</v>
      </c>
      <c r="L1597" s="10">
        <f t="shared" si="12"/>
        <v>630</v>
      </c>
      <c r="M1597" s="11">
        <v>0.39999999999999997</v>
      </c>
      <c r="O1597" s="16"/>
      <c r="P1597" s="17"/>
      <c r="Q1597" s="12"/>
      <c r="R1597" s="13"/>
    </row>
    <row r="1598" spans="1:18" ht="15.75" customHeight="1" x14ac:dyDescent="0.25">
      <c r="A1598" s="1"/>
      <c r="B1598" s="6" t="s">
        <v>14</v>
      </c>
      <c r="C1598" s="6">
        <v>1185732</v>
      </c>
      <c r="D1598" s="7">
        <v>44244</v>
      </c>
      <c r="E1598" s="6" t="s">
        <v>46</v>
      </c>
      <c r="F1598" s="6" t="s">
        <v>69</v>
      </c>
      <c r="G1598" s="6" t="s">
        <v>70</v>
      </c>
      <c r="H1598" s="6" t="s">
        <v>19</v>
      </c>
      <c r="I1598" s="8">
        <v>0.25</v>
      </c>
      <c r="J1598" s="9">
        <v>5000</v>
      </c>
      <c r="K1598" s="10">
        <f t="shared" si="13"/>
        <v>1250</v>
      </c>
      <c r="L1598" s="10">
        <f t="shared" si="12"/>
        <v>375</v>
      </c>
      <c r="M1598" s="11">
        <v>0.3</v>
      </c>
      <c r="O1598" s="16"/>
      <c r="P1598" s="17"/>
      <c r="Q1598" s="12"/>
      <c r="R1598" s="13"/>
    </row>
    <row r="1599" spans="1:18" ht="15.75" customHeight="1" x14ac:dyDescent="0.25">
      <c r="A1599" s="1"/>
      <c r="B1599" s="6" t="s">
        <v>14</v>
      </c>
      <c r="C1599" s="6">
        <v>1185732</v>
      </c>
      <c r="D1599" s="7">
        <v>44244</v>
      </c>
      <c r="E1599" s="6" t="s">
        <v>46</v>
      </c>
      <c r="F1599" s="6" t="s">
        <v>69</v>
      </c>
      <c r="G1599" s="6" t="s">
        <v>70</v>
      </c>
      <c r="H1599" s="6" t="s">
        <v>20</v>
      </c>
      <c r="I1599" s="8">
        <v>0.29999999999999993</v>
      </c>
      <c r="J1599" s="9">
        <v>3750</v>
      </c>
      <c r="K1599" s="10">
        <f t="shared" si="13"/>
        <v>1124.9999999999998</v>
      </c>
      <c r="L1599" s="10">
        <f t="shared" si="12"/>
        <v>393.74999999999989</v>
      </c>
      <c r="M1599" s="11">
        <v>0.35</v>
      </c>
      <c r="O1599" s="16"/>
      <c r="P1599" s="17"/>
      <c r="Q1599" s="12"/>
      <c r="R1599" s="13"/>
    </row>
    <row r="1600" spans="1:18" ht="15.75" customHeight="1" x14ac:dyDescent="0.25">
      <c r="A1600" s="1"/>
      <c r="B1600" s="6" t="s">
        <v>14</v>
      </c>
      <c r="C1600" s="6">
        <v>1185732</v>
      </c>
      <c r="D1600" s="7">
        <v>44244</v>
      </c>
      <c r="E1600" s="6" t="s">
        <v>46</v>
      </c>
      <c r="F1600" s="6" t="s">
        <v>69</v>
      </c>
      <c r="G1600" s="6" t="s">
        <v>70</v>
      </c>
      <c r="H1600" s="6" t="s">
        <v>21</v>
      </c>
      <c r="I1600" s="8">
        <v>0.45000000000000007</v>
      </c>
      <c r="J1600" s="9">
        <v>4500</v>
      </c>
      <c r="K1600" s="10">
        <f t="shared" si="13"/>
        <v>2025.0000000000002</v>
      </c>
      <c r="L1600" s="10">
        <f t="shared" si="12"/>
        <v>810</v>
      </c>
      <c r="M1600" s="11">
        <v>0.39999999999999997</v>
      </c>
      <c r="O1600" s="16"/>
      <c r="P1600" s="17"/>
      <c r="Q1600" s="12"/>
      <c r="R1600" s="13"/>
    </row>
    <row r="1601" spans="1:18" ht="15.75" customHeight="1" x14ac:dyDescent="0.25">
      <c r="A1601" s="1"/>
      <c r="B1601" s="6" t="s">
        <v>14</v>
      </c>
      <c r="C1601" s="6">
        <v>1185732</v>
      </c>
      <c r="D1601" s="7">
        <v>44244</v>
      </c>
      <c r="E1601" s="6" t="s">
        <v>46</v>
      </c>
      <c r="F1601" s="6" t="s">
        <v>69</v>
      </c>
      <c r="G1601" s="6" t="s">
        <v>70</v>
      </c>
      <c r="H1601" s="6" t="s">
        <v>22</v>
      </c>
      <c r="I1601" s="8">
        <v>0.35</v>
      </c>
      <c r="J1601" s="9">
        <v>5500</v>
      </c>
      <c r="K1601" s="10">
        <f t="shared" si="13"/>
        <v>1924.9999999999998</v>
      </c>
      <c r="L1601" s="10">
        <f t="shared" si="12"/>
        <v>1058.75</v>
      </c>
      <c r="M1601" s="11">
        <v>0.55000000000000004</v>
      </c>
      <c r="O1601" s="16"/>
      <c r="P1601" s="17"/>
      <c r="Q1601" s="12"/>
      <c r="R1601" s="13"/>
    </row>
    <row r="1602" spans="1:18" ht="15.75" customHeight="1" x14ac:dyDescent="0.25">
      <c r="A1602" s="1"/>
      <c r="B1602" s="6" t="s">
        <v>14</v>
      </c>
      <c r="C1602" s="6">
        <v>1185732</v>
      </c>
      <c r="D1602" s="7">
        <v>44270</v>
      </c>
      <c r="E1602" s="6" t="s">
        <v>46</v>
      </c>
      <c r="F1602" s="6" t="s">
        <v>69</v>
      </c>
      <c r="G1602" s="6" t="s">
        <v>70</v>
      </c>
      <c r="H1602" s="6" t="s">
        <v>17</v>
      </c>
      <c r="I1602" s="8">
        <v>0.35</v>
      </c>
      <c r="J1602" s="9">
        <v>7700</v>
      </c>
      <c r="K1602" s="10">
        <f t="shared" si="13"/>
        <v>2695</v>
      </c>
      <c r="L1602" s="10">
        <f t="shared" si="12"/>
        <v>1347.5</v>
      </c>
      <c r="M1602" s="11">
        <v>0.5</v>
      </c>
      <c r="O1602" s="16"/>
      <c r="P1602" s="17"/>
      <c r="Q1602" s="12"/>
      <c r="R1602" s="13"/>
    </row>
    <row r="1603" spans="1:18" ht="15.75" customHeight="1" x14ac:dyDescent="0.25">
      <c r="A1603" s="1"/>
      <c r="B1603" s="6" t="s">
        <v>14</v>
      </c>
      <c r="C1603" s="6">
        <v>1185732</v>
      </c>
      <c r="D1603" s="7">
        <v>44270</v>
      </c>
      <c r="E1603" s="6" t="s">
        <v>46</v>
      </c>
      <c r="F1603" s="6" t="s">
        <v>69</v>
      </c>
      <c r="G1603" s="6" t="s">
        <v>70</v>
      </c>
      <c r="H1603" s="6" t="s">
        <v>18</v>
      </c>
      <c r="I1603" s="8">
        <v>0.35</v>
      </c>
      <c r="J1603" s="9">
        <v>4500</v>
      </c>
      <c r="K1603" s="10">
        <f t="shared" si="13"/>
        <v>1575</v>
      </c>
      <c r="L1603" s="10">
        <f t="shared" si="12"/>
        <v>630</v>
      </c>
      <c r="M1603" s="11">
        <v>0.39999999999999997</v>
      </c>
      <c r="O1603" s="16"/>
      <c r="P1603" s="17"/>
      <c r="Q1603" s="12"/>
      <c r="R1603" s="13"/>
    </row>
    <row r="1604" spans="1:18" ht="15.75" customHeight="1" x14ac:dyDescent="0.25">
      <c r="A1604" s="1"/>
      <c r="B1604" s="6" t="s">
        <v>14</v>
      </c>
      <c r="C1604" s="6">
        <v>1185732</v>
      </c>
      <c r="D1604" s="7">
        <v>44270</v>
      </c>
      <c r="E1604" s="6" t="s">
        <v>46</v>
      </c>
      <c r="F1604" s="6" t="s">
        <v>69</v>
      </c>
      <c r="G1604" s="6" t="s">
        <v>70</v>
      </c>
      <c r="H1604" s="6" t="s">
        <v>19</v>
      </c>
      <c r="I1604" s="8">
        <v>0.25</v>
      </c>
      <c r="J1604" s="9">
        <v>4750</v>
      </c>
      <c r="K1604" s="10">
        <f t="shared" si="13"/>
        <v>1187.5</v>
      </c>
      <c r="L1604" s="10">
        <f t="shared" si="12"/>
        <v>356.25</v>
      </c>
      <c r="M1604" s="11">
        <v>0.3</v>
      </c>
      <c r="O1604" s="16"/>
      <c r="P1604" s="17"/>
      <c r="Q1604" s="12"/>
      <c r="R1604" s="13"/>
    </row>
    <row r="1605" spans="1:18" ht="15.75" customHeight="1" x14ac:dyDescent="0.25">
      <c r="A1605" s="1"/>
      <c r="B1605" s="6" t="s">
        <v>14</v>
      </c>
      <c r="C1605" s="6">
        <v>1185732</v>
      </c>
      <c r="D1605" s="7">
        <v>44270</v>
      </c>
      <c r="E1605" s="6" t="s">
        <v>46</v>
      </c>
      <c r="F1605" s="6" t="s">
        <v>69</v>
      </c>
      <c r="G1605" s="6" t="s">
        <v>70</v>
      </c>
      <c r="H1605" s="6" t="s">
        <v>20</v>
      </c>
      <c r="I1605" s="8">
        <v>0.29999999999999993</v>
      </c>
      <c r="J1605" s="9">
        <v>3250</v>
      </c>
      <c r="K1605" s="10">
        <f t="shared" si="13"/>
        <v>974.99999999999977</v>
      </c>
      <c r="L1605" s="10">
        <f t="shared" si="12"/>
        <v>341.24999999999989</v>
      </c>
      <c r="M1605" s="11">
        <v>0.35</v>
      </c>
      <c r="O1605" s="16"/>
      <c r="P1605" s="17"/>
      <c r="Q1605" s="12"/>
      <c r="R1605" s="13"/>
    </row>
    <row r="1606" spans="1:18" ht="15.75" customHeight="1" x14ac:dyDescent="0.25">
      <c r="A1606" s="1"/>
      <c r="B1606" s="6" t="s">
        <v>14</v>
      </c>
      <c r="C1606" s="6">
        <v>1185732</v>
      </c>
      <c r="D1606" s="7">
        <v>44270</v>
      </c>
      <c r="E1606" s="6" t="s">
        <v>46</v>
      </c>
      <c r="F1606" s="6" t="s">
        <v>69</v>
      </c>
      <c r="G1606" s="6" t="s">
        <v>70</v>
      </c>
      <c r="H1606" s="6" t="s">
        <v>21</v>
      </c>
      <c r="I1606" s="8">
        <v>0.45000000000000007</v>
      </c>
      <c r="J1606" s="9">
        <v>3750</v>
      </c>
      <c r="K1606" s="10">
        <f t="shared" si="13"/>
        <v>1687.5000000000002</v>
      </c>
      <c r="L1606" s="10">
        <f t="shared" si="12"/>
        <v>675</v>
      </c>
      <c r="M1606" s="11">
        <v>0.39999999999999997</v>
      </c>
      <c r="O1606" s="16"/>
      <c r="P1606" s="17"/>
      <c r="Q1606" s="12"/>
      <c r="R1606" s="13"/>
    </row>
    <row r="1607" spans="1:18" ht="15.75" customHeight="1" x14ac:dyDescent="0.25">
      <c r="A1607" s="1"/>
      <c r="B1607" s="6" t="s">
        <v>14</v>
      </c>
      <c r="C1607" s="6">
        <v>1185732</v>
      </c>
      <c r="D1607" s="7">
        <v>44270</v>
      </c>
      <c r="E1607" s="6" t="s">
        <v>46</v>
      </c>
      <c r="F1607" s="6" t="s">
        <v>69</v>
      </c>
      <c r="G1607" s="6" t="s">
        <v>70</v>
      </c>
      <c r="H1607" s="6" t="s">
        <v>22</v>
      </c>
      <c r="I1607" s="8">
        <v>0.35</v>
      </c>
      <c r="J1607" s="9">
        <v>4750</v>
      </c>
      <c r="K1607" s="10">
        <f t="shared" si="13"/>
        <v>1662.5</v>
      </c>
      <c r="L1607" s="10">
        <f t="shared" si="12"/>
        <v>914.37500000000011</v>
      </c>
      <c r="M1607" s="11">
        <v>0.55000000000000004</v>
      </c>
      <c r="O1607" s="16"/>
      <c r="P1607" s="17"/>
      <c r="Q1607" s="12"/>
      <c r="R1607" s="13"/>
    </row>
    <row r="1608" spans="1:18" ht="15.75" customHeight="1" x14ac:dyDescent="0.25">
      <c r="A1608" s="1"/>
      <c r="B1608" s="6" t="s">
        <v>14</v>
      </c>
      <c r="C1608" s="6">
        <v>1185732</v>
      </c>
      <c r="D1608" s="7">
        <v>44302</v>
      </c>
      <c r="E1608" s="6" t="s">
        <v>46</v>
      </c>
      <c r="F1608" s="6" t="s">
        <v>69</v>
      </c>
      <c r="G1608" s="6" t="s">
        <v>70</v>
      </c>
      <c r="H1608" s="6" t="s">
        <v>17</v>
      </c>
      <c r="I1608" s="8">
        <v>0.35</v>
      </c>
      <c r="J1608" s="9">
        <v>7250</v>
      </c>
      <c r="K1608" s="10">
        <f t="shared" si="13"/>
        <v>2537.5</v>
      </c>
      <c r="L1608" s="10">
        <f t="shared" si="12"/>
        <v>1268.75</v>
      </c>
      <c r="M1608" s="11">
        <v>0.5</v>
      </c>
      <c r="O1608" s="16"/>
      <c r="P1608" s="17"/>
      <c r="Q1608" s="12"/>
      <c r="R1608" s="13"/>
    </row>
    <row r="1609" spans="1:18" ht="15.75" customHeight="1" x14ac:dyDescent="0.25">
      <c r="A1609" s="1"/>
      <c r="B1609" s="6" t="s">
        <v>14</v>
      </c>
      <c r="C1609" s="6">
        <v>1185732</v>
      </c>
      <c r="D1609" s="7">
        <v>44302</v>
      </c>
      <c r="E1609" s="6" t="s">
        <v>46</v>
      </c>
      <c r="F1609" s="6" t="s">
        <v>69</v>
      </c>
      <c r="G1609" s="6" t="s">
        <v>70</v>
      </c>
      <c r="H1609" s="6" t="s">
        <v>18</v>
      </c>
      <c r="I1609" s="8">
        <v>0.4</v>
      </c>
      <c r="J1609" s="9">
        <v>4250</v>
      </c>
      <c r="K1609" s="10">
        <f t="shared" si="13"/>
        <v>1700</v>
      </c>
      <c r="L1609" s="10">
        <f t="shared" si="12"/>
        <v>680</v>
      </c>
      <c r="M1609" s="11">
        <v>0.39999999999999997</v>
      </c>
      <c r="O1609" s="16"/>
      <c r="P1609" s="17"/>
      <c r="Q1609" s="12"/>
      <c r="R1609" s="13"/>
    </row>
    <row r="1610" spans="1:18" ht="15.75" customHeight="1" x14ac:dyDescent="0.25">
      <c r="A1610" s="1"/>
      <c r="B1610" s="6" t="s">
        <v>14</v>
      </c>
      <c r="C1610" s="6">
        <v>1185732</v>
      </c>
      <c r="D1610" s="7">
        <v>44302</v>
      </c>
      <c r="E1610" s="6" t="s">
        <v>46</v>
      </c>
      <c r="F1610" s="6" t="s">
        <v>69</v>
      </c>
      <c r="G1610" s="6" t="s">
        <v>70</v>
      </c>
      <c r="H1610" s="6" t="s">
        <v>19</v>
      </c>
      <c r="I1610" s="8">
        <v>0.30000000000000004</v>
      </c>
      <c r="J1610" s="9">
        <v>4500</v>
      </c>
      <c r="K1610" s="10">
        <f t="shared" si="13"/>
        <v>1350.0000000000002</v>
      </c>
      <c r="L1610" s="10">
        <f t="shared" si="12"/>
        <v>405.00000000000006</v>
      </c>
      <c r="M1610" s="11">
        <v>0.3</v>
      </c>
      <c r="O1610" s="16"/>
      <c r="P1610" s="17"/>
      <c r="Q1610" s="12"/>
      <c r="R1610" s="13"/>
    </row>
    <row r="1611" spans="1:18" ht="15.75" customHeight="1" x14ac:dyDescent="0.25">
      <c r="A1611" s="1"/>
      <c r="B1611" s="6" t="s">
        <v>14</v>
      </c>
      <c r="C1611" s="6">
        <v>1185732</v>
      </c>
      <c r="D1611" s="7">
        <v>44302</v>
      </c>
      <c r="E1611" s="6" t="s">
        <v>46</v>
      </c>
      <c r="F1611" s="6" t="s">
        <v>69</v>
      </c>
      <c r="G1611" s="6" t="s">
        <v>70</v>
      </c>
      <c r="H1611" s="6" t="s">
        <v>20</v>
      </c>
      <c r="I1611" s="8">
        <v>0.35</v>
      </c>
      <c r="J1611" s="9">
        <v>3750</v>
      </c>
      <c r="K1611" s="10">
        <f t="shared" si="13"/>
        <v>1312.5</v>
      </c>
      <c r="L1611" s="10">
        <f t="shared" si="12"/>
        <v>459.37499999999994</v>
      </c>
      <c r="M1611" s="11">
        <v>0.35</v>
      </c>
      <c r="O1611" s="16"/>
      <c r="P1611" s="17"/>
      <c r="Q1611" s="12"/>
      <c r="R1611" s="13"/>
    </row>
    <row r="1612" spans="1:18" ht="15.75" customHeight="1" x14ac:dyDescent="0.25">
      <c r="A1612" s="1"/>
      <c r="B1612" s="6" t="s">
        <v>14</v>
      </c>
      <c r="C1612" s="6">
        <v>1185732</v>
      </c>
      <c r="D1612" s="7">
        <v>44302</v>
      </c>
      <c r="E1612" s="6" t="s">
        <v>46</v>
      </c>
      <c r="F1612" s="6" t="s">
        <v>69</v>
      </c>
      <c r="G1612" s="6" t="s">
        <v>70</v>
      </c>
      <c r="H1612" s="6" t="s">
        <v>21</v>
      </c>
      <c r="I1612" s="8">
        <v>0.5</v>
      </c>
      <c r="J1612" s="9">
        <v>4000</v>
      </c>
      <c r="K1612" s="10">
        <f t="shared" si="13"/>
        <v>2000</v>
      </c>
      <c r="L1612" s="10">
        <f t="shared" si="12"/>
        <v>799.99999999999989</v>
      </c>
      <c r="M1612" s="11">
        <v>0.39999999999999997</v>
      </c>
      <c r="O1612" s="16"/>
      <c r="P1612" s="17"/>
      <c r="Q1612" s="12"/>
      <c r="R1612" s="13"/>
    </row>
    <row r="1613" spans="1:18" ht="15.75" customHeight="1" x14ac:dyDescent="0.25">
      <c r="A1613" s="1"/>
      <c r="B1613" s="6" t="s">
        <v>14</v>
      </c>
      <c r="C1613" s="6">
        <v>1185732</v>
      </c>
      <c r="D1613" s="7">
        <v>44302</v>
      </c>
      <c r="E1613" s="6" t="s">
        <v>46</v>
      </c>
      <c r="F1613" s="6" t="s">
        <v>69</v>
      </c>
      <c r="G1613" s="6" t="s">
        <v>70</v>
      </c>
      <c r="H1613" s="6" t="s">
        <v>22</v>
      </c>
      <c r="I1613" s="8">
        <v>0.4</v>
      </c>
      <c r="J1613" s="9">
        <v>5250</v>
      </c>
      <c r="K1613" s="10">
        <f t="shared" si="13"/>
        <v>2100</v>
      </c>
      <c r="L1613" s="10">
        <f t="shared" si="12"/>
        <v>1155</v>
      </c>
      <c r="M1613" s="11">
        <v>0.55000000000000004</v>
      </c>
      <c r="O1613" s="16"/>
      <c r="P1613" s="17"/>
      <c r="Q1613" s="12"/>
      <c r="R1613" s="13"/>
    </row>
    <row r="1614" spans="1:18" ht="15.75" customHeight="1" x14ac:dyDescent="0.25">
      <c r="A1614" s="1"/>
      <c r="B1614" s="6" t="s">
        <v>14</v>
      </c>
      <c r="C1614" s="6">
        <v>1185732</v>
      </c>
      <c r="D1614" s="7">
        <v>44331</v>
      </c>
      <c r="E1614" s="6" t="s">
        <v>46</v>
      </c>
      <c r="F1614" s="6" t="s">
        <v>69</v>
      </c>
      <c r="G1614" s="6" t="s">
        <v>70</v>
      </c>
      <c r="H1614" s="6" t="s">
        <v>17</v>
      </c>
      <c r="I1614" s="8">
        <v>0.5</v>
      </c>
      <c r="J1614" s="9">
        <v>7950</v>
      </c>
      <c r="K1614" s="10">
        <f t="shared" si="13"/>
        <v>3975</v>
      </c>
      <c r="L1614" s="10">
        <f t="shared" si="12"/>
        <v>1987.5</v>
      </c>
      <c r="M1614" s="11">
        <v>0.5</v>
      </c>
      <c r="O1614" s="16"/>
      <c r="P1614" s="17"/>
      <c r="Q1614" s="12"/>
      <c r="R1614" s="13"/>
    </row>
    <row r="1615" spans="1:18" ht="15.75" customHeight="1" x14ac:dyDescent="0.25">
      <c r="A1615" s="1"/>
      <c r="B1615" s="6" t="s">
        <v>14</v>
      </c>
      <c r="C1615" s="6">
        <v>1185732</v>
      </c>
      <c r="D1615" s="7">
        <v>44331</v>
      </c>
      <c r="E1615" s="6" t="s">
        <v>46</v>
      </c>
      <c r="F1615" s="6" t="s">
        <v>69</v>
      </c>
      <c r="G1615" s="6" t="s">
        <v>70</v>
      </c>
      <c r="H1615" s="6" t="s">
        <v>18</v>
      </c>
      <c r="I1615" s="8">
        <v>0.5</v>
      </c>
      <c r="J1615" s="9">
        <v>5000</v>
      </c>
      <c r="K1615" s="10">
        <f t="shared" si="13"/>
        <v>2500</v>
      </c>
      <c r="L1615" s="10">
        <f t="shared" si="12"/>
        <v>999.99999999999989</v>
      </c>
      <c r="M1615" s="11">
        <v>0.39999999999999997</v>
      </c>
      <c r="O1615" s="16"/>
      <c r="P1615" s="17"/>
      <c r="Q1615" s="12"/>
      <c r="R1615" s="13"/>
    </row>
    <row r="1616" spans="1:18" ht="15.75" customHeight="1" x14ac:dyDescent="0.25">
      <c r="A1616" s="1"/>
      <c r="B1616" s="6" t="s">
        <v>14</v>
      </c>
      <c r="C1616" s="6">
        <v>1185732</v>
      </c>
      <c r="D1616" s="7">
        <v>44331</v>
      </c>
      <c r="E1616" s="6" t="s">
        <v>46</v>
      </c>
      <c r="F1616" s="6" t="s">
        <v>69</v>
      </c>
      <c r="G1616" s="6" t="s">
        <v>70</v>
      </c>
      <c r="H1616" s="6" t="s">
        <v>19</v>
      </c>
      <c r="I1616" s="8">
        <v>0.45</v>
      </c>
      <c r="J1616" s="9">
        <v>4750</v>
      </c>
      <c r="K1616" s="10">
        <f t="shared" si="13"/>
        <v>2137.5</v>
      </c>
      <c r="L1616" s="10">
        <f t="shared" si="12"/>
        <v>641.25</v>
      </c>
      <c r="M1616" s="11">
        <v>0.3</v>
      </c>
      <c r="O1616" s="16"/>
      <c r="P1616" s="17"/>
      <c r="Q1616" s="12"/>
      <c r="R1616" s="13"/>
    </row>
    <row r="1617" spans="1:18" ht="15.75" customHeight="1" x14ac:dyDescent="0.25">
      <c r="A1617" s="1"/>
      <c r="B1617" s="6" t="s">
        <v>14</v>
      </c>
      <c r="C1617" s="6">
        <v>1185732</v>
      </c>
      <c r="D1617" s="7">
        <v>44331</v>
      </c>
      <c r="E1617" s="6" t="s">
        <v>46</v>
      </c>
      <c r="F1617" s="6" t="s">
        <v>69</v>
      </c>
      <c r="G1617" s="6" t="s">
        <v>70</v>
      </c>
      <c r="H1617" s="6" t="s">
        <v>20</v>
      </c>
      <c r="I1617" s="8">
        <v>0.45</v>
      </c>
      <c r="J1617" s="9">
        <v>4500</v>
      </c>
      <c r="K1617" s="10">
        <f t="shared" si="13"/>
        <v>2025</v>
      </c>
      <c r="L1617" s="10">
        <f t="shared" si="12"/>
        <v>708.75</v>
      </c>
      <c r="M1617" s="11">
        <v>0.35</v>
      </c>
      <c r="O1617" s="16"/>
      <c r="P1617" s="17"/>
      <c r="Q1617" s="12"/>
      <c r="R1617" s="13"/>
    </row>
    <row r="1618" spans="1:18" ht="15.75" customHeight="1" x14ac:dyDescent="0.25">
      <c r="A1618" s="1"/>
      <c r="B1618" s="6" t="s">
        <v>14</v>
      </c>
      <c r="C1618" s="6">
        <v>1185732</v>
      </c>
      <c r="D1618" s="7">
        <v>44331</v>
      </c>
      <c r="E1618" s="6" t="s">
        <v>46</v>
      </c>
      <c r="F1618" s="6" t="s">
        <v>69</v>
      </c>
      <c r="G1618" s="6" t="s">
        <v>70</v>
      </c>
      <c r="H1618" s="6" t="s">
        <v>21</v>
      </c>
      <c r="I1618" s="8">
        <v>0.54999999999999993</v>
      </c>
      <c r="J1618" s="9">
        <v>4750</v>
      </c>
      <c r="K1618" s="10">
        <f t="shared" si="13"/>
        <v>2612.4999999999995</v>
      </c>
      <c r="L1618" s="10">
        <f t="shared" si="12"/>
        <v>1044.9999999999998</v>
      </c>
      <c r="M1618" s="11">
        <v>0.39999999999999997</v>
      </c>
      <c r="O1618" s="16"/>
      <c r="P1618" s="17"/>
      <c r="Q1618" s="12"/>
      <c r="R1618" s="13"/>
    </row>
    <row r="1619" spans="1:18" ht="15.75" customHeight="1" x14ac:dyDescent="0.25">
      <c r="A1619" s="1"/>
      <c r="B1619" s="6" t="s">
        <v>14</v>
      </c>
      <c r="C1619" s="6">
        <v>1185732</v>
      </c>
      <c r="D1619" s="7">
        <v>44331</v>
      </c>
      <c r="E1619" s="6" t="s">
        <v>46</v>
      </c>
      <c r="F1619" s="6" t="s">
        <v>69</v>
      </c>
      <c r="G1619" s="6" t="s">
        <v>70</v>
      </c>
      <c r="H1619" s="6" t="s">
        <v>22</v>
      </c>
      <c r="I1619" s="8">
        <v>0.6</v>
      </c>
      <c r="J1619" s="9">
        <v>5750</v>
      </c>
      <c r="K1619" s="10">
        <f t="shared" si="13"/>
        <v>3450</v>
      </c>
      <c r="L1619" s="10">
        <f t="shared" si="12"/>
        <v>1897.5000000000002</v>
      </c>
      <c r="M1619" s="11">
        <v>0.55000000000000004</v>
      </c>
      <c r="O1619" s="16"/>
      <c r="P1619" s="17"/>
      <c r="Q1619" s="12"/>
      <c r="R1619" s="13"/>
    </row>
    <row r="1620" spans="1:18" ht="15.75" customHeight="1" x14ac:dyDescent="0.25">
      <c r="A1620" s="1"/>
      <c r="B1620" s="6" t="s">
        <v>14</v>
      </c>
      <c r="C1620" s="6">
        <v>1185732</v>
      </c>
      <c r="D1620" s="7">
        <v>44364</v>
      </c>
      <c r="E1620" s="6" t="s">
        <v>46</v>
      </c>
      <c r="F1620" s="6" t="s">
        <v>69</v>
      </c>
      <c r="G1620" s="6" t="s">
        <v>70</v>
      </c>
      <c r="H1620" s="6" t="s">
        <v>17</v>
      </c>
      <c r="I1620" s="8">
        <v>0.54999999999999993</v>
      </c>
      <c r="J1620" s="9">
        <v>8250</v>
      </c>
      <c r="K1620" s="10">
        <f t="shared" si="13"/>
        <v>4537.4999999999991</v>
      </c>
      <c r="L1620" s="10">
        <f t="shared" si="12"/>
        <v>2268.7499999999995</v>
      </c>
      <c r="M1620" s="11">
        <v>0.5</v>
      </c>
      <c r="O1620" s="16"/>
      <c r="P1620" s="17"/>
      <c r="Q1620" s="12"/>
      <c r="R1620" s="13"/>
    </row>
    <row r="1621" spans="1:18" ht="15.75" customHeight="1" x14ac:dyDescent="0.25">
      <c r="A1621" s="1"/>
      <c r="B1621" s="6" t="s">
        <v>14</v>
      </c>
      <c r="C1621" s="6">
        <v>1185732</v>
      </c>
      <c r="D1621" s="7">
        <v>44364</v>
      </c>
      <c r="E1621" s="6" t="s">
        <v>46</v>
      </c>
      <c r="F1621" s="6" t="s">
        <v>69</v>
      </c>
      <c r="G1621" s="6" t="s">
        <v>70</v>
      </c>
      <c r="H1621" s="6" t="s">
        <v>18</v>
      </c>
      <c r="I1621" s="8">
        <v>0.5</v>
      </c>
      <c r="J1621" s="9">
        <v>5750</v>
      </c>
      <c r="K1621" s="10">
        <f t="shared" si="13"/>
        <v>2875</v>
      </c>
      <c r="L1621" s="10">
        <f t="shared" si="12"/>
        <v>1150</v>
      </c>
      <c r="M1621" s="11">
        <v>0.39999999999999997</v>
      </c>
      <c r="O1621" s="16"/>
      <c r="P1621" s="17"/>
      <c r="Q1621" s="12"/>
      <c r="R1621" s="13"/>
    </row>
    <row r="1622" spans="1:18" ht="15.75" customHeight="1" x14ac:dyDescent="0.25">
      <c r="A1622" s="1"/>
      <c r="B1622" s="6" t="s">
        <v>14</v>
      </c>
      <c r="C1622" s="6">
        <v>1185732</v>
      </c>
      <c r="D1622" s="7">
        <v>44364</v>
      </c>
      <c r="E1622" s="6" t="s">
        <v>46</v>
      </c>
      <c r="F1622" s="6" t="s">
        <v>69</v>
      </c>
      <c r="G1622" s="6" t="s">
        <v>70</v>
      </c>
      <c r="H1622" s="6" t="s">
        <v>19</v>
      </c>
      <c r="I1622" s="8">
        <v>0.45</v>
      </c>
      <c r="J1622" s="9">
        <v>5500</v>
      </c>
      <c r="K1622" s="10">
        <f t="shared" si="13"/>
        <v>2475</v>
      </c>
      <c r="L1622" s="10">
        <f t="shared" si="12"/>
        <v>742.5</v>
      </c>
      <c r="M1622" s="11">
        <v>0.3</v>
      </c>
      <c r="O1622" s="16"/>
      <c r="P1622" s="17"/>
      <c r="Q1622" s="12"/>
      <c r="R1622" s="13"/>
    </row>
    <row r="1623" spans="1:18" ht="15.75" customHeight="1" x14ac:dyDescent="0.25">
      <c r="A1623" s="1"/>
      <c r="B1623" s="6" t="s">
        <v>14</v>
      </c>
      <c r="C1623" s="6">
        <v>1185732</v>
      </c>
      <c r="D1623" s="7">
        <v>44364</v>
      </c>
      <c r="E1623" s="6" t="s">
        <v>46</v>
      </c>
      <c r="F1623" s="6" t="s">
        <v>69</v>
      </c>
      <c r="G1623" s="6" t="s">
        <v>70</v>
      </c>
      <c r="H1623" s="6" t="s">
        <v>20</v>
      </c>
      <c r="I1623" s="8">
        <v>0.45</v>
      </c>
      <c r="J1623" s="9">
        <v>5250</v>
      </c>
      <c r="K1623" s="10">
        <f t="shared" si="13"/>
        <v>2362.5</v>
      </c>
      <c r="L1623" s="10">
        <f t="shared" si="12"/>
        <v>826.875</v>
      </c>
      <c r="M1623" s="11">
        <v>0.35</v>
      </c>
      <c r="O1623" s="16"/>
      <c r="P1623" s="17"/>
      <c r="Q1623" s="12"/>
      <c r="R1623" s="13"/>
    </row>
    <row r="1624" spans="1:18" ht="15.75" customHeight="1" x14ac:dyDescent="0.25">
      <c r="A1624" s="1"/>
      <c r="B1624" s="6" t="s">
        <v>14</v>
      </c>
      <c r="C1624" s="6">
        <v>1185732</v>
      </c>
      <c r="D1624" s="7">
        <v>44364</v>
      </c>
      <c r="E1624" s="6" t="s">
        <v>46</v>
      </c>
      <c r="F1624" s="6" t="s">
        <v>69</v>
      </c>
      <c r="G1624" s="6" t="s">
        <v>70</v>
      </c>
      <c r="H1624" s="6" t="s">
        <v>21</v>
      </c>
      <c r="I1624" s="8">
        <v>0.6</v>
      </c>
      <c r="J1624" s="9">
        <v>5250</v>
      </c>
      <c r="K1624" s="10">
        <f t="shared" si="13"/>
        <v>3150</v>
      </c>
      <c r="L1624" s="10">
        <f t="shared" si="12"/>
        <v>1260</v>
      </c>
      <c r="M1624" s="11">
        <v>0.39999999999999997</v>
      </c>
      <c r="O1624" s="16"/>
      <c r="P1624" s="17"/>
      <c r="Q1624" s="12"/>
      <c r="R1624" s="13"/>
    </row>
    <row r="1625" spans="1:18" ht="15.75" customHeight="1" x14ac:dyDescent="0.25">
      <c r="A1625" s="1"/>
      <c r="B1625" s="6" t="s">
        <v>14</v>
      </c>
      <c r="C1625" s="6">
        <v>1185732</v>
      </c>
      <c r="D1625" s="7">
        <v>44364</v>
      </c>
      <c r="E1625" s="6" t="s">
        <v>46</v>
      </c>
      <c r="F1625" s="6" t="s">
        <v>69</v>
      </c>
      <c r="G1625" s="6" t="s">
        <v>70</v>
      </c>
      <c r="H1625" s="6" t="s">
        <v>22</v>
      </c>
      <c r="I1625" s="8">
        <v>0.65</v>
      </c>
      <c r="J1625" s="9">
        <v>6750</v>
      </c>
      <c r="K1625" s="10">
        <f t="shared" si="13"/>
        <v>4387.5</v>
      </c>
      <c r="L1625" s="10">
        <f t="shared" si="12"/>
        <v>2413.125</v>
      </c>
      <c r="M1625" s="11">
        <v>0.55000000000000004</v>
      </c>
      <c r="O1625" s="16"/>
      <c r="P1625" s="17"/>
      <c r="Q1625" s="12"/>
      <c r="R1625" s="13"/>
    </row>
    <row r="1626" spans="1:18" ht="15.75" customHeight="1" x14ac:dyDescent="0.25">
      <c r="A1626" s="1"/>
      <c r="B1626" s="6" t="s">
        <v>14</v>
      </c>
      <c r="C1626" s="6">
        <v>1185732</v>
      </c>
      <c r="D1626" s="7">
        <v>44392</v>
      </c>
      <c r="E1626" s="6" t="s">
        <v>46</v>
      </c>
      <c r="F1626" s="6" t="s">
        <v>69</v>
      </c>
      <c r="G1626" s="6" t="s">
        <v>70</v>
      </c>
      <c r="H1626" s="6" t="s">
        <v>17</v>
      </c>
      <c r="I1626" s="8">
        <v>0.6</v>
      </c>
      <c r="J1626" s="9">
        <v>9000</v>
      </c>
      <c r="K1626" s="10">
        <f t="shared" si="13"/>
        <v>5400</v>
      </c>
      <c r="L1626" s="10">
        <f t="shared" si="12"/>
        <v>2700</v>
      </c>
      <c r="M1626" s="11">
        <v>0.5</v>
      </c>
      <c r="O1626" s="16"/>
      <c r="P1626" s="17"/>
      <c r="Q1626" s="12"/>
      <c r="R1626" s="13"/>
    </row>
    <row r="1627" spans="1:18" ht="15.75" customHeight="1" x14ac:dyDescent="0.25">
      <c r="A1627" s="1"/>
      <c r="B1627" s="6" t="s">
        <v>14</v>
      </c>
      <c r="C1627" s="6">
        <v>1185732</v>
      </c>
      <c r="D1627" s="7">
        <v>44392</v>
      </c>
      <c r="E1627" s="6" t="s">
        <v>46</v>
      </c>
      <c r="F1627" s="6" t="s">
        <v>69</v>
      </c>
      <c r="G1627" s="6" t="s">
        <v>70</v>
      </c>
      <c r="H1627" s="6" t="s">
        <v>18</v>
      </c>
      <c r="I1627" s="8">
        <v>0.55000000000000004</v>
      </c>
      <c r="J1627" s="9">
        <v>6500</v>
      </c>
      <c r="K1627" s="10">
        <f t="shared" si="13"/>
        <v>3575.0000000000005</v>
      </c>
      <c r="L1627" s="10">
        <f t="shared" si="12"/>
        <v>1430</v>
      </c>
      <c r="M1627" s="11">
        <v>0.39999999999999997</v>
      </c>
      <c r="O1627" s="16"/>
      <c r="P1627" s="17"/>
      <c r="Q1627" s="12"/>
      <c r="R1627" s="13"/>
    </row>
    <row r="1628" spans="1:18" ht="15.75" customHeight="1" x14ac:dyDescent="0.25">
      <c r="A1628" s="1"/>
      <c r="B1628" s="6" t="s">
        <v>14</v>
      </c>
      <c r="C1628" s="6">
        <v>1185732</v>
      </c>
      <c r="D1628" s="7">
        <v>44392</v>
      </c>
      <c r="E1628" s="6" t="s">
        <v>46</v>
      </c>
      <c r="F1628" s="6" t="s">
        <v>69</v>
      </c>
      <c r="G1628" s="6" t="s">
        <v>70</v>
      </c>
      <c r="H1628" s="6" t="s">
        <v>19</v>
      </c>
      <c r="I1628" s="8">
        <v>0.5</v>
      </c>
      <c r="J1628" s="9">
        <v>5750</v>
      </c>
      <c r="K1628" s="10">
        <f t="shared" si="13"/>
        <v>2875</v>
      </c>
      <c r="L1628" s="10">
        <f t="shared" si="12"/>
        <v>862.5</v>
      </c>
      <c r="M1628" s="11">
        <v>0.3</v>
      </c>
      <c r="O1628" s="16"/>
      <c r="P1628" s="17"/>
      <c r="Q1628" s="12"/>
      <c r="R1628" s="13"/>
    </row>
    <row r="1629" spans="1:18" ht="15.75" customHeight="1" x14ac:dyDescent="0.25">
      <c r="A1629" s="1"/>
      <c r="B1629" s="6" t="s">
        <v>14</v>
      </c>
      <c r="C1629" s="6">
        <v>1185732</v>
      </c>
      <c r="D1629" s="7">
        <v>44392</v>
      </c>
      <c r="E1629" s="6" t="s">
        <v>46</v>
      </c>
      <c r="F1629" s="6" t="s">
        <v>69</v>
      </c>
      <c r="G1629" s="6" t="s">
        <v>70</v>
      </c>
      <c r="H1629" s="6" t="s">
        <v>20</v>
      </c>
      <c r="I1629" s="8">
        <v>0.5</v>
      </c>
      <c r="J1629" s="9">
        <v>5250</v>
      </c>
      <c r="K1629" s="10">
        <f t="shared" si="13"/>
        <v>2625</v>
      </c>
      <c r="L1629" s="10">
        <f t="shared" si="12"/>
        <v>918.74999999999989</v>
      </c>
      <c r="M1629" s="11">
        <v>0.35</v>
      </c>
      <c r="O1629" s="16"/>
      <c r="P1629" s="17"/>
      <c r="Q1629" s="12"/>
      <c r="R1629" s="13"/>
    </row>
    <row r="1630" spans="1:18" ht="15.75" customHeight="1" x14ac:dyDescent="0.25">
      <c r="A1630" s="1"/>
      <c r="B1630" s="6" t="s">
        <v>14</v>
      </c>
      <c r="C1630" s="6">
        <v>1185732</v>
      </c>
      <c r="D1630" s="7">
        <v>44392</v>
      </c>
      <c r="E1630" s="6" t="s">
        <v>46</v>
      </c>
      <c r="F1630" s="6" t="s">
        <v>69</v>
      </c>
      <c r="G1630" s="6" t="s">
        <v>70</v>
      </c>
      <c r="H1630" s="6" t="s">
        <v>21</v>
      </c>
      <c r="I1630" s="8">
        <v>0.6</v>
      </c>
      <c r="J1630" s="9">
        <v>5500</v>
      </c>
      <c r="K1630" s="10">
        <f t="shared" si="13"/>
        <v>3300</v>
      </c>
      <c r="L1630" s="10">
        <f t="shared" si="12"/>
        <v>1320</v>
      </c>
      <c r="M1630" s="11">
        <v>0.39999999999999997</v>
      </c>
      <c r="O1630" s="16"/>
      <c r="P1630" s="17"/>
      <c r="Q1630" s="12"/>
      <c r="R1630" s="13"/>
    </row>
    <row r="1631" spans="1:18" ht="15.75" customHeight="1" x14ac:dyDescent="0.25">
      <c r="A1631" s="1"/>
      <c r="B1631" s="6" t="s">
        <v>14</v>
      </c>
      <c r="C1631" s="6">
        <v>1185732</v>
      </c>
      <c r="D1631" s="7">
        <v>44392</v>
      </c>
      <c r="E1631" s="6" t="s">
        <v>46</v>
      </c>
      <c r="F1631" s="6" t="s">
        <v>69</v>
      </c>
      <c r="G1631" s="6" t="s">
        <v>70</v>
      </c>
      <c r="H1631" s="6" t="s">
        <v>22</v>
      </c>
      <c r="I1631" s="8">
        <v>0.65</v>
      </c>
      <c r="J1631" s="9">
        <v>7250</v>
      </c>
      <c r="K1631" s="10">
        <f t="shared" si="13"/>
        <v>4712.5</v>
      </c>
      <c r="L1631" s="10">
        <f t="shared" si="12"/>
        <v>2591.875</v>
      </c>
      <c r="M1631" s="11">
        <v>0.55000000000000004</v>
      </c>
      <c r="O1631" s="16"/>
      <c r="P1631" s="17"/>
      <c r="Q1631" s="12"/>
      <c r="R1631" s="13"/>
    </row>
    <row r="1632" spans="1:18" ht="15.75" customHeight="1" x14ac:dyDescent="0.25">
      <c r="A1632" s="1"/>
      <c r="B1632" s="6" t="s">
        <v>14</v>
      </c>
      <c r="C1632" s="6">
        <v>1185732</v>
      </c>
      <c r="D1632" s="7">
        <v>44424</v>
      </c>
      <c r="E1632" s="6" t="s">
        <v>46</v>
      </c>
      <c r="F1632" s="6" t="s">
        <v>69</v>
      </c>
      <c r="G1632" s="6" t="s">
        <v>70</v>
      </c>
      <c r="H1632" s="6" t="s">
        <v>17</v>
      </c>
      <c r="I1632" s="8">
        <v>0.6</v>
      </c>
      <c r="J1632" s="9">
        <v>8750</v>
      </c>
      <c r="K1632" s="10">
        <f t="shared" si="13"/>
        <v>5250</v>
      </c>
      <c r="L1632" s="10">
        <f t="shared" si="12"/>
        <v>2625</v>
      </c>
      <c r="M1632" s="11">
        <v>0.5</v>
      </c>
      <c r="O1632" s="16"/>
      <c r="P1632" s="17"/>
      <c r="Q1632" s="12"/>
      <c r="R1632" s="13"/>
    </row>
    <row r="1633" spans="1:18" ht="15.75" customHeight="1" x14ac:dyDescent="0.25">
      <c r="A1633" s="1"/>
      <c r="B1633" s="6" t="s">
        <v>14</v>
      </c>
      <c r="C1633" s="6">
        <v>1185732</v>
      </c>
      <c r="D1633" s="7">
        <v>44424</v>
      </c>
      <c r="E1633" s="6" t="s">
        <v>46</v>
      </c>
      <c r="F1633" s="6" t="s">
        <v>69</v>
      </c>
      <c r="G1633" s="6" t="s">
        <v>70</v>
      </c>
      <c r="H1633" s="6" t="s">
        <v>18</v>
      </c>
      <c r="I1633" s="8">
        <v>0.55000000000000004</v>
      </c>
      <c r="J1633" s="9">
        <v>6500</v>
      </c>
      <c r="K1633" s="10">
        <f t="shared" si="13"/>
        <v>3575.0000000000005</v>
      </c>
      <c r="L1633" s="10">
        <f t="shared" si="12"/>
        <v>1430</v>
      </c>
      <c r="M1633" s="11">
        <v>0.39999999999999997</v>
      </c>
      <c r="O1633" s="16"/>
      <c r="P1633" s="17"/>
      <c r="Q1633" s="12"/>
      <c r="R1633" s="13"/>
    </row>
    <row r="1634" spans="1:18" ht="15.75" customHeight="1" x14ac:dyDescent="0.25">
      <c r="A1634" s="1"/>
      <c r="B1634" s="6" t="s">
        <v>14</v>
      </c>
      <c r="C1634" s="6">
        <v>1185732</v>
      </c>
      <c r="D1634" s="7">
        <v>44424</v>
      </c>
      <c r="E1634" s="6" t="s">
        <v>46</v>
      </c>
      <c r="F1634" s="6" t="s">
        <v>69</v>
      </c>
      <c r="G1634" s="6" t="s">
        <v>70</v>
      </c>
      <c r="H1634" s="6" t="s">
        <v>19</v>
      </c>
      <c r="I1634" s="8">
        <v>0.45000000000000007</v>
      </c>
      <c r="J1634" s="9">
        <v>5750</v>
      </c>
      <c r="K1634" s="10">
        <f t="shared" si="13"/>
        <v>2587.5000000000005</v>
      </c>
      <c r="L1634" s="10">
        <f t="shared" si="12"/>
        <v>776.25000000000011</v>
      </c>
      <c r="M1634" s="11">
        <v>0.3</v>
      </c>
      <c r="O1634" s="16"/>
      <c r="P1634" s="17"/>
      <c r="Q1634" s="12"/>
      <c r="R1634" s="13"/>
    </row>
    <row r="1635" spans="1:18" ht="15.75" customHeight="1" x14ac:dyDescent="0.25">
      <c r="A1635" s="1"/>
      <c r="B1635" s="6" t="s">
        <v>14</v>
      </c>
      <c r="C1635" s="6">
        <v>1185732</v>
      </c>
      <c r="D1635" s="7">
        <v>44424</v>
      </c>
      <c r="E1635" s="6" t="s">
        <v>46</v>
      </c>
      <c r="F1635" s="6" t="s">
        <v>69</v>
      </c>
      <c r="G1635" s="6" t="s">
        <v>70</v>
      </c>
      <c r="H1635" s="6" t="s">
        <v>20</v>
      </c>
      <c r="I1635" s="8">
        <v>0.35</v>
      </c>
      <c r="J1635" s="9">
        <v>5250</v>
      </c>
      <c r="K1635" s="10">
        <f t="shared" si="13"/>
        <v>1837.4999999999998</v>
      </c>
      <c r="L1635" s="10">
        <f t="shared" si="12"/>
        <v>643.12499999999989</v>
      </c>
      <c r="M1635" s="11">
        <v>0.35</v>
      </c>
      <c r="O1635" s="16"/>
      <c r="P1635" s="17"/>
      <c r="Q1635" s="12"/>
      <c r="R1635" s="13"/>
    </row>
    <row r="1636" spans="1:18" ht="15.75" customHeight="1" x14ac:dyDescent="0.25">
      <c r="A1636" s="1"/>
      <c r="B1636" s="6" t="s">
        <v>14</v>
      </c>
      <c r="C1636" s="6">
        <v>1185732</v>
      </c>
      <c r="D1636" s="7">
        <v>44424</v>
      </c>
      <c r="E1636" s="6" t="s">
        <v>46</v>
      </c>
      <c r="F1636" s="6" t="s">
        <v>69</v>
      </c>
      <c r="G1636" s="6" t="s">
        <v>70</v>
      </c>
      <c r="H1636" s="6" t="s">
        <v>21</v>
      </c>
      <c r="I1636" s="8">
        <v>0.45000000000000007</v>
      </c>
      <c r="J1636" s="9">
        <v>5000</v>
      </c>
      <c r="K1636" s="10">
        <f t="shared" si="13"/>
        <v>2250.0000000000005</v>
      </c>
      <c r="L1636" s="10">
        <f t="shared" si="12"/>
        <v>900.00000000000011</v>
      </c>
      <c r="M1636" s="11">
        <v>0.39999999999999997</v>
      </c>
      <c r="O1636" s="16"/>
      <c r="P1636" s="17"/>
      <c r="Q1636" s="12"/>
      <c r="R1636" s="13"/>
    </row>
    <row r="1637" spans="1:18" ht="15.75" customHeight="1" x14ac:dyDescent="0.25">
      <c r="A1637" s="1"/>
      <c r="B1637" s="6" t="s">
        <v>14</v>
      </c>
      <c r="C1637" s="6">
        <v>1185732</v>
      </c>
      <c r="D1637" s="7">
        <v>44424</v>
      </c>
      <c r="E1637" s="6" t="s">
        <v>46</v>
      </c>
      <c r="F1637" s="6" t="s">
        <v>69</v>
      </c>
      <c r="G1637" s="6" t="s">
        <v>70</v>
      </c>
      <c r="H1637" s="6" t="s">
        <v>22</v>
      </c>
      <c r="I1637" s="8">
        <v>0.50000000000000011</v>
      </c>
      <c r="J1637" s="9">
        <v>6750</v>
      </c>
      <c r="K1637" s="10">
        <f t="shared" si="13"/>
        <v>3375.0000000000009</v>
      </c>
      <c r="L1637" s="10">
        <f t="shared" si="12"/>
        <v>1856.2500000000007</v>
      </c>
      <c r="M1637" s="11">
        <v>0.55000000000000004</v>
      </c>
      <c r="O1637" s="16"/>
      <c r="P1637" s="17"/>
      <c r="Q1637" s="12"/>
      <c r="R1637" s="13"/>
    </row>
    <row r="1638" spans="1:18" ht="15.75" customHeight="1" x14ac:dyDescent="0.25">
      <c r="A1638" s="1"/>
      <c r="B1638" s="6" t="s">
        <v>14</v>
      </c>
      <c r="C1638" s="6">
        <v>1185732</v>
      </c>
      <c r="D1638" s="7">
        <v>44454</v>
      </c>
      <c r="E1638" s="6" t="s">
        <v>46</v>
      </c>
      <c r="F1638" s="6" t="s">
        <v>69</v>
      </c>
      <c r="G1638" s="6" t="s">
        <v>70</v>
      </c>
      <c r="H1638" s="6" t="s">
        <v>17</v>
      </c>
      <c r="I1638" s="8">
        <v>0.45000000000000007</v>
      </c>
      <c r="J1638" s="9">
        <v>8000</v>
      </c>
      <c r="K1638" s="10">
        <f t="shared" si="13"/>
        <v>3600.0000000000005</v>
      </c>
      <c r="L1638" s="10">
        <f t="shared" si="12"/>
        <v>1800.0000000000002</v>
      </c>
      <c r="M1638" s="11">
        <v>0.5</v>
      </c>
      <c r="O1638" s="16"/>
      <c r="P1638" s="17"/>
      <c r="Q1638" s="12"/>
      <c r="R1638" s="13"/>
    </row>
    <row r="1639" spans="1:18" ht="15.75" customHeight="1" x14ac:dyDescent="0.25">
      <c r="A1639" s="1"/>
      <c r="B1639" s="6" t="s">
        <v>14</v>
      </c>
      <c r="C1639" s="6">
        <v>1185732</v>
      </c>
      <c r="D1639" s="7">
        <v>44454</v>
      </c>
      <c r="E1639" s="6" t="s">
        <v>46</v>
      </c>
      <c r="F1639" s="6" t="s">
        <v>69</v>
      </c>
      <c r="G1639" s="6" t="s">
        <v>70</v>
      </c>
      <c r="H1639" s="6" t="s">
        <v>18</v>
      </c>
      <c r="I1639" s="8">
        <v>0.40000000000000013</v>
      </c>
      <c r="J1639" s="9">
        <v>6000</v>
      </c>
      <c r="K1639" s="10">
        <f t="shared" si="13"/>
        <v>2400.0000000000009</v>
      </c>
      <c r="L1639" s="10">
        <f t="shared" si="12"/>
        <v>960.00000000000023</v>
      </c>
      <c r="M1639" s="11">
        <v>0.39999999999999997</v>
      </c>
      <c r="O1639" s="16"/>
      <c r="P1639" s="17"/>
      <c r="Q1639" s="12"/>
      <c r="R1639" s="13"/>
    </row>
    <row r="1640" spans="1:18" ht="15.75" customHeight="1" x14ac:dyDescent="0.25">
      <c r="A1640" s="1"/>
      <c r="B1640" s="6" t="s">
        <v>14</v>
      </c>
      <c r="C1640" s="6">
        <v>1185732</v>
      </c>
      <c r="D1640" s="7">
        <v>44454</v>
      </c>
      <c r="E1640" s="6" t="s">
        <v>46</v>
      </c>
      <c r="F1640" s="6" t="s">
        <v>69</v>
      </c>
      <c r="G1640" s="6" t="s">
        <v>70</v>
      </c>
      <c r="H1640" s="6" t="s">
        <v>19</v>
      </c>
      <c r="I1640" s="8">
        <v>0.35</v>
      </c>
      <c r="J1640" s="9">
        <v>5000</v>
      </c>
      <c r="K1640" s="10">
        <f t="shared" si="13"/>
        <v>1750</v>
      </c>
      <c r="L1640" s="10">
        <f t="shared" si="12"/>
        <v>525</v>
      </c>
      <c r="M1640" s="11">
        <v>0.3</v>
      </c>
      <c r="O1640" s="16"/>
      <c r="P1640" s="17"/>
      <c r="Q1640" s="12"/>
      <c r="R1640" s="13"/>
    </row>
    <row r="1641" spans="1:18" ht="15.75" customHeight="1" x14ac:dyDescent="0.25">
      <c r="A1641" s="1"/>
      <c r="B1641" s="6" t="s">
        <v>14</v>
      </c>
      <c r="C1641" s="6">
        <v>1185732</v>
      </c>
      <c r="D1641" s="7">
        <v>44454</v>
      </c>
      <c r="E1641" s="6" t="s">
        <v>46</v>
      </c>
      <c r="F1641" s="6" t="s">
        <v>69</v>
      </c>
      <c r="G1641" s="6" t="s">
        <v>70</v>
      </c>
      <c r="H1641" s="6" t="s">
        <v>20</v>
      </c>
      <c r="I1641" s="8">
        <v>0.35</v>
      </c>
      <c r="J1641" s="9">
        <v>4750</v>
      </c>
      <c r="K1641" s="10">
        <f t="shared" si="13"/>
        <v>1662.5</v>
      </c>
      <c r="L1641" s="10">
        <f t="shared" si="12"/>
        <v>581.875</v>
      </c>
      <c r="M1641" s="11">
        <v>0.35</v>
      </c>
      <c r="O1641" s="16"/>
      <c r="P1641" s="17"/>
      <c r="Q1641" s="12"/>
      <c r="R1641" s="13"/>
    </row>
    <row r="1642" spans="1:18" ht="15.75" customHeight="1" x14ac:dyDescent="0.25">
      <c r="A1642" s="1"/>
      <c r="B1642" s="6" t="s">
        <v>14</v>
      </c>
      <c r="C1642" s="6">
        <v>1185732</v>
      </c>
      <c r="D1642" s="7">
        <v>44454</v>
      </c>
      <c r="E1642" s="6" t="s">
        <v>46</v>
      </c>
      <c r="F1642" s="6" t="s">
        <v>69</v>
      </c>
      <c r="G1642" s="6" t="s">
        <v>70</v>
      </c>
      <c r="H1642" s="6" t="s">
        <v>21</v>
      </c>
      <c r="I1642" s="8">
        <v>0.45000000000000007</v>
      </c>
      <c r="J1642" s="9">
        <v>4750</v>
      </c>
      <c r="K1642" s="10">
        <f t="shared" si="13"/>
        <v>2137.5000000000005</v>
      </c>
      <c r="L1642" s="10">
        <f t="shared" si="12"/>
        <v>855.00000000000011</v>
      </c>
      <c r="M1642" s="11">
        <v>0.39999999999999997</v>
      </c>
      <c r="O1642" s="16"/>
      <c r="P1642" s="17"/>
      <c r="Q1642" s="12"/>
      <c r="R1642" s="13"/>
    </row>
    <row r="1643" spans="1:18" ht="15.75" customHeight="1" x14ac:dyDescent="0.25">
      <c r="A1643" s="1"/>
      <c r="B1643" s="6" t="s">
        <v>14</v>
      </c>
      <c r="C1643" s="6">
        <v>1185732</v>
      </c>
      <c r="D1643" s="7">
        <v>44454</v>
      </c>
      <c r="E1643" s="6" t="s">
        <v>46</v>
      </c>
      <c r="F1643" s="6" t="s">
        <v>69</v>
      </c>
      <c r="G1643" s="6" t="s">
        <v>70</v>
      </c>
      <c r="H1643" s="6" t="s">
        <v>22</v>
      </c>
      <c r="I1643" s="8">
        <v>0.50000000000000011</v>
      </c>
      <c r="J1643" s="9">
        <v>5750</v>
      </c>
      <c r="K1643" s="10">
        <f t="shared" si="13"/>
        <v>2875.0000000000005</v>
      </c>
      <c r="L1643" s="10">
        <f t="shared" si="12"/>
        <v>1581.2500000000005</v>
      </c>
      <c r="M1643" s="11">
        <v>0.55000000000000004</v>
      </c>
      <c r="O1643" s="16"/>
      <c r="P1643" s="17"/>
      <c r="Q1643" s="12"/>
      <c r="R1643" s="13"/>
    </row>
    <row r="1644" spans="1:18" ht="15.75" customHeight="1" x14ac:dyDescent="0.25">
      <c r="A1644" s="1"/>
      <c r="B1644" s="6" t="s">
        <v>14</v>
      </c>
      <c r="C1644" s="6">
        <v>1185732</v>
      </c>
      <c r="D1644" s="7">
        <v>44486</v>
      </c>
      <c r="E1644" s="6" t="s">
        <v>46</v>
      </c>
      <c r="F1644" s="6" t="s">
        <v>69</v>
      </c>
      <c r="G1644" s="6" t="s">
        <v>70</v>
      </c>
      <c r="H1644" s="6" t="s">
        <v>17</v>
      </c>
      <c r="I1644" s="8">
        <v>0.50000000000000011</v>
      </c>
      <c r="J1644" s="9">
        <v>7500</v>
      </c>
      <c r="K1644" s="10">
        <f t="shared" si="13"/>
        <v>3750.0000000000009</v>
      </c>
      <c r="L1644" s="10">
        <f t="shared" si="12"/>
        <v>1875.0000000000005</v>
      </c>
      <c r="M1644" s="11">
        <v>0.5</v>
      </c>
      <c r="O1644" s="16"/>
      <c r="P1644" s="17"/>
      <c r="Q1644" s="12"/>
      <c r="R1644" s="13"/>
    </row>
    <row r="1645" spans="1:18" ht="15.75" customHeight="1" x14ac:dyDescent="0.25">
      <c r="A1645" s="1"/>
      <c r="B1645" s="6" t="s">
        <v>14</v>
      </c>
      <c r="C1645" s="6">
        <v>1185732</v>
      </c>
      <c r="D1645" s="7">
        <v>44486</v>
      </c>
      <c r="E1645" s="6" t="s">
        <v>46</v>
      </c>
      <c r="F1645" s="6" t="s">
        <v>69</v>
      </c>
      <c r="G1645" s="6" t="s">
        <v>70</v>
      </c>
      <c r="H1645" s="6" t="s">
        <v>18</v>
      </c>
      <c r="I1645" s="8">
        <v>0.40000000000000013</v>
      </c>
      <c r="J1645" s="9">
        <v>5750</v>
      </c>
      <c r="K1645" s="10">
        <f t="shared" si="13"/>
        <v>2300.0000000000009</v>
      </c>
      <c r="L1645" s="10">
        <f t="shared" si="12"/>
        <v>920.00000000000034</v>
      </c>
      <c r="M1645" s="11">
        <v>0.39999999999999997</v>
      </c>
      <c r="O1645" s="16"/>
      <c r="P1645" s="17"/>
      <c r="Q1645" s="12"/>
      <c r="R1645" s="13"/>
    </row>
    <row r="1646" spans="1:18" ht="15.75" customHeight="1" x14ac:dyDescent="0.25">
      <c r="A1646" s="1"/>
      <c r="B1646" s="6" t="s">
        <v>14</v>
      </c>
      <c r="C1646" s="6">
        <v>1185732</v>
      </c>
      <c r="D1646" s="7">
        <v>44486</v>
      </c>
      <c r="E1646" s="6" t="s">
        <v>46</v>
      </c>
      <c r="F1646" s="6" t="s">
        <v>69</v>
      </c>
      <c r="G1646" s="6" t="s">
        <v>70</v>
      </c>
      <c r="H1646" s="6" t="s">
        <v>19</v>
      </c>
      <c r="I1646" s="8">
        <v>0.40000000000000013</v>
      </c>
      <c r="J1646" s="9">
        <v>4250</v>
      </c>
      <c r="K1646" s="10">
        <f t="shared" si="13"/>
        <v>1700.0000000000005</v>
      </c>
      <c r="L1646" s="10">
        <f t="shared" si="12"/>
        <v>510.00000000000011</v>
      </c>
      <c r="M1646" s="11">
        <v>0.3</v>
      </c>
      <c r="O1646" s="16"/>
      <c r="P1646" s="17"/>
      <c r="Q1646" s="12"/>
      <c r="R1646" s="13"/>
    </row>
    <row r="1647" spans="1:18" ht="15.75" customHeight="1" x14ac:dyDescent="0.25">
      <c r="A1647" s="1"/>
      <c r="B1647" s="6" t="s">
        <v>14</v>
      </c>
      <c r="C1647" s="6">
        <v>1185732</v>
      </c>
      <c r="D1647" s="7">
        <v>44486</v>
      </c>
      <c r="E1647" s="6" t="s">
        <v>46</v>
      </c>
      <c r="F1647" s="6" t="s">
        <v>69</v>
      </c>
      <c r="G1647" s="6" t="s">
        <v>70</v>
      </c>
      <c r="H1647" s="6" t="s">
        <v>20</v>
      </c>
      <c r="I1647" s="8">
        <v>0.40000000000000013</v>
      </c>
      <c r="J1647" s="9">
        <v>4000</v>
      </c>
      <c r="K1647" s="10">
        <f t="shared" si="13"/>
        <v>1600.0000000000005</v>
      </c>
      <c r="L1647" s="10">
        <f t="shared" si="12"/>
        <v>560.00000000000011</v>
      </c>
      <c r="M1647" s="11">
        <v>0.35</v>
      </c>
      <c r="O1647" s="16"/>
      <c r="P1647" s="17"/>
      <c r="Q1647" s="12"/>
      <c r="R1647" s="13"/>
    </row>
    <row r="1648" spans="1:18" ht="15.75" customHeight="1" x14ac:dyDescent="0.25">
      <c r="A1648" s="1"/>
      <c r="B1648" s="6" t="s">
        <v>14</v>
      </c>
      <c r="C1648" s="6">
        <v>1185732</v>
      </c>
      <c r="D1648" s="7">
        <v>44486</v>
      </c>
      <c r="E1648" s="6" t="s">
        <v>46</v>
      </c>
      <c r="F1648" s="6" t="s">
        <v>69</v>
      </c>
      <c r="G1648" s="6" t="s">
        <v>70</v>
      </c>
      <c r="H1648" s="6" t="s">
        <v>21</v>
      </c>
      <c r="I1648" s="8">
        <v>0.50000000000000011</v>
      </c>
      <c r="J1648" s="9">
        <v>4000</v>
      </c>
      <c r="K1648" s="10">
        <f t="shared" si="13"/>
        <v>2000.0000000000005</v>
      </c>
      <c r="L1648" s="10">
        <f t="shared" si="12"/>
        <v>800.00000000000011</v>
      </c>
      <c r="M1648" s="11">
        <v>0.39999999999999997</v>
      </c>
      <c r="O1648" s="16"/>
      <c r="P1648" s="17"/>
      <c r="Q1648" s="12"/>
      <c r="R1648" s="13"/>
    </row>
    <row r="1649" spans="1:18" ht="15.75" customHeight="1" x14ac:dyDescent="0.25">
      <c r="A1649" s="1"/>
      <c r="B1649" s="6" t="s">
        <v>14</v>
      </c>
      <c r="C1649" s="6">
        <v>1185732</v>
      </c>
      <c r="D1649" s="7">
        <v>44486</v>
      </c>
      <c r="E1649" s="6" t="s">
        <v>46</v>
      </c>
      <c r="F1649" s="6" t="s">
        <v>69</v>
      </c>
      <c r="G1649" s="6" t="s">
        <v>70</v>
      </c>
      <c r="H1649" s="6" t="s">
        <v>22</v>
      </c>
      <c r="I1649" s="8">
        <v>0.55000000000000004</v>
      </c>
      <c r="J1649" s="9">
        <v>5250</v>
      </c>
      <c r="K1649" s="10">
        <f t="shared" si="13"/>
        <v>2887.5000000000005</v>
      </c>
      <c r="L1649" s="10">
        <f t="shared" si="12"/>
        <v>1588.1250000000005</v>
      </c>
      <c r="M1649" s="11">
        <v>0.55000000000000004</v>
      </c>
      <c r="O1649" s="16"/>
      <c r="P1649" s="17"/>
      <c r="Q1649" s="12"/>
      <c r="R1649" s="13"/>
    </row>
    <row r="1650" spans="1:18" ht="15.75" customHeight="1" x14ac:dyDescent="0.25">
      <c r="A1650" s="1"/>
      <c r="B1650" s="6" t="s">
        <v>14</v>
      </c>
      <c r="C1650" s="6">
        <v>1185732</v>
      </c>
      <c r="D1650" s="7">
        <v>44516</v>
      </c>
      <c r="E1650" s="6" t="s">
        <v>46</v>
      </c>
      <c r="F1650" s="6" t="s">
        <v>69</v>
      </c>
      <c r="G1650" s="6" t="s">
        <v>70</v>
      </c>
      <c r="H1650" s="6" t="s">
        <v>17</v>
      </c>
      <c r="I1650" s="8">
        <v>0.50000000000000011</v>
      </c>
      <c r="J1650" s="9">
        <v>6750</v>
      </c>
      <c r="K1650" s="10">
        <f t="shared" si="13"/>
        <v>3375.0000000000009</v>
      </c>
      <c r="L1650" s="10">
        <f t="shared" si="12"/>
        <v>1687.5000000000005</v>
      </c>
      <c r="M1650" s="11">
        <v>0.5</v>
      </c>
      <c r="O1650" s="16"/>
      <c r="P1650" s="17"/>
      <c r="Q1650" s="12"/>
      <c r="R1650" s="13"/>
    </row>
    <row r="1651" spans="1:18" ht="15.75" customHeight="1" x14ac:dyDescent="0.25">
      <c r="A1651" s="1"/>
      <c r="B1651" s="6" t="s">
        <v>14</v>
      </c>
      <c r="C1651" s="6">
        <v>1185732</v>
      </c>
      <c r="D1651" s="7">
        <v>44516</v>
      </c>
      <c r="E1651" s="6" t="s">
        <v>46</v>
      </c>
      <c r="F1651" s="6" t="s">
        <v>69</v>
      </c>
      <c r="G1651" s="6" t="s">
        <v>70</v>
      </c>
      <c r="H1651" s="6" t="s">
        <v>18</v>
      </c>
      <c r="I1651" s="8">
        <v>0.45000000000000012</v>
      </c>
      <c r="J1651" s="9">
        <v>5000</v>
      </c>
      <c r="K1651" s="10">
        <f t="shared" si="13"/>
        <v>2250.0000000000005</v>
      </c>
      <c r="L1651" s="10">
        <f t="shared" si="12"/>
        <v>900.00000000000011</v>
      </c>
      <c r="M1651" s="11">
        <v>0.39999999999999997</v>
      </c>
      <c r="O1651" s="16"/>
      <c r="P1651" s="17"/>
      <c r="Q1651" s="12"/>
      <c r="R1651" s="13"/>
    </row>
    <row r="1652" spans="1:18" ht="15.75" customHeight="1" x14ac:dyDescent="0.25">
      <c r="A1652" s="1"/>
      <c r="B1652" s="6" t="s">
        <v>14</v>
      </c>
      <c r="C1652" s="6">
        <v>1185732</v>
      </c>
      <c r="D1652" s="7">
        <v>44516</v>
      </c>
      <c r="E1652" s="6" t="s">
        <v>46</v>
      </c>
      <c r="F1652" s="6" t="s">
        <v>69</v>
      </c>
      <c r="G1652" s="6" t="s">
        <v>70</v>
      </c>
      <c r="H1652" s="6" t="s">
        <v>19</v>
      </c>
      <c r="I1652" s="8">
        <v>0.45000000000000012</v>
      </c>
      <c r="J1652" s="9">
        <v>4450</v>
      </c>
      <c r="K1652" s="10">
        <f t="shared" si="13"/>
        <v>2002.5000000000005</v>
      </c>
      <c r="L1652" s="10">
        <f t="shared" si="12"/>
        <v>600.75000000000011</v>
      </c>
      <c r="M1652" s="11">
        <v>0.3</v>
      </c>
      <c r="O1652" s="16"/>
      <c r="P1652" s="17"/>
      <c r="Q1652" s="12"/>
      <c r="R1652" s="13"/>
    </row>
    <row r="1653" spans="1:18" ht="15.75" customHeight="1" x14ac:dyDescent="0.25">
      <c r="A1653" s="1"/>
      <c r="B1653" s="6" t="s">
        <v>14</v>
      </c>
      <c r="C1653" s="6">
        <v>1185732</v>
      </c>
      <c r="D1653" s="7">
        <v>44516</v>
      </c>
      <c r="E1653" s="6" t="s">
        <v>46</v>
      </c>
      <c r="F1653" s="6" t="s">
        <v>69</v>
      </c>
      <c r="G1653" s="6" t="s">
        <v>70</v>
      </c>
      <c r="H1653" s="6" t="s">
        <v>20</v>
      </c>
      <c r="I1653" s="8">
        <v>0.45000000000000012</v>
      </c>
      <c r="J1653" s="9">
        <v>4750</v>
      </c>
      <c r="K1653" s="10">
        <f t="shared" si="13"/>
        <v>2137.5000000000005</v>
      </c>
      <c r="L1653" s="10">
        <f t="shared" si="12"/>
        <v>748.12500000000011</v>
      </c>
      <c r="M1653" s="11">
        <v>0.35</v>
      </c>
      <c r="O1653" s="16"/>
      <c r="P1653" s="17"/>
      <c r="Q1653" s="12"/>
      <c r="R1653" s="13"/>
    </row>
    <row r="1654" spans="1:18" ht="15.75" customHeight="1" x14ac:dyDescent="0.25">
      <c r="A1654" s="1"/>
      <c r="B1654" s="6" t="s">
        <v>14</v>
      </c>
      <c r="C1654" s="6">
        <v>1185732</v>
      </c>
      <c r="D1654" s="7">
        <v>44516</v>
      </c>
      <c r="E1654" s="6" t="s">
        <v>46</v>
      </c>
      <c r="F1654" s="6" t="s">
        <v>69</v>
      </c>
      <c r="G1654" s="6" t="s">
        <v>70</v>
      </c>
      <c r="H1654" s="6" t="s">
        <v>21</v>
      </c>
      <c r="I1654" s="8">
        <v>0.6</v>
      </c>
      <c r="J1654" s="9">
        <v>4500</v>
      </c>
      <c r="K1654" s="10">
        <f t="shared" si="13"/>
        <v>2700</v>
      </c>
      <c r="L1654" s="10">
        <f t="shared" si="12"/>
        <v>1080</v>
      </c>
      <c r="M1654" s="11">
        <v>0.39999999999999997</v>
      </c>
      <c r="O1654" s="16"/>
      <c r="P1654" s="17"/>
      <c r="Q1654" s="12"/>
      <c r="R1654" s="13"/>
    </row>
    <row r="1655" spans="1:18" ht="15.75" customHeight="1" x14ac:dyDescent="0.25">
      <c r="A1655" s="1"/>
      <c r="B1655" s="6" t="s">
        <v>14</v>
      </c>
      <c r="C1655" s="6">
        <v>1185732</v>
      </c>
      <c r="D1655" s="7">
        <v>44516</v>
      </c>
      <c r="E1655" s="6" t="s">
        <v>46</v>
      </c>
      <c r="F1655" s="6" t="s">
        <v>69</v>
      </c>
      <c r="G1655" s="6" t="s">
        <v>70</v>
      </c>
      <c r="H1655" s="6" t="s">
        <v>22</v>
      </c>
      <c r="I1655" s="8">
        <v>0.64999999999999991</v>
      </c>
      <c r="J1655" s="9">
        <v>6250</v>
      </c>
      <c r="K1655" s="10">
        <f t="shared" si="13"/>
        <v>4062.4999999999995</v>
      </c>
      <c r="L1655" s="10">
        <f t="shared" si="12"/>
        <v>2234.375</v>
      </c>
      <c r="M1655" s="11">
        <v>0.55000000000000004</v>
      </c>
      <c r="O1655" s="16"/>
      <c r="P1655" s="17"/>
      <c r="Q1655" s="12"/>
      <c r="R1655" s="13"/>
    </row>
    <row r="1656" spans="1:18" ht="15.75" customHeight="1" x14ac:dyDescent="0.25">
      <c r="A1656" s="1"/>
      <c r="B1656" s="6" t="s">
        <v>14</v>
      </c>
      <c r="C1656" s="6">
        <v>1185732</v>
      </c>
      <c r="D1656" s="7">
        <v>44545</v>
      </c>
      <c r="E1656" s="6" t="s">
        <v>46</v>
      </c>
      <c r="F1656" s="6" t="s">
        <v>69</v>
      </c>
      <c r="G1656" s="6" t="s">
        <v>70</v>
      </c>
      <c r="H1656" s="6" t="s">
        <v>17</v>
      </c>
      <c r="I1656" s="8">
        <v>0.6</v>
      </c>
      <c r="J1656" s="9">
        <v>8500</v>
      </c>
      <c r="K1656" s="10">
        <f t="shared" si="13"/>
        <v>5100</v>
      </c>
      <c r="L1656" s="10">
        <f t="shared" si="12"/>
        <v>2550</v>
      </c>
      <c r="M1656" s="11">
        <v>0.5</v>
      </c>
      <c r="O1656" s="16"/>
      <c r="P1656" s="17"/>
      <c r="Q1656" s="12"/>
      <c r="R1656" s="13"/>
    </row>
    <row r="1657" spans="1:18" ht="15.75" customHeight="1" x14ac:dyDescent="0.25">
      <c r="A1657" s="1"/>
      <c r="B1657" s="6" t="s">
        <v>14</v>
      </c>
      <c r="C1657" s="6">
        <v>1185732</v>
      </c>
      <c r="D1657" s="7">
        <v>44545</v>
      </c>
      <c r="E1657" s="6" t="s">
        <v>46</v>
      </c>
      <c r="F1657" s="6" t="s">
        <v>69</v>
      </c>
      <c r="G1657" s="6" t="s">
        <v>70</v>
      </c>
      <c r="H1657" s="6" t="s">
        <v>18</v>
      </c>
      <c r="I1657" s="8">
        <v>0.5</v>
      </c>
      <c r="J1657" s="9">
        <v>6500</v>
      </c>
      <c r="K1657" s="10">
        <f t="shared" si="13"/>
        <v>3250</v>
      </c>
      <c r="L1657" s="10">
        <f t="shared" si="12"/>
        <v>1300</v>
      </c>
      <c r="M1657" s="11">
        <v>0.39999999999999997</v>
      </c>
      <c r="O1657" s="16"/>
      <c r="P1657" s="17"/>
      <c r="Q1657" s="12"/>
      <c r="R1657" s="13"/>
    </row>
    <row r="1658" spans="1:18" ht="15.75" customHeight="1" x14ac:dyDescent="0.25">
      <c r="A1658" s="1"/>
      <c r="B1658" s="6" t="s">
        <v>14</v>
      </c>
      <c r="C1658" s="6">
        <v>1185732</v>
      </c>
      <c r="D1658" s="7">
        <v>44545</v>
      </c>
      <c r="E1658" s="6" t="s">
        <v>46</v>
      </c>
      <c r="F1658" s="6" t="s">
        <v>69</v>
      </c>
      <c r="G1658" s="6" t="s">
        <v>70</v>
      </c>
      <c r="H1658" s="6" t="s">
        <v>19</v>
      </c>
      <c r="I1658" s="8">
        <v>0.5</v>
      </c>
      <c r="J1658" s="9">
        <v>6000</v>
      </c>
      <c r="K1658" s="10">
        <f t="shared" si="13"/>
        <v>3000</v>
      </c>
      <c r="L1658" s="10">
        <f t="shared" si="12"/>
        <v>900</v>
      </c>
      <c r="M1658" s="11">
        <v>0.3</v>
      </c>
      <c r="O1658" s="16"/>
      <c r="P1658" s="17"/>
      <c r="Q1658" s="12"/>
      <c r="R1658" s="13"/>
    </row>
    <row r="1659" spans="1:18" ht="15.75" customHeight="1" x14ac:dyDescent="0.25">
      <c r="A1659" s="1"/>
      <c r="B1659" s="6" t="s">
        <v>14</v>
      </c>
      <c r="C1659" s="6">
        <v>1185732</v>
      </c>
      <c r="D1659" s="7">
        <v>44545</v>
      </c>
      <c r="E1659" s="6" t="s">
        <v>46</v>
      </c>
      <c r="F1659" s="6" t="s">
        <v>69</v>
      </c>
      <c r="G1659" s="6" t="s">
        <v>70</v>
      </c>
      <c r="H1659" s="6" t="s">
        <v>20</v>
      </c>
      <c r="I1659" s="8">
        <v>0.5</v>
      </c>
      <c r="J1659" s="9">
        <v>5500</v>
      </c>
      <c r="K1659" s="10">
        <f t="shared" si="13"/>
        <v>2750</v>
      </c>
      <c r="L1659" s="10">
        <f t="shared" si="12"/>
        <v>962.49999999999989</v>
      </c>
      <c r="M1659" s="11">
        <v>0.35</v>
      </c>
      <c r="O1659" s="16"/>
      <c r="P1659" s="17"/>
      <c r="Q1659" s="12"/>
      <c r="R1659" s="13"/>
    </row>
    <row r="1660" spans="1:18" ht="15.75" customHeight="1" x14ac:dyDescent="0.25">
      <c r="A1660" s="1"/>
      <c r="B1660" s="6" t="s">
        <v>14</v>
      </c>
      <c r="C1660" s="6">
        <v>1185732</v>
      </c>
      <c r="D1660" s="7">
        <v>44545</v>
      </c>
      <c r="E1660" s="6" t="s">
        <v>46</v>
      </c>
      <c r="F1660" s="6" t="s">
        <v>69</v>
      </c>
      <c r="G1660" s="6" t="s">
        <v>70</v>
      </c>
      <c r="H1660" s="6" t="s">
        <v>21</v>
      </c>
      <c r="I1660" s="8">
        <v>0.6</v>
      </c>
      <c r="J1660" s="9">
        <v>5500</v>
      </c>
      <c r="K1660" s="10">
        <f t="shared" si="13"/>
        <v>3300</v>
      </c>
      <c r="L1660" s="10">
        <f t="shared" si="12"/>
        <v>1320</v>
      </c>
      <c r="M1660" s="11">
        <v>0.39999999999999997</v>
      </c>
      <c r="O1660" s="16"/>
      <c r="P1660" s="17"/>
      <c r="Q1660" s="12"/>
      <c r="R1660" s="13"/>
    </row>
    <row r="1661" spans="1:18" ht="15.75" customHeight="1" x14ac:dyDescent="0.25">
      <c r="A1661" s="1"/>
      <c r="B1661" s="6" t="s">
        <v>14</v>
      </c>
      <c r="C1661" s="6">
        <v>1185732</v>
      </c>
      <c r="D1661" s="7">
        <v>44545</v>
      </c>
      <c r="E1661" s="6" t="s">
        <v>46</v>
      </c>
      <c r="F1661" s="6" t="s">
        <v>69</v>
      </c>
      <c r="G1661" s="6" t="s">
        <v>70</v>
      </c>
      <c r="H1661" s="6" t="s">
        <v>22</v>
      </c>
      <c r="I1661" s="8">
        <v>0.64999999999999991</v>
      </c>
      <c r="J1661" s="9">
        <v>6500</v>
      </c>
      <c r="K1661" s="10">
        <f t="shared" si="13"/>
        <v>4224.9999999999991</v>
      </c>
      <c r="L1661" s="10">
        <f t="shared" si="12"/>
        <v>2323.7499999999995</v>
      </c>
      <c r="M1661" s="11">
        <v>0.55000000000000004</v>
      </c>
      <c r="O1661" s="16"/>
      <c r="P1661" s="17"/>
      <c r="Q1661" s="12"/>
      <c r="R1661" s="13"/>
    </row>
    <row r="1662" spans="1:18" ht="15.75" customHeight="1" x14ac:dyDescent="0.25">
      <c r="A1662" s="1" t="s">
        <v>39</v>
      </c>
      <c r="B1662" s="6" t="s">
        <v>14</v>
      </c>
      <c r="C1662" s="6">
        <v>1185732</v>
      </c>
      <c r="D1662" s="7">
        <v>44214</v>
      </c>
      <c r="E1662" s="6" t="s">
        <v>33</v>
      </c>
      <c r="F1662" s="6" t="s">
        <v>71</v>
      </c>
      <c r="G1662" s="6" t="s">
        <v>72</v>
      </c>
      <c r="H1662" s="6" t="s">
        <v>17</v>
      </c>
      <c r="I1662" s="8">
        <v>0.3</v>
      </c>
      <c r="J1662" s="9">
        <v>6250</v>
      </c>
      <c r="K1662" s="10">
        <f t="shared" si="13"/>
        <v>1875</v>
      </c>
      <c r="L1662" s="10">
        <f t="shared" si="12"/>
        <v>750</v>
      </c>
      <c r="M1662" s="11">
        <v>0.4</v>
      </c>
      <c r="O1662" s="16"/>
      <c r="P1662" s="14"/>
      <c r="Q1662" s="12"/>
      <c r="R1662" s="13"/>
    </row>
    <row r="1663" spans="1:18" ht="15.75" customHeight="1" x14ac:dyDescent="0.25">
      <c r="A1663" s="1"/>
      <c r="B1663" s="6" t="s">
        <v>14</v>
      </c>
      <c r="C1663" s="6">
        <v>1185732</v>
      </c>
      <c r="D1663" s="7">
        <v>44214</v>
      </c>
      <c r="E1663" s="6" t="s">
        <v>33</v>
      </c>
      <c r="F1663" s="6" t="s">
        <v>71</v>
      </c>
      <c r="G1663" s="6" t="s">
        <v>72</v>
      </c>
      <c r="H1663" s="6" t="s">
        <v>18</v>
      </c>
      <c r="I1663" s="8">
        <v>0.3</v>
      </c>
      <c r="J1663" s="9">
        <v>4250</v>
      </c>
      <c r="K1663" s="10">
        <f t="shared" si="13"/>
        <v>1275</v>
      </c>
      <c r="L1663" s="10">
        <f t="shared" si="12"/>
        <v>446.25</v>
      </c>
      <c r="M1663" s="11">
        <v>0.35</v>
      </c>
      <c r="O1663" s="16"/>
      <c r="P1663" s="14"/>
      <c r="Q1663" s="12"/>
      <c r="R1663" s="13"/>
    </row>
    <row r="1664" spans="1:18" ht="15.75" customHeight="1" x14ac:dyDescent="0.25">
      <c r="A1664" s="1"/>
      <c r="B1664" s="6" t="s">
        <v>14</v>
      </c>
      <c r="C1664" s="6">
        <v>1185732</v>
      </c>
      <c r="D1664" s="7">
        <v>44214</v>
      </c>
      <c r="E1664" s="6" t="s">
        <v>33</v>
      </c>
      <c r="F1664" s="6" t="s">
        <v>71</v>
      </c>
      <c r="G1664" s="6" t="s">
        <v>72</v>
      </c>
      <c r="H1664" s="6" t="s">
        <v>19</v>
      </c>
      <c r="I1664" s="8">
        <v>0.2</v>
      </c>
      <c r="J1664" s="9">
        <v>4250</v>
      </c>
      <c r="K1664" s="10">
        <f t="shared" si="13"/>
        <v>850</v>
      </c>
      <c r="L1664" s="10">
        <f t="shared" si="12"/>
        <v>297.5</v>
      </c>
      <c r="M1664" s="11">
        <v>0.35</v>
      </c>
      <c r="O1664" s="16"/>
      <c r="P1664" s="14"/>
      <c r="Q1664" s="12"/>
      <c r="R1664" s="13"/>
    </row>
    <row r="1665" spans="1:18" ht="15.75" customHeight="1" x14ac:dyDescent="0.25">
      <c r="A1665" s="1"/>
      <c r="B1665" s="6" t="s">
        <v>14</v>
      </c>
      <c r="C1665" s="6">
        <v>1185732</v>
      </c>
      <c r="D1665" s="7">
        <v>44214</v>
      </c>
      <c r="E1665" s="6" t="s">
        <v>33</v>
      </c>
      <c r="F1665" s="6" t="s">
        <v>71</v>
      </c>
      <c r="G1665" s="6" t="s">
        <v>72</v>
      </c>
      <c r="H1665" s="6" t="s">
        <v>20</v>
      </c>
      <c r="I1665" s="8">
        <v>0.25000000000000006</v>
      </c>
      <c r="J1665" s="9">
        <v>2750</v>
      </c>
      <c r="K1665" s="10">
        <f t="shared" si="13"/>
        <v>687.50000000000011</v>
      </c>
      <c r="L1665" s="10">
        <f t="shared" si="12"/>
        <v>275.00000000000006</v>
      </c>
      <c r="M1665" s="11">
        <v>0.4</v>
      </c>
      <c r="O1665" s="16"/>
      <c r="P1665" s="14"/>
      <c r="Q1665" s="12"/>
      <c r="R1665" s="13"/>
    </row>
    <row r="1666" spans="1:18" ht="15.75" customHeight="1" x14ac:dyDescent="0.25">
      <c r="A1666" s="1"/>
      <c r="B1666" s="6" t="s">
        <v>14</v>
      </c>
      <c r="C1666" s="6">
        <v>1185732</v>
      </c>
      <c r="D1666" s="7">
        <v>44214</v>
      </c>
      <c r="E1666" s="6" t="s">
        <v>33</v>
      </c>
      <c r="F1666" s="6" t="s">
        <v>71</v>
      </c>
      <c r="G1666" s="6" t="s">
        <v>72</v>
      </c>
      <c r="H1666" s="6" t="s">
        <v>21</v>
      </c>
      <c r="I1666" s="8">
        <v>0.39999999999999997</v>
      </c>
      <c r="J1666" s="9">
        <v>3250</v>
      </c>
      <c r="K1666" s="10">
        <f t="shared" si="13"/>
        <v>1300</v>
      </c>
      <c r="L1666" s="10">
        <f t="shared" si="12"/>
        <v>454.99999999999994</v>
      </c>
      <c r="M1666" s="11">
        <v>0.35</v>
      </c>
      <c r="O1666" s="16"/>
      <c r="P1666" s="14"/>
      <c r="Q1666" s="12"/>
      <c r="R1666" s="13"/>
    </row>
    <row r="1667" spans="1:18" ht="15.75" customHeight="1" x14ac:dyDescent="0.25">
      <c r="A1667" s="1"/>
      <c r="B1667" s="6" t="s">
        <v>14</v>
      </c>
      <c r="C1667" s="6">
        <v>1185732</v>
      </c>
      <c r="D1667" s="7">
        <v>44214</v>
      </c>
      <c r="E1667" s="6" t="s">
        <v>33</v>
      </c>
      <c r="F1667" s="6" t="s">
        <v>71</v>
      </c>
      <c r="G1667" s="6" t="s">
        <v>72</v>
      </c>
      <c r="H1667" s="6" t="s">
        <v>22</v>
      </c>
      <c r="I1667" s="8">
        <v>0.3</v>
      </c>
      <c r="J1667" s="9">
        <v>4250</v>
      </c>
      <c r="K1667" s="10">
        <f t="shared" si="13"/>
        <v>1275</v>
      </c>
      <c r="L1667" s="10">
        <f t="shared" si="12"/>
        <v>637.5</v>
      </c>
      <c r="M1667" s="11">
        <v>0.5</v>
      </c>
      <c r="O1667" s="16"/>
      <c r="P1667" s="14"/>
      <c r="Q1667" s="12"/>
      <c r="R1667" s="13"/>
    </row>
    <row r="1668" spans="1:18" ht="15.75" customHeight="1" x14ac:dyDescent="0.25">
      <c r="A1668" s="1"/>
      <c r="B1668" s="6" t="s">
        <v>14</v>
      </c>
      <c r="C1668" s="6">
        <v>1185732</v>
      </c>
      <c r="D1668" s="7">
        <v>44245</v>
      </c>
      <c r="E1668" s="6" t="s">
        <v>33</v>
      </c>
      <c r="F1668" s="6" t="s">
        <v>71</v>
      </c>
      <c r="G1668" s="6" t="s">
        <v>72</v>
      </c>
      <c r="H1668" s="6" t="s">
        <v>17</v>
      </c>
      <c r="I1668" s="8">
        <v>0.3</v>
      </c>
      <c r="J1668" s="9">
        <v>6750</v>
      </c>
      <c r="K1668" s="10">
        <f t="shared" si="13"/>
        <v>2025</v>
      </c>
      <c r="L1668" s="10">
        <f t="shared" si="12"/>
        <v>810</v>
      </c>
      <c r="M1668" s="11">
        <v>0.4</v>
      </c>
      <c r="O1668" s="16"/>
      <c r="P1668" s="14"/>
      <c r="Q1668" s="12"/>
      <c r="R1668" s="13"/>
    </row>
    <row r="1669" spans="1:18" ht="15.75" customHeight="1" x14ac:dyDescent="0.25">
      <c r="A1669" s="1"/>
      <c r="B1669" s="6" t="s">
        <v>14</v>
      </c>
      <c r="C1669" s="6">
        <v>1185732</v>
      </c>
      <c r="D1669" s="7">
        <v>44245</v>
      </c>
      <c r="E1669" s="6" t="s">
        <v>33</v>
      </c>
      <c r="F1669" s="6" t="s">
        <v>71</v>
      </c>
      <c r="G1669" s="6" t="s">
        <v>72</v>
      </c>
      <c r="H1669" s="6" t="s">
        <v>18</v>
      </c>
      <c r="I1669" s="8">
        <v>0.3</v>
      </c>
      <c r="J1669" s="9">
        <v>3250</v>
      </c>
      <c r="K1669" s="10">
        <f t="shared" si="13"/>
        <v>975</v>
      </c>
      <c r="L1669" s="10">
        <f t="shared" si="12"/>
        <v>341.25</v>
      </c>
      <c r="M1669" s="11">
        <v>0.35</v>
      </c>
      <c r="O1669" s="16"/>
      <c r="P1669" s="14"/>
      <c r="Q1669" s="12"/>
      <c r="R1669" s="13"/>
    </row>
    <row r="1670" spans="1:18" ht="15.75" customHeight="1" x14ac:dyDescent="0.25">
      <c r="A1670" s="1"/>
      <c r="B1670" s="6" t="s">
        <v>14</v>
      </c>
      <c r="C1670" s="6">
        <v>1185732</v>
      </c>
      <c r="D1670" s="7">
        <v>44245</v>
      </c>
      <c r="E1670" s="6" t="s">
        <v>33</v>
      </c>
      <c r="F1670" s="6" t="s">
        <v>71</v>
      </c>
      <c r="G1670" s="6" t="s">
        <v>72</v>
      </c>
      <c r="H1670" s="6" t="s">
        <v>19</v>
      </c>
      <c r="I1670" s="8">
        <v>0.2</v>
      </c>
      <c r="J1670" s="9">
        <v>3750</v>
      </c>
      <c r="K1670" s="10">
        <f t="shared" si="13"/>
        <v>750</v>
      </c>
      <c r="L1670" s="10">
        <f t="shared" si="12"/>
        <v>262.5</v>
      </c>
      <c r="M1670" s="11">
        <v>0.35</v>
      </c>
      <c r="O1670" s="16"/>
      <c r="P1670" s="14"/>
      <c r="Q1670" s="12"/>
      <c r="R1670" s="13"/>
    </row>
    <row r="1671" spans="1:18" ht="15.75" customHeight="1" x14ac:dyDescent="0.25">
      <c r="A1671" s="1"/>
      <c r="B1671" s="6" t="s">
        <v>14</v>
      </c>
      <c r="C1671" s="6">
        <v>1185732</v>
      </c>
      <c r="D1671" s="7">
        <v>44245</v>
      </c>
      <c r="E1671" s="6" t="s">
        <v>33</v>
      </c>
      <c r="F1671" s="6" t="s">
        <v>71</v>
      </c>
      <c r="G1671" s="6" t="s">
        <v>72</v>
      </c>
      <c r="H1671" s="6" t="s">
        <v>20</v>
      </c>
      <c r="I1671" s="8">
        <v>0.25000000000000006</v>
      </c>
      <c r="J1671" s="9">
        <v>2500</v>
      </c>
      <c r="K1671" s="10">
        <f t="shared" si="13"/>
        <v>625.00000000000011</v>
      </c>
      <c r="L1671" s="10">
        <f t="shared" si="12"/>
        <v>250.00000000000006</v>
      </c>
      <c r="M1671" s="11">
        <v>0.4</v>
      </c>
      <c r="O1671" s="16"/>
      <c r="P1671" s="14"/>
      <c r="Q1671" s="12"/>
      <c r="R1671" s="13"/>
    </row>
    <row r="1672" spans="1:18" ht="15.75" customHeight="1" x14ac:dyDescent="0.25">
      <c r="A1672" s="1"/>
      <c r="B1672" s="6" t="s">
        <v>14</v>
      </c>
      <c r="C1672" s="6">
        <v>1185732</v>
      </c>
      <c r="D1672" s="7">
        <v>44245</v>
      </c>
      <c r="E1672" s="6" t="s">
        <v>33</v>
      </c>
      <c r="F1672" s="6" t="s">
        <v>71</v>
      </c>
      <c r="G1672" s="6" t="s">
        <v>72</v>
      </c>
      <c r="H1672" s="6" t="s">
        <v>21</v>
      </c>
      <c r="I1672" s="8">
        <v>0.39999999999999997</v>
      </c>
      <c r="J1672" s="9">
        <v>3250</v>
      </c>
      <c r="K1672" s="10">
        <f t="shared" si="13"/>
        <v>1300</v>
      </c>
      <c r="L1672" s="10">
        <f t="shared" si="12"/>
        <v>454.99999999999994</v>
      </c>
      <c r="M1672" s="11">
        <v>0.35</v>
      </c>
      <c r="O1672" s="16"/>
      <c r="P1672" s="14"/>
      <c r="Q1672" s="12"/>
      <c r="R1672" s="13"/>
    </row>
    <row r="1673" spans="1:18" ht="15.75" customHeight="1" x14ac:dyDescent="0.25">
      <c r="A1673" s="1"/>
      <c r="B1673" s="6" t="s">
        <v>14</v>
      </c>
      <c r="C1673" s="6">
        <v>1185732</v>
      </c>
      <c r="D1673" s="7">
        <v>44245</v>
      </c>
      <c r="E1673" s="6" t="s">
        <v>33</v>
      </c>
      <c r="F1673" s="6" t="s">
        <v>71</v>
      </c>
      <c r="G1673" s="6" t="s">
        <v>72</v>
      </c>
      <c r="H1673" s="6" t="s">
        <v>22</v>
      </c>
      <c r="I1673" s="8">
        <v>0.3</v>
      </c>
      <c r="J1673" s="9">
        <v>4000</v>
      </c>
      <c r="K1673" s="10">
        <f t="shared" si="13"/>
        <v>1200</v>
      </c>
      <c r="L1673" s="10">
        <f t="shared" si="12"/>
        <v>600</v>
      </c>
      <c r="M1673" s="11">
        <v>0.5</v>
      </c>
      <c r="O1673" s="16"/>
      <c r="P1673" s="14"/>
      <c r="Q1673" s="12"/>
      <c r="R1673" s="13"/>
    </row>
    <row r="1674" spans="1:18" ht="15.75" customHeight="1" x14ac:dyDescent="0.25">
      <c r="A1674" s="1"/>
      <c r="B1674" s="6" t="s">
        <v>14</v>
      </c>
      <c r="C1674" s="6">
        <v>1185732</v>
      </c>
      <c r="D1674" s="7">
        <v>44272</v>
      </c>
      <c r="E1674" s="6" t="s">
        <v>33</v>
      </c>
      <c r="F1674" s="6" t="s">
        <v>71</v>
      </c>
      <c r="G1674" s="6" t="s">
        <v>72</v>
      </c>
      <c r="H1674" s="6" t="s">
        <v>17</v>
      </c>
      <c r="I1674" s="8">
        <v>0.35000000000000003</v>
      </c>
      <c r="J1674" s="9">
        <v>6200</v>
      </c>
      <c r="K1674" s="10">
        <f t="shared" si="13"/>
        <v>2170</v>
      </c>
      <c r="L1674" s="10">
        <f t="shared" si="12"/>
        <v>868</v>
      </c>
      <c r="M1674" s="11">
        <v>0.4</v>
      </c>
      <c r="O1674" s="16"/>
      <c r="P1674" s="14"/>
      <c r="Q1674" s="12"/>
      <c r="R1674" s="13"/>
    </row>
    <row r="1675" spans="1:18" ht="15.75" customHeight="1" x14ac:dyDescent="0.25">
      <c r="A1675" s="1"/>
      <c r="B1675" s="6" t="s">
        <v>14</v>
      </c>
      <c r="C1675" s="6">
        <v>1185732</v>
      </c>
      <c r="D1675" s="7">
        <v>44272</v>
      </c>
      <c r="E1675" s="6" t="s">
        <v>33</v>
      </c>
      <c r="F1675" s="6" t="s">
        <v>71</v>
      </c>
      <c r="G1675" s="6" t="s">
        <v>72</v>
      </c>
      <c r="H1675" s="6" t="s">
        <v>18</v>
      </c>
      <c r="I1675" s="8">
        <v>0.35000000000000003</v>
      </c>
      <c r="J1675" s="9">
        <v>3000</v>
      </c>
      <c r="K1675" s="10">
        <f t="shared" si="13"/>
        <v>1050</v>
      </c>
      <c r="L1675" s="10">
        <f t="shared" si="12"/>
        <v>367.5</v>
      </c>
      <c r="M1675" s="11">
        <v>0.35</v>
      </c>
      <c r="O1675" s="16"/>
      <c r="P1675" s="14"/>
      <c r="Q1675" s="12"/>
      <c r="R1675" s="13"/>
    </row>
    <row r="1676" spans="1:18" ht="15.75" customHeight="1" x14ac:dyDescent="0.25">
      <c r="A1676" s="1"/>
      <c r="B1676" s="6" t="s">
        <v>14</v>
      </c>
      <c r="C1676" s="6">
        <v>1185732</v>
      </c>
      <c r="D1676" s="7">
        <v>44272</v>
      </c>
      <c r="E1676" s="6" t="s">
        <v>33</v>
      </c>
      <c r="F1676" s="6" t="s">
        <v>71</v>
      </c>
      <c r="G1676" s="6" t="s">
        <v>72</v>
      </c>
      <c r="H1676" s="6" t="s">
        <v>19</v>
      </c>
      <c r="I1676" s="8">
        <v>0.25000000000000006</v>
      </c>
      <c r="J1676" s="9">
        <v>3500</v>
      </c>
      <c r="K1676" s="10">
        <f t="shared" si="13"/>
        <v>875.00000000000023</v>
      </c>
      <c r="L1676" s="10">
        <f t="shared" si="12"/>
        <v>306.25000000000006</v>
      </c>
      <c r="M1676" s="11">
        <v>0.35</v>
      </c>
      <c r="O1676" s="16"/>
      <c r="P1676" s="14"/>
      <c r="Q1676" s="12"/>
      <c r="R1676" s="13"/>
    </row>
    <row r="1677" spans="1:18" ht="15.75" customHeight="1" x14ac:dyDescent="0.25">
      <c r="A1677" s="1"/>
      <c r="B1677" s="6" t="s">
        <v>14</v>
      </c>
      <c r="C1677" s="6">
        <v>1185732</v>
      </c>
      <c r="D1677" s="7">
        <v>44272</v>
      </c>
      <c r="E1677" s="6" t="s">
        <v>33</v>
      </c>
      <c r="F1677" s="6" t="s">
        <v>71</v>
      </c>
      <c r="G1677" s="6" t="s">
        <v>72</v>
      </c>
      <c r="H1677" s="6" t="s">
        <v>20</v>
      </c>
      <c r="I1677" s="8">
        <v>0.3</v>
      </c>
      <c r="J1677" s="9">
        <v>2000</v>
      </c>
      <c r="K1677" s="10">
        <f t="shared" si="13"/>
        <v>600</v>
      </c>
      <c r="L1677" s="10">
        <f t="shared" si="12"/>
        <v>240</v>
      </c>
      <c r="M1677" s="11">
        <v>0.4</v>
      </c>
      <c r="O1677" s="16"/>
      <c r="P1677" s="14"/>
      <c r="Q1677" s="12"/>
      <c r="R1677" s="13"/>
    </row>
    <row r="1678" spans="1:18" ht="15.75" customHeight="1" x14ac:dyDescent="0.25">
      <c r="A1678" s="1"/>
      <c r="B1678" s="6" t="s">
        <v>14</v>
      </c>
      <c r="C1678" s="6">
        <v>1185732</v>
      </c>
      <c r="D1678" s="7">
        <v>44272</v>
      </c>
      <c r="E1678" s="6" t="s">
        <v>33</v>
      </c>
      <c r="F1678" s="6" t="s">
        <v>71</v>
      </c>
      <c r="G1678" s="6" t="s">
        <v>72</v>
      </c>
      <c r="H1678" s="6" t="s">
        <v>21</v>
      </c>
      <c r="I1678" s="8">
        <v>0.45</v>
      </c>
      <c r="J1678" s="9">
        <v>2500</v>
      </c>
      <c r="K1678" s="10">
        <f t="shared" si="13"/>
        <v>1125</v>
      </c>
      <c r="L1678" s="10">
        <f t="shared" si="12"/>
        <v>393.75</v>
      </c>
      <c r="M1678" s="11">
        <v>0.35</v>
      </c>
      <c r="O1678" s="16"/>
      <c r="P1678" s="14"/>
      <c r="Q1678" s="12"/>
      <c r="R1678" s="13"/>
    </row>
    <row r="1679" spans="1:18" ht="15.75" customHeight="1" x14ac:dyDescent="0.25">
      <c r="A1679" s="1"/>
      <c r="B1679" s="6" t="s">
        <v>14</v>
      </c>
      <c r="C1679" s="6">
        <v>1185732</v>
      </c>
      <c r="D1679" s="7">
        <v>44272</v>
      </c>
      <c r="E1679" s="6" t="s">
        <v>33</v>
      </c>
      <c r="F1679" s="6" t="s">
        <v>71</v>
      </c>
      <c r="G1679" s="6" t="s">
        <v>72</v>
      </c>
      <c r="H1679" s="6" t="s">
        <v>22</v>
      </c>
      <c r="I1679" s="8">
        <v>0.35000000000000003</v>
      </c>
      <c r="J1679" s="9">
        <v>3500</v>
      </c>
      <c r="K1679" s="10">
        <f t="shared" si="13"/>
        <v>1225.0000000000002</v>
      </c>
      <c r="L1679" s="10">
        <f t="shared" si="12"/>
        <v>612.50000000000011</v>
      </c>
      <c r="M1679" s="11">
        <v>0.5</v>
      </c>
      <c r="O1679" s="16"/>
      <c r="P1679" s="14"/>
      <c r="Q1679" s="12"/>
      <c r="R1679" s="13"/>
    </row>
    <row r="1680" spans="1:18" ht="15.75" customHeight="1" x14ac:dyDescent="0.25">
      <c r="A1680" s="1"/>
      <c r="B1680" s="6" t="s">
        <v>14</v>
      </c>
      <c r="C1680" s="6">
        <v>1185732</v>
      </c>
      <c r="D1680" s="7">
        <v>44304</v>
      </c>
      <c r="E1680" s="6" t="s">
        <v>33</v>
      </c>
      <c r="F1680" s="6" t="s">
        <v>71</v>
      </c>
      <c r="G1680" s="6" t="s">
        <v>72</v>
      </c>
      <c r="H1680" s="6" t="s">
        <v>17</v>
      </c>
      <c r="I1680" s="8">
        <v>0.35000000000000003</v>
      </c>
      <c r="J1680" s="9">
        <v>5750</v>
      </c>
      <c r="K1680" s="10">
        <f t="shared" si="13"/>
        <v>2012.5000000000002</v>
      </c>
      <c r="L1680" s="10">
        <f t="shared" si="12"/>
        <v>805.00000000000011</v>
      </c>
      <c r="M1680" s="11">
        <v>0.4</v>
      </c>
      <c r="O1680" s="16"/>
      <c r="P1680" s="14"/>
      <c r="Q1680" s="12"/>
      <c r="R1680" s="13"/>
    </row>
    <row r="1681" spans="1:18" ht="15.75" customHeight="1" x14ac:dyDescent="0.25">
      <c r="A1681" s="1"/>
      <c r="B1681" s="6" t="s">
        <v>14</v>
      </c>
      <c r="C1681" s="6">
        <v>1185732</v>
      </c>
      <c r="D1681" s="7">
        <v>44304</v>
      </c>
      <c r="E1681" s="6" t="s">
        <v>33</v>
      </c>
      <c r="F1681" s="6" t="s">
        <v>71</v>
      </c>
      <c r="G1681" s="6" t="s">
        <v>72</v>
      </c>
      <c r="H1681" s="6" t="s">
        <v>18</v>
      </c>
      <c r="I1681" s="8">
        <v>0.30000000000000004</v>
      </c>
      <c r="J1681" s="9">
        <v>2750</v>
      </c>
      <c r="K1681" s="10">
        <f t="shared" si="13"/>
        <v>825.00000000000011</v>
      </c>
      <c r="L1681" s="10">
        <f t="shared" si="12"/>
        <v>288.75</v>
      </c>
      <c r="M1681" s="11">
        <v>0.35</v>
      </c>
      <c r="O1681" s="16"/>
      <c r="P1681" s="14"/>
      <c r="Q1681" s="12"/>
      <c r="R1681" s="13"/>
    </row>
    <row r="1682" spans="1:18" ht="15.75" customHeight="1" x14ac:dyDescent="0.25">
      <c r="A1682" s="1"/>
      <c r="B1682" s="6" t="s">
        <v>14</v>
      </c>
      <c r="C1682" s="6">
        <v>1185732</v>
      </c>
      <c r="D1682" s="7">
        <v>44304</v>
      </c>
      <c r="E1682" s="6" t="s">
        <v>33</v>
      </c>
      <c r="F1682" s="6" t="s">
        <v>71</v>
      </c>
      <c r="G1682" s="6" t="s">
        <v>72</v>
      </c>
      <c r="H1682" s="6" t="s">
        <v>19</v>
      </c>
      <c r="I1682" s="8">
        <v>0.20000000000000007</v>
      </c>
      <c r="J1682" s="9">
        <v>2750</v>
      </c>
      <c r="K1682" s="10">
        <f t="shared" si="13"/>
        <v>550.00000000000023</v>
      </c>
      <c r="L1682" s="10">
        <f t="shared" si="12"/>
        <v>192.50000000000006</v>
      </c>
      <c r="M1682" s="11">
        <v>0.35</v>
      </c>
      <c r="O1682" s="16"/>
      <c r="P1682" s="14"/>
      <c r="Q1682" s="12"/>
      <c r="R1682" s="13"/>
    </row>
    <row r="1683" spans="1:18" ht="15.75" customHeight="1" x14ac:dyDescent="0.25">
      <c r="A1683" s="1"/>
      <c r="B1683" s="6" t="s">
        <v>14</v>
      </c>
      <c r="C1683" s="6">
        <v>1185732</v>
      </c>
      <c r="D1683" s="7">
        <v>44304</v>
      </c>
      <c r="E1683" s="6" t="s">
        <v>33</v>
      </c>
      <c r="F1683" s="6" t="s">
        <v>71</v>
      </c>
      <c r="G1683" s="6" t="s">
        <v>72</v>
      </c>
      <c r="H1683" s="6" t="s">
        <v>20</v>
      </c>
      <c r="I1683" s="8">
        <v>0.25</v>
      </c>
      <c r="J1683" s="9">
        <v>2000</v>
      </c>
      <c r="K1683" s="10">
        <f t="shared" si="13"/>
        <v>500</v>
      </c>
      <c r="L1683" s="10">
        <f t="shared" si="12"/>
        <v>200</v>
      </c>
      <c r="M1683" s="11">
        <v>0.4</v>
      </c>
      <c r="O1683" s="16"/>
      <c r="P1683" s="14"/>
      <c r="Q1683" s="12"/>
      <c r="R1683" s="13"/>
    </row>
    <row r="1684" spans="1:18" ht="15.75" customHeight="1" x14ac:dyDescent="0.25">
      <c r="A1684" s="1"/>
      <c r="B1684" s="6" t="s">
        <v>14</v>
      </c>
      <c r="C1684" s="6">
        <v>1185732</v>
      </c>
      <c r="D1684" s="7">
        <v>44304</v>
      </c>
      <c r="E1684" s="6" t="s">
        <v>33</v>
      </c>
      <c r="F1684" s="6" t="s">
        <v>71</v>
      </c>
      <c r="G1684" s="6" t="s">
        <v>72</v>
      </c>
      <c r="H1684" s="6" t="s">
        <v>21</v>
      </c>
      <c r="I1684" s="8">
        <v>0.4</v>
      </c>
      <c r="J1684" s="9">
        <v>2250</v>
      </c>
      <c r="K1684" s="10">
        <f t="shared" si="13"/>
        <v>900</v>
      </c>
      <c r="L1684" s="10">
        <f t="shared" si="12"/>
        <v>315</v>
      </c>
      <c r="M1684" s="11">
        <v>0.35</v>
      </c>
      <c r="O1684" s="16"/>
      <c r="P1684" s="14"/>
      <c r="Q1684" s="12"/>
      <c r="R1684" s="13"/>
    </row>
    <row r="1685" spans="1:18" ht="15.75" customHeight="1" x14ac:dyDescent="0.25">
      <c r="A1685" s="1"/>
      <c r="B1685" s="6" t="s">
        <v>14</v>
      </c>
      <c r="C1685" s="6">
        <v>1185732</v>
      </c>
      <c r="D1685" s="7">
        <v>44304</v>
      </c>
      <c r="E1685" s="6" t="s">
        <v>33</v>
      </c>
      <c r="F1685" s="6" t="s">
        <v>71</v>
      </c>
      <c r="G1685" s="6" t="s">
        <v>72</v>
      </c>
      <c r="H1685" s="6" t="s">
        <v>22</v>
      </c>
      <c r="I1685" s="8">
        <v>0.30000000000000004</v>
      </c>
      <c r="J1685" s="9">
        <v>3500</v>
      </c>
      <c r="K1685" s="10">
        <f t="shared" si="13"/>
        <v>1050.0000000000002</v>
      </c>
      <c r="L1685" s="10">
        <f t="shared" si="12"/>
        <v>525.00000000000011</v>
      </c>
      <c r="M1685" s="11">
        <v>0.5</v>
      </c>
      <c r="O1685" s="16"/>
      <c r="P1685" s="14"/>
      <c r="Q1685" s="12"/>
      <c r="R1685" s="13"/>
    </row>
    <row r="1686" spans="1:18" ht="15.75" customHeight="1" x14ac:dyDescent="0.25">
      <c r="A1686" s="1"/>
      <c r="B1686" s="6" t="s">
        <v>14</v>
      </c>
      <c r="C1686" s="6">
        <v>1185732</v>
      </c>
      <c r="D1686" s="7">
        <v>44335</v>
      </c>
      <c r="E1686" s="6" t="s">
        <v>33</v>
      </c>
      <c r="F1686" s="6" t="s">
        <v>71</v>
      </c>
      <c r="G1686" s="6" t="s">
        <v>72</v>
      </c>
      <c r="H1686" s="6" t="s">
        <v>17</v>
      </c>
      <c r="I1686" s="8">
        <v>0.4</v>
      </c>
      <c r="J1686" s="9">
        <v>6200</v>
      </c>
      <c r="K1686" s="10">
        <f t="shared" si="13"/>
        <v>2480</v>
      </c>
      <c r="L1686" s="10">
        <f t="shared" si="12"/>
        <v>992</v>
      </c>
      <c r="M1686" s="11">
        <v>0.4</v>
      </c>
      <c r="O1686" s="16"/>
      <c r="P1686" s="14"/>
      <c r="Q1686" s="12"/>
      <c r="R1686" s="13"/>
    </row>
    <row r="1687" spans="1:18" ht="15.75" customHeight="1" x14ac:dyDescent="0.25">
      <c r="A1687" s="1"/>
      <c r="B1687" s="6" t="s">
        <v>14</v>
      </c>
      <c r="C1687" s="6">
        <v>1185732</v>
      </c>
      <c r="D1687" s="7">
        <v>44335</v>
      </c>
      <c r="E1687" s="6" t="s">
        <v>33</v>
      </c>
      <c r="F1687" s="6" t="s">
        <v>71</v>
      </c>
      <c r="G1687" s="6" t="s">
        <v>72</v>
      </c>
      <c r="H1687" s="6" t="s">
        <v>18</v>
      </c>
      <c r="I1687" s="8">
        <v>0.35000000000000009</v>
      </c>
      <c r="J1687" s="9">
        <v>3250</v>
      </c>
      <c r="K1687" s="10">
        <f t="shared" si="13"/>
        <v>1137.5000000000002</v>
      </c>
      <c r="L1687" s="10">
        <f t="shared" si="12"/>
        <v>398.12500000000006</v>
      </c>
      <c r="M1687" s="11">
        <v>0.35</v>
      </c>
      <c r="O1687" s="16"/>
      <c r="P1687" s="14"/>
      <c r="Q1687" s="12"/>
      <c r="R1687" s="13"/>
    </row>
    <row r="1688" spans="1:18" ht="15.75" customHeight="1" x14ac:dyDescent="0.25">
      <c r="A1688" s="1"/>
      <c r="B1688" s="6" t="s">
        <v>14</v>
      </c>
      <c r="C1688" s="6">
        <v>1185732</v>
      </c>
      <c r="D1688" s="7">
        <v>44335</v>
      </c>
      <c r="E1688" s="6" t="s">
        <v>33</v>
      </c>
      <c r="F1688" s="6" t="s">
        <v>71</v>
      </c>
      <c r="G1688" s="6" t="s">
        <v>72</v>
      </c>
      <c r="H1688" s="6" t="s">
        <v>19</v>
      </c>
      <c r="I1688" s="8">
        <v>0.30000000000000004</v>
      </c>
      <c r="J1688" s="9">
        <v>3000</v>
      </c>
      <c r="K1688" s="10">
        <f t="shared" si="13"/>
        <v>900.00000000000011</v>
      </c>
      <c r="L1688" s="10">
        <f t="shared" si="12"/>
        <v>315</v>
      </c>
      <c r="M1688" s="11">
        <v>0.35</v>
      </c>
      <c r="O1688" s="16"/>
      <c r="P1688" s="14"/>
      <c r="Q1688" s="12"/>
      <c r="R1688" s="13"/>
    </row>
    <row r="1689" spans="1:18" ht="15.75" customHeight="1" x14ac:dyDescent="0.25">
      <c r="A1689" s="1"/>
      <c r="B1689" s="6" t="s">
        <v>14</v>
      </c>
      <c r="C1689" s="6">
        <v>1185732</v>
      </c>
      <c r="D1689" s="7">
        <v>44335</v>
      </c>
      <c r="E1689" s="6" t="s">
        <v>33</v>
      </c>
      <c r="F1689" s="6" t="s">
        <v>71</v>
      </c>
      <c r="G1689" s="6" t="s">
        <v>72</v>
      </c>
      <c r="H1689" s="6" t="s">
        <v>20</v>
      </c>
      <c r="I1689" s="8">
        <v>0.30000000000000004</v>
      </c>
      <c r="J1689" s="9">
        <v>2250</v>
      </c>
      <c r="K1689" s="10">
        <f t="shared" si="13"/>
        <v>675.00000000000011</v>
      </c>
      <c r="L1689" s="10">
        <f t="shared" si="12"/>
        <v>270.00000000000006</v>
      </c>
      <c r="M1689" s="11">
        <v>0.4</v>
      </c>
      <c r="O1689" s="16"/>
      <c r="P1689" s="14"/>
      <c r="Q1689" s="12"/>
      <c r="R1689" s="13"/>
    </row>
    <row r="1690" spans="1:18" ht="15.75" customHeight="1" x14ac:dyDescent="0.25">
      <c r="A1690" s="1"/>
      <c r="B1690" s="6" t="s">
        <v>14</v>
      </c>
      <c r="C1690" s="6">
        <v>1185732</v>
      </c>
      <c r="D1690" s="7">
        <v>44335</v>
      </c>
      <c r="E1690" s="6" t="s">
        <v>33</v>
      </c>
      <c r="F1690" s="6" t="s">
        <v>71</v>
      </c>
      <c r="G1690" s="6" t="s">
        <v>72</v>
      </c>
      <c r="H1690" s="6" t="s">
        <v>21</v>
      </c>
      <c r="I1690" s="8">
        <v>0.44999999999999996</v>
      </c>
      <c r="J1690" s="9">
        <v>2500</v>
      </c>
      <c r="K1690" s="10">
        <f t="shared" si="13"/>
        <v>1125</v>
      </c>
      <c r="L1690" s="10">
        <f t="shared" si="12"/>
        <v>393.75</v>
      </c>
      <c r="M1690" s="11">
        <v>0.35</v>
      </c>
      <c r="O1690" s="16"/>
      <c r="P1690" s="14"/>
      <c r="Q1690" s="12"/>
      <c r="R1690" s="13"/>
    </row>
    <row r="1691" spans="1:18" ht="15.75" customHeight="1" x14ac:dyDescent="0.25">
      <c r="A1691" s="1"/>
      <c r="B1691" s="6" t="s">
        <v>14</v>
      </c>
      <c r="C1691" s="6">
        <v>1185732</v>
      </c>
      <c r="D1691" s="7">
        <v>44335</v>
      </c>
      <c r="E1691" s="6" t="s">
        <v>33</v>
      </c>
      <c r="F1691" s="6" t="s">
        <v>71</v>
      </c>
      <c r="G1691" s="6" t="s">
        <v>72</v>
      </c>
      <c r="H1691" s="6" t="s">
        <v>22</v>
      </c>
      <c r="I1691" s="8">
        <v>0.49999999999999994</v>
      </c>
      <c r="J1691" s="9">
        <v>3500</v>
      </c>
      <c r="K1691" s="10">
        <f t="shared" si="13"/>
        <v>1749.9999999999998</v>
      </c>
      <c r="L1691" s="10">
        <f t="shared" si="12"/>
        <v>874.99999999999989</v>
      </c>
      <c r="M1691" s="11">
        <v>0.5</v>
      </c>
      <c r="O1691" s="16"/>
      <c r="P1691" s="14"/>
      <c r="Q1691" s="12"/>
      <c r="R1691" s="13"/>
    </row>
    <row r="1692" spans="1:18" ht="15.75" customHeight="1" x14ac:dyDescent="0.25">
      <c r="A1692" s="1"/>
      <c r="B1692" s="6" t="s">
        <v>14</v>
      </c>
      <c r="C1692" s="6">
        <v>1185732</v>
      </c>
      <c r="D1692" s="7">
        <v>44365</v>
      </c>
      <c r="E1692" s="6" t="s">
        <v>33</v>
      </c>
      <c r="F1692" s="6" t="s">
        <v>71</v>
      </c>
      <c r="G1692" s="6" t="s">
        <v>72</v>
      </c>
      <c r="H1692" s="6" t="s">
        <v>17</v>
      </c>
      <c r="I1692" s="8">
        <v>0.35000000000000003</v>
      </c>
      <c r="J1692" s="9">
        <v>6000</v>
      </c>
      <c r="K1692" s="10">
        <f t="shared" si="13"/>
        <v>2100</v>
      </c>
      <c r="L1692" s="10">
        <f t="shared" si="12"/>
        <v>840</v>
      </c>
      <c r="M1692" s="11">
        <v>0.4</v>
      </c>
      <c r="O1692" s="16"/>
      <c r="P1692" s="14"/>
      <c r="Q1692" s="12"/>
      <c r="R1692" s="13"/>
    </row>
    <row r="1693" spans="1:18" ht="15.75" customHeight="1" x14ac:dyDescent="0.25">
      <c r="A1693" s="1"/>
      <c r="B1693" s="6" t="s">
        <v>14</v>
      </c>
      <c r="C1693" s="6">
        <v>1185732</v>
      </c>
      <c r="D1693" s="7">
        <v>44365</v>
      </c>
      <c r="E1693" s="6" t="s">
        <v>33</v>
      </c>
      <c r="F1693" s="6" t="s">
        <v>71</v>
      </c>
      <c r="G1693" s="6" t="s">
        <v>72</v>
      </c>
      <c r="H1693" s="6" t="s">
        <v>18</v>
      </c>
      <c r="I1693" s="8">
        <v>0.3000000000000001</v>
      </c>
      <c r="J1693" s="9">
        <v>3500</v>
      </c>
      <c r="K1693" s="10">
        <f t="shared" si="13"/>
        <v>1050.0000000000005</v>
      </c>
      <c r="L1693" s="10">
        <f t="shared" si="12"/>
        <v>367.50000000000011</v>
      </c>
      <c r="M1693" s="11">
        <v>0.35</v>
      </c>
      <c r="O1693" s="16"/>
      <c r="P1693" s="14"/>
      <c r="Q1693" s="12"/>
      <c r="R1693" s="13"/>
    </row>
    <row r="1694" spans="1:18" ht="15.75" customHeight="1" x14ac:dyDescent="0.25">
      <c r="A1694" s="1"/>
      <c r="B1694" s="6" t="s">
        <v>14</v>
      </c>
      <c r="C1694" s="6">
        <v>1185732</v>
      </c>
      <c r="D1694" s="7">
        <v>44365</v>
      </c>
      <c r="E1694" s="6" t="s">
        <v>33</v>
      </c>
      <c r="F1694" s="6" t="s">
        <v>71</v>
      </c>
      <c r="G1694" s="6" t="s">
        <v>72</v>
      </c>
      <c r="H1694" s="6" t="s">
        <v>19</v>
      </c>
      <c r="I1694" s="8">
        <v>0.25000000000000006</v>
      </c>
      <c r="J1694" s="9">
        <v>3750</v>
      </c>
      <c r="K1694" s="10">
        <f t="shared" si="13"/>
        <v>937.50000000000023</v>
      </c>
      <c r="L1694" s="10">
        <f t="shared" si="12"/>
        <v>328.12500000000006</v>
      </c>
      <c r="M1694" s="11">
        <v>0.35</v>
      </c>
      <c r="O1694" s="16"/>
      <c r="P1694" s="14"/>
      <c r="Q1694" s="12"/>
      <c r="R1694" s="13"/>
    </row>
    <row r="1695" spans="1:18" ht="15.75" customHeight="1" x14ac:dyDescent="0.25">
      <c r="A1695" s="1"/>
      <c r="B1695" s="6" t="s">
        <v>14</v>
      </c>
      <c r="C1695" s="6">
        <v>1185732</v>
      </c>
      <c r="D1695" s="7">
        <v>44365</v>
      </c>
      <c r="E1695" s="6" t="s">
        <v>33</v>
      </c>
      <c r="F1695" s="6" t="s">
        <v>71</v>
      </c>
      <c r="G1695" s="6" t="s">
        <v>72</v>
      </c>
      <c r="H1695" s="6" t="s">
        <v>20</v>
      </c>
      <c r="I1695" s="8">
        <v>0.25000000000000006</v>
      </c>
      <c r="J1695" s="9">
        <v>3500</v>
      </c>
      <c r="K1695" s="10">
        <f t="shared" si="13"/>
        <v>875.00000000000023</v>
      </c>
      <c r="L1695" s="10">
        <f t="shared" si="12"/>
        <v>350.00000000000011</v>
      </c>
      <c r="M1695" s="11">
        <v>0.4</v>
      </c>
      <c r="O1695" s="16"/>
      <c r="P1695" s="14"/>
      <c r="Q1695" s="12"/>
      <c r="R1695" s="13"/>
    </row>
    <row r="1696" spans="1:18" ht="15.75" customHeight="1" x14ac:dyDescent="0.25">
      <c r="A1696" s="1"/>
      <c r="B1696" s="6" t="s">
        <v>14</v>
      </c>
      <c r="C1696" s="6">
        <v>1185732</v>
      </c>
      <c r="D1696" s="7">
        <v>44365</v>
      </c>
      <c r="E1696" s="6" t="s">
        <v>33</v>
      </c>
      <c r="F1696" s="6" t="s">
        <v>71</v>
      </c>
      <c r="G1696" s="6" t="s">
        <v>72</v>
      </c>
      <c r="H1696" s="6" t="s">
        <v>21</v>
      </c>
      <c r="I1696" s="8">
        <v>0.4</v>
      </c>
      <c r="J1696" s="9">
        <v>3500</v>
      </c>
      <c r="K1696" s="10">
        <f t="shared" si="13"/>
        <v>1400</v>
      </c>
      <c r="L1696" s="10">
        <f t="shared" si="12"/>
        <v>489.99999999999994</v>
      </c>
      <c r="M1696" s="11">
        <v>0.35</v>
      </c>
      <c r="O1696" s="16"/>
      <c r="P1696" s="14"/>
      <c r="Q1696" s="12"/>
      <c r="R1696" s="13"/>
    </row>
    <row r="1697" spans="1:18" ht="15.75" customHeight="1" x14ac:dyDescent="0.25">
      <c r="A1697" s="1"/>
      <c r="B1697" s="6" t="s">
        <v>14</v>
      </c>
      <c r="C1697" s="6">
        <v>1185732</v>
      </c>
      <c r="D1697" s="7">
        <v>44365</v>
      </c>
      <c r="E1697" s="6" t="s">
        <v>33</v>
      </c>
      <c r="F1697" s="6" t="s">
        <v>71</v>
      </c>
      <c r="G1697" s="6" t="s">
        <v>72</v>
      </c>
      <c r="H1697" s="6" t="s">
        <v>22</v>
      </c>
      <c r="I1697" s="8">
        <v>0.45</v>
      </c>
      <c r="J1697" s="9">
        <v>5250</v>
      </c>
      <c r="K1697" s="10">
        <f t="shared" si="13"/>
        <v>2362.5</v>
      </c>
      <c r="L1697" s="10">
        <f t="shared" si="12"/>
        <v>1181.25</v>
      </c>
      <c r="M1697" s="11">
        <v>0.5</v>
      </c>
      <c r="O1697" s="16"/>
      <c r="P1697" s="14"/>
      <c r="Q1697" s="12"/>
      <c r="R1697" s="13"/>
    </row>
    <row r="1698" spans="1:18" ht="15.75" customHeight="1" x14ac:dyDescent="0.25">
      <c r="A1698" s="1"/>
      <c r="B1698" s="6" t="s">
        <v>14</v>
      </c>
      <c r="C1698" s="6">
        <v>1185732</v>
      </c>
      <c r="D1698" s="7">
        <v>44394</v>
      </c>
      <c r="E1698" s="6" t="s">
        <v>33</v>
      </c>
      <c r="F1698" s="6" t="s">
        <v>71</v>
      </c>
      <c r="G1698" s="6" t="s">
        <v>72</v>
      </c>
      <c r="H1698" s="6" t="s">
        <v>17</v>
      </c>
      <c r="I1698" s="8">
        <v>0.4</v>
      </c>
      <c r="J1698" s="9">
        <v>7500</v>
      </c>
      <c r="K1698" s="10">
        <f t="shared" si="13"/>
        <v>3000</v>
      </c>
      <c r="L1698" s="10">
        <f t="shared" si="12"/>
        <v>1200</v>
      </c>
      <c r="M1698" s="11">
        <v>0.4</v>
      </c>
      <c r="O1698" s="16"/>
      <c r="P1698" s="14"/>
      <c r="Q1698" s="12"/>
      <c r="R1698" s="13"/>
    </row>
    <row r="1699" spans="1:18" ht="15.75" customHeight="1" x14ac:dyDescent="0.25">
      <c r="A1699" s="1"/>
      <c r="B1699" s="6" t="s">
        <v>14</v>
      </c>
      <c r="C1699" s="6">
        <v>1185732</v>
      </c>
      <c r="D1699" s="7">
        <v>44394</v>
      </c>
      <c r="E1699" s="6" t="s">
        <v>33</v>
      </c>
      <c r="F1699" s="6" t="s">
        <v>71</v>
      </c>
      <c r="G1699" s="6" t="s">
        <v>72</v>
      </c>
      <c r="H1699" s="6" t="s">
        <v>18</v>
      </c>
      <c r="I1699" s="8">
        <v>0.35000000000000009</v>
      </c>
      <c r="J1699" s="9">
        <v>5000</v>
      </c>
      <c r="K1699" s="10">
        <f t="shared" si="13"/>
        <v>1750.0000000000005</v>
      </c>
      <c r="L1699" s="10">
        <f t="shared" si="12"/>
        <v>612.50000000000011</v>
      </c>
      <c r="M1699" s="11">
        <v>0.35</v>
      </c>
      <c r="O1699" s="16"/>
      <c r="P1699" s="14"/>
      <c r="Q1699" s="12"/>
      <c r="R1699" s="13"/>
    </row>
    <row r="1700" spans="1:18" ht="15.75" customHeight="1" x14ac:dyDescent="0.25">
      <c r="A1700" s="1"/>
      <c r="B1700" s="6" t="s">
        <v>14</v>
      </c>
      <c r="C1700" s="6">
        <v>1185732</v>
      </c>
      <c r="D1700" s="7">
        <v>44394</v>
      </c>
      <c r="E1700" s="6" t="s">
        <v>33</v>
      </c>
      <c r="F1700" s="6" t="s">
        <v>71</v>
      </c>
      <c r="G1700" s="6" t="s">
        <v>72</v>
      </c>
      <c r="H1700" s="6" t="s">
        <v>19</v>
      </c>
      <c r="I1700" s="8">
        <v>0.30000000000000004</v>
      </c>
      <c r="J1700" s="9">
        <v>4250</v>
      </c>
      <c r="K1700" s="10">
        <f t="shared" si="13"/>
        <v>1275.0000000000002</v>
      </c>
      <c r="L1700" s="10">
        <f t="shared" si="12"/>
        <v>446.25000000000006</v>
      </c>
      <c r="M1700" s="11">
        <v>0.35</v>
      </c>
      <c r="O1700" s="16"/>
      <c r="P1700" s="14"/>
      <c r="Q1700" s="12"/>
      <c r="R1700" s="13"/>
    </row>
    <row r="1701" spans="1:18" ht="15.75" customHeight="1" x14ac:dyDescent="0.25">
      <c r="A1701" s="1"/>
      <c r="B1701" s="6" t="s">
        <v>14</v>
      </c>
      <c r="C1701" s="6">
        <v>1185732</v>
      </c>
      <c r="D1701" s="7">
        <v>44394</v>
      </c>
      <c r="E1701" s="6" t="s">
        <v>33</v>
      </c>
      <c r="F1701" s="6" t="s">
        <v>71</v>
      </c>
      <c r="G1701" s="6" t="s">
        <v>72</v>
      </c>
      <c r="H1701" s="6" t="s">
        <v>20</v>
      </c>
      <c r="I1701" s="8">
        <v>0.30000000000000004</v>
      </c>
      <c r="J1701" s="9">
        <v>3750</v>
      </c>
      <c r="K1701" s="10">
        <f t="shared" si="13"/>
        <v>1125.0000000000002</v>
      </c>
      <c r="L1701" s="10">
        <f t="shared" si="12"/>
        <v>450.00000000000011</v>
      </c>
      <c r="M1701" s="11">
        <v>0.4</v>
      </c>
      <c r="O1701" s="16"/>
      <c r="P1701" s="14"/>
      <c r="Q1701" s="12"/>
      <c r="R1701" s="13"/>
    </row>
    <row r="1702" spans="1:18" ht="15.75" customHeight="1" x14ac:dyDescent="0.25">
      <c r="A1702" s="1"/>
      <c r="B1702" s="6" t="s">
        <v>14</v>
      </c>
      <c r="C1702" s="6">
        <v>1185732</v>
      </c>
      <c r="D1702" s="7">
        <v>44394</v>
      </c>
      <c r="E1702" s="6" t="s">
        <v>33</v>
      </c>
      <c r="F1702" s="6" t="s">
        <v>71</v>
      </c>
      <c r="G1702" s="6" t="s">
        <v>72</v>
      </c>
      <c r="H1702" s="6" t="s">
        <v>21</v>
      </c>
      <c r="I1702" s="8">
        <v>0.4</v>
      </c>
      <c r="J1702" s="9">
        <v>3750</v>
      </c>
      <c r="K1702" s="10">
        <f t="shared" si="13"/>
        <v>1500</v>
      </c>
      <c r="L1702" s="10">
        <f t="shared" si="12"/>
        <v>525</v>
      </c>
      <c r="M1702" s="11">
        <v>0.35</v>
      </c>
      <c r="O1702" s="16"/>
      <c r="P1702" s="14"/>
      <c r="Q1702" s="12"/>
      <c r="R1702" s="13"/>
    </row>
    <row r="1703" spans="1:18" ht="15.75" customHeight="1" x14ac:dyDescent="0.25">
      <c r="A1703" s="1"/>
      <c r="B1703" s="6" t="s">
        <v>14</v>
      </c>
      <c r="C1703" s="6">
        <v>1185732</v>
      </c>
      <c r="D1703" s="7">
        <v>44394</v>
      </c>
      <c r="E1703" s="6" t="s">
        <v>33</v>
      </c>
      <c r="F1703" s="6" t="s">
        <v>71</v>
      </c>
      <c r="G1703" s="6" t="s">
        <v>72</v>
      </c>
      <c r="H1703" s="6" t="s">
        <v>22</v>
      </c>
      <c r="I1703" s="8">
        <v>0.45</v>
      </c>
      <c r="J1703" s="9">
        <v>5500</v>
      </c>
      <c r="K1703" s="10">
        <f t="shared" si="13"/>
        <v>2475</v>
      </c>
      <c r="L1703" s="10">
        <f t="shared" si="12"/>
        <v>1237.5</v>
      </c>
      <c r="M1703" s="11">
        <v>0.5</v>
      </c>
      <c r="O1703" s="16"/>
      <c r="P1703" s="14"/>
      <c r="Q1703" s="12"/>
      <c r="R1703" s="13"/>
    </row>
    <row r="1704" spans="1:18" ht="15.75" customHeight="1" x14ac:dyDescent="0.25">
      <c r="A1704" s="1"/>
      <c r="B1704" s="6" t="s">
        <v>14</v>
      </c>
      <c r="C1704" s="6">
        <v>1185732</v>
      </c>
      <c r="D1704" s="7">
        <v>44426</v>
      </c>
      <c r="E1704" s="6" t="s">
        <v>33</v>
      </c>
      <c r="F1704" s="6" t="s">
        <v>71</v>
      </c>
      <c r="G1704" s="6" t="s">
        <v>72</v>
      </c>
      <c r="H1704" s="6" t="s">
        <v>17</v>
      </c>
      <c r="I1704" s="8">
        <v>0.4</v>
      </c>
      <c r="J1704" s="9">
        <v>7000</v>
      </c>
      <c r="K1704" s="10">
        <f t="shared" si="13"/>
        <v>2800</v>
      </c>
      <c r="L1704" s="10">
        <f t="shared" si="12"/>
        <v>1120</v>
      </c>
      <c r="M1704" s="11">
        <v>0.4</v>
      </c>
      <c r="O1704" s="16"/>
      <c r="P1704" s="14"/>
      <c r="Q1704" s="12"/>
      <c r="R1704" s="13"/>
    </row>
    <row r="1705" spans="1:18" ht="15.75" customHeight="1" x14ac:dyDescent="0.25">
      <c r="A1705" s="1"/>
      <c r="B1705" s="6" t="s">
        <v>14</v>
      </c>
      <c r="C1705" s="6">
        <v>1185732</v>
      </c>
      <c r="D1705" s="7">
        <v>44426</v>
      </c>
      <c r="E1705" s="6" t="s">
        <v>33</v>
      </c>
      <c r="F1705" s="6" t="s">
        <v>71</v>
      </c>
      <c r="G1705" s="6" t="s">
        <v>72</v>
      </c>
      <c r="H1705" s="6" t="s">
        <v>18</v>
      </c>
      <c r="I1705" s="8">
        <v>0.40000000000000008</v>
      </c>
      <c r="J1705" s="9">
        <v>4750</v>
      </c>
      <c r="K1705" s="10">
        <f t="shared" si="13"/>
        <v>1900.0000000000005</v>
      </c>
      <c r="L1705" s="10">
        <f t="shared" si="12"/>
        <v>665.00000000000011</v>
      </c>
      <c r="M1705" s="11">
        <v>0.35</v>
      </c>
      <c r="O1705" s="16"/>
      <c r="P1705" s="14"/>
      <c r="Q1705" s="12"/>
      <c r="R1705" s="13"/>
    </row>
    <row r="1706" spans="1:18" ht="15.75" customHeight="1" x14ac:dyDescent="0.25">
      <c r="A1706" s="1"/>
      <c r="B1706" s="6" t="s">
        <v>14</v>
      </c>
      <c r="C1706" s="6">
        <v>1185732</v>
      </c>
      <c r="D1706" s="7">
        <v>44426</v>
      </c>
      <c r="E1706" s="6" t="s">
        <v>33</v>
      </c>
      <c r="F1706" s="6" t="s">
        <v>71</v>
      </c>
      <c r="G1706" s="6" t="s">
        <v>72</v>
      </c>
      <c r="H1706" s="6" t="s">
        <v>19</v>
      </c>
      <c r="I1706" s="8">
        <v>0.35000000000000003</v>
      </c>
      <c r="J1706" s="9">
        <v>4000</v>
      </c>
      <c r="K1706" s="10">
        <f t="shared" si="13"/>
        <v>1400.0000000000002</v>
      </c>
      <c r="L1706" s="10">
        <f t="shared" si="12"/>
        <v>490.00000000000006</v>
      </c>
      <c r="M1706" s="11">
        <v>0.35</v>
      </c>
      <c r="O1706" s="16"/>
      <c r="P1706" s="14"/>
      <c r="Q1706" s="12"/>
      <c r="R1706" s="13"/>
    </row>
    <row r="1707" spans="1:18" ht="15.75" customHeight="1" x14ac:dyDescent="0.25">
      <c r="A1707" s="1"/>
      <c r="B1707" s="6" t="s">
        <v>14</v>
      </c>
      <c r="C1707" s="6">
        <v>1185732</v>
      </c>
      <c r="D1707" s="7">
        <v>44426</v>
      </c>
      <c r="E1707" s="6" t="s">
        <v>33</v>
      </c>
      <c r="F1707" s="6" t="s">
        <v>71</v>
      </c>
      <c r="G1707" s="6" t="s">
        <v>72</v>
      </c>
      <c r="H1707" s="6" t="s">
        <v>20</v>
      </c>
      <c r="I1707" s="8">
        <v>0.25000000000000006</v>
      </c>
      <c r="J1707" s="9">
        <v>3250</v>
      </c>
      <c r="K1707" s="10">
        <f t="shared" si="13"/>
        <v>812.50000000000023</v>
      </c>
      <c r="L1707" s="10">
        <f t="shared" si="12"/>
        <v>325.00000000000011</v>
      </c>
      <c r="M1707" s="11">
        <v>0.4</v>
      </c>
      <c r="O1707" s="16"/>
      <c r="P1707" s="14"/>
      <c r="Q1707" s="12"/>
      <c r="R1707" s="13"/>
    </row>
    <row r="1708" spans="1:18" ht="15.75" customHeight="1" x14ac:dyDescent="0.25">
      <c r="A1708" s="1"/>
      <c r="B1708" s="6" t="s">
        <v>14</v>
      </c>
      <c r="C1708" s="6">
        <v>1185732</v>
      </c>
      <c r="D1708" s="7">
        <v>44426</v>
      </c>
      <c r="E1708" s="6" t="s">
        <v>33</v>
      </c>
      <c r="F1708" s="6" t="s">
        <v>71</v>
      </c>
      <c r="G1708" s="6" t="s">
        <v>72</v>
      </c>
      <c r="H1708" s="6" t="s">
        <v>21</v>
      </c>
      <c r="I1708" s="8">
        <v>0.35000000000000003</v>
      </c>
      <c r="J1708" s="9">
        <v>3000</v>
      </c>
      <c r="K1708" s="10">
        <f t="shared" si="13"/>
        <v>1050</v>
      </c>
      <c r="L1708" s="10">
        <f t="shared" si="12"/>
        <v>367.5</v>
      </c>
      <c r="M1708" s="11">
        <v>0.35</v>
      </c>
      <c r="O1708" s="16"/>
      <c r="P1708" s="14"/>
      <c r="Q1708" s="12"/>
      <c r="R1708" s="13"/>
    </row>
    <row r="1709" spans="1:18" ht="15.75" customHeight="1" x14ac:dyDescent="0.25">
      <c r="A1709" s="1"/>
      <c r="B1709" s="6" t="s">
        <v>14</v>
      </c>
      <c r="C1709" s="6">
        <v>1185732</v>
      </c>
      <c r="D1709" s="7">
        <v>44426</v>
      </c>
      <c r="E1709" s="6" t="s">
        <v>33</v>
      </c>
      <c r="F1709" s="6" t="s">
        <v>71</v>
      </c>
      <c r="G1709" s="6" t="s">
        <v>72</v>
      </c>
      <c r="H1709" s="6" t="s">
        <v>22</v>
      </c>
      <c r="I1709" s="8">
        <v>0.4</v>
      </c>
      <c r="J1709" s="9">
        <v>4750</v>
      </c>
      <c r="K1709" s="10">
        <f t="shared" si="13"/>
        <v>1900</v>
      </c>
      <c r="L1709" s="10">
        <f t="shared" si="12"/>
        <v>950</v>
      </c>
      <c r="M1709" s="11">
        <v>0.5</v>
      </c>
      <c r="O1709" s="16"/>
      <c r="P1709" s="14"/>
      <c r="Q1709" s="12"/>
      <c r="R1709" s="13"/>
    </row>
    <row r="1710" spans="1:18" ht="15.75" customHeight="1" x14ac:dyDescent="0.25">
      <c r="A1710" s="1"/>
      <c r="B1710" s="6" t="s">
        <v>14</v>
      </c>
      <c r="C1710" s="6">
        <v>1185732</v>
      </c>
      <c r="D1710" s="7">
        <v>44458</v>
      </c>
      <c r="E1710" s="6" t="s">
        <v>33</v>
      </c>
      <c r="F1710" s="6" t="s">
        <v>71</v>
      </c>
      <c r="G1710" s="6" t="s">
        <v>72</v>
      </c>
      <c r="H1710" s="6" t="s">
        <v>17</v>
      </c>
      <c r="I1710" s="8">
        <v>0.35000000000000003</v>
      </c>
      <c r="J1710" s="9">
        <v>6000</v>
      </c>
      <c r="K1710" s="10">
        <f t="shared" si="13"/>
        <v>2100</v>
      </c>
      <c r="L1710" s="10">
        <f t="shared" si="12"/>
        <v>840</v>
      </c>
      <c r="M1710" s="11">
        <v>0.4</v>
      </c>
      <c r="O1710" s="16"/>
      <c r="P1710" s="14"/>
      <c r="Q1710" s="12"/>
      <c r="R1710" s="13"/>
    </row>
    <row r="1711" spans="1:18" ht="15.75" customHeight="1" x14ac:dyDescent="0.25">
      <c r="A1711" s="1"/>
      <c r="B1711" s="6" t="s">
        <v>14</v>
      </c>
      <c r="C1711" s="6">
        <v>1185732</v>
      </c>
      <c r="D1711" s="7">
        <v>44458</v>
      </c>
      <c r="E1711" s="6" t="s">
        <v>33</v>
      </c>
      <c r="F1711" s="6" t="s">
        <v>71</v>
      </c>
      <c r="G1711" s="6" t="s">
        <v>72</v>
      </c>
      <c r="H1711" s="6" t="s">
        <v>18</v>
      </c>
      <c r="I1711" s="8">
        <v>0.3000000000000001</v>
      </c>
      <c r="J1711" s="9">
        <v>4000</v>
      </c>
      <c r="K1711" s="10">
        <f t="shared" si="13"/>
        <v>1200.0000000000005</v>
      </c>
      <c r="L1711" s="10">
        <f t="shared" si="12"/>
        <v>420.00000000000011</v>
      </c>
      <c r="M1711" s="11">
        <v>0.35</v>
      </c>
      <c r="O1711" s="16"/>
      <c r="P1711" s="14"/>
      <c r="Q1711" s="12"/>
      <c r="R1711" s="13"/>
    </row>
    <row r="1712" spans="1:18" ht="15.75" customHeight="1" x14ac:dyDescent="0.25">
      <c r="A1712" s="1"/>
      <c r="B1712" s="6" t="s">
        <v>14</v>
      </c>
      <c r="C1712" s="6">
        <v>1185732</v>
      </c>
      <c r="D1712" s="7">
        <v>44458</v>
      </c>
      <c r="E1712" s="6" t="s">
        <v>33</v>
      </c>
      <c r="F1712" s="6" t="s">
        <v>71</v>
      </c>
      <c r="G1712" s="6" t="s">
        <v>72</v>
      </c>
      <c r="H1712" s="6" t="s">
        <v>19</v>
      </c>
      <c r="I1712" s="8">
        <v>0.15000000000000002</v>
      </c>
      <c r="J1712" s="9">
        <v>3000</v>
      </c>
      <c r="K1712" s="10">
        <f t="shared" si="13"/>
        <v>450.00000000000006</v>
      </c>
      <c r="L1712" s="10">
        <f t="shared" si="12"/>
        <v>157.5</v>
      </c>
      <c r="M1712" s="11">
        <v>0.35</v>
      </c>
      <c r="O1712" s="16"/>
      <c r="P1712" s="14"/>
      <c r="Q1712" s="12"/>
      <c r="R1712" s="13"/>
    </row>
    <row r="1713" spans="1:18" ht="15.75" customHeight="1" x14ac:dyDescent="0.25">
      <c r="A1713" s="1"/>
      <c r="B1713" s="6" t="s">
        <v>14</v>
      </c>
      <c r="C1713" s="6">
        <v>1185732</v>
      </c>
      <c r="D1713" s="7">
        <v>44458</v>
      </c>
      <c r="E1713" s="6" t="s">
        <v>33</v>
      </c>
      <c r="F1713" s="6" t="s">
        <v>71</v>
      </c>
      <c r="G1713" s="6" t="s">
        <v>72</v>
      </c>
      <c r="H1713" s="6" t="s">
        <v>20</v>
      </c>
      <c r="I1713" s="8">
        <v>0.15000000000000002</v>
      </c>
      <c r="J1713" s="9">
        <v>2750</v>
      </c>
      <c r="K1713" s="10">
        <f t="shared" si="13"/>
        <v>412.50000000000006</v>
      </c>
      <c r="L1713" s="10">
        <f t="shared" si="12"/>
        <v>165.00000000000003</v>
      </c>
      <c r="M1713" s="11">
        <v>0.4</v>
      </c>
      <c r="O1713" s="16"/>
      <c r="P1713" s="14"/>
      <c r="Q1713" s="12"/>
      <c r="R1713" s="13"/>
    </row>
    <row r="1714" spans="1:18" ht="15.75" customHeight="1" x14ac:dyDescent="0.25">
      <c r="A1714" s="1"/>
      <c r="B1714" s="6" t="s">
        <v>14</v>
      </c>
      <c r="C1714" s="6">
        <v>1185732</v>
      </c>
      <c r="D1714" s="7">
        <v>44458</v>
      </c>
      <c r="E1714" s="6" t="s">
        <v>33</v>
      </c>
      <c r="F1714" s="6" t="s">
        <v>71</v>
      </c>
      <c r="G1714" s="6" t="s">
        <v>72</v>
      </c>
      <c r="H1714" s="6" t="s">
        <v>21</v>
      </c>
      <c r="I1714" s="8">
        <v>0.25</v>
      </c>
      <c r="J1714" s="9">
        <v>2750</v>
      </c>
      <c r="K1714" s="10">
        <f t="shared" si="13"/>
        <v>687.5</v>
      </c>
      <c r="L1714" s="10">
        <f t="shared" si="12"/>
        <v>240.62499999999997</v>
      </c>
      <c r="M1714" s="11">
        <v>0.35</v>
      </c>
      <c r="O1714" s="16"/>
      <c r="P1714" s="14"/>
      <c r="Q1714" s="12"/>
      <c r="R1714" s="13"/>
    </row>
    <row r="1715" spans="1:18" ht="15.75" customHeight="1" x14ac:dyDescent="0.25">
      <c r="A1715" s="1"/>
      <c r="B1715" s="6" t="s">
        <v>14</v>
      </c>
      <c r="C1715" s="6">
        <v>1185732</v>
      </c>
      <c r="D1715" s="7">
        <v>44458</v>
      </c>
      <c r="E1715" s="6" t="s">
        <v>33</v>
      </c>
      <c r="F1715" s="6" t="s">
        <v>71</v>
      </c>
      <c r="G1715" s="6" t="s">
        <v>72</v>
      </c>
      <c r="H1715" s="6" t="s">
        <v>22</v>
      </c>
      <c r="I1715" s="8">
        <v>0.30000000000000004</v>
      </c>
      <c r="J1715" s="9">
        <v>3500</v>
      </c>
      <c r="K1715" s="10">
        <f t="shared" si="13"/>
        <v>1050.0000000000002</v>
      </c>
      <c r="L1715" s="10">
        <f t="shared" si="12"/>
        <v>525.00000000000011</v>
      </c>
      <c r="M1715" s="11">
        <v>0.5</v>
      </c>
      <c r="O1715" s="16"/>
      <c r="P1715" s="14"/>
      <c r="Q1715" s="12"/>
      <c r="R1715" s="13"/>
    </row>
    <row r="1716" spans="1:18" ht="15.75" customHeight="1" x14ac:dyDescent="0.25">
      <c r="A1716" s="1"/>
      <c r="B1716" s="6" t="s">
        <v>14</v>
      </c>
      <c r="C1716" s="6">
        <v>1185732</v>
      </c>
      <c r="D1716" s="7">
        <v>44487</v>
      </c>
      <c r="E1716" s="6" t="s">
        <v>33</v>
      </c>
      <c r="F1716" s="6" t="s">
        <v>71</v>
      </c>
      <c r="G1716" s="6" t="s">
        <v>72</v>
      </c>
      <c r="H1716" s="6" t="s">
        <v>17</v>
      </c>
      <c r="I1716" s="8">
        <v>0.35</v>
      </c>
      <c r="J1716" s="9">
        <v>5250</v>
      </c>
      <c r="K1716" s="10">
        <f t="shared" si="13"/>
        <v>1837.4999999999998</v>
      </c>
      <c r="L1716" s="10">
        <f t="shared" si="12"/>
        <v>735</v>
      </c>
      <c r="M1716" s="11">
        <v>0.4</v>
      </c>
      <c r="O1716" s="16"/>
      <c r="P1716" s="14"/>
      <c r="Q1716" s="12"/>
      <c r="R1716" s="13"/>
    </row>
    <row r="1717" spans="1:18" ht="15.75" customHeight="1" x14ac:dyDescent="0.25">
      <c r="A1717" s="1"/>
      <c r="B1717" s="6" t="s">
        <v>14</v>
      </c>
      <c r="C1717" s="6">
        <v>1185732</v>
      </c>
      <c r="D1717" s="7">
        <v>44487</v>
      </c>
      <c r="E1717" s="6" t="s">
        <v>33</v>
      </c>
      <c r="F1717" s="6" t="s">
        <v>71</v>
      </c>
      <c r="G1717" s="6" t="s">
        <v>72</v>
      </c>
      <c r="H1717" s="6" t="s">
        <v>18</v>
      </c>
      <c r="I1717" s="8">
        <v>0.25</v>
      </c>
      <c r="J1717" s="9">
        <v>3500</v>
      </c>
      <c r="K1717" s="10">
        <f t="shared" si="13"/>
        <v>875</v>
      </c>
      <c r="L1717" s="10">
        <f t="shared" si="12"/>
        <v>306.25</v>
      </c>
      <c r="M1717" s="11">
        <v>0.35</v>
      </c>
      <c r="O1717" s="16"/>
      <c r="P1717" s="14"/>
      <c r="Q1717" s="12"/>
      <c r="R1717" s="13"/>
    </row>
    <row r="1718" spans="1:18" ht="15.75" customHeight="1" x14ac:dyDescent="0.25">
      <c r="A1718" s="1"/>
      <c r="B1718" s="6" t="s">
        <v>14</v>
      </c>
      <c r="C1718" s="6">
        <v>1185732</v>
      </c>
      <c r="D1718" s="7">
        <v>44487</v>
      </c>
      <c r="E1718" s="6" t="s">
        <v>33</v>
      </c>
      <c r="F1718" s="6" t="s">
        <v>71</v>
      </c>
      <c r="G1718" s="6" t="s">
        <v>72</v>
      </c>
      <c r="H1718" s="6" t="s">
        <v>19</v>
      </c>
      <c r="I1718" s="8">
        <v>0.25</v>
      </c>
      <c r="J1718" s="9">
        <v>2500</v>
      </c>
      <c r="K1718" s="10">
        <f t="shared" si="13"/>
        <v>625</v>
      </c>
      <c r="L1718" s="10">
        <f t="shared" si="12"/>
        <v>218.75</v>
      </c>
      <c r="M1718" s="11">
        <v>0.35</v>
      </c>
      <c r="O1718" s="16"/>
      <c r="P1718" s="14"/>
      <c r="Q1718" s="12"/>
      <c r="R1718" s="13"/>
    </row>
    <row r="1719" spans="1:18" ht="15.75" customHeight="1" x14ac:dyDescent="0.25">
      <c r="A1719" s="1"/>
      <c r="B1719" s="6" t="s">
        <v>14</v>
      </c>
      <c r="C1719" s="6">
        <v>1185732</v>
      </c>
      <c r="D1719" s="7">
        <v>44487</v>
      </c>
      <c r="E1719" s="6" t="s">
        <v>33</v>
      </c>
      <c r="F1719" s="6" t="s">
        <v>71</v>
      </c>
      <c r="G1719" s="6" t="s">
        <v>72</v>
      </c>
      <c r="H1719" s="6" t="s">
        <v>20</v>
      </c>
      <c r="I1719" s="8">
        <v>0.25</v>
      </c>
      <c r="J1719" s="9">
        <v>2250</v>
      </c>
      <c r="K1719" s="10">
        <f t="shared" si="13"/>
        <v>562.5</v>
      </c>
      <c r="L1719" s="10">
        <f t="shared" si="12"/>
        <v>225</v>
      </c>
      <c r="M1719" s="11">
        <v>0.4</v>
      </c>
      <c r="O1719" s="16"/>
      <c r="P1719" s="14"/>
      <c r="Q1719" s="12"/>
      <c r="R1719" s="13"/>
    </row>
    <row r="1720" spans="1:18" ht="15.75" customHeight="1" x14ac:dyDescent="0.25">
      <c r="A1720" s="1"/>
      <c r="B1720" s="6" t="s">
        <v>14</v>
      </c>
      <c r="C1720" s="6">
        <v>1185732</v>
      </c>
      <c r="D1720" s="7">
        <v>44487</v>
      </c>
      <c r="E1720" s="6" t="s">
        <v>33</v>
      </c>
      <c r="F1720" s="6" t="s">
        <v>71</v>
      </c>
      <c r="G1720" s="6" t="s">
        <v>72</v>
      </c>
      <c r="H1720" s="6" t="s">
        <v>21</v>
      </c>
      <c r="I1720" s="8">
        <v>0.35</v>
      </c>
      <c r="J1720" s="9">
        <v>2250</v>
      </c>
      <c r="K1720" s="10">
        <f t="shared" si="13"/>
        <v>787.5</v>
      </c>
      <c r="L1720" s="10">
        <f t="shared" si="12"/>
        <v>275.625</v>
      </c>
      <c r="M1720" s="11">
        <v>0.35</v>
      </c>
      <c r="O1720" s="16"/>
      <c r="P1720" s="14"/>
      <c r="Q1720" s="12"/>
      <c r="R1720" s="13"/>
    </row>
    <row r="1721" spans="1:18" ht="15.75" customHeight="1" x14ac:dyDescent="0.25">
      <c r="A1721" s="1"/>
      <c r="B1721" s="6" t="s">
        <v>14</v>
      </c>
      <c r="C1721" s="6">
        <v>1185732</v>
      </c>
      <c r="D1721" s="7">
        <v>44487</v>
      </c>
      <c r="E1721" s="6" t="s">
        <v>33</v>
      </c>
      <c r="F1721" s="6" t="s">
        <v>71</v>
      </c>
      <c r="G1721" s="6" t="s">
        <v>72</v>
      </c>
      <c r="H1721" s="6" t="s">
        <v>22</v>
      </c>
      <c r="I1721" s="8">
        <v>0.39999999999999991</v>
      </c>
      <c r="J1721" s="9">
        <v>3500</v>
      </c>
      <c r="K1721" s="10">
        <f t="shared" si="13"/>
        <v>1399.9999999999998</v>
      </c>
      <c r="L1721" s="10">
        <f t="shared" si="12"/>
        <v>699.99999999999989</v>
      </c>
      <c r="M1721" s="11">
        <v>0.5</v>
      </c>
      <c r="O1721" s="16"/>
      <c r="P1721" s="14"/>
      <c r="Q1721" s="12"/>
      <c r="R1721" s="13"/>
    </row>
    <row r="1722" spans="1:18" ht="15.75" customHeight="1" x14ac:dyDescent="0.25">
      <c r="A1722" s="1"/>
      <c r="B1722" s="6" t="s">
        <v>14</v>
      </c>
      <c r="C1722" s="6">
        <v>1185732</v>
      </c>
      <c r="D1722" s="7">
        <v>44518</v>
      </c>
      <c r="E1722" s="6" t="s">
        <v>33</v>
      </c>
      <c r="F1722" s="6" t="s">
        <v>71</v>
      </c>
      <c r="G1722" s="6" t="s">
        <v>72</v>
      </c>
      <c r="H1722" s="6" t="s">
        <v>17</v>
      </c>
      <c r="I1722" s="8">
        <v>0.35000000000000003</v>
      </c>
      <c r="J1722" s="9">
        <v>5000</v>
      </c>
      <c r="K1722" s="10">
        <f t="shared" si="13"/>
        <v>1750.0000000000002</v>
      </c>
      <c r="L1722" s="10">
        <f t="shared" si="12"/>
        <v>700.00000000000011</v>
      </c>
      <c r="M1722" s="11">
        <v>0.4</v>
      </c>
      <c r="O1722" s="16"/>
      <c r="P1722" s="14"/>
      <c r="Q1722" s="12"/>
      <c r="R1722" s="13"/>
    </row>
    <row r="1723" spans="1:18" ht="15.75" customHeight="1" x14ac:dyDescent="0.25">
      <c r="A1723" s="1"/>
      <c r="B1723" s="6" t="s">
        <v>14</v>
      </c>
      <c r="C1723" s="6">
        <v>1185732</v>
      </c>
      <c r="D1723" s="7">
        <v>44518</v>
      </c>
      <c r="E1723" s="6" t="s">
        <v>33</v>
      </c>
      <c r="F1723" s="6" t="s">
        <v>71</v>
      </c>
      <c r="G1723" s="6" t="s">
        <v>72</v>
      </c>
      <c r="H1723" s="6" t="s">
        <v>18</v>
      </c>
      <c r="I1723" s="8">
        <v>0.25000000000000006</v>
      </c>
      <c r="J1723" s="9">
        <v>3500</v>
      </c>
      <c r="K1723" s="10">
        <f t="shared" si="13"/>
        <v>875.00000000000023</v>
      </c>
      <c r="L1723" s="10">
        <f t="shared" si="12"/>
        <v>306.25000000000006</v>
      </c>
      <c r="M1723" s="11">
        <v>0.35</v>
      </c>
      <c r="O1723" s="16"/>
      <c r="P1723" s="14"/>
      <c r="Q1723" s="12"/>
      <c r="R1723" s="13"/>
    </row>
    <row r="1724" spans="1:18" ht="15.75" customHeight="1" x14ac:dyDescent="0.25">
      <c r="A1724" s="1"/>
      <c r="B1724" s="6" t="s">
        <v>14</v>
      </c>
      <c r="C1724" s="6">
        <v>1185732</v>
      </c>
      <c r="D1724" s="7">
        <v>44518</v>
      </c>
      <c r="E1724" s="6" t="s">
        <v>33</v>
      </c>
      <c r="F1724" s="6" t="s">
        <v>71</v>
      </c>
      <c r="G1724" s="6" t="s">
        <v>72</v>
      </c>
      <c r="H1724" s="6" t="s">
        <v>19</v>
      </c>
      <c r="I1724" s="8">
        <v>0.25000000000000006</v>
      </c>
      <c r="J1724" s="9">
        <v>2950</v>
      </c>
      <c r="K1724" s="10">
        <f t="shared" si="13"/>
        <v>737.50000000000011</v>
      </c>
      <c r="L1724" s="10">
        <f t="shared" si="12"/>
        <v>258.125</v>
      </c>
      <c r="M1724" s="11">
        <v>0.35</v>
      </c>
      <c r="O1724" s="16"/>
      <c r="P1724" s="14"/>
      <c r="Q1724" s="12"/>
      <c r="R1724" s="13"/>
    </row>
    <row r="1725" spans="1:18" ht="15.75" customHeight="1" x14ac:dyDescent="0.25">
      <c r="A1725" s="1"/>
      <c r="B1725" s="6" t="s">
        <v>14</v>
      </c>
      <c r="C1725" s="6">
        <v>1185732</v>
      </c>
      <c r="D1725" s="7">
        <v>44518</v>
      </c>
      <c r="E1725" s="6" t="s">
        <v>33</v>
      </c>
      <c r="F1725" s="6" t="s">
        <v>71</v>
      </c>
      <c r="G1725" s="6" t="s">
        <v>72</v>
      </c>
      <c r="H1725" s="6" t="s">
        <v>20</v>
      </c>
      <c r="I1725" s="8">
        <v>0.25000000000000006</v>
      </c>
      <c r="J1725" s="9">
        <v>3250</v>
      </c>
      <c r="K1725" s="10">
        <f t="shared" si="13"/>
        <v>812.50000000000023</v>
      </c>
      <c r="L1725" s="10">
        <f t="shared" si="12"/>
        <v>325.00000000000011</v>
      </c>
      <c r="M1725" s="11">
        <v>0.4</v>
      </c>
      <c r="O1725" s="16"/>
      <c r="P1725" s="14"/>
      <c r="Q1725" s="12"/>
      <c r="R1725" s="13"/>
    </row>
    <row r="1726" spans="1:18" ht="15.75" customHeight="1" x14ac:dyDescent="0.25">
      <c r="A1726" s="1"/>
      <c r="B1726" s="6" t="s">
        <v>14</v>
      </c>
      <c r="C1726" s="6">
        <v>1185732</v>
      </c>
      <c r="D1726" s="7">
        <v>44518</v>
      </c>
      <c r="E1726" s="6" t="s">
        <v>33</v>
      </c>
      <c r="F1726" s="6" t="s">
        <v>71</v>
      </c>
      <c r="G1726" s="6" t="s">
        <v>72</v>
      </c>
      <c r="H1726" s="6" t="s">
        <v>21</v>
      </c>
      <c r="I1726" s="8">
        <v>0.44999999999999996</v>
      </c>
      <c r="J1726" s="9">
        <v>3000</v>
      </c>
      <c r="K1726" s="10">
        <f t="shared" si="13"/>
        <v>1349.9999999999998</v>
      </c>
      <c r="L1726" s="10">
        <f t="shared" si="12"/>
        <v>472.49999999999989</v>
      </c>
      <c r="M1726" s="11">
        <v>0.35</v>
      </c>
      <c r="O1726" s="16"/>
      <c r="P1726" s="14"/>
      <c r="Q1726" s="12"/>
      <c r="R1726" s="13"/>
    </row>
    <row r="1727" spans="1:18" ht="15.75" customHeight="1" x14ac:dyDescent="0.25">
      <c r="A1727" s="1"/>
      <c r="B1727" s="6" t="s">
        <v>14</v>
      </c>
      <c r="C1727" s="6">
        <v>1185732</v>
      </c>
      <c r="D1727" s="7">
        <v>44518</v>
      </c>
      <c r="E1727" s="6" t="s">
        <v>33</v>
      </c>
      <c r="F1727" s="6" t="s">
        <v>71</v>
      </c>
      <c r="G1727" s="6" t="s">
        <v>72</v>
      </c>
      <c r="H1727" s="6" t="s">
        <v>22</v>
      </c>
      <c r="I1727" s="8">
        <v>0.49999999999999983</v>
      </c>
      <c r="J1727" s="9">
        <v>4000</v>
      </c>
      <c r="K1727" s="10">
        <f t="shared" si="13"/>
        <v>1999.9999999999993</v>
      </c>
      <c r="L1727" s="10">
        <f t="shared" si="12"/>
        <v>999.99999999999966</v>
      </c>
      <c r="M1727" s="11">
        <v>0.5</v>
      </c>
      <c r="O1727" s="16"/>
      <c r="P1727" s="14"/>
      <c r="Q1727" s="12"/>
      <c r="R1727" s="13"/>
    </row>
    <row r="1728" spans="1:18" ht="15.75" customHeight="1" x14ac:dyDescent="0.25">
      <c r="A1728" s="1"/>
      <c r="B1728" s="6" t="s">
        <v>14</v>
      </c>
      <c r="C1728" s="6">
        <v>1185732</v>
      </c>
      <c r="D1728" s="7">
        <v>44547</v>
      </c>
      <c r="E1728" s="6" t="s">
        <v>33</v>
      </c>
      <c r="F1728" s="6" t="s">
        <v>71</v>
      </c>
      <c r="G1728" s="6" t="s">
        <v>72</v>
      </c>
      <c r="H1728" s="6" t="s">
        <v>17</v>
      </c>
      <c r="I1728" s="8">
        <v>0.44999999999999996</v>
      </c>
      <c r="J1728" s="9">
        <v>6500</v>
      </c>
      <c r="K1728" s="10">
        <f t="shared" si="13"/>
        <v>2924.9999999999995</v>
      </c>
      <c r="L1728" s="10">
        <f t="shared" si="12"/>
        <v>1169.9999999999998</v>
      </c>
      <c r="M1728" s="11">
        <v>0.4</v>
      </c>
      <c r="O1728" s="16"/>
      <c r="P1728" s="14"/>
      <c r="Q1728" s="12"/>
      <c r="R1728" s="13"/>
    </row>
    <row r="1729" spans="1:18" ht="15.75" customHeight="1" x14ac:dyDescent="0.25">
      <c r="A1729" s="1"/>
      <c r="B1729" s="6" t="s">
        <v>14</v>
      </c>
      <c r="C1729" s="6">
        <v>1185732</v>
      </c>
      <c r="D1729" s="7">
        <v>44547</v>
      </c>
      <c r="E1729" s="6" t="s">
        <v>33</v>
      </c>
      <c r="F1729" s="6" t="s">
        <v>71</v>
      </c>
      <c r="G1729" s="6" t="s">
        <v>72</v>
      </c>
      <c r="H1729" s="6" t="s">
        <v>18</v>
      </c>
      <c r="I1729" s="8">
        <v>0.35000000000000003</v>
      </c>
      <c r="J1729" s="9">
        <v>4500</v>
      </c>
      <c r="K1729" s="10">
        <f t="shared" si="13"/>
        <v>1575.0000000000002</v>
      </c>
      <c r="L1729" s="10">
        <f t="shared" si="12"/>
        <v>551.25</v>
      </c>
      <c r="M1729" s="11">
        <v>0.35</v>
      </c>
      <c r="O1729" s="16"/>
      <c r="P1729" s="14"/>
      <c r="Q1729" s="12"/>
      <c r="R1729" s="13"/>
    </row>
    <row r="1730" spans="1:18" ht="15.75" customHeight="1" x14ac:dyDescent="0.25">
      <c r="A1730" s="1"/>
      <c r="B1730" s="6" t="s">
        <v>14</v>
      </c>
      <c r="C1730" s="6">
        <v>1185732</v>
      </c>
      <c r="D1730" s="7">
        <v>44547</v>
      </c>
      <c r="E1730" s="6" t="s">
        <v>33</v>
      </c>
      <c r="F1730" s="6" t="s">
        <v>71</v>
      </c>
      <c r="G1730" s="6" t="s">
        <v>72</v>
      </c>
      <c r="H1730" s="6" t="s">
        <v>19</v>
      </c>
      <c r="I1730" s="8">
        <v>0.35000000000000003</v>
      </c>
      <c r="J1730" s="9">
        <v>4000</v>
      </c>
      <c r="K1730" s="10">
        <f t="shared" si="13"/>
        <v>1400.0000000000002</v>
      </c>
      <c r="L1730" s="10">
        <f t="shared" si="12"/>
        <v>490.00000000000006</v>
      </c>
      <c r="M1730" s="11">
        <v>0.35</v>
      </c>
      <c r="O1730" s="16"/>
      <c r="P1730" s="14"/>
      <c r="Q1730" s="12"/>
      <c r="R1730" s="13"/>
    </row>
    <row r="1731" spans="1:18" ht="15.75" customHeight="1" x14ac:dyDescent="0.25">
      <c r="A1731" s="1"/>
      <c r="B1731" s="6" t="s">
        <v>14</v>
      </c>
      <c r="C1731" s="6">
        <v>1185732</v>
      </c>
      <c r="D1731" s="7">
        <v>44547</v>
      </c>
      <c r="E1731" s="6" t="s">
        <v>33</v>
      </c>
      <c r="F1731" s="6" t="s">
        <v>71</v>
      </c>
      <c r="G1731" s="6" t="s">
        <v>72</v>
      </c>
      <c r="H1731" s="6" t="s">
        <v>20</v>
      </c>
      <c r="I1731" s="8">
        <v>0.35000000000000003</v>
      </c>
      <c r="J1731" s="9">
        <v>3500</v>
      </c>
      <c r="K1731" s="10">
        <f t="shared" si="13"/>
        <v>1225.0000000000002</v>
      </c>
      <c r="L1731" s="10">
        <f t="shared" si="12"/>
        <v>490.00000000000011</v>
      </c>
      <c r="M1731" s="11">
        <v>0.4</v>
      </c>
      <c r="O1731" s="16"/>
      <c r="P1731" s="14"/>
      <c r="Q1731" s="12"/>
      <c r="R1731" s="13"/>
    </row>
    <row r="1732" spans="1:18" ht="15.75" customHeight="1" x14ac:dyDescent="0.25">
      <c r="A1732" s="1"/>
      <c r="B1732" s="6" t="s">
        <v>14</v>
      </c>
      <c r="C1732" s="6">
        <v>1185732</v>
      </c>
      <c r="D1732" s="7">
        <v>44547</v>
      </c>
      <c r="E1732" s="6" t="s">
        <v>33</v>
      </c>
      <c r="F1732" s="6" t="s">
        <v>71</v>
      </c>
      <c r="G1732" s="6" t="s">
        <v>72</v>
      </c>
      <c r="H1732" s="6" t="s">
        <v>21</v>
      </c>
      <c r="I1732" s="8">
        <v>0.44999999999999996</v>
      </c>
      <c r="J1732" s="9">
        <v>3500</v>
      </c>
      <c r="K1732" s="10">
        <f t="shared" si="13"/>
        <v>1574.9999999999998</v>
      </c>
      <c r="L1732" s="10">
        <f t="shared" si="12"/>
        <v>551.24999999999989</v>
      </c>
      <c r="M1732" s="11">
        <v>0.35</v>
      </c>
      <c r="O1732" s="16"/>
      <c r="P1732" s="14"/>
      <c r="Q1732" s="12"/>
      <c r="R1732" s="13"/>
    </row>
    <row r="1733" spans="1:18" ht="15.75" customHeight="1" x14ac:dyDescent="0.25">
      <c r="A1733" s="1"/>
      <c r="B1733" s="6" t="s">
        <v>14</v>
      </c>
      <c r="C1733" s="6">
        <v>1185732</v>
      </c>
      <c r="D1733" s="7">
        <v>44547</v>
      </c>
      <c r="E1733" s="6" t="s">
        <v>33</v>
      </c>
      <c r="F1733" s="6" t="s">
        <v>71</v>
      </c>
      <c r="G1733" s="6" t="s">
        <v>72</v>
      </c>
      <c r="H1733" s="6" t="s">
        <v>22</v>
      </c>
      <c r="I1733" s="8">
        <v>0.49999999999999983</v>
      </c>
      <c r="J1733" s="9">
        <v>4500</v>
      </c>
      <c r="K1733" s="10">
        <f t="shared" si="13"/>
        <v>2249.9999999999991</v>
      </c>
      <c r="L1733" s="10">
        <f t="shared" si="12"/>
        <v>1124.9999999999995</v>
      </c>
      <c r="M1733" s="11">
        <v>0.5</v>
      </c>
      <c r="O1733" s="16"/>
      <c r="P1733" s="14"/>
      <c r="Q1733" s="12"/>
      <c r="R1733" s="13"/>
    </row>
    <row r="1734" spans="1:18" ht="15.75" customHeight="1" x14ac:dyDescent="0.25">
      <c r="A1734" s="1" t="s">
        <v>39</v>
      </c>
      <c r="B1734" s="6" t="s">
        <v>14</v>
      </c>
      <c r="C1734" s="6">
        <v>1185732</v>
      </c>
      <c r="D1734" s="7">
        <v>44207</v>
      </c>
      <c r="E1734" s="6" t="s">
        <v>33</v>
      </c>
      <c r="F1734" s="6" t="s">
        <v>73</v>
      </c>
      <c r="G1734" s="6" t="s">
        <v>74</v>
      </c>
      <c r="H1734" s="6" t="s">
        <v>17</v>
      </c>
      <c r="I1734" s="8">
        <v>0.25</v>
      </c>
      <c r="J1734" s="9">
        <v>6750</v>
      </c>
      <c r="K1734" s="10">
        <f t="shared" si="13"/>
        <v>1687.5</v>
      </c>
      <c r="L1734" s="10">
        <f t="shared" si="12"/>
        <v>675</v>
      </c>
      <c r="M1734" s="11">
        <v>0.4</v>
      </c>
      <c r="O1734" s="16"/>
      <c r="P1734" s="14"/>
      <c r="Q1734" s="12"/>
      <c r="R1734" s="13"/>
    </row>
    <row r="1735" spans="1:18" ht="15.75" customHeight="1" x14ac:dyDescent="0.25">
      <c r="A1735" s="1"/>
      <c r="B1735" s="6" t="s">
        <v>14</v>
      </c>
      <c r="C1735" s="6">
        <v>1185732</v>
      </c>
      <c r="D1735" s="7">
        <v>44207</v>
      </c>
      <c r="E1735" s="6" t="s">
        <v>33</v>
      </c>
      <c r="F1735" s="6" t="s">
        <v>73</v>
      </c>
      <c r="G1735" s="6" t="s">
        <v>74</v>
      </c>
      <c r="H1735" s="6" t="s">
        <v>18</v>
      </c>
      <c r="I1735" s="8">
        <v>0.25</v>
      </c>
      <c r="J1735" s="9">
        <v>4750</v>
      </c>
      <c r="K1735" s="10">
        <f t="shared" si="13"/>
        <v>1187.5</v>
      </c>
      <c r="L1735" s="10">
        <f t="shared" si="12"/>
        <v>415.625</v>
      </c>
      <c r="M1735" s="11">
        <v>0.35</v>
      </c>
      <c r="O1735" s="16"/>
      <c r="P1735" s="14"/>
      <c r="Q1735" s="12"/>
      <c r="R1735" s="13"/>
    </row>
    <row r="1736" spans="1:18" ht="15.75" customHeight="1" x14ac:dyDescent="0.25">
      <c r="A1736" s="1"/>
      <c r="B1736" s="6" t="s">
        <v>14</v>
      </c>
      <c r="C1736" s="6">
        <v>1185732</v>
      </c>
      <c r="D1736" s="7">
        <v>44207</v>
      </c>
      <c r="E1736" s="6" t="s">
        <v>33</v>
      </c>
      <c r="F1736" s="6" t="s">
        <v>73</v>
      </c>
      <c r="G1736" s="6" t="s">
        <v>74</v>
      </c>
      <c r="H1736" s="6" t="s">
        <v>19</v>
      </c>
      <c r="I1736" s="8">
        <v>0.15000000000000002</v>
      </c>
      <c r="J1736" s="9">
        <v>4750</v>
      </c>
      <c r="K1736" s="10">
        <f t="shared" si="13"/>
        <v>712.50000000000011</v>
      </c>
      <c r="L1736" s="10">
        <f t="shared" si="12"/>
        <v>249.37500000000003</v>
      </c>
      <c r="M1736" s="11">
        <v>0.35</v>
      </c>
      <c r="O1736" s="16"/>
      <c r="P1736" s="14"/>
      <c r="Q1736" s="12"/>
      <c r="R1736" s="13"/>
    </row>
    <row r="1737" spans="1:18" ht="15.75" customHeight="1" x14ac:dyDescent="0.25">
      <c r="A1737" s="1"/>
      <c r="B1737" s="6" t="s">
        <v>14</v>
      </c>
      <c r="C1737" s="6">
        <v>1185732</v>
      </c>
      <c r="D1737" s="7">
        <v>44207</v>
      </c>
      <c r="E1737" s="6" t="s">
        <v>33</v>
      </c>
      <c r="F1737" s="6" t="s">
        <v>73</v>
      </c>
      <c r="G1737" s="6" t="s">
        <v>74</v>
      </c>
      <c r="H1737" s="6" t="s">
        <v>20</v>
      </c>
      <c r="I1737" s="8">
        <v>0.20000000000000007</v>
      </c>
      <c r="J1737" s="9">
        <v>3250</v>
      </c>
      <c r="K1737" s="10">
        <f t="shared" si="13"/>
        <v>650.00000000000023</v>
      </c>
      <c r="L1737" s="10">
        <f t="shared" si="12"/>
        <v>260.00000000000011</v>
      </c>
      <c r="M1737" s="11">
        <v>0.4</v>
      </c>
      <c r="O1737" s="16"/>
      <c r="P1737" s="14"/>
      <c r="Q1737" s="12"/>
      <c r="R1737" s="13"/>
    </row>
    <row r="1738" spans="1:18" ht="15.75" customHeight="1" x14ac:dyDescent="0.25">
      <c r="A1738" s="1"/>
      <c r="B1738" s="6" t="s">
        <v>14</v>
      </c>
      <c r="C1738" s="6">
        <v>1185732</v>
      </c>
      <c r="D1738" s="7">
        <v>44207</v>
      </c>
      <c r="E1738" s="6" t="s">
        <v>33</v>
      </c>
      <c r="F1738" s="6" t="s">
        <v>73</v>
      </c>
      <c r="G1738" s="6" t="s">
        <v>74</v>
      </c>
      <c r="H1738" s="6" t="s">
        <v>21</v>
      </c>
      <c r="I1738" s="8">
        <v>0.35</v>
      </c>
      <c r="J1738" s="9">
        <v>3750</v>
      </c>
      <c r="K1738" s="10">
        <f t="shared" si="13"/>
        <v>1312.5</v>
      </c>
      <c r="L1738" s="10">
        <f t="shared" si="12"/>
        <v>459.37499999999994</v>
      </c>
      <c r="M1738" s="11">
        <v>0.35</v>
      </c>
      <c r="O1738" s="16"/>
      <c r="P1738" s="14"/>
      <c r="Q1738" s="12"/>
      <c r="R1738" s="13"/>
    </row>
    <row r="1739" spans="1:18" ht="15.75" customHeight="1" x14ac:dyDescent="0.25">
      <c r="A1739" s="1"/>
      <c r="B1739" s="6" t="s">
        <v>14</v>
      </c>
      <c r="C1739" s="6">
        <v>1185732</v>
      </c>
      <c r="D1739" s="7">
        <v>44207</v>
      </c>
      <c r="E1739" s="6" t="s">
        <v>33</v>
      </c>
      <c r="F1739" s="6" t="s">
        <v>73</v>
      </c>
      <c r="G1739" s="6" t="s">
        <v>74</v>
      </c>
      <c r="H1739" s="6" t="s">
        <v>22</v>
      </c>
      <c r="I1739" s="8">
        <v>0.25</v>
      </c>
      <c r="J1739" s="9">
        <v>4750</v>
      </c>
      <c r="K1739" s="10">
        <f t="shared" si="13"/>
        <v>1187.5</v>
      </c>
      <c r="L1739" s="10">
        <f t="shared" si="12"/>
        <v>593.75</v>
      </c>
      <c r="M1739" s="11">
        <v>0.5</v>
      </c>
      <c r="O1739" s="16"/>
      <c r="P1739" s="14"/>
      <c r="Q1739" s="12"/>
      <c r="R1739" s="13"/>
    </row>
    <row r="1740" spans="1:18" ht="15.75" customHeight="1" x14ac:dyDescent="0.25">
      <c r="A1740" s="1"/>
      <c r="B1740" s="6" t="s">
        <v>14</v>
      </c>
      <c r="C1740" s="6">
        <v>1185732</v>
      </c>
      <c r="D1740" s="7">
        <v>44238</v>
      </c>
      <c r="E1740" s="6" t="s">
        <v>33</v>
      </c>
      <c r="F1740" s="6" t="s">
        <v>73</v>
      </c>
      <c r="G1740" s="6" t="s">
        <v>74</v>
      </c>
      <c r="H1740" s="6" t="s">
        <v>17</v>
      </c>
      <c r="I1740" s="8">
        <v>0.25</v>
      </c>
      <c r="J1740" s="9">
        <v>7250</v>
      </c>
      <c r="K1740" s="10">
        <f t="shared" si="13"/>
        <v>1812.5</v>
      </c>
      <c r="L1740" s="10">
        <f t="shared" si="12"/>
        <v>725</v>
      </c>
      <c r="M1740" s="11">
        <v>0.4</v>
      </c>
      <c r="O1740" s="16"/>
      <c r="P1740" s="14"/>
      <c r="Q1740" s="12"/>
      <c r="R1740" s="13"/>
    </row>
    <row r="1741" spans="1:18" ht="15.75" customHeight="1" x14ac:dyDescent="0.25">
      <c r="A1741" s="1"/>
      <c r="B1741" s="6" t="s">
        <v>14</v>
      </c>
      <c r="C1741" s="6">
        <v>1185732</v>
      </c>
      <c r="D1741" s="7">
        <v>44238</v>
      </c>
      <c r="E1741" s="6" t="s">
        <v>33</v>
      </c>
      <c r="F1741" s="6" t="s">
        <v>73</v>
      </c>
      <c r="G1741" s="6" t="s">
        <v>74</v>
      </c>
      <c r="H1741" s="6" t="s">
        <v>18</v>
      </c>
      <c r="I1741" s="8">
        <v>0.25</v>
      </c>
      <c r="J1741" s="9">
        <v>3750</v>
      </c>
      <c r="K1741" s="10">
        <f t="shared" si="13"/>
        <v>937.5</v>
      </c>
      <c r="L1741" s="10">
        <f t="shared" si="12"/>
        <v>328.125</v>
      </c>
      <c r="M1741" s="11">
        <v>0.35</v>
      </c>
      <c r="O1741" s="16"/>
      <c r="P1741" s="14"/>
      <c r="Q1741" s="12"/>
      <c r="R1741" s="13"/>
    </row>
    <row r="1742" spans="1:18" ht="15.75" customHeight="1" x14ac:dyDescent="0.25">
      <c r="A1742" s="1"/>
      <c r="B1742" s="6" t="s">
        <v>14</v>
      </c>
      <c r="C1742" s="6">
        <v>1185732</v>
      </c>
      <c r="D1742" s="7">
        <v>44238</v>
      </c>
      <c r="E1742" s="6" t="s">
        <v>33</v>
      </c>
      <c r="F1742" s="6" t="s">
        <v>73</v>
      </c>
      <c r="G1742" s="6" t="s">
        <v>74</v>
      </c>
      <c r="H1742" s="6" t="s">
        <v>19</v>
      </c>
      <c r="I1742" s="8">
        <v>0.15000000000000002</v>
      </c>
      <c r="J1742" s="9">
        <v>4250</v>
      </c>
      <c r="K1742" s="10">
        <f t="shared" si="13"/>
        <v>637.50000000000011</v>
      </c>
      <c r="L1742" s="10">
        <f t="shared" si="12"/>
        <v>223.12500000000003</v>
      </c>
      <c r="M1742" s="11">
        <v>0.35</v>
      </c>
      <c r="O1742" s="16"/>
      <c r="P1742" s="14"/>
      <c r="Q1742" s="12"/>
      <c r="R1742" s="13"/>
    </row>
    <row r="1743" spans="1:18" ht="15.75" customHeight="1" x14ac:dyDescent="0.25">
      <c r="A1743" s="1"/>
      <c r="B1743" s="6" t="s">
        <v>14</v>
      </c>
      <c r="C1743" s="6">
        <v>1185732</v>
      </c>
      <c r="D1743" s="7">
        <v>44238</v>
      </c>
      <c r="E1743" s="6" t="s">
        <v>33</v>
      </c>
      <c r="F1743" s="6" t="s">
        <v>73</v>
      </c>
      <c r="G1743" s="6" t="s">
        <v>74</v>
      </c>
      <c r="H1743" s="6" t="s">
        <v>20</v>
      </c>
      <c r="I1743" s="8">
        <v>0.20000000000000007</v>
      </c>
      <c r="J1743" s="9">
        <v>3000</v>
      </c>
      <c r="K1743" s="10">
        <f t="shared" si="13"/>
        <v>600.00000000000023</v>
      </c>
      <c r="L1743" s="10">
        <f t="shared" si="12"/>
        <v>240.00000000000011</v>
      </c>
      <c r="M1743" s="11">
        <v>0.4</v>
      </c>
      <c r="O1743" s="16"/>
      <c r="P1743" s="14"/>
      <c r="Q1743" s="12"/>
      <c r="R1743" s="13"/>
    </row>
    <row r="1744" spans="1:18" ht="15.75" customHeight="1" x14ac:dyDescent="0.25">
      <c r="A1744" s="1"/>
      <c r="B1744" s="6" t="s">
        <v>14</v>
      </c>
      <c r="C1744" s="6">
        <v>1185732</v>
      </c>
      <c r="D1744" s="7">
        <v>44238</v>
      </c>
      <c r="E1744" s="6" t="s">
        <v>33</v>
      </c>
      <c r="F1744" s="6" t="s">
        <v>73</v>
      </c>
      <c r="G1744" s="6" t="s">
        <v>74</v>
      </c>
      <c r="H1744" s="6" t="s">
        <v>21</v>
      </c>
      <c r="I1744" s="8">
        <v>0.35</v>
      </c>
      <c r="J1744" s="9">
        <v>3750</v>
      </c>
      <c r="K1744" s="10">
        <f t="shared" si="13"/>
        <v>1312.5</v>
      </c>
      <c r="L1744" s="10">
        <f t="shared" si="12"/>
        <v>459.37499999999994</v>
      </c>
      <c r="M1744" s="11">
        <v>0.35</v>
      </c>
      <c r="O1744" s="16"/>
      <c r="P1744" s="14"/>
      <c r="Q1744" s="12"/>
      <c r="R1744" s="13"/>
    </row>
    <row r="1745" spans="1:18" ht="15.75" customHeight="1" x14ac:dyDescent="0.25">
      <c r="A1745" s="1"/>
      <c r="B1745" s="6" t="s">
        <v>14</v>
      </c>
      <c r="C1745" s="6">
        <v>1185732</v>
      </c>
      <c r="D1745" s="7">
        <v>44238</v>
      </c>
      <c r="E1745" s="6" t="s">
        <v>33</v>
      </c>
      <c r="F1745" s="6" t="s">
        <v>73</v>
      </c>
      <c r="G1745" s="6" t="s">
        <v>74</v>
      </c>
      <c r="H1745" s="6" t="s">
        <v>22</v>
      </c>
      <c r="I1745" s="8">
        <v>0.25</v>
      </c>
      <c r="J1745" s="9">
        <v>4500</v>
      </c>
      <c r="K1745" s="10">
        <f t="shared" si="13"/>
        <v>1125</v>
      </c>
      <c r="L1745" s="10">
        <f t="shared" si="12"/>
        <v>562.5</v>
      </c>
      <c r="M1745" s="11">
        <v>0.5</v>
      </c>
      <c r="O1745" s="16"/>
      <c r="P1745" s="14"/>
      <c r="Q1745" s="12"/>
      <c r="R1745" s="13"/>
    </row>
    <row r="1746" spans="1:18" ht="15.75" customHeight="1" x14ac:dyDescent="0.25">
      <c r="A1746" s="1"/>
      <c r="B1746" s="6" t="s">
        <v>14</v>
      </c>
      <c r="C1746" s="6">
        <v>1185732</v>
      </c>
      <c r="D1746" s="7">
        <v>44265</v>
      </c>
      <c r="E1746" s="6" t="s">
        <v>33</v>
      </c>
      <c r="F1746" s="6" t="s">
        <v>73</v>
      </c>
      <c r="G1746" s="6" t="s">
        <v>74</v>
      </c>
      <c r="H1746" s="6" t="s">
        <v>17</v>
      </c>
      <c r="I1746" s="8">
        <v>0.30000000000000004</v>
      </c>
      <c r="J1746" s="9">
        <v>6700</v>
      </c>
      <c r="K1746" s="10">
        <f t="shared" si="13"/>
        <v>2010.0000000000002</v>
      </c>
      <c r="L1746" s="10">
        <f t="shared" si="12"/>
        <v>804.00000000000011</v>
      </c>
      <c r="M1746" s="11">
        <v>0.4</v>
      </c>
      <c r="O1746" s="16"/>
      <c r="P1746" s="14"/>
      <c r="Q1746" s="12"/>
      <c r="R1746" s="13"/>
    </row>
    <row r="1747" spans="1:18" ht="15.75" customHeight="1" x14ac:dyDescent="0.25">
      <c r="A1747" s="1"/>
      <c r="B1747" s="6" t="s">
        <v>14</v>
      </c>
      <c r="C1747" s="6">
        <v>1185732</v>
      </c>
      <c r="D1747" s="7">
        <v>44265</v>
      </c>
      <c r="E1747" s="6" t="s">
        <v>33</v>
      </c>
      <c r="F1747" s="6" t="s">
        <v>73</v>
      </c>
      <c r="G1747" s="6" t="s">
        <v>74</v>
      </c>
      <c r="H1747" s="6" t="s">
        <v>18</v>
      </c>
      <c r="I1747" s="8">
        <v>0.30000000000000004</v>
      </c>
      <c r="J1747" s="9">
        <v>3500</v>
      </c>
      <c r="K1747" s="10">
        <f t="shared" si="13"/>
        <v>1050.0000000000002</v>
      </c>
      <c r="L1747" s="10">
        <f t="shared" si="12"/>
        <v>367.50000000000006</v>
      </c>
      <c r="M1747" s="11">
        <v>0.35</v>
      </c>
      <c r="O1747" s="16"/>
      <c r="P1747" s="14"/>
      <c r="Q1747" s="12"/>
      <c r="R1747" s="13"/>
    </row>
    <row r="1748" spans="1:18" ht="15.75" customHeight="1" x14ac:dyDescent="0.25">
      <c r="A1748" s="1"/>
      <c r="B1748" s="6" t="s">
        <v>14</v>
      </c>
      <c r="C1748" s="6">
        <v>1185732</v>
      </c>
      <c r="D1748" s="7">
        <v>44265</v>
      </c>
      <c r="E1748" s="6" t="s">
        <v>33</v>
      </c>
      <c r="F1748" s="6" t="s">
        <v>73</v>
      </c>
      <c r="G1748" s="6" t="s">
        <v>74</v>
      </c>
      <c r="H1748" s="6" t="s">
        <v>19</v>
      </c>
      <c r="I1748" s="8">
        <v>0.20000000000000007</v>
      </c>
      <c r="J1748" s="9">
        <v>4000</v>
      </c>
      <c r="K1748" s="10">
        <f t="shared" si="13"/>
        <v>800.00000000000023</v>
      </c>
      <c r="L1748" s="10">
        <f t="shared" si="12"/>
        <v>280.00000000000006</v>
      </c>
      <c r="M1748" s="11">
        <v>0.35</v>
      </c>
      <c r="O1748" s="16"/>
      <c r="P1748" s="14"/>
      <c r="Q1748" s="12"/>
      <c r="R1748" s="13"/>
    </row>
    <row r="1749" spans="1:18" ht="15.75" customHeight="1" x14ac:dyDescent="0.25">
      <c r="A1749" s="1"/>
      <c r="B1749" s="6" t="s">
        <v>14</v>
      </c>
      <c r="C1749" s="6">
        <v>1185732</v>
      </c>
      <c r="D1749" s="7">
        <v>44265</v>
      </c>
      <c r="E1749" s="6" t="s">
        <v>33</v>
      </c>
      <c r="F1749" s="6" t="s">
        <v>73</v>
      </c>
      <c r="G1749" s="6" t="s">
        <v>74</v>
      </c>
      <c r="H1749" s="6" t="s">
        <v>20</v>
      </c>
      <c r="I1749" s="8">
        <v>0.25</v>
      </c>
      <c r="J1749" s="9">
        <v>2500</v>
      </c>
      <c r="K1749" s="10">
        <f t="shared" si="13"/>
        <v>625</v>
      </c>
      <c r="L1749" s="10">
        <f t="shared" si="12"/>
        <v>250</v>
      </c>
      <c r="M1749" s="11">
        <v>0.4</v>
      </c>
      <c r="O1749" s="16"/>
      <c r="P1749" s="14"/>
      <c r="Q1749" s="12"/>
      <c r="R1749" s="13"/>
    </row>
    <row r="1750" spans="1:18" ht="15.75" customHeight="1" x14ac:dyDescent="0.25">
      <c r="A1750" s="1"/>
      <c r="B1750" s="6" t="s">
        <v>14</v>
      </c>
      <c r="C1750" s="6">
        <v>1185732</v>
      </c>
      <c r="D1750" s="7">
        <v>44265</v>
      </c>
      <c r="E1750" s="6" t="s">
        <v>33</v>
      </c>
      <c r="F1750" s="6" t="s">
        <v>73</v>
      </c>
      <c r="G1750" s="6" t="s">
        <v>74</v>
      </c>
      <c r="H1750" s="6" t="s">
        <v>21</v>
      </c>
      <c r="I1750" s="8">
        <v>0.4</v>
      </c>
      <c r="J1750" s="9">
        <v>3000</v>
      </c>
      <c r="K1750" s="10">
        <f t="shared" si="13"/>
        <v>1200</v>
      </c>
      <c r="L1750" s="10">
        <f t="shared" si="12"/>
        <v>420</v>
      </c>
      <c r="M1750" s="11">
        <v>0.35</v>
      </c>
      <c r="O1750" s="16"/>
      <c r="P1750" s="14"/>
      <c r="Q1750" s="12"/>
      <c r="R1750" s="13"/>
    </row>
    <row r="1751" spans="1:18" ht="15.75" customHeight="1" x14ac:dyDescent="0.25">
      <c r="A1751" s="1"/>
      <c r="B1751" s="6" t="s">
        <v>14</v>
      </c>
      <c r="C1751" s="6">
        <v>1185732</v>
      </c>
      <c r="D1751" s="7">
        <v>44265</v>
      </c>
      <c r="E1751" s="6" t="s">
        <v>33</v>
      </c>
      <c r="F1751" s="6" t="s">
        <v>73</v>
      </c>
      <c r="G1751" s="6" t="s">
        <v>74</v>
      </c>
      <c r="H1751" s="6" t="s">
        <v>22</v>
      </c>
      <c r="I1751" s="8">
        <v>0.30000000000000004</v>
      </c>
      <c r="J1751" s="9">
        <v>4000</v>
      </c>
      <c r="K1751" s="10">
        <f t="shared" si="13"/>
        <v>1200.0000000000002</v>
      </c>
      <c r="L1751" s="10">
        <f t="shared" si="12"/>
        <v>600.00000000000011</v>
      </c>
      <c r="M1751" s="11">
        <v>0.5</v>
      </c>
      <c r="O1751" s="16"/>
      <c r="P1751" s="14"/>
      <c r="Q1751" s="12"/>
      <c r="R1751" s="13"/>
    </row>
    <row r="1752" spans="1:18" ht="15.75" customHeight="1" x14ac:dyDescent="0.25">
      <c r="A1752" s="1"/>
      <c r="B1752" s="6" t="s">
        <v>14</v>
      </c>
      <c r="C1752" s="6">
        <v>1185732</v>
      </c>
      <c r="D1752" s="7">
        <v>44297</v>
      </c>
      <c r="E1752" s="6" t="s">
        <v>33</v>
      </c>
      <c r="F1752" s="6" t="s">
        <v>73</v>
      </c>
      <c r="G1752" s="6" t="s">
        <v>74</v>
      </c>
      <c r="H1752" s="6" t="s">
        <v>17</v>
      </c>
      <c r="I1752" s="8">
        <v>0.30000000000000004</v>
      </c>
      <c r="J1752" s="9">
        <v>6250</v>
      </c>
      <c r="K1752" s="10">
        <f t="shared" si="13"/>
        <v>1875.0000000000002</v>
      </c>
      <c r="L1752" s="10">
        <f t="shared" si="12"/>
        <v>750.00000000000011</v>
      </c>
      <c r="M1752" s="11">
        <v>0.4</v>
      </c>
      <c r="O1752" s="16"/>
      <c r="P1752" s="14"/>
      <c r="Q1752" s="12"/>
      <c r="R1752" s="13"/>
    </row>
    <row r="1753" spans="1:18" ht="15.75" customHeight="1" x14ac:dyDescent="0.25">
      <c r="A1753" s="1"/>
      <c r="B1753" s="6" t="s">
        <v>14</v>
      </c>
      <c r="C1753" s="6">
        <v>1185732</v>
      </c>
      <c r="D1753" s="7">
        <v>44297</v>
      </c>
      <c r="E1753" s="6" t="s">
        <v>33</v>
      </c>
      <c r="F1753" s="6" t="s">
        <v>73</v>
      </c>
      <c r="G1753" s="6" t="s">
        <v>74</v>
      </c>
      <c r="H1753" s="6" t="s">
        <v>18</v>
      </c>
      <c r="I1753" s="8">
        <v>0.25000000000000006</v>
      </c>
      <c r="J1753" s="9">
        <v>3250</v>
      </c>
      <c r="K1753" s="10">
        <f t="shared" si="13"/>
        <v>812.50000000000023</v>
      </c>
      <c r="L1753" s="10">
        <f t="shared" si="12"/>
        <v>284.37500000000006</v>
      </c>
      <c r="M1753" s="11">
        <v>0.35</v>
      </c>
      <c r="O1753" s="16"/>
      <c r="P1753" s="14"/>
      <c r="Q1753" s="12"/>
      <c r="R1753" s="13"/>
    </row>
    <row r="1754" spans="1:18" ht="15.75" customHeight="1" x14ac:dyDescent="0.25">
      <c r="A1754" s="1"/>
      <c r="B1754" s="6" t="s">
        <v>14</v>
      </c>
      <c r="C1754" s="6">
        <v>1185732</v>
      </c>
      <c r="D1754" s="7">
        <v>44297</v>
      </c>
      <c r="E1754" s="6" t="s">
        <v>33</v>
      </c>
      <c r="F1754" s="6" t="s">
        <v>73</v>
      </c>
      <c r="G1754" s="6" t="s">
        <v>74</v>
      </c>
      <c r="H1754" s="6" t="s">
        <v>19</v>
      </c>
      <c r="I1754" s="8">
        <v>0.15000000000000008</v>
      </c>
      <c r="J1754" s="9">
        <v>3250</v>
      </c>
      <c r="K1754" s="10">
        <f t="shared" si="13"/>
        <v>487.50000000000023</v>
      </c>
      <c r="L1754" s="10">
        <f t="shared" si="12"/>
        <v>170.62500000000006</v>
      </c>
      <c r="M1754" s="11">
        <v>0.35</v>
      </c>
      <c r="O1754" s="16"/>
      <c r="P1754" s="14"/>
      <c r="Q1754" s="12"/>
      <c r="R1754" s="13"/>
    </row>
    <row r="1755" spans="1:18" ht="15.75" customHeight="1" x14ac:dyDescent="0.25">
      <c r="A1755" s="1"/>
      <c r="B1755" s="6" t="s">
        <v>14</v>
      </c>
      <c r="C1755" s="6">
        <v>1185732</v>
      </c>
      <c r="D1755" s="7">
        <v>44297</v>
      </c>
      <c r="E1755" s="6" t="s">
        <v>33</v>
      </c>
      <c r="F1755" s="6" t="s">
        <v>73</v>
      </c>
      <c r="G1755" s="6" t="s">
        <v>74</v>
      </c>
      <c r="H1755" s="6" t="s">
        <v>20</v>
      </c>
      <c r="I1755" s="8">
        <v>0.2</v>
      </c>
      <c r="J1755" s="9">
        <v>2500</v>
      </c>
      <c r="K1755" s="10">
        <f t="shared" si="13"/>
        <v>500</v>
      </c>
      <c r="L1755" s="10">
        <f t="shared" si="12"/>
        <v>200</v>
      </c>
      <c r="M1755" s="11">
        <v>0.4</v>
      </c>
      <c r="O1755" s="16"/>
      <c r="P1755" s="14"/>
      <c r="Q1755" s="12"/>
      <c r="R1755" s="13"/>
    </row>
    <row r="1756" spans="1:18" ht="15.75" customHeight="1" x14ac:dyDescent="0.25">
      <c r="A1756" s="1"/>
      <c r="B1756" s="6" t="s">
        <v>14</v>
      </c>
      <c r="C1756" s="6">
        <v>1185732</v>
      </c>
      <c r="D1756" s="7">
        <v>44297</v>
      </c>
      <c r="E1756" s="6" t="s">
        <v>33</v>
      </c>
      <c r="F1756" s="6" t="s">
        <v>73</v>
      </c>
      <c r="G1756" s="6" t="s">
        <v>74</v>
      </c>
      <c r="H1756" s="6" t="s">
        <v>21</v>
      </c>
      <c r="I1756" s="8">
        <v>0.35000000000000003</v>
      </c>
      <c r="J1756" s="9">
        <v>2750</v>
      </c>
      <c r="K1756" s="10">
        <f t="shared" si="13"/>
        <v>962.50000000000011</v>
      </c>
      <c r="L1756" s="10">
        <f t="shared" si="12"/>
        <v>336.875</v>
      </c>
      <c r="M1756" s="11">
        <v>0.35</v>
      </c>
      <c r="O1756" s="16"/>
      <c r="P1756" s="14"/>
      <c r="Q1756" s="12"/>
      <c r="R1756" s="13"/>
    </row>
    <row r="1757" spans="1:18" ht="15.75" customHeight="1" x14ac:dyDescent="0.25">
      <c r="A1757" s="1"/>
      <c r="B1757" s="6" t="s">
        <v>14</v>
      </c>
      <c r="C1757" s="6">
        <v>1185732</v>
      </c>
      <c r="D1757" s="7">
        <v>44297</v>
      </c>
      <c r="E1757" s="6" t="s">
        <v>33</v>
      </c>
      <c r="F1757" s="6" t="s">
        <v>73</v>
      </c>
      <c r="G1757" s="6" t="s">
        <v>74</v>
      </c>
      <c r="H1757" s="6" t="s">
        <v>22</v>
      </c>
      <c r="I1757" s="8">
        <v>0.25000000000000006</v>
      </c>
      <c r="J1757" s="9">
        <v>4000</v>
      </c>
      <c r="K1757" s="10">
        <f t="shared" si="13"/>
        <v>1000.0000000000002</v>
      </c>
      <c r="L1757" s="10">
        <f t="shared" si="12"/>
        <v>500.00000000000011</v>
      </c>
      <c r="M1757" s="11">
        <v>0.5</v>
      </c>
      <c r="O1757" s="16"/>
      <c r="P1757" s="14"/>
      <c r="Q1757" s="12"/>
      <c r="R1757" s="13"/>
    </row>
    <row r="1758" spans="1:18" ht="15.75" customHeight="1" x14ac:dyDescent="0.25">
      <c r="A1758" s="1"/>
      <c r="B1758" s="6" t="s">
        <v>14</v>
      </c>
      <c r="C1758" s="6">
        <v>1185732</v>
      </c>
      <c r="D1758" s="7">
        <v>44328</v>
      </c>
      <c r="E1758" s="6" t="s">
        <v>33</v>
      </c>
      <c r="F1758" s="6" t="s">
        <v>73</v>
      </c>
      <c r="G1758" s="6" t="s">
        <v>74</v>
      </c>
      <c r="H1758" s="6" t="s">
        <v>17</v>
      </c>
      <c r="I1758" s="8">
        <v>0.35000000000000003</v>
      </c>
      <c r="J1758" s="9">
        <v>6700</v>
      </c>
      <c r="K1758" s="10">
        <f t="shared" si="13"/>
        <v>2345</v>
      </c>
      <c r="L1758" s="10">
        <f t="shared" si="12"/>
        <v>938</v>
      </c>
      <c r="M1758" s="11">
        <v>0.4</v>
      </c>
      <c r="O1758" s="16"/>
      <c r="P1758" s="14"/>
      <c r="Q1758" s="12"/>
      <c r="R1758" s="13"/>
    </row>
    <row r="1759" spans="1:18" ht="15.75" customHeight="1" x14ac:dyDescent="0.25">
      <c r="A1759" s="1"/>
      <c r="B1759" s="6" t="s">
        <v>14</v>
      </c>
      <c r="C1759" s="6">
        <v>1185732</v>
      </c>
      <c r="D1759" s="7">
        <v>44328</v>
      </c>
      <c r="E1759" s="6" t="s">
        <v>33</v>
      </c>
      <c r="F1759" s="6" t="s">
        <v>73</v>
      </c>
      <c r="G1759" s="6" t="s">
        <v>74</v>
      </c>
      <c r="H1759" s="6" t="s">
        <v>18</v>
      </c>
      <c r="I1759" s="8">
        <v>0.3000000000000001</v>
      </c>
      <c r="J1759" s="9">
        <v>3750</v>
      </c>
      <c r="K1759" s="10">
        <f t="shared" si="13"/>
        <v>1125.0000000000005</v>
      </c>
      <c r="L1759" s="10">
        <f t="shared" si="12"/>
        <v>393.75000000000011</v>
      </c>
      <c r="M1759" s="11">
        <v>0.35</v>
      </c>
      <c r="O1759" s="16"/>
      <c r="P1759" s="14"/>
      <c r="Q1759" s="12"/>
      <c r="R1759" s="13"/>
    </row>
    <row r="1760" spans="1:18" ht="15.75" customHeight="1" x14ac:dyDescent="0.25">
      <c r="A1760" s="1"/>
      <c r="B1760" s="6" t="s">
        <v>14</v>
      </c>
      <c r="C1760" s="6">
        <v>1185732</v>
      </c>
      <c r="D1760" s="7">
        <v>44328</v>
      </c>
      <c r="E1760" s="6" t="s">
        <v>33</v>
      </c>
      <c r="F1760" s="6" t="s">
        <v>73</v>
      </c>
      <c r="G1760" s="6" t="s">
        <v>74</v>
      </c>
      <c r="H1760" s="6" t="s">
        <v>19</v>
      </c>
      <c r="I1760" s="8">
        <v>0.25000000000000006</v>
      </c>
      <c r="J1760" s="9">
        <v>3500</v>
      </c>
      <c r="K1760" s="10">
        <f t="shared" si="13"/>
        <v>875.00000000000023</v>
      </c>
      <c r="L1760" s="10">
        <f t="shared" si="12"/>
        <v>306.25000000000006</v>
      </c>
      <c r="M1760" s="11">
        <v>0.35</v>
      </c>
      <c r="O1760" s="16"/>
      <c r="P1760" s="14"/>
      <c r="Q1760" s="12"/>
      <c r="R1760" s="13"/>
    </row>
    <row r="1761" spans="1:18" ht="15.75" customHeight="1" x14ac:dyDescent="0.25">
      <c r="A1761" s="1"/>
      <c r="B1761" s="6" t="s">
        <v>14</v>
      </c>
      <c r="C1761" s="6">
        <v>1185732</v>
      </c>
      <c r="D1761" s="7">
        <v>44328</v>
      </c>
      <c r="E1761" s="6" t="s">
        <v>33</v>
      </c>
      <c r="F1761" s="6" t="s">
        <v>73</v>
      </c>
      <c r="G1761" s="6" t="s">
        <v>74</v>
      </c>
      <c r="H1761" s="6" t="s">
        <v>20</v>
      </c>
      <c r="I1761" s="8">
        <v>0.25000000000000006</v>
      </c>
      <c r="J1761" s="9">
        <v>2750</v>
      </c>
      <c r="K1761" s="10">
        <f t="shared" si="13"/>
        <v>687.50000000000011</v>
      </c>
      <c r="L1761" s="10">
        <f t="shared" si="12"/>
        <v>275.00000000000006</v>
      </c>
      <c r="M1761" s="11">
        <v>0.4</v>
      </c>
      <c r="O1761" s="16"/>
      <c r="P1761" s="14"/>
      <c r="Q1761" s="12"/>
      <c r="R1761" s="13"/>
    </row>
    <row r="1762" spans="1:18" ht="15.75" customHeight="1" x14ac:dyDescent="0.25">
      <c r="A1762" s="1"/>
      <c r="B1762" s="6" t="s">
        <v>14</v>
      </c>
      <c r="C1762" s="6">
        <v>1185732</v>
      </c>
      <c r="D1762" s="7">
        <v>44328</v>
      </c>
      <c r="E1762" s="6" t="s">
        <v>33</v>
      </c>
      <c r="F1762" s="6" t="s">
        <v>73</v>
      </c>
      <c r="G1762" s="6" t="s">
        <v>74</v>
      </c>
      <c r="H1762" s="6" t="s">
        <v>21</v>
      </c>
      <c r="I1762" s="8">
        <v>0.39999999999999997</v>
      </c>
      <c r="J1762" s="9">
        <v>3000</v>
      </c>
      <c r="K1762" s="10">
        <f t="shared" si="13"/>
        <v>1200</v>
      </c>
      <c r="L1762" s="10">
        <f t="shared" si="12"/>
        <v>420</v>
      </c>
      <c r="M1762" s="11">
        <v>0.35</v>
      </c>
      <c r="O1762" s="16"/>
      <c r="P1762" s="14"/>
      <c r="Q1762" s="12"/>
      <c r="R1762" s="13"/>
    </row>
    <row r="1763" spans="1:18" ht="15.75" customHeight="1" x14ac:dyDescent="0.25">
      <c r="A1763" s="1"/>
      <c r="B1763" s="6" t="s">
        <v>14</v>
      </c>
      <c r="C1763" s="6">
        <v>1185732</v>
      </c>
      <c r="D1763" s="7">
        <v>44328</v>
      </c>
      <c r="E1763" s="6" t="s">
        <v>33</v>
      </c>
      <c r="F1763" s="6" t="s">
        <v>73</v>
      </c>
      <c r="G1763" s="6" t="s">
        <v>74</v>
      </c>
      <c r="H1763" s="6" t="s">
        <v>22</v>
      </c>
      <c r="I1763" s="8">
        <v>0.44999999999999996</v>
      </c>
      <c r="J1763" s="9">
        <v>4000</v>
      </c>
      <c r="K1763" s="10">
        <f t="shared" si="13"/>
        <v>1799.9999999999998</v>
      </c>
      <c r="L1763" s="10">
        <f t="shared" si="12"/>
        <v>899.99999999999989</v>
      </c>
      <c r="M1763" s="11">
        <v>0.5</v>
      </c>
      <c r="O1763" s="16"/>
      <c r="P1763" s="14"/>
      <c r="Q1763" s="12"/>
      <c r="R1763" s="13"/>
    </row>
    <row r="1764" spans="1:18" ht="15.75" customHeight="1" x14ac:dyDescent="0.25">
      <c r="A1764" s="1"/>
      <c r="B1764" s="6" t="s">
        <v>14</v>
      </c>
      <c r="C1764" s="6">
        <v>1185732</v>
      </c>
      <c r="D1764" s="7">
        <v>44358</v>
      </c>
      <c r="E1764" s="6" t="s">
        <v>33</v>
      </c>
      <c r="F1764" s="6" t="s">
        <v>73</v>
      </c>
      <c r="G1764" s="6" t="s">
        <v>74</v>
      </c>
      <c r="H1764" s="6" t="s">
        <v>17</v>
      </c>
      <c r="I1764" s="8">
        <v>0.30000000000000004</v>
      </c>
      <c r="J1764" s="9">
        <v>6500</v>
      </c>
      <c r="K1764" s="10">
        <f t="shared" si="13"/>
        <v>1950.0000000000002</v>
      </c>
      <c r="L1764" s="10">
        <f t="shared" si="12"/>
        <v>780.00000000000011</v>
      </c>
      <c r="M1764" s="11">
        <v>0.4</v>
      </c>
      <c r="O1764" s="16"/>
      <c r="P1764" s="14"/>
      <c r="Q1764" s="12"/>
      <c r="R1764" s="13"/>
    </row>
    <row r="1765" spans="1:18" ht="15.75" customHeight="1" x14ac:dyDescent="0.25">
      <c r="A1765" s="1"/>
      <c r="B1765" s="6" t="s">
        <v>14</v>
      </c>
      <c r="C1765" s="6">
        <v>1185732</v>
      </c>
      <c r="D1765" s="7">
        <v>44358</v>
      </c>
      <c r="E1765" s="6" t="s">
        <v>33</v>
      </c>
      <c r="F1765" s="6" t="s">
        <v>73</v>
      </c>
      <c r="G1765" s="6" t="s">
        <v>74</v>
      </c>
      <c r="H1765" s="6" t="s">
        <v>18</v>
      </c>
      <c r="I1765" s="8">
        <v>0.25000000000000011</v>
      </c>
      <c r="J1765" s="9">
        <v>4000</v>
      </c>
      <c r="K1765" s="10">
        <f t="shared" si="13"/>
        <v>1000.0000000000005</v>
      </c>
      <c r="L1765" s="10">
        <f t="shared" si="12"/>
        <v>350.00000000000011</v>
      </c>
      <c r="M1765" s="11">
        <v>0.35</v>
      </c>
      <c r="O1765" s="16"/>
      <c r="P1765" s="14"/>
      <c r="Q1765" s="12"/>
      <c r="R1765" s="13"/>
    </row>
    <row r="1766" spans="1:18" ht="15.75" customHeight="1" x14ac:dyDescent="0.25">
      <c r="A1766" s="1"/>
      <c r="B1766" s="6" t="s">
        <v>14</v>
      </c>
      <c r="C1766" s="6">
        <v>1185732</v>
      </c>
      <c r="D1766" s="7">
        <v>44358</v>
      </c>
      <c r="E1766" s="6" t="s">
        <v>33</v>
      </c>
      <c r="F1766" s="6" t="s">
        <v>73</v>
      </c>
      <c r="G1766" s="6" t="s">
        <v>74</v>
      </c>
      <c r="H1766" s="6" t="s">
        <v>19</v>
      </c>
      <c r="I1766" s="8">
        <v>0.20000000000000007</v>
      </c>
      <c r="J1766" s="9">
        <v>4250</v>
      </c>
      <c r="K1766" s="10">
        <f t="shared" si="13"/>
        <v>850.00000000000023</v>
      </c>
      <c r="L1766" s="10">
        <f t="shared" si="12"/>
        <v>297.50000000000006</v>
      </c>
      <c r="M1766" s="11">
        <v>0.35</v>
      </c>
      <c r="O1766" s="16"/>
      <c r="P1766" s="14"/>
      <c r="Q1766" s="12"/>
      <c r="R1766" s="13"/>
    </row>
    <row r="1767" spans="1:18" ht="15.75" customHeight="1" x14ac:dyDescent="0.25">
      <c r="A1767" s="1"/>
      <c r="B1767" s="6" t="s">
        <v>14</v>
      </c>
      <c r="C1767" s="6">
        <v>1185732</v>
      </c>
      <c r="D1767" s="7">
        <v>44358</v>
      </c>
      <c r="E1767" s="6" t="s">
        <v>33</v>
      </c>
      <c r="F1767" s="6" t="s">
        <v>73</v>
      </c>
      <c r="G1767" s="6" t="s">
        <v>74</v>
      </c>
      <c r="H1767" s="6" t="s">
        <v>20</v>
      </c>
      <c r="I1767" s="8">
        <v>0.20000000000000007</v>
      </c>
      <c r="J1767" s="9">
        <v>4000</v>
      </c>
      <c r="K1767" s="10">
        <f t="shared" si="13"/>
        <v>800.00000000000023</v>
      </c>
      <c r="L1767" s="10">
        <f t="shared" si="12"/>
        <v>320.00000000000011</v>
      </c>
      <c r="M1767" s="11">
        <v>0.4</v>
      </c>
      <c r="O1767" s="16"/>
      <c r="P1767" s="14"/>
      <c r="Q1767" s="12"/>
      <c r="R1767" s="13"/>
    </row>
    <row r="1768" spans="1:18" ht="15.75" customHeight="1" x14ac:dyDescent="0.25">
      <c r="A1768" s="1"/>
      <c r="B1768" s="6" t="s">
        <v>14</v>
      </c>
      <c r="C1768" s="6">
        <v>1185732</v>
      </c>
      <c r="D1768" s="7">
        <v>44358</v>
      </c>
      <c r="E1768" s="6" t="s">
        <v>33</v>
      </c>
      <c r="F1768" s="6" t="s">
        <v>73</v>
      </c>
      <c r="G1768" s="6" t="s">
        <v>74</v>
      </c>
      <c r="H1768" s="6" t="s">
        <v>21</v>
      </c>
      <c r="I1768" s="8">
        <v>0.35000000000000003</v>
      </c>
      <c r="J1768" s="9">
        <v>4000</v>
      </c>
      <c r="K1768" s="10">
        <f t="shared" si="13"/>
        <v>1400.0000000000002</v>
      </c>
      <c r="L1768" s="10">
        <f t="shared" si="12"/>
        <v>490.00000000000006</v>
      </c>
      <c r="M1768" s="11">
        <v>0.35</v>
      </c>
      <c r="O1768" s="16"/>
      <c r="P1768" s="14"/>
      <c r="Q1768" s="12"/>
      <c r="R1768" s="13"/>
    </row>
    <row r="1769" spans="1:18" ht="15.75" customHeight="1" x14ac:dyDescent="0.25">
      <c r="A1769" s="1"/>
      <c r="B1769" s="6" t="s">
        <v>14</v>
      </c>
      <c r="C1769" s="6">
        <v>1185732</v>
      </c>
      <c r="D1769" s="7">
        <v>44358</v>
      </c>
      <c r="E1769" s="6" t="s">
        <v>33</v>
      </c>
      <c r="F1769" s="6" t="s">
        <v>73</v>
      </c>
      <c r="G1769" s="6" t="s">
        <v>74</v>
      </c>
      <c r="H1769" s="6" t="s">
        <v>22</v>
      </c>
      <c r="I1769" s="8">
        <v>0.4</v>
      </c>
      <c r="J1769" s="9">
        <v>5750</v>
      </c>
      <c r="K1769" s="10">
        <f t="shared" si="13"/>
        <v>2300</v>
      </c>
      <c r="L1769" s="10">
        <f t="shared" si="12"/>
        <v>1150</v>
      </c>
      <c r="M1769" s="11">
        <v>0.5</v>
      </c>
      <c r="O1769" s="16"/>
      <c r="P1769" s="14"/>
      <c r="Q1769" s="12"/>
      <c r="R1769" s="13"/>
    </row>
    <row r="1770" spans="1:18" ht="15.75" customHeight="1" x14ac:dyDescent="0.25">
      <c r="A1770" s="1"/>
      <c r="B1770" s="6" t="s">
        <v>14</v>
      </c>
      <c r="C1770" s="6">
        <v>1185732</v>
      </c>
      <c r="D1770" s="7">
        <v>44387</v>
      </c>
      <c r="E1770" s="6" t="s">
        <v>33</v>
      </c>
      <c r="F1770" s="6" t="s">
        <v>73</v>
      </c>
      <c r="G1770" s="6" t="s">
        <v>74</v>
      </c>
      <c r="H1770" s="6" t="s">
        <v>17</v>
      </c>
      <c r="I1770" s="8">
        <v>0.35000000000000003</v>
      </c>
      <c r="J1770" s="9">
        <v>8000</v>
      </c>
      <c r="K1770" s="10">
        <f t="shared" si="13"/>
        <v>2800.0000000000005</v>
      </c>
      <c r="L1770" s="10">
        <f t="shared" si="12"/>
        <v>1120.0000000000002</v>
      </c>
      <c r="M1770" s="11">
        <v>0.4</v>
      </c>
      <c r="O1770" s="16"/>
      <c r="P1770" s="14"/>
      <c r="Q1770" s="12"/>
      <c r="R1770" s="13"/>
    </row>
    <row r="1771" spans="1:18" ht="15.75" customHeight="1" x14ac:dyDescent="0.25">
      <c r="A1771" s="1"/>
      <c r="B1771" s="6" t="s">
        <v>14</v>
      </c>
      <c r="C1771" s="6">
        <v>1185732</v>
      </c>
      <c r="D1771" s="7">
        <v>44387</v>
      </c>
      <c r="E1771" s="6" t="s">
        <v>33</v>
      </c>
      <c r="F1771" s="6" t="s">
        <v>73</v>
      </c>
      <c r="G1771" s="6" t="s">
        <v>74</v>
      </c>
      <c r="H1771" s="6" t="s">
        <v>18</v>
      </c>
      <c r="I1771" s="8">
        <v>0.3000000000000001</v>
      </c>
      <c r="J1771" s="9">
        <v>5500</v>
      </c>
      <c r="K1771" s="10">
        <f t="shared" si="13"/>
        <v>1650.0000000000005</v>
      </c>
      <c r="L1771" s="10">
        <f t="shared" si="12"/>
        <v>577.50000000000011</v>
      </c>
      <c r="M1771" s="11">
        <v>0.35</v>
      </c>
      <c r="O1771" s="16"/>
      <c r="P1771" s="14"/>
      <c r="Q1771" s="12"/>
      <c r="R1771" s="13"/>
    </row>
    <row r="1772" spans="1:18" ht="15.75" customHeight="1" x14ac:dyDescent="0.25">
      <c r="A1772" s="1"/>
      <c r="B1772" s="6" t="s">
        <v>14</v>
      </c>
      <c r="C1772" s="6">
        <v>1185732</v>
      </c>
      <c r="D1772" s="7">
        <v>44387</v>
      </c>
      <c r="E1772" s="6" t="s">
        <v>33</v>
      </c>
      <c r="F1772" s="6" t="s">
        <v>73</v>
      </c>
      <c r="G1772" s="6" t="s">
        <v>74</v>
      </c>
      <c r="H1772" s="6" t="s">
        <v>19</v>
      </c>
      <c r="I1772" s="8">
        <v>0.25000000000000006</v>
      </c>
      <c r="J1772" s="9">
        <v>4750</v>
      </c>
      <c r="K1772" s="10">
        <f t="shared" si="13"/>
        <v>1187.5000000000002</v>
      </c>
      <c r="L1772" s="10">
        <f t="shared" si="12"/>
        <v>415.62500000000006</v>
      </c>
      <c r="M1772" s="11">
        <v>0.35</v>
      </c>
      <c r="O1772" s="16"/>
      <c r="P1772" s="14"/>
      <c r="Q1772" s="12"/>
      <c r="R1772" s="13"/>
    </row>
    <row r="1773" spans="1:18" ht="15.75" customHeight="1" x14ac:dyDescent="0.25">
      <c r="A1773" s="1"/>
      <c r="B1773" s="6" t="s">
        <v>14</v>
      </c>
      <c r="C1773" s="6">
        <v>1185732</v>
      </c>
      <c r="D1773" s="7">
        <v>44387</v>
      </c>
      <c r="E1773" s="6" t="s">
        <v>33</v>
      </c>
      <c r="F1773" s="6" t="s">
        <v>73</v>
      </c>
      <c r="G1773" s="6" t="s">
        <v>74</v>
      </c>
      <c r="H1773" s="6" t="s">
        <v>20</v>
      </c>
      <c r="I1773" s="8">
        <v>0.25000000000000006</v>
      </c>
      <c r="J1773" s="9">
        <v>4250</v>
      </c>
      <c r="K1773" s="10">
        <f t="shared" si="13"/>
        <v>1062.5000000000002</v>
      </c>
      <c r="L1773" s="10">
        <f t="shared" si="12"/>
        <v>425.00000000000011</v>
      </c>
      <c r="M1773" s="11">
        <v>0.4</v>
      </c>
      <c r="O1773" s="16"/>
      <c r="P1773" s="14"/>
      <c r="Q1773" s="12"/>
      <c r="R1773" s="13"/>
    </row>
    <row r="1774" spans="1:18" ht="15.75" customHeight="1" x14ac:dyDescent="0.25">
      <c r="A1774" s="1"/>
      <c r="B1774" s="6" t="s">
        <v>14</v>
      </c>
      <c r="C1774" s="6">
        <v>1185732</v>
      </c>
      <c r="D1774" s="7">
        <v>44387</v>
      </c>
      <c r="E1774" s="6" t="s">
        <v>33</v>
      </c>
      <c r="F1774" s="6" t="s">
        <v>73</v>
      </c>
      <c r="G1774" s="6" t="s">
        <v>74</v>
      </c>
      <c r="H1774" s="6" t="s">
        <v>21</v>
      </c>
      <c r="I1774" s="8">
        <v>0.35000000000000003</v>
      </c>
      <c r="J1774" s="9">
        <v>4250</v>
      </c>
      <c r="K1774" s="10">
        <f t="shared" si="13"/>
        <v>1487.5000000000002</v>
      </c>
      <c r="L1774" s="10">
        <f t="shared" si="12"/>
        <v>520.625</v>
      </c>
      <c r="M1774" s="11">
        <v>0.35</v>
      </c>
      <c r="O1774" s="16"/>
      <c r="P1774" s="14"/>
      <c r="Q1774" s="12"/>
      <c r="R1774" s="13"/>
    </row>
    <row r="1775" spans="1:18" ht="15.75" customHeight="1" x14ac:dyDescent="0.25">
      <c r="A1775" s="1"/>
      <c r="B1775" s="6" t="s">
        <v>14</v>
      </c>
      <c r="C1775" s="6">
        <v>1185732</v>
      </c>
      <c r="D1775" s="7">
        <v>44387</v>
      </c>
      <c r="E1775" s="6" t="s">
        <v>33</v>
      </c>
      <c r="F1775" s="6" t="s">
        <v>73</v>
      </c>
      <c r="G1775" s="6" t="s">
        <v>74</v>
      </c>
      <c r="H1775" s="6" t="s">
        <v>22</v>
      </c>
      <c r="I1775" s="8">
        <v>0.4</v>
      </c>
      <c r="J1775" s="9">
        <v>6000</v>
      </c>
      <c r="K1775" s="10">
        <f t="shared" si="13"/>
        <v>2400</v>
      </c>
      <c r="L1775" s="10">
        <f t="shared" si="12"/>
        <v>1200</v>
      </c>
      <c r="M1775" s="11">
        <v>0.5</v>
      </c>
      <c r="O1775" s="16"/>
      <c r="P1775" s="14"/>
      <c r="Q1775" s="12"/>
      <c r="R1775" s="13"/>
    </row>
    <row r="1776" spans="1:18" ht="15.75" customHeight="1" x14ac:dyDescent="0.25">
      <c r="A1776" s="1"/>
      <c r="B1776" s="6" t="s">
        <v>14</v>
      </c>
      <c r="C1776" s="6">
        <v>1185732</v>
      </c>
      <c r="D1776" s="7">
        <v>44419</v>
      </c>
      <c r="E1776" s="6" t="s">
        <v>33</v>
      </c>
      <c r="F1776" s="6" t="s">
        <v>73</v>
      </c>
      <c r="G1776" s="6" t="s">
        <v>74</v>
      </c>
      <c r="H1776" s="6" t="s">
        <v>17</v>
      </c>
      <c r="I1776" s="8">
        <v>0.35000000000000003</v>
      </c>
      <c r="J1776" s="9">
        <v>7500</v>
      </c>
      <c r="K1776" s="10">
        <f t="shared" si="13"/>
        <v>2625.0000000000005</v>
      </c>
      <c r="L1776" s="10">
        <f t="shared" si="12"/>
        <v>1050.0000000000002</v>
      </c>
      <c r="M1776" s="11">
        <v>0.4</v>
      </c>
      <c r="O1776" s="16"/>
      <c r="P1776" s="14"/>
      <c r="Q1776" s="12"/>
      <c r="R1776" s="13"/>
    </row>
    <row r="1777" spans="1:18" ht="15.75" customHeight="1" x14ac:dyDescent="0.25">
      <c r="A1777" s="1"/>
      <c r="B1777" s="6" t="s">
        <v>14</v>
      </c>
      <c r="C1777" s="6">
        <v>1185732</v>
      </c>
      <c r="D1777" s="7">
        <v>44419</v>
      </c>
      <c r="E1777" s="6" t="s">
        <v>33</v>
      </c>
      <c r="F1777" s="6" t="s">
        <v>73</v>
      </c>
      <c r="G1777" s="6" t="s">
        <v>74</v>
      </c>
      <c r="H1777" s="6" t="s">
        <v>18</v>
      </c>
      <c r="I1777" s="8">
        <v>0.35000000000000009</v>
      </c>
      <c r="J1777" s="9">
        <v>5250</v>
      </c>
      <c r="K1777" s="10">
        <f t="shared" si="13"/>
        <v>1837.5000000000005</v>
      </c>
      <c r="L1777" s="10">
        <f t="shared" si="12"/>
        <v>643.12500000000011</v>
      </c>
      <c r="M1777" s="11">
        <v>0.35</v>
      </c>
      <c r="O1777" s="16"/>
      <c r="P1777" s="14"/>
      <c r="Q1777" s="12"/>
      <c r="R1777" s="13"/>
    </row>
    <row r="1778" spans="1:18" ht="15.75" customHeight="1" x14ac:dyDescent="0.25">
      <c r="A1778" s="1"/>
      <c r="B1778" s="6" t="s">
        <v>14</v>
      </c>
      <c r="C1778" s="6">
        <v>1185732</v>
      </c>
      <c r="D1778" s="7">
        <v>44419</v>
      </c>
      <c r="E1778" s="6" t="s">
        <v>33</v>
      </c>
      <c r="F1778" s="6" t="s">
        <v>73</v>
      </c>
      <c r="G1778" s="6" t="s">
        <v>74</v>
      </c>
      <c r="H1778" s="6" t="s">
        <v>19</v>
      </c>
      <c r="I1778" s="8">
        <v>0.30000000000000004</v>
      </c>
      <c r="J1778" s="9">
        <v>4500</v>
      </c>
      <c r="K1778" s="10">
        <f t="shared" si="13"/>
        <v>1350.0000000000002</v>
      </c>
      <c r="L1778" s="10">
        <f t="shared" si="12"/>
        <v>472.50000000000006</v>
      </c>
      <c r="M1778" s="11">
        <v>0.35</v>
      </c>
      <c r="O1778" s="16"/>
      <c r="P1778" s="14"/>
      <c r="Q1778" s="12"/>
      <c r="R1778" s="13"/>
    </row>
    <row r="1779" spans="1:18" ht="15.75" customHeight="1" x14ac:dyDescent="0.25">
      <c r="A1779" s="1"/>
      <c r="B1779" s="6" t="s">
        <v>14</v>
      </c>
      <c r="C1779" s="6">
        <v>1185732</v>
      </c>
      <c r="D1779" s="7">
        <v>44419</v>
      </c>
      <c r="E1779" s="6" t="s">
        <v>33</v>
      </c>
      <c r="F1779" s="6" t="s">
        <v>73</v>
      </c>
      <c r="G1779" s="6" t="s">
        <v>74</v>
      </c>
      <c r="H1779" s="6" t="s">
        <v>20</v>
      </c>
      <c r="I1779" s="8">
        <v>0.20000000000000007</v>
      </c>
      <c r="J1779" s="9">
        <v>3750</v>
      </c>
      <c r="K1779" s="10">
        <f t="shared" si="13"/>
        <v>750.00000000000023</v>
      </c>
      <c r="L1779" s="10">
        <f t="shared" si="12"/>
        <v>300.00000000000011</v>
      </c>
      <c r="M1779" s="11">
        <v>0.4</v>
      </c>
      <c r="O1779" s="16"/>
      <c r="P1779" s="14"/>
      <c r="Q1779" s="12"/>
      <c r="R1779" s="13"/>
    </row>
    <row r="1780" spans="1:18" ht="15.75" customHeight="1" x14ac:dyDescent="0.25">
      <c r="A1780" s="1"/>
      <c r="B1780" s="6" t="s">
        <v>14</v>
      </c>
      <c r="C1780" s="6">
        <v>1185732</v>
      </c>
      <c r="D1780" s="7">
        <v>44419</v>
      </c>
      <c r="E1780" s="6" t="s">
        <v>33</v>
      </c>
      <c r="F1780" s="6" t="s">
        <v>73</v>
      </c>
      <c r="G1780" s="6" t="s">
        <v>74</v>
      </c>
      <c r="H1780" s="6" t="s">
        <v>21</v>
      </c>
      <c r="I1780" s="8">
        <v>0.30000000000000004</v>
      </c>
      <c r="J1780" s="9">
        <v>3500</v>
      </c>
      <c r="K1780" s="10">
        <f t="shared" si="13"/>
        <v>1050.0000000000002</v>
      </c>
      <c r="L1780" s="10">
        <f t="shared" si="12"/>
        <v>367.50000000000006</v>
      </c>
      <c r="M1780" s="11">
        <v>0.35</v>
      </c>
      <c r="O1780" s="16"/>
      <c r="P1780" s="14"/>
      <c r="Q1780" s="12"/>
      <c r="R1780" s="13"/>
    </row>
    <row r="1781" spans="1:18" ht="15.75" customHeight="1" x14ac:dyDescent="0.25">
      <c r="A1781" s="1"/>
      <c r="B1781" s="6" t="s">
        <v>14</v>
      </c>
      <c r="C1781" s="6">
        <v>1185732</v>
      </c>
      <c r="D1781" s="7">
        <v>44419</v>
      </c>
      <c r="E1781" s="6" t="s">
        <v>33</v>
      </c>
      <c r="F1781" s="6" t="s">
        <v>73</v>
      </c>
      <c r="G1781" s="6" t="s">
        <v>74</v>
      </c>
      <c r="H1781" s="6" t="s">
        <v>22</v>
      </c>
      <c r="I1781" s="8">
        <v>0.35000000000000003</v>
      </c>
      <c r="J1781" s="9">
        <v>5250</v>
      </c>
      <c r="K1781" s="10">
        <f t="shared" si="13"/>
        <v>1837.5000000000002</v>
      </c>
      <c r="L1781" s="10">
        <f t="shared" si="12"/>
        <v>918.75000000000011</v>
      </c>
      <c r="M1781" s="11">
        <v>0.5</v>
      </c>
      <c r="O1781" s="16"/>
      <c r="P1781" s="14"/>
      <c r="Q1781" s="12"/>
      <c r="R1781" s="13"/>
    </row>
    <row r="1782" spans="1:18" ht="15.75" customHeight="1" x14ac:dyDescent="0.25">
      <c r="A1782" s="1"/>
      <c r="B1782" s="6" t="s">
        <v>14</v>
      </c>
      <c r="C1782" s="6">
        <v>1185732</v>
      </c>
      <c r="D1782" s="7">
        <v>44451</v>
      </c>
      <c r="E1782" s="6" t="s">
        <v>33</v>
      </c>
      <c r="F1782" s="6" t="s">
        <v>73</v>
      </c>
      <c r="G1782" s="6" t="s">
        <v>74</v>
      </c>
      <c r="H1782" s="6" t="s">
        <v>17</v>
      </c>
      <c r="I1782" s="8">
        <v>0.30000000000000004</v>
      </c>
      <c r="J1782" s="9">
        <v>6500</v>
      </c>
      <c r="K1782" s="10">
        <f t="shared" si="13"/>
        <v>1950.0000000000002</v>
      </c>
      <c r="L1782" s="10">
        <f t="shared" si="12"/>
        <v>780.00000000000011</v>
      </c>
      <c r="M1782" s="11">
        <v>0.4</v>
      </c>
      <c r="O1782" s="16"/>
      <c r="P1782" s="14"/>
      <c r="Q1782" s="12"/>
      <c r="R1782" s="13"/>
    </row>
    <row r="1783" spans="1:18" ht="15.75" customHeight="1" x14ac:dyDescent="0.25">
      <c r="A1783" s="1"/>
      <c r="B1783" s="6" t="s">
        <v>14</v>
      </c>
      <c r="C1783" s="6">
        <v>1185732</v>
      </c>
      <c r="D1783" s="7">
        <v>44451</v>
      </c>
      <c r="E1783" s="6" t="s">
        <v>33</v>
      </c>
      <c r="F1783" s="6" t="s">
        <v>73</v>
      </c>
      <c r="G1783" s="6" t="s">
        <v>74</v>
      </c>
      <c r="H1783" s="6" t="s">
        <v>18</v>
      </c>
      <c r="I1783" s="8">
        <v>0.25000000000000011</v>
      </c>
      <c r="J1783" s="9">
        <v>4500</v>
      </c>
      <c r="K1783" s="10">
        <f t="shared" si="13"/>
        <v>1125.0000000000005</v>
      </c>
      <c r="L1783" s="10">
        <f t="shared" si="12"/>
        <v>393.75000000000011</v>
      </c>
      <c r="M1783" s="11">
        <v>0.35</v>
      </c>
      <c r="O1783" s="16"/>
      <c r="P1783" s="14"/>
      <c r="Q1783" s="12"/>
      <c r="R1783" s="13"/>
    </row>
    <row r="1784" spans="1:18" ht="15.75" customHeight="1" x14ac:dyDescent="0.25">
      <c r="A1784" s="1"/>
      <c r="B1784" s="6" t="s">
        <v>14</v>
      </c>
      <c r="C1784" s="6">
        <v>1185732</v>
      </c>
      <c r="D1784" s="7">
        <v>44451</v>
      </c>
      <c r="E1784" s="6" t="s">
        <v>33</v>
      </c>
      <c r="F1784" s="6" t="s">
        <v>73</v>
      </c>
      <c r="G1784" s="6" t="s">
        <v>74</v>
      </c>
      <c r="H1784" s="6" t="s">
        <v>19</v>
      </c>
      <c r="I1784" s="8">
        <v>0.10000000000000002</v>
      </c>
      <c r="J1784" s="9">
        <v>3500</v>
      </c>
      <c r="K1784" s="10">
        <f t="shared" si="13"/>
        <v>350.00000000000006</v>
      </c>
      <c r="L1784" s="10">
        <f t="shared" si="12"/>
        <v>122.50000000000001</v>
      </c>
      <c r="M1784" s="11">
        <v>0.35</v>
      </c>
      <c r="O1784" s="16"/>
      <c r="P1784" s="14"/>
      <c r="Q1784" s="12"/>
      <c r="R1784" s="13"/>
    </row>
    <row r="1785" spans="1:18" ht="15.75" customHeight="1" x14ac:dyDescent="0.25">
      <c r="A1785" s="1"/>
      <c r="B1785" s="6" t="s">
        <v>14</v>
      </c>
      <c r="C1785" s="6">
        <v>1185732</v>
      </c>
      <c r="D1785" s="7">
        <v>44451</v>
      </c>
      <c r="E1785" s="6" t="s">
        <v>33</v>
      </c>
      <c r="F1785" s="6" t="s">
        <v>73</v>
      </c>
      <c r="G1785" s="6" t="s">
        <v>74</v>
      </c>
      <c r="H1785" s="6" t="s">
        <v>20</v>
      </c>
      <c r="I1785" s="8">
        <v>0.10000000000000002</v>
      </c>
      <c r="J1785" s="9">
        <v>3250</v>
      </c>
      <c r="K1785" s="10">
        <f t="shared" si="13"/>
        <v>325.00000000000006</v>
      </c>
      <c r="L1785" s="10">
        <f t="shared" si="12"/>
        <v>130.00000000000003</v>
      </c>
      <c r="M1785" s="11">
        <v>0.4</v>
      </c>
      <c r="O1785" s="16"/>
      <c r="P1785" s="14"/>
      <c r="Q1785" s="12"/>
      <c r="R1785" s="13"/>
    </row>
    <row r="1786" spans="1:18" ht="15.75" customHeight="1" x14ac:dyDescent="0.25">
      <c r="A1786" s="1"/>
      <c r="B1786" s="6" t="s">
        <v>14</v>
      </c>
      <c r="C1786" s="6">
        <v>1185732</v>
      </c>
      <c r="D1786" s="7">
        <v>44451</v>
      </c>
      <c r="E1786" s="6" t="s">
        <v>33</v>
      </c>
      <c r="F1786" s="6" t="s">
        <v>73</v>
      </c>
      <c r="G1786" s="6" t="s">
        <v>74</v>
      </c>
      <c r="H1786" s="6" t="s">
        <v>21</v>
      </c>
      <c r="I1786" s="8">
        <v>0.2</v>
      </c>
      <c r="J1786" s="9">
        <v>3250</v>
      </c>
      <c r="K1786" s="10">
        <f t="shared" si="13"/>
        <v>650</v>
      </c>
      <c r="L1786" s="10">
        <f t="shared" si="12"/>
        <v>227.49999999999997</v>
      </c>
      <c r="M1786" s="11">
        <v>0.35</v>
      </c>
      <c r="O1786" s="16"/>
      <c r="P1786" s="14"/>
      <c r="Q1786" s="12"/>
      <c r="R1786" s="13"/>
    </row>
    <row r="1787" spans="1:18" ht="15.75" customHeight="1" x14ac:dyDescent="0.25">
      <c r="A1787" s="1"/>
      <c r="B1787" s="6" t="s">
        <v>14</v>
      </c>
      <c r="C1787" s="6">
        <v>1185732</v>
      </c>
      <c r="D1787" s="7">
        <v>44451</v>
      </c>
      <c r="E1787" s="6" t="s">
        <v>33</v>
      </c>
      <c r="F1787" s="6" t="s">
        <v>73</v>
      </c>
      <c r="G1787" s="6" t="s">
        <v>74</v>
      </c>
      <c r="H1787" s="6" t="s">
        <v>22</v>
      </c>
      <c r="I1787" s="8">
        <v>0.25000000000000006</v>
      </c>
      <c r="J1787" s="9">
        <v>4000</v>
      </c>
      <c r="K1787" s="10">
        <f t="shared" si="13"/>
        <v>1000.0000000000002</v>
      </c>
      <c r="L1787" s="10">
        <f t="shared" si="12"/>
        <v>500.00000000000011</v>
      </c>
      <c r="M1787" s="11">
        <v>0.5</v>
      </c>
      <c r="O1787" s="16"/>
      <c r="P1787" s="14"/>
      <c r="Q1787" s="12"/>
      <c r="R1787" s="13"/>
    </row>
    <row r="1788" spans="1:18" ht="15.75" customHeight="1" x14ac:dyDescent="0.25">
      <c r="A1788" s="1"/>
      <c r="B1788" s="6" t="s">
        <v>14</v>
      </c>
      <c r="C1788" s="6">
        <v>1185732</v>
      </c>
      <c r="D1788" s="7">
        <v>44480</v>
      </c>
      <c r="E1788" s="6" t="s">
        <v>33</v>
      </c>
      <c r="F1788" s="6" t="s">
        <v>73</v>
      </c>
      <c r="G1788" s="6" t="s">
        <v>74</v>
      </c>
      <c r="H1788" s="6" t="s">
        <v>17</v>
      </c>
      <c r="I1788" s="8">
        <v>0.3</v>
      </c>
      <c r="J1788" s="9">
        <v>5750</v>
      </c>
      <c r="K1788" s="10">
        <f t="shared" si="13"/>
        <v>1725</v>
      </c>
      <c r="L1788" s="10">
        <f t="shared" si="12"/>
        <v>690</v>
      </c>
      <c r="M1788" s="11">
        <v>0.4</v>
      </c>
      <c r="O1788" s="16"/>
      <c r="P1788" s="14"/>
      <c r="Q1788" s="12"/>
      <c r="R1788" s="13"/>
    </row>
    <row r="1789" spans="1:18" ht="15.75" customHeight="1" x14ac:dyDescent="0.25">
      <c r="A1789" s="1"/>
      <c r="B1789" s="6" t="s">
        <v>14</v>
      </c>
      <c r="C1789" s="6">
        <v>1185732</v>
      </c>
      <c r="D1789" s="7">
        <v>44480</v>
      </c>
      <c r="E1789" s="6" t="s">
        <v>33</v>
      </c>
      <c r="F1789" s="6" t="s">
        <v>73</v>
      </c>
      <c r="G1789" s="6" t="s">
        <v>74</v>
      </c>
      <c r="H1789" s="6" t="s">
        <v>18</v>
      </c>
      <c r="I1789" s="8">
        <v>0.2</v>
      </c>
      <c r="J1789" s="9">
        <v>4000</v>
      </c>
      <c r="K1789" s="10">
        <f t="shared" si="13"/>
        <v>800</v>
      </c>
      <c r="L1789" s="10">
        <f t="shared" si="12"/>
        <v>280</v>
      </c>
      <c r="M1789" s="11">
        <v>0.35</v>
      </c>
      <c r="O1789" s="16"/>
      <c r="P1789" s="14"/>
      <c r="Q1789" s="12"/>
      <c r="R1789" s="13"/>
    </row>
    <row r="1790" spans="1:18" ht="15.75" customHeight="1" x14ac:dyDescent="0.25">
      <c r="A1790" s="1"/>
      <c r="B1790" s="6" t="s">
        <v>14</v>
      </c>
      <c r="C1790" s="6">
        <v>1185732</v>
      </c>
      <c r="D1790" s="7">
        <v>44480</v>
      </c>
      <c r="E1790" s="6" t="s">
        <v>33</v>
      </c>
      <c r="F1790" s="6" t="s">
        <v>73</v>
      </c>
      <c r="G1790" s="6" t="s">
        <v>74</v>
      </c>
      <c r="H1790" s="6" t="s">
        <v>19</v>
      </c>
      <c r="I1790" s="8">
        <v>0.2</v>
      </c>
      <c r="J1790" s="9">
        <v>3000</v>
      </c>
      <c r="K1790" s="10">
        <f t="shared" si="13"/>
        <v>600</v>
      </c>
      <c r="L1790" s="10">
        <f t="shared" si="12"/>
        <v>210</v>
      </c>
      <c r="M1790" s="11">
        <v>0.35</v>
      </c>
      <c r="O1790" s="16"/>
      <c r="P1790" s="14"/>
      <c r="Q1790" s="12"/>
      <c r="R1790" s="13"/>
    </row>
    <row r="1791" spans="1:18" ht="15.75" customHeight="1" x14ac:dyDescent="0.25">
      <c r="A1791" s="1"/>
      <c r="B1791" s="6" t="s">
        <v>14</v>
      </c>
      <c r="C1791" s="6">
        <v>1185732</v>
      </c>
      <c r="D1791" s="7">
        <v>44480</v>
      </c>
      <c r="E1791" s="6" t="s">
        <v>33</v>
      </c>
      <c r="F1791" s="6" t="s">
        <v>73</v>
      </c>
      <c r="G1791" s="6" t="s">
        <v>74</v>
      </c>
      <c r="H1791" s="6" t="s">
        <v>20</v>
      </c>
      <c r="I1791" s="8">
        <v>0.2</v>
      </c>
      <c r="J1791" s="9">
        <v>2750</v>
      </c>
      <c r="K1791" s="10">
        <f t="shared" si="13"/>
        <v>550</v>
      </c>
      <c r="L1791" s="10">
        <f t="shared" si="12"/>
        <v>220</v>
      </c>
      <c r="M1791" s="11">
        <v>0.4</v>
      </c>
      <c r="O1791" s="16"/>
      <c r="P1791" s="14"/>
      <c r="Q1791" s="12"/>
      <c r="R1791" s="13"/>
    </row>
    <row r="1792" spans="1:18" ht="15.75" customHeight="1" x14ac:dyDescent="0.25">
      <c r="A1792" s="1"/>
      <c r="B1792" s="6" t="s">
        <v>14</v>
      </c>
      <c r="C1792" s="6">
        <v>1185732</v>
      </c>
      <c r="D1792" s="7">
        <v>44480</v>
      </c>
      <c r="E1792" s="6" t="s">
        <v>33</v>
      </c>
      <c r="F1792" s="6" t="s">
        <v>73</v>
      </c>
      <c r="G1792" s="6" t="s">
        <v>74</v>
      </c>
      <c r="H1792" s="6" t="s">
        <v>21</v>
      </c>
      <c r="I1792" s="8">
        <v>0.3</v>
      </c>
      <c r="J1792" s="9">
        <v>2750</v>
      </c>
      <c r="K1792" s="10">
        <f t="shared" si="13"/>
        <v>825</v>
      </c>
      <c r="L1792" s="10">
        <f t="shared" ref="L1792:L2046" si="14">K1792*M1792</f>
        <v>288.75</v>
      </c>
      <c r="M1792" s="11">
        <v>0.35</v>
      </c>
      <c r="O1792" s="16"/>
      <c r="P1792" s="14"/>
      <c r="Q1792" s="12"/>
      <c r="R1792" s="13"/>
    </row>
    <row r="1793" spans="1:18" ht="15.75" customHeight="1" x14ac:dyDescent="0.25">
      <c r="A1793" s="1"/>
      <c r="B1793" s="6" t="s">
        <v>14</v>
      </c>
      <c r="C1793" s="6">
        <v>1185732</v>
      </c>
      <c r="D1793" s="7">
        <v>44480</v>
      </c>
      <c r="E1793" s="6" t="s">
        <v>33</v>
      </c>
      <c r="F1793" s="6" t="s">
        <v>73</v>
      </c>
      <c r="G1793" s="6" t="s">
        <v>74</v>
      </c>
      <c r="H1793" s="6" t="s">
        <v>22</v>
      </c>
      <c r="I1793" s="8">
        <v>0.34999999999999992</v>
      </c>
      <c r="J1793" s="9">
        <v>4000</v>
      </c>
      <c r="K1793" s="10">
        <f t="shared" ref="K1793:K2047" si="15">I1793*J1793</f>
        <v>1399.9999999999998</v>
      </c>
      <c r="L1793" s="10">
        <f t="shared" si="14"/>
        <v>699.99999999999989</v>
      </c>
      <c r="M1793" s="11">
        <v>0.5</v>
      </c>
      <c r="O1793" s="16"/>
      <c r="P1793" s="14"/>
      <c r="Q1793" s="12"/>
      <c r="R1793" s="13"/>
    </row>
    <row r="1794" spans="1:18" ht="15.75" customHeight="1" x14ac:dyDescent="0.25">
      <c r="A1794" s="1"/>
      <c r="B1794" s="6" t="s">
        <v>14</v>
      </c>
      <c r="C1794" s="6">
        <v>1185732</v>
      </c>
      <c r="D1794" s="7">
        <v>44511</v>
      </c>
      <c r="E1794" s="6" t="s">
        <v>33</v>
      </c>
      <c r="F1794" s="6" t="s">
        <v>73</v>
      </c>
      <c r="G1794" s="6" t="s">
        <v>74</v>
      </c>
      <c r="H1794" s="6" t="s">
        <v>17</v>
      </c>
      <c r="I1794" s="8">
        <v>0.30000000000000004</v>
      </c>
      <c r="J1794" s="9">
        <v>5500</v>
      </c>
      <c r="K1794" s="10">
        <f t="shared" si="15"/>
        <v>1650.0000000000002</v>
      </c>
      <c r="L1794" s="10">
        <f t="shared" si="14"/>
        <v>660.00000000000011</v>
      </c>
      <c r="M1794" s="11">
        <v>0.4</v>
      </c>
      <c r="O1794" s="16"/>
      <c r="P1794" s="14"/>
      <c r="Q1794" s="12"/>
      <c r="R1794" s="13"/>
    </row>
    <row r="1795" spans="1:18" ht="15.75" customHeight="1" x14ac:dyDescent="0.25">
      <c r="A1795" s="1"/>
      <c r="B1795" s="6" t="s">
        <v>14</v>
      </c>
      <c r="C1795" s="6">
        <v>1185732</v>
      </c>
      <c r="D1795" s="7">
        <v>44511</v>
      </c>
      <c r="E1795" s="6" t="s">
        <v>33</v>
      </c>
      <c r="F1795" s="6" t="s">
        <v>73</v>
      </c>
      <c r="G1795" s="6" t="s">
        <v>74</v>
      </c>
      <c r="H1795" s="6" t="s">
        <v>18</v>
      </c>
      <c r="I1795" s="8">
        <v>0.20000000000000007</v>
      </c>
      <c r="J1795" s="9">
        <v>4000</v>
      </c>
      <c r="K1795" s="10">
        <f t="shared" si="15"/>
        <v>800.00000000000023</v>
      </c>
      <c r="L1795" s="10">
        <f t="shared" si="14"/>
        <v>280.00000000000006</v>
      </c>
      <c r="M1795" s="11">
        <v>0.35</v>
      </c>
      <c r="O1795" s="16"/>
      <c r="P1795" s="14"/>
      <c r="Q1795" s="12"/>
      <c r="R1795" s="13"/>
    </row>
    <row r="1796" spans="1:18" ht="15.75" customHeight="1" x14ac:dyDescent="0.25">
      <c r="A1796" s="1"/>
      <c r="B1796" s="6" t="s">
        <v>14</v>
      </c>
      <c r="C1796" s="6">
        <v>1185732</v>
      </c>
      <c r="D1796" s="7">
        <v>44511</v>
      </c>
      <c r="E1796" s="6" t="s">
        <v>33</v>
      </c>
      <c r="F1796" s="6" t="s">
        <v>73</v>
      </c>
      <c r="G1796" s="6" t="s">
        <v>74</v>
      </c>
      <c r="H1796" s="6" t="s">
        <v>19</v>
      </c>
      <c r="I1796" s="8">
        <v>0.20000000000000007</v>
      </c>
      <c r="J1796" s="9">
        <v>3450</v>
      </c>
      <c r="K1796" s="10">
        <f t="shared" si="15"/>
        <v>690.00000000000023</v>
      </c>
      <c r="L1796" s="10">
        <f t="shared" si="14"/>
        <v>241.50000000000006</v>
      </c>
      <c r="M1796" s="11">
        <v>0.35</v>
      </c>
      <c r="O1796" s="16"/>
      <c r="P1796" s="14"/>
      <c r="Q1796" s="12"/>
      <c r="R1796" s="13"/>
    </row>
    <row r="1797" spans="1:18" ht="15.75" customHeight="1" x14ac:dyDescent="0.25">
      <c r="A1797" s="1"/>
      <c r="B1797" s="6" t="s">
        <v>14</v>
      </c>
      <c r="C1797" s="6">
        <v>1185732</v>
      </c>
      <c r="D1797" s="7">
        <v>44511</v>
      </c>
      <c r="E1797" s="6" t="s">
        <v>33</v>
      </c>
      <c r="F1797" s="6" t="s">
        <v>73</v>
      </c>
      <c r="G1797" s="6" t="s">
        <v>74</v>
      </c>
      <c r="H1797" s="6" t="s">
        <v>20</v>
      </c>
      <c r="I1797" s="8">
        <v>0.20000000000000007</v>
      </c>
      <c r="J1797" s="9">
        <v>3750</v>
      </c>
      <c r="K1797" s="10">
        <f t="shared" si="15"/>
        <v>750.00000000000023</v>
      </c>
      <c r="L1797" s="10">
        <f t="shared" si="14"/>
        <v>300.00000000000011</v>
      </c>
      <c r="M1797" s="11">
        <v>0.4</v>
      </c>
      <c r="O1797" s="16"/>
      <c r="P1797" s="14"/>
      <c r="Q1797" s="12"/>
      <c r="R1797" s="13"/>
    </row>
    <row r="1798" spans="1:18" ht="15.75" customHeight="1" x14ac:dyDescent="0.25">
      <c r="A1798" s="1"/>
      <c r="B1798" s="6" t="s">
        <v>14</v>
      </c>
      <c r="C1798" s="6">
        <v>1185732</v>
      </c>
      <c r="D1798" s="7">
        <v>44511</v>
      </c>
      <c r="E1798" s="6" t="s">
        <v>33</v>
      </c>
      <c r="F1798" s="6" t="s">
        <v>73</v>
      </c>
      <c r="G1798" s="6" t="s">
        <v>74</v>
      </c>
      <c r="H1798" s="6" t="s">
        <v>21</v>
      </c>
      <c r="I1798" s="8">
        <v>0.39999999999999997</v>
      </c>
      <c r="J1798" s="9">
        <v>3500</v>
      </c>
      <c r="K1798" s="10">
        <f t="shared" si="15"/>
        <v>1399.9999999999998</v>
      </c>
      <c r="L1798" s="10">
        <f t="shared" si="14"/>
        <v>489.99999999999989</v>
      </c>
      <c r="M1798" s="11">
        <v>0.35</v>
      </c>
      <c r="O1798" s="16"/>
      <c r="P1798" s="14"/>
      <c r="Q1798" s="12"/>
      <c r="R1798" s="13"/>
    </row>
    <row r="1799" spans="1:18" ht="15.75" customHeight="1" x14ac:dyDescent="0.25">
      <c r="A1799" s="1"/>
      <c r="B1799" s="6" t="s">
        <v>14</v>
      </c>
      <c r="C1799" s="6">
        <v>1185732</v>
      </c>
      <c r="D1799" s="7">
        <v>44511</v>
      </c>
      <c r="E1799" s="6" t="s">
        <v>33</v>
      </c>
      <c r="F1799" s="6" t="s">
        <v>73</v>
      </c>
      <c r="G1799" s="6" t="s">
        <v>74</v>
      </c>
      <c r="H1799" s="6" t="s">
        <v>22</v>
      </c>
      <c r="I1799" s="8">
        <v>0.44999999999999984</v>
      </c>
      <c r="J1799" s="9">
        <v>4500</v>
      </c>
      <c r="K1799" s="10">
        <f t="shared" si="15"/>
        <v>2024.9999999999993</v>
      </c>
      <c r="L1799" s="10">
        <f t="shared" si="14"/>
        <v>1012.4999999999997</v>
      </c>
      <c r="M1799" s="11">
        <v>0.5</v>
      </c>
      <c r="O1799" s="16"/>
      <c r="P1799" s="14"/>
      <c r="Q1799" s="12"/>
      <c r="R1799" s="13"/>
    </row>
    <row r="1800" spans="1:18" ht="15.75" customHeight="1" x14ac:dyDescent="0.25">
      <c r="A1800" s="1"/>
      <c r="B1800" s="6" t="s">
        <v>14</v>
      </c>
      <c r="C1800" s="6">
        <v>1185732</v>
      </c>
      <c r="D1800" s="7">
        <v>44540</v>
      </c>
      <c r="E1800" s="6" t="s">
        <v>33</v>
      </c>
      <c r="F1800" s="6" t="s">
        <v>73</v>
      </c>
      <c r="G1800" s="6" t="s">
        <v>74</v>
      </c>
      <c r="H1800" s="6" t="s">
        <v>17</v>
      </c>
      <c r="I1800" s="8">
        <v>0.39999999999999997</v>
      </c>
      <c r="J1800" s="9">
        <v>7000</v>
      </c>
      <c r="K1800" s="10">
        <f t="shared" si="15"/>
        <v>2799.9999999999995</v>
      </c>
      <c r="L1800" s="10">
        <f t="shared" si="14"/>
        <v>1119.9999999999998</v>
      </c>
      <c r="M1800" s="11">
        <v>0.4</v>
      </c>
      <c r="O1800" s="16"/>
      <c r="P1800" s="14"/>
      <c r="Q1800" s="12"/>
      <c r="R1800" s="13"/>
    </row>
    <row r="1801" spans="1:18" ht="15.75" customHeight="1" x14ac:dyDescent="0.25">
      <c r="A1801" s="1"/>
      <c r="B1801" s="6" t="s">
        <v>14</v>
      </c>
      <c r="C1801" s="6">
        <v>1185732</v>
      </c>
      <c r="D1801" s="7">
        <v>44540</v>
      </c>
      <c r="E1801" s="6" t="s">
        <v>33</v>
      </c>
      <c r="F1801" s="6" t="s">
        <v>73</v>
      </c>
      <c r="G1801" s="6" t="s">
        <v>74</v>
      </c>
      <c r="H1801" s="6" t="s">
        <v>18</v>
      </c>
      <c r="I1801" s="8">
        <v>0.30000000000000004</v>
      </c>
      <c r="J1801" s="9">
        <v>5000</v>
      </c>
      <c r="K1801" s="10">
        <f t="shared" si="15"/>
        <v>1500.0000000000002</v>
      </c>
      <c r="L1801" s="10">
        <f t="shared" si="14"/>
        <v>525</v>
      </c>
      <c r="M1801" s="11">
        <v>0.35</v>
      </c>
      <c r="O1801" s="16"/>
      <c r="P1801" s="14"/>
      <c r="Q1801" s="12"/>
      <c r="R1801" s="13"/>
    </row>
    <row r="1802" spans="1:18" ht="15.75" customHeight="1" x14ac:dyDescent="0.25">
      <c r="A1802" s="1"/>
      <c r="B1802" s="6" t="s">
        <v>14</v>
      </c>
      <c r="C1802" s="6">
        <v>1185732</v>
      </c>
      <c r="D1802" s="7">
        <v>44540</v>
      </c>
      <c r="E1802" s="6" t="s">
        <v>33</v>
      </c>
      <c r="F1802" s="6" t="s">
        <v>73</v>
      </c>
      <c r="G1802" s="6" t="s">
        <v>74</v>
      </c>
      <c r="H1802" s="6" t="s">
        <v>19</v>
      </c>
      <c r="I1802" s="8">
        <v>0.30000000000000004</v>
      </c>
      <c r="J1802" s="9">
        <v>4500</v>
      </c>
      <c r="K1802" s="10">
        <f t="shared" si="15"/>
        <v>1350.0000000000002</v>
      </c>
      <c r="L1802" s="10">
        <f t="shared" si="14"/>
        <v>472.50000000000006</v>
      </c>
      <c r="M1802" s="11">
        <v>0.35</v>
      </c>
      <c r="O1802" s="16"/>
      <c r="P1802" s="14"/>
      <c r="Q1802" s="12"/>
      <c r="R1802" s="13"/>
    </row>
    <row r="1803" spans="1:18" ht="15.75" customHeight="1" x14ac:dyDescent="0.25">
      <c r="A1803" s="1"/>
      <c r="B1803" s="6" t="s">
        <v>14</v>
      </c>
      <c r="C1803" s="6">
        <v>1185732</v>
      </c>
      <c r="D1803" s="7">
        <v>44540</v>
      </c>
      <c r="E1803" s="6" t="s">
        <v>33</v>
      </c>
      <c r="F1803" s="6" t="s">
        <v>73</v>
      </c>
      <c r="G1803" s="6" t="s">
        <v>74</v>
      </c>
      <c r="H1803" s="6" t="s">
        <v>20</v>
      </c>
      <c r="I1803" s="8">
        <v>0.30000000000000004</v>
      </c>
      <c r="J1803" s="9">
        <v>4000</v>
      </c>
      <c r="K1803" s="10">
        <f t="shared" si="15"/>
        <v>1200.0000000000002</v>
      </c>
      <c r="L1803" s="10">
        <f t="shared" si="14"/>
        <v>480.00000000000011</v>
      </c>
      <c r="M1803" s="11">
        <v>0.4</v>
      </c>
      <c r="O1803" s="16"/>
      <c r="P1803" s="14"/>
      <c r="Q1803" s="12"/>
      <c r="R1803" s="13"/>
    </row>
    <row r="1804" spans="1:18" ht="15.75" customHeight="1" x14ac:dyDescent="0.25">
      <c r="A1804" s="1"/>
      <c r="B1804" s="6" t="s">
        <v>14</v>
      </c>
      <c r="C1804" s="6">
        <v>1185732</v>
      </c>
      <c r="D1804" s="7">
        <v>44540</v>
      </c>
      <c r="E1804" s="6" t="s">
        <v>33</v>
      </c>
      <c r="F1804" s="6" t="s">
        <v>73</v>
      </c>
      <c r="G1804" s="6" t="s">
        <v>74</v>
      </c>
      <c r="H1804" s="6" t="s">
        <v>21</v>
      </c>
      <c r="I1804" s="8">
        <v>0.39999999999999997</v>
      </c>
      <c r="J1804" s="9">
        <v>4000</v>
      </c>
      <c r="K1804" s="10">
        <f t="shared" si="15"/>
        <v>1599.9999999999998</v>
      </c>
      <c r="L1804" s="10">
        <f t="shared" si="14"/>
        <v>559.99999999999989</v>
      </c>
      <c r="M1804" s="11">
        <v>0.35</v>
      </c>
      <c r="O1804" s="16"/>
      <c r="P1804" s="14"/>
      <c r="Q1804" s="12"/>
      <c r="R1804" s="13"/>
    </row>
    <row r="1805" spans="1:18" ht="15.75" customHeight="1" x14ac:dyDescent="0.25">
      <c r="A1805" s="1"/>
      <c r="B1805" s="6" t="s">
        <v>14</v>
      </c>
      <c r="C1805" s="6">
        <v>1185732</v>
      </c>
      <c r="D1805" s="7">
        <v>44540</v>
      </c>
      <c r="E1805" s="6" t="s">
        <v>33</v>
      </c>
      <c r="F1805" s="6" t="s">
        <v>73</v>
      </c>
      <c r="G1805" s="6" t="s">
        <v>74</v>
      </c>
      <c r="H1805" s="6" t="s">
        <v>22</v>
      </c>
      <c r="I1805" s="8">
        <v>0.44999999999999984</v>
      </c>
      <c r="J1805" s="9">
        <v>5000</v>
      </c>
      <c r="K1805" s="10">
        <f t="shared" si="15"/>
        <v>2249.9999999999991</v>
      </c>
      <c r="L1805" s="10">
        <f t="shared" si="14"/>
        <v>1124.9999999999995</v>
      </c>
      <c r="M1805" s="11">
        <v>0.5</v>
      </c>
      <c r="O1805" s="16"/>
      <c r="P1805" s="14"/>
      <c r="Q1805" s="12"/>
      <c r="R1805" s="13"/>
    </row>
    <row r="1806" spans="1:18" ht="15.75" customHeight="1" x14ac:dyDescent="0.25">
      <c r="A1806" s="1" t="s">
        <v>39</v>
      </c>
      <c r="B1806" s="6" t="s">
        <v>27</v>
      </c>
      <c r="C1806" s="6">
        <v>1128299</v>
      </c>
      <c r="D1806" s="7">
        <v>44220</v>
      </c>
      <c r="E1806" s="6" t="s">
        <v>28</v>
      </c>
      <c r="F1806" s="6" t="s">
        <v>75</v>
      </c>
      <c r="G1806" s="6" t="s">
        <v>76</v>
      </c>
      <c r="H1806" s="6" t="s">
        <v>17</v>
      </c>
      <c r="I1806" s="8">
        <v>0.30000000000000004</v>
      </c>
      <c r="J1806" s="9">
        <v>3500</v>
      </c>
      <c r="K1806" s="10">
        <f t="shared" si="15"/>
        <v>1050.0000000000002</v>
      </c>
      <c r="L1806" s="10">
        <f t="shared" si="14"/>
        <v>367.50000000000006</v>
      </c>
      <c r="M1806" s="11">
        <v>0.35</v>
      </c>
      <c r="O1806" s="16"/>
      <c r="P1806" s="14"/>
      <c r="Q1806" s="12"/>
      <c r="R1806" s="13"/>
    </row>
    <row r="1807" spans="1:18" ht="15.75" customHeight="1" x14ac:dyDescent="0.25">
      <c r="A1807" s="1"/>
      <c r="B1807" s="6" t="s">
        <v>27</v>
      </c>
      <c r="C1807" s="6">
        <v>1128299</v>
      </c>
      <c r="D1807" s="7">
        <v>44220</v>
      </c>
      <c r="E1807" s="6" t="s">
        <v>28</v>
      </c>
      <c r="F1807" s="6" t="s">
        <v>75</v>
      </c>
      <c r="G1807" s="6" t="s">
        <v>76</v>
      </c>
      <c r="H1807" s="6" t="s">
        <v>18</v>
      </c>
      <c r="I1807" s="8">
        <v>0.4</v>
      </c>
      <c r="J1807" s="9">
        <v>3500</v>
      </c>
      <c r="K1807" s="10">
        <f t="shared" si="15"/>
        <v>1400</v>
      </c>
      <c r="L1807" s="10">
        <f t="shared" si="14"/>
        <v>489.99999999999994</v>
      </c>
      <c r="M1807" s="11">
        <v>0.35</v>
      </c>
      <c r="O1807" s="16"/>
      <c r="P1807" s="14"/>
      <c r="Q1807" s="12"/>
      <c r="R1807" s="13"/>
    </row>
    <row r="1808" spans="1:18" ht="15.75" customHeight="1" x14ac:dyDescent="0.25">
      <c r="A1808" s="1"/>
      <c r="B1808" s="6" t="s">
        <v>27</v>
      </c>
      <c r="C1808" s="6">
        <v>1128299</v>
      </c>
      <c r="D1808" s="7">
        <v>44220</v>
      </c>
      <c r="E1808" s="6" t="s">
        <v>28</v>
      </c>
      <c r="F1808" s="6" t="s">
        <v>75</v>
      </c>
      <c r="G1808" s="6" t="s">
        <v>76</v>
      </c>
      <c r="H1808" s="6" t="s">
        <v>19</v>
      </c>
      <c r="I1808" s="8">
        <v>0.4</v>
      </c>
      <c r="J1808" s="9">
        <v>3500</v>
      </c>
      <c r="K1808" s="10">
        <f t="shared" si="15"/>
        <v>1400</v>
      </c>
      <c r="L1808" s="10">
        <f t="shared" si="14"/>
        <v>489.99999999999994</v>
      </c>
      <c r="M1808" s="11">
        <v>0.35</v>
      </c>
      <c r="O1808" s="16"/>
      <c r="P1808" s="14"/>
      <c r="Q1808" s="12"/>
      <c r="R1808" s="13"/>
    </row>
    <row r="1809" spans="1:18" ht="15.75" customHeight="1" x14ac:dyDescent="0.25">
      <c r="A1809" s="1"/>
      <c r="B1809" s="6" t="s">
        <v>27</v>
      </c>
      <c r="C1809" s="6">
        <v>1128299</v>
      </c>
      <c r="D1809" s="7">
        <v>44220</v>
      </c>
      <c r="E1809" s="6" t="s">
        <v>28</v>
      </c>
      <c r="F1809" s="6" t="s">
        <v>75</v>
      </c>
      <c r="G1809" s="6" t="s">
        <v>76</v>
      </c>
      <c r="H1809" s="6" t="s">
        <v>20</v>
      </c>
      <c r="I1809" s="8">
        <v>0.4</v>
      </c>
      <c r="J1809" s="9">
        <v>2000</v>
      </c>
      <c r="K1809" s="10">
        <f t="shared" si="15"/>
        <v>800</v>
      </c>
      <c r="L1809" s="10">
        <f t="shared" si="14"/>
        <v>280</v>
      </c>
      <c r="M1809" s="11">
        <v>0.35</v>
      </c>
      <c r="O1809" s="16"/>
      <c r="P1809" s="14"/>
      <c r="Q1809" s="12"/>
      <c r="R1809" s="13"/>
    </row>
    <row r="1810" spans="1:18" ht="15.75" customHeight="1" x14ac:dyDescent="0.25">
      <c r="A1810" s="1"/>
      <c r="B1810" s="6" t="s">
        <v>27</v>
      </c>
      <c r="C1810" s="6">
        <v>1128299</v>
      </c>
      <c r="D1810" s="7">
        <v>44220</v>
      </c>
      <c r="E1810" s="6" t="s">
        <v>28</v>
      </c>
      <c r="F1810" s="6" t="s">
        <v>75</v>
      </c>
      <c r="G1810" s="6" t="s">
        <v>76</v>
      </c>
      <c r="H1810" s="6" t="s">
        <v>21</v>
      </c>
      <c r="I1810" s="8">
        <v>0.45000000000000007</v>
      </c>
      <c r="J1810" s="9">
        <v>1500</v>
      </c>
      <c r="K1810" s="10">
        <f t="shared" si="15"/>
        <v>675.00000000000011</v>
      </c>
      <c r="L1810" s="10">
        <f t="shared" si="14"/>
        <v>270.00000000000006</v>
      </c>
      <c r="M1810" s="11">
        <v>0.4</v>
      </c>
      <c r="O1810" s="16"/>
      <c r="P1810" s="14"/>
      <c r="Q1810" s="12"/>
      <c r="R1810" s="13"/>
    </row>
    <row r="1811" spans="1:18" ht="15.75" customHeight="1" x14ac:dyDescent="0.25">
      <c r="A1811" s="1"/>
      <c r="B1811" s="6" t="s">
        <v>27</v>
      </c>
      <c r="C1811" s="6">
        <v>1128299</v>
      </c>
      <c r="D1811" s="7">
        <v>44220</v>
      </c>
      <c r="E1811" s="6" t="s">
        <v>28</v>
      </c>
      <c r="F1811" s="6" t="s">
        <v>75</v>
      </c>
      <c r="G1811" s="6" t="s">
        <v>76</v>
      </c>
      <c r="H1811" s="6" t="s">
        <v>22</v>
      </c>
      <c r="I1811" s="8">
        <v>0.4</v>
      </c>
      <c r="J1811" s="9">
        <v>4000</v>
      </c>
      <c r="K1811" s="10">
        <f t="shared" si="15"/>
        <v>1600</v>
      </c>
      <c r="L1811" s="10">
        <f t="shared" si="14"/>
        <v>480</v>
      </c>
      <c r="M1811" s="11">
        <v>0.3</v>
      </c>
      <c r="O1811" s="16"/>
      <c r="P1811" s="14"/>
      <c r="Q1811" s="12"/>
      <c r="R1811" s="13"/>
    </row>
    <row r="1812" spans="1:18" ht="15.75" customHeight="1" x14ac:dyDescent="0.25">
      <c r="A1812" s="1"/>
      <c r="B1812" s="6" t="s">
        <v>27</v>
      </c>
      <c r="C1812" s="6">
        <v>1128299</v>
      </c>
      <c r="D1812" s="7">
        <v>44251</v>
      </c>
      <c r="E1812" s="6" t="s">
        <v>28</v>
      </c>
      <c r="F1812" s="6" t="s">
        <v>75</v>
      </c>
      <c r="G1812" s="6" t="s">
        <v>76</v>
      </c>
      <c r="H1812" s="6" t="s">
        <v>17</v>
      </c>
      <c r="I1812" s="8">
        <v>0.30000000000000004</v>
      </c>
      <c r="J1812" s="9">
        <v>4500</v>
      </c>
      <c r="K1812" s="10">
        <f t="shared" si="15"/>
        <v>1350.0000000000002</v>
      </c>
      <c r="L1812" s="10">
        <f t="shared" si="14"/>
        <v>472.50000000000006</v>
      </c>
      <c r="M1812" s="11">
        <v>0.35</v>
      </c>
      <c r="O1812" s="16"/>
      <c r="P1812" s="14"/>
      <c r="Q1812" s="12"/>
      <c r="R1812" s="13"/>
    </row>
    <row r="1813" spans="1:18" ht="15.75" customHeight="1" x14ac:dyDescent="0.25">
      <c r="A1813" s="1"/>
      <c r="B1813" s="6" t="s">
        <v>27</v>
      </c>
      <c r="C1813" s="6">
        <v>1128299</v>
      </c>
      <c r="D1813" s="7">
        <v>44251</v>
      </c>
      <c r="E1813" s="6" t="s">
        <v>28</v>
      </c>
      <c r="F1813" s="6" t="s">
        <v>75</v>
      </c>
      <c r="G1813" s="6" t="s">
        <v>76</v>
      </c>
      <c r="H1813" s="6" t="s">
        <v>18</v>
      </c>
      <c r="I1813" s="8">
        <v>0.4</v>
      </c>
      <c r="J1813" s="9">
        <v>3500</v>
      </c>
      <c r="K1813" s="10">
        <f t="shared" si="15"/>
        <v>1400</v>
      </c>
      <c r="L1813" s="10">
        <f t="shared" si="14"/>
        <v>489.99999999999994</v>
      </c>
      <c r="M1813" s="11">
        <v>0.35</v>
      </c>
      <c r="O1813" s="16"/>
      <c r="P1813" s="14"/>
      <c r="Q1813" s="12"/>
      <c r="R1813" s="13"/>
    </row>
    <row r="1814" spans="1:18" ht="15.75" customHeight="1" x14ac:dyDescent="0.25">
      <c r="A1814" s="1"/>
      <c r="B1814" s="6" t="s">
        <v>27</v>
      </c>
      <c r="C1814" s="6">
        <v>1128299</v>
      </c>
      <c r="D1814" s="7">
        <v>44251</v>
      </c>
      <c r="E1814" s="6" t="s">
        <v>28</v>
      </c>
      <c r="F1814" s="6" t="s">
        <v>75</v>
      </c>
      <c r="G1814" s="6" t="s">
        <v>76</v>
      </c>
      <c r="H1814" s="6" t="s">
        <v>19</v>
      </c>
      <c r="I1814" s="8">
        <v>0.4</v>
      </c>
      <c r="J1814" s="9">
        <v>3500</v>
      </c>
      <c r="K1814" s="10">
        <f t="shared" si="15"/>
        <v>1400</v>
      </c>
      <c r="L1814" s="10">
        <f t="shared" si="14"/>
        <v>489.99999999999994</v>
      </c>
      <c r="M1814" s="11">
        <v>0.35</v>
      </c>
      <c r="O1814" s="16"/>
      <c r="P1814" s="14"/>
      <c r="Q1814" s="12"/>
      <c r="R1814" s="13"/>
    </row>
    <row r="1815" spans="1:18" ht="15.75" customHeight="1" x14ac:dyDescent="0.25">
      <c r="A1815" s="1"/>
      <c r="B1815" s="6" t="s">
        <v>27</v>
      </c>
      <c r="C1815" s="6">
        <v>1128299</v>
      </c>
      <c r="D1815" s="7">
        <v>44251</v>
      </c>
      <c r="E1815" s="6" t="s">
        <v>28</v>
      </c>
      <c r="F1815" s="6" t="s">
        <v>75</v>
      </c>
      <c r="G1815" s="6" t="s">
        <v>76</v>
      </c>
      <c r="H1815" s="6" t="s">
        <v>20</v>
      </c>
      <c r="I1815" s="8">
        <v>0.4</v>
      </c>
      <c r="J1815" s="9">
        <v>2000</v>
      </c>
      <c r="K1815" s="10">
        <f t="shared" si="15"/>
        <v>800</v>
      </c>
      <c r="L1815" s="10">
        <f t="shared" si="14"/>
        <v>280</v>
      </c>
      <c r="M1815" s="11">
        <v>0.35</v>
      </c>
      <c r="O1815" s="16"/>
      <c r="P1815" s="14"/>
      <c r="Q1815" s="12"/>
      <c r="R1815" s="13"/>
    </row>
    <row r="1816" spans="1:18" ht="15.75" customHeight="1" x14ac:dyDescent="0.25">
      <c r="A1816" s="1"/>
      <c r="B1816" s="6" t="s">
        <v>27</v>
      </c>
      <c r="C1816" s="6">
        <v>1128299</v>
      </c>
      <c r="D1816" s="7">
        <v>44251</v>
      </c>
      <c r="E1816" s="6" t="s">
        <v>28</v>
      </c>
      <c r="F1816" s="6" t="s">
        <v>75</v>
      </c>
      <c r="G1816" s="6" t="s">
        <v>76</v>
      </c>
      <c r="H1816" s="6" t="s">
        <v>21</v>
      </c>
      <c r="I1816" s="8">
        <v>0.45000000000000007</v>
      </c>
      <c r="J1816" s="9">
        <v>1250</v>
      </c>
      <c r="K1816" s="10">
        <f t="shared" si="15"/>
        <v>562.50000000000011</v>
      </c>
      <c r="L1816" s="10">
        <f t="shared" si="14"/>
        <v>225.00000000000006</v>
      </c>
      <c r="M1816" s="11">
        <v>0.4</v>
      </c>
      <c r="O1816" s="16"/>
      <c r="P1816" s="14"/>
      <c r="Q1816" s="12"/>
      <c r="R1816" s="13"/>
    </row>
    <row r="1817" spans="1:18" ht="15.75" customHeight="1" x14ac:dyDescent="0.25">
      <c r="A1817" s="1"/>
      <c r="B1817" s="6" t="s">
        <v>27</v>
      </c>
      <c r="C1817" s="6">
        <v>1128299</v>
      </c>
      <c r="D1817" s="7">
        <v>44251</v>
      </c>
      <c r="E1817" s="6" t="s">
        <v>28</v>
      </c>
      <c r="F1817" s="6" t="s">
        <v>75</v>
      </c>
      <c r="G1817" s="6" t="s">
        <v>76</v>
      </c>
      <c r="H1817" s="6" t="s">
        <v>22</v>
      </c>
      <c r="I1817" s="8">
        <v>0.4</v>
      </c>
      <c r="J1817" s="9">
        <v>3250</v>
      </c>
      <c r="K1817" s="10">
        <f t="shared" si="15"/>
        <v>1300</v>
      </c>
      <c r="L1817" s="10">
        <f t="shared" si="14"/>
        <v>390</v>
      </c>
      <c r="M1817" s="11">
        <v>0.3</v>
      </c>
      <c r="O1817" s="16"/>
      <c r="P1817" s="14"/>
      <c r="Q1817" s="12"/>
      <c r="R1817" s="13"/>
    </row>
    <row r="1818" spans="1:18" ht="15.75" customHeight="1" x14ac:dyDescent="0.25">
      <c r="A1818" s="1"/>
      <c r="B1818" s="6" t="s">
        <v>27</v>
      </c>
      <c r="C1818" s="6">
        <v>1128299</v>
      </c>
      <c r="D1818" s="7">
        <v>44278</v>
      </c>
      <c r="E1818" s="6" t="s">
        <v>28</v>
      </c>
      <c r="F1818" s="6" t="s">
        <v>75</v>
      </c>
      <c r="G1818" s="6" t="s">
        <v>76</v>
      </c>
      <c r="H1818" s="6" t="s">
        <v>17</v>
      </c>
      <c r="I1818" s="8">
        <v>0.4</v>
      </c>
      <c r="J1818" s="9">
        <v>4750</v>
      </c>
      <c r="K1818" s="10">
        <f t="shared" si="15"/>
        <v>1900</v>
      </c>
      <c r="L1818" s="10">
        <f t="shared" si="14"/>
        <v>665</v>
      </c>
      <c r="M1818" s="11">
        <v>0.35</v>
      </c>
      <c r="O1818" s="16"/>
      <c r="P1818" s="14"/>
      <c r="Q1818" s="12"/>
      <c r="R1818" s="13"/>
    </row>
    <row r="1819" spans="1:18" ht="15.75" customHeight="1" x14ac:dyDescent="0.25">
      <c r="A1819" s="1"/>
      <c r="B1819" s="6" t="s">
        <v>27</v>
      </c>
      <c r="C1819" s="6">
        <v>1128299</v>
      </c>
      <c r="D1819" s="7">
        <v>44278</v>
      </c>
      <c r="E1819" s="6" t="s">
        <v>28</v>
      </c>
      <c r="F1819" s="6" t="s">
        <v>75</v>
      </c>
      <c r="G1819" s="6" t="s">
        <v>76</v>
      </c>
      <c r="H1819" s="6" t="s">
        <v>18</v>
      </c>
      <c r="I1819" s="8">
        <v>0.5</v>
      </c>
      <c r="J1819" s="9">
        <v>3250</v>
      </c>
      <c r="K1819" s="10">
        <f t="shared" si="15"/>
        <v>1625</v>
      </c>
      <c r="L1819" s="10">
        <f t="shared" si="14"/>
        <v>568.75</v>
      </c>
      <c r="M1819" s="11">
        <v>0.35</v>
      </c>
      <c r="O1819" s="16"/>
      <c r="P1819" s="14"/>
      <c r="Q1819" s="12"/>
      <c r="R1819" s="13"/>
    </row>
    <row r="1820" spans="1:18" ht="15.75" customHeight="1" x14ac:dyDescent="0.25">
      <c r="A1820" s="1"/>
      <c r="B1820" s="6" t="s">
        <v>27</v>
      </c>
      <c r="C1820" s="6">
        <v>1128299</v>
      </c>
      <c r="D1820" s="7">
        <v>44278</v>
      </c>
      <c r="E1820" s="6" t="s">
        <v>28</v>
      </c>
      <c r="F1820" s="6" t="s">
        <v>75</v>
      </c>
      <c r="G1820" s="6" t="s">
        <v>76</v>
      </c>
      <c r="H1820" s="6" t="s">
        <v>19</v>
      </c>
      <c r="I1820" s="8">
        <v>0.54999999999999993</v>
      </c>
      <c r="J1820" s="9">
        <v>3500</v>
      </c>
      <c r="K1820" s="10">
        <f t="shared" si="15"/>
        <v>1924.9999999999998</v>
      </c>
      <c r="L1820" s="10">
        <f t="shared" si="14"/>
        <v>673.74999999999989</v>
      </c>
      <c r="M1820" s="11">
        <v>0.35</v>
      </c>
      <c r="O1820" s="16"/>
      <c r="P1820" s="14"/>
      <c r="Q1820" s="12"/>
      <c r="R1820" s="13"/>
    </row>
    <row r="1821" spans="1:18" ht="15.75" customHeight="1" x14ac:dyDescent="0.25">
      <c r="A1821" s="1"/>
      <c r="B1821" s="6" t="s">
        <v>27</v>
      </c>
      <c r="C1821" s="6">
        <v>1128299</v>
      </c>
      <c r="D1821" s="7">
        <v>44278</v>
      </c>
      <c r="E1821" s="6" t="s">
        <v>28</v>
      </c>
      <c r="F1821" s="6" t="s">
        <v>75</v>
      </c>
      <c r="G1821" s="6" t="s">
        <v>76</v>
      </c>
      <c r="H1821" s="6" t="s">
        <v>20</v>
      </c>
      <c r="I1821" s="8">
        <v>0.5</v>
      </c>
      <c r="J1821" s="9">
        <v>2500</v>
      </c>
      <c r="K1821" s="10">
        <f t="shared" si="15"/>
        <v>1250</v>
      </c>
      <c r="L1821" s="10">
        <f t="shared" si="14"/>
        <v>437.5</v>
      </c>
      <c r="M1821" s="11">
        <v>0.35</v>
      </c>
      <c r="O1821" s="16"/>
      <c r="P1821" s="14"/>
      <c r="Q1821" s="12"/>
      <c r="R1821" s="13"/>
    </row>
    <row r="1822" spans="1:18" ht="15.75" customHeight="1" x14ac:dyDescent="0.25">
      <c r="A1822" s="1"/>
      <c r="B1822" s="6" t="s">
        <v>27</v>
      </c>
      <c r="C1822" s="6">
        <v>1128299</v>
      </c>
      <c r="D1822" s="7">
        <v>44278</v>
      </c>
      <c r="E1822" s="6" t="s">
        <v>28</v>
      </c>
      <c r="F1822" s="6" t="s">
        <v>75</v>
      </c>
      <c r="G1822" s="6" t="s">
        <v>76</v>
      </c>
      <c r="H1822" s="6" t="s">
        <v>21</v>
      </c>
      <c r="I1822" s="8">
        <v>0.55000000000000004</v>
      </c>
      <c r="J1822" s="9">
        <v>1000</v>
      </c>
      <c r="K1822" s="10">
        <f t="shared" si="15"/>
        <v>550</v>
      </c>
      <c r="L1822" s="10">
        <f t="shared" si="14"/>
        <v>220</v>
      </c>
      <c r="M1822" s="11">
        <v>0.4</v>
      </c>
      <c r="O1822" s="16"/>
      <c r="P1822" s="14"/>
      <c r="Q1822" s="12"/>
      <c r="R1822" s="13"/>
    </row>
    <row r="1823" spans="1:18" ht="15.75" customHeight="1" x14ac:dyDescent="0.25">
      <c r="A1823" s="1"/>
      <c r="B1823" s="6" t="s">
        <v>27</v>
      </c>
      <c r="C1823" s="6">
        <v>1128299</v>
      </c>
      <c r="D1823" s="7">
        <v>44278</v>
      </c>
      <c r="E1823" s="6" t="s">
        <v>28</v>
      </c>
      <c r="F1823" s="6" t="s">
        <v>75</v>
      </c>
      <c r="G1823" s="6" t="s">
        <v>76</v>
      </c>
      <c r="H1823" s="6" t="s">
        <v>22</v>
      </c>
      <c r="I1823" s="8">
        <v>0.5</v>
      </c>
      <c r="J1823" s="9">
        <v>3000</v>
      </c>
      <c r="K1823" s="10">
        <f t="shared" si="15"/>
        <v>1500</v>
      </c>
      <c r="L1823" s="10">
        <f t="shared" si="14"/>
        <v>450</v>
      </c>
      <c r="M1823" s="11">
        <v>0.3</v>
      </c>
      <c r="O1823" s="16"/>
      <c r="P1823" s="14"/>
      <c r="Q1823" s="12"/>
      <c r="R1823" s="13"/>
    </row>
    <row r="1824" spans="1:18" ht="15.75" customHeight="1" x14ac:dyDescent="0.25">
      <c r="A1824" s="1"/>
      <c r="B1824" s="6" t="s">
        <v>27</v>
      </c>
      <c r="C1824" s="6">
        <v>1128299</v>
      </c>
      <c r="D1824" s="7">
        <v>44310</v>
      </c>
      <c r="E1824" s="6" t="s">
        <v>28</v>
      </c>
      <c r="F1824" s="6" t="s">
        <v>75</v>
      </c>
      <c r="G1824" s="6" t="s">
        <v>76</v>
      </c>
      <c r="H1824" s="6" t="s">
        <v>17</v>
      </c>
      <c r="I1824" s="8">
        <v>0.55000000000000004</v>
      </c>
      <c r="J1824" s="9">
        <v>4750</v>
      </c>
      <c r="K1824" s="10">
        <f t="shared" si="15"/>
        <v>2612.5</v>
      </c>
      <c r="L1824" s="10">
        <f t="shared" si="14"/>
        <v>914.37499999999989</v>
      </c>
      <c r="M1824" s="11">
        <v>0.35</v>
      </c>
      <c r="O1824" s="16"/>
      <c r="P1824" s="14"/>
      <c r="Q1824" s="12"/>
      <c r="R1824" s="13"/>
    </row>
    <row r="1825" spans="1:18" ht="15.75" customHeight="1" x14ac:dyDescent="0.25">
      <c r="A1825" s="1"/>
      <c r="B1825" s="6" t="s">
        <v>27</v>
      </c>
      <c r="C1825" s="6">
        <v>1128299</v>
      </c>
      <c r="D1825" s="7">
        <v>44310</v>
      </c>
      <c r="E1825" s="6" t="s">
        <v>28</v>
      </c>
      <c r="F1825" s="6" t="s">
        <v>75</v>
      </c>
      <c r="G1825" s="6" t="s">
        <v>76</v>
      </c>
      <c r="H1825" s="6" t="s">
        <v>18</v>
      </c>
      <c r="I1825" s="8">
        <v>0.60000000000000009</v>
      </c>
      <c r="J1825" s="9">
        <v>2750</v>
      </c>
      <c r="K1825" s="10">
        <f t="shared" si="15"/>
        <v>1650.0000000000002</v>
      </c>
      <c r="L1825" s="10">
        <f t="shared" si="14"/>
        <v>577.5</v>
      </c>
      <c r="M1825" s="11">
        <v>0.35</v>
      </c>
      <c r="O1825" s="16"/>
      <c r="P1825" s="14"/>
      <c r="Q1825" s="12"/>
      <c r="R1825" s="13"/>
    </row>
    <row r="1826" spans="1:18" ht="15.75" customHeight="1" x14ac:dyDescent="0.25">
      <c r="A1826" s="1"/>
      <c r="B1826" s="6" t="s">
        <v>27</v>
      </c>
      <c r="C1826" s="6">
        <v>1128299</v>
      </c>
      <c r="D1826" s="7">
        <v>44310</v>
      </c>
      <c r="E1826" s="6" t="s">
        <v>28</v>
      </c>
      <c r="F1826" s="6" t="s">
        <v>75</v>
      </c>
      <c r="G1826" s="6" t="s">
        <v>76</v>
      </c>
      <c r="H1826" s="6" t="s">
        <v>19</v>
      </c>
      <c r="I1826" s="8">
        <v>0.60000000000000009</v>
      </c>
      <c r="J1826" s="9">
        <v>3250</v>
      </c>
      <c r="K1826" s="10">
        <f t="shared" si="15"/>
        <v>1950.0000000000002</v>
      </c>
      <c r="L1826" s="10">
        <f t="shared" si="14"/>
        <v>682.5</v>
      </c>
      <c r="M1826" s="11">
        <v>0.35</v>
      </c>
      <c r="O1826" s="16"/>
      <c r="P1826" s="14"/>
      <c r="Q1826" s="12"/>
      <c r="R1826" s="13"/>
    </row>
    <row r="1827" spans="1:18" ht="15.75" customHeight="1" x14ac:dyDescent="0.25">
      <c r="A1827" s="1"/>
      <c r="B1827" s="6" t="s">
        <v>27</v>
      </c>
      <c r="C1827" s="6">
        <v>1128299</v>
      </c>
      <c r="D1827" s="7">
        <v>44310</v>
      </c>
      <c r="E1827" s="6" t="s">
        <v>28</v>
      </c>
      <c r="F1827" s="6" t="s">
        <v>75</v>
      </c>
      <c r="G1827" s="6" t="s">
        <v>76</v>
      </c>
      <c r="H1827" s="6" t="s">
        <v>20</v>
      </c>
      <c r="I1827" s="8">
        <v>0.45000000000000007</v>
      </c>
      <c r="J1827" s="9">
        <v>2250</v>
      </c>
      <c r="K1827" s="10">
        <f t="shared" si="15"/>
        <v>1012.5000000000001</v>
      </c>
      <c r="L1827" s="10">
        <f t="shared" si="14"/>
        <v>354.375</v>
      </c>
      <c r="M1827" s="11">
        <v>0.35</v>
      </c>
      <c r="O1827" s="16"/>
      <c r="P1827" s="14"/>
      <c r="Q1827" s="12"/>
      <c r="R1827" s="13"/>
    </row>
    <row r="1828" spans="1:18" ht="15.75" customHeight="1" x14ac:dyDescent="0.25">
      <c r="A1828" s="1"/>
      <c r="B1828" s="6" t="s">
        <v>27</v>
      </c>
      <c r="C1828" s="6">
        <v>1128299</v>
      </c>
      <c r="D1828" s="7">
        <v>44310</v>
      </c>
      <c r="E1828" s="6" t="s">
        <v>28</v>
      </c>
      <c r="F1828" s="6" t="s">
        <v>75</v>
      </c>
      <c r="G1828" s="6" t="s">
        <v>76</v>
      </c>
      <c r="H1828" s="6" t="s">
        <v>21</v>
      </c>
      <c r="I1828" s="8">
        <v>0.50000000000000011</v>
      </c>
      <c r="J1828" s="9">
        <v>1250</v>
      </c>
      <c r="K1828" s="10">
        <f t="shared" si="15"/>
        <v>625.00000000000011</v>
      </c>
      <c r="L1828" s="10">
        <f t="shared" si="14"/>
        <v>250.00000000000006</v>
      </c>
      <c r="M1828" s="11">
        <v>0.4</v>
      </c>
      <c r="O1828" s="16"/>
      <c r="P1828" s="14"/>
      <c r="Q1828" s="12"/>
      <c r="R1828" s="13"/>
    </row>
    <row r="1829" spans="1:18" ht="15.75" customHeight="1" x14ac:dyDescent="0.25">
      <c r="A1829" s="1"/>
      <c r="B1829" s="6" t="s">
        <v>27</v>
      </c>
      <c r="C1829" s="6">
        <v>1128299</v>
      </c>
      <c r="D1829" s="7">
        <v>44310</v>
      </c>
      <c r="E1829" s="6" t="s">
        <v>28</v>
      </c>
      <c r="F1829" s="6" t="s">
        <v>75</v>
      </c>
      <c r="G1829" s="6" t="s">
        <v>76</v>
      </c>
      <c r="H1829" s="6" t="s">
        <v>22</v>
      </c>
      <c r="I1829" s="8">
        <v>0.65000000000000013</v>
      </c>
      <c r="J1829" s="9">
        <v>3000</v>
      </c>
      <c r="K1829" s="10">
        <f t="shared" si="15"/>
        <v>1950.0000000000005</v>
      </c>
      <c r="L1829" s="10">
        <f t="shared" si="14"/>
        <v>585.00000000000011</v>
      </c>
      <c r="M1829" s="11">
        <v>0.3</v>
      </c>
      <c r="O1829" s="16"/>
      <c r="P1829" s="14"/>
      <c r="Q1829" s="12"/>
      <c r="R1829" s="13"/>
    </row>
    <row r="1830" spans="1:18" ht="15.75" customHeight="1" x14ac:dyDescent="0.25">
      <c r="A1830" s="1"/>
      <c r="B1830" s="6" t="s">
        <v>27</v>
      </c>
      <c r="C1830" s="6">
        <v>1128299</v>
      </c>
      <c r="D1830" s="7">
        <v>44341</v>
      </c>
      <c r="E1830" s="6" t="s">
        <v>28</v>
      </c>
      <c r="F1830" s="6" t="s">
        <v>75</v>
      </c>
      <c r="G1830" s="6" t="s">
        <v>76</v>
      </c>
      <c r="H1830" s="6" t="s">
        <v>17</v>
      </c>
      <c r="I1830" s="8">
        <v>0.5</v>
      </c>
      <c r="J1830" s="9">
        <v>5000</v>
      </c>
      <c r="K1830" s="10">
        <f t="shared" si="15"/>
        <v>2500</v>
      </c>
      <c r="L1830" s="10">
        <f t="shared" si="14"/>
        <v>875</v>
      </c>
      <c r="M1830" s="11">
        <v>0.35</v>
      </c>
      <c r="O1830" s="16"/>
      <c r="P1830" s="14"/>
      <c r="Q1830" s="12"/>
      <c r="R1830" s="13"/>
    </row>
    <row r="1831" spans="1:18" ht="15.75" customHeight="1" x14ac:dyDescent="0.25">
      <c r="A1831" s="1"/>
      <c r="B1831" s="6" t="s">
        <v>27</v>
      </c>
      <c r="C1831" s="6">
        <v>1128299</v>
      </c>
      <c r="D1831" s="7">
        <v>44341</v>
      </c>
      <c r="E1831" s="6" t="s">
        <v>28</v>
      </c>
      <c r="F1831" s="6" t="s">
        <v>75</v>
      </c>
      <c r="G1831" s="6" t="s">
        <v>76</v>
      </c>
      <c r="H1831" s="6" t="s">
        <v>18</v>
      </c>
      <c r="I1831" s="8">
        <v>0.55000000000000004</v>
      </c>
      <c r="J1831" s="9">
        <v>3500</v>
      </c>
      <c r="K1831" s="10">
        <f t="shared" si="15"/>
        <v>1925.0000000000002</v>
      </c>
      <c r="L1831" s="10">
        <f t="shared" si="14"/>
        <v>673.75</v>
      </c>
      <c r="M1831" s="11">
        <v>0.35</v>
      </c>
      <c r="O1831" s="16"/>
      <c r="P1831" s="14"/>
      <c r="Q1831" s="12"/>
      <c r="R1831" s="13"/>
    </row>
    <row r="1832" spans="1:18" ht="15.75" customHeight="1" x14ac:dyDescent="0.25">
      <c r="A1832" s="1"/>
      <c r="B1832" s="6" t="s">
        <v>27</v>
      </c>
      <c r="C1832" s="6">
        <v>1128299</v>
      </c>
      <c r="D1832" s="7">
        <v>44341</v>
      </c>
      <c r="E1832" s="6" t="s">
        <v>28</v>
      </c>
      <c r="F1832" s="6" t="s">
        <v>75</v>
      </c>
      <c r="G1832" s="6" t="s">
        <v>76</v>
      </c>
      <c r="H1832" s="6" t="s">
        <v>19</v>
      </c>
      <c r="I1832" s="8">
        <v>0.55000000000000004</v>
      </c>
      <c r="J1832" s="9">
        <v>3500</v>
      </c>
      <c r="K1832" s="10">
        <f t="shared" si="15"/>
        <v>1925.0000000000002</v>
      </c>
      <c r="L1832" s="10">
        <f t="shared" si="14"/>
        <v>673.75</v>
      </c>
      <c r="M1832" s="11">
        <v>0.35</v>
      </c>
      <c r="O1832" s="16"/>
      <c r="P1832" s="14"/>
      <c r="Q1832" s="12"/>
      <c r="R1832" s="13"/>
    </row>
    <row r="1833" spans="1:18" ht="15.75" customHeight="1" x14ac:dyDescent="0.25">
      <c r="A1833" s="1"/>
      <c r="B1833" s="6" t="s">
        <v>27</v>
      </c>
      <c r="C1833" s="6">
        <v>1128299</v>
      </c>
      <c r="D1833" s="7">
        <v>44341</v>
      </c>
      <c r="E1833" s="6" t="s">
        <v>28</v>
      </c>
      <c r="F1833" s="6" t="s">
        <v>75</v>
      </c>
      <c r="G1833" s="6" t="s">
        <v>76</v>
      </c>
      <c r="H1833" s="6" t="s">
        <v>20</v>
      </c>
      <c r="I1833" s="8">
        <v>0.5</v>
      </c>
      <c r="J1833" s="9">
        <v>2750</v>
      </c>
      <c r="K1833" s="10">
        <f t="shared" si="15"/>
        <v>1375</v>
      </c>
      <c r="L1833" s="10">
        <f t="shared" si="14"/>
        <v>481.24999999999994</v>
      </c>
      <c r="M1833" s="11">
        <v>0.35</v>
      </c>
      <c r="O1833" s="16"/>
      <c r="P1833" s="14"/>
      <c r="Q1833" s="12"/>
      <c r="R1833" s="13"/>
    </row>
    <row r="1834" spans="1:18" ht="15.75" customHeight="1" x14ac:dyDescent="0.25">
      <c r="A1834" s="1"/>
      <c r="B1834" s="6" t="s">
        <v>27</v>
      </c>
      <c r="C1834" s="6">
        <v>1128299</v>
      </c>
      <c r="D1834" s="7">
        <v>44341</v>
      </c>
      <c r="E1834" s="6" t="s">
        <v>28</v>
      </c>
      <c r="F1834" s="6" t="s">
        <v>75</v>
      </c>
      <c r="G1834" s="6" t="s">
        <v>76</v>
      </c>
      <c r="H1834" s="6" t="s">
        <v>21</v>
      </c>
      <c r="I1834" s="8">
        <v>0.44999999999999996</v>
      </c>
      <c r="J1834" s="9">
        <v>1750</v>
      </c>
      <c r="K1834" s="10">
        <f t="shared" si="15"/>
        <v>787.49999999999989</v>
      </c>
      <c r="L1834" s="10">
        <f t="shared" si="14"/>
        <v>315</v>
      </c>
      <c r="M1834" s="11">
        <v>0.4</v>
      </c>
      <c r="O1834" s="16"/>
      <c r="P1834" s="14"/>
      <c r="Q1834" s="12"/>
      <c r="R1834" s="13"/>
    </row>
    <row r="1835" spans="1:18" ht="15.75" customHeight="1" x14ac:dyDescent="0.25">
      <c r="A1835" s="1"/>
      <c r="B1835" s="6" t="s">
        <v>27</v>
      </c>
      <c r="C1835" s="6">
        <v>1128299</v>
      </c>
      <c r="D1835" s="7">
        <v>44341</v>
      </c>
      <c r="E1835" s="6" t="s">
        <v>28</v>
      </c>
      <c r="F1835" s="6" t="s">
        <v>75</v>
      </c>
      <c r="G1835" s="6" t="s">
        <v>76</v>
      </c>
      <c r="H1835" s="6" t="s">
        <v>22</v>
      </c>
      <c r="I1835" s="8">
        <v>0.6</v>
      </c>
      <c r="J1835" s="9">
        <v>5250</v>
      </c>
      <c r="K1835" s="10">
        <f t="shared" si="15"/>
        <v>3150</v>
      </c>
      <c r="L1835" s="10">
        <f t="shared" si="14"/>
        <v>945</v>
      </c>
      <c r="M1835" s="11">
        <v>0.3</v>
      </c>
      <c r="O1835" s="16"/>
      <c r="P1835" s="14"/>
      <c r="Q1835" s="12"/>
      <c r="R1835" s="13"/>
    </row>
    <row r="1836" spans="1:18" ht="15.75" customHeight="1" x14ac:dyDescent="0.25">
      <c r="A1836" s="1"/>
      <c r="B1836" s="6" t="s">
        <v>27</v>
      </c>
      <c r="C1836" s="6">
        <v>1128299</v>
      </c>
      <c r="D1836" s="7">
        <v>44371</v>
      </c>
      <c r="E1836" s="6" t="s">
        <v>28</v>
      </c>
      <c r="F1836" s="6" t="s">
        <v>75</v>
      </c>
      <c r="G1836" s="6" t="s">
        <v>76</v>
      </c>
      <c r="H1836" s="6" t="s">
        <v>17</v>
      </c>
      <c r="I1836" s="8">
        <v>0.54999999999999993</v>
      </c>
      <c r="J1836" s="9">
        <v>7750</v>
      </c>
      <c r="K1836" s="10">
        <f t="shared" si="15"/>
        <v>4262.4999999999991</v>
      </c>
      <c r="L1836" s="10">
        <f t="shared" si="14"/>
        <v>1491.8749999999995</v>
      </c>
      <c r="M1836" s="11">
        <v>0.35</v>
      </c>
      <c r="O1836" s="16"/>
      <c r="P1836" s="14"/>
      <c r="Q1836" s="12"/>
      <c r="R1836" s="13"/>
    </row>
    <row r="1837" spans="1:18" ht="15.75" customHeight="1" x14ac:dyDescent="0.25">
      <c r="A1837" s="1"/>
      <c r="B1837" s="6" t="s">
        <v>27</v>
      </c>
      <c r="C1837" s="6">
        <v>1128299</v>
      </c>
      <c r="D1837" s="7">
        <v>44371</v>
      </c>
      <c r="E1837" s="6" t="s">
        <v>28</v>
      </c>
      <c r="F1837" s="6" t="s">
        <v>75</v>
      </c>
      <c r="G1837" s="6" t="s">
        <v>76</v>
      </c>
      <c r="H1837" s="6" t="s">
        <v>18</v>
      </c>
      <c r="I1837" s="8">
        <v>0.64999999999999991</v>
      </c>
      <c r="J1837" s="9">
        <v>6500</v>
      </c>
      <c r="K1837" s="10">
        <f t="shared" si="15"/>
        <v>4224.9999999999991</v>
      </c>
      <c r="L1837" s="10">
        <f t="shared" si="14"/>
        <v>1478.7499999999995</v>
      </c>
      <c r="M1837" s="11">
        <v>0.35</v>
      </c>
      <c r="O1837" s="16"/>
      <c r="P1837" s="14"/>
      <c r="Q1837" s="12"/>
      <c r="R1837" s="13"/>
    </row>
    <row r="1838" spans="1:18" ht="15.75" customHeight="1" x14ac:dyDescent="0.25">
      <c r="A1838" s="1"/>
      <c r="B1838" s="6" t="s">
        <v>27</v>
      </c>
      <c r="C1838" s="6">
        <v>1128299</v>
      </c>
      <c r="D1838" s="7">
        <v>44371</v>
      </c>
      <c r="E1838" s="6" t="s">
        <v>28</v>
      </c>
      <c r="F1838" s="6" t="s">
        <v>75</v>
      </c>
      <c r="G1838" s="6" t="s">
        <v>76</v>
      </c>
      <c r="H1838" s="6" t="s">
        <v>19</v>
      </c>
      <c r="I1838" s="8">
        <v>0.79999999999999993</v>
      </c>
      <c r="J1838" s="9">
        <v>6500</v>
      </c>
      <c r="K1838" s="10">
        <f t="shared" si="15"/>
        <v>5200</v>
      </c>
      <c r="L1838" s="10">
        <f t="shared" si="14"/>
        <v>1819.9999999999998</v>
      </c>
      <c r="M1838" s="11">
        <v>0.35</v>
      </c>
      <c r="O1838" s="16"/>
      <c r="P1838" s="14"/>
      <c r="Q1838" s="12"/>
      <c r="R1838" s="13"/>
    </row>
    <row r="1839" spans="1:18" ht="15.75" customHeight="1" x14ac:dyDescent="0.25">
      <c r="A1839" s="1"/>
      <c r="B1839" s="6" t="s">
        <v>27</v>
      </c>
      <c r="C1839" s="6">
        <v>1128299</v>
      </c>
      <c r="D1839" s="7">
        <v>44371</v>
      </c>
      <c r="E1839" s="6" t="s">
        <v>28</v>
      </c>
      <c r="F1839" s="6" t="s">
        <v>75</v>
      </c>
      <c r="G1839" s="6" t="s">
        <v>76</v>
      </c>
      <c r="H1839" s="6" t="s">
        <v>20</v>
      </c>
      <c r="I1839" s="8">
        <v>0.79999999999999993</v>
      </c>
      <c r="J1839" s="9">
        <v>5250</v>
      </c>
      <c r="K1839" s="10">
        <f t="shared" si="15"/>
        <v>4200</v>
      </c>
      <c r="L1839" s="10">
        <f t="shared" si="14"/>
        <v>1470</v>
      </c>
      <c r="M1839" s="11">
        <v>0.35</v>
      </c>
      <c r="O1839" s="16"/>
      <c r="P1839" s="14"/>
      <c r="Q1839" s="12"/>
      <c r="R1839" s="13"/>
    </row>
    <row r="1840" spans="1:18" ht="15.75" customHeight="1" x14ac:dyDescent="0.25">
      <c r="A1840" s="1"/>
      <c r="B1840" s="6" t="s">
        <v>27</v>
      </c>
      <c r="C1840" s="6">
        <v>1128299</v>
      </c>
      <c r="D1840" s="7">
        <v>44371</v>
      </c>
      <c r="E1840" s="6" t="s">
        <v>28</v>
      </c>
      <c r="F1840" s="6" t="s">
        <v>75</v>
      </c>
      <c r="G1840" s="6" t="s">
        <v>76</v>
      </c>
      <c r="H1840" s="6" t="s">
        <v>21</v>
      </c>
      <c r="I1840" s="8">
        <v>0.9</v>
      </c>
      <c r="J1840" s="9">
        <v>4000</v>
      </c>
      <c r="K1840" s="10">
        <f t="shared" si="15"/>
        <v>3600</v>
      </c>
      <c r="L1840" s="10">
        <f t="shared" si="14"/>
        <v>1440</v>
      </c>
      <c r="M1840" s="11">
        <v>0.4</v>
      </c>
      <c r="O1840" s="16"/>
      <c r="P1840" s="14"/>
      <c r="Q1840" s="12"/>
      <c r="R1840" s="13"/>
    </row>
    <row r="1841" spans="1:18" ht="15.75" customHeight="1" x14ac:dyDescent="0.25">
      <c r="A1841" s="1"/>
      <c r="B1841" s="6" t="s">
        <v>27</v>
      </c>
      <c r="C1841" s="6">
        <v>1128299</v>
      </c>
      <c r="D1841" s="7">
        <v>44371</v>
      </c>
      <c r="E1841" s="6" t="s">
        <v>28</v>
      </c>
      <c r="F1841" s="6" t="s">
        <v>75</v>
      </c>
      <c r="G1841" s="6" t="s">
        <v>76</v>
      </c>
      <c r="H1841" s="6" t="s">
        <v>22</v>
      </c>
      <c r="I1841" s="8">
        <v>1.05</v>
      </c>
      <c r="J1841" s="9">
        <v>7000</v>
      </c>
      <c r="K1841" s="10">
        <f t="shared" si="15"/>
        <v>7350</v>
      </c>
      <c r="L1841" s="10">
        <f t="shared" si="14"/>
        <v>2205</v>
      </c>
      <c r="M1841" s="11">
        <v>0.3</v>
      </c>
      <c r="O1841" s="16"/>
      <c r="P1841" s="14"/>
      <c r="Q1841" s="12"/>
      <c r="R1841" s="13"/>
    </row>
    <row r="1842" spans="1:18" ht="15.75" customHeight="1" x14ac:dyDescent="0.25">
      <c r="A1842" s="1"/>
      <c r="B1842" s="6" t="s">
        <v>27</v>
      </c>
      <c r="C1842" s="6">
        <v>1128299</v>
      </c>
      <c r="D1842" s="7">
        <v>44400</v>
      </c>
      <c r="E1842" s="6" t="s">
        <v>28</v>
      </c>
      <c r="F1842" s="6" t="s">
        <v>75</v>
      </c>
      <c r="G1842" s="6" t="s">
        <v>76</v>
      </c>
      <c r="H1842" s="6" t="s">
        <v>17</v>
      </c>
      <c r="I1842" s="8">
        <v>0.85</v>
      </c>
      <c r="J1842" s="9">
        <v>8500</v>
      </c>
      <c r="K1842" s="10">
        <f t="shared" si="15"/>
        <v>7225</v>
      </c>
      <c r="L1842" s="10">
        <f t="shared" si="14"/>
        <v>2528.75</v>
      </c>
      <c r="M1842" s="11">
        <v>0.35</v>
      </c>
      <c r="O1842" s="16"/>
      <c r="P1842" s="14"/>
      <c r="Q1842" s="12"/>
      <c r="R1842" s="13"/>
    </row>
    <row r="1843" spans="1:18" ht="15.75" customHeight="1" x14ac:dyDescent="0.25">
      <c r="A1843" s="1"/>
      <c r="B1843" s="6" t="s">
        <v>27</v>
      </c>
      <c r="C1843" s="6">
        <v>1128299</v>
      </c>
      <c r="D1843" s="7">
        <v>44400</v>
      </c>
      <c r="E1843" s="6" t="s">
        <v>28</v>
      </c>
      <c r="F1843" s="6" t="s">
        <v>75</v>
      </c>
      <c r="G1843" s="6" t="s">
        <v>76</v>
      </c>
      <c r="H1843" s="6" t="s">
        <v>18</v>
      </c>
      <c r="I1843" s="8">
        <v>0.9</v>
      </c>
      <c r="J1843" s="9">
        <v>7000</v>
      </c>
      <c r="K1843" s="10">
        <f t="shared" si="15"/>
        <v>6300</v>
      </c>
      <c r="L1843" s="10">
        <f t="shared" si="14"/>
        <v>2205</v>
      </c>
      <c r="M1843" s="11">
        <v>0.35</v>
      </c>
      <c r="O1843" s="16"/>
      <c r="P1843" s="14"/>
      <c r="Q1843" s="12"/>
      <c r="R1843" s="13"/>
    </row>
    <row r="1844" spans="1:18" ht="15.75" customHeight="1" x14ac:dyDescent="0.25">
      <c r="A1844" s="1"/>
      <c r="B1844" s="6" t="s">
        <v>27</v>
      </c>
      <c r="C1844" s="6">
        <v>1128299</v>
      </c>
      <c r="D1844" s="7">
        <v>44400</v>
      </c>
      <c r="E1844" s="6" t="s">
        <v>28</v>
      </c>
      <c r="F1844" s="6" t="s">
        <v>75</v>
      </c>
      <c r="G1844" s="6" t="s">
        <v>76</v>
      </c>
      <c r="H1844" s="6" t="s">
        <v>19</v>
      </c>
      <c r="I1844" s="8">
        <v>0.9</v>
      </c>
      <c r="J1844" s="9">
        <v>6500</v>
      </c>
      <c r="K1844" s="10">
        <f t="shared" si="15"/>
        <v>5850</v>
      </c>
      <c r="L1844" s="10">
        <f t="shared" si="14"/>
        <v>2047.4999999999998</v>
      </c>
      <c r="M1844" s="11">
        <v>0.35</v>
      </c>
      <c r="O1844" s="16"/>
      <c r="P1844" s="14"/>
      <c r="Q1844" s="12"/>
      <c r="R1844" s="13"/>
    </row>
    <row r="1845" spans="1:18" ht="15.75" customHeight="1" x14ac:dyDescent="0.25">
      <c r="A1845" s="1"/>
      <c r="B1845" s="6" t="s">
        <v>27</v>
      </c>
      <c r="C1845" s="6">
        <v>1128299</v>
      </c>
      <c r="D1845" s="7">
        <v>44400</v>
      </c>
      <c r="E1845" s="6" t="s">
        <v>28</v>
      </c>
      <c r="F1845" s="6" t="s">
        <v>75</v>
      </c>
      <c r="G1845" s="6" t="s">
        <v>76</v>
      </c>
      <c r="H1845" s="6" t="s">
        <v>20</v>
      </c>
      <c r="I1845" s="8">
        <v>0.85</v>
      </c>
      <c r="J1845" s="9">
        <v>5500</v>
      </c>
      <c r="K1845" s="10">
        <f t="shared" si="15"/>
        <v>4675</v>
      </c>
      <c r="L1845" s="10">
        <f t="shared" si="14"/>
        <v>1636.25</v>
      </c>
      <c r="M1845" s="11">
        <v>0.35</v>
      </c>
      <c r="O1845" s="16"/>
      <c r="P1845" s="14"/>
      <c r="Q1845" s="12"/>
      <c r="R1845" s="13"/>
    </row>
    <row r="1846" spans="1:18" ht="15.75" customHeight="1" x14ac:dyDescent="0.25">
      <c r="A1846" s="1"/>
      <c r="B1846" s="6" t="s">
        <v>27</v>
      </c>
      <c r="C1846" s="6">
        <v>1128299</v>
      </c>
      <c r="D1846" s="7">
        <v>44400</v>
      </c>
      <c r="E1846" s="6" t="s">
        <v>28</v>
      </c>
      <c r="F1846" s="6" t="s">
        <v>75</v>
      </c>
      <c r="G1846" s="6" t="s">
        <v>76</v>
      </c>
      <c r="H1846" s="6" t="s">
        <v>21</v>
      </c>
      <c r="I1846" s="8">
        <v>0.9</v>
      </c>
      <c r="J1846" s="9">
        <v>6000</v>
      </c>
      <c r="K1846" s="10">
        <f t="shared" si="15"/>
        <v>5400</v>
      </c>
      <c r="L1846" s="10">
        <f t="shared" si="14"/>
        <v>2160</v>
      </c>
      <c r="M1846" s="11">
        <v>0.4</v>
      </c>
      <c r="O1846" s="16"/>
      <c r="P1846" s="14"/>
      <c r="Q1846" s="12"/>
      <c r="R1846" s="13"/>
    </row>
    <row r="1847" spans="1:18" ht="15.75" customHeight="1" x14ac:dyDescent="0.25">
      <c r="A1847" s="1"/>
      <c r="B1847" s="6" t="s">
        <v>27</v>
      </c>
      <c r="C1847" s="6">
        <v>1128299</v>
      </c>
      <c r="D1847" s="7">
        <v>44400</v>
      </c>
      <c r="E1847" s="6" t="s">
        <v>28</v>
      </c>
      <c r="F1847" s="6" t="s">
        <v>75</v>
      </c>
      <c r="G1847" s="6" t="s">
        <v>76</v>
      </c>
      <c r="H1847" s="6" t="s">
        <v>22</v>
      </c>
      <c r="I1847" s="8">
        <v>1.05</v>
      </c>
      <c r="J1847" s="9">
        <v>6000</v>
      </c>
      <c r="K1847" s="10">
        <f t="shared" si="15"/>
        <v>6300</v>
      </c>
      <c r="L1847" s="10">
        <f t="shared" si="14"/>
        <v>1890</v>
      </c>
      <c r="M1847" s="11">
        <v>0.3</v>
      </c>
      <c r="O1847" s="16"/>
      <c r="P1847" s="14"/>
      <c r="Q1847" s="12"/>
      <c r="R1847" s="13"/>
    </row>
    <row r="1848" spans="1:18" ht="15.75" customHeight="1" x14ac:dyDescent="0.25">
      <c r="A1848" s="1"/>
      <c r="B1848" s="6" t="s">
        <v>27</v>
      </c>
      <c r="C1848" s="6">
        <v>1128299</v>
      </c>
      <c r="D1848" s="7">
        <v>44432</v>
      </c>
      <c r="E1848" s="6" t="s">
        <v>28</v>
      </c>
      <c r="F1848" s="6" t="s">
        <v>75</v>
      </c>
      <c r="G1848" s="6" t="s">
        <v>76</v>
      </c>
      <c r="H1848" s="6" t="s">
        <v>17</v>
      </c>
      <c r="I1848" s="8">
        <v>0.9</v>
      </c>
      <c r="J1848" s="9">
        <v>8000</v>
      </c>
      <c r="K1848" s="10">
        <f t="shared" si="15"/>
        <v>7200</v>
      </c>
      <c r="L1848" s="10">
        <f t="shared" si="14"/>
        <v>2520</v>
      </c>
      <c r="M1848" s="11">
        <v>0.35</v>
      </c>
      <c r="O1848" s="16"/>
      <c r="P1848" s="14"/>
      <c r="Q1848" s="12"/>
      <c r="R1848" s="13"/>
    </row>
    <row r="1849" spans="1:18" ht="15.75" customHeight="1" x14ac:dyDescent="0.25">
      <c r="A1849" s="1"/>
      <c r="B1849" s="6" t="s">
        <v>27</v>
      </c>
      <c r="C1849" s="6">
        <v>1128299</v>
      </c>
      <c r="D1849" s="7">
        <v>44432</v>
      </c>
      <c r="E1849" s="6" t="s">
        <v>28</v>
      </c>
      <c r="F1849" s="6" t="s">
        <v>75</v>
      </c>
      <c r="G1849" s="6" t="s">
        <v>76</v>
      </c>
      <c r="H1849" s="6" t="s">
        <v>18</v>
      </c>
      <c r="I1849" s="8">
        <v>0.8</v>
      </c>
      <c r="J1849" s="9">
        <v>7750</v>
      </c>
      <c r="K1849" s="10">
        <f t="shared" si="15"/>
        <v>6200</v>
      </c>
      <c r="L1849" s="10">
        <f t="shared" si="14"/>
        <v>2170</v>
      </c>
      <c r="M1849" s="11">
        <v>0.35</v>
      </c>
      <c r="O1849" s="16"/>
      <c r="P1849" s="14"/>
      <c r="Q1849" s="12"/>
      <c r="R1849" s="13"/>
    </row>
    <row r="1850" spans="1:18" ht="15.75" customHeight="1" x14ac:dyDescent="0.25">
      <c r="A1850" s="1"/>
      <c r="B1850" s="6" t="s">
        <v>27</v>
      </c>
      <c r="C1850" s="6">
        <v>1128299</v>
      </c>
      <c r="D1850" s="7">
        <v>44432</v>
      </c>
      <c r="E1850" s="6" t="s">
        <v>28</v>
      </c>
      <c r="F1850" s="6" t="s">
        <v>75</v>
      </c>
      <c r="G1850" s="6" t="s">
        <v>76</v>
      </c>
      <c r="H1850" s="6" t="s">
        <v>19</v>
      </c>
      <c r="I1850" s="8">
        <v>0.70000000000000007</v>
      </c>
      <c r="J1850" s="9">
        <v>6500</v>
      </c>
      <c r="K1850" s="10">
        <f t="shared" si="15"/>
        <v>4550</v>
      </c>
      <c r="L1850" s="10">
        <f t="shared" si="14"/>
        <v>1592.5</v>
      </c>
      <c r="M1850" s="11">
        <v>0.35</v>
      </c>
      <c r="O1850" s="16"/>
      <c r="P1850" s="14"/>
      <c r="Q1850" s="12"/>
      <c r="R1850" s="13"/>
    </row>
    <row r="1851" spans="1:18" ht="15.75" customHeight="1" x14ac:dyDescent="0.25">
      <c r="A1851" s="1"/>
      <c r="B1851" s="6" t="s">
        <v>27</v>
      </c>
      <c r="C1851" s="6">
        <v>1128299</v>
      </c>
      <c r="D1851" s="7">
        <v>44432</v>
      </c>
      <c r="E1851" s="6" t="s">
        <v>28</v>
      </c>
      <c r="F1851" s="6" t="s">
        <v>75</v>
      </c>
      <c r="G1851" s="6" t="s">
        <v>76</v>
      </c>
      <c r="H1851" s="6" t="s">
        <v>20</v>
      </c>
      <c r="I1851" s="8">
        <v>0.70000000000000007</v>
      </c>
      <c r="J1851" s="9">
        <v>4250</v>
      </c>
      <c r="K1851" s="10">
        <f t="shared" si="15"/>
        <v>2975.0000000000005</v>
      </c>
      <c r="L1851" s="10">
        <f t="shared" si="14"/>
        <v>1041.25</v>
      </c>
      <c r="M1851" s="11">
        <v>0.35</v>
      </c>
      <c r="O1851" s="16"/>
      <c r="P1851" s="14"/>
      <c r="Q1851" s="12"/>
      <c r="R1851" s="13"/>
    </row>
    <row r="1852" spans="1:18" ht="15.75" customHeight="1" x14ac:dyDescent="0.25">
      <c r="A1852" s="1"/>
      <c r="B1852" s="6" t="s">
        <v>27</v>
      </c>
      <c r="C1852" s="6">
        <v>1128299</v>
      </c>
      <c r="D1852" s="7">
        <v>44432</v>
      </c>
      <c r="E1852" s="6" t="s">
        <v>28</v>
      </c>
      <c r="F1852" s="6" t="s">
        <v>75</v>
      </c>
      <c r="G1852" s="6" t="s">
        <v>76</v>
      </c>
      <c r="H1852" s="6" t="s">
        <v>21</v>
      </c>
      <c r="I1852" s="8">
        <v>0.7</v>
      </c>
      <c r="J1852" s="9">
        <v>4250</v>
      </c>
      <c r="K1852" s="10">
        <f t="shared" si="15"/>
        <v>2975</v>
      </c>
      <c r="L1852" s="10">
        <f t="shared" si="14"/>
        <v>1190</v>
      </c>
      <c r="M1852" s="11">
        <v>0.4</v>
      </c>
      <c r="O1852" s="16"/>
      <c r="P1852" s="14"/>
      <c r="Q1852" s="12"/>
      <c r="R1852" s="13"/>
    </row>
    <row r="1853" spans="1:18" ht="15.75" customHeight="1" x14ac:dyDescent="0.25">
      <c r="A1853" s="1"/>
      <c r="B1853" s="6" t="s">
        <v>27</v>
      </c>
      <c r="C1853" s="6">
        <v>1128299</v>
      </c>
      <c r="D1853" s="7">
        <v>44432</v>
      </c>
      <c r="E1853" s="6" t="s">
        <v>28</v>
      </c>
      <c r="F1853" s="6" t="s">
        <v>75</v>
      </c>
      <c r="G1853" s="6" t="s">
        <v>76</v>
      </c>
      <c r="H1853" s="6" t="s">
        <v>22</v>
      </c>
      <c r="I1853" s="8">
        <v>0.75</v>
      </c>
      <c r="J1853" s="9">
        <v>2500</v>
      </c>
      <c r="K1853" s="10">
        <f t="shared" si="15"/>
        <v>1875</v>
      </c>
      <c r="L1853" s="10">
        <f t="shared" si="14"/>
        <v>562.5</v>
      </c>
      <c r="M1853" s="11">
        <v>0.3</v>
      </c>
      <c r="O1853" s="16"/>
      <c r="P1853" s="14"/>
      <c r="Q1853" s="12"/>
      <c r="R1853" s="13"/>
    </row>
    <row r="1854" spans="1:18" ht="15.75" customHeight="1" x14ac:dyDescent="0.25">
      <c r="A1854" s="1"/>
      <c r="B1854" s="6" t="s">
        <v>27</v>
      </c>
      <c r="C1854" s="6">
        <v>1128299</v>
      </c>
      <c r="D1854" s="7">
        <v>44464</v>
      </c>
      <c r="E1854" s="6" t="s">
        <v>28</v>
      </c>
      <c r="F1854" s="6" t="s">
        <v>75</v>
      </c>
      <c r="G1854" s="6" t="s">
        <v>76</v>
      </c>
      <c r="H1854" s="6" t="s">
        <v>17</v>
      </c>
      <c r="I1854" s="8">
        <v>0.50000000000000011</v>
      </c>
      <c r="J1854" s="9">
        <v>4500</v>
      </c>
      <c r="K1854" s="10">
        <f t="shared" si="15"/>
        <v>2250.0000000000005</v>
      </c>
      <c r="L1854" s="10">
        <f t="shared" si="14"/>
        <v>787.50000000000011</v>
      </c>
      <c r="M1854" s="11">
        <v>0.35</v>
      </c>
      <c r="O1854" s="16"/>
      <c r="P1854" s="14"/>
      <c r="Q1854" s="12"/>
      <c r="R1854" s="13"/>
    </row>
    <row r="1855" spans="1:18" ht="15.75" customHeight="1" x14ac:dyDescent="0.25">
      <c r="A1855" s="1"/>
      <c r="B1855" s="6" t="s">
        <v>27</v>
      </c>
      <c r="C1855" s="6">
        <v>1128299</v>
      </c>
      <c r="D1855" s="7">
        <v>44464</v>
      </c>
      <c r="E1855" s="6" t="s">
        <v>28</v>
      </c>
      <c r="F1855" s="6" t="s">
        <v>75</v>
      </c>
      <c r="G1855" s="6" t="s">
        <v>76</v>
      </c>
      <c r="H1855" s="6" t="s">
        <v>18</v>
      </c>
      <c r="I1855" s="8">
        <v>0.55000000000000016</v>
      </c>
      <c r="J1855" s="9">
        <v>4500</v>
      </c>
      <c r="K1855" s="10">
        <f t="shared" si="15"/>
        <v>2475.0000000000009</v>
      </c>
      <c r="L1855" s="10">
        <f t="shared" si="14"/>
        <v>866.25000000000023</v>
      </c>
      <c r="M1855" s="11">
        <v>0.35</v>
      </c>
      <c r="O1855" s="16"/>
      <c r="P1855" s="14"/>
      <c r="Q1855" s="12"/>
      <c r="R1855" s="13"/>
    </row>
    <row r="1856" spans="1:18" ht="15.75" customHeight="1" x14ac:dyDescent="0.25">
      <c r="A1856" s="1"/>
      <c r="B1856" s="6" t="s">
        <v>27</v>
      </c>
      <c r="C1856" s="6">
        <v>1128299</v>
      </c>
      <c r="D1856" s="7">
        <v>44464</v>
      </c>
      <c r="E1856" s="6" t="s">
        <v>28</v>
      </c>
      <c r="F1856" s="6" t="s">
        <v>75</v>
      </c>
      <c r="G1856" s="6" t="s">
        <v>76</v>
      </c>
      <c r="H1856" s="6" t="s">
        <v>19</v>
      </c>
      <c r="I1856" s="8">
        <v>0.50000000000000011</v>
      </c>
      <c r="J1856" s="9">
        <v>2500</v>
      </c>
      <c r="K1856" s="10">
        <f t="shared" si="15"/>
        <v>1250.0000000000002</v>
      </c>
      <c r="L1856" s="10">
        <f t="shared" si="14"/>
        <v>437.50000000000006</v>
      </c>
      <c r="M1856" s="11">
        <v>0.35</v>
      </c>
      <c r="O1856" s="16"/>
      <c r="P1856" s="14"/>
      <c r="Q1856" s="12"/>
      <c r="R1856" s="13"/>
    </row>
    <row r="1857" spans="1:18" ht="15.75" customHeight="1" x14ac:dyDescent="0.25">
      <c r="A1857" s="1"/>
      <c r="B1857" s="6" t="s">
        <v>27</v>
      </c>
      <c r="C1857" s="6">
        <v>1128299</v>
      </c>
      <c r="D1857" s="7">
        <v>44464</v>
      </c>
      <c r="E1857" s="6" t="s">
        <v>28</v>
      </c>
      <c r="F1857" s="6" t="s">
        <v>75</v>
      </c>
      <c r="G1857" s="6" t="s">
        <v>76</v>
      </c>
      <c r="H1857" s="6" t="s">
        <v>20</v>
      </c>
      <c r="I1857" s="8">
        <v>0.50000000000000011</v>
      </c>
      <c r="J1857" s="9">
        <v>2000</v>
      </c>
      <c r="K1857" s="10">
        <f t="shared" si="15"/>
        <v>1000.0000000000002</v>
      </c>
      <c r="L1857" s="10">
        <f t="shared" si="14"/>
        <v>350.00000000000006</v>
      </c>
      <c r="M1857" s="11">
        <v>0.35</v>
      </c>
      <c r="O1857" s="16"/>
      <c r="P1857" s="14"/>
      <c r="Q1857" s="12"/>
      <c r="R1857" s="13"/>
    </row>
    <row r="1858" spans="1:18" ht="15.75" customHeight="1" x14ac:dyDescent="0.25">
      <c r="A1858" s="1"/>
      <c r="B1858" s="6" t="s">
        <v>27</v>
      </c>
      <c r="C1858" s="6">
        <v>1128299</v>
      </c>
      <c r="D1858" s="7">
        <v>44464</v>
      </c>
      <c r="E1858" s="6" t="s">
        <v>28</v>
      </c>
      <c r="F1858" s="6" t="s">
        <v>75</v>
      </c>
      <c r="G1858" s="6" t="s">
        <v>76</v>
      </c>
      <c r="H1858" s="6" t="s">
        <v>21</v>
      </c>
      <c r="I1858" s="8">
        <v>0.60000000000000009</v>
      </c>
      <c r="J1858" s="9">
        <v>2250</v>
      </c>
      <c r="K1858" s="10">
        <f t="shared" si="15"/>
        <v>1350.0000000000002</v>
      </c>
      <c r="L1858" s="10">
        <f t="shared" si="14"/>
        <v>540.00000000000011</v>
      </c>
      <c r="M1858" s="11">
        <v>0.4</v>
      </c>
      <c r="O1858" s="16"/>
      <c r="P1858" s="14"/>
      <c r="Q1858" s="12"/>
      <c r="R1858" s="13"/>
    </row>
    <row r="1859" spans="1:18" ht="15.75" customHeight="1" x14ac:dyDescent="0.25">
      <c r="A1859" s="1"/>
      <c r="B1859" s="6" t="s">
        <v>27</v>
      </c>
      <c r="C1859" s="6">
        <v>1128299</v>
      </c>
      <c r="D1859" s="7">
        <v>44464</v>
      </c>
      <c r="E1859" s="6" t="s">
        <v>28</v>
      </c>
      <c r="F1859" s="6" t="s">
        <v>75</v>
      </c>
      <c r="G1859" s="6" t="s">
        <v>76</v>
      </c>
      <c r="H1859" s="6" t="s">
        <v>22</v>
      </c>
      <c r="I1859" s="8">
        <v>0.44999999999999996</v>
      </c>
      <c r="J1859" s="9">
        <v>2500</v>
      </c>
      <c r="K1859" s="10">
        <f t="shared" si="15"/>
        <v>1125</v>
      </c>
      <c r="L1859" s="10">
        <f t="shared" si="14"/>
        <v>337.5</v>
      </c>
      <c r="M1859" s="11">
        <v>0.3</v>
      </c>
      <c r="O1859" s="16"/>
      <c r="P1859" s="14"/>
      <c r="Q1859" s="12"/>
      <c r="R1859" s="13"/>
    </row>
    <row r="1860" spans="1:18" ht="15.75" customHeight="1" x14ac:dyDescent="0.25">
      <c r="A1860" s="1"/>
      <c r="B1860" s="6" t="s">
        <v>27</v>
      </c>
      <c r="C1860" s="6">
        <v>1128299</v>
      </c>
      <c r="D1860" s="7">
        <v>44493</v>
      </c>
      <c r="E1860" s="6" t="s">
        <v>28</v>
      </c>
      <c r="F1860" s="6" t="s">
        <v>75</v>
      </c>
      <c r="G1860" s="6" t="s">
        <v>76</v>
      </c>
      <c r="H1860" s="6" t="s">
        <v>17</v>
      </c>
      <c r="I1860" s="8">
        <v>0.4</v>
      </c>
      <c r="J1860" s="9">
        <v>3500</v>
      </c>
      <c r="K1860" s="10">
        <f t="shared" si="15"/>
        <v>1400</v>
      </c>
      <c r="L1860" s="10">
        <f t="shared" si="14"/>
        <v>489.99999999999994</v>
      </c>
      <c r="M1860" s="11">
        <v>0.35</v>
      </c>
      <c r="O1860" s="16"/>
      <c r="P1860" s="14"/>
      <c r="Q1860" s="12"/>
      <c r="R1860" s="13"/>
    </row>
    <row r="1861" spans="1:18" ht="15.75" customHeight="1" x14ac:dyDescent="0.25">
      <c r="A1861" s="1"/>
      <c r="B1861" s="6" t="s">
        <v>27</v>
      </c>
      <c r="C1861" s="6">
        <v>1128299</v>
      </c>
      <c r="D1861" s="7">
        <v>44493</v>
      </c>
      <c r="E1861" s="6" t="s">
        <v>28</v>
      </c>
      <c r="F1861" s="6" t="s">
        <v>75</v>
      </c>
      <c r="G1861" s="6" t="s">
        <v>76</v>
      </c>
      <c r="H1861" s="6" t="s">
        <v>18</v>
      </c>
      <c r="I1861" s="8">
        <v>0.55000000000000016</v>
      </c>
      <c r="J1861" s="9">
        <v>5250</v>
      </c>
      <c r="K1861" s="10">
        <f t="shared" si="15"/>
        <v>2887.5000000000009</v>
      </c>
      <c r="L1861" s="10">
        <f t="shared" si="14"/>
        <v>1010.6250000000002</v>
      </c>
      <c r="M1861" s="11">
        <v>0.35</v>
      </c>
      <c r="O1861" s="16"/>
      <c r="P1861" s="14"/>
      <c r="Q1861" s="12"/>
      <c r="R1861" s="13"/>
    </row>
    <row r="1862" spans="1:18" ht="15.75" customHeight="1" x14ac:dyDescent="0.25">
      <c r="A1862" s="1"/>
      <c r="B1862" s="6" t="s">
        <v>27</v>
      </c>
      <c r="C1862" s="6">
        <v>1128299</v>
      </c>
      <c r="D1862" s="7">
        <v>44493</v>
      </c>
      <c r="E1862" s="6" t="s">
        <v>28</v>
      </c>
      <c r="F1862" s="6" t="s">
        <v>75</v>
      </c>
      <c r="G1862" s="6" t="s">
        <v>76</v>
      </c>
      <c r="H1862" s="6" t="s">
        <v>19</v>
      </c>
      <c r="I1862" s="8">
        <v>0.50000000000000011</v>
      </c>
      <c r="J1862" s="9">
        <v>3500</v>
      </c>
      <c r="K1862" s="10">
        <f t="shared" si="15"/>
        <v>1750.0000000000005</v>
      </c>
      <c r="L1862" s="10">
        <f t="shared" si="14"/>
        <v>612.50000000000011</v>
      </c>
      <c r="M1862" s="11">
        <v>0.35</v>
      </c>
      <c r="O1862" s="16"/>
      <c r="P1862" s="14"/>
      <c r="Q1862" s="12"/>
      <c r="R1862" s="13"/>
    </row>
    <row r="1863" spans="1:18" ht="15.75" customHeight="1" x14ac:dyDescent="0.25">
      <c r="A1863" s="1"/>
      <c r="B1863" s="6" t="s">
        <v>27</v>
      </c>
      <c r="C1863" s="6">
        <v>1128299</v>
      </c>
      <c r="D1863" s="7">
        <v>44493</v>
      </c>
      <c r="E1863" s="6" t="s">
        <v>28</v>
      </c>
      <c r="F1863" s="6" t="s">
        <v>75</v>
      </c>
      <c r="G1863" s="6" t="s">
        <v>76</v>
      </c>
      <c r="H1863" s="6" t="s">
        <v>20</v>
      </c>
      <c r="I1863" s="8">
        <v>0.45000000000000007</v>
      </c>
      <c r="J1863" s="9">
        <v>3250</v>
      </c>
      <c r="K1863" s="10">
        <f t="shared" si="15"/>
        <v>1462.5000000000002</v>
      </c>
      <c r="L1863" s="10">
        <f t="shared" si="14"/>
        <v>511.87500000000006</v>
      </c>
      <c r="M1863" s="11">
        <v>0.35</v>
      </c>
      <c r="O1863" s="16"/>
      <c r="P1863" s="14"/>
      <c r="Q1863" s="12"/>
      <c r="R1863" s="13"/>
    </row>
    <row r="1864" spans="1:18" ht="15.75" customHeight="1" x14ac:dyDescent="0.25">
      <c r="A1864" s="1"/>
      <c r="B1864" s="6" t="s">
        <v>27</v>
      </c>
      <c r="C1864" s="6">
        <v>1128299</v>
      </c>
      <c r="D1864" s="7">
        <v>44493</v>
      </c>
      <c r="E1864" s="6" t="s">
        <v>28</v>
      </c>
      <c r="F1864" s="6" t="s">
        <v>75</v>
      </c>
      <c r="G1864" s="6" t="s">
        <v>76</v>
      </c>
      <c r="H1864" s="6" t="s">
        <v>21</v>
      </c>
      <c r="I1864" s="8">
        <v>0.55000000000000004</v>
      </c>
      <c r="J1864" s="9">
        <v>3000</v>
      </c>
      <c r="K1864" s="10">
        <f t="shared" si="15"/>
        <v>1650.0000000000002</v>
      </c>
      <c r="L1864" s="10">
        <f t="shared" si="14"/>
        <v>660.00000000000011</v>
      </c>
      <c r="M1864" s="11">
        <v>0.4</v>
      </c>
      <c r="O1864" s="16"/>
      <c r="P1864" s="14"/>
      <c r="Q1864" s="12"/>
      <c r="R1864" s="13"/>
    </row>
    <row r="1865" spans="1:18" ht="15.75" customHeight="1" x14ac:dyDescent="0.25">
      <c r="A1865" s="1"/>
      <c r="B1865" s="6" t="s">
        <v>27</v>
      </c>
      <c r="C1865" s="6">
        <v>1128299</v>
      </c>
      <c r="D1865" s="7">
        <v>44493</v>
      </c>
      <c r="E1865" s="6" t="s">
        <v>28</v>
      </c>
      <c r="F1865" s="6" t="s">
        <v>75</v>
      </c>
      <c r="G1865" s="6" t="s">
        <v>76</v>
      </c>
      <c r="H1865" s="6" t="s">
        <v>22</v>
      </c>
      <c r="I1865" s="8">
        <v>0.60000000000000009</v>
      </c>
      <c r="J1865" s="9">
        <v>3500</v>
      </c>
      <c r="K1865" s="10">
        <f t="shared" si="15"/>
        <v>2100.0000000000005</v>
      </c>
      <c r="L1865" s="10">
        <f t="shared" si="14"/>
        <v>630.00000000000011</v>
      </c>
      <c r="M1865" s="11">
        <v>0.3</v>
      </c>
      <c r="O1865" s="16"/>
      <c r="P1865" s="14"/>
      <c r="Q1865" s="12"/>
      <c r="R1865" s="13"/>
    </row>
    <row r="1866" spans="1:18" ht="15.75" customHeight="1" x14ac:dyDescent="0.25">
      <c r="A1866" s="1"/>
      <c r="B1866" s="6" t="s">
        <v>27</v>
      </c>
      <c r="C1866" s="6">
        <v>1128299</v>
      </c>
      <c r="D1866" s="7">
        <v>44524</v>
      </c>
      <c r="E1866" s="6" t="s">
        <v>28</v>
      </c>
      <c r="F1866" s="6" t="s">
        <v>75</v>
      </c>
      <c r="G1866" s="6" t="s">
        <v>76</v>
      </c>
      <c r="H1866" s="6" t="s">
        <v>17</v>
      </c>
      <c r="I1866" s="8">
        <v>0.45000000000000007</v>
      </c>
      <c r="J1866" s="9">
        <v>5750</v>
      </c>
      <c r="K1866" s="10">
        <f t="shared" si="15"/>
        <v>2587.5000000000005</v>
      </c>
      <c r="L1866" s="10">
        <f t="shared" si="14"/>
        <v>905.62500000000011</v>
      </c>
      <c r="M1866" s="11">
        <v>0.35</v>
      </c>
      <c r="O1866" s="16"/>
      <c r="P1866" s="14"/>
      <c r="Q1866" s="12"/>
      <c r="R1866" s="13"/>
    </row>
    <row r="1867" spans="1:18" ht="15.75" customHeight="1" x14ac:dyDescent="0.25">
      <c r="A1867" s="1"/>
      <c r="B1867" s="6" t="s">
        <v>27</v>
      </c>
      <c r="C1867" s="6">
        <v>1128299</v>
      </c>
      <c r="D1867" s="7">
        <v>44524</v>
      </c>
      <c r="E1867" s="6" t="s">
        <v>28</v>
      </c>
      <c r="F1867" s="6" t="s">
        <v>75</v>
      </c>
      <c r="G1867" s="6" t="s">
        <v>76</v>
      </c>
      <c r="H1867" s="6" t="s">
        <v>18</v>
      </c>
      <c r="I1867" s="8">
        <v>0.50000000000000011</v>
      </c>
      <c r="J1867" s="9">
        <v>6500</v>
      </c>
      <c r="K1867" s="10">
        <f t="shared" si="15"/>
        <v>3250.0000000000009</v>
      </c>
      <c r="L1867" s="10">
        <f t="shared" si="14"/>
        <v>1137.5000000000002</v>
      </c>
      <c r="M1867" s="11">
        <v>0.35</v>
      </c>
      <c r="O1867" s="16"/>
      <c r="P1867" s="14"/>
      <c r="Q1867" s="12"/>
      <c r="R1867" s="13"/>
    </row>
    <row r="1868" spans="1:18" ht="15.75" customHeight="1" x14ac:dyDescent="0.25">
      <c r="A1868" s="1"/>
      <c r="B1868" s="6" t="s">
        <v>27</v>
      </c>
      <c r="C1868" s="6">
        <v>1128299</v>
      </c>
      <c r="D1868" s="7">
        <v>44524</v>
      </c>
      <c r="E1868" s="6" t="s">
        <v>28</v>
      </c>
      <c r="F1868" s="6" t="s">
        <v>75</v>
      </c>
      <c r="G1868" s="6" t="s">
        <v>76</v>
      </c>
      <c r="H1868" s="6" t="s">
        <v>19</v>
      </c>
      <c r="I1868" s="8">
        <v>0.45000000000000007</v>
      </c>
      <c r="J1868" s="9">
        <v>4750</v>
      </c>
      <c r="K1868" s="10">
        <f t="shared" si="15"/>
        <v>2137.5000000000005</v>
      </c>
      <c r="L1868" s="10">
        <f t="shared" si="14"/>
        <v>748.12500000000011</v>
      </c>
      <c r="M1868" s="11">
        <v>0.35</v>
      </c>
      <c r="O1868" s="16"/>
      <c r="P1868" s="14"/>
      <c r="Q1868" s="12"/>
      <c r="R1868" s="13"/>
    </row>
    <row r="1869" spans="1:18" ht="15.75" customHeight="1" x14ac:dyDescent="0.25">
      <c r="A1869" s="1"/>
      <c r="B1869" s="6" t="s">
        <v>27</v>
      </c>
      <c r="C1869" s="6">
        <v>1128299</v>
      </c>
      <c r="D1869" s="7">
        <v>44524</v>
      </c>
      <c r="E1869" s="6" t="s">
        <v>28</v>
      </c>
      <c r="F1869" s="6" t="s">
        <v>75</v>
      </c>
      <c r="G1869" s="6" t="s">
        <v>76</v>
      </c>
      <c r="H1869" s="6" t="s">
        <v>20</v>
      </c>
      <c r="I1869" s="8">
        <v>0.55000000000000016</v>
      </c>
      <c r="J1869" s="9">
        <v>4500</v>
      </c>
      <c r="K1869" s="10">
        <f t="shared" si="15"/>
        <v>2475.0000000000009</v>
      </c>
      <c r="L1869" s="10">
        <f t="shared" si="14"/>
        <v>866.25000000000023</v>
      </c>
      <c r="M1869" s="11">
        <v>0.35</v>
      </c>
      <c r="O1869" s="16"/>
      <c r="P1869" s="14"/>
      <c r="Q1869" s="12"/>
      <c r="R1869" s="13"/>
    </row>
    <row r="1870" spans="1:18" ht="15.75" customHeight="1" x14ac:dyDescent="0.25">
      <c r="A1870" s="1"/>
      <c r="B1870" s="6" t="s">
        <v>27</v>
      </c>
      <c r="C1870" s="6">
        <v>1128299</v>
      </c>
      <c r="D1870" s="7">
        <v>44524</v>
      </c>
      <c r="E1870" s="6" t="s">
        <v>28</v>
      </c>
      <c r="F1870" s="6" t="s">
        <v>75</v>
      </c>
      <c r="G1870" s="6" t="s">
        <v>76</v>
      </c>
      <c r="H1870" s="6" t="s">
        <v>21</v>
      </c>
      <c r="I1870" s="8">
        <v>0.75000000000000011</v>
      </c>
      <c r="J1870" s="9">
        <v>4250</v>
      </c>
      <c r="K1870" s="10">
        <f t="shared" si="15"/>
        <v>3187.5000000000005</v>
      </c>
      <c r="L1870" s="10">
        <f t="shared" si="14"/>
        <v>1275.0000000000002</v>
      </c>
      <c r="M1870" s="11">
        <v>0.4</v>
      </c>
      <c r="O1870" s="16"/>
      <c r="P1870" s="14"/>
      <c r="Q1870" s="12"/>
      <c r="R1870" s="13"/>
    </row>
    <row r="1871" spans="1:18" ht="15.75" customHeight="1" x14ac:dyDescent="0.25">
      <c r="A1871" s="1"/>
      <c r="B1871" s="6" t="s">
        <v>27</v>
      </c>
      <c r="C1871" s="6">
        <v>1128299</v>
      </c>
      <c r="D1871" s="7">
        <v>44524</v>
      </c>
      <c r="E1871" s="6" t="s">
        <v>28</v>
      </c>
      <c r="F1871" s="6" t="s">
        <v>75</v>
      </c>
      <c r="G1871" s="6" t="s">
        <v>76</v>
      </c>
      <c r="H1871" s="6" t="s">
        <v>22</v>
      </c>
      <c r="I1871" s="8">
        <v>0.80000000000000016</v>
      </c>
      <c r="J1871" s="9">
        <v>5500</v>
      </c>
      <c r="K1871" s="10">
        <f t="shared" si="15"/>
        <v>4400.0000000000009</v>
      </c>
      <c r="L1871" s="10">
        <f t="shared" si="14"/>
        <v>1320.0000000000002</v>
      </c>
      <c r="M1871" s="11">
        <v>0.3</v>
      </c>
      <c r="O1871" s="16"/>
      <c r="P1871" s="14"/>
      <c r="Q1871" s="12"/>
      <c r="R1871" s="13"/>
    </row>
    <row r="1872" spans="1:18" ht="15.75" customHeight="1" x14ac:dyDescent="0.25">
      <c r="A1872" s="1"/>
      <c r="B1872" s="6" t="s">
        <v>27</v>
      </c>
      <c r="C1872" s="6">
        <v>1128299</v>
      </c>
      <c r="D1872" s="7">
        <v>44553</v>
      </c>
      <c r="E1872" s="6" t="s">
        <v>28</v>
      </c>
      <c r="F1872" s="6" t="s">
        <v>75</v>
      </c>
      <c r="G1872" s="6" t="s">
        <v>76</v>
      </c>
      <c r="H1872" s="6" t="s">
        <v>17</v>
      </c>
      <c r="I1872" s="8">
        <v>0.65000000000000013</v>
      </c>
      <c r="J1872" s="9">
        <v>7500</v>
      </c>
      <c r="K1872" s="10">
        <f t="shared" si="15"/>
        <v>4875.0000000000009</v>
      </c>
      <c r="L1872" s="10">
        <f t="shared" si="14"/>
        <v>1706.2500000000002</v>
      </c>
      <c r="M1872" s="11">
        <v>0.35</v>
      </c>
      <c r="O1872" s="16"/>
      <c r="P1872" s="14"/>
      <c r="Q1872" s="12"/>
      <c r="R1872" s="13"/>
    </row>
    <row r="1873" spans="1:18" ht="15.75" customHeight="1" x14ac:dyDescent="0.25">
      <c r="A1873" s="1"/>
      <c r="B1873" s="6" t="s">
        <v>27</v>
      </c>
      <c r="C1873" s="6">
        <v>1128299</v>
      </c>
      <c r="D1873" s="7">
        <v>44553</v>
      </c>
      <c r="E1873" s="6" t="s">
        <v>28</v>
      </c>
      <c r="F1873" s="6" t="s">
        <v>75</v>
      </c>
      <c r="G1873" s="6" t="s">
        <v>76</v>
      </c>
      <c r="H1873" s="6" t="s">
        <v>18</v>
      </c>
      <c r="I1873" s="8">
        <v>0.75000000000000022</v>
      </c>
      <c r="J1873" s="9">
        <v>7500</v>
      </c>
      <c r="K1873" s="10">
        <f t="shared" si="15"/>
        <v>5625.0000000000018</v>
      </c>
      <c r="L1873" s="10">
        <f t="shared" si="14"/>
        <v>1968.7500000000005</v>
      </c>
      <c r="M1873" s="11">
        <v>0.35</v>
      </c>
      <c r="O1873" s="16"/>
      <c r="P1873" s="14"/>
      <c r="Q1873" s="12"/>
      <c r="R1873" s="13"/>
    </row>
    <row r="1874" spans="1:18" ht="15.75" customHeight="1" x14ac:dyDescent="0.25">
      <c r="A1874" s="1"/>
      <c r="B1874" s="6" t="s">
        <v>27</v>
      </c>
      <c r="C1874" s="6">
        <v>1128299</v>
      </c>
      <c r="D1874" s="7">
        <v>44553</v>
      </c>
      <c r="E1874" s="6" t="s">
        <v>28</v>
      </c>
      <c r="F1874" s="6" t="s">
        <v>75</v>
      </c>
      <c r="G1874" s="6" t="s">
        <v>76</v>
      </c>
      <c r="H1874" s="6" t="s">
        <v>19</v>
      </c>
      <c r="I1874" s="8">
        <v>0.70000000000000018</v>
      </c>
      <c r="J1874" s="9">
        <v>5500</v>
      </c>
      <c r="K1874" s="10">
        <f t="shared" si="15"/>
        <v>3850.0000000000009</v>
      </c>
      <c r="L1874" s="10">
        <f t="shared" si="14"/>
        <v>1347.5000000000002</v>
      </c>
      <c r="M1874" s="11">
        <v>0.35</v>
      </c>
      <c r="O1874" s="16"/>
      <c r="P1874" s="14"/>
      <c r="Q1874" s="12"/>
      <c r="R1874" s="13"/>
    </row>
    <row r="1875" spans="1:18" ht="15.75" customHeight="1" x14ac:dyDescent="0.25">
      <c r="A1875" s="1"/>
      <c r="B1875" s="6" t="s">
        <v>27</v>
      </c>
      <c r="C1875" s="6">
        <v>1128299</v>
      </c>
      <c r="D1875" s="7">
        <v>44553</v>
      </c>
      <c r="E1875" s="6" t="s">
        <v>28</v>
      </c>
      <c r="F1875" s="6" t="s">
        <v>75</v>
      </c>
      <c r="G1875" s="6" t="s">
        <v>76</v>
      </c>
      <c r="H1875" s="6" t="s">
        <v>20</v>
      </c>
      <c r="I1875" s="8">
        <v>0.70000000000000018</v>
      </c>
      <c r="J1875" s="9">
        <v>5500</v>
      </c>
      <c r="K1875" s="10">
        <f t="shared" si="15"/>
        <v>3850.0000000000009</v>
      </c>
      <c r="L1875" s="10">
        <f t="shared" si="14"/>
        <v>1347.5000000000002</v>
      </c>
      <c r="M1875" s="11">
        <v>0.35</v>
      </c>
      <c r="O1875" s="16"/>
      <c r="P1875" s="14"/>
      <c r="Q1875" s="12"/>
      <c r="R1875" s="13"/>
    </row>
    <row r="1876" spans="1:18" ht="15.75" customHeight="1" x14ac:dyDescent="0.25">
      <c r="A1876" s="1"/>
      <c r="B1876" s="6" t="s">
        <v>27</v>
      </c>
      <c r="C1876" s="6">
        <v>1128299</v>
      </c>
      <c r="D1876" s="7">
        <v>44553</v>
      </c>
      <c r="E1876" s="6" t="s">
        <v>28</v>
      </c>
      <c r="F1876" s="6" t="s">
        <v>75</v>
      </c>
      <c r="G1876" s="6" t="s">
        <v>76</v>
      </c>
      <c r="H1876" s="6" t="s">
        <v>21</v>
      </c>
      <c r="I1876" s="8">
        <v>0.80000000000000016</v>
      </c>
      <c r="J1876" s="9">
        <v>4750</v>
      </c>
      <c r="K1876" s="10">
        <f t="shared" si="15"/>
        <v>3800.0000000000009</v>
      </c>
      <c r="L1876" s="10">
        <f t="shared" si="14"/>
        <v>1520.0000000000005</v>
      </c>
      <c r="M1876" s="11">
        <v>0.4</v>
      </c>
      <c r="O1876" s="16"/>
      <c r="P1876" s="14"/>
      <c r="Q1876" s="12"/>
      <c r="R1876" s="13"/>
    </row>
    <row r="1877" spans="1:18" ht="15.75" customHeight="1" x14ac:dyDescent="0.25">
      <c r="A1877" s="1"/>
      <c r="B1877" s="6" t="s">
        <v>27</v>
      </c>
      <c r="C1877" s="6">
        <v>1128299</v>
      </c>
      <c r="D1877" s="7">
        <v>44553</v>
      </c>
      <c r="E1877" s="6" t="s">
        <v>28</v>
      </c>
      <c r="F1877" s="6" t="s">
        <v>75</v>
      </c>
      <c r="G1877" s="6" t="s">
        <v>76</v>
      </c>
      <c r="H1877" s="6" t="s">
        <v>22</v>
      </c>
      <c r="I1877" s="8">
        <v>0.8500000000000002</v>
      </c>
      <c r="J1877" s="9">
        <v>5750</v>
      </c>
      <c r="K1877" s="10">
        <f t="shared" si="15"/>
        <v>4887.5000000000009</v>
      </c>
      <c r="L1877" s="10">
        <f t="shared" si="14"/>
        <v>1466.2500000000002</v>
      </c>
      <c r="M1877" s="11">
        <v>0.3</v>
      </c>
      <c r="O1877" s="16"/>
      <c r="P1877" s="14"/>
      <c r="Q1877" s="12"/>
      <c r="R1877" s="13"/>
    </row>
    <row r="1878" spans="1:18" ht="15.75" customHeight="1" x14ac:dyDescent="0.25">
      <c r="A1878" s="1" t="s">
        <v>39</v>
      </c>
      <c r="B1878" s="6" t="s">
        <v>27</v>
      </c>
      <c r="C1878" s="6">
        <v>1128299</v>
      </c>
      <c r="D1878" s="7">
        <v>44213</v>
      </c>
      <c r="E1878" s="6" t="s">
        <v>28</v>
      </c>
      <c r="F1878" s="6" t="s">
        <v>77</v>
      </c>
      <c r="G1878" s="6" t="s">
        <v>60</v>
      </c>
      <c r="H1878" s="6" t="s">
        <v>17</v>
      </c>
      <c r="I1878" s="8">
        <v>0.35000000000000003</v>
      </c>
      <c r="J1878" s="9">
        <v>4000</v>
      </c>
      <c r="K1878" s="10">
        <f t="shared" si="15"/>
        <v>1400.0000000000002</v>
      </c>
      <c r="L1878" s="10">
        <f t="shared" si="14"/>
        <v>560</v>
      </c>
      <c r="M1878" s="11">
        <v>0.39999999999999997</v>
      </c>
      <c r="O1878" s="16"/>
      <c r="P1878" s="14"/>
      <c r="Q1878" s="12"/>
      <c r="R1878" s="13"/>
    </row>
    <row r="1879" spans="1:18" ht="15.75" customHeight="1" x14ac:dyDescent="0.25">
      <c r="A1879" s="1"/>
      <c r="B1879" s="6" t="s">
        <v>27</v>
      </c>
      <c r="C1879" s="6">
        <v>1128299</v>
      </c>
      <c r="D1879" s="7">
        <v>44213</v>
      </c>
      <c r="E1879" s="6" t="s">
        <v>28</v>
      </c>
      <c r="F1879" s="6" t="s">
        <v>77</v>
      </c>
      <c r="G1879" s="6" t="s">
        <v>60</v>
      </c>
      <c r="H1879" s="6" t="s">
        <v>18</v>
      </c>
      <c r="I1879" s="8">
        <v>0.45</v>
      </c>
      <c r="J1879" s="9">
        <v>4000</v>
      </c>
      <c r="K1879" s="10">
        <f t="shared" si="15"/>
        <v>1800</v>
      </c>
      <c r="L1879" s="10">
        <f t="shared" si="14"/>
        <v>719.99999999999989</v>
      </c>
      <c r="M1879" s="11">
        <v>0.39999999999999997</v>
      </c>
      <c r="O1879" s="16"/>
      <c r="P1879" s="14"/>
      <c r="Q1879" s="12"/>
      <c r="R1879" s="13"/>
    </row>
    <row r="1880" spans="1:18" ht="15.75" customHeight="1" x14ac:dyDescent="0.25">
      <c r="A1880" s="1"/>
      <c r="B1880" s="6" t="s">
        <v>27</v>
      </c>
      <c r="C1880" s="6">
        <v>1128299</v>
      </c>
      <c r="D1880" s="7">
        <v>44213</v>
      </c>
      <c r="E1880" s="6" t="s">
        <v>28</v>
      </c>
      <c r="F1880" s="6" t="s">
        <v>77</v>
      </c>
      <c r="G1880" s="6" t="s">
        <v>60</v>
      </c>
      <c r="H1880" s="6" t="s">
        <v>19</v>
      </c>
      <c r="I1880" s="8">
        <v>0.45</v>
      </c>
      <c r="J1880" s="9">
        <v>4000</v>
      </c>
      <c r="K1880" s="10">
        <f t="shared" si="15"/>
        <v>1800</v>
      </c>
      <c r="L1880" s="10">
        <f t="shared" si="14"/>
        <v>719.99999999999989</v>
      </c>
      <c r="M1880" s="11">
        <v>0.39999999999999997</v>
      </c>
      <c r="O1880" s="16"/>
      <c r="P1880" s="14"/>
      <c r="Q1880" s="12"/>
      <c r="R1880" s="13"/>
    </row>
    <row r="1881" spans="1:18" ht="15.75" customHeight="1" x14ac:dyDescent="0.25">
      <c r="A1881" s="1"/>
      <c r="B1881" s="6" t="s">
        <v>27</v>
      </c>
      <c r="C1881" s="6">
        <v>1128299</v>
      </c>
      <c r="D1881" s="7">
        <v>44213</v>
      </c>
      <c r="E1881" s="6" t="s">
        <v>28</v>
      </c>
      <c r="F1881" s="6" t="s">
        <v>77</v>
      </c>
      <c r="G1881" s="6" t="s">
        <v>60</v>
      </c>
      <c r="H1881" s="6" t="s">
        <v>20</v>
      </c>
      <c r="I1881" s="8">
        <v>0.45</v>
      </c>
      <c r="J1881" s="9">
        <v>2500</v>
      </c>
      <c r="K1881" s="10">
        <f t="shared" si="15"/>
        <v>1125</v>
      </c>
      <c r="L1881" s="10">
        <f t="shared" si="14"/>
        <v>449.99999999999994</v>
      </c>
      <c r="M1881" s="11">
        <v>0.39999999999999997</v>
      </c>
      <c r="O1881" s="16"/>
      <c r="P1881" s="14"/>
      <c r="Q1881" s="12"/>
      <c r="R1881" s="13"/>
    </row>
    <row r="1882" spans="1:18" ht="15.75" customHeight="1" x14ac:dyDescent="0.25">
      <c r="A1882" s="1"/>
      <c r="B1882" s="6" t="s">
        <v>27</v>
      </c>
      <c r="C1882" s="6">
        <v>1128299</v>
      </c>
      <c r="D1882" s="7">
        <v>44213</v>
      </c>
      <c r="E1882" s="6" t="s">
        <v>28</v>
      </c>
      <c r="F1882" s="6" t="s">
        <v>77</v>
      </c>
      <c r="G1882" s="6" t="s">
        <v>60</v>
      </c>
      <c r="H1882" s="6" t="s">
        <v>21</v>
      </c>
      <c r="I1882" s="8">
        <v>0.50000000000000011</v>
      </c>
      <c r="J1882" s="9">
        <v>2000</v>
      </c>
      <c r="K1882" s="10">
        <f t="shared" si="15"/>
        <v>1000.0000000000002</v>
      </c>
      <c r="L1882" s="10">
        <f t="shared" si="14"/>
        <v>450.00000000000011</v>
      </c>
      <c r="M1882" s="11">
        <v>0.45</v>
      </c>
      <c r="O1882" s="16"/>
      <c r="P1882" s="14"/>
      <c r="Q1882" s="12"/>
      <c r="R1882" s="13"/>
    </row>
    <row r="1883" spans="1:18" ht="15.75" customHeight="1" x14ac:dyDescent="0.25">
      <c r="A1883" s="1"/>
      <c r="B1883" s="6" t="s">
        <v>27</v>
      </c>
      <c r="C1883" s="6">
        <v>1128299</v>
      </c>
      <c r="D1883" s="7">
        <v>44213</v>
      </c>
      <c r="E1883" s="6" t="s">
        <v>28</v>
      </c>
      <c r="F1883" s="6" t="s">
        <v>77</v>
      </c>
      <c r="G1883" s="6" t="s">
        <v>60</v>
      </c>
      <c r="H1883" s="6" t="s">
        <v>22</v>
      </c>
      <c r="I1883" s="8">
        <v>0.45</v>
      </c>
      <c r="J1883" s="9">
        <v>4500</v>
      </c>
      <c r="K1883" s="10">
        <f t="shared" si="15"/>
        <v>2025</v>
      </c>
      <c r="L1883" s="10">
        <f t="shared" si="14"/>
        <v>708.75</v>
      </c>
      <c r="M1883" s="11">
        <v>0.35</v>
      </c>
      <c r="O1883" s="16"/>
      <c r="P1883" s="14"/>
      <c r="Q1883" s="12"/>
      <c r="R1883" s="13"/>
    </row>
    <row r="1884" spans="1:18" ht="15.75" customHeight="1" x14ac:dyDescent="0.25">
      <c r="A1884" s="1"/>
      <c r="B1884" s="6" t="s">
        <v>27</v>
      </c>
      <c r="C1884" s="6">
        <v>1128299</v>
      </c>
      <c r="D1884" s="7">
        <v>44244</v>
      </c>
      <c r="E1884" s="6" t="s">
        <v>28</v>
      </c>
      <c r="F1884" s="6" t="s">
        <v>77</v>
      </c>
      <c r="G1884" s="6" t="s">
        <v>60</v>
      </c>
      <c r="H1884" s="6" t="s">
        <v>17</v>
      </c>
      <c r="I1884" s="8">
        <v>0.35000000000000003</v>
      </c>
      <c r="J1884" s="9">
        <v>5000</v>
      </c>
      <c r="K1884" s="10">
        <f t="shared" si="15"/>
        <v>1750.0000000000002</v>
      </c>
      <c r="L1884" s="10">
        <f t="shared" si="14"/>
        <v>700</v>
      </c>
      <c r="M1884" s="11">
        <v>0.39999999999999997</v>
      </c>
      <c r="O1884" s="16"/>
      <c r="P1884" s="14"/>
      <c r="Q1884" s="12"/>
      <c r="R1884" s="13"/>
    </row>
    <row r="1885" spans="1:18" ht="15.75" customHeight="1" x14ac:dyDescent="0.25">
      <c r="A1885" s="1"/>
      <c r="B1885" s="6" t="s">
        <v>27</v>
      </c>
      <c r="C1885" s="6">
        <v>1128299</v>
      </c>
      <c r="D1885" s="7">
        <v>44244</v>
      </c>
      <c r="E1885" s="6" t="s">
        <v>28</v>
      </c>
      <c r="F1885" s="6" t="s">
        <v>77</v>
      </c>
      <c r="G1885" s="6" t="s">
        <v>60</v>
      </c>
      <c r="H1885" s="6" t="s">
        <v>18</v>
      </c>
      <c r="I1885" s="8">
        <v>0.45</v>
      </c>
      <c r="J1885" s="9">
        <v>4000</v>
      </c>
      <c r="K1885" s="10">
        <f t="shared" si="15"/>
        <v>1800</v>
      </c>
      <c r="L1885" s="10">
        <f t="shared" si="14"/>
        <v>719.99999999999989</v>
      </c>
      <c r="M1885" s="11">
        <v>0.39999999999999997</v>
      </c>
      <c r="O1885" s="16"/>
      <c r="P1885" s="14"/>
      <c r="Q1885" s="12"/>
      <c r="R1885" s="13"/>
    </row>
    <row r="1886" spans="1:18" ht="15.75" customHeight="1" x14ac:dyDescent="0.25">
      <c r="A1886" s="1"/>
      <c r="B1886" s="6" t="s">
        <v>27</v>
      </c>
      <c r="C1886" s="6">
        <v>1128299</v>
      </c>
      <c r="D1886" s="7">
        <v>44244</v>
      </c>
      <c r="E1886" s="6" t="s">
        <v>28</v>
      </c>
      <c r="F1886" s="6" t="s">
        <v>77</v>
      </c>
      <c r="G1886" s="6" t="s">
        <v>60</v>
      </c>
      <c r="H1886" s="6" t="s">
        <v>19</v>
      </c>
      <c r="I1886" s="8">
        <v>0.45</v>
      </c>
      <c r="J1886" s="9">
        <v>4000</v>
      </c>
      <c r="K1886" s="10">
        <f t="shared" si="15"/>
        <v>1800</v>
      </c>
      <c r="L1886" s="10">
        <f t="shared" si="14"/>
        <v>719.99999999999989</v>
      </c>
      <c r="M1886" s="11">
        <v>0.39999999999999997</v>
      </c>
      <c r="O1886" s="16"/>
      <c r="P1886" s="14"/>
      <c r="Q1886" s="12"/>
      <c r="R1886" s="13"/>
    </row>
    <row r="1887" spans="1:18" ht="15.75" customHeight="1" x14ac:dyDescent="0.25">
      <c r="A1887" s="1"/>
      <c r="B1887" s="6" t="s">
        <v>27</v>
      </c>
      <c r="C1887" s="6">
        <v>1128299</v>
      </c>
      <c r="D1887" s="7">
        <v>44244</v>
      </c>
      <c r="E1887" s="6" t="s">
        <v>28</v>
      </c>
      <c r="F1887" s="6" t="s">
        <v>77</v>
      </c>
      <c r="G1887" s="6" t="s">
        <v>60</v>
      </c>
      <c r="H1887" s="6" t="s">
        <v>20</v>
      </c>
      <c r="I1887" s="8">
        <v>0.45</v>
      </c>
      <c r="J1887" s="9">
        <v>2500</v>
      </c>
      <c r="K1887" s="10">
        <f t="shared" si="15"/>
        <v>1125</v>
      </c>
      <c r="L1887" s="10">
        <f t="shared" si="14"/>
        <v>449.99999999999994</v>
      </c>
      <c r="M1887" s="11">
        <v>0.39999999999999997</v>
      </c>
      <c r="O1887" s="16"/>
      <c r="P1887" s="14"/>
      <c r="Q1887" s="12"/>
      <c r="R1887" s="13"/>
    </row>
    <row r="1888" spans="1:18" ht="15.75" customHeight="1" x14ac:dyDescent="0.25">
      <c r="A1888" s="1"/>
      <c r="B1888" s="6" t="s">
        <v>27</v>
      </c>
      <c r="C1888" s="6">
        <v>1128299</v>
      </c>
      <c r="D1888" s="7">
        <v>44244</v>
      </c>
      <c r="E1888" s="6" t="s">
        <v>28</v>
      </c>
      <c r="F1888" s="6" t="s">
        <v>77</v>
      </c>
      <c r="G1888" s="6" t="s">
        <v>60</v>
      </c>
      <c r="H1888" s="6" t="s">
        <v>21</v>
      </c>
      <c r="I1888" s="8">
        <v>0.50000000000000011</v>
      </c>
      <c r="J1888" s="9">
        <v>1750</v>
      </c>
      <c r="K1888" s="10">
        <f t="shared" si="15"/>
        <v>875.00000000000023</v>
      </c>
      <c r="L1888" s="10">
        <f t="shared" si="14"/>
        <v>393.75000000000011</v>
      </c>
      <c r="M1888" s="11">
        <v>0.45</v>
      </c>
      <c r="O1888" s="16"/>
      <c r="P1888" s="14"/>
      <c r="Q1888" s="12"/>
      <c r="R1888" s="13"/>
    </row>
    <row r="1889" spans="1:18" ht="15.75" customHeight="1" x14ac:dyDescent="0.25">
      <c r="A1889" s="1"/>
      <c r="B1889" s="6" t="s">
        <v>27</v>
      </c>
      <c r="C1889" s="6">
        <v>1128299</v>
      </c>
      <c r="D1889" s="7">
        <v>44244</v>
      </c>
      <c r="E1889" s="6" t="s">
        <v>28</v>
      </c>
      <c r="F1889" s="6" t="s">
        <v>77</v>
      </c>
      <c r="G1889" s="6" t="s">
        <v>60</v>
      </c>
      <c r="H1889" s="6" t="s">
        <v>22</v>
      </c>
      <c r="I1889" s="8">
        <v>0.45</v>
      </c>
      <c r="J1889" s="9">
        <v>3750</v>
      </c>
      <c r="K1889" s="10">
        <f t="shared" si="15"/>
        <v>1687.5</v>
      </c>
      <c r="L1889" s="10">
        <f t="shared" si="14"/>
        <v>590.625</v>
      </c>
      <c r="M1889" s="11">
        <v>0.35</v>
      </c>
      <c r="O1889" s="16"/>
      <c r="P1889" s="14"/>
      <c r="Q1889" s="12"/>
      <c r="R1889" s="13"/>
    </row>
    <row r="1890" spans="1:18" ht="15.75" customHeight="1" x14ac:dyDescent="0.25">
      <c r="A1890" s="1"/>
      <c r="B1890" s="6" t="s">
        <v>27</v>
      </c>
      <c r="C1890" s="6">
        <v>1128299</v>
      </c>
      <c r="D1890" s="7">
        <v>44271</v>
      </c>
      <c r="E1890" s="6" t="s">
        <v>28</v>
      </c>
      <c r="F1890" s="6" t="s">
        <v>77</v>
      </c>
      <c r="G1890" s="6" t="s">
        <v>60</v>
      </c>
      <c r="H1890" s="6" t="s">
        <v>17</v>
      </c>
      <c r="I1890" s="8">
        <v>0.45</v>
      </c>
      <c r="J1890" s="9">
        <v>5250</v>
      </c>
      <c r="K1890" s="10">
        <f t="shared" si="15"/>
        <v>2362.5</v>
      </c>
      <c r="L1890" s="10">
        <f t="shared" si="14"/>
        <v>944.99999999999989</v>
      </c>
      <c r="M1890" s="11">
        <v>0.39999999999999997</v>
      </c>
      <c r="O1890" s="16"/>
      <c r="P1890" s="14"/>
      <c r="Q1890" s="12"/>
      <c r="R1890" s="13"/>
    </row>
    <row r="1891" spans="1:18" ht="15.75" customHeight="1" x14ac:dyDescent="0.25">
      <c r="A1891" s="1"/>
      <c r="B1891" s="6" t="s">
        <v>27</v>
      </c>
      <c r="C1891" s="6">
        <v>1128299</v>
      </c>
      <c r="D1891" s="7">
        <v>44271</v>
      </c>
      <c r="E1891" s="6" t="s">
        <v>28</v>
      </c>
      <c r="F1891" s="6" t="s">
        <v>77</v>
      </c>
      <c r="G1891" s="6" t="s">
        <v>60</v>
      </c>
      <c r="H1891" s="6" t="s">
        <v>18</v>
      </c>
      <c r="I1891" s="8">
        <v>0.55000000000000004</v>
      </c>
      <c r="J1891" s="9">
        <v>3750</v>
      </c>
      <c r="K1891" s="10">
        <f t="shared" si="15"/>
        <v>2062.5</v>
      </c>
      <c r="L1891" s="10">
        <f t="shared" si="14"/>
        <v>824.99999999999989</v>
      </c>
      <c r="M1891" s="11">
        <v>0.39999999999999997</v>
      </c>
      <c r="O1891" s="16"/>
      <c r="P1891" s="14"/>
      <c r="Q1891" s="12"/>
      <c r="R1891" s="13"/>
    </row>
    <row r="1892" spans="1:18" ht="15.75" customHeight="1" x14ac:dyDescent="0.25">
      <c r="A1892" s="1"/>
      <c r="B1892" s="6" t="s">
        <v>27</v>
      </c>
      <c r="C1892" s="6">
        <v>1128299</v>
      </c>
      <c r="D1892" s="7">
        <v>44271</v>
      </c>
      <c r="E1892" s="6" t="s">
        <v>28</v>
      </c>
      <c r="F1892" s="6" t="s">
        <v>77</v>
      </c>
      <c r="G1892" s="6" t="s">
        <v>60</v>
      </c>
      <c r="H1892" s="6" t="s">
        <v>19</v>
      </c>
      <c r="I1892" s="8">
        <v>0.6</v>
      </c>
      <c r="J1892" s="9">
        <v>4000</v>
      </c>
      <c r="K1892" s="10">
        <f t="shared" si="15"/>
        <v>2400</v>
      </c>
      <c r="L1892" s="10">
        <f t="shared" si="14"/>
        <v>959.99999999999989</v>
      </c>
      <c r="M1892" s="11">
        <v>0.39999999999999997</v>
      </c>
      <c r="O1892" s="16"/>
      <c r="P1892" s="14"/>
      <c r="Q1892" s="12"/>
      <c r="R1892" s="13"/>
    </row>
    <row r="1893" spans="1:18" ht="15.75" customHeight="1" x14ac:dyDescent="0.25">
      <c r="A1893" s="1"/>
      <c r="B1893" s="6" t="s">
        <v>27</v>
      </c>
      <c r="C1893" s="6">
        <v>1128299</v>
      </c>
      <c r="D1893" s="7">
        <v>44271</v>
      </c>
      <c r="E1893" s="6" t="s">
        <v>28</v>
      </c>
      <c r="F1893" s="6" t="s">
        <v>77</v>
      </c>
      <c r="G1893" s="6" t="s">
        <v>60</v>
      </c>
      <c r="H1893" s="6" t="s">
        <v>20</v>
      </c>
      <c r="I1893" s="8">
        <v>0.55000000000000004</v>
      </c>
      <c r="J1893" s="9">
        <v>3000</v>
      </c>
      <c r="K1893" s="10">
        <f t="shared" si="15"/>
        <v>1650.0000000000002</v>
      </c>
      <c r="L1893" s="10">
        <f t="shared" si="14"/>
        <v>660</v>
      </c>
      <c r="M1893" s="11">
        <v>0.39999999999999997</v>
      </c>
      <c r="O1893" s="16"/>
      <c r="P1893" s="14"/>
      <c r="Q1893" s="12"/>
      <c r="R1893" s="13"/>
    </row>
    <row r="1894" spans="1:18" ht="15.75" customHeight="1" x14ac:dyDescent="0.25">
      <c r="A1894" s="1"/>
      <c r="B1894" s="6" t="s">
        <v>27</v>
      </c>
      <c r="C1894" s="6">
        <v>1128299</v>
      </c>
      <c r="D1894" s="7">
        <v>44271</v>
      </c>
      <c r="E1894" s="6" t="s">
        <v>28</v>
      </c>
      <c r="F1894" s="6" t="s">
        <v>77</v>
      </c>
      <c r="G1894" s="6" t="s">
        <v>60</v>
      </c>
      <c r="H1894" s="6" t="s">
        <v>21</v>
      </c>
      <c r="I1894" s="8">
        <v>0.60000000000000009</v>
      </c>
      <c r="J1894" s="9">
        <v>1500</v>
      </c>
      <c r="K1894" s="10">
        <f t="shared" si="15"/>
        <v>900.00000000000011</v>
      </c>
      <c r="L1894" s="10">
        <f t="shared" si="14"/>
        <v>405.00000000000006</v>
      </c>
      <c r="M1894" s="11">
        <v>0.45</v>
      </c>
      <c r="O1894" s="16"/>
      <c r="P1894" s="14"/>
      <c r="Q1894" s="12"/>
      <c r="R1894" s="13"/>
    </row>
    <row r="1895" spans="1:18" ht="15.75" customHeight="1" x14ac:dyDescent="0.25">
      <c r="A1895" s="1"/>
      <c r="B1895" s="6" t="s">
        <v>27</v>
      </c>
      <c r="C1895" s="6">
        <v>1128299</v>
      </c>
      <c r="D1895" s="7">
        <v>44271</v>
      </c>
      <c r="E1895" s="6" t="s">
        <v>28</v>
      </c>
      <c r="F1895" s="6" t="s">
        <v>77</v>
      </c>
      <c r="G1895" s="6" t="s">
        <v>60</v>
      </c>
      <c r="H1895" s="6" t="s">
        <v>22</v>
      </c>
      <c r="I1895" s="8">
        <v>0.45</v>
      </c>
      <c r="J1895" s="9">
        <v>3500</v>
      </c>
      <c r="K1895" s="10">
        <f t="shared" si="15"/>
        <v>1575</v>
      </c>
      <c r="L1895" s="10">
        <f t="shared" si="14"/>
        <v>551.25</v>
      </c>
      <c r="M1895" s="11">
        <v>0.35</v>
      </c>
      <c r="O1895" s="16"/>
      <c r="P1895" s="14"/>
      <c r="Q1895" s="12"/>
      <c r="R1895" s="13"/>
    </row>
    <row r="1896" spans="1:18" ht="15.75" customHeight="1" x14ac:dyDescent="0.25">
      <c r="A1896" s="1"/>
      <c r="B1896" s="6" t="s">
        <v>27</v>
      </c>
      <c r="C1896" s="6">
        <v>1128299</v>
      </c>
      <c r="D1896" s="7">
        <v>44303</v>
      </c>
      <c r="E1896" s="6" t="s">
        <v>28</v>
      </c>
      <c r="F1896" s="6" t="s">
        <v>77</v>
      </c>
      <c r="G1896" s="6" t="s">
        <v>60</v>
      </c>
      <c r="H1896" s="6" t="s">
        <v>17</v>
      </c>
      <c r="I1896" s="8">
        <v>0.5</v>
      </c>
      <c r="J1896" s="9">
        <v>5250</v>
      </c>
      <c r="K1896" s="10">
        <f t="shared" si="15"/>
        <v>2625</v>
      </c>
      <c r="L1896" s="10">
        <f t="shared" si="14"/>
        <v>1050</v>
      </c>
      <c r="M1896" s="11">
        <v>0.39999999999999997</v>
      </c>
      <c r="O1896" s="16"/>
      <c r="P1896" s="14"/>
      <c r="Q1896" s="12"/>
      <c r="R1896" s="13"/>
    </row>
    <row r="1897" spans="1:18" ht="15.75" customHeight="1" x14ac:dyDescent="0.25">
      <c r="A1897" s="1"/>
      <c r="B1897" s="6" t="s">
        <v>27</v>
      </c>
      <c r="C1897" s="6">
        <v>1128299</v>
      </c>
      <c r="D1897" s="7">
        <v>44303</v>
      </c>
      <c r="E1897" s="6" t="s">
        <v>28</v>
      </c>
      <c r="F1897" s="6" t="s">
        <v>77</v>
      </c>
      <c r="G1897" s="6" t="s">
        <v>60</v>
      </c>
      <c r="H1897" s="6" t="s">
        <v>18</v>
      </c>
      <c r="I1897" s="8">
        <v>0.55000000000000004</v>
      </c>
      <c r="J1897" s="9">
        <v>3250</v>
      </c>
      <c r="K1897" s="10">
        <f t="shared" si="15"/>
        <v>1787.5000000000002</v>
      </c>
      <c r="L1897" s="10">
        <f t="shared" si="14"/>
        <v>715</v>
      </c>
      <c r="M1897" s="11">
        <v>0.39999999999999997</v>
      </c>
      <c r="O1897" s="16"/>
      <c r="P1897" s="14"/>
      <c r="Q1897" s="12"/>
      <c r="R1897" s="13"/>
    </row>
    <row r="1898" spans="1:18" ht="15.75" customHeight="1" x14ac:dyDescent="0.25">
      <c r="A1898" s="1"/>
      <c r="B1898" s="6" t="s">
        <v>27</v>
      </c>
      <c r="C1898" s="6">
        <v>1128299</v>
      </c>
      <c r="D1898" s="7">
        <v>44303</v>
      </c>
      <c r="E1898" s="6" t="s">
        <v>28</v>
      </c>
      <c r="F1898" s="6" t="s">
        <v>77</v>
      </c>
      <c r="G1898" s="6" t="s">
        <v>60</v>
      </c>
      <c r="H1898" s="6" t="s">
        <v>19</v>
      </c>
      <c r="I1898" s="8">
        <v>0.55000000000000004</v>
      </c>
      <c r="J1898" s="9">
        <v>3750</v>
      </c>
      <c r="K1898" s="10">
        <f t="shared" si="15"/>
        <v>2062.5</v>
      </c>
      <c r="L1898" s="10">
        <f t="shared" si="14"/>
        <v>824.99999999999989</v>
      </c>
      <c r="M1898" s="11">
        <v>0.39999999999999997</v>
      </c>
      <c r="O1898" s="16"/>
      <c r="P1898" s="14"/>
      <c r="Q1898" s="12"/>
      <c r="R1898" s="13"/>
    </row>
    <row r="1899" spans="1:18" ht="15.75" customHeight="1" x14ac:dyDescent="0.25">
      <c r="A1899" s="1"/>
      <c r="B1899" s="6" t="s">
        <v>27</v>
      </c>
      <c r="C1899" s="6">
        <v>1128299</v>
      </c>
      <c r="D1899" s="7">
        <v>44303</v>
      </c>
      <c r="E1899" s="6" t="s">
        <v>28</v>
      </c>
      <c r="F1899" s="6" t="s">
        <v>77</v>
      </c>
      <c r="G1899" s="6" t="s">
        <v>60</v>
      </c>
      <c r="H1899" s="6" t="s">
        <v>20</v>
      </c>
      <c r="I1899" s="8">
        <v>0.40000000000000008</v>
      </c>
      <c r="J1899" s="9">
        <v>2750</v>
      </c>
      <c r="K1899" s="10">
        <f t="shared" si="15"/>
        <v>1100.0000000000002</v>
      </c>
      <c r="L1899" s="10">
        <f t="shared" si="14"/>
        <v>440.00000000000006</v>
      </c>
      <c r="M1899" s="11">
        <v>0.39999999999999997</v>
      </c>
      <c r="O1899" s="16"/>
      <c r="P1899" s="14"/>
      <c r="Q1899" s="12"/>
      <c r="R1899" s="13"/>
    </row>
    <row r="1900" spans="1:18" ht="15.75" customHeight="1" x14ac:dyDescent="0.25">
      <c r="A1900" s="1"/>
      <c r="B1900" s="6" t="s">
        <v>27</v>
      </c>
      <c r="C1900" s="6">
        <v>1128299</v>
      </c>
      <c r="D1900" s="7">
        <v>44303</v>
      </c>
      <c r="E1900" s="6" t="s">
        <v>28</v>
      </c>
      <c r="F1900" s="6" t="s">
        <v>77</v>
      </c>
      <c r="G1900" s="6" t="s">
        <v>60</v>
      </c>
      <c r="H1900" s="6" t="s">
        <v>21</v>
      </c>
      <c r="I1900" s="8">
        <v>0.45000000000000012</v>
      </c>
      <c r="J1900" s="9">
        <v>1750</v>
      </c>
      <c r="K1900" s="10">
        <f t="shared" si="15"/>
        <v>787.50000000000023</v>
      </c>
      <c r="L1900" s="10">
        <f t="shared" si="14"/>
        <v>354.37500000000011</v>
      </c>
      <c r="M1900" s="11">
        <v>0.45</v>
      </c>
      <c r="O1900" s="16"/>
      <c r="P1900" s="14"/>
      <c r="Q1900" s="12"/>
      <c r="R1900" s="13"/>
    </row>
    <row r="1901" spans="1:18" ht="15.75" customHeight="1" x14ac:dyDescent="0.25">
      <c r="A1901" s="1"/>
      <c r="B1901" s="6" t="s">
        <v>27</v>
      </c>
      <c r="C1901" s="6">
        <v>1128299</v>
      </c>
      <c r="D1901" s="7">
        <v>44303</v>
      </c>
      <c r="E1901" s="6" t="s">
        <v>28</v>
      </c>
      <c r="F1901" s="6" t="s">
        <v>77</v>
      </c>
      <c r="G1901" s="6" t="s">
        <v>60</v>
      </c>
      <c r="H1901" s="6" t="s">
        <v>22</v>
      </c>
      <c r="I1901" s="8">
        <v>0.60000000000000009</v>
      </c>
      <c r="J1901" s="9">
        <v>3500</v>
      </c>
      <c r="K1901" s="10">
        <f t="shared" si="15"/>
        <v>2100.0000000000005</v>
      </c>
      <c r="L1901" s="10">
        <f t="shared" si="14"/>
        <v>735.00000000000011</v>
      </c>
      <c r="M1901" s="11">
        <v>0.35</v>
      </c>
      <c r="O1901" s="16"/>
      <c r="P1901" s="14"/>
      <c r="Q1901" s="12"/>
      <c r="R1901" s="13"/>
    </row>
    <row r="1902" spans="1:18" ht="15.75" customHeight="1" x14ac:dyDescent="0.25">
      <c r="A1902" s="1"/>
      <c r="B1902" s="6" t="s">
        <v>27</v>
      </c>
      <c r="C1902" s="6">
        <v>1128299</v>
      </c>
      <c r="D1902" s="7">
        <v>44334</v>
      </c>
      <c r="E1902" s="6" t="s">
        <v>28</v>
      </c>
      <c r="F1902" s="6" t="s">
        <v>77</v>
      </c>
      <c r="G1902" s="6" t="s">
        <v>60</v>
      </c>
      <c r="H1902" s="6" t="s">
        <v>17</v>
      </c>
      <c r="I1902" s="8">
        <v>0.45</v>
      </c>
      <c r="J1902" s="9">
        <v>5500</v>
      </c>
      <c r="K1902" s="10">
        <f t="shared" si="15"/>
        <v>2475</v>
      </c>
      <c r="L1902" s="10">
        <f t="shared" si="14"/>
        <v>989.99999999999989</v>
      </c>
      <c r="M1902" s="11">
        <v>0.39999999999999997</v>
      </c>
      <c r="O1902" s="16"/>
      <c r="P1902" s="14"/>
      <c r="Q1902" s="12"/>
      <c r="R1902" s="13"/>
    </row>
    <row r="1903" spans="1:18" ht="15.75" customHeight="1" x14ac:dyDescent="0.25">
      <c r="A1903" s="1"/>
      <c r="B1903" s="6" t="s">
        <v>27</v>
      </c>
      <c r="C1903" s="6">
        <v>1128299</v>
      </c>
      <c r="D1903" s="7">
        <v>44334</v>
      </c>
      <c r="E1903" s="6" t="s">
        <v>28</v>
      </c>
      <c r="F1903" s="6" t="s">
        <v>77</v>
      </c>
      <c r="G1903" s="6" t="s">
        <v>60</v>
      </c>
      <c r="H1903" s="6" t="s">
        <v>18</v>
      </c>
      <c r="I1903" s="8">
        <v>0.5</v>
      </c>
      <c r="J1903" s="9">
        <v>4000</v>
      </c>
      <c r="K1903" s="10">
        <f t="shared" si="15"/>
        <v>2000</v>
      </c>
      <c r="L1903" s="10">
        <f t="shared" si="14"/>
        <v>799.99999999999989</v>
      </c>
      <c r="M1903" s="11">
        <v>0.39999999999999997</v>
      </c>
      <c r="O1903" s="16"/>
      <c r="P1903" s="14"/>
      <c r="Q1903" s="12"/>
      <c r="R1903" s="13"/>
    </row>
    <row r="1904" spans="1:18" ht="15.75" customHeight="1" x14ac:dyDescent="0.25">
      <c r="A1904" s="1"/>
      <c r="B1904" s="6" t="s">
        <v>27</v>
      </c>
      <c r="C1904" s="6">
        <v>1128299</v>
      </c>
      <c r="D1904" s="7">
        <v>44334</v>
      </c>
      <c r="E1904" s="6" t="s">
        <v>28</v>
      </c>
      <c r="F1904" s="6" t="s">
        <v>77</v>
      </c>
      <c r="G1904" s="6" t="s">
        <v>60</v>
      </c>
      <c r="H1904" s="6" t="s">
        <v>19</v>
      </c>
      <c r="I1904" s="8">
        <v>0.5</v>
      </c>
      <c r="J1904" s="9">
        <v>4000</v>
      </c>
      <c r="K1904" s="10">
        <f t="shared" si="15"/>
        <v>2000</v>
      </c>
      <c r="L1904" s="10">
        <f t="shared" si="14"/>
        <v>799.99999999999989</v>
      </c>
      <c r="M1904" s="11">
        <v>0.39999999999999997</v>
      </c>
      <c r="O1904" s="16"/>
      <c r="P1904" s="14"/>
      <c r="Q1904" s="12"/>
      <c r="R1904" s="13"/>
    </row>
    <row r="1905" spans="1:18" ht="15.75" customHeight="1" x14ac:dyDescent="0.25">
      <c r="A1905" s="1"/>
      <c r="B1905" s="6" t="s">
        <v>27</v>
      </c>
      <c r="C1905" s="6">
        <v>1128299</v>
      </c>
      <c r="D1905" s="7">
        <v>44334</v>
      </c>
      <c r="E1905" s="6" t="s">
        <v>28</v>
      </c>
      <c r="F1905" s="6" t="s">
        <v>77</v>
      </c>
      <c r="G1905" s="6" t="s">
        <v>60</v>
      </c>
      <c r="H1905" s="6" t="s">
        <v>20</v>
      </c>
      <c r="I1905" s="8">
        <v>0.45</v>
      </c>
      <c r="J1905" s="9">
        <v>3250</v>
      </c>
      <c r="K1905" s="10">
        <f t="shared" si="15"/>
        <v>1462.5</v>
      </c>
      <c r="L1905" s="10">
        <f t="shared" si="14"/>
        <v>585</v>
      </c>
      <c r="M1905" s="11">
        <v>0.39999999999999997</v>
      </c>
      <c r="O1905" s="16"/>
      <c r="P1905" s="14"/>
      <c r="Q1905" s="12"/>
      <c r="R1905" s="13"/>
    </row>
    <row r="1906" spans="1:18" ht="15.75" customHeight="1" x14ac:dyDescent="0.25">
      <c r="A1906" s="1"/>
      <c r="B1906" s="6" t="s">
        <v>27</v>
      </c>
      <c r="C1906" s="6">
        <v>1128299</v>
      </c>
      <c r="D1906" s="7">
        <v>44334</v>
      </c>
      <c r="E1906" s="6" t="s">
        <v>28</v>
      </c>
      <c r="F1906" s="6" t="s">
        <v>77</v>
      </c>
      <c r="G1906" s="6" t="s">
        <v>60</v>
      </c>
      <c r="H1906" s="6" t="s">
        <v>21</v>
      </c>
      <c r="I1906" s="8">
        <v>0.39999999999999997</v>
      </c>
      <c r="J1906" s="9">
        <v>2250</v>
      </c>
      <c r="K1906" s="10">
        <f t="shared" si="15"/>
        <v>899.99999999999989</v>
      </c>
      <c r="L1906" s="10">
        <f t="shared" si="14"/>
        <v>404.99999999999994</v>
      </c>
      <c r="M1906" s="11">
        <v>0.45</v>
      </c>
      <c r="O1906" s="16"/>
      <c r="P1906" s="14"/>
      <c r="Q1906" s="12"/>
      <c r="R1906" s="13"/>
    </row>
    <row r="1907" spans="1:18" ht="15.75" customHeight="1" x14ac:dyDescent="0.25">
      <c r="A1907" s="1"/>
      <c r="B1907" s="6" t="s">
        <v>27</v>
      </c>
      <c r="C1907" s="6">
        <v>1128299</v>
      </c>
      <c r="D1907" s="7">
        <v>44334</v>
      </c>
      <c r="E1907" s="6" t="s">
        <v>28</v>
      </c>
      <c r="F1907" s="6" t="s">
        <v>77</v>
      </c>
      <c r="G1907" s="6" t="s">
        <v>60</v>
      </c>
      <c r="H1907" s="6" t="s">
        <v>22</v>
      </c>
      <c r="I1907" s="8">
        <v>0.65</v>
      </c>
      <c r="J1907" s="9">
        <v>5750</v>
      </c>
      <c r="K1907" s="10">
        <f t="shared" si="15"/>
        <v>3737.5</v>
      </c>
      <c r="L1907" s="10">
        <f t="shared" si="14"/>
        <v>1308.125</v>
      </c>
      <c r="M1907" s="11">
        <v>0.35</v>
      </c>
      <c r="O1907" s="16"/>
      <c r="P1907" s="14"/>
      <c r="Q1907" s="12"/>
      <c r="R1907" s="13"/>
    </row>
    <row r="1908" spans="1:18" ht="15.75" customHeight="1" x14ac:dyDescent="0.25">
      <c r="A1908" s="1"/>
      <c r="B1908" s="6" t="s">
        <v>27</v>
      </c>
      <c r="C1908" s="6">
        <v>1128299</v>
      </c>
      <c r="D1908" s="7">
        <v>44364</v>
      </c>
      <c r="E1908" s="6" t="s">
        <v>28</v>
      </c>
      <c r="F1908" s="6" t="s">
        <v>77</v>
      </c>
      <c r="G1908" s="6" t="s">
        <v>60</v>
      </c>
      <c r="H1908" s="6" t="s">
        <v>17</v>
      </c>
      <c r="I1908" s="8">
        <v>0.6</v>
      </c>
      <c r="J1908" s="9">
        <v>8250</v>
      </c>
      <c r="K1908" s="10">
        <f t="shared" si="15"/>
        <v>4950</v>
      </c>
      <c r="L1908" s="10">
        <f t="shared" si="14"/>
        <v>1979.9999999999998</v>
      </c>
      <c r="M1908" s="11">
        <v>0.39999999999999997</v>
      </c>
      <c r="O1908" s="16"/>
      <c r="P1908" s="14"/>
      <c r="Q1908" s="12"/>
      <c r="R1908" s="13"/>
    </row>
    <row r="1909" spans="1:18" ht="15.75" customHeight="1" x14ac:dyDescent="0.25">
      <c r="A1909" s="1"/>
      <c r="B1909" s="6" t="s">
        <v>27</v>
      </c>
      <c r="C1909" s="6">
        <v>1128299</v>
      </c>
      <c r="D1909" s="7">
        <v>44364</v>
      </c>
      <c r="E1909" s="6" t="s">
        <v>28</v>
      </c>
      <c r="F1909" s="6" t="s">
        <v>77</v>
      </c>
      <c r="G1909" s="6" t="s">
        <v>60</v>
      </c>
      <c r="H1909" s="6" t="s">
        <v>18</v>
      </c>
      <c r="I1909" s="8">
        <v>0.7</v>
      </c>
      <c r="J1909" s="9">
        <v>7000</v>
      </c>
      <c r="K1909" s="10">
        <f t="shared" si="15"/>
        <v>4900</v>
      </c>
      <c r="L1909" s="10">
        <f t="shared" si="14"/>
        <v>1959.9999999999998</v>
      </c>
      <c r="M1909" s="11">
        <v>0.39999999999999997</v>
      </c>
      <c r="O1909" s="16"/>
      <c r="P1909" s="14"/>
      <c r="Q1909" s="12"/>
      <c r="R1909" s="13"/>
    </row>
    <row r="1910" spans="1:18" ht="15.75" customHeight="1" x14ac:dyDescent="0.25">
      <c r="A1910" s="1"/>
      <c r="B1910" s="6" t="s">
        <v>27</v>
      </c>
      <c r="C1910" s="6">
        <v>1128299</v>
      </c>
      <c r="D1910" s="7">
        <v>44364</v>
      </c>
      <c r="E1910" s="6" t="s">
        <v>28</v>
      </c>
      <c r="F1910" s="6" t="s">
        <v>77</v>
      </c>
      <c r="G1910" s="6" t="s">
        <v>60</v>
      </c>
      <c r="H1910" s="6" t="s">
        <v>19</v>
      </c>
      <c r="I1910" s="8">
        <v>0.85</v>
      </c>
      <c r="J1910" s="9">
        <v>7000</v>
      </c>
      <c r="K1910" s="10">
        <f t="shared" si="15"/>
        <v>5950</v>
      </c>
      <c r="L1910" s="10">
        <f t="shared" si="14"/>
        <v>2380</v>
      </c>
      <c r="M1910" s="11">
        <v>0.39999999999999997</v>
      </c>
      <c r="O1910" s="16"/>
      <c r="P1910" s="14"/>
      <c r="Q1910" s="12"/>
      <c r="R1910" s="13"/>
    </row>
    <row r="1911" spans="1:18" ht="15.75" customHeight="1" x14ac:dyDescent="0.25">
      <c r="A1911" s="1"/>
      <c r="B1911" s="6" t="s">
        <v>27</v>
      </c>
      <c r="C1911" s="6">
        <v>1128299</v>
      </c>
      <c r="D1911" s="7">
        <v>44364</v>
      </c>
      <c r="E1911" s="6" t="s">
        <v>28</v>
      </c>
      <c r="F1911" s="6" t="s">
        <v>77</v>
      </c>
      <c r="G1911" s="6" t="s">
        <v>60</v>
      </c>
      <c r="H1911" s="6" t="s">
        <v>20</v>
      </c>
      <c r="I1911" s="8">
        <v>0.85</v>
      </c>
      <c r="J1911" s="9">
        <v>5750</v>
      </c>
      <c r="K1911" s="10">
        <f t="shared" si="15"/>
        <v>4887.5</v>
      </c>
      <c r="L1911" s="10">
        <f t="shared" si="14"/>
        <v>1954.9999999999998</v>
      </c>
      <c r="M1911" s="11">
        <v>0.39999999999999997</v>
      </c>
      <c r="O1911" s="16"/>
      <c r="P1911" s="14"/>
      <c r="Q1911" s="12"/>
      <c r="R1911" s="13"/>
    </row>
    <row r="1912" spans="1:18" ht="15.75" customHeight="1" x14ac:dyDescent="0.25">
      <c r="A1912" s="1"/>
      <c r="B1912" s="6" t="s">
        <v>27</v>
      </c>
      <c r="C1912" s="6">
        <v>1128299</v>
      </c>
      <c r="D1912" s="7">
        <v>44364</v>
      </c>
      <c r="E1912" s="6" t="s">
        <v>28</v>
      </c>
      <c r="F1912" s="6" t="s">
        <v>77</v>
      </c>
      <c r="G1912" s="6" t="s">
        <v>60</v>
      </c>
      <c r="H1912" s="6" t="s">
        <v>21</v>
      </c>
      <c r="I1912" s="8">
        <v>0.95000000000000007</v>
      </c>
      <c r="J1912" s="9">
        <v>4500</v>
      </c>
      <c r="K1912" s="10">
        <f t="shared" si="15"/>
        <v>4275</v>
      </c>
      <c r="L1912" s="10">
        <f t="shared" si="14"/>
        <v>1923.75</v>
      </c>
      <c r="M1912" s="11">
        <v>0.45</v>
      </c>
      <c r="O1912" s="16"/>
      <c r="P1912" s="14"/>
      <c r="Q1912" s="12"/>
      <c r="R1912" s="13"/>
    </row>
    <row r="1913" spans="1:18" ht="15.75" customHeight="1" x14ac:dyDescent="0.25">
      <c r="A1913" s="1"/>
      <c r="B1913" s="6" t="s">
        <v>27</v>
      </c>
      <c r="C1913" s="6">
        <v>1128299</v>
      </c>
      <c r="D1913" s="7">
        <v>44364</v>
      </c>
      <c r="E1913" s="6" t="s">
        <v>28</v>
      </c>
      <c r="F1913" s="6" t="s">
        <v>77</v>
      </c>
      <c r="G1913" s="6" t="s">
        <v>60</v>
      </c>
      <c r="H1913" s="6" t="s">
        <v>22</v>
      </c>
      <c r="I1913" s="8">
        <v>1.1000000000000001</v>
      </c>
      <c r="J1913" s="9">
        <v>7500</v>
      </c>
      <c r="K1913" s="10">
        <f t="shared" si="15"/>
        <v>8250</v>
      </c>
      <c r="L1913" s="10">
        <f t="shared" si="14"/>
        <v>2887.5</v>
      </c>
      <c r="M1913" s="11">
        <v>0.35</v>
      </c>
      <c r="O1913" s="16"/>
      <c r="P1913" s="14"/>
      <c r="Q1913" s="12"/>
      <c r="R1913" s="13"/>
    </row>
    <row r="1914" spans="1:18" ht="15.75" customHeight="1" x14ac:dyDescent="0.25">
      <c r="A1914" s="1"/>
      <c r="B1914" s="6" t="s">
        <v>27</v>
      </c>
      <c r="C1914" s="6">
        <v>1128299</v>
      </c>
      <c r="D1914" s="7">
        <v>44393</v>
      </c>
      <c r="E1914" s="6" t="s">
        <v>28</v>
      </c>
      <c r="F1914" s="6" t="s">
        <v>77</v>
      </c>
      <c r="G1914" s="6" t="s">
        <v>60</v>
      </c>
      <c r="H1914" s="6" t="s">
        <v>17</v>
      </c>
      <c r="I1914" s="8">
        <v>0.9</v>
      </c>
      <c r="J1914" s="9">
        <v>9000</v>
      </c>
      <c r="K1914" s="10">
        <f t="shared" si="15"/>
        <v>8100</v>
      </c>
      <c r="L1914" s="10">
        <f t="shared" si="14"/>
        <v>3239.9999999999995</v>
      </c>
      <c r="M1914" s="11">
        <v>0.39999999999999997</v>
      </c>
      <c r="O1914" s="16"/>
      <c r="P1914" s="14"/>
      <c r="Q1914" s="12"/>
      <c r="R1914" s="13"/>
    </row>
    <row r="1915" spans="1:18" ht="15.75" customHeight="1" x14ac:dyDescent="0.25">
      <c r="A1915" s="1"/>
      <c r="B1915" s="6" t="s">
        <v>27</v>
      </c>
      <c r="C1915" s="6">
        <v>1128299</v>
      </c>
      <c r="D1915" s="7">
        <v>44393</v>
      </c>
      <c r="E1915" s="6" t="s">
        <v>28</v>
      </c>
      <c r="F1915" s="6" t="s">
        <v>77</v>
      </c>
      <c r="G1915" s="6" t="s">
        <v>60</v>
      </c>
      <c r="H1915" s="6" t="s">
        <v>18</v>
      </c>
      <c r="I1915" s="8">
        <v>0.95000000000000007</v>
      </c>
      <c r="J1915" s="9">
        <v>7500</v>
      </c>
      <c r="K1915" s="10">
        <f t="shared" si="15"/>
        <v>7125.0000000000009</v>
      </c>
      <c r="L1915" s="10">
        <f t="shared" si="14"/>
        <v>2850</v>
      </c>
      <c r="M1915" s="11">
        <v>0.39999999999999997</v>
      </c>
      <c r="O1915" s="16"/>
      <c r="P1915" s="14"/>
      <c r="Q1915" s="12"/>
      <c r="R1915" s="13"/>
    </row>
    <row r="1916" spans="1:18" ht="15.75" customHeight="1" x14ac:dyDescent="0.25">
      <c r="A1916" s="1"/>
      <c r="B1916" s="6" t="s">
        <v>27</v>
      </c>
      <c r="C1916" s="6">
        <v>1128299</v>
      </c>
      <c r="D1916" s="7">
        <v>44393</v>
      </c>
      <c r="E1916" s="6" t="s">
        <v>28</v>
      </c>
      <c r="F1916" s="6" t="s">
        <v>77</v>
      </c>
      <c r="G1916" s="6" t="s">
        <v>60</v>
      </c>
      <c r="H1916" s="6" t="s">
        <v>19</v>
      </c>
      <c r="I1916" s="8">
        <v>0.95000000000000007</v>
      </c>
      <c r="J1916" s="9">
        <v>7000</v>
      </c>
      <c r="K1916" s="10">
        <f t="shared" si="15"/>
        <v>6650.0000000000009</v>
      </c>
      <c r="L1916" s="10">
        <f t="shared" si="14"/>
        <v>2660</v>
      </c>
      <c r="M1916" s="11">
        <v>0.39999999999999997</v>
      </c>
      <c r="O1916" s="16"/>
      <c r="P1916" s="14"/>
      <c r="Q1916" s="12"/>
      <c r="R1916" s="13"/>
    </row>
    <row r="1917" spans="1:18" ht="15.75" customHeight="1" x14ac:dyDescent="0.25">
      <c r="A1917" s="1"/>
      <c r="B1917" s="6" t="s">
        <v>27</v>
      </c>
      <c r="C1917" s="6">
        <v>1128299</v>
      </c>
      <c r="D1917" s="7">
        <v>44393</v>
      </c>
      <c r="E1917" s="6" t="s">
        <v>28</v>
      </c>
      <c r="F1917" s="6" t="s">
        <v>77</v>
      </c>
      <c r="G1917" s="6" t="s">
        <v>60</v>
      </c>
      <c r="H1917" s="6" t="s">
        <v>20</v>
      </c>
      <c r="I1917" s="8">
        <v>0.9</v>
      </c>
      <c r="J1917" s="9">
        <v>6000</v>
      </c>
      <c r="K1917" s="10">
        <f t="shared" si="15"/>
        <v>5400</v>
      </c>
      <c r="L1917" s="10">
        <f t="shared" si="14"/>
        <v>2160</v>
      </c>
      <c r="M1917" s="11">
        <v>0.39999999999999997</v>
      </c>
      <c r="O1917" s="16"/>
      <c r="P1917" s="14"/>
      <c r="Q1917" s="12"/>
      <c r="R1917" s="13"/>
    </row>
    <row r="1918" spans="1:18" ht="15.75" customHeight="1" x14ac:dyDescent="0.25">
      <c r="A1918" s="1"/>
      <c r="B1918" s="6" t="s">
        <v>27</v>
      </c>
      <c r="C1918" s="6">
        <v>1128299</v>
      </c>
      <c r="D1918" s="7">
        <v>44393</v>
      </c>
      <c r="E1918" s="6" t="s">
        <v>28</v>
      </c>
      <c r="F1918" s="6" t="s">
        <v>77</v>
      </c>
      <c r="G1918" s="6" t="s">
        <v>60</v>
      </c>
      <c r="H1918" s="6" t="s">
        <v>21</v>
      </c>
      <c r="I1918" s="8">
        <v>0.95000000000000007</v>
      </c>
      <c r="J1918" s="9">
        <v>6500</v>
      </c>
      <c r="K1918" s="10">
        <f t="shared" si="15"/>
        <v>6175</v>
      </c>
      <c r="L1918" s="10">
        <f t="shared" si="14"/>
        <v>2778.75</v>
      </c>
      <c r="M1918" s="11">
        <v>0.45</v>
      </c>
      <c r="O1918" s="16"/>
      <c r="P1918" s="14"/>
      <c r="Q1918" s="12"/>
      <c r="R1918" s="13"/>
    </row>
    <row r="1919" spans="1:18" ht="15.75" customHeight="1" x14ac:dyDescent="0.25">
      <c r="A1919" s="1"/>
      <c r="B1919" s="6" t="s">
        <v>27</v>
      </c>
      <c r="C1919" s="6">
        <v>1128299</v>
      </c>
      <c r="D1919" s="7">
        <v>44393</v>
      </c>
      <c r="E1919" s="6" t="s">
        <v>28</v>
      </c>
      <c r="F1919" s="6" t="s">
        <v>77</v>
      </c>
      <c r="G1919" s="6" t="s">
        <v>60</v>
      </c>
      <c r="H1919" s="6" t="s">
        <v>22</v>
      </c>
      <c r="I1919" s="8">
        <v>1.1000000000000001</v>
      </c>
      <c r="J1919" s="9">
        <v>6500</v>
      </c>
      <c r="K1919" s="10">
        <f t="shared" si="15"/>
        <v>7150.0000000000009</v>
      </c>
      <c r="L1919" s="10">
        <f t="shared" si="14"/>
        <v>2502.5</v>
      </c>
      <c r="M1919" s="11">
        <v>0.35</v>
      </c>
      <c r="O1919" s="16"/>
      <c r="P1919" s="14"/>
      <c r="Q1919" s="12"/>
      <c r="R1919" s="13"/>
    </row>
    <row r="1920" spans="1:18" ht="15.75" customHeight="1" x14ac:dyDescent="0.25">
      <c r="A1920" s="1"/>
      <c r="B1920" s="6" t="s">
        <v>27</v>
      </c>
      <c r="C1920" s="6">
        <v>1128299</v>
      </c>
      <c r="D1920" s="7">
        <v>44425</v>
      </c>
      <c r="E1920" s="6" t="s">
        <v>28</v>
      </c>
      <c r="F1920" s="6" t="s">
        <v>77</v>
      </c>
      <c r="G1920" s="6" t="s">
        <v>60</v>
      </c>
      <c r="H1920" s="6" t="s">
        <v>17</v>
      </c>
      <c r="I1920" s="8">
        <v>0.95000000000000007</v>
      </c>
      <c r="J1920" s="9">
        <v>8500</v>
      </c>
      <c r="K1920" s="10">
        <f t="shared" si="15"/>
        <v>8075.0000000000009</v>
      </c>
      <c r="L1920" s="10">
        <f t="shared" si="14"/>
        <v>3230</v>
      </c>
      <c r="M1920" s="11">
        <v>0.39999999999999997</v>
      </c>
      <c r="O1920" s="16"/>
      <c r="P1920" s="14"/>
      <c r="Q1920" s="12"/>
      <c r="R1920" s="13"/>
    </row>
    <row r="1921" spans="1:18" ht="15.75" customHeight="1" x14ac:dyDescent="0.25">
      <c r="A1921" s="1"/>
      <c r="B1921" s="6" t="s">
        <v>27</v>
      </c>
      <c r="C1921" s="6">
        <v>1128299</v>
      </c>
      <c r="D1921" s="7">
        <v>44425</v>
      </c>
      <c r="E1921" s="6" t="s">
        <v>28</v>
      </c>
      <c r="F1921" s="6" t="s">
        <v>77</v>
      </c>
      <c r="G1921" s="6" t="s">
        <v>60</v>
      </c>
      <c r="H1921" s="6" t="s">
        <v>18</v>
      </c>
      <c r="I1921" s="8">
        <v>0.85000000000000009</v>
      </c>
      <c r="J1921" s="9">
        <v>8250</v>
      </c>
      <c r="K1921" s="10">
        <f t="shared" si="15"/>
        <v>7012.5000000000009</v>
      </c>
      <c r="L1921" s="10">
        <f t="shared" si="14"/>
        <v>2805</v>
      </c>
      <c r="M1921" s="11">
        <v>0.39999999999999997</v>
      </c>
      <c r="O1921" s="16"/>
      <c r="P1921" s="14"/>
      <c r="Q1921" s="12"/>
      <c r="R1921" s="13"/>
    </row>
    <row r="1922" spans="1:18" ht="15.75" customHeight="1" x14ac:dyDescent="0.25">
      <c r="A1922" s="1"/>
      <c r="B1922" s="6" t="s">
        <v>27</v>
      </c>
      <c r="C1922" s="6">
        <v>1128299</v>
      </c>
      <c r="D1922" s="7">
        <v>44425</v>
      </c>
      <c r="E1922" s="6" t="s">
        <v>28</v>
      </c>
      <c r="F1922" s="6" t="s">
        <v>77</v>
      </c>
      <c r="G1922" s="6" t="s">
        <v>60</v>
      </c>
      <c r="H1922" s="6" t="s">
        <v>19</v>
      </c>
      <c r="I1922" s="8">
        <v>0.75000000000000011</v>
      </c>
      <c r="J1922" s="9">
        <v>7000</v>
      </c>
      <c r="K1922" s="10">
        <f t="shared" si="15"/>
        <v>5250.0000000000009</v>
      </c>
      <c r="L1922" s="10">
        <f t="shared" si="14"/>
        <v>2100</v>
      </c>
      <c r="M1922" s="11">
        <v>0.39999999999999997</v>
      </c>
      <c r="O1922" s="16"/>
      <c r="P1922" s="14"/>
      <c r="Q1922" s="12"/>
      <c r="R1922" s="13"/>
    </row>
    <row r="1923" spans="1:18" ht="15.75" customHeight="1" x14ac:dyDescent="0.25">
      <c r="A1923" s="1"/>
      <c r="B1923" s="6" t="s">
        <v>27</v>
      </c>
      <c r="C1923" s="6">
        <v>1128299</v>
      </c>
      <c r="D1923" s="7">
        <v>44425</v>
      </c>
      <c r="E1923" s="6" t="s">
        <v>28</v>
      </c>
      <c r="F1923" s="6" t="s">
        <v>77</v>
      </c>
      <c r="G1923" s="6" t="s">
        <v>60</v>
      </c>
      <c r="H1923" s="6" t="s">
        <v>20</v>
      </c>
      <c r="I1923" s="8">
        <v>0.75000000000000011</v>
      </c>
      <c r="J1923" s="9">
        <v>4750</v>
      </c>
      <c r="K1923" s="10">
        <f t="shared" si="15"/>
        <v>3562.5000000000005</v>
      </c>
      <c r="L1923" s="10">
        <f t="shared" si="14"/>
        <v>1425</v>
      </c>
      <c r="M1923" s="11">
        <v>0.39999999999999997</v>
      </c>
      <c r="O1923" s="16"/>
      <c r="P1923" s="14"/>
      <c r="Q1923" s="12"/>
      <c r="R1923" s="13"/>
    </row>
    <row r="1924" spans="1:18" ht="15.75" customHeight="1" x14ac:dyDescent="0.25">
      <c r="A1924" s="1"/>
      <c r="B1924" s="6" t="s">
        <v>27</v>
      </c>
      <c r="C1924" s="6">
        <v>1128299</v>
      </c>
      <c r="D1924" s="7">
        <v>44425</v>
      </c>
      <c r="E1924" s="6" t="s">
        <v>28</v>
      </c>
      <c r="F1924" s="6" t="s">
        <v>77</v>
      </c>
      <c r="G1924" s="6" t="s">
        <v>60</v>
      </c>
      <c r="H1924" s="6" t="s">
        <v>21</v>
      </c>
      <c r="I1924" s="8">
        <v>0.64999999999999991</v>
      </c>
      <c r="J1924" s="9">
        <v>4750</v>
      </c>
      <c r="K1924" s="10">
        <f t="shared" si="15"/>
        <v>3087.4999999999995</v>
      </c>
      <c r="L1924" s="10">
        <f t="shared" si="14"/>
        <v>1389.3749999999998</v>
      </c>
      <c r="M1924" s="11">
        <v>0.45</v>
      </c>
      <c r="O1924" s="16"/>
      <c r="P1924" s="14"/>
      <c r="Q1924" s="12"/>
      <c r="R1924" s="13"/>
    </row>
    <row r="1925" spans="1:18" ht="15.75" customHeight="1" x14ac:dyDescent="0.25">
      <c r="A1925" s="1"/>
      <c r="B1925" s="6" t="s">
        <v>27</v>
      </c>
      <c r="C1925" s="6">
        <v>1128299</v>
      </c>
      <c r="D1925" s="7">
        <v>44425</v>
      </c>
      <c r="E1925" s="6" t="s">
        <v>28</v>
      </c>
      <c r="F1925" s="6" t="s">
        <v>77</v>
      </c>
      <c r="G1925" s="6" t="s">
        <v>60</v>
      </c>
      <c r="H1925" s="6" t="s">
        <v>22</v>
      </c>
      <c r="I1925" s="8">
        <v>0.7</v>
      </c>
      <c r="J1925" s="9">
        <v>3000</v>
      </c>
      <c r="K1925" s="10">
        <f t="shared" si="15"/>
        <v>2100</v>
      </c>
      <c r="L1925" s="10">
        <f t="shared" si="14"/>
        <v>735</v>
      </c>
      <c r="M1925" s="11">
        <v>0.35</v>
      </c>
      <c r="O1925" s="16"/>
      <c r="P1925" s="14"/>
      <c r="Q1925" s="12"/>
      <c r="R1925" s="13"/>
    </row>
    <row r="1926" spans="1:18" ht="15.75" customHeight="1" x14ac:dyDescent="0.25">
      <c r="A1926" s="1"/>
      <c r="B1926" s="6" t="s">
        <v>27</v>
      </c>
      <c r="C1926" s="6">
        <v>1128299</v>
      </c>
      <c r="D1926" s="7">
        <v>44457</v>
      </c>
      <c r="E1926" s="6" t="s">
        <v>28</v>
      </c>
      <c r="F1926" s="6" t="s">
        <v>77</v>
      </c>
      <c r="G1926" s="6" t="s">
        <v>60</v>
      </c>
      <c r="H1926" s="6" t="s">
        <v>17</v>
      </c>
      <c r="I1926" s="8">
        <v>0.45000000000000012</v>
      </c>
      <c r="J1926" s="9">
        <v>5000</v>
      </c>
      <c r="K1926" s="10">
        <f t="shared" si="15"/>
        <v>2250.0000000000005</v>
      </c>
      <c r="L1926" s="10">
        <f t="shared" si="14"/>
        <v>900.00000000000011</v>
      </c>
      <c r="M1926" s="11">
        <v>0.39999999999999997</v>
      </c>
      <c r="O1926" s="16"/>
      <c r="P1926" s="14"/>
      <c r="Q1926" s="12"/>
      <c r="R1926" s="13"/>
    </row>
    <row r="1927" spans="1:18" ht="15.75" customHeight="1" x14ac:dyDescent="0.25">
      <c r="A1927" s="1"/>
      <c r="B1927" s="6" t="s">
        <v>27</v>
      </c>
      <c r="C1927" s="6">
        <v>1128299</v>
      </c>
      <c r="D1927" s="7">
        <v>44457</v>
      </c>
      <c r="E1927" s="6" t="s">
        <v>28</v>
      </c>
      <c r="F1927" s="6" t="s">
        <v>77</v>
      </c>
      <c r="G1927" s="6" t="s">
        <v>60</v>
      </c>
      <c r="H1927" s="6" t="s">
        <v>18</v>
      </c>
      <c r="I1927" s="8">
        <v>0.50000000000000011</v>
      </c>
      <c r="J1927" s="9">
        <v>5000</v>
      </c>
      <c r="K1927" s="10">
        <f t="shared" si="15"/>
        <v>2500.0000000000005</v>
      </c>
      <c r="L1927" s="10">
        <f t="shared" si="14"/>
        <v>1000.0000000000001</v>
      </c>
      <c r="M1927" s="11">
        <v>0.39999999999999997</v>
      </c>
      <c r="O1927" s="16"/>
      <c r="P1927" s="14"/>
      <c r="Q1927" s="12"/>
      <c r="R1927" s="13"/>
    </row>
    <row r="1928" spans="1:18" ht="15.75" customHeight="1" x14ac:dyDescent="0.25">
      <c r="A1928" s="1"/>
      <c r="B1928" s="6" t="s">
        <v>27</v>
      </c>
      <c r="C1928" s="6">
        <v>1128299</v>
      </c>
      <c r="D1928" s="7">
        <v>44457</v>
      </c>
      <c r="E1928" s="6" t="s">
        <v>28</v>
      </c>
      <c r="F1928" s="6" t="s">
        <v>77</v>
      </c>
      <c r="G1928" s="6" t="s">
        <v>60</v>
      </c>
      <c r="H1928" s="6" t="s">
        <v>19</v>
      </c>
      <c r="I1928" s="8">
        <v>0.45000000000000012</v>
      </c>
      <c r="J1928" s="9">
        <v>3000</v>
      </c>
      <c r="K1928" s="10">
        <f t="shared" si="15"/>
        <v>1350.0000000000005</v>
      </c>
      <c r="L1928" s="10">
        <f t="shared" si="14"/>
        <v>540.00000000000011</v>
      </c>
      <c r="M1928" s="11">
        <v>0.39999999999999997</v>
      </c>
      <c r="O1928" s="16"/>
      <c r="P1928" s="14"/>
      <c r="Q1928" s="12"/>
      <c r="R1928" s="13"/>
    </row>
    <row r="1929" spans="1:18" ht="15.75" customHeight="1" x14ac:dyDescent="0.25">
      <c r="A1929" s="1"/>
      <c r="B1929" s="6" t="s">
        <v>27</v>
      </c>
      <c r="C1929" s="6">
        <v>1128299</v>
      </c>
      <c r="D1929" s="7">
        <v>44457</v>
      </c>
      <c r="E1929" s="6" t="s">
        <v>28</v>
      </c>
      <c r="F1929" s="6" t="s">
        <v>77</v>
      </c>
      <c r="G1929" s="6" t="s">
        <v>60</v>
      </c>
      <c r="H1929" s="6" t="s">
        <v>20</v>
      </c>
      <c r="I1929" s="8">
        <v>0.45000000000000012</v>
      </c>
      <c r="J1929" s="9">
        <v>2500</v>
      </c>
      <c r="K1929" s="10">
        <f t="shared" si="15"/>
        <v>1125.0000000000002</v>
      </c>
      <c r="L1929" s="10">
        <f t="shared" si="14"/>
        <v>450.00000000000006</v>
      </c>
      <c r="M1929" s="11">
        <v>0.39999999999999997</v>
      </c>
      <c r="O1929" s="16"/>
      <c r="P1929" s="14"/>
      <c r="Q1929" s="12"/>
      <c r="R1929" s="13"/>
    </row>
    <row r="1930" spans="1:18" ht="15.75" customHeight="1" x14ac:dyDescent="0.25">
      <c r="A1930" s="1"/>
      <c r="B1930" s="6" t="s">
        <v>27</v>
      </c>
      <c r="C1930" s="6">
        <v>1128299</v>
      </c>
      <c r="D1930" s="7">
        <v>44457</v>
      </c>
      <c r="E1930" s="6" t="s">
        <v>28</v>
      </c>
      <c r="F1930" s="6" t="s">
        <v>77</v>
      </c>
      <c r="G1930" s="6" t="s">
        <v>60</v>
      </c>
      <c r="H1930" s="6" t="s">
        <v>21</v>
      </c>
      <c r="I1930" s="8">
        <v>0.55000000000000004</v>
      </c>
      <c r="J1930" s="9">
        <v>2750</v>
      </c>
      <c r="K1930" s="10">
        <f t="shared" si="15"/>
        <v>1512.5000000000002</v>
      </c>
      <c r="L1930" s="10">
        <f t="shared" si="14"/>
        <v>680.62500000000011</v>
      </c>
      <c r="M1930" s="11">
        <v>0.45</v>
      </c>
      <c r="O1930" s="16"/>
      <c r="P1930" s="14"/>
      <c r="Q1930" s="12"/>
      <c r="R1930" s="13"/>
    </row>
    <row r="1931" spans="1:18" ht="15.75" customHeight="1" x14ac:dyDescent="0.25">
      <c r="A1931" s="1"/>
      <c r="B1931" s="6" t="s">
        <v>27</v>
      </c>
      <c r="C1931" s="6">
        <v>1128299</v>
      </c>
      <c r="D1931" s="7">
        <v>44457</v>
      </c>
      <c r="E1931" s="6" t="s">
        <v>28</v>
      </c>
      <c r="F1931" s="6" t="s">
        <v>77</v>
      </c>
      <c r="G1931" s="6" t="s">
        <v>60</v>
      </c>
      <c r="H1931" s="6" t="s">
        <v>22</v>
      </c>
      <c r="I1931" s="8">
        <v>0.39999999999999997</v>
      </c>
      <c r="J1931" s="9">
        <v>3000</v>
      </c>
      <c r="K1931" s="10">
        <f t="shared" si="15"/>
        <v>1200</v>
      </c>
      <c r="L1931" s="10">
        <f t="shared" si="14"/>
        <v>420</v>
      </c>
      <c r="M1931" s="11">
        <v>0.35</v>
      </c>
      <c r="O1931" s="16"/>
      <c r="P1931" s="14"/>
      <c r="Q1931" s="12"/>
      <c r="R1931" s="13"/>
    </row>
    <row r="1932" spans="1:18" ht="15.75" customHeight="1" x14ac:dyDescent="0.25">
      <c r="A1932" s="1"/>
      <c r="B1932" s="6" t="s">
        <v>27</v>
      </c>
      <c r="C1932" s="6">
        <v>1128299</v>
      </c>
      <c r="D1932" s="7">
        <v>44486</v>
      </c>
      <c r="E1932" s="6" t="s">
        <v>28</v>
      </c>
      <c r="F1932" s="6" t="s">
        <v>77</v>
      </c>
      <c r="G1932" s="6" t="s">
        <v>60</v>
      </c>
      <c r="H1932" s="6" t="s">
        <v>17</v>
      </c>
      <c r="I1932" s="8">
        <v>0.35000000000000003</v>
      </c>
      <c r="J1932" s="9">
        <v>4000</v>
      </c>
      <c r="K1932" s="10">
        <f t="shared" si="15"/>
        <v>1400.0000000000002</v>
      </c>
      <c r="L1932" s="10">
        <f t="shared" si="14"/>
        <v>560</v>
      </c>
      <c r="M1932" s="11">
        <v>0.39999999999999997</v>
      </c>
      <c r="O1932" s="16"/>
      <c r="P1932" s="14"/>
      <c r="Q1932" s="12"/>
      <c r="R1932" s="13"/>
    </row>
    <row r="1933" spans="1:18" ht="15.75" customHeight="1" x14ac:dyDescent="0.25">
      <c r="A1933" s="1"/>
      <c r="B1933" s="6" t="s">
        <v>27</v>
      </c>
      <c r="C1933" s="6">
        <v>1128299</v>
      </c>
      <c r="D1933" s="7">
        <v>44486</v>
      </c>
      <c r="E1933" s="6" t="s">
        <v>28</v>
      </c>
      <c r="F1933" s="6" t="s">
        <v>77</v>
      </c>
      <c r="G1933" s="6" t="s">
        <v>60</v>
      </c>
      <c r="H1933" s="6" t="s">
        <v>18</v>
      </c>
      <c r="I1933" s="8">
        <v>0.50000000000000011</v>
      </c>
      <c r="J1933" s="9">
        <v>5750</v>
      </c>
      <c r="K1933" s="10">
        <f t="shared" si="15"/>
        <v>2875.0000000000005</v>
      </c>
      <c r="L1933" s="10">
        <f t="shared" si="14"/>
        <v>1150</v>
      </c>
      <c r="M1933" s="11">
        <v>0.39999999999999997</v>
      </c>
      <c r="O1933" s="16"/>
      <c r="P1933" s="14"/>
      <c r="Q1933" s="12"/>
      <c r="R1933" s="13"/>
    </row>
    <row r="1934" spans="1:18" ht="15.75" customHeight="1" x14ac:dyDescent="0.25">
      <c r="A1934" s="1"/>
      <c r="B1934" s="6" t="s">
        <v>27</v>
      </c>
      <c r="C1934" s="6">
        <v>1128299</v>
      </c>
      <c r="D1934" s="7">
        <v>44486</v>
      </c>
      <c r="E1934" s="6" t="s">
        <v>28</v>
      </c>
      <c r="F1934" s="6" t="s">
        <v>77</v>
      </c>
      <c r="G1934" s="6" t="s">
        <v>60</v>
      </c>
      <c r="H1934" s="6" t="s">
        <v>19</v>
      </c>
      <c r="I1934" s="8">
        <v>0.45000000000000012</v>
      </c>
      <c r="J1934" s="9">
        <v>4000</v>
      </c>
      <c r="K1934" s="10">
        <f t="shared" si="15"/>
        <v>1800.0000000000005</v>
      </c>
      <c r="L1934" s="10">
        <f t="shared" si="14"/>
        <v>720.00000000000011</v>
      </c>
      <c r="M1934" s="11">
        <v>0.39999999999999997</v>
      </c>
      <c r="O1934" s="16"/>
      <c r="P1934" s="14"/>
      <c r="Q1934" s="12"/>
      <c r="R1934" s="13"/>
    </row>
    <row r="1935" spans="1:18" ht="15.75" customHeight="1" x14ac:dyDescent="0.25">
      <c r="A1935" s="1"/>
      <c r="B1935" s="6" t="s">
        <v>27</v>
      </c>
      <c r="C1935" s="6">
        <v>1128299</v>
      </c>
      <c r="D1935" s="7">
        <v>44486</v>
      </c>
      <c r="E1935" s="6" t="s">
        <v>28</v>
      </c>
      <c r="F1935" s="6" t="s">
        <v>77</v>
      </c>
      <c r="G1935" s="6" t="s">
        <v>60</v>
      </c>
      <c r="H1935" s="6" t="s">
        <v>20</v>
      </c>
      <c r="I1935" s="8">
        <v>0.40000000000000008</v>
      </c>
      <c r="J1935" s="9">
        <v>3750</v>
      </c>
      <c r="K1935" s="10">
        <f t="shared" si="15"/>
        <v>1500.0000000000002</v>
      </c>
      <c r="L1935" s="10">
        <f t="shared" si="14"/>
        <v>600</v>
      </c>
      <c r="M1935" s="11">
        <v>0.39999999999999997</v>
      </c>
      <c r="O1935" s="16"/>
      <c r="P1935" s="14"/>
      <c r="Q1935" s="12"/>
      <c r="R1935" s="13"/>
    </row>
    <row r="1936" spans="1:18" ht="15.75" customHeight="1" x14ac:dyDescent="0.25">
      <c r="A1936" s="1"/>
      <c r="B1936" s="6" t="s">
        <v>27</v>
      </c>
      <c r="C1936" s="6">
        <v>1128299</v>
      </c>
      <c r="D1936" s="7">
        <v>44486</v>
      </c>
      <c r="E1936" s="6" t="s">
        <v>28</v>
      </c>
      <c r="F1936" s="6" t="s">
        <v>77</v>
      </c>
      <c r="G1936" s="6" t="s">
        <v>60</v>
      </c>
      <c r="H1936" s="6" t="s">
        <v>21</v>
      </c>
      <c r="I1936" s="8">
        <v>0.5</v>
      </c>
      <c r="J1936" s="9">
        <v>3500</v>
      </c>
      <c r="K1936" s="10">
        <f t="shared" si="15"/>
        <v>1750</v>
      </c>
      <c r="L1936" s="10">
        <f t="shared" si="14"/>
        <v>787.5</v>
      </c>
      <c r="M1936" s="11">
        <v>0.45</v>
      </c>
      <c r="O1936" s="16"/>
      <c r="P1936" s="14"/>
      <c r="Q1936" s="12"/>
      <c r="R1936" s="13"/>
    </row>
    <row r="1937" spans="1:18" ht="15.75" customHeight="1" x14ac:dyDescent="0.25">
      <c r="A1937" s="1"/>
      <c r="B1937" s="6" t="s">
        <v>27</v>
      </c>
      <c r="C1937" s="6">
        <v>1128299</v>
      </c>
      <c r="D1937" s="7">
        <v>44486</v>
      </c>
      <c r="E1937" s="6" t="s">
        <v>28</v>
      </c>
      <c r="F1937" s="6" t="s">
        <v>77</v>
      </c>
      <c r="G1937" s="6" t="s">
        <v>60</v>
      </c>
      <c r="H1937" s="6" t="s">
        <v>22</v>
      </c>
      <c r="I1937" s="8">
        <v>0.55000000000000004</v>
      </c>
      <c r="J1937" s="9">
        <v>4000</v>
      </c>
      <c r="K1937" s="10">
        <f t="shared" si="15"/>
        <v>2200</v>
      </c>
      <c r="L1937" s="10">
        <f t="shared" si="14"/>
        <v>770</v>
      </c>
      <c r="M1937" s="11">
        <v>0.35</v>
      </c>
      <c r="O1937" s="16"/>
      <c r="P1937" s="14"/>
      <c r="Q1937" s="12"/>
      <c r="R1937" s="13"/>
    </row>
    <row r="1938" spans="1:18" ht="15.75" customHeight="1" x14ac:dyDescent="0.25">
      <c r="A1938" s="1"/>
      <c r="B1938" s="6" t="s">
        <v>27</v>
      </c>
      <c r="C1938" s="6">
        <v>1128299</v>
      </c>
      <c r="D1938" s="7">
        <v>44517</v>
      </c>
      <c r="E1938" s="6" t="s">
        <v>28</v>
      </c>
      <c r="F1938" s="6" t="s">
        <v>77</v>
      </c>
      <c r="G1938" s="6" t="s">
        <v>60</v>
      </c>
      <c r="H1938" s="6" t="s">
        <v>17</v>
      </c>
      <c r="I1938" s="8">
        <v>0.40000000000000008</v>
      </c>
      <c r="J1938" s="9">
        <v>6250</v>
      </c>
      <c r="K1938" s="10">
        <f t="shared" si="15"/>
        <v>2500.0000000000005</v>
      </c>
      <c r="L1938" s="10">
        <f t="shared" si="14"/>
        <v>1000.0000000000001</v>
      </c>
      <c r="M1938" s="11">
        <v>0.39999999999999997</v>
      </c>
      <c r="O1938" s="16"/>
      <c r="P1938" s="14"/>
      <c r="Q1938" s="12"/>
      <c r="R1938" s="13"/>
    </row>
    <row r="1939" spans="1:18" ht="15.75" customHeight="1" x14ac:dyDescent="0.25">
      <c r="A1939" s="1"/>
      <c r="B1939" s="6" t="s">
        <v>27</v>
      </c>
      <c r="C1939" s="6">
        <v>1128299</v>
      </c>
      <c r="D1939" s="7">
        <v>44517</v>
      </c>
      <c r="E1939" s="6" t="s">
        <v>28</v>
      </c>
      <c r="F1939" s="6" t="s">
        <v>77</v>
      </c>
      <c r="G1939" s="6" t="s">
        <v>60</v>
      </c>
      <c r="H1939" s="6" t="s">
        <v>18</v>
      </c>
      <c r="I1939" s="8">
        <v>0.45000000000000012</v>
      </c>
      <c r="J1939" s="9">
        <v>7000</v>
      </c>
      <c r="K1939" s="10">
        <f t="shared" si="15"/>
        <v>3150.0000000000009</v>
      </c>
      <c r="L1939" s="10">
        <f t="shared" si="14"/>
        <v>1260.0000000000002</v>
      </c>
      <c r="M1939" s="11">
        <v>0.39999999999999997</v>
      </c>
      <c r="O1939" s="16"/>
      <c r="P1939" s="14"/>
      <c r="Q1939" s="12"/>
      <c r="R1939" s="13"/>
    </row>
    <row r="1940" spans="1:18" ht="15.75" customHeight="1" x14ac:dyDescent="0.25">
      <c r="A1940" s="1"/>
      <c r="B1940" s="6" t="s">
        <v>27</v>
      </c>
      <c r="C1940" s="6">
        <v>1128299</v>
      </c>
      <c r="D1940" s="7">
        <v>44517</v>
      </c>
      <c r="E1940" s="6" t="s">
        <v>28</v>
      </c>
      <c r="F1940" s="6" t="s">
        <v>77</v>
      </c>
      <c r="G1940" s="6" t="s">
        <v>60</v>
      </c>
      <c r="H1940" s="6" t="s">
        <v>19</v>
      </c>
      <c r="I1940" s="8">
        <v>0.40000000000000008</v>
      </c>
      <c r="J1940" s="9">
        <v>5250</v>
      </c>
      <c r="K1940" s="10">
        <f t="shared" si="15"/>
        <v>2100.0000000000005</v>
      </c>
      <c r="L1940" s="10">
        <f t="shared" si="14"/>
        <v>840.00000000000011</v>
      </c>
      <c r="M1940" s="11">
        <v>0.39999999999999997</v>
      </c>
      <c r="O1940" s="16"/>
      <c r="P1940" s="14"/>
      <c r="Q1940" s="12"/>
      <c r="R1940" s="13"/>
    </row>
    <row r="1941" spans="1:18" ht="15.75" customHeight="1" x14ac:dyDescent="0.25">
      <c r="A1941" s="1"/>
      <c r="B1941" s="6" t="s">
        <v>27</v>
      </c>
      <c r="C1941" s="6">
        <v>1128299</v>
      </c>
      <c r="D1941" s="7">
        <v>44517</v>
      </c>
      <c r="E1941" s="6" t="s">
        <v>28</v>
      </c>
      <c r="F1941" s="6" t="s">
        <v>77</v>
      </c>
      <c r="G1941" s="6" t="s">
        <v>60</v>
      </c>
      <c r="H1941" s="6" t="s">
        <v>20</v>
      </c>
      <c r="I1941" s="8">
        <v>0.50000000000000011</v>
      </c>
      <c r="J1941" s="9">
        <v>5000</v>
      </c>
      <c r="K1941" s="10">
        <f t="shared" si="15"/>
        <v>2500.0000000000005</v>
      </c>
      <c r="L1941" s="10">
        <f t="shared" si="14"/>
        <v>1000.0000000000001</v>
      </c>
      <c r="M1941" s="11">
        <v>0.39999999999999997</v>
      </c>
      <c r="O1941" s="16"/>
      <c r="P1941" s="14"/>
      <c r="Q1941" s="12"/>
      <c r="R1941" s="13"/>
    </row>
    <row r="1942" spans="1:18" ht="15.75" customHeight="1" x14ac:dyDescent="0.25">
      <c r="A1942" s="1"/>
      <c r="B1942" s="6" t="s">
        <v>27</v>
      </c>
      <c r="C1942" s="6">
        <v>1128299</v>
      </c>
      <c r="D1942" s="7">
        <v>44517</v>
      </c>
      <c r="E1942" s="6" t="s">
        <v>28</v>
      </c>
      <c r="F1942" s="6" t="s">
        <v>77</v>
      </c>
      <c r="G1942" s="6" t="s">
        <v>60</v>
      </c>
      <c r="H1942" s="6" t="s">
        <v>21</v>
      </c>
      <c r="I1942" s="8">
        <v>0.70000000000000007</v>
      </c>
      <c r="J1942" s="9">
        <v>4750</v>
      </c>
      <c r="K1942" s="10">
        <f t="shared" si="15"/>
        <v>3325.0000000000005</v>
      </c>
      <c r="L1942" s="10">
        <f t="shared" si="14"/>
        <v>1496.2500000000002</v>
      </c>
      <c r="M1942" s="11">
        <v>0.45</v>
      </c>
      <c r="O1942" s="16"/>
      <c r="P1942" s="14"/>
      <c r="Q1942" s="12"/>
      <c r="R1942" s="13"/>
    </row>
    <row r="1943" spans="1:18" ht="15.75" customHeight="1" x14ac:dyDescent="0.25">
      <c r="A1943" s="1"/>
      <c r="B1943" s="6" t="s">
        <v>27</v>
      </c>
      <c r="C1943" s="6">
        <v>1128299</v>
      </c>
      <c r="D1943" s="7">
        <v>44517</v>
      </c>
      <c r="E1943" s="6" t="s">
        <v>28</v>
      </c>
      <c r="F1943" s="6" t="s">
        <v>77</v>
      </c>
      <c r="G1943" s="6" t="s">
        <v>60</v>
      </c>
      <c r="H1943" s="6" t="s">
        <v>22</v>
      </c>
      <c r="I1943" s="8">
        <v>0.8500000000000002</v>
      </c>
      <c r="J1943" s="9">
        <v>6000</v>
      </c>
      <c r="K1943" s="10">
        <f t="shared" si="15"/>
        <v>5100.0000000000009</v>
      </c>
      <c r="L1943" s="10">
        <f t="shared" si="14"/>
        <v>1785.0000000000002</v>
      </c>
      <c r="M1943" s="11">
        <v>0.35</v>
      </c>
      <c r="O1943" s="16"/>
      <c r="P1943" s="14"/>
      <c r="Q1943" s="12"/>
      <c r="R1943" s="13"/>
    </row>
    <row r="1944" spans="1:18" ht="15.75" customHeight="1" x14ac:dyDescent="0.25">
      <c r="A1944" s="1"/>
      <c r="B1944" s="6" t="s">
        <v>27</v>
      </c>
      <c r="C1944" s="6">
        <v>1128299</v>
      </c>
      <c r="D1944" s="7">
        <v>44546</v>
      </c>
      <c r="E1944" s="6" t="s">
        <v>28</v>
      </c>
      <c r="F1944" s="6" t="s">
        <v>77</v>
      </c>
      <c r="G1944" s="6" t="s">
        <v>60</v>
      </c>
      <c r="H1944" s="6" t="s">
        <v>17</v>
      </c>
      <c r="I1944" s="8">
        <v>0.70000000000000018</v>
      </c>
      <c r="J1944" s="9">
        <v>8000</v>
      </c>
      <c r="K1944" s="10">
        <f t="shared" si="15"/>
        <v>5600.0000000000018</v>
      </c>
      <c r="L1944" s="10">
        <f t="shared" si="14"/>
        <v>2240.0000000000005</v>
      </c>
      <c r="M1944" s="11">
        <v>0.39999999999999997</v>
      </c>
      <c r="O1944" s="16"/>
      <c r="P1944" s="14"/>
      <c r="Q1944" s="12"/>
      <c r="R1944" s="13"/>
    </row>
    <row r="1945" spans="1:18" ht="15.75" customHeight="1" x14ac:dyDescent="0.25">
      <c r="A1945" s="1"/>
      <c r="B1945" s="6" t="s">
        <v>27</v>
      </c>
      <c r="C1945" s="6">
        <v>1128299</v>
      </c>
      <c r="D1945" s="7">
        <v>44546</v>
      </c>
      <c r="E1945" s="6" t="s">
        <v>28</v>
      </c>
      <c r="F1945" s="6" t="s">
        <v>77</v>
      </c>
      <c r="G1945" s="6" t="s">
        <v>60</v>
      </c>
      <c r="H1945" s="6" t="s">
        <v>18</v>
      </c>
      <c r="I1945" s="8">
        <v>0.80000000000000027</v>
      </c>
      <c r="J1945" s="9">
        <v>8000</v>
      </c>
      <c r="K1945" s="10">
        <f t="shared" si="15"/>
        <v>6400.0000000000018</v>
      </c>
      <c r="L1945" s="10">
        <f t="shared" si="14"/>
        <v>2560.0000000000005</v>
      </c>
      <c r="M1945" s="11">
        <v>0.39999999999999997</v>
      </c>
      <c r="O1945" s="16"/>
      <c r="P1945" s="14"/>
      <c r="Q1945" s="12"/>
      <c r="R1945" s="13"/>
    </row>
    <row r="1946" spans="1:18" ht="15.75" customHeight="1" x14ac:dyDescent="0.25">
      <c r="A1946" s="1"/>
      <c r="B1946" s="6" t="s">
        <v>27</v>
      </c>
      <c r="C1946" s="6">
        <v>1128299</v>
      </c>
      <c r="D1946" s="7">
        <v>44546</v>
      </c>
      <c r="E1946" s="6" t="s">
        <v>28</v>
      </c>
      <c r="F1946" s="6" t="s">
        <v>77</v>
      </c>
      <c r="G1946" s="6" t="s">
        <v>60</v>
      </c>
      <c r="H1946" s="6" t="s">
        <v>19</v>
      </c>
      <c r="I1946" s="8">
        <v>0.75000000000000022</v>
      </c>
      <c r="J1946" s="9">
        <v>6000</v>
      </c>
      <c r="K1946" s="10">
        <f t="shared" si="15"/>
        <v>4500.0000000000009</v>
      </c>
      <c r="L1946" s="10">
        <f t="shared" si="14"/>
        <v>1800.0000000000002</v>
      </c>
      <c r="M1946" s="11">
        <v>0.39999999999999997</v>
      </c>
      <c r="O1946" s="16"/>
      <c r="P1946" s="14"/>
      <c r="Q1946" s="12"/>
      <c r="R1946" s="13"/>
    </row>
    <row r="1947" spans="1:18" ht="15.75" customHeight="1" x14ac:dyDescent="0.25">
      <c r="A1947" s="1"/>
      <c r="B1947" s="6" t="s">
        <v>27</v>
      </c>
      <c r="C1947" s="6">
        <v>1128299</v>
      </c>
      <c r="D1947" s="7">
        <v>44546</v>
      </c>
      <c r="E1947" s="6" t="s">
        <v>28</v>
      </c>
      <c r="F1947" s="6" t="s">
        <v>77</v>
      </c>
      <c r="G1947" s="6" t="s">
        <v>60</v>
      </c>
      <c r="H1947" s="6" t="s">
        <v>20</v>
      </c>
      <c r="I1947" s="8">
        <v>0.75000000000000022</v>
      </c>
      <c r="J1947" s="9">
        <v>6000</v>
      </c>
      <c r="K1947" s="10">
        <f t="shared" si="15"/>
        <v>4500.0000000000009</v>
      </c>
      <c r="L1947" s="10">
        <f t="shared" si="14"/>
        <v>1800.0000000000002</v>
      </c>
      <c r="M1947" s="11">
        <v>0.39999999999999997</v>
      </c>
      <c r="O1947" s="16"/>
      <c r="P1947" s="14"/>
      <c r="Q1947" s="12"/>
      <c r="R1947" s="13"/>
    </row>
    <row r="1948" spans="1:18" ht="15.75" customHeight="1" x14ac:dyDescent="0.25">
      <c r="A1948" s="1"/>
      <c r="B1948" s="6" t="s">
        <v>27</v>
      </c>
      <c r="C1948" s="6">
        <v>1128299</v>
      </c>
      <c r="D1948" s="7">
        <v>44546</v>
      </c>
      <c r="E1948" s="6" t="s">
        <v>28</v>
      </c>
      <c r="F1948" s="6" t="s">
        <v>77</v>
      </c>
      <c r="G1948" s="6" t="s">
        <v>60</v>
      </c>
      <c r="H1948" s="6" t="s">
        <v>21</v>
      </c>
      <c r="I1948" s="8">
        <v>0.8500000000000002</v>
      </c>
      <c r="J1948" s="9">
        <v>5250</v>
      </c>
      <c r="K1948" s="10">
        <f t="shared" si="15"/>
        <v>4462.5000000000009</v>
      </c>
      <c r="L1948" s="10">
        <f t="shared" si="14"/>
        <v>2008.1250000000005</v>
      </c>
      <c r="M1948" s="11">
        <v>0.45</v>
      </c>
      <c r="O1948" s="16"/>
      <c r="P1948" s="14"/>
      <c r="Q1948" s="12"/>
      <c r="R1948" s="13"/>
    </row>
    <row r="1949" spans="1:18" ht="15.75" customHeight="1" x14ac:dyDescent="0.25">
      <c r="A1949" s="1"/>
      <c r="B1949" s="6" t="s">
        <v>27</v>
      </c>
      <c r="C1949" s="6">
        <v>1128299</v>
      </c>
      <c r="D1949" s="7">
        <v>44546</v>
      </c>
      <c r="E1949" s="6" t="s">
        <v>28</v>
      </c>
      <c r="F1949" s="6" t="s">
        <v>77</v>
      </c>
      <c r="G1949" s="6" t="s">
        <v>60</v>
      </c>
      <c r="H1949" s="6" t="s">
        <v>22</v>
      </c>
      <c r="I1949" s="8">
        <v>0.90000000000000024</v>
      </c>
      <c r="J1949" s="9">
        <v>6250</v>
      </c>
      <c r="K1949" s="10">
        <f t="shared" si="15"/>
        <v>5625.0000000000018</v>
      </c>
      <c r="L1949" s="10">
        <f t="shared" si="14"/>
        <v>1968.7500000000005</v>
      </c>
      <c r="M1949" s="11">
        <v>0.35</v>
      </c>
      <c r="O1949" s="16"/>
      <c r="P1949" s="14"/>
      <c r="Q1949" s="12"/>
      <c r="R1949" s="13"/>
    </row>
    <row r="1950" spans="1:18" ht="15.75" customHeight="1" x14ac:dyDescent="0.25">
      <c r="A1950" s="1" t="s">
        <v>39</v>
      </c>
      <c r="B1950" s="6" t="s">
        <v>23</v>
      </c>
      <c r="C1950" s="6">
        <v>1197831</v>
      </c>
      <c r="D1950" s="7">
        <v>44201</v>
      </c>
      <c r="E1950" s="6" t="s">
        <v>24</v>
      </c>
      <c r="F1950" s="6" t="s">
        <v>78</v>
      </c>
      <c r="G1950" s="6" t="s">
        <v>79</v>
      </c>
      <c r="H1950" s="6" t="s">
        <v>17</v>
      </c>
      <c r="I1950" s="8">
        <v>0.2</v>
      </c>
      <c r="J1950" s="9">
        <v>6750</v>
      </c>
      <c r="K1950" s="10">
        <f t="shared" si="15"/>
        <v>1350</v>
      </c>
      <c r="L1950" s="10">
        <f t="shared" si="14"/>
        <v>405</v>
      </c>
      <c r="M1950" s="11">
        <v>0.3</v>
      </c>
      <c r="O1950" s="16"/>
      <c r="P1950" s="14"/>
      <c r="Q1950" s="12"/>
      <c r="R1950" s="13"/>
    </row>
    <row r="1951" spans="1:18" ht="15.75" customHeight="1" x14ac:dyDescent="0.25">
      <c r="A1951" s="1"/>
      <c r="B1951" s="6" t="s">
        <v>23</v>
      </c>
      <c r="C1951" s="6">
        <v>1197831</v>
      </c>
      <c r="D1951" s="7">
        <v>44201</v>
      </c>
      <c r="E1951" s="6" t="s">
        <v>24</v>
      </c>
      <c r="F1951" s="6" t="s">
        <v>78</v>
      </c>
      <c r="G1951" s="6" t="s">
        <v>79</v>
      </c>
      <c r="H1951" s="6" t="s">
        <v>18</v>
      </c>
      <c r="I1951" s="8">
        <v>0.3</v>
      </c>
      <c r="J1951" s="9">
        <v>6750</v>
      </c>
      <c r="K1951" s="10">
        <f t="shared" si="15"/>
        <v>2025</v>
      </c>
      <c r="L1951" s="10">
        <f t="shared" si="14"/>
        <v>607.5</v>
      </c>
      <c r="M1951" s="11">
        <v>0.3</v>
      </c>
      <c r="O1951" s="16"/>
      <c r="P1951" s="14"/>
      <c r="Q1951" s="12"/>
      <c r="R1951" s="13"/>
    </row>
    <row r="1952" spans="1:18" ht="15.75" customHeight="1" x14ac:dyDescent="0.25">
      <c r="A1952" s="1"/>
      <c r="B1952" s="6" t="s">
        <v>23</v>
      </c>
      <c r="C1952" s="6">
        <v>1197831</v>
      </c>
      <c r="D1952" s="7">
        <v>44201</v>
      </c>
      <c r="E1952" s="6" t="s">
        <v>24</v>
      </c>
      <c r="F1952" s="6" t="s">
        <v>78</v>
      </c>
      <c r="G1952" s="6" t="s">
        <v>79</v>
      </c>
      <c r="H1952" s="6" t="s">
        <v>19</v>
      </c>
      <c r="I1952" s="8">
        <v>0.3</v>
      </c>
      <c r="J1952" s="9">
        <v>4750</v>
      </c>
      <c r="K1952" s="10">
        <f t="shared" si="15"/>
        <v>1425</v>
      </c>
      <c r="L1952" s="10">
        <f t="shared" si="14"/>
        <v>427.5</v>
      </c>
      <c r="M1952" s="11">
        <v>0.3</v>
      </c>
      <c r="O1952" s="16"/>
      <c r="P1952" s="14"/>
      <c r="Q1952" s="12"/>
      <c r="R1952" s="13"/>
    </row>
    <row r="1953" spans="1:18" ht="15.75" customHeight="1" x14ac:dyDescent="0.25">
      <c r="A1953" s="1"/>
      <c r="B1953" s="6" t="s">
        <v>23</v>
      </c>
      <c r="C1953" s="6">
        <v>1197831</v>
      </c>
      <c r="D1953" s="7">
        <v>44201</v>
      </c>
      <c r="E1953" s="6" t="s">
        <v>24</v>
      </c>
      <c r="F1953" s="6" t="s">
        <v>78</v>
      </c>
      <c r="G1953" s="6" t="s">
        <v>79</v>
      </c>
      <c r="H1953" s="6" t="s">
        <v>20</v>
      </c>
      <c r="I1953" s="8">
        <v>0.35</v>
      </c>
      <c r="J1953" s="9">
        <v>4750</v>
      </c>
      <c r="K1953" s="10">
        <f t="shared" si="15"/>
        <v>1662.5</v>
      </c>
      <c r="L1953" s="10">
        <f t="shared" si="14"/>
        <v>665</v>
      </c>
      <c r="M1953" s="11">
        <v>0.4</v>
      </c>
      <c r="O1953" s="16"/>
      <c r="P1953" s="14"/>
      <c r="Q1953" s="12"/>
      <c r="R1953" s="13"/>
    </row>
    <row r="1954" spans="1:18" ht="15.75" customHeight="1" x14ac:dyDescent="0.25">
      <c r="A1954" s="1"/>
      <c r="B1954" s="6" t="s">
        <v>23</v>
      </c>
      <c r="C1954" s="6">
        <v>1197831</v>
      </c>
      <c r="D1954" s="7">
        <v>44201</v>
      </c>
      <c r="E1954" s="6" t="s">
        <v>24</v>
      </c>
      <c r="F1954" s="6" t="s">
        <v>78</v>
      </c>
      <c r="G1954" s="6" t="s">
        <v>79</v>
      </c>
      <c r="H1954" s="6" t="s">
        <v>21</v>
      </c>
      <c r="I1954" s="8">
        <v>0.4</v>
      </c>
      <c r="J1954" s="9">
        <v>3250</v>
      </c>
      <c r="K1954" s="10">
        <f t="shared" si="15"/>
        <v>1300</v>
      </c>
      <c r="L1954" s="10">
        <f t="shared" si="14"/>
        <v>325</v>
      </c>
      <c r="M1954" s="11">
        <v>0.25</v>
      </c>
      <c r="O1954" s="16"/>
      <c r="P1954" s="14"/>
      <c r="Q1954" s="12"/>
      <c r="R1954" s="13"/>
    </row>
    <row r="1955" spans="1:18" ht="15.75" customHeight="1" x14ac:dyDescent="0.25">
      <c r="A1955" s="1"/>
      <c r="B1955" s="6" t="s">
        <v>23</v>
      </c>
      <c r="C1955" s="6">
        <v>1197831</v>
      </c>
      <c r="D1955" s="7">
        <v>44201</v>
      </c>
      <c r="E1955" s="6" t="s">
        <v>24</v>
      </c>
      <c r="F1955" s="6" t="s">
        <v>78</v>
      </c>
      <c r="G1955" s="6" t="s">
        <v>79</v>
      </c>
      <c r="H1955" s="6" t="s">
        <v>22</v>
      </c>
      <c r="I1955" s="8">
        <v>0.35</v>
      </c>
      <c r="J1955" s="9">
        <v>4750</v>
      </c>
      <c r="K1955" s="10">
        <f t="shared" si="15"/>
        <v>1662.5</v>
      </c>
      <c r="L1955" s="10">
        <f t="shared" si="14"/>
        <v>748.125</v>
      </c>
      <c r="M1955" s="11">
        <v>0.45</v>
      </c>
      <c r="O1955" s="16"/>
      <c r="P1955" s="14"/>
      <c r="Q1955" s="12"/>
      <c r="R1955" s="13"/>
    </row>
    <row r="1956" spans="1:18" ht="15.75" customHeight="1" x14ac:dyDescent="0.25">
      <c r="A1956" s="1"/>
      <c r="B1956" s="6" t="s">
        <v>23</v>
      </c>
      <c r="C1956" s="6">
        <v>1197831</v>
      </c>
      <c r="D1956" s="7">
        <v>44231</v>
      </c>
      <c r="E1956" s="6" t="s">
        <v>24</v>
      </c>
      <c r="F1956" s="6" t="s">
        <v>78</v>
      </c>
      <c r="G1956" s="6" t="s">
        <v>79</v>
      </c>
      <c r="H1956" s="6" t="s">
        <v>17</v>
      </c>
      <c r="I1956" s="8">
        <v>0.25</v>
      </c>
      <c r="J1956" s="9">
        <v>6250</v>
      </c>
      <c r="K1956" s="10">
        <f t="shared" si="15"/>
        <v>1562.5</v>
      </c>
      <c r="L1956" s="10">
        <f t="shared" si="14"/>
        <v>468.75</v>
      </c>
      <c r="M1956" s="11">
        <v>0.3</v>
      </c>
      <c r="O1956" s="16"/>
      <c r="P1956" s="14"/>
      <c r="Q1956" s="12"/>
      <c r="R1956" s="13"/>
    </row>
    <row r="1957" spans="1:18" ht="15.75" customHeight="1" x14ac:dyDescent="0.25">
      <c r="A1957" s="1"/>
      <c r="B1957" s="6" t="s">
        <v>23</v>
      </c>
      <c r="C1957" s="6">
        <v>1197831</v>
      </c>
      <c r="D1957" s="7">
        <v>44231</v>
      </c>
      <c r="E1957" s="6" t="s">
        <v>24</v>
      </c>
      <c r="F1957" s="6" t="s">
        <v>78</v>
      </c>
      <c r="G1957" s="6" t="s">
        <v>79</v>
      </c>
      <c r="H1957" s="6" t="s">
        <v>18</v>
      </c>
      <c r="I1957" s="8">
        <v>0.35</v>
      </c>
      <c r="J1957" s="9">
        <v>6000</v>
      </c>
      <c r="K1957" s="10">
        <f t="shared" si="15"/>
        <v>2100</v>
      </c>
      <c r="L1957" s="10">
        <f t="shared" si="14"/>
        <v>630</v>
      </c>
      <c r="M1957" s="11">
        <v>0.3</v>
      </c>
      <c r="O1957" s="16"/>
      <c r="P1957" s="14"/>
      <c r="Q1957" s="12"/>
      <c r="R1957" s="13"/>
    </row>
    <row r="1958" spans="1:18" ht="15.75" customHeight="1" x14ac:dyDescent="0.25">
      <c r="A1958" s="1"/>
      <c r="B1958" s="6" t="s">
        <v>23</v>
      </c>
      <c r="C1958" s="6">
        <v>1197831</v>
      </c>
      <c r="D1958" s="7">
        <v>44231</v>
      </c>
      <c r="E1958" s="6" t="s">
        <v>24</v>
      </c>
      <c r="F1958" s="6" t="s">
        <v>78</v>
      </c>
      <c r="G1958" s="6" t="s">
        <v>79</v>
      </c>
      <c r="H1958" s="6" t="s">
        <v>19</v>
      </c>
      <c r="I1958" s="8">
        <v>0.35</v>
      </c>
      <c r="J1958" s="9">
        <v>4250</v>
      </c>
      <c r="K1958" s="10">
        <f t="shared" si="15"/>
        <v>1487.5</v>
      </c>
      <c r="L1958" s="10">
        <f t="shared" si="14"/>
        <v>446.25</v>
      </c>
      <c r="M1958" s="11">
        <v>0.3</v>
      </c>
      <c r="O1958" s="16"/>
      <c r="P1958" s="14"/>
      <c r="Q1958" s="12"/>
      <c r="R1958" s="13"/>
    </row>
    <row r="1959" spans="1:18" ht="15.75" customHeight="1" x14ac:dyDescent="0.25">
      <c r="A1959" s="1"/>
      <c r="B1959" s="6" t="s">
        <v>23</v>
      </c>
      <c r="C1959" s="6">
        <v>1197831</v>
      </c>
      <c r="D1959" s="7">
        <v>44231</v>
      </c>
      <c r="E1959" s="6" t="s">
        <v>24</v>
      </c>
      <c r="F1959" s="6" t="s">
        <v>78</v>
      </c>
      <c r="G1959" s="6" t="s">
        <v>79</v>
      </c>
      <c r="H1959" s="6" t="s">
        <v>20</v>
      </c>
      <c r="I1959" s="8">
        <v>0.35</v>
      </c>
      <c r="J1959" s="9">
        <v>3750</v>
      </c>
      <c r="K1959" s="10">
        <f t="shared" si="15"/>
        <v>1312.5</v>
      </c>
      <c r="L1959" s="10">
        <f t="shared" si="14"/>
        <v>525</v>
      </c>
      <c r="M1959" s="11">
        <v>0.4</v>
      </c>
      <c r="O1959" s="16"/>
      <c r="P1959" s="14"/>
      <c r="Q1959" s="12"/>
      <c r="R1959" s="13"/>
    </row>
    <row r="1960" spans="1:18" ht="15.75" customHeight="1" x14ac:dyDescent="0.25">
      <c r="A1960" s="1"/>
      <c r="B1960" s="6" t="s">
        <v>23</v>
      </c>
      <c r="C1960" s="6">
        <v>1197831</v>
      </c>
      <c r="D1960" s="7">
        <v>44231</v>
      </c>
      <c r="E1960" s="6" t="s">
        <v>24</v>
      </c>
      <c r="F1960" s="6" t="s">
        <v>78</v>
      </c>
      <c r="G1960" s="6" t="s">
        <v>79</v>
      </c>
      <c r="H1960" s="6" t="s">
        <v>21</v>
      </c>
      <c r="I1960" s="8">
        <v>0.4</v>
      </c>
      <c r="J1960" s="9">
        <v>2500</v>
      </c>
      <c r="K1960" s="10">
        <f t="shared" si="15"/>
        <v>1000</v>
      </c>
      <c r="L1960" s="10">
        <f t="shared" si="14"/>
        <v>250</v>
      </c>
      <c r="M1960" s="11">
        <v>0.25</v>
      </c>
      <c r="O1960" s="16"/>
      <c r="P1960" s="14"/>
      <c r="Q1960" s="12"/>
      <c r="R1960" s="13"/>
    </row>
    <row r="1961" spans="1:18" ht="15.75" customHeight="1" x14ac:dyDescent="0.25">
      <c r="A1961" s="1"/>
      <c r="B1961" s="6" t="s">
        <v>23</v>
      </c>
      <c r="C1961" s="6">
        <v>1197831</v>
      </c>
      <c r="D1961" s="7">
        <v>44231</v>
      </c>
      <c r="E1961" s="6" t="s">
        <v>24</v>
      </c>
      <c r="F1961" s="6" t="s">
        <v>78</v>
      </c>
      <c r="G1961" s="6" t="s">
        <v>79</v>
      </c>
      <c r="H1961" s="6" t="s">
        <v>22</v>
      </c>
      <c r="I1961" s="8">
        <v>0.35</v>
      </c>
      <c r="J1961" s="9">
        <v>4500</v>
      </c>
      <c r="K1961" s="10">
        <f t="shared" si="15"/>
        <v>1575</v>
      </c>
      <c r="L1961" s="10">
        <f t="shared" si="14"/>
        <v>708.75</v>
      </c>
      <c r="M1961" s="11">
        <v>0.45</v>
      </c>
      <c r="O1961" s="16"/>
      <c r="P1961" s="14"/>
      <c r="Q1961" s="12"/>
      <c r="R1961" s="13"/>
    </row>
    <row r="1962" spans="1:18" ht="15.75" customHeight="1" x14ac:dyDescent="0.25">
      <c r="A1962" s="1"/>
      <c r="B1962" s="6" t="s">
        <v>23</v>
      </c>
      <c r="C1962" s="6">
        <v>1197831</v>
      </c>
      <c r="D1962" s="7">
        <v>44261</v>
      </c>
      <c r="E1962" s="6" t="s">
        <v>24</v>
      </c>
      <c r="F1962" s="6" t="s">
        <v>78</v>
      </c>
      <c r="G1962" s="6" t="s">
        <v>79</v>
      </c>
      <c r="H1962" s="6" t="s">
        <v>17</v>
      </c>
      <c r="I1962" s="8">
        <v>0.3</v>
      </c>
      <c r="J1962" s="9">
        <v>6250</v>
      </c>
      <c r="K1962" s="10">
        <f t="shared" si="15"/>
        <v>1875</v>
      </c>
      <c r="L1962" s="10">
        <f t="shared" si="14"/>
        <v>656.25</v>
      </c>
      <c r="M1962" s="11">
        <v>0.35</v>
      </c>
      <c r="O1962" s="16"/>
      <c r="P1962" s="14"/>
      <c r="Q1962" s="12"/>
      <c r="R1962" s="13"/>
    </row>
    <row r="1963" spans="1:18" ht="15.75" customHeight="1" x14ac:dyDescent="0.25">
      <c r="A1963" s="1"/>
      <c r="B1963" s="6" t="s">
        <v>23</v>
      </c>
      <c r="C1963" s="6">
        <v>1197831</v>
      </c>
      <c r="D1963" s="7">
        <v>44261</v>
      </c>
      <c r="E1963" s="6" t="s">
        <v>24</v>
      </c>
      <c r="F1963" s="6" t="s">
        <v>78</v>
      </c>
      <c r="G1963" s="6" t="s">
        <v>79</v>
      </c>
      <c r="H1963" s="6" t="s">
        <v>18</v>
      </c>
      <c r="I1963" s="8">
        <v>0.4</v>
      </c>
      <c r="J1963" s="9">
        <v>6250</v>
      </c>
      <c r="K1963" s="10">
        <f t="shared" si="15"/>
        <v>2500</v>
      </c>
      <c r="L1963" s="10">
        <f t="shared" si="14"/>
        <v>875</v>
      </c>
      <c r="M1963" s="11">
        <v>0.35</v>
      </c>
      <c r="O1963" s="16"/>
      <c r="P1963" s="14"/>
      <c r="Q1963" s="12"/>
      <c r="R1963" s="13"/>
    </row>
    <row r="1964" spans="1:18" ht="15.75" customHeight="1" x14ac:dyDescent="0.25">
      <c r="A1964" s="1"/>
      <c r="B1964" s="6" t="s">
        <v>23</v>
      </c>
      <c r="C1964" s="6">
        <v>1197831</v>
      </c>
      <c r="D1964" s="7">
        <v>44261</v>
      </c>
      <c r="E1964" s="6" t="s">
        <v>24</v>
      </c>
      <c r="F1964" s="6" t="s">
        <v>78</v>
      </c>
      <c r="G1964" s="6" t="s">
        <v>79</v>
      </c>
      <c r="H1964" s="6" t="s">
        <v>19</v>
      </c>
      <c r="I1964" s="8">
        <v>0.3</v>
      </c>
      <c r="J1964" s="9">
        <v>4500</v>
      </c>
      <c r="K1964" s="10">
        <f t="shared" si="15"/>
        <v>1350</v>
      </c>
      <c r="L1964" s="10">
        <f t="shared" si="14"/>
        <v>472.49999999999994</v>
      </c>
      <c r="M1964" s="11">
        <v>0.35</v>
      </c>
      <c r="O1964" s="16"/>
      <c r="P1964" s="14"/>
      <c r="Q1964" s="12"/>
      <c r="R1964" s="13"/>
    </row>
    <row r="1965" spans="1:18" ht="15.75" customHeight="1" x14ac:dyDescent="0.25">
      <c r="A1965" s="1"/>
      <c r="B1965" s="6" t="s">
        <v>23</v>
      </c>
      <c r="C1965" s="6">
        <v>1197831</v>
      </c>
      <c r="D1965" s="7">
        <v>44261</v>
      </c>
      <c r="E1965" s="6" t="s">
        <v>24</v>
      </c>
      <c r="F1965" s="6" t="s">
        <v>78</v>
      </c>
      <c r="G1965" s="6" t="s">
        <v>79</v>
      </c>
      <c r="H1965" s="6" t="s">
        <v>20</v>
      </c>
      <c r="I1965" s="8">
        <v>0.35000000000000003</v>
      </c>
      <c r="J1965" s="9">
        <v>3500</v>
      </c>
      <c r="K1965" s="10">
        <f t="shared" si="15"/>
        <v>1225.0000000000002</v>
      </c>
      <c r="L1965" s="10">
        <f t="shared" si="14"/>
        <v>551.25000000000011</v>
      </c>
      <c r="M1965" s="11">
        <v>0.45</v>
      </c>
      <c r="O1965" s="16"/>
      <c r="P1965" s="14"/>
      <c r="Q1965" s="12"/>
      <c r="R1965" s="13"/>
    </row>
    <row r="1966" spans="1:18" ht="15.75" customHeight="1" x14ac:dyDescent="0.25">
      <c r="A1966" s="1"/>
      <c r="B1966" s="6" t="s">
        <v>23</v>
      </c>
      <c r="C1966" s="6">
        <v>1197831</v>
      </c>
      <c r="D1966" s="7">
        <v>44261</v>
      </c>
      <c r="E1966" s="6" t="s">
        <v>24</v>
      </c>
      <c r="F1966" s="6" t="s">
        <v>78</v>
      </c>
      <c r="G1966" s="6" t="s">
        <v>79</v>
      </c>
      <c r="H1966" s="6" t="s">
        <v>21</v>
      </c>
      <c r="I1966" s="8">
        <v>0.4</v>
      </c>
      <c r="J1966" s="9">
        <v>2500</v>
      </c>
      <c r="K1966" s="10">
        <f t="shared" si="15"/>
        <v>1000</v>
      </c>
      <c r="L1966" s="10">
        <f t="shared" si="14"/>
        <v>300</v>
      </c>
      <c r="M1966" s="11">
        <v>0.3</v>
      </c>
      <c r="O1966" s="16"/>
      <c r="P1966" s="14"/>
      <c r="Q1966" s="12"/>
      <c r="R1966" s="13"/>
    </row>
    <row r="1967" spans="1:18" ht="15.75" customHeight="1" x14ac:dyDescent="0.25">
      <c r="A1967" s="1"/>
      <c r="B1967" s="6" t="s">
        <v>23</v>
      </c>
      <c r="C1967" s="6">
        <v>1197831</v>
      </c>
      <c r="D1967" s="7">
        <v>44261</v>
      </c>
      <c r="E1967" s="6" t="s">
        <v>24</v>
      </c>
      <c r="F1967" s="6" t="s">
        <v>78</v>
      </c>
      <c r="G1967" s="6" t="s">
        <v>79</v>
      </c>
      <c r="H1967" s="6" t="s">
        <v>22</v>
      </c>
      <c r="I1967" s="8">
        <v>0.35000000000000003</v>
      </c>
      <c r="J1967" s="9">
        <v>4000</v>
      </c>
      <c r="K1967" s="10">
        <f t="shared" si="15"/>
        <v>1400.0000000000002</v>
      </c>
      <c r="L1967" s="10">
        <f t="shared" si="14"/>
        <v>700.00000000000011</v>
      </c>
      <c r="M1967" s="11">
        <v>0.5</v>
      </c>
      <c r="O1967" s="16"/>
      <c r="P1967" s="14"/>
      <c r="Q1967" s="12"/>
      <c r="R1967" s="13"/>
    </row>
    <row r="1968" spans="1:18" ht="15.75" customHeight="1" x14ac:dyDescent="0.25">
      <c r="A1968" s="1"/>
      <c r="B1968" s="6" t="s">
        <v>23</v>
      </c>
      <c r="C1968" s="6">
        <v>1197831</v>
      </c>
      <c r="D1968" s="7">
        <v>44291</v>
      </c>
      <c r="E1968" s="6" t="s">
        <v>24</v>
      </c>
      <c r="F1968" s="6" t="s">
        <v>78</v>
      </c>
      <c r="G1968" s="6" t="s">
        <v>79</v>
      </c>
      <c r="H1968" s="6" t="s">
        <v>17</v>
      </c>
      <c r="I1968" s="8">
        <v>0.19999999999999998</v>
      </c>
      <c r="J1968" s="9">
        <v>6500</v>
      </c>
      <c r="K1968" s="10">
        <f t="shared" si="15"/>
        <v>1300</v>
      </c>
      <c r="L1968" s="10">
        <f t="shared" si="14"/>
        <v>454.99999999999994</v>
      </c>
      <c r="M1968" s="11">
        <v>0.35</v>
      </c>
      <c r="O1968" s="16"/>
      <c r="P1968" s="14"/>
      <c r="Q1968" s="12"/>
      <c r="R1968" s="13"/>
    </row>
    <row r="1969" spans="1:18" ht="15.75" customHeight="1" x14ac:dyDescent="0.25">
      <c r="A1969" s="1"/>
      <c r="B1969" s="6" t="s">
        <v>23</v>
      </c>
      <c r="C1969" s="6">
        <v>1197831</v>
      </c>
      <c r="D1969" s="7">
        <v>44291</v>
      </c>
      <c r="E1969" s="6" t="s">
        <v>24</v>
      </c>
      <c r="F1969" s="6" t="s">
        <v>78</v>
      </c>
      <c r="G1969" s="6" t="s">
        <v>79</v>
      </c>
      <c r="H1969" s="6" t="s">
        <v>18</v>
      </c>
      <c r="I1969" s="8">
        <v>0.30000000000000004</v>
      </c>
      <c r="J1969" s="9">
        <v>6500</v>
      </c>
      <c r="K1969" s="10">
        <f t="shared" si="15"/>
        <v>1950.0000000000002</v>
      </c>
      <c r="L1969" s="10">
        <f t="shared" si="14"/>
        <v>682.5</v>
      </c>
      <c r="M1969" s="11">
        <v>0.35</v>
      </c>
      <c r="O1969" s="16"/>
      <c r="P1969" s="14"/>
      <c r="Q1969" s="12"/>
      <c r="R1969" s="13"/>
    </row>
    <row r="1970" spans="1:18" ht="15.75" customHeight="1" x14ac:dyDescent="0.25">
      <c r="A1970" s="1"/>
      <c r="B1970" s="6" t="s">
        <v>23</v>
      </c>
      <c r="C1970" s="6">
        <v>1197831</v>
      </c>
      <c r="D1970" s="7">
        <v>44291</v>
      </c>
      <c r="E1970" s="6" t="s">
        <v>24</v>
      </c>
      <c r="F1970" s="6" t="s">
        <v>78</v>
      </c>
      <c r="G1970" s="6" t="s">
        <v>79</v>
      </c>
      <c r="H1970" s="6" t="s">
        <v>19</v>
      </c>
      <c r="I1970" s="8">
        <v>0.24999999999999997</v>
      </c>
      <c r="J1970" s="9">
        <v>4750</v>
      </c>
      <c r="K1970" s="10">
        <f t="shared" si="15"/>
        <v>1187.4999999999998</v>
      </c>
      <c r="L1970" s="10">
        <f t="shared" si="14"/>
        <v>415.62499999999989</v>
      </c>
      <c r="M1970" s="11">
        <v>0.35</v>
      </c>
      <c r="O1970" s="16"/>
      <c r="P1970" s="14"/>
      <c r="Q1970" s="12"/>
      <c r="R1970" s="13"/>
    </row>
    <row r="1971" spans="1:18" ht="15.75" customHeight="1" x14ac:dyDescent="0.25">
      <c r="A1971" s="1"/>
      <c r="B1971" s="6" t="s">
        <v>23</v>
      </c>
      <c r="C1971" s="6">
        <v>1197831</v>
      </c>
      <c r="D1971" s="7">
        <v>44291</v>
      </c>
      <c r="E1971" s="6" t="s">
        <v>24</v>
      </c>
      <c r="F1971" s="6" t="s">
        <v>78</v>
      </c>
      <c r="G1971" s="6" t="s">
        <v>79</v>
      </c>
      <c r="H1971" s="6" t="s">
        <v>20</v>
      </c>
      <c r="I1971" s="8">
        <v>0.30000000000000004</v>
      </c>
      <c r="J1971" s="9">
        <v>3750</v>
      </c>
      <c r="K1971" s="10">
        <f t="shared" si="15"/>
        <v>1125.0000000000002</v>
      </c>
      <c r="L1971" s="10">
        <f t="shared" si="14"/>
        <v>506.25000000000011</v>
      </c>
      <c r="M1971" s="11">
        <v>0.45</v>
      </c>
      <c r="O1971" s="16"/>
      <c r="P1971" s="14"/>
      <c r="Q1971" s="12"/>
      <c r="R1971" s="13"/>
    </row>
    <row r="1972" spans="1:18" ht="15.75" customHeight="1" x14ac:dyDescent="0.25">
      <c r="A1972" s="1"/>
      <c r="B1972" s="6" t="s">
        <v>23</v>
      </c>
      <c r="C1972" s="6">
        <v>1197831</v>
      </c>
      <c r="D1972" s="7">
        <v>44291</v>
      </c>
      <c r="E1972" s="6" t="s">
        <v>24</v>
      </c>
      <c r="F1972" s="6" t="s">
        <v>78</v>
      </c>
      <c r="G1972" s="6" t="s">
        <v>79</v>
      </c>
      <c r="H1972" s="6" t="s">
        <v>21</v>
      </c>
      <c r="I1972" s="8">
        <v>0.35</v>
      </c>
      <c r="J1972" s="9">
        <v>2750</v>
      </c>
      <c r="K1972" s="10">
        <f t="shared" si="15"/>
        <v>962.49999999999989</v>
      </c>
      <c r="L1972" s="10">
        <f t="shared" si="14"/>
        <v>288.74999999999994</v>
      </c>
      <c r="M1972" s="11">
        <v>0.3</v>
      </c>
      <c r="O1972" s="16"/>
      <c r="P1972" s="14"/>
      <c r="Q1972" s="12"/>
      <c r="R1972" s="13"/>
    </row>
    <row r="1973" spans="1:18" ht="15.75" customHeight="1" x14ac:dyDescent="0.25">
      <c r="A1973" s="1"/>
      <c r="B1973" s="6" t="s">
        <v>23</v>
      </c>
      <c r="C1973" s="6">
        <v>1197831</v>
      </c>
      <c r="D1973" s="7">
        <v>44291</v>
      </c>
      <c r="E1973" s="6" t="s">
        <v>24</v>
      </c>
      <c r="F1973" s="6" t="s">
        <v>78</v>
      </c>
      <c r="G1973" s="6" t="s">
        <v>79</v>
      </c>
      <c r="H1973" s="6" t="s">
        <v>22</v>
      </c>
      <c r="I1973" s="8">
        <v>0.30000000000000004</v>
      </c>
      <c r="J1973" s="9">
        <v>5500</v>
      </c>
      <c r="K1973" s="10">
        <f t="shared" si="15"/>
        <v>1650.0000000000002</v>
      </c>
      <c r="L1973" s="10">
        <f t="shared" si="14"/>
        <v>825.00000000000011</v>
      </c>
      <c r="M1973" s="11">
        <v>0.5</v>
      </c>
      <c r="O1973" s="16"/>
      <c r="P1973" s="14"/>
      <c r="Q1973" s="12"/>
      <c r="R1973" s="13"/>
    </row>
    <row r="1974" spans="1:18" ht="15.75" customHeight="1" x14ac:dyDescent="0.25">
      <c r="A1974" s="1"/>
      <c r="B1974" s="6" t="s">
        <v>23</v>
      </c>
      <c r="C1974" s="6">
        <v>1197831</v>
      </c>
      <c r="D1974" s="7">
        <v>44321</v>
      </c>
      <c r="E1974" s="6" t="s">
        <v>24</v>
      </c>
      <c r="F1974" s="6" t="s">
        <v>78</v>
      </c>
      <c r="G1974" s="6" t="s">
        <v>79</v>
      </c>
      <c r="H1974" s="6" t="s">
        <v>17</v>
      </c>
      <c r="I1974" s="8">
        <v>0.19999999999999998</v>
      </c>
      <c r="J1974" s="9">
        <v>7000</v>
      </c>
      <c r="K1974" s="10">
        <f t="shared" si="15"/>
        <v>1399.9999999999998</v>
      </c>
      <c r="L1974" s="10">
        <f t="shared" si="14"/>
        <v>489.99999999999989</v>
      </c>
      <c r="M1974" s="11">
        <v>0.35</v>
      </c>
      <c r="O1974" s="16"/>
      <c r="P1974" s="14"/>
      <c r="Q1974" s="12"/>
      <c r="R1974" s="13"/>
    </row>
    <row r="1975" spans="1:18" ht="15.75" customHeight="1" x14ac:dyDescent="0.25">
      <c r="A1975" s="1"/>
      <c r="B1975" s="6" t="s">
        <v>23</v>
      </c>
      <c r="C1975" s="6">
        <v>1197831</v>
      </c>
      <c r="D1975" s="7">
        <v>44321</v>
      </c>
      <c r="E1975" s="6" t="s">
        <v>24</v>
      </c>
      <c r="F1975" s="6" t="s">
        <v>78</v>
      </c>
      <c r="G1975" s="6" t="s">
        <v>79</v>
      </c>
      <c r="H1975" s="6" t="s">
        <v>18</v>
      </c>
      <c r="I1975" s="8">
        <v>0.30000000000000004</v>
      </c>
      <c r="J1975" s="9">
        <v>7250</v>
      </c>
      <c r="K1975" s="10">
        <f t="shared" si="15"/>
        <v>2175.0000000000005</v>
      </c>
      <c r="L1975" s="10">
        <f t="shared" si="14"/>
        <v>761.25000000000011</v>
      </c>
      <c r="M1975" s="11">
        <v>0.35</v>
      </c>
      <c r="O1975" s="16"/>
      <c r="P1975" s="14"/>
      <c r="Q1975" s="12"/>
      <c r="R1975" s="13"/>
    </row>
    <row r="1976" spans="1:18" ht="15.75" customHeight="1" x14ac:dyDescent="0.25">
      <c r="A1976" s="1"/>
      <c r="B1976" s="6" t="s">
        <v>23</v>
      </c>
      <c r="C1976" s="6">
        <v>1197831</v>
      </c>
      <c r="D1976" s="7">
        <v>44321</v>
      </c>
      <c r="E1976" s="6" t="s">
        <v>24</v>
      </c>
      <c r="F1976" s="6" t="s">
        <v>78</v>
      </c>
      <c r="G1976" s="6" t="s">
        <v>79</v>
      </c>
      <c r="H1976" s="6" t="s">
        <v>19</v>
      </c>
      <c r="I1976" s="8">
        <v>0.24999999999999997</v>
      </c>
      <c r="J1976" s="9">
        <v>5750</v>
      </c>
      <c r="K1976" s="10">
        <f t="shared" si="15"/>
        <v>1437.4999999999998</v>
      </c>
      <c r="L1976" s="10">
        <f t="shared" si="14"/>
        <v>503.12499999999989</v>
      </c>
      <c r="M1976" s="11">
        <v>0.35</v>
      </c>
      <c r="O1976" s="16"/>
      <c r="P1976" s="14"/>
      <c r="Q1976" s="12"/>
      <c r="R1976" s="13"/>
    </row>
    <row r="1977" spans="1:18" ht="15.75" customHeight="1" x14ac:dyDescent="0.25">
      <c r="A1977" s="1"/>
      <c r="B1977" s="6" t="s">
        <v>23</v>
      </c>
      <c r="C1977" s="6">
        <v>1197831</v>
      </c>
      <c r="D1977" s="7">
        <v>44321</v>
      </c>
      <c r="E1977" s="6" t="s">
        <v>24</v>
      </c>
      <c r="F1977" s="6" t="s">
        <v>78</v>
      </c>
      <c r="G1977" s="6" t="s">
        <v>79</v>
      </c>
      <c r="H1977" s="6" t="s">
        <v>20</v>
      </c>
      <c r="I1977" s="8">
        <v>0.35000000000000003</v>
      </c>
      <c r="J1977" s="9">
        <v>5000</v>
      </c>
      <c r="K1977" s="10">
        <f t="shared" si="15"/>
        <v>1750.0000000000002</v>
      </c>
      <c r="L1977" s="10">
        <f t="shared" si="14"/>
        <v>787.50000000000011</v>
      </c>
      <c r="M1977" s="11">
        <v>0.45</v>
      </c>
      <c r="O1977" s="16"/>
      <c r="P1977" s="14"/>
      <c r="Q1977" s="12"/>
      <c r="R1977" s="13"/>
    </row>
    <row r="1978" spans="1:18" ht="15.75" customHeight="1" x14ac:dyDescent="0.25">
      <c r="A1978" s="1"/>
      <c r="B1978" s="6" t="s">
        <v>23</v>
      </c>
      <c r="C1978" s="6">
        <v>1197831</v>
      </c>
      <c r="D1978" s="7">
        <v>44321</v>
      </c>
      <c r="E1978" s="6" t="s">
        <v>24</v>
      </c>
      <c r="F1978" s="6" t="s">
        <v>78</v>
      </c>
      <c r="G1978" s="6" t="s">
        <v>79</v>
      </c>
      <c r="H1978" s="6" t="s">
        <v>21</v>
      </c>
      <c r="I1978" s="8">
        <v>0.5</v>
      </c>
      <c r="J1978" s="9">
        <v>4000</v>
      </c>
      <c r="K1978" s="10">
        <f t="shared" si="15"/>
        <v>2000</v>
      </c>
      <c r="L1978" s="10">
        <f t="shared" si="14"/>
        <v>600</v>
      </c>
      <c r="M1978" s="11">
        <v>0.3</v>
      </c>
      <c r="O1978" s="16"/>
      <c r="P1978" s="14"/>
      <c r="Q1978" s="12"/>
      <c r="R1978" s="13"/>
    </row>
    <row r="1979" spans="1:18" ht="15.75" customHeight="1" x14ac:dyDescent="0.25">
      <c r="A1979" s="1"/>
      <c r="B1979" s="6" t="s">
        <v>23</v>
      </c>
      <c r="C1979" s="6">
        <v>1197831</v>
      </c>
      <c r="D1979" s="7">
        <v>44321</v>
      </c>
      <c r="E1979" s="6" t="s">
        <v>24</v>
      </c>
      <c r="F1979" s="6" t="s">
        <v>78</v>
      </c>
      <c r="G1979" s="6" t="s">
        <v>79</v>
      </c>
      <c r="H1979" s="6" t="s">
        <v>22</v>
      </c>
      <c r="I1979" s="8">
        <v>0.45</v>
      </c>
      <c r="J1979" s="9">
        <v>7500</v>
      </c>
      <c r="K1979" s="10">
        <f t="shared" si="15"/>
        <v>3375</v>
      </c>
      <c r="L1979" s="10">
        <f t="shared" si="14"/>
        <v>1687.5</v>
      </c>
      <c r="M1979" s="11">
        <v>0.5</v>
      </c>
      <c r="O1979" s="16"/>
      <c r="P1979" s="14"/>
      <c r="Q1979" s="12"/>
      <c r="R1979" s="13"/>
    </row>
    <row r="1980" spans="1:18" ht="15.75" customHeight="1" x14ac:dyDescent="0.25">
      <c r="A1980" s="1"/>
      <c r="B1980" s="6" t="s">
        <v>23</v>
      </c>
      <c r="C1980" s="6">
        <v>1197831</v>
      </c>
      <c r="D1980" s="7">
        <v>44351</v>
      </c>
      <c r="E1980" s="6" t="s">
        <v>24</v>
      </c>
      <c r="F1980" s="6" t="s">
        <v>78</v>
      </c>
      <c r="G1980" s="6" t="s">
        <v>79</v>
      </c>
      <c r="H1980" s="6" t="s">
        <v>17</v>
      </c>
      <c r="I1980" s="8">
        <v>0.45</v>
      </c>
      <c r="J1980" s="9">
        <v>7500</v>
      </c>
      <c r="K1980" s="10">
        <f t="shared" si="15"/>
        <v>3375</v>
      </c>
      <c r="L1980" s="10">
        <f t="shared" si="14"/>
        <v>1181.25</v>
      </c>
      <c r="M1980" s="11">
        <v>0.35</v>
      </c>
      <c r="O1980" s="16"/>
      <c r="P1980" s="14"/>
      <c r="Q1980" s="12"/>
      <c r="R1980" s="13"/>
    </row>
    <row r="1981" spans="1:18" ht="15.75" customHeight="1" x14ac:dyDescent="0.25">
      <c r="A1981" s="1"/>
      <c r="B1981" s="6" t="s">
        <v>23</v>
      </c>
      <c r="C1981" s="6">
        <v>1197831</v>
      </c>
      <c r="D1981" s="7">
        <v>44351</v>
      </c>
      <c r="E1981" s="6" t="s">
        <v>24</v>
      </c>
      <c r="F1981" s="6" t="s">
        <v>78</v>
      </c>
      <c r="G1981" s="6" t="s">
        <v>79</v>
      </c>
      <c r="H1981" s="6" t="s">
        <v>18</v>
      </c>
      <c r="I1981" s="8">
        <v>0.5</v>
      </c>
      <c r="J1981" s="9">
        <v>7500</v>
      </c>
      <c r="K1981" s="10">
        <f t="shared" si="15"/>
        <v>3750</v>
      </c>
      <c r="L1981" s="10">
        <f t="shared" si="14"/>
        <v>1312.5</v>
      </c>
      <c r="M1981" s="11">
        <v>0.35</v>
      </c>
      <c r="O1981" s="16"/>
      <c r="P1981" s="14"/>
      <c r="Q1981" s="12"/>
      <c r="R1981" s="13"/>
    </row>
    <row r="1982" spans="1:18" ht="15.75" customHeight="1" x14ac:dyDescent="0.25">
      <c r="A1982" s="1"/>
      <c r="B1982" s="6" t="s">
        <v>23</v>
      </c>
      <c r="C1982" s="6">
        <v>1197831</v>
      </c>
      <c r="D1982" s="7">
        <v>44351</v>
      </c>
      <c r="E1982" s="6" t="s">
        <v>24</v>
      </c>
      <c r="F1982" s="6" t="s">
        <v>78</v>
      </c>
      <c r="G1982" s="6" t="s">
        <v>79</v>
      </c>
      <c r="H1982" s="6" t="s">
        <v>19</v>
      </c>
      <c r="I1982" s="8">
        <v>0.5</v>
      </c>
      <c r="J1982" s="9">
        <v>6000</v>
      </c>
      <c r="K1982" s="10">
        <f t="shared" si="15"/>
        <v>3000</v>
      </c>
      <c r="L1982" s="10">
        <f t="shared" si="14"/>
        <v>1050</v>
      </c>
      <c r="M1982" s="11">
        <v>0.35</v>
      </c>
      <c r="O1982" s="16"/>
      <c r="P1982" s="14"/>
      <c r="Q1982" s="12"/>
      <c r="R1982" s="13"/>
    </row>
    <row r="1983" spans="1:18" ht="15.75" customHeight="1" x14ac:dyDescent="0.25">
      <c r="A1983" s="1"/>
      <c r="B1983" s="6" t="s">
        <v>23</v>
      </c>
      <c r="C1983" s="6">
        <v>1197831</v>
      </c>
      <c r="D1983" s="7">
        <v>44351</v>
      </c>
      <c r="E1983" s="6" t="s">
        <v>24</v>
      </c>
      <c r="F1983" s="6" t="s">
        <v>78</v>
      </c>
      <c r="G1983" s="6" t="s">
        <v>79</v>
      </c>
      <c r="H1983" s="6" t="s">
        <v>20</v>
      </c>
      <c r="I1983" s="8">
        <v>0.5</v>
      </c>
      <c r="J1983" s="9">
        <v>5500</v>
      </c>
      <c r="K1983" s="10">
        <f t="shared" si="15"/>
        <v>2750</v>
      </c>
      <c r="L1983" s="10">
        <f t="shared" si="14"/>
        <v>1237.5</v>
      </c>
      <c r="M1983" s="11">
        <v>0.45</v>
      </c>
      <c r="O1983" s="16"/>
      <c r="P1983" s="14"/>
      <c r="Q1983" s="12"/>
      <c r="R1983" s="13"/>
    </row>
    <row r="1984" spans="1:18" ht="15.75" customHeight="1" x14ac:dyDescent="0.25">
      <c r="A1984" s="1"/>
      <c r="B1984" s="6" t="s">
        <v>23</v>
      </c>
      <c r="C1984" s="6">
        <v>1197831</v>
      </c>
      <c r="D1984" s="7">
        <v>44351</v>
      </c>
      <c r="E1984" s="6" t="s">
        <v>24</v>
      </c>
      <c r="F1984" s="6" t="s">
        <v>78</v>
      </c>
      <c r="G1984" s="6" t="s">
        <v>79</v>
      </c>
      <c r="H1984" s="6" t="s">
        <v>21</v>
      </c>
      <c r="I1984" s="8">
        <v>0.55000000000000004</v>
      </c>
      <c r="J1984" s="9">
        <v>4500</v>
      </c>
      <c r="K1984" s="10">
        <f t="shared" si="15"/>
        <v>2475</v>
      </c>
      <c r="L1984" s="10">
        <f t="shared" si="14"/>
        <v>742.5</v>
      </c>
      <c r="M1984" s="11">
        <v>0.3</v>
      </c>
      <c r="O1984" s="16"/>
      <c r="P1984" s="14"/>
      <c r="Q1984" s="12"/>
      <c r="R1984" s="13"/>
    </row>
    <row r="1985" spans="1:18" ht="15.75" customHeight="1" x14ac:dyDescent="0.25">
      <c r="A1985" s="1"/>
      <c r="B1985" s="6" t="s">
        <v>23</v>
      </c>
      <c r="C1985" s="6">
        <v>1197831</v>
      </c>
      <c r="D1985" s="7">
        <v>44351</v>
      </c>
      <c r="E1985" s="6" t="s">
        <v>24</v>
      </c>
      <c r="F1985" s="6" t="s">
        <v>78</v>
      </c>
      <c r="G1985" s="6" t="s">
        <v>79</v>
      </c>
      <c r="H1985" s="6" t="s">
        <v>22</v>
      </c>
      <c r="I1985" s="8">
        <v>0.60000000000000009</v>
      </c>
      <c r="J1985" s="9">
        <v>8250</v>
      </c>
      <c r="K1985" s="10">
        <f t="shared" si="15"/>
        <v>4950.0000000000009</v>
      </c>
      <c r="L1985" s="10">
        <f t="shared" si="14"/>
        <v>2475.0000000000005</v>
      </c>
      <c r="M1985" s="11">
        <v>0.5</v>
      </c>
      <c r="O1985" s="16"/>
      <c r="P1985" s="14"/>
      <c r="Q1985" s="12"/>
      <c r="R1985" s="13"/>
    </row>
    <row r="1986" spans="1:18" ht="15.75" customHeight="1" x14ac:dyDescent="0.25">
      <c r="A1986" s="1"/>
      <c r="B1986" s="6" t="s">
        <v>23</v>
      </c>
      <c r="C1986" s="6">
        <v>1197831</v>
      </c>
      <c r="D1986" s="7">
        <v>44383</v>
      </c>
      <c r="E1986" s="6" t="s">
        <v>24</v>
      </c>
      <c r="F1986" s="6" t="s">
        <v>78</v>
      </c>
      <c r="G1986" s="6" t="s">
        <v>79</v>
      </c>
      <c r="H1986" s="6" t="s">
        <v>17</v>
      </c>
      <c r="I1986" s="8">
        <v>0.5</v>
      </c>
      <c r="J1986" s="9">
        <v>7750</v>
      </c>
      <c r="K1986" s="10">
        <f t="shared" si="15"/>
        <v>3875</v>
      </c>
      <c r="L1986" s="10">
        <f t="shared" si="14"/>
        <v>1549.9999999999998</v>
      </c>
      <c r="M1986" s="11">
        <v>0.39999999999999997</v>
      </c>
      <c r="O1986" s="16"/>
      <c r="P1986" s="14"/>
      <c r="Q1986" s="12"/>
      <c r="R1986" s="13"/>
    </row>
    <row r="1987" spans="1:18" ht="15.75" customHeight="1" x14ac:dyDescent="0.25">
      <c r="A1987" s="1"/>
      <c r="B1987" s="6" t="s">
        <v>23</v>
      </c>
      <c r="C1987" s="6">
        <v>1197831</v>
      </c>
      <c r="D1987" s="7">
        <v>44383</v>
      </c>
      <c r="E1987" s="6" t="s">
        <v>24</v>
      </c>
      <c r="F1987" s="6" t="s">
        <v>78</v>
      </c>
      <c r="G1987" s="6" t="s">
        <v>79</v>
      </c>
      <c r="H1987" s="6" t="s">
        <v>18</v>
      </c>
      <c r="I1987" s="8">
        <v>0.55000000000000004</v>
      </c>
      <c r="J1987" s="9">
        <v>7750</v>
      </c>
      <c r="K1987" s="10">
        <f t="shared" si="15"/>
        <v>4262.5</v>
      </c>
      <c r="L1987" s="10">
        <f t="shared" si="14"/>
        <v>1704.9999999999998</v>
      </c>
      <c r="M1987" s="11">
        <v>0.39999999999999997</v>
      </c>
      <c r="O1987" s="16"/>
      <c r="P1987" s="14"/>
      <c r="Q1987" s="12"/>
      <c r="R1987" s="13"/>
    </row>
    <row r="1988" spans="1:18" ht="15.75" customHeight="1" x14ac:dyDescent="0.25">
      <c r="A1988" s="1"/>
      <c r="B1988" s="6" t="s">
        <v>23</v>
      </c>
      <c r="C1988" s="6">
        <v>1197831</v>
      </c>
      <c r="D1988" s="7">
        <v>44383</v>
      </c>
      <c r="E1988" s="6" t="s">
        <v>24</v>
      </c>
      <c r="F1988" s="6" t="s">
        <v>78</v>
      </c>
      <c r="G1988" s="6" t="s">
        <v>79</v>
      </c>
      <c r="H1988" s="6" t="s">
        <v>19</v>
      </c>
      <c r="I1988" s="8">
        <v>0.5</v>
      </c>
      <c r="J1988" s="9">
        <v>9250</v>
      </c>
      <c r="K1988" s="10">
        <f t="shared" si="15"/>
        <v>4625</v>
      </c>
      <c r="L1988" s="10">
        <f t="shared" si="14"/>
        <v>1849.9999999999998</v>
      </c>
      <c r="M1988" s="11">
        <v>0.39999999999999997</v>
      </c>
      <c r="O1988" s="16"/>
      <c r="P1988" s="14"/>
      <c r="Q1988" s="12"/>
      <c r="R1988" s="13"/>
    </row>
    <row r="1989" spans="1:18" ht="15.75" customHeight="1" x14ac:dyDescent="0.25">
      <c r="A1989" s="1"/>
      <c r="B1989" s="6" t="s">
        <v>23</v>
      </c>
      <c r="C1989" s="6">
        <v>1197831</v>
      </c>
      <c r="D1989" s="7">
        <v>44383</v>
      </c>
      <c r="E1989" s="6" t="s">
        <v>24</v>
      </c>
      <c r="F1989" s="6" t="s">
        <v>78</v>
      </c>
      <c r="G1989" s="6" t="s">
        <v>79</v>
      </c>
      <c r="H1989" s="6" t="s">
        <v>20</v>
      </c>
      <c r="I1989" s="8">
        <v>0.5</v>
      </c>
      <c r="J1989" s="9">
        <v>5250</v>
      </c>
      <c r="K1989" s="10">
        <f t="shared" si="15"/>
        <v>2625</v>
      </c>
      <c r="L1989" s="10">
        <f t="shared" si="14"/>
        <v>1312.5</v>
      </c>
      <c r="M1989" s="11">
        <v>0.5</v>
      </c>
      <c r="O1989" s="16"/>
      <c r="P1989" s="14"/>
      <c r="Q1989" s="12"/>
      <c r="R1989" s="13"/>
    </row>
    <row r="1990" spans="1:18" ht="15.75" customHeight="1" x14ac:dyDescent="0.25">
      <c r="A1990" s="1"/>
      <c r="B1990" s="6" t="s">
        <v>23</v>
      </c>
      <c r="C1990" s="6">
        <v>1197831</v>
      </c>
      <c r="D1990" s="7">
        <v>44383</v>
      </c>
      <c r="E1990" s="6" t="s">
        <v>24</v>
      </c>
      <c r="F1990" s="6" t="s">
        <v>78</v>
      </c>
      <c r="G1990" s="6" t="s">
        <v>79</v>
      </c>
      <c r="H1990" s="6" t="s">
        <v>21</v>
      </c>
      <c r="I1990" s="8">
        <v>0.55000000000000004</v>
      </c>
      <c r="J1990" s="9">
        <v>5250</v>
      </c>
      <c r="K1990" s="10">
        <f t="shared" si="15"/>
        <v>2887.5000000000005</v>
      </c>
      <c r="L1990" s="10">
        <f t="shared" si="14"/>
        <v>1010.6250000000001</v>
      </c>
      <c r="M1990" s="11">
        <v>0.35</v>
      </c>
      <c r="O1990" s="16"/>
      <c r="P1990" s="14"/>
      <c r="Q1990" s="12"/>
      <c r="R1990" s="13"/>
    </row>
    <row r="1991" spans="1:18" ht="15.75" customHeight="1" x14ac:dyDescent="0.25">
      <c r="A1991" s="1"/>
      <c r="B1991" s="6" t="s">
        <v>23</v>
      </c>
      <c r="C1991" s="6">
        <v>1197831</v>
      </c>
      <c r="D1991" s="7">
        <v>44383</v>
      </c>
      <c r="E1991" s="6" t="s">
        <v>24</v>
      </c>
      <c r="F1991" s="6" t="s">
        <v>78</v>
      </c>
      <c r="G1991" s="6" t="s">
        <v>79</v>
      </c>
      <c r="H1991" s="6" t="s">
        <v>22</v>
      </c>
      <c r="I1991" s="8">
        <v>0.65</v>
      </c>
      <c r="J1991" s="9">
        <v>8000</v>
      </c>
      <c r="K1991" s="10">
        <f t="shared" si="15"/>
        <v>5200</v>
      </c>
      <c r="L1991" s="10">
        <f t="shared" si="14"/>
        <v>2860.0000000000005</v>
      </c>
      <c r="M1991" s="11">
        <v>0.55000000000000004</v>
      </c>
      <c r="O1991" s="16"/>
      <c r="P1991" s="14"/>
      <c r="Q1991" s="12"/>
      <c r="R1991" s="13"/>
    </row>
    <row r="1992" spans="1:18" ht="15.75" customHeight="1" x14ac:dyDescent="0.25">
      <c r="A1992" s="1"/>
      <c r="B1992" s="6" t="s">
        <v>23</v>
      </c>
      <c r="C1992" s="6">
        <v>1197831</v>
      </c>
      <c r="D1992" s="7">
        <v>44416</v>
      </c>
      <c r="E1992" s="6" t="s">
        <v>24</v>
      </c>
      <c r="F1992" s="6" t="s">
        <v>78</v>
      </c>
      <c r="G1992" s="6" t="s">
        <v>79</v>
      </c>
      <c r="H1992" s="6" t="s">
        <v>17</v>
      </c>
      <c r="I1992" s="8">
        <v>0.5</v>
      </c>
      <c r="J1992" s="9">
        <v>7500</v>
      </c>
      <c r="K1992" s="10">
        <f t="shared" si="15"/>
        <v>3750</v>
      </c>
      <c r="L1992" s="10">
        <f t="shared" si="14"/>
        <v>1499.9999999999998</v>
      </c>
      <c r="M1992" s="11">
        <v>0.39999999999999997</v>
      </c>
      <c r="O1992" s="16"/>
      <c r="P1992" s="14"/>
      <c r="Q1992" s="12"/>
      <c r="R1992" s="13"/>
    </row>
    <row r="1993" spans="1:18" ht="15.75" customHeight="1" x14ac:dyDescent="0.25">
      <c r="A1993" s="1"/>
      <c r="B1993" s="6" t="s">
        <v>23</v>
      </c>
      <c r="C1993" s="6">
        <v>1197831</v>
      </c>
      <c r="D1993" s="7">
        <v>44416</v>
      </c>
      <c r="E1993" s="6" t="s">
        <v>24</v>
      </c>
      <c r="F1993" s="6" t="s">
        <v>78</v>
      </c>
      <c r="G1993" s="6" t="s">
        <v>79</v>
      </c>
      <c r="H1993" s="6" t="s">
        <v>18</v>
      </c>
      <c r="I1993" s="8">
        <v>0.55000000000000004</v>
      </c>
      <c r="J1993" s="9">
        <v>7500</v>
      </c>
      <c r="K1993" s="10">
        <f t="shared" si="15"/>
        <v>4125</v>
      </c>
      <c r="L1993" s="10">
        <f t="shared" si="14"/>
        <v>1649.9999999999998</v>
      </c>
      <c r="M1993" s="11">
        <v>0.39999999999999997</v>
      </c>
      <c r="O1993" s="16"/>
      <c r="P1993" s="14"/>
      <c r="Q1993" s="12"/>
      <c r="R1993" s="13"/>
    </row>
    <row r="1994" spans="1:18" ht="15.75" customHeight="1" x14ac:dyDescent="0.25">
      <c r="A1994" s="1"/>
      <c r="B1994" s="6" t="s">
        <v>23</v>
      </c>
      <c r="C1994" s="6">
        <v>1197831</v>
      </c>
      <c r="D1994" s="7">
        <v>44416</v>
      </c>
      <c r="E1994" s="6" t="s">
        <v>24</v>
      </c>
      <c r="F1994" s="6" t="s">
        <v>78</v>
      </c>
      <c r="G1994" s="6" t="s">
        <v>79</v>
      </c>
      <c r="H1994" s="6" t="s">
        <v>19</v>
      </c>
      <c r="I1994" s="8">
        <v>0.5</v>
      </c>
      <c r="J1994" s="9">
        <v>9250</v>
      </c>
      <c r="K1994" s="10">
        <f t="shared" si="15"/>
        <v>4625</v>
      </c>
      <c r="L1994" s="10">
        <f t="shared" si="14"/>
        <v>1849.9999999999998</v>
      </c>
      <c r="M1994" s="11">
        <v>0.39999999999999997</v>
      </c>
      <c r="O1994" s="16"/>
      <c r="P1994" s="14"/>
      <c r="Q1994" s="12"/>
      <c r="R1994" s="13"/>
    </row>
    <row r="1995" spans="1:18" ht="15.75" customHeight="1" x14ac:dyDescent="0.25">
      <c r="A1995" s="1"/>
      <c r="B1995" s="6" t="s">
        <v>23</v>
      </c>
      <c r="C1995" s="6">
        <v>1197831</v>
      </c>
      <c r="D1995" s="7">
        <v>44416</v>
      </c>
      <c r="E1995" s="6" t="s">
        <v>24</v>
      </c>
      <c r="F1995" s="6" t="s">
        <v>78</v>
      </c>
      <c r="G1995" s="6" t="s">
        <v>79</v>
      </c>
      <c r="H1995" s="6" t="s">
        <v>20</v>
      </c>
      <c r="I1995" s="8">
        <v>0.5</v>
      </c>
      <c r="J1995" s="9">
        <v>4750</v>
      </c>
      <c r="K1995" s="10">
        <f t="shared" si="15"/>
        <v>2375</v>
      </c>
      <c r="L1995" s="10">
        <f t="shared" si="14"/>
        <v>1187.5</v>
      </c>
      <c r="M1995" s="11">
        <v>0.5</v>
      </c>
      <c r="O1995" s="16"/>
      <c r="P1995" s="14"/>
      <c r="Q1995" s="12"/>
      <c r="R1995" s="13"/>
    </row>
    <row r="1996" spans="1:18" ht="15.75" customHeight="1" x14ac:dyDescent="0.25">
      <c r="A1996" s="1"/>
      <c r="B1996" s="6" t="s">
        <v>23</v>
      </c>
      <c r="C1996" s="6">
        <v>1197831</v>
      </c>
      <c r="D1996" s="7">
        <v>44416</v>
      </c>
      <c r="E1996" s="6" t="s">
        <v>24</v>
      </c>
      <c r="F1996" s="6" t="s">
        <v>78</v>
      </c>
      <c r="G1996" s="6" t="s">
        <v>79</v>
      </c>
      <c r="H1996" s="6" t="s">
        <v>21</v>
      </c>
      <c r="I1996" s="8">
        <v>0.55000000000000004</v>
      </c>
      <c r="J1996" s="9">
        <v>4750</v>
      </c>
      <c r="K1996" s="10">
        <f t="shared" si="15"/>
        <v>2612.5</v>
      </c>
      <c r="L1996" s="10">
        <f t="shared" si="14"/>
        <v>914.37499999999989</v>
      </c>
      <c r="M1996" s="11">
        <v>0.35</v>
      </c>
      <c r="O1996" s="16"/>
      <c r="P1996" s="14"/>
      <c r="Q1996" s="12"/>
      <c r="R1996" s="13"/>
    </row>
    <row r="1997" spans="1:18" ht="15.75" customHeight="1" x14ac:dyDescent="0.25">
      <c r="A1997" s="1"/>
      <c r="B1997" s="6" t="s">
        <v>23</v>
      </c>
      <c r="C1997" s="6">
        <v>1197831</v>
      </c>
      <c r="D1997" s="7">
        <v>44416</v>
      </c>
      <c r="E1997" s="6" t="s">
        <v>24</v>
      </c>
      <c r="F1997" s="6" t="s">
        <v>78</v>
      </c>
      <c r="G1997" s="6" t="s">
        <v>79</v>
      </c>
      <c r="H1997" s="6" t="s">
        <v>22</v>
      </c>
      <c r="I1997" s="8">
        <v>0.6</v>
      </c>
      <c r="J1997" s="9">
        <v>7250</v>
      </c>
      <c r="K1997" s="10">
        <f t="shared" si="15"/>
        <v>4350</v>
      </c>
      <c r="L1997" s="10">
        <f t="shared" si="14"/>
        <v>2392.5</v>
      </c>
      <c r="M1997" s="11">
        <v>0.55000000000000004</v>
      </c>
      <c r="O1997" s="16"/>
      <c r="P1997" s="14"/>
      <c r="Q1997" s="12"/>
      <c r="R1997" s="13"/>
    </row>
    <row r="1998" spans="1:18" ht="15.75" customHeight="1" x14ac:dyDescent="0.25">
      <c r="A1998" s="1"/>
      <c r="B1998" s="6" t="s">
        <v>23</v>
      </c>
      <c r="C1998" s="6">
        <v>1197831</v>
      </c>
      <c r="D1998" s="7">
        <v>44444</v>
      </c>
      <c r="E1998" s="6" t="s">
        <v>24</v>
      </c>
      <c r="F1998" s="6" t="s">
        <v>78</v>
      </c>
      <c r="G1998" s="6" t="s">
        <v>79</v>
      </c>
      <c r="H1998" s="6" t="s">
        <v>17</v>
      </c>
      <c r="I1998" s="8">
        <v>0.55000000000000004</v>
      </c>
      <c r="J1998" s="9">
        <v>6750</v>
      </c>
      <c r="K1998" s="10">
        <f t="shared" si="15"/>
        <v>3712.5000000000005</v>
      </c>
      <c r="L1998" s="10">
        <f t="shared" si="14"/>
        <v>1485</v>
      </c>
      <c r="M1998" s="11">
        <v>0.39999999999999997</v>
      </c>
      <c r="O1998" s="16"/>
      <c r="P1998" s="14"/>
      <c r="Q1998" s="12"/>
      <c r="R1998" s="13"/>
    </row>
    <row r="1999" spans="1:18" ht="15.75" customHeight="1" x14ac:dyDescent="0.25">
      <c r="A1999" s="1"/>
      <c r="B1999" s="6" t="s">
        <v>23</v>
      </c>
      <c r="C1999" s="6">
        <v>1197831</v>
      </c>
      <c r="D1999" s="7">
        <v>44444</v>
      </c>
      <c r="E1999" s="6" t="s">
        <v>24</v>
      </c>
      <c r="F1999" s="6" t="s">
        <v>78</v>
      </c>
      <c r="G1999" s="6" t="s">
        <v>79</v>
      </c>
      <c r="H1999" s="6" t="s">
        <v>18</v>
      </c>
      <c r="I1999" s="8">
        <v>0.55000000000000004</v>
      </c>
      <c r="J1999" s="9">
        <v>6250</v>
      </c>
      <c r="K1999" s="10">
        <f t="shared" si="15"/>
        <v>3437.5000000000005</v>
      </c>
      <c r="L1999" s="10">
        <f t="shared" si="14"/>
        <v>1375</v>
      </c>
      <c r="M1999" s="11">
        <v>0.39999999999999997</v>
      </c>
      <c r="O1999" s="16"/>
      <c r="P1999" s="14"/>
      <c r="Q1999" s="12"/>
      <c r="R1999" s="13"/>
    </row>
    <row r="2000" spans="1:18" ht="15.75" customHeight="1" x14ac:dyDescent="0.25">
      <c r="A2000" s="1"/>
      <c r="B2000" s="6" t="s">
        <v>23</v>
      </c>
      <c r="C2000" s="6">
        <v>1197831</v>
      </c>
      <c r="D2000" s="7">
        <v>44444</v>
      </c>
      <c r="E2000" s="6" t="s">
        <v>24</v>
      </c>
      <c r="F2000" s="6" t="s">
        <v>78</v>
      </c>
      <c r="G2000" s="6" t="s">
        <v>79</v>
      </c>
      <c r="H2000" s="6" t="s">
        <v>19</v>
      </c>
      <c r="I2000" s="8">
        <v>0.6</v>
      </c>
      <c r="J2000" s="9">
        <v>6750</v>
      </c>
      <c r="K2000" s="10">
        <f t="shared" si="15"/>
        <v>4050</v>
      </c>
      <c r="L2000" s="10">
        <f t="shared" si="14"/>
        <v>1619.9999999999998</v>
      </c>
      <c r="M2000" s="11">
        <v>0.39999999999999997</v>
      </c>
      <c r="O2000" s="16"/>
      <c r="P2000" s="14"/>
      <c r="Q2000" s="12"/>
      <c r="R2000" s="13"/>
    </row>
    <row r="2001" spans="1:18" ht="15.75" customHeight="1" x14ac:dyDescent="0.25">
      <c r="A2001" s="1"/>
      <c r="B2001" s="6" t="s">
        <v>23</v>
      </c>
      <c r="C2001" s="6">
        <v>1197831</v>
      </c>
      <c r="D2001" s="7">
        <v>44444</v>
      </c>
      <c r="E2001" s="6" t="s">
        <v>24</v>
      </c>
      <c r="F2001" s="6" t="s">
        <v>78</v>
      </c>
      <c r="G2001" s="6" t="s">
        <v>79</v>
      </c>
      <c r="H2001" s="6" t="s">
        <v>20</v>
      </c>
      <c r="I2001" s="8">
        <v>0.6</v>
      </c>
      <c r="J2001" s="9">
        <v>4000</v>
      </c>
      <c r="K2001" s="10">
        <f t="shared" si="15"/>
        <v>2400</v>
      </c>
      <c r="L2001" s="10">
        <f t="shared" si="14"/>
        <v>1200</v>
      </c>
      <c r="M2001" s="11">
        <v>0.5</v>
      </c>
      <c r="O2001" s="16"/>
      <c r="P2001" s="14"/>
      <c r="Q2001" s="12"/>
      <c r="R2001" s="13"/>
    </row>
    <row r="2002" spans="1:18" ht="15.75" customHeight="1" x14ac:dyDescent="0.25">
      <c r="A2002" s="1"/>
      <c r="B2002" s="6" t="s">
        <v>23</v>
      </c>
      <c r="C2002" s="6">
        <v>1197831</v>
      </c>
      <c r="D2002" s="7">
        <v>44444</v>
      </c>
      <c r="E2002" s="6" t="s">
        <v>24</v>
      </c>
      <c r="F2002" s="6" t="s">
        <v>78</v>
      </c>
      <c r="G2002" s="6" t="s">
        <v>79</v>
      </c>
      <c r="H2002" s="6" t="s">
        <v>21</v>
      </c>
      <c r="I2002" s="8">
        <v>0.55000000000000004</v>
      </c>
      <c r="J2002" s="9">
        <v>4000</v>
      </c>
      <c r="K2002" s="10">
        <f t="shared" si="15"/>
        <v>2200</v>
      </c>
      <c r="L2002" s="10">
        <f t="shared" si="14"/>
        <v>770</v>
      </c>
      <c r="M2002" s="11">
        <v>0.35</v>
      </c>
      <c r="O2002" s="16"/>
      <c r="P2002" s="14"/>
      <c r="Q2002" s="12"/>
      <c r="R2002" s="13"/>
    </row>
    <row r="2003" spans="1:18" ht="15.75" customHeight="1" x14ac:dyDescent="0.25">
      <c r="A2003" s="1"/>
      <c r="B2003" s="6" t="s">
        <v>23</v>
      </c>
      <c r="C2003" s="6">
        <v>1197831</v>
      </c>
      <c r="D2003" s="7">
        <v>44444</v>
      </c>
      <c r="E2003" s="6" t="s">
        <v>24</v>
      </c>
      <c r="F2003" s="6" t="s">
        <v>78</v>
      </c>
      <c r="G2003" s="6" t="s">
        <v>79</v>
      </c>
      <c r="H2003" s="6" t="s">
        <v>22</v>
      </c>
      <c r="I2003" s="8">
        <v>0.5</v>
      </c>
      <c r="J2003" s="9">
        <v>6250</v>
      </c>
      <c r="K2003" s="10">
        <f t="shared" si="15"/>
        <v>3125</v>
      </c>
      <c r="L2003" s="10">
        <f t="shared" si="14"/>
        <v>1718.7500000000002</v>
      </c>
      <c r="M2003" s="11">
        <v>0.55000000000000004</v>
      </c>
      <c r="O2003" s="16"/>
      <c r="P2003" s="14"/>
      <c r="Q2003" s="12"/>
      <c r="R2003" s="13"/>
    </row>
    <row r="2004" spans="1:18" ht="15.75" customHeight="1" x14ac:dyDescent="0.25">
      <c r="A2004" s="1"/>
      <c r="B2004" s="6" t="s">
        <v>23</v>
      </c>
      <c r="C2004" s="6">
        <v>1197831</v>
      </c>
      <c r="D2004" s="7">
        <v>44473</v>
      </c>
      <c r="E2004" s="6" t="s">
        <v>24</v>
      </c>
      <c r="F2004" s="6" t="s">
        <v>78</v>
      </c>
      <c r="G2004" s="6" t="s">
        <v>79</v>
      </c>
      <c r="H2004" s="6" t="s">
        <v>17</v>
      </c>
      <c r="I2004" s="8">
        <v>0.4</v>
      </c>
      <c r="J2004" s="9">
        <v>5750</v>
      </c>
      <c r="K2004" s="10">
        <f t="shared" si="15"/>
        <v>2300</v>
      </c>
      <c r="L2004" s="10">
        <f t="shared" si="14"/>
        <v>919.99999999999989</v>
      </c>
      <c r="M2004" s="11">
        <v>0.39999999999999997</v>
      </c>
      <c r="O2004" s="16"/>
      <c r="P2004" s="14"/>
      <c r="Q2004" s="12"/>
      <c r="R2004" s="13"/>
    </row>
    <row r="2005" spans="1:18" ht="15.75" customHeight="1" x14ac:dyDescent="0.25">
      <c r="A2005" s="1"/>
      <c r="B2005" s="6" t="s">
        <v>23</v>
      </c>
      <c r="C2005" s="6">
        <v>1197831</v>
      </c>
      <c r="D2005" s="7">
        <v>44473</v>
      </c>
      <c r="E2005" s="6" t="s">
        <v>24</v>
      </c>
      <c r="F2005" s="6" t="s">
        <v>78</v>
      </c>
      <c r="G2005" s="6" t="s">
        <v>79</v>
      </c>
      <c r="H2005" s="6" t="s">
        <v>18</v>
      </c>
      <c r="I2005" s="8">
        <v>0.4</v>
      </c>
      <c r="J2005" s="9">
        <v>5750</v>
      </c>
      <c r="K2005" s="10">
        <f t="shared" si="15"/>
        <v>2300</v>
      </c>
      <c r="L2005" s="10">
        <f t="shared" si="14"/>
        <v>919.99999999999989</v>
      </c>
      <c r="M2005" s="11">
        <v>0.39999999999999997</v>
      </c>
      <c r="O2005" s="16"/>
      <c r="P2005" s="14"/>
      <c r="Q2005" s="12"/>
      <c r="R2005" s="13"/>
    </row>
    <row r="2006" spans="1:18" ht="15.75" customHeight="1" x14ac:dyDescent="0.25">
      <c r="A2006" s="1"/>
      <c r="B2006" s="6" t="s">
        <v>23</v>
      </c>
      <c r="C2006" s="6">
        <v>1197831</v>
      </c>
      <c r="D2006" s="7">
        <v>44473</v>
      </c>
      <c r="E2006" s="6" t="s">
        <v>24</v>
      </c>
      <c r="F2006" s="6" t="s">
        <v>78</v>
      </c>
      <c r="G2006" s="6" t="s">
        <v>79</v>
      </c>
      <c r="H2006" s="6" t="s">
        <v>19</v>
      </c>
      <c r="I2006" s="8">
        <v>0.45</v>
      </c>
      <c r="J2006" s="9">
        <v>5250</v>
      </c>
      <c r="K2006" s="10">
        <f t="shared" si="15"/>
        <v>2362.5</v>
      </c>
      <c r="L2006" s="10">
        <f t="shared" si="14"/>
        <v>944.99999999999989</v>
      </c>
      <c r="M2006" s="11">
        <v>0.39999999999999997</v>
      </c>
      <c r="O2006" s="16"/>
      <c r="P2006" s="14"/>
      <c r="Q2006" s="12"/>
      <c r="R2006" s="13"/>
    </row>
    <row r="2007" spans="1:18" ht="15.75" customHeight="1" x14ac:dyDescent="0.25">
      <c r="A2007" s="1"/>
      <c r="B2007" s="6" t="s">
        <v>23</v>
      </c>
      <c r="C2007" s="6">
        <v>1197831</v>
      </c>
      <c r="D2007" s="7">
        <v>44473</v>
      </c>
      <c r="E2007" s="6" t="s">
        <v>24</v>
      </c>
      <c r="F2007" s="6" t="s">
        <v>78</v>
      </c>
      <c r="G2007" s="6" t="s">
        <v>79</v>
      </c>
      <c r="H2007" s="6" t="s">
        <v>20</v>
      </c>
      <c r="I2007" s="8">
        <v>0.45</v>
      </c>
      <c r="J2007" s="9">
        <v>3750</v>
      </c>
      <c r="K2007" s="10">
        <f t="shared" si="15"/>
        <v>1687.5</v>
      </c>
      <c r="L2007" s="10">
        <f t="shared" si="14"/>
        <v>843.75</v>
      </c>
      <c r="M2007" s="11">
        <v>0.5</v>
      </c>
      <c r="O2007" s="16"/>
      <c r="P2007" s="14"/>
      <c r="Q2007" s="12"/>
      <c r="R2007" s="13"/>
    </row>
    <row r="2008" spans="1:18" ht="15.75" customHeight="1" x14ac:dyDescent="0.25">
      <c r="A2008" s="1"/>
      <c r="B2008" s="6" t="s">
        <v>23</v>
      </c>
      <c r="C2008" s="6">
        <v>1197831</v>
      </c>
      <c r="D2008" s="7">
        <v>44473</v>
      </c>
      <c r="E2008" s="6" t="s">
        <v>24</v>
      </c>
      <c r="F2008" s="6" t="s">
        <v>78</v>
      </c>
      <c r="G2008" s="6" t="s">
        <v>79</v>
      </c>
      <c r="H2008" s="6" t="s">
        <v>21</v>
      </c>
      <c r="I2008" s="8">
        <v>0.35000000000000003</v>
      </c>
      <c r="J2008" s="9">
        <v>3500</v>
      </c>
      <c r="K2008" s="10">
        <f t="shared" si="15"/>
        <v>1225.0000000000002</v>
      </c>
      <c r="L2008" s="10">
        <f t="shared" si="14"/>
        <v>428.75000000000006</v>
      </c>
      <c r="M2008" s="11">
        <v>0.35</v>
      </c>
      <c r="O2008" s="16"/>
      <c r="P2008" s="14"/>
      <c r="Q2008" s="12"/>
      <c r="R2008" s="13"/>
    </row>
    <row r="2009" spans="1:18" ht="15.75" customHeight="1" x14ac:dyDescent="0.25">
      <c r="A2009" s="1"/>
      <c r="B2009" s="6" t="s">
        <v>23</v>
      </c>
      <c r="C2009" s="6">
        <v>1197831</v>
      </c>
      <c r="D2009" s="7">
        <v>44473</v>
      </c>
      <c r="E2009" s="6" t="s">
        <v>24</v>
      </c>
      <c r="F2009" s="6" t="s">
        <v>78</v>
      </c>
      <c r="G2009" s="6" t="s">
        <v>79</v>
      </c>
      <c r="H2009" s="6" t="s">
        <v>22</v>
      </c>
      <c r="I2009" s="8">
        <v>0.45</v>
      </c>
      <c r="J2009" s="9">
        <v>5250</v>
      </c>
      <c r="K2009" s="10">
        <f t="shared" si="15"/>
        <v>2362.5</v>
      </c>
      <c r="L2009" s="10">
        <f t="shared" si="14"/>
        <v>1299.375</v>
      </c>
      <c r="M2009" s="11">
        <v>0.55000000000000004</v>
      </c>
      <c r="O2009" s="16"/>
      <c r="P2009" s="14"/>
      <c r="Q2009" s="12"/>
      <c r="R2009" s="13"/>
    </row>
    <row r="2010" spans="1:18" ht="15.75" customHeight="1" x14ac:dyDescent="0.25">
      <c r="A2010" s="1"/>
      <c r="B2010" s="6" t="s">
        <v>23</v>
      </c>
      <c r="C2010" s="6">
        <v>1197831</v>
      </c>
      <c r="D2010" s="7">
        <v>44505</v>
      </c>
      <c r="E2010" s="6" t="s">
        <v>24</v>
      </c>
      <c r="F2010" s="6" t="s">
        <v>78</v>
      </c>
      <c r="G2010" s="6" t="s">
        <v>79</v>
      </c>
      <c r="H2010" s="6" t="s">
        <v>17</v>
      </c>
      <c r="I2010" s="8">
        <v>0.35000000000000003</v>
      </c>
      <c r="J2010" s="9">
        <v>6750</v>
      </c>
      <c r="K2010" s="10">
        <f t="shared" si="15"/>
        <v>2362.5</v>
      </c>
      <c r="L2010" s="10">
        <f t="shared" si="14"/>
        <v>944.99999999999989</v>
      </c>
      <c r="M2010" s="11">
        <v>0.39999999999999997</v>
      </c>
      <c r="O2010" s="16"/>
      <c r="P2010" s="14"/>
      <c r="Q2010" s="12"/>
      <c r="R2010" s="13"/>
    </row>
    <row r="2011" spans="1:18" ht="15.75" customHeight="1" x14ac:dyDescent="0.25">
      <c r="A2011" s="1"/>
      <c r="B2011" s="6" t="s">
        <v>23</v>
      </c>
      <c r="C2011" s="6">
        <v>1197831</v>
      </c>
      <c r="D2011" s="7">
        <v>44505</v>
      </c>
      <c r="E2011" s="6" t="s">
        <v>24</v>
      </c>
      <c r="F2011" s="6" t="s">
        <v>78</v>
      </c>
      <c r="G2011" s="6" t="s">
        <v>79</v>
      </c>
      <c r="H2011" s="6" t="s">
        <v>18</v>
      </c>
      <c r="I2011" s="8">
        <v>0.35000000000000003</v>
      </c>
      <c r="J2011" s="9">
        <v>6750</v>
      </c>
      <c r="K2011" s="10">
        <f t="shared" si="15"/>
        <v>2362.5</v>
      </c>
      <c r="L2011" s="10">
        <f t="shared" si="14"/>
        <v>944.99999999999989</v>
      </c>
      <c r="M2011" s="11">
        <v>0.39999999999999997</v>
      </c>
      <c r="O2011" s="16"/>
      <c r="P2011" s="14"/>
      <c r="Q2011" s="12"/>
      <c r="R2011" s="13"/>
    </row>
    <row r="2012" spans="1:18" ht="15.75" customHeight="1" x14ac:dyDescent="0.25">
      <c r="A2012" s="1"/>
      <c r="B2012" s="6" t="s">
        <v>23</v>
      </c>
      <c r="C2012" s="6">
        <v>1197831</v>
      </c>
      <c r="D2012" s="7">
        <v>44505</v>
      </c>
      <c r="E2012" s="6" t="s">
        <v>24</v>
      </c>
      <c r="F2012" s="6" t="s">
        <v>78</v>
      </c>
      <c r="G2012" s="6" t="s">
        <v>79</v>
      </c>
      <c r="H2012" s="6" t="s">
        <v>19</v>
      </c>
      <c r="I2012" s="8">
        <v>0.6</v>
      </c>
      <c r="J2012" s="9">
        <v>6000</v>
      </c>
      <c r="K2012" s="10">
        <f t="shared" si="15"/>
        <v>3600</v>
      </c>
      <c r="L2012" s="10">
        <f t="shared" si="14"/>
        <v>1439.9999999999998</v>
      </c>
      <c r="M2012" s="11">
        <v>0.39999999999999997</v>
      </c>
      <c r="O2012" s="16"/>
      <c r="P2012" s="14"/>
      <c r="Q2012" s="12"/>
      <c r="R2012" s="13"/>
    </row>
    <row r="2013" spans="1:18" ht="15.75" customHeight="1" x14ac:dyDescent="0.25">
      <c r="A2013" s="1"/>
      <c r="B2013" s="6" t="s">
        <v>23</v>
      </c>
      <c r="C2013" s="6">
        <v>1197831</v>
      </c>
      <c r="D2013" s="7">
        <v>44505</v>
      </c>
      <c r="E2013" s="6" t="s">
        <v>24</v>
      </c>
      <c r="F2013" s="6" t="s">
        <v>78</v>
      </c>
      <c r="G2013" s="6" t="s">
        <v>79</v>
      </c>
      <c r="H2013" s="6" t="s">
        <v>20</v>
      </c>
      <c r="I2013" s="8">
        <v>0.6</v>
      </c>
      <c r="J2013" s="9">
        <v>4500</v>
      </c>
      <c r="K2013" s="10">
        <f t="shared" si="15"/>
        <v>2700</v>
      </c>
      <c r="L2013" s="10">
        <f t="shared" si="14"/>
        <v>1350</v>
      </c>
      <c r="M2013" s="11">
        <v>0.5</v>
      </c>
      <c r="O2013" s="16"/>
      <c r="P2013" s="14"/>
      <c r="Q2013" s="12"/>
      <c r="R2013" s="13"/>
    </row>
    <row r="2014" spans="1:18" ht="15.75" customHeight="1" x14ac:dyDescent="0.25">
      <c r="A2014" s="1"/>
      <c r="B2014" s="6" t="s">
        <v>23</v>
      </c>
      <c r="C2014" s="6">
        <v>1197831</v>
      </c>
      <c r="D2014" s="7">
        <v>44505</v>
      </c>
      <c r="E2014" s="6" t="s">
        <v>24</v>
      </c>
      <c r="F2014" s="6" t="s">
        <v>78</v>
      </c>
      <c r="G2014" s="6" t="s">
        <v>79</v>
      </c>
      <c r="H2014" s="6" t="s">
        <v>21</v>
      </c>
      <c r="I2014" s="8">
        <v>0.54999999999999993</v>
      </c>
      <c r="J2014" s="9">
        <v>4250</v>
      </c>
      <c r="K2014" s="10">
        <f t="shared" si="15"/>
        <v>2337.4999999999995</v>
      </c>
      <c r="L2014" s="10">
        <f t="shared" si="14"/>
        <v>818.12499999999977</v>
      </c>
      <c r="M2014" s="11">
        <v>0.35</v>
      </c>
      <c r="O2014" s="16"/>
      <c r="P2014" s="14"/>
      <c r="Q2014" s="12"/>
      <c r="R2014" s="13"/>
    </row>
    <row r="2015" spans="1:18" ht="15.75" customHeight="1" x14ac:dyDescent="0.25">
      <c r="A2015" s="1"/>
      <c r="B2015" s="6" t="s">
        <v>23</v>
      </c>
      <c r="C2015" s="6">
        <v>1197831</v>
      </c>
      <c r="D2015" s="7">
        <v>44505</v>
      </c>
      <c r="E2015" s="6" t="s">
        <v>24</v>
      </c>
      <c r="F2015" s="6" t="s">
        <v>78</v>
      </c>
      <c r="G2015" s="6" t="s">
        <v>79</v>
      </c>
      <c r="H2015" s="6" t="s">
        <v>22</v>
      </c>
      <c r="I2015" s="8">
        <v>0.65</v>
      </c>
      <c r="J2015" s="9">
        <v>6250</v>
      </c>
      <c r="K2015" s="10">
        <f t="shared" si="15"/>
        <v>4062.5</v>
      </c>
      <c r="L2015" s="10">
        <f t="shared" si="14"/>
        <v>2234.375</v>
      </c>
      <c r="M2015" s="11">
        <v>0.55000000000000004</v>
      </c>
      <c r="O2015" s="16"/>
      <c r="P2015" s="14"/>
      <c r="Q2015" s="12"/>
      <c r="R2015" s="13"/>
    </row>
    <row r="2016" spans="1:18" ht="15.75" customHeight="1" x14ac:dyDescent="0.25">
      <c r="A2016" s="1"/>
      <c r="B2016" s="6" t="s">
        <v>23</v>
      </c>
      <c r="C2016" s="6">
        <v>1197831</v>
      </c>
      <c r="D2016" s="7">
        <v>44534</v>
      </c>
      <c r="E2016" s="6" t="s">
        <v>24</v>
      </c>
      <c r="F2016" s="6" t="s">
        <v>78</v>
      </c>
      <c r="G2016" s="6" t="s">
        <v>79</v>
      </c>
      <c r="H2016" s="6" t="s">
        <v>17</v>
      </c>
      <c r="I2016" s="8">
        <v>0.54999999999999993</v>
      </c>
      <c r="J2016" s="9">
        <v>7750</v>
      </c>
      <c r="K2016" s="10">
        <f t="shared" si="15"/>
        <v>4262.4999999999991</v>
      </c>
      <c r="L2016" s="10">
        <f t="shared" si="14"/>
        <v>1704.9999999999995</v>
      </c>
      <c r="M2016" s="11">
        <v>0.39999999999999997</v>
      </c>
      <c r="O2016" s="16"/>
      <c r="P2016" s="14"/>
      <c r="Q2016" s="12"/>
      <c r="R2016" s="13"/>
    </row>
    <row r="2017" spans="1:18" ht="15.75" customHeight="1" x14ac:dyDescent="0.25">
      <c r="A2017" s="1"/>
      <c r="B2017" s="6" t="s">
        <v>23</v>
      </c>
      <c r="C2017" s="6">
        <v>1197831</v>
      </c>
      <c r="D2017" s="7">
        <v>44534</v>
      </c>
      <c r="E2017" s="6" t="s">
        <v>24</v>
      </c>
      <c r="F2017" s="6" t="s">
        <v>78</v>
      </c>
      <c r="G2017" s="6" t="s">
        <v>79</v>
      </c>
      <c r="H2017" s="6" t="s">
        <v>18</v>
      </c>
      <c r="I2017" s="8">
        <v>0.54999999999999993</v>
      </c>
      <c r="J2017" s="9">
        <v>7750</v>
      </c>
      <c r="K2017" s="10">
        <f t="shared" si="15"/>
        <v>4262.4999999999991</v>
      </c>
      <c r="L2017" s="10">
        <f t="shared" si="14"/>
        <v>1704.9999999999995</v>
      </c>
      <c r="M2017" s="11">
        <v>0.39999999999999997</v>
      </c>
      <c r="O2017" s="16"/>
      <c r="P2017" s="14"/>
      <c r="Q2017" s="12"/>
      <c r="R2017" s="13"/>
    </row>
    <row r="2018" spans="1:18" ht="15.75" customHeight="1" x14ac:dyDescent="0.25">
      <c r="A2018" s="1"/>
      <c r="B2018" s="6" t="s">
        <v>23</v>
      </c>
      <c r="C2018" s="6">
        <v>1197831</v>
      </c>
      <c r="D2018" s="7">
        <v>44534</v>
      </c>
      <c r="E2018" s="6" t="s">
        <v>24</v>
      </c>
      <c r="F2018" s="6" t="s">
        <v>78</v>
      </c>
      <c r="G2018" s="6" t="s">
        <v>79</v>
      </c>
      <c r="H2018" s="6" t="s">
        <v>19</v>
      </c>
      <c r="I2018" s="8">
        <v>0.6</v>
      </c>
      <c r="J2018" s="9">
        <v>6750</v>
      </c>
      <c r="K2018" s="10">
        <f t="shared" si="15"/>
        <v>4050</v>
      </c>
      <c r="L2018" s="10">
        <f t="shared" si="14"/>
        <v>1619.9999999999998</v>
      </c>
      <c r="M2018" s="11">
        <v>0.39999999999999997</v>
      </c>
      <c r="O2018" s="16"/>
      <c r="P2018" s="14"/>
      <c r="Q2018" s="12"/>
      <c r="R2018" s="13"/>
    </row>
    <row r="2019" spans="1:18" ht="15.75" customHeight="1" x14ac:dyDescent="0.25">
      <c r="A2019" s="1"/>
      <c r="B2019" s="6" t="s">
        <v>23</v>
      </c>
      <c r="C2019" s="6">
        <v>1197831</v>
      </c>
      <c r="D2019" s="7">
        <v>44534</v>
      </c>
      <c r="E2019" s="6" t="s">
        <v>24</v>
      </c>
      <c r="F2019" s="6" t="s">
        <v>78</v>
      </c>
      <c r="G2019" s="6" t="s">
        <v>79</v>
      </c>
      <c r="H2019" s="6" t="s">
        <v>20</v>
      </c>
      <c r="I2019" s="8">
        <v>0.6</v>
      </c>
      <c r="J2019" s="9">
        <v>5250</v>
      </c>
      <c r="K2019" s="10">
        <f t="shared" si="15"/>
        <v>3150</v>
      </c>
      <c r="L2019" s="10">
        <f t="shared" si="14"/>
        <v>1575</v>
      </c>
      <c r="M2019" s="11">
        <v>0.5</v>
      </c>
      <c r="O2019" s="16"/>
      <c r="P2019" s="14"/>
      <c r="Q2019" s="12"/>
      <c r="R2019" s="13"/>
    </row>
    <row r="2020" spans="1:18" ht="15.75" customHeight="1" x14ac:dyDescent="0.25">
      <c r="A2020" s="1"/>
      <c r="B2020" s="6" t="s">
        <v>23</v>
      </c>
      <c r="C2020" s="6">
        <v>1197831</v>
      </c>
      <c r="D2020" s="7">
        <v>44534</v>
      </c>
      <c r="E2020" s="6" t="s">
        <v>24</v>
      </c>
      <c r="F2020" s="6" t="s">
        <v>78</v>
      </c>
      <c r="G2020" s="6" t="s">
        <v>79</v>
      </c>
      <c r="H2020" s="6" t="s">
        <v>21</v>
      </c>
      <c r="I2020" s="8">
        <v>0.54999999999999993</v>
      </c>
      <c r="J2020" s="9">
        <v>4750</v>
      </c>
      <c r="K2020" s="10">
        <f t="shared" si="15"/>
        <v>2612.4999999999995</v>
      </c>
      <c r="L2020" s="10">
        <f t="shared" si="14"/>
        <v>914.37499999999977</v>
      </c>
      <c r="M2020" s="11">
        <v>0.35</v>
      </c>
      <c r="O2020" s="16"/>
      <c r="P2020" s="14"/>
      <c r="Q2020" s="12"/>
      <c r="R2020" s="13"/>
    </row>
    <row r="2021" spans="1:18" ht="15.75" customHeight="1" x14ac:dyDescent="0.25">
      <c r="A2021" s="1"/>
      <c r="B2021" s="6" t="s">
        <v>23</v>
      </c>
      <c r="C2021" s="6">
        <v>1197831</v>
      </c>
      <c r="D2021" s="7">
        <v>44534</v>
      </c>
      <c r="E2021" s="6" t="s">
        <v>24</v>
      </c>
      <c r="F2021" s="6" t="s">
        <v>78</v>
      </c>
      <c r="G2021" s="6" t="s">
        <v>79</v>
      </c>
      <c r="H2021" s="6" t="s">
        <v>22</v>
      </c>
      <c r="I2021" s="8">
        <v>0.65</v>
      </c>
      <c r="J2021" s="9">
        <v>7250</v>
      </c>
      <c r="K2021" s="10">
        <f t="shared" si="15"/>
        <v>4712.5</v>
      </c>
      <c r="L2021" s="10">
        <f t="shared" si="14"/>
        <v>2591.875</v>
      </c>
      <c r="M2021" s="11">
        <v>0.55000000000000004</v>
      </c>
      <c r="O2021" s="16"/>
      <c r="P2021" s="14"/>
      <c r="Q2021" s="12"/>
      <c r="R2021" s="13"/>
    </row>
    <row r="2022" spans="1:18" ht="15.75" customHeight="1" x14ac:dyDescent="0.25">
      <c r="A2022" s="1" t="s">
        <v>39</v>
      </c>
      <c r="B2022" s="6" t="s">
        <v>27</v>
      </c>
      <c r="C2022" s="6">
        <v>1128299</v>
      </c>
      <c r="D2022" s="7">
        <v>44219</v>
      </c>
      <c r="E2022" s="6" t="s">
        <v>28</v>
      </c>
      <c r="F2022" s="6" t="s">
        <v>80</v>
      </c>
      <c r="G2022" s="6" t="s">
        <v>81</v>
      </c>
      <c r="H2022" s="6" t="s">
        <v>17</v>
      </c>
      <c r="I2022" s="8">
        <v>0.29999999999999993</v>
      </c>
      <c r="J2022" s="9">
        <v>4250</v>
      </c>
      <c r="K2022" s="10">
        <f t="shared" si="15"/>
        <v>1274.9999999999998</v>
      </c>
      <c r="L2022" s="10">
        <f t="shared" si="14"/>
        <v>446.24999999999989</v>
      </c>
      <c r="M2022" s="11">
        <v>0.35</v>
      </c>
      <c r="O2022" s="16"/>
      <c r="P2022" s="14"/>
      <c r="Q2022" s="12"/>
      <c r="R2022" s="13"/>
    </row>
    <row r="2023" spans="1:18" ht="15.75" customHeight="1" x14ac:dyDescent="0.25">
      <c r="A2023" s="1"/>
      <c r="B2023" s="6" t="s">
        <v>27</v>
      </c>
      <c r="C2023" s="6">
        <v>1128299</v>
      </c>
      <c r="D2023" s="7">
        <v>44219</v>
      </c>
      <c r="E2023" s="6" t="s">
        <v>28</v>
      </c>
      <c r="F2023" s="6" t="s">
        <v>80</v>
      </c>
      <c r="G2023" s="6" t="s">
        <v>81</v>
      </c>
      <c r="H2023" s="6" t="s">
        <v>18</v>
      </c>
      <c r="I2023" s="8">
        <v>0.4</v>
      </c>
      <c r="J2023" s="9">
        <v>4250</v>
      </c>
      <c r="K2023" s="10">
        <f t="shared" si="15"/>
        <v>1700</v>
      </c>
      <c r="L2023" s="10">
        <f t="shared" si="14"/>
        <v>680</v>
      </c>
      <c r="M2023" s="11">
        <v>0.4</v>
      </c>
      <c r="O2023" s="16"/>
      <c r="P2023" s="14"/>
      <c r="Q2023" s="12"/>
      <c r="R2023" s="13"/>
    </row>
    <row r="2024" spans="1:18" ht="15.75" customHeight="1" x14ac:dyDescent="0.25">
      <c r="A2024" s="1"/>
      <c r="B2024" s="6" t="s">
        <v>27</v>
      </c>
      <c r="C2024" s="6">
        <v>1128299</v>
      </c>
      <c r="D2024" s="7">
        <v>44219</v>
      </c>
      <c r="E2024" s="6" t="s">
        <v>28</v>
      </c>
      <c r="F2024" s="6" t="s">
        <v>80</v>
      </c>
      <c r="G2024" s="6" t="s">
        <v>81</v>
      </c>
      <c r="H2024" s="6" t="s">
        <v>19</v>
      </c>
      <c r="I2024" s="8">
        <v>0.4</v>
      </c>
      <c r="J2024" s="9">
        <v>4250</v>
      </c>
      <c r="K2024" s="10">
        <f t="shared" si="15"/>
        <v>1700</v>
      </c>
      <c r="L2024" s="10">
        <f t="shared" si="14"/>
        <v>595</v>
      </c>
      <c r="M2024" s="11">
        <v>0.35</v>
      </c>
      <c r="O2024" s="16"/>
      <c r="P2024" s="14"/>
      <c r="Q2024" s="12"/>
      <c r="R2024" s="13"/>
    </row>
    <row r="2025" spans="1:18" ht="15.75" customHeight="1" x14ac:dyDescent="0.25">
      <c r="A2025" s="1"/>
      <c r="B2025" s="6" t="s">
        <v>27</v>
      </c>
      <c r="C2025" s="6">
        <v>1128299</v>
      </c>
      <c r="D2025" s="7">
        <v>44219</v>
      </c>
      <c r="E2025" s="6" t="s">
        <v>28</v>
      </c>
      <c r="F2025" s="6" t="s">
        <v>80</v>
      </c>
      <c r="G2025" s="6" t="s">
        <v>81</v>
      </c>
      <c r="H2025" s="6" t="s">
        <v>20</v>
      </c>
      <c r="I2025" s="8">
        <v>0.4</v>
      </c>
      <c r="J2025" s="9">
        <v>2750</v>
      </c>
      <c r="K2025" s="10">
        <f t="shared" si="15"/>
        <v>1100</v>
      </c>
      <c r="L2025" s="10">
        <f t="shared" si="14"/>
        <v>385</v>
      </c>
      <c r="M2025" s="11">
        <v>0.35</v>
      </c>
      <c r="O2025" s="16"/>
      <c r="P2025" s="14"/>
      <c r="Q2025" s="12"/>
      <c r="R2025" s="13"/>
    </row>
    <row r="2026" spans="1:18" ht="15.75" customHeight="1" x14ac:dyDescent="0.25">
      <c r="A2026" s="1"/>
      <c r="B2026" s="6" t="s">
        <v>27</v>
      </c>
      <c r="C2026" s="6">
        <v>1128299</v>
      </c>
      <c r="D2026" s="7">
        <v>44219</v>
      </c>
      <c r="E2026" s="6" t="s">
        <v>28</v>
      </c>
      <c r="F2026" s="6" t="s">
        <v>80</v>
      </c>
      <c r="G2026" s="6" t="s">
        <v>81</v>
      </c>
      <c r="H2026" s="6" t="s">
        <v>21</v>
      </c>
      <c r="I2026" s="8">
        <v>0.45000000000000007</v>
      </c>
      <c r="J2026" s="9">
        <v>2250</v>
      </c>
      <c r="K2026" s="10">
        <f t="shared" si="15"/>
        <v>1012.5000000000001</v>
      </c>
      <c r="L2026" s="10">
        <f t="shared" si="14"/>
        <v>303.75</v>
      </c>
      <c r="M2026" s="11">
        <v>0.3</v>
      </c>
      <c r="O2026" s="16"/>
      <c r="P2026" s="14"/>
      <c r="Q2026" s="12"/>
      <c r="R2026" s="13"/>
    </row>
    <row r="2027" spans="1:18" ht="15.75" customHeight="1" x14ac:dyDescent="0.25">
      <c r="A2027" s="1"/>
      <c r="B2027" s="6" t="s">
        <v>27</v>
      </c>
      <c r="C2027" s="6">
        <v>1128299</v>
      </c>
      <c r="D2027" s="7">
        <v>44219</v>
      </c>
      <c r="E2027" s="6" t="s">
        <v>28</v>
      </c>
      <c r="F2027" s="6" t="s">
        <v>80</v>
      </c>
      <c r="G2027" s="6" t="s">
        <v>81</v>
      </c>
      <c r="H2027" s="6" t="s">
        <v>22</v>
      </c>
      <c r="I2027" s="8">
        <v>0.4</v>
      </c>
      <c r="J2027" s="9">
        <v>4250</v>
      </c>
      <c r="K2027" s="10">
        <f t="shared" si="15"/>
        <v>1700</v>
      </c>
      <c r="L2027" s="10">
        <f t="shared" si="14"/>
        <v>425</v>
      </c>
      <c r="M2027" s="11">
        <v>0.25</v>
      </c>
      <c r="O2027" s="16"/>
      <c r="P2027" s="14"/>
      <c r="Q2027" s="12"/>
      <c r="R2027" s="13"/>
    </row>
    <row r="2028" spans="1:18" ht="15.75" customHeight="1" x14ac:dyDescent="0.25">
      <c r="A2028" s="1"/>
      <c r="B2028" s="6" t="s">
        <v>27</v>
      </c>
      <c r="C2028" s="6">
        <v>1128299</v>
      </c>
      <c r="D2028" s="7">
        <v>44250</v>
      </c>
      <c r="E2028" s="6" t="s">
        <v>28</v>
      </c>
      <c r="F2028" s="6" t="s">
        <v>80</v>
      </c>
      <c r="G2028" s="6" t="s">
        <v>81</v>
      </c>
      <c r="H2028" s="6" t="s">
        <v>17</v>
      </c>
      <c r="I2028" s="8">
        <v>0.29999999999999993</v>
      </c>
      <c r="J2028" s="9">
        <v>4750</v>
      </c>
      <c r="K2028" s="10">
        <f t="shared" si="15"/>
        <v>1424.9999999999998</v>
      </c>
      <c r="L2028" s="10">
        <f t="shared" si="14"/>
        <v>498.74999999999989</v>
      </c>
      <c r="M2028" s="11">
        <v>0.35</v>
      </c>
      <c r="O2028" s="16"/>
      <c r="P2028" s="14"/>
      <c r="Q2028" s="12"/>
      <c r="R2028" s="13"/>
    </row>
    <row r="2029" spans="1:18" ht="15.75" customHeight="1" x14ac:dyDescent="0.25">
      <c r="A2029" s="1"/>
      <c r="B2029" s="6" t="s">
        <v>27</v>
      </c>
      <c r="C2029" s="6">
        <v>1128299</v>
      </c>
      <c r="D2029" s="7">
        <v>44250</v>
      </c>
      <c r="E2029" s="6" t="s">
        <v>28</v>
      </c>
      <c r="F2029" s="6" t="s">
        <v>80</v>
      </c>
      <c r="G2029" s="6" t="s">
        <v>81</v>
      </c>
      <c r="H2029" s="6" t="s">
        <v>18</v>
      </c>
      <c r="I2029" s="8">
        <v>0.4</v>
      </c>
      <c r="J2029" s="9">
        <v>3750</v>
      </c>
      <c r="K2029" s="10">
        <f t="shared" si="15"/>
        <v>1500</v>
      </c>
      <c r="L2029" s="10">
        <f t="shared" si="14"/>
        <v>600</v>
      </c>
      <c r="M2029" s="11">
        <v>0.4</v>
      </c>
      <c r="O2029" s="16"/>
      <c r="P2029" s="14"/>
      <c r="Q2029" s="12"/>
      <c r="R2029" s="13"/>
    </row>
    <row r="2030" spans="1:18" ht="15.75" customHeight="1" x14ac:dyDescent="0.25">
      <c r="A2030" s="1"/>
      <c r="B2030" s="6" t="s">
        <v>27</v>
      </c>
      <c r="C2030" s="6">
        <v>1128299</v>
      </c>
      <c r="D2030" s="7">
        <v>44250</v>
      </c>
      <c r="E2030" s="6" t="s">
        <v>28</v>
      </c>
      <c r="F2030" s="6" t="s">
        <v>80</v>
      </c>
      <c r="G2030" s="6" t="s">
        <v>81</v>
      </c>
      <c r="H2030" s="6" t="s">
        <v>19</v>
      </c>
      <c r="I2030" s="8">
        <v>0.4</v>
      </c>
      <c r="J2030" s="9">
        <v>3750</v>
      </c>
      <c r="K2030" s="10">
        <f t="shared" si="15"/>
        <v>1500</v>
      </c>
      <c r="L2030" s="10">
        <f t="shared" si="14"/>
        <v>525</v>
      </c>
      <c r="M2030" s="11">
        <v>0.35</v>
      </c>
      <c r="O2030" s="16"/>
      <c r="P2030" s="14"/>
      <c r="Q2030" s="12"/>
      <c r="R2030" s="13"/>
    </row>
    <row r="2031" spans="1:18" ht="15.75" customHeight="1" x14ac:dyDescent="0.25">
      <c r="A2031" s="1"/>
      <c r="B2031" s="6" t="s">
        <v>27</v>
      </c>
      <c r="C2031" s="6">
        <v>1128299</v>
      </c>
      <c r="D2031" s="7">
        <v>44250</v>
      </c>
      <c r="E2031" s="6" t="s">
        <v>28</v>
      </c>
      <c r="F2031" s="6" t="s">
        <v>80</v>
      </c>
      <c r="G2031" s="6" t="s">
        <v>81</v>
      </c>
      <c r="H2031" s="6" t="s">
        <v>20</v>
      </c>
      <c r="I2031" s="8">
        <v>0.4</v>
      </c>
      <c r="J2031" s="9">
        <v>2250</v>
      </c>
      <c r="K2031" s="10">
        <f t="shared" si="15"/>
        <v>900</v>
      </c>
      <c r="L2031" s="10">
        <f t="shared" si="14"/>
        <v>315</v>
      </c>
      <c r="M2031" s="11">
        <v>0.35</v>
      </c>
      <c r="O2031" s="16"/>
      <c r="P2031" s="14"/>
      <c r="Q2031" s="12"/>
      <c r="R2031" s="13"/>
    </row>
    <row r="2032" spans="1:18" ht="15.75" customHeight="1" x14ac:dyDescent="0.25">
      <c r="A2032" s="1"/>
      <c r="B2032" s="6" t="s">
        <v>27</v>
      </c>
      <c r="C2032" s="6">
        <v>1128299</v>
      </c>
      <c r="D2032" s="7">
        <v>44250</v>
      </c>
      <c r="E2032" s="6" t="s">
        <v>28</v>
      </c>
      <c r="F2032" s="6" t="s">
        <v>80</v>
      </c>
      <c r="G2032" s="6" t="s">
        <v>81</v>
      </c>
      <c r="H2032" s="6" t="s">
        <v>21</v>
      </c>
      <c r="I2032" s="8">
        <v>0.45000000000000007</v>
      </c>
      <c r="J2032" s="9">
        <v>1500</v>
      </c>
      <c r="K2032" s="10">
        <f t="shared" si="15"/>
        <v>675.00000000000011</v>
      </c>
      <c r="L2032" s="10">
        <f t="shared" si="14"/>
        <v>202.50000000000003</v>
      </c>
      <c r="M2032" s="11">
        <v>0.3</v>
      </c>
      <c r="O2032" s="16"/>
      <c r="P2032" s="14"/>
      <c r="Q2032" s="12"/>
      <c r="R2032" s="13"/>
    </row>
    <row r="2033" spans="1:18" ht="15.75" customHeight="1" x14ac:dyDescent="0.25">
      <c r="A2033" s="1"/>
      <c r="B2033" s="6" t="s">
        <v>27</v>
      </c>
      <c r="C2033" s="6">
        <v>1128299</v>
      </c>
      <c r="D2033" s="7">
        <v>44250</v>
      </c>
      <c r="E2033" s="6" t="s">
        <v>28</v>
      </c>
      <c r="F2033" s="6" t="s">
        <v>80</v>
      </c>
      <c r="G2033" s="6" t="s">
        <v>81</v>
      </c>
      <c r="H2033" s="6" t="s">
        <v>22</v>
      </c>
      <c r="I2033" s="8">
        <v>0.4</v>
      </c>
      <c r="J2033" s="9">
        <v>3500</v>
      </c>
      <c r="K2033" s="10">
        <f t="shared" si="15"/>
        <v>1400</v>
      </c>
      <c r="L2033" s="10">
        <f t="shared" si="14"/>
        <v>350</v>
      </c>
      <c r="M2033" s="11">
        <v>0.25</v>
      </c>
      <c r="O2033" s="16"/>
      <c r="P2033" s="14"/>
      <c r="Q2033" s="12"/>
      <c r="R2033" s="13"/>
    </row>
    <row r="2034" spans="1:18" ht="15.75" customHeight="1" x14ac:dyDescent="0.25">
      <c r="A2034" s="1"/>
      <c r="B2034" s="6" t="s">
        <v>27</v>
      </c>
      <c r="C2034" s="6">
        <v>1128299</v>
      </c>
      <c r="D2034" s="7">
        <v>44277</v>
      </c>
      <c r="E2034" s="6" t="s">
        <v>28</v>
      </c>
      <c r="F2034" s="6" t="s">
        <v>80</v>
      </c>
      <c r="G2034" s="6" t="s">
        <v>81</v>
      </c>
      <c r="H2034" s="6" t="s">
        <v>17</v>
      </c>
      <c r="I2034" s="8">
        <v>0.4</v>
      </c>
      <c r="J2034" s="9">
        <v>5000</v>
      </c>
      <c r="K2034" s="10">
        <f t="shared" si="15"/>
        <v>2000</v>
      </c>
      <c r="L2034" s="10">
        <f t="shared" si="14"/>
        <v>700</v>
      </c>
      <c r="M2034" s="11">
        <v>0.35</v>
      </c>
      <c r="O2034" s="16"/>
      <c r="P2034" s="14"/>
      <c r="Q2034" s="12"/>
      <c r="R2034" s="13"/>
    </row>
    <row r="2035" spans="1:18" ht="15.75" customHeight="1" x14ac:dyDescent="0.25">
      <c r="A2035" s="1"/>
      <c r="B2035" s="6" t="s">
        <v>27</v>
      </c>
      <c r="C2035" s="6">
        <v>1128299</v>
      </c>
      <c r="D2035" s="7">
        <v>44277</v>
      </c>
      <c r="E2035" s="6" t="s">
        <v>28</v>
      </c>
      <c r="F2035" s="6" t="s">
        <v>80</v>
      </c>
      <c r="G2035" s="6" t="s">
        <v>81</v>
      </c>
      <c r="H2035" s="6" t="s">
        <v>18</v>
      </c>
      <c r="I2035" s="8">
        <v>0.5</v>
      </c>
      <c r="J2035" s="9">
        <v>3500</v>
      </c>
      <c r="K2035" s="10">
        <f t="shared" si="15"/>
        <v>1750</v>
      </c>
      <c r="L2035" s="10">
        <f t="shared" si="14"/>
        <v>700</v>
      </c>
      <c r="M2035" s="11">
        <v>0.4</v>
      </c>
      <c r="O2035" s="16"/>
      <c r="P2035" s="14"/>
      <c r="Q2035" s="12"/>
      <c r="R2035" s="13"/>
    </row>
    <row r="2036" spans="1:18" ht="15.75" customHeight="1" x14ac:dyDescent="0.25">
      <c r="A2036" s="1"/>
      <c r="B2036" s="6" t="s">
        <v>27</v>
      </c>
      <c r="C2036" s="6">
        <v>1128299</v>
      </c>
      <c r="D2036" s="7">
        <v>44277</v>
      </c>
      <c r="E2036" s="6" t="s">
        <v>28</v>
      </c>
      <c r="F2036" s="6" t="s">
        <v>80</v>
      </c>
      <c r="G2036" s="6" t="s">
        <v>81</v>
      </c>
      <c r="H2036" s="6" t="s">
        <v>19</v>
      </c>
      <c r="I2036" s="8">
        <v>0.5</v>
      </c>
      <c r="J2036" s="9">
        <v>3500</v>
      </c>
      <c r="K2036" s="10">
        <f t="shared" si="15"/>
        <v>1750</v>
      </c>
      <c r="L2036" s="10">
        <f t="shared" si="14"/>
        <v>612.5</v>
      </c>
      <c r="M2036" s="11">
        <v>0.35</v>
      </c>
      <c r="O2036" s="16"/>
      <c r="P2036" s="14"/>
      <c r="Q2036" s="12"/>
      <c r="R2036" s="13"/>
    </row>
    <row r="2037" spans="1:18" ht="15.75" customHeight="1" x14ac:dyDescent="0.25">
      <c r="A2037" s="1"/>
      <c r="B2037" s="6" t="s">
        <v>27</v>
      </c>
      <c r="C2037" s="6">
        <v>1128299</v>
      </c>
      <c r="D2037" s="7">
        <v>44277</v>
      </c>
      <c r="E2037" s="6" t="s">
        <v>28</v>
      </c>
      <c r="F2037" s="6" t="s">
        <v>80</v>
      </c>
      <c r="G2037" s="6" t="s">
        <v>81</v>
      </c>
      <c r="H2037" s="6" t="s">
        <v>20</v>
      </c>
      <c r="I2037" s="8">
        <v>0.5</v>
      </c>
      <c r="J2037" s="9">
        <v>2250</v>
      </c>
      <c r="K2037" s="10">
        <f t="shared" si="15"/>
        <v>1125</v>
      </c>
      <c r="L2037" s="10">
        <f t="shared" si="14"/>
        <v>393.75</v>
      </c>
      <c r="M2037" s="11">
        <v>0.35</v>
      </c>
      <c r="O2037" s="16"/>
      <c r="P2037" s="14"/>
      <c r="Q2037" s="12"/>
      <c r="R2037" s="13"/>
    </row>
    <row r="2038" spans="1:18" ht="15.75" customHeight="1" x14ac:dyDescent="0.25">
      <c r="A2038" s="1"/>
      <c r="B2038" s="6" t="s">
        <v>27</v>
      </c>
      <c r="C2038" s="6">
        <v>1128299</v>
      </c>
      <c r="D2038" s="7">
        <v>44277</v>
      </c>
      <c r="E2038" s="6" t="s">
        <v>28</v>
      </c>
      <c r="F2038" s="6" t="s">
        <v>80</v>
      </c>
      <c r="G2038" s="6" t="s">
        <v>81</v>
      </c>
      <c r="H2038" s="6" t="s">
        <v>21</v>
      </c>
      <c r="I2038" s="8">
        <v>0.55000000000000004</v>
      </c>
      <c r="J2038" s="9">
        <v>1250</v>
      </c>
      <c r="K2038" s="10">
        <f t="shared" si="15"/>
        <v>687.5</v>
      </c>
      <c r="L2038" s="10">
        <f t="shared" si="14"/>
        <v>206.25</v>
      </c>
      <c r="M2038" s="11">
        <v>0.3</v>
      </c>
      <c r="O2038" s="16"/>
      <c r="P2038" s="14"/>
      <c r="Q2038" s="12"/>
      <c r="R2038" s="13"/>
    </row>
    <row r="2039" spans="1:18" ht="15.75" customHeight="1" x14ac:dyDescent="0.25">
      <c r="A2039" s="1"/>
      <c r="B2039" s="6" t="s">
        <v>27</v>
      </c>
      <c r="C2039" s="6">
        <v>1128299</v>
      </c>
      <c r="D2039" s="7">
        <v>44277</v>
      </c>
      <c r="E2039" s="6" t="s">
        <v>28</v>
      </c>
      <c r="F2039" s="6" t="s">
        <v>80</v>
      </c>
      <c r="G2039" s="6" t="s">
        <v>81</v>
      </c>
      <c r="H2039" s="6" t="s">
        <v>22</v>
      </c>
      <c r="I2039" s="8">
        <v>0.5</v>
      </c>
      <c r="J2039" s="9">
        <v>3250</v>
      </c>
      <c r="K2039" s="10">
        <f t="shared" si="15"/>
        <v>1625</v>
      </c>
      <c r="L2039" s="10">
        <f t="shared" si="14"/>
        <v>406.25</v>
      </c>
      <c r="M2039" s="11">
        <v>0.25</v>
      </c>
      <c r="O2039" s="16"/>
      <c r="P2039" s="14"/>
      <c r="Q2039" s="12"/>
      <c r="R2039" s="13"/>
    </row>
    <row r="2040" spans="1:18" ht="15.75" customHeight="1" x14ac:dyDescent="0.25">
      <c r="A2040" s="1"/>
      <c r="B2040" s="6" t="s">
        <v>27</v>
      </c>
      <c r="C2040" s="6">
        <v>1128299</v>
      </c>
      <c r="D2040" s="7">
        <v>44309</v>
      </c>
      <c r="E2040" s="6" t="s">
        <v>28</v>
      </c>
      <c r="F2040" s="6" t="s">
        <v>80</v>
      </c>
      <c r="G2040" s="6" t="s">
        <v>81</v>
      </c>
      <c r="H2040" s="6" t="s">
        <v>17</v>
      </c>
      <c r="I2040" s="8">
        <v>0.5</v>
      </c>
      <c r="J2040" s="9">
        <v>5000</v>
      </c>
      <c r="K2040" s="10">
        <f t="shared" si="15"/>
        <v>2500</v>
      </c>
      <c r="L2040" s="10">
        <f t="shared" si="14"/>
        <v>875</v>
      </c>
      <c r="M2040" s="11">
        <v>0.35</v>
      </c>
      <c r="O2040" s="16"/>
      <c r="P2040" s="14"/>
      <c r="Q2040" s="12"/>
      <c r="R2040" s="13"/>
    </row>
    <row r="2041" spans="1:18" ht="15.75" customHeight="1" x14ac:dyDescent="0.25">
      <c r="A2041" s="1"/>
      <c r="B2041" s="6" t="s">
        <v>27</v>
      </c>
      <c r="C2041" s="6">
        <v>1128299</v>
      </c>
      <c r="D2041" s="7">
        <v>44309</v>
      </c>
      <c r="E2041" s="6" t="s">
        <v>28</v>
      </c>
      <c r="F2041" s="6" t="s">
        <v>80</v>
      </c>
      <c r="G2041" s="6" t="s">
        <v>81</v>
      </c>
      <c r="H2041" s="6" t="s">
        <v>18</v>
      </c>
      <c r="I2041" s="8">
        <v>0.55000000000000004</v>
      </c>
      <c r="J2041" s="9">
        <v>3000</v>
      </c>
      <c r="K2041" s="10">
        <f t="shared" si="15"/>
        <v>1650.0000000000002</v>
      </c>
      <c r="L2041" s="10">
        <f t="shared" si="14"/>
        <v>660.00000000000011</v>
      </c>
      <c r="M2041" s="11">
        <v>0.4</v>
      </c>
      <c r="O2041" s="16"/>
      <c r="P2041" s="14"/>
      <c r="Q2041" s="12"/>
      <c r="R2041" s="13"/>
    </row>
    <row r="2042" spans="1:18" ht="15.75" customHeight="1" x14ac:dyDescent="0.25">
      <c r="A2042" s="1"/>
      <c r="B2042" s="6" t="s">
        <v>27</v>
      </c>
      <c r="C2042" s="6">
        <v>1128299</v>
      </c>
      <c r="D2042" s="7">
        <v>44309</v>
      </c>
      <c r="E2042" s="6" t="s">
        <v>28</v>
      </c>
      <c r="F2042" s="6" t="s">
        <v>80</v>
      </c>
      <c r="G2042" s="6" t="s">
        <v>81</v>
      </c>
      <c r="H2042" s="6" t="s">
        <v>19</v>
      </c>
      <c r="I2042" s="8">
        <v>0.55000000000000004</v>
      </c>
      <c r="J2042" s="9">
        <v>3500</v>
      </c>
      <c r="K2042" s="10">
        <f t="shared" si="15"/>
        <v>1925.0000000000002</v>
      </c>
      <c r="L2042" s="10">
        <f t="shared" si="14"/>
        <v>673.75</v>
      </c>
      <c r="M2042" s="11">
        <v>0.35</v>
      </c>
      <c r="O2042" s="16"/>
      <c r="P2042" s="14"/>
      <c r="Q2042" s="12"/>
      <c r="R2042" s="13"/>
    </row>
    <row r="2043" spans="1:18" ht="15.75" customHeight="1" x14ac:dyDescent="0.25">
      <c r="A2043" s="1"/>
      <c r="B2043" s="6" t="s">
        <v>27</v>
      </c>
      <c r="C2043" s="6">
        <v>1128299</v>
      </c>
      <c r="D2043" s="7">
        <v>44309</v>
      </c>
      <c r="E2043" s="6" t="s">
        <v>28</v>
      </c>
      <c r="F2043" s="6" t="s">
        <v>80</v>
      </c>
      <c r="G2043" s="6" t="s">
        <v>81</v>
      </c>
      <c r="H2043" s="6" t="s">
        <v>20</v>
      </c>
      <c r="I2043" s="8">
        <v>0.5</v>
      </c>
      <c r="J2043" s="9">
        <v>2500</v>
      </c>
      <c r="K2043" s="10">
        <f t="shared" si="15"/>
        <v>1250</v>
      </c>
      <c r="L2043" s="10">
        <f t="shared" si="14"/>
        <v>437.5</v>
      </c>
      <c r="M2043" s="11">
        <v>0.35</v>
      </c>
      <c r="O2043" s="16"/>
      <c r="P2043" s="14"/>
      <c r="Q2043" s="12"/>
      <c r="R2043" s="13"/>
    </row>
    <row r="2044" spans="1:18" ht="15.75" customHeight="1" x14ac:dyDescent="0.25">
      <c r="A2044" s="1"/>
      <c r="B2044" s="6" t="s">
        <v>27</v>
      </c>
      <c r="C2044" s="6">
        <v>1128299</v>
      </c>
      <c r="D2044" s="7">
        <v>44309</v>
      </c>
      <c r="E2044" s="6" t="s">
        <v>28</v>
      </c>
      <c r="F2044" s="6" t="s">
        <v>80</v>
      </c>
      <c r="G2044" s="6" t="s">
        <v>81</v>
      </c>
      <c r="H2044" s="6" t="s">
        <v>21</v>
      </c>
      <c r="I2044" s="8">
        <v>0.55000000000000004</v>
      </c>
      <c r="J2044" s="9">
        <v>1500</v>
      </c>
      <c r="K2044" s="10">
        <f t="shared" si="15"/>
        <v>825.00000000000011</v>
      </c>
      <c r="L2044" s="10">
        <f t="shared" si="14"/>
        <v>247.50000000000003</v>
      </c>
      <c r="M2044" s="11">
        <v>0.3</v>
      </c>
      <c r="O2044" s="16"/>
      <c r="P2044" s="14"/>
      <c r="Q2044" s="12"/>
      <c r="R2044" s="13"/>
    </row>
    <row r="2045" spans="1:18" ht="15.75" customHeight="1" x14ac:dyDescent="0.25">
      <c r="A2045" s="1"/>
      <c r="B2045" s="6" t="s">
        <v>27</v>
      </c>
      <c r="C2045" s="6">
        <v>1128299</v>
      </c>
      <c r="D2045" s="7">
        <v>44309</v>
      </c>
      <c r="E2045" s="6" t="s">
        <v>28</v>
      </c>
      <c r="F2045" s="6" t="s">
        <v>80</v>
      </c>
      <c r="G2045" s="6" t="s">
        <v>81</v>
      </c>
      <c r="H2045" s="6" t="s">
        <v>22</v>
      </c>
      <c r="I2045" s="8">
        <v>0.70000000000000007</v>
      </c>
      <c r="J2045" s="9">
        <v>3250</v>
      </c>
      <c r="K2045" s="10">
        <f t="shared" si="15"/>
        <v>2275</v>
      </c>
      <c r="L2045" s="10">
        <f t="shared" si="14"/>
        <v>568.75</v>
      </c>
      <c r="M2045" s="11">
        <v>0.25</v>
      </c>
      <c r="O2045" s="16"/>
      <c r="P2045" s="14"/>
      <c r="Q2045" s="12"/>
      <c r="R2045" s="13"/>
    </row>
    <row r="2046" spans="1:18" ht="15.75" customHeight="1" x14ac:dyDescent="0.25">
      <c r="A2046" s="1"/>
      <c r="B2046" s="6" t="s">
        <v>27</v>
      </c>
      <c r="C2046" s="6">
        <v>1128299</v>
      </c>
      <c r="D2046" s="7">
        <v>44340</v>
      </c>
      <c r="E2046" s="6" t="s">
        <v>28</v>
      </c>
      <c r="F2046" s="6" t="s">
        <v>80</v>
      </c>
      <c r="G2046" s="6" t="s">
        <v>81</v>
      </c>
      <c r="H2046" s="6" t="s">
        <v>17</v>
      </c>
      <c r="I2046" s="8">
        <v>0.5</v>
      </c>
      <c r="J2046" s="9">
        <v>5250</v>
      </c>
      <c r="K2046" s="10">
        <f t="shared" si="15"/>
        <v>2625</v>
      </c>
      <c r="L2046" s="10">
        <f t="shared" si="14"/>
        <v>918.74999999999989</v>
      </c>
      <c r="M2046" s="11">
        <v>0.35</v>
      </c>
      <c r="O2046" s="16"/>
      <c r="P2046" s="14"/>
      <c r="Q2046" s="12"/>
      <c r="R2046" s="13"/>
    </row>
    <row r="2047" spans="1:18" ht="15.75" customHeight="1" x14ac:dyDescent="0.25">
      <c r="A2047" s="1"/>
      <c r="B2047" s="6" t="s">
        <v>27</v>
      </c>
      <c r="C2047" s="6">
        <v>1128299</v>
      </c>
      <c r="D2047" s="7">
        <v>44340</v>
      </c>
      <c r="E2047" s="6" t="s">
        <v>28</v>
      </c>
      <c r="F2047" s="6" t="s">
        <v>80</v>
      </c>
      <c r="G2047" s="6" t="s">
        <v>81</v>
      </c>
      <c r="H2047" s="6" t="s">
        <v>18</v>
      </c>
      <c r="I2047" s="8">
        <v>0.55000000000000004</v>
      </c>
      <c r="J2047" s="9">
        <v>3750</v>
      </c>
      <c r="K2047" s="10">
        <f t="shared" si="15"/>
        <v>2062.5</v>
      </c>
      <c r="L2047" s="10">
        <f t="shared" ref="L2047:L2301" si="16">K2047*M2047</f>
        <v>825</v>
      </c>
      <c r="M2047" s="11">
        <v>0.4</v>
      </c>
      <c r="O2047" s="16"/>
      <c r="P2047" s="14"/>
      <c r="Q2047" s="12"/>
      <c r="R2047" s="13"/>
    </row>
    <row r="2048" spans="1:18" ht="15.75" customHeight="1" x14ac:dyDescent="0.25">
      <c r="A2048" s="1"/>
      <c r="B2048" s="6" t="s">
        <v>27</v>
      </c>
      <c r="C2048" s="6">
        <v>1128299</v>
      </c>
      <c r="D2048" s="7">
        <v>44340</v>
      </c>
      <c r="E2048" s="6" t="s">
        <v>28</v>
      </c>
      <c r="F2048" s="6" t="s">
        <v>80</v>
      </c>
      <c r="G2048" s="6" t="s">
        <v>81</v>
      </c>
      <c r="H2048" s="6" t="s">
        <v>19</v>
      </c>
      <c r="I2048" s="8">
        <v>0.55000000000000004</v>
      </c>
      <c r="J2048" s="9">
        <v>4000</v>
      </c>
      <c r="K2048" s="10">
        <f t="shared" ref="K2048:K2302" si="17">I2048*J2048</f>
        <v>2200</v>
      </c>
      <c r="L2048" s="10">
        <f t="shared" si="16"/>
        <v>770</v>
      </c>
      <c r="M2048" s="11">
        <v>0.35</v>
      </c>
      <c r="O2048" s="16"/>
      <c r="P2048" s="14"/>
      <c r="Q2048" s="12"/>
      <c r="R2048" s="13"/>
    </row>
    <row r="2049" spans="1:18" ht="15.75" customHeight="1" x14ac:dyDescent="0.25">
      <c r="A2049" s="1"/>
      <c r="B2049" s="6" t="s">
        <v>27</v>
      </c>
      <c r="C2049" s="6">
        <v>1128299</v>
      </c>
      <c r="D2049" s="7">
        <v>44340</v>
      </c>
      <c r="E2049" s="6" t="s">
        <v>28</v>
      </c>
      <c r="F2049" s="6" t="s">
        <v>80</v>
      </c>
      <c r="G2049" s="6" t="s">
        <v>81</v>
      </c>
      <c r="H2049" s="6" t="s">
        <v>20</v>
      </c>
      <c r="I2049" s="8">
        <v>0.5</v>
      </c>
      <c r="J2049" s="9">
        <v>3000</v>
      </c>
      <c r="K2049" s="10">
        <f t="shared" si="17"/>
        <v>1500</v>
      </c>
      <c r="L2049" s="10">
        <f t="shared" si="16"/>
        <v>525</v>
      </c>
      <c r="M2049" s="11">
        <v>0.35</v>
      </c>
      <c r="O2049" s="16"/>
      <c r="P2049" s="14"/>
      <c r="Q2049" s="12"/>
      <c r="R2049" s="13"/>
    </row>
    <row r="2050" spans="1:18" ht="15.75" customHeight="1" x14ac:dyDescent="0.25">
      <c r="A2050" s="1"/>
      <c r="B2050" s="6" t="s">
        <v>27</v>
      </c>
      <c r="C2050" s="6">
        <v>1128299</v>
      </c>
      <c r="D2050" s="7">
        <v>44340</v>
      </c>
      <c r="E2050" s="6" t="s">
        <v>28</v>
      </c>
      <c r="F2050" s="6" t="s">
        <v>80</v>
      </c>
      <c r="G2050" s="6" t="s">
        <v>81</v>
      </c>
      <c r="H2050" s="6" t="s">
        <v>21</v>
      </c>
      <c r="I2050" s="8">
        <v>0.55000000000000004</v>
      </c>
      <c r="J2050" s="9">
        <v>2000</v>
      </c>
      <c r="K2050" s="10">
        <f t="shared" si="17"/>
        <v>1100</v>
      </c>
      <c r="L2050" s="10">
        <f t="shared" si="16"/>
        <v>330</v>
      </c>
      <c r="M2050" s="11">
        <v>0.3</v>
      </c>
      <c r="O2050" s="16"/>
      <c r="P2050" s="14"/>
      <c r="Q2050" s="12"/>
      <c r="R2050" s="13"/>
    </row>
    <row r="2051" spans="1:18" ht="15.75" customHeight="1" x14ac:dyDescent="0.25">
      <c r="A2051" s="1"/>
      <c r="B2051" s="6" t="s">
        <v>27</v>
      </c>
      <c r="C2051" s="6">
        <v>1128299</v>
      </c>
      <c r="D2051" s="7">
        <v>44340</v>
      </c>
      <c r="E2051" s="6" t="s">
        <v>28</v>
      </c>
      <c r="F2051" s="6" t="s">
        <v>80</v>
      </c>
      <c r="G2051" s="6" t="s">
        <v>81</v>
      </c>
      <c r="H2051" s="6" t="s">
        <v>22</v>
      </c>
      <c r="I2051" s="8">
        <v>0.70000000000000007</v>
      </c>
      <c r="J2051" s="9">
        <v>3750</v>
      </c>
      <c r="K2051" s="10">
        <f t="shared" si="17"/>
        <v>2625.0000000000005</v>
      </c>
      <c r="L2051" s="10">
        <f t="shared" si="16"/>
        <v>656.25000000000011</v>
      </c>
      <c r="M2051" s="11">
        <v>0.25</v>
      </c>
      <c r="O2051" s="16"/>
      <c r="P2051" s="14"/>
      <c r="Q2051" s="12"/>
      <c r="R2051" s="13"/>
    </row>
    <row r="2052" spans="1:18" ht="15.75" customHeight="1" x14ac:dyDescent="0.25">
      <c r="A2052" s="1"/>
      <c r="B2052" s="6" t="s">
        <v>27</v>
      </c>
      <c r="C2052" s="6">
        <v>1128299</v>
      </c>
      <c r="D2052" s="7">
        <v>44370</v>
      </c>
      <c r="E2052" s="6" t="s">
        <v>28</v>
      </c>
      <c r="F2052" s="6" t="s">
        <v>80</v>
      </c>
      <c r="G2052" s="6" t="s">
        <v>81</v>
      </c>
      <c r="H2052" s="6" t="s">
        <v>17</v>
      </c>
      <c r="I2052" s="8">
        <v>0.5</v>
      </c>
      <c r="J2052" s="9">
        <v>6250</v>
      </c>
      <c r="K2052" s="10">
        <f t="shared" si="17"/>
        <v>3125</v>
      </c>
      <c r="L2052" s="10">
        <f t="shared" si="16"/>
        <v>1093.75</v>
      </c>
      <c r="M2052" s="11">
        <v>0.35</v>
      </c>
      <c r="O2052" s="16"/>
      <c r="P2052" s="14"/>
      <c r="Q2052" s="12"/>
      <c r="R2052" s="13"/>
    </row>
    <row r="2053" spans="1:18" ht="15.75" customHeight="1" x14ac:dyDescent="0.25">
      <c r="A2053" s="1"/>
      <c r="B2053" s="6" t="s">
        <v>27</v>
      </c>
      <c r="C2053" s="6">
        <v>1128299</v>
      </c>
      <c r="D2053" s="7">
        <v>44370</v>
      </c>
      <c r="E2053" s="6" t="s">
        <v>28</v>
      </c>
      <c r="F2053" s="6" t="s">
        <v>80</v>
      </c>
      <c r="G2053" s="6" t="s">
        <v>81</v>
      </c>
      <c r="H2053" s="6" t="s">
        <v>18</v>
      </c>
      <c r="I2053" s="8">
        <v>0.55000000000000004</v>
      </c>
      <c r="J2053" s="9">
        <v>4750</v>
      </c>
      <c r="K2053" s="10">
        <f t="shared" si="17"/>
        <v>2612.5</v>
      </c>
      <c r="L2053" s="10">
        <f t="shared" si="16"/>
        <v>1045</v>
      </c>
      <c r="M2053" s="11">
        <v>0.4</v>
      </c>
      <c r="O2053" s="16"/>
      <c r="P2053" s="14"/>
      <c r="Q2053" s="12"/>
      <c r="R2053" s="13"/>
    </row>
    <row r="2054" spans="1:18" ht="15.75" customHeight="1" x14ac:dyDescent="0.25">
      <c r="A2054" s="1"/>
      <c r="B2054" s="6" t="s">
        <v>27</v>
      </c>
      <c r="C2054" s="6">
        <v>1128299</v>
      </c>
      <c r="D2054" s="7">
        <v>44370</v>
      </c>
      <c r="E2054" s="6" t="s">
        <v>28</v>
      </c>
      <c r="F2054" s="6" t="s">
        <v>80</v>
      </c>
      <c r="G2054" s="6" t="s">
        <v>81</v>
      </c>
      <c r="H2054" s="6" t="s">
        <v>19</v>
      </c>
      <c r="I2054" s="8">
        <v>0.55000000000000004</v>
      </c>
      <c r="J2054" s="9">
        <v>4750</v>
      </c>
      <c r="K2054" s="10">
        <f t="shared" si="17"/>
        <v>2612.5</v>
      </c>
      <c r="L2054" s="10">
        <f t="shared" si="16"/>
        <v>914.37499999999989</v>
      </c>
      <c r="M2054" s="11">
        <v>0.35</v>
      </c>
      <c r="O2054" s="16"/>
      <c r="P2054" s="14"/>
      <c r="Q2054" s="12"/>
      <c r="R2054" s="13"/>
    </row>
    <row r="2055" spans="1:18" ht="15.75" customHeight="1" x14ac:dyDescent="0.25">
      <c r="A2055" s="1"/>
      <c r="B2055" s="6" t="s">
        <v>27</v>
      </c>
      <c r="C2055" s="6">
        <v>1128299</v>
      </c>
      <c r="D2055" s="7">
        <v>44370</v>
      </c>
      <c r="E2055" s="6" t="s">
        <v>28</v>
      </c>
      <c r="F2055" s="6" t="s">
        <v>80</v>
      </c>
      <c r="G2055" s="6" t="s">
        <v>81</v>
      </c>
      <c r="H2055" s="6" t="s">
        <v>20</v>
      </c>
      <c r="I2055" s="8">
        <v>0.5</v>
      </c>
      <c r="J2055" s="9">
        <v>3500</v>
      </c>
      <c r="K2055" s="10">
        <f t="shared" si="17"/>
        <v>1750</v>
      </c>
      <c r="L2055" s="10">
        <f t="shared" si="16"/>
        <v>612.5</v>
      </c>
      <c r="M2055" s="11">
        <v>0.35</v>
      </c>
      <c r="O2055" s="16"/>
      <c r="P2055" s="14"/>
      <c r="Q2055" s="12"/>
      <c r="R2055" s="13"/>
    </row>
    <row r="2056" spans="1:18" ht="15.75" customHeight="1" x14ac:dyDescent="0.25">
      <c r="A2056" s="1"/>
      <c r="B2056" s="6" t="s">
        <v>27</v>
      </c>
      <c r="C2056" s="6">
        <v>1128299</v>
      </c>
      <c r="D2056" s="7">
        <v>44370</v>
      </c>
      <c r="E2056" s="6" t="s">
        <v>28</v>
      </c>
      <c r="F2056" s="6" t="s">
        <v>80</v>
      </c>
      <c r="G2056" s="6" t="s">
        <v>81</v>
      </c>
      <c r="H2056" s="6" t="s">
        <v>21</v>
      </c>
      <c r="I2056" s="8">
        <v>0.55000000000000004</v>
      </c>
      <c r="J2056" s="9">
        <v>2250</v>
      </c>
      <c r="K2056" s="10">
        <f t="shared" si="17"/>
        <v>1237.5</v>
      </c>
      <c r="L2056" s="10">
        <f t="shared" si="16"/>
        <v>371.25</v>
      </c>
      <c r="M2056" s="11">
        <v>0.3</v>
      </c>
      <c r="O2056" s="16"/>
      <c r="P2056" s="14"/>
      <c r="Q2056" s="12"/>
      <c r="R2056" s="13"/>
    </row>
    <row r="2057" spans="1:18" ht="15.75" customHeight="1" x14ac:dyDescent="0.25">
      <c r="A2057" s="1"/>
      <c r="B2057" s="6" t="s">
        <v>27</v>
      </c>
      <c r="C2057" s="6">
        <v>1128299</v>
      </c>
      <c r="D2057" s="7">
        <v>44370</v>
      </c>
      <c r="E2057" s="6" t="s">
        <v>28</v>
      </c>
      <c r="F2057" s="6" t="s">
        <v>80</v>
      </c>
      <c r="G2057" s="6" t="s">
        <v>81</v>
      </c>
      <c r="H2057" s="6" t="s">
        <v>22</v>
      </c>
      <c r="I2057" s="8">
        <v>0.70000000000000007</v>
      </c>
      <c r="J2057" s="9">
        <v>5250</v>
      </c>
      <c r="K2057" s="10">
        <f t="shared" si="17"/>
        <v>3675.0000000000005</v>
      </c>
      <c r="L2057" s="10">
        <f t="shared" si="16"/>
        <v>918.75000000000011</v>
      </c>
      <c r="M2057" s="11">
        <v>0.25</v>
      </c>
      <c r="O2057" s="16"/>
      <c r="P2057" s="14"/>
      <c r="Q2057" s="12"/>
      <c r="R2057" s="13"/>
    </row>
    <row r="2058" spans="1:18" ht="15.75" customHeight="1" x14ac:dyDescent="0.25">
      <c r="A2058" s="1"/>
      <c r="B2058" s="6" t="s">
        <v>27</v>
      </c>
      <c r="C2058" s="6">
        <v>1128299</v>
      </c>
      <c r="D2058" s="7">
        <v>44399</v>
      </c>
      <c r="E2058" s="6" t="s">
        <v>28</v>
      </c>
      <c r="F2058" s="6" t="s">
        <v>80</v>
      </c>
      <c r="G2058" s="6" t="s">
        <v>81</v>
      </c>
      <c r="H2058" s="6" t="s">
        <v>17</v>
      </c>
      <c r="I2058" s="8">
        <v>0.5</v>
      </c>
      <c r="J2058" s="9">
        <v>6750</v>
      </c>
      <c r="K2058" s="10">
        <f t="shared" si="17"/>
        <v>3375</v>
      </c>
      <c r="L2058" s="10">
        <f t="shared" si="16"/>
        <v>1181.25</v>
      </c>
      <c r="M2058" s="11">
        <v>0.35</v>
      </c>
      <c r="O2058" s="16"/>
      <c r="P2058" s="14"/>
      <c r="Q2058" s="12"/>
      <c r="R2058" s="13"/>
    </row>
    <row r="2059" spans="1:18" ht="15.75" customHeight="1" x14ac:dyDescent="0.25">
      <c r="A2059" s="1"/>
      <c r="B2059" s="6" t="s">
        <v>27</v>
      </c>
      <c r="C2059" s="6">
        <v>1128299</v>
      </c>
      <c r="D2059" s="7">
        <v>44399</v>
      </c>
      <c r="E2059" s="6" t="s">
        <v>28</v>
      </c>
      <c r="F2059" s="6" t="s">
        <v>80</v>
      </c>
      <c r="G2059" s="6" t="s">
        <v>81</v>
      </c>
      <c r="H2059" s="6" t="s">
        <v>18</v>
      </c>
      <c r="I2059" s="8">
        <v>0.55000000000000004</v>
      </c>
      <c r="J2059" s="9">
        <v>5250</v>
      </c>
      <c r="K2059" s="10">
        <f t="shared" si="17"/>
        <v>2887.5000000000005</v>
      </c>
      <c r="L2059" s="10">
        <f t="shared" si="16"/>
        <v>1155.0000000000002</v>
      </c>
      <c r="M2059" s="11">
        <v>0.4</v>
      </c>
      <c r="O2059" s="16"/>
      <c r="P2059" s="14"/>
      <c r="Q2059" s="12"/>
      <c r="R2059" s="13"/>
    </row>
    <row r="2060" spans="1:18" ht="15.75" customHeight="1" x14ac:dyDescent="0.25">
      <c r="A2060" s="1"/>
      <c r="B2060" s="6" t="s">
        <v>27</v>
      </c>
      <c r="C2060" s="6">
        <v>1128299</v>
      </c>
      <c r="D2060" s="7">
        <v>44399</v>
      </c>
      <c r="E2060" s="6" t="s">
        <v>28</v>
      </c>
      <c r="F2060" s="6" t="s">
        <v>80</v>
      </c>
      <c r="G2060" s="6" t="s">
        <v>81</v>
      </c>
      <c r="H2060" s="6" t="s">
        <v>19</v>
      </c>
      <c r="I2060" s="8">
        <v>0.55000000000000004</v>
      </c>
      <c r="J2060" s="9">
        <v>4750</v>
      </c>
      <c r="K2060" s="10">
        <f t="shared" si="17"/>
        <v>2612.5</v>
      </c>
      <c r="L2060" s="10">
        <f t="shared" si="16"/>
        <v>914.37499999999989</v>
      </c>
      <c r="M2060" s="11">
        <v>0.35</v>
      </c>
      <c r="O2060" s="16"/>
      <c r="P2060" s="14"/>
      <c r="Q2060" s="12"/>
      <c r="R2060" s="13"/>
    </row>
    <row r="2061" spans="1:18" ht="15.75" customHeight="1" x14ac:dyDescent="0.25">
      <c r="A2061" s="1"/>
      <c r="B2061" s="6" t="s">
        <v>27</v>
      </c>
      <c r="C2061" s="6">
        <v>1128299</v>
      </c>
      <c r="D2061" s="7">
        <v>44399</v>
      </c>
      <c r="E2061" s="6" t="s">
        <v>28</v>
      </c>
      <c r="F2061" s="6" t="s">
        <v>80</v>
      </c>
      <c r="G2061" s="6" t="s">
        <v>81</v>
      </c>
      <c r="H2061" s="6" t="s">
        <v>20</v>
      </c>
      <c r="I2061" s="8">
        <v>0.5</v>
      </c>
      <c r="J2061" s="9">
        <v>3750</v>
      </c>
      <c r="K2061" s="10">
        <f t="shared" si="17"/>
        <v>1875</v>
      </c>
      <c r="L2061" s="10">
        <f t="shared" si="16"/>
        <v>656.25</v>
      </c>
      <c r="M2061" s="11">
        <v>0.35</v>
      </c>
      <c r="O2061" s="16"/>
      <c r="P2061" s="14"/>
      <c r="Q2061" s="12"/>
      <c r="R2061" s="13"/>
    </row>
    <row r="2062" spans="1:18" ht="15.75" customHeight="1" x14ac:dyDescent="0.25">
      <c r="A2062" s="1"/>
      <c r="B2062" s="6" t="s">
        <v>27</v>
      </c>
      <c r="C2062" s="6">
        <v>1128299</v>
      </c>
      <c r="D2062" s="7">
        <v>44399</v>
      </c>
      <c r="E2062" s="6" t="s">
        <v>28</v>
      </c>
      <c r="F2062" s="6" t="s">
        <v>80</v>
      </c>
      <c r="G2062" s="6" t="s">
        <v>81</v>
      </c>
      <c r="H2062" s="6" t="s">
        <v>21</v>
      </c>
      <c r="I2062" s="8">
        <v>0.55000000000000004</v>
      </c>
      <c r="J2062" s="9">
        <v>4250</v>
      </c>
      <c r="K2062" s="10">
        <f t="shared" si="17"/>
        <v>2337.5</v>
      </c>
      <c r="L2062" s="10">
        <f t="shared" si="16"/>
        <v>701.25</v>
      </c>
      <c r="M2062" s="11">
        <v>0.3</v>
      </c>
      <c r="O2062" s="16"/>
      <c r="P2062" s="14"/>
      <c r="Q2062" s="12"/>
      <c r="R2062" s="13"/>
    </row>
    <row r="2063" spans="1:18" ht="15.75" customHeight="1" x14ac:dyDescent="0.25">
      <c r="A2063" s="1"/>
      <c r="B2063" s="6" t="s">
        <v>27</v>
      </c>
      <c r="C2063" s="6">
        <v>1128299</v>
      </c>
      <c r="D2063" s="7">
        <v>44399</v>
      </c>
      <c r="E2063" s="6" t="s">
        <v>28</v>
      </c>
      <c r="F2063" s="6" t="s">
        <v>80</v>
      </c>
      <c r="G2063" s="6" t="s">
        <v>81</v>
      </c>
      <c r="H2063" s="6" t="s">
        <v>22</v>
      </c>
      <c r="I2063" s="8">
        <v>0.70000000000000007</v>
      </c>
      <c r="J2063" s="9">
        <v>4250</v>
      </c>
      <c r="K2063" s="10">
        <f t="shared" si="17"/>
        <v>2975.0000000000005</v>
      </c>
      <c r="L2063" s="10">
        <f t="shared" si="16"/>
        <v>743.75000000000011</v>
      </c>
      <c r="M2063" s="11">
        <v>0.25</v>
      </c>
      <c r="O2063" s="16"/>
      <c r="P2063" s="14"/>
      <c r="Q2063" s="12"/>
      <c r="R2063" s="13"/>
    </row>
    <row r="2064" spans="1:18" ht="15.75" customHeight="1" x14ac:dyDescent="0.25">
      <c r="A2064" s="1"/>
      <c r="B2064" s="6" t="s">
        <v>27</v>
      </c>
      <c r="C2064" s="6">
        <v>1128299</v>
      </c>
      <c r="D2064" s="7">
        <v>44431</v>
      </c>
      <c r="E2064" s="6" t="s">
        <v>28</v>
      </c>
      <c r="F2064" s="6" t="s">
        <v>80</v>
      </c>
      <c r="G2064" s="6" t="s">
        <v>81</v>
      </c>
      <c r="H2064" s="6" t="s">
        <v>17</v>
      </c>
      <c r="I2064" s="8">
        <v>0.55000000000000004</v>
      </c>
      <c r="J2064" s="9">
        <v>6250</v>
      </c>
      <c r="K2064" s="10">
        <f t="shared" si="17"/>
        <v>3437.5000000000005</v>
      </c>
      <c r="L2064" s="10">
        <f t="shared" si="16"/>
        <v>1203.125</v>
      </c>
      <c r="M2064" s="11">
        <v>0.35</v>
      </c>
      <c r="O2064" s="16"/>
      <c r="P2064" s="14"/>
      <c r="Q2064" s="12"/>
      <c r="R2064" s="13"/>
    </row>
    <row r="2065" spans="1:18" ht="15.75" customHeight="1" x14ac:dyDescent="0.25">
      <c r="A2065" s="1"/>
      <c r="B2065" s="6" t="s">
        <v>27</v>
      </c>
      <c r="C2065" s="6">
        <v>1128299</v>
      </c>
      <c r="D2065" s="7">
        <v>44431</v>
      </c>
      <c r="E2065" s="6" t="s">
        <v>28</v>
      </c>
      <c r="F2065" s="6" t="s">
        <v>80</v>
      </c>
      <c r="G2065" s="6" t="s">
        <v>81</v>
      </c>
      <c r="H2065" s="6" t="s">
        <v>18</v>
      </c>
      <c r="I2065" s="8">
        <v>0.60000000000000009</v>
      </c>
      <c r="J2065" s="9">
        <v>5750</v>
      </c>
      <c r="K2065" s="10">
        <f t="shared" si="17"/>
        <v>3450.0000000000005</v>
      </c>
      <c r="L2065" s="10">
        <f t="shared" si="16"/>
        <v>1380.0000000000002</v>
      </c>
      <c r="M2065" s="11">
        <v>0.4</v>
      </c>
      <c r="O2065" s="16"/>
      <c r="P2065" s="14"/>
      <c r="Q2065" s="12"/>
      <c r="R2065" s="13"/>
    </row>
    <row r="2066" spans="1:18" ht="15.75" customHeight="1" x14ac:dyDescent="0.25">
      <c r="A2066" s="1"/>
      <c r="B2066" s="6" t="s">
        <v>27</v>
      </c>
      <c r="C2066" s="6">
        <v>1128299</v>
      </c>
      <c r="D2066" s="7">
        <v>44431</v>
      </c>
      <c r="E2066" s="6" t="s">
        <v>28</v>
      </c>
      <c r="F2066" s="6" t="s">
        <v>80</v>
      </c>
      <c r="G2066" s="6" t="s">
        <v>81</v>
      </c>
      <c r="H2066" s="6" t="s">
        <v>19</v>
      </c>
      <c r="I2066" s="8">
        <v>0.55000000000000004</v>
      </c>
      <c r="J2066" s="9">
        <v>4500</v>
      </c>
      <c r="K2066" s="10">
        <f t="shared" si="17"/>
        <v>2475</v>
      </c>
      <c r="L2066" s="10">
        <f t="shared" si="16"/>
        <v>866.25</v>
      </c>
      <c r="M2066" s="11">
        <v>0.35</v>
      </c>
      <c r="O2066" s="16"/>
      <c r="P2066" s="14"/>
      <c r="Q2066" s="12"/>
      <c r="R2066" s="13"/>
    </row>
    <row r="2067" spans="1:18" ht="15.75" customHeight="1" x14ac:dyDescent="0.25">
      <c r="A2067" s="1"/>
      <c r="B2067" s="6" t="s">
        <v>27</v>
      </c>
      <c r="C2067" s="6">
        <v>1128299</v>
      </c>
      <c r="D2067" s="7">
        <v>44431</v>
      </c>
      <c r="E2067" s="6" t="s">
        <v>28</v>
      </c>
      <c r="F2067" s="6" t="s">
        <v>80</v>
      </c>
      <c r="G2067" s="6" t="s">
        <v>81</v>
      </c>
      <c r="H2067" s="6" t="s">
        <v>20</v>
      </c>
      <c r="I2067" s="8">
        <v>0.55000000000000004</v>
      </c>
      <c r="J2067" s="9">
        <v>4000</v>
      </c>
      <c r="K2067" s="10">
        <f t="shared" si="17"/>
        <v>2200</v>
      </c>
      <c r="L2067" s="10">
        <f t="shared" si="16"/>
        <v>770</v>
      </c>
      <c r="M2067" s="11">
        <v>0.35</v>
      </c>
      <c r="O2067" s="16"/>
      <c r="P2067" s="14"/>
      <c r="Q2067" s="12"/>
      <c r="R2067" s="13"/>
    </row>
    <row r="2068" spans="1:18" ht="15.75" customHeight="1" x14ac:dyDescent="0.25">
      <c r="A2068" s="1"/>
      <c r="B2068" s="6" t="s">
        <v>27</v>
      </c>
      <c r="C2068" s="6">
        <v>1128299</v>
      </c>
      <c r="D2068" s="7">
        <v>44431</v>
      </c>
      <c r="E2068" s="6" t="s">
        <v>28</v>
      </c>
      <c r="F2068" s="6" t="s">
        <v>80</v>
      </c>
      <c r="G2068" s="6" t="s">
        <v>81</v>
      </c>
      <c r="H2068" s="6" t="s">
        <v>21</v>
      </c>
      <c r="I2068" s="8">
        <v>0.65</v>
      </c>
      <c r="J2068" s="9">
        <v>4000</v>
      </c>
      <c r="K2068" s="10">
        <f t="shared" si="17"/>
        <v>2600</v>
      </c>
      <c r="L2068" s="10">
        <f t="shared" si="16"/>
        <v>780</v>
      </c>
      <c r="M2068" s="11">
        <v>0.3</v>
      </c>
      <c r="O2068" s="16"/>
      <c r="P2068" s="14"/>
      <c r="Q2068" s="12"/>
      <c r="R2068" s="13"/>
    </row>
    <row r="2069" spans="1:18" ht="15.75" customHeight="1" x14ac:dyDescent="0.25">
      <c r="A2069" s="1"/>
      <c r="B2069" s="6" t="s">
        <v>27</v>
      </c>
      <c r="C2069" s="6">
        <v>1128299</v>
      </c>
      <c r="D2069" s="7">
        <v>44431</v>
      </c>
      <c r="E2069" s="6" t="s">
        <v>28</v>
      </c>
      <c r="F2069" s="6" t="s">
        <v>80</v>
      </c>
      <c r="G2069" s="6" t="s">
        <v>81</v>
      </c>
      <c r="H2069" s="6" t="s">
        <v>22</v>
      </c>
      <c r="I2069" s="8">
        <v>0.70000000000000007</v>
      </c>
      <c r="J2069" s="9">
        <v>3750</v>
      </c>
      <c r="K2069" s="10">
        <f t="shared" si="17"/>
        <v>2625.0000000000005</v>
      </c>
      <c r="L2069" s="10">
        <f t="shared" si="16"/>
        <v>656.25000000000011</v>
      </c>
      <c r="M2069" s="11">
        <v>0.25</v>
      </c>
      <c r="O2069" s="16"/>
      <c r="P2069" s="14"/>
      <c r="Q2069" s="12"/>
      <c r="R2069" s="13"/>
    </row>
    <row r="2070" spans="1:18" ht="15.75" customHeight="1" x14ac:dyDescent="0.25">
      <c r="A2070" s="1"/>
      <c r="B2070" s="6" t="s">
        <v>27</v>
      </c>
      <c r="C2070" s="6">
        <v>1128299</v>
      </c>
      <c r="D2070" s="7">
        <v>44463</v>
      </c>
      <c r="E2070" s="6" t="s">
        <v>28</v>
      </c>
      <c r="F2070" s="6" t="s">
        <v>80</v>
      </c>
      <c r="G2070" s="6" t="s">
        <v>81</v>
      </c>
      <c r="H2070" s="6" t="s">
        <v>17</v>
      </c>
      <c r="I2070" s="8">
        <v>0.45000000000000007</v>
      </c>
      <c r="J2070" s="9">
        <v>5750</v>
      </c>
      <c r="K2070" s="10">
        <f t="shared" si="17"/>
        <v>2587.5000000000005</v>
      </c>
      <c r="L2070" s="10">
        <f t="shared" si="16"/>
        <v>905.62500000000011</v>
      </c>
      <c r="M2070" s="11">
        <v>0.35</v>
      </c>
      <c r="O2070" s="16"/>
      <c r="P2070" s="14"/>
      <c r="Q2070" s="12"/>
      <c r="R2070" s="13"/>
    </row>
    <row r="2071" spans="1:18" ht="15.75" customHeight="1" x14ac:dyDescent="0.25">
      <c r="A2071" s="1"/>
      <c r="B2071" s="6" t="s">
        <v>27</v>
      </c>
      <c r="C2071" s="6">
        <v>1128299</v>
      </c>
      <c r="D2071" s="7">
        <v>44463</v>
      </c>
      <c r="E2071" s="6" t="s">
        <v>28</v>
      </c>
      <c r="F2071" s="6" t="s">
        <v>80</v>
      </c>
      <c r="G2071" s="6" t="s">
        <v>81</v>
      </c>
      <c r="H2071" s="6" t="s">
        <v>18</v>
      </c>
      <c r="I2071" s="8">
        <v>0.50000000000000011</v>
      </c>
      <c r="J2071" s="9">
        <v>5750</v>
      </c>
      <c r="K2071" s="10">
        <f t="shared" si="17"/>
        <v>2875.0000000000005</v>
      </c>
      <c r="L2071" s="10">
        <f t="shared" si="16"/>
        <v>1150.0000000000002</v>
      </c>
      <c r="M2071" s="11">
        <v>0.4</v>
      </c>
      <c r="O2071" s="16"/>
      <c r="P2071" s="14"/>
      <c r="Q2071" s="12"/>
      <c r="R2071" s="13"/>
    </row>
    <row r="2072" spans="1:18" ht="15.75" customHeight="1" x14ac:dyDescent="0.25">
      <c r="A2072" s="1"/>
      <c r="B2072" s="6" t="s">
        <v>27</v>
      </c>
      <c r="C2072" s="6">
        <v>1128299</v>
      </c>
      <c r="D2072" s="7">
        <v>44463</v>
      </c>
      <c r="E2072" s="6" t="s">
        <v>28</v>
      </c>
      <c r="F2072" s="6" t="s">
        <v>80</v>
      </c>
      <c r="G2072" s="6" t="s">
        <v>81</v>
      </c>
      <c r="H2072" s="6" t="s">
        <v>19</v>
      </c>
      <c r="I2072" s="8">
        <v>0.45000000000000007</v>
      </c>
      <c r="J2072" s="9">
        <v>4250</v>
      </c>
      <c r="K2072" s="10">
        <f t="shared" si="17"/>
        <v>1912.5000000000002</v>
      </c>
      <c r="L2072" s="10">
        <f t="shared" si="16"/>
        <v>669.375</v>
      </c>
      <c r="M2072" s="11">
        <v>0.35</v>
      </c>
      <c r="O2072" s="16"/>
      <c r="P2072" s="14"/>
      <c r="Q2072" s="12"/>
      <c r="R2072" s="13"/>
    </row>
    <row r="2073" spans="1:18" ht="15.75" customHeight="1" x14ac:dyDescent="0.25">
      <c r="A2073" s="1"/>
      <c r="B2073" s="6" t="s">
        <v>27</v>
      </c>
      <c r="C2073" s="6">
        <v>1128299</v>
      </c>
      <c r="D2073" s="7">
        <v>44463</v>
      </c>
      <c r="E2073" s="6" t="s">
        <v>28</v>
      </c>
      <c r="F2073" s="6" t="s">
        <v>80</v>
      </c>
      <c r="G2073" s="6" t="s">
        <v>81</v>
      </c>
      <c r="H2073" s="6" t="s">
        <v>20</v>
      </c>
      <c r="I2073" s="8">
        <v>0.45000000000000007</v>
      </c>
      <c r="J2073" s="9">
        <v>3750</v>
      </c>
      <c r="K2073" s="10">
        <f t="shared" si="17"/>
        <v>1687.5000000000002</v>
      </c>
      <c r="L2073" s="10">
        <f t="shared" si="16"/>
        <v>590.625</v>
      </c>
      <c r="M2073" s="11">
        <v>0.35</v>
      </c>
      <c r="O2073" s="16"/>
      <c r="P2073" s="14"/>
      <c r="Q2073" s="12"/>
      <c r="R2073" s="13"/>
    </row>
    <row r="2074" spans="1:18" ht="15.75" customHeight="1" x14ac:dyDescent="0.25">
      <c r="A2074" s="1"/>
      <c r="B2074" s="6" t="s">
        <v>27</v>
      </c>
      <c r="C2074" s="6">
        <v>1128299</v>
      </c>
      <c r="D2074" s="7">
        <v>44463</v>
      </c>
      <c r="E2074" s="6" t="s">
        <v>28</v>
      </c>
      <c r="F2074" s="6" t="s">
        <v>80</v>
      </c>
      <c r="G2074" s="6" t="s">
        <v>81</v>
      </c>
      <c r="H2074" s="6" t="s">
        <v>21</v>
      </c>
      <c r="I2074" s="8">
        <v>0.55000000000000004</v>
      </c>
      <c r="J2074" s="9">
        <v>3750</v>
      </c>
      <c r="K2074" s="10">
        <f t="shared" si="17"/>
        <v>2062.5</v>
      </c>
      <c r="L2074" s="10">
        <f t="shared" si="16"/>
        <v>618.75</v>
      </c>
      <c r="M2074" s="11">
        <v>0.3</v>
      </c>
      <c r="O2074" s="16"/>
      <c r="P2074" s="14"/>
      <c r="Q2074" s="12"/>
      <c r="R2074" s="13"/>
    </row>
    <row r="2075" spans="1:18" ht="15.75" customHeight="1" x14ac:dyDescent="0.25">
      <c r="A2075" s="1"/>
      <c r="B2075" s="6" t="s">
        <v>27</v>
      </c>
      <c r="C2075" s="6">
        <v>1128299</v>
      </c>
      <c r="D2075" s="7">
        <v>44463</v>
      </c>
      <c r="E2075" s="6" t="s">
        <v>28</v>
      </c>
      <c r="F2075" s="6" t="s">
        <v>80</v>
      </c>
      <c r="G2075" s="6" t="s">
        <v>81</v>
      </c>
      <c r="H2075" s="6" t="s">
        <v>22</v>
      </c>
      <c r="I2075" s="8">
        <v>0.60000000000000009</v>
      </c>
      <c r="J2075" s="9">
        <v>4250</v>
      </c>
      <c r="K2075" s="10">
        <f t="shared" si="17"/>
        <v>2550.0000000000005</v>
      </c>
      <c r="L2075" s="10">
        <f t="shared" si="16"/>
        <v>637.50000000000011</v>
      </c>
      <c r="M2075" s="11">
        <v>0.25</v>
      </c>
      <c r="O2075" s="16"/>
      <c r="P2075" s="14"/>
      <c r="Q2075" s="12"/>
      <c r="R2075" s="13"/>
    </row>
    <row r="2076" spans="1:18" ht="15.75" customHeight="1" x14ac:dyDescent="0.25">
      <c r="A2076" s="1"/>
      <c r="B2076" s="6" t="s">
        <v>27</v>
      </c>
      <c r="C2076" s="6">
        <v>1128299</v>
      </c>
      <c r="D2076" s="7">
        <v>44492</v>
      </c>
      <c r="E2076" s="6" t="s">
        <v>28</v>
      </c>
      <c r="F2076" s="6" t="s">
        <v>80</v>
      </c>
      <c r="G2076" s="6" t="s">
        <v>81</v>
      </c>
      <c r="H2076" s="6" t="s">
        <v>17</v>
      </c>
      <c r="I2076" s="8">
        <v>0.45000000000000007</v>
      </c>
      <c r="J2076" s="9">
        <v>5000</v>
      </c>
      <c r="K2076" s="10">
        <f t="shared" si="17"/>
        <v>2250.0000000000005</v>
      </c>
      <c r="L2076" s="10">
        <f t="shared" si="16"/>
        <v>787.50000000000011</v>
      </c>
      <c r="M2076" s="11">
        <v>0.35</v>
      </c>
      <c r="O2076" s="16"/>
      <c r="P2076" s="14"/>
      <c r="Q2076" s="12"/>
      <c r="R2076" s="13"/>
    </row>
    <row r="2077" spans="1:18" ht="15.75" customHeight="1" x14ac:dyDescent="0.25">
      <c r="A2077" s="1"/>
      <c r="B2077" s="6" t="s">
        <v>27</v>
      </c>
      <c r="C2077" s="6">
        <v>1128299</v>
      </c>
      <c r="D2077" s="7">
        <v>44492</v>
      </c>
      <c r="E2077" s="6" t="s">
        <v>28</v>
      </c>
      <c r="F2077" s="6" t="s">
        <v>80</v>
      </c>
      <c r="G2077" s="6" t="s">
        <v>81</v>
      </c>
      <c r="H2077" s="6" t="s">
        <v>18</v>
      </c>
      <c r="I2077" s="8">
        <v>0.50000000000000011</v>
      </c>
      <c r="J2077" s="9">
        <v>5000</v>
      </c>
      <c r="K2077" s="10">
        <f t="shared" si="17"/>
        <v>2500.0000000000005</v>
      </c>
      <c r="L2077" s="10">
        <f t="shared" si="16"/>
        <v>1000.0000000000002</v>
      </c>
      <c r="M2077" s="11">
        <v>0.4</v>
      </c>
      <c r="O2077" s="16"/>
      <c r="P2077" s="14"/>
      <c r="Q2077" s="12"/>
      <c r="R2077" s="13"/>
    </row>
    <row r="2078" spans="1:18" ht="15.75" customHeight="1" x14ac:dyDescent="0.25">
      <c r="A2078" s="1"/>
      <c r="B2078" s="6" t="s">
        <v>27</v>
      </c>
      <c r="C2078" s="6">
        <v>1128299</v>
      </c>
      <c r="D2078" s="7">
        <v>44492</v>
      </c>
      <c r="E2078" s="6" t="s">
        <v>28</v>
      </c>
      <c r="F2078" s="6" t="s">
        <v>80</v>
      </c>
      <c r="G2078" s="6" t="s">
        <v>81</v>
      </c>
      <c r="H2078" s="6" t="s">
        <v>19</v>
      </c>
      <c r="I2078" s="8">
        <v>0.45000000000000007</v>
      </c>
      <c r="J2078" s="9">
        <v>3250</v>
      </c>
      <c r="K2078" s="10">
        <f t="shared" si="17"/>
        <v>1462.5000000000002</v>
      </c>
      <c r="L2078" s="10">
        <f t="shared" si="16"/>
        <v>511.87500000000006</v>
      </c>
      <c r="M2078" s="11">
        <v>0.35</v>
      </c>
      <c r="O2078" s="16"/>
      <c r="P2078" s="14"/>
      <c r="Q2078" s="12"/>
      <c r="R2078" s="13"/>
    </row>
    <row r="2079" spans="1:18" ht="15.75" customHeight="1" x14ac:dyDescent="0.25">
      <c r="A2079" s="1"/>
      <c r="B2079" s="6" t="s">
        <v>27</v>
      </c>
      <c r="C2079" s="6">
        <v>1128299</v>
      </c>
      <c r="D2079" s="7">
        <v>44492</v>
      </c>
      <c r="E2079" s="6" t="s">
        <v>28</v>
      </c>
      <c r="F2079" s="6" t="s">
        <v>80</v>
      </c>
      <c r="G2079" s="6" t="s">
        <v>81</v>
      </c>
      <c r="H2079" s="6" t="s">
        <v>20</v>
      </c>
      <c r="I2079" s="8">
        <v>0.45000000000000007</v>
      </c>
      <c r="J2079" s="9">
        <v>3000</v>
      </c>
      <c r="K2079" s="10">
        <f t="shared" si="17"/>
        <v>1350.0000000000002</v>
      </c>
      <c r="L2079" s="10">
        <f t="shared" si="16"/>
        <v>472.50000000000006</v>
      </c>
      <c r="M2079" s="11">
        <v>0.35</v>
      </c>
      <c r="O2079" s="16"/>
      <c r="P2079" s="14"/>
      <c r="Q2079" s="12"/>
      <c r="R2079" s="13"/>
    </row>
    <row r="2080" spans="1:18" ht="15.75" customHeight="1" x14ac:dyDescent="0.25">
      <c r="A2080" s="1"/>
      <c r="B2080" s="6" t="s">
        <v>27</v>
      </c>
      <c r="C2080" s="6">
        <v>1128299</v>
      </c>
      <c r="D2080" s="7">
        <v>44492</v>
      </c>
      <c r="E2080" s="6" t="s">
        <v>28</v>
      </c>
      <c r="F2080" s="6" t="s">
        <v>80</v>
      </c>
      <c r="G2080" s="6" t="s">
        <v>81</v>
      </c>
      <c r="H2080" s="6" t="s">
        <v>21</v>
      </c>
      <c r="I2080" s="8">
        <v>0.55000000000000004</v>
      </c>
      <c r="J2080" s="9">
        <v>2750</v>
      </c>
      <c r="K2080" s="10">
        <f t="shared" si="17"/>
        <v>1512.5000000000002</v>
      </c>
      <c r="L2080" s="10">
        <f t="shared" si="16"/>
        <v>453.75000000000006</v>
      </c>
      <c r="M2080" s="11">
        <v>0.3</v>
      </c>
      <c r="O2080" s="16"/>
      <c r="P2080" s="14"/>
      <c r="Q2080" s="12"/>
      <c r="R2080" s="13"/>
    </row>
    <row r="2081" spans="1:18" ht="15.75" customHeight="1" x14ac:dyDescent="0.25">
      <c r="A2081" s="1"/>
      <c r="B2081" s="6" t="s">
        <v>27</v>
      </c>
      <c r="C2081" s="6">
        <v>1128299</v>
      </c>
      <c r="D2081" s="7">
        <v>44492</v>
      </c>
      <c r="E2081" s="6" t="s">
        <v>28</v>
      </c>
      <c r="F2081" s="6" t="s">
        <v>80</v>
      </c>
      <c r="G2081" s="6" t="s">
        <v>81</v>
      </c>
      <c r="H2081" s="6" t="s">
        <v>22</v>
      </c>
      <c r="I2081" s="8">
        <v>0.60000000000000009</v>
      </c>
      <c r="J2081" s="9">
        <v>3250</v>
      </c>
      <c r="K2081" s="10">
        <f t="shared" si="17"/>
        <v>1950.0000000000002</v>
      </c>
      <c r="L2081" s="10">
        <f t="shared" si="16"/>
        <v>487.50000000000006</v>
      </c>
      <c r="M2081" s="11">
        <v>0.25</v>
      </c>
      <c r="O2081" s="16"/>
      <c r="P2081" s="14"/>
      <c r="Q2081" s="12"/>
      <c r="R2081" s="13"/>
    </row>
    <row r="2082" spans="1:18" ht="15.75" customHeight="1" x14ac:dyDescent="0.25">
      <c r="A2082" s="1"/>
      <c r="B2082" s="6" t="s">
        <v>27</v>
      </c>
      <c r="C2082" s="6">
        <v>1128299</v>
      </c>
      <c r="D2082" s="7">
        <v>44523</v>
      </c>
      <c r="E2082" s="6" t="s">
        <v>28</v>
      </c>
      <c r="F2082" s="6" t="s">
        <v>80</v>
      </c>
      <c r="G2082" s="6" t="s">
        <v>81</v>
      </c>
      <c r="H2082" s="6" t="s">
        <v>17</v>
      </c>
      <c r="I2082" s="8">
        <v>0.45000000000000007</v>
      </c>
      <c r="J2082" s="9">
        <v>5000</v>
      </c>
      <c r="K2082" s="10">
        <f t="shared" si="17"/>
        <v>2250.0000000000005</v>
      </c>
      <c r="L2082" s="10">
        <f t="shared" si="16"/>
        <v>787.50000000000011</v>
      </c>
      <c r="M2082" s="11">
        <v>0.35</v>
      </c>
      <c r="O2082" s="16"/>
      <c r="P2082" s="14"/>
      <c r="Q2082" s="12"/>
      <c r="R2082" s="13"/>
    </row>
    <row r="2083" spans="1:18" ht="15.75" customHeight="1" x14ac:dyDescent="0.25">
      <c r="A2083" s="1"/>
      <c r="B2083" s="6" t="s">
        <v>27</v>
      </c>
      <c r="C2083" s="6">
        <v>1128299</v>
      </c>
      <c r="D2083" s="7">
        <v>44523</v>
      </c>
      <c r="E2083" s="6" t="s">
        <v>28</v>
      </c>
      <c r="F2083" s="6" t="s">
        <v>80</v>
      </c>
      <c r="G2083" s="6" t="s">
        <v>81</v>
      </c>
      <c r="H2083" s="6" t="s">
        <v>18</v>
      </c>
      <c r="I2083" s="8">
        <v>0.50000000000000011</v>
      </c>
      <c r="J2083" s="9">
        <v>5250</v>
      </c>
      <c r="K2083" s="10">
        <f t="shared" si="17"/>
        <v>2625.0000000000005</v>
      </c>
      <c r="L2083" s="10">
        <f t="shared" si="16"/>
        <v>1050.0000000000002</v>
      </c>
      <c r="M2083" s="11">
        <v>0.4</v>
      </c>
      <c r="O2083" s="16"/>
      <c r="P2083" s="14"/>
      <c r="Q2083" s="12"/>
      <c r="R2083" s="13"/>
    </row>
    <row r="2084" spans="1:18" ht="15.75" customHeight="1" x14ac:dyDescent="0.25">
      <c r="A2084" s="1"/>
      <c r="B2084" s="6" t="s">
        <v>27</v>
      </c>
      <c r="C2084" s="6">
        <v>1128299</v>
      </c>
      <c r="D2084" s="7">
        <v>44523</v>
      </c>
      <c r="E2084" s="6" t="s">
        <v>28</v>
      </c>
      <c r="F2084" s="6" t="s">
        <v>80</v>
      </c>
      <c r="G2084" s="6" t="s">
        <v>81</v>
      </c>
      <c r="H2084" s="6" t="s">
        <v>19</v>
      </c>
      <c r="I2084" s="8">
        <v>0.45000000000000007</v>
      </c>
      <c r="J2084" s="9">
        <v>3750</v>
      </c>
      <c r="K2084" s="10">
        <f t="shared" si="17"/>
        <v>1687.5000000000002</v>
      </c>
      <c r="L2084" s="10">
        <f t="shared" si="16"/>
        <v>590.625</v>
      </c>
      <c r="M2084" s="11">
        <v>0.35</v>
      </c>
      <c r="O2084" s="16"/>
      <c r="P2084" s="14"/>
      <c r="Q2084" s="12"/>
      <c r="R2084" s="13"/>
    </row>
    <row r="2085" spans="1:18" ht="15.75" customHeight="1" x14ac:dyDescent="0.25">
      <c r="A2085" s="1"/>
      <c r="B2085" s="6" t="s">
        <v>27</v>
      </c>
      <c r="C2085" s="6">
        <v>1128299</v>
      </c>
      <c r="D2085" s="7">
        <v>44523</v>
      </c>
      <c r="E2085" s="6" t="s">
        <v>28</v>
      </c>
      <c r="F2085" s="6" t="s">
        <v>80</v>
      </c>
      <c r="G2085" s="6" t="s">
        <v>81</v>
      </c>
      <c r="H2085" s="6" t="s">
        <v>20</v>
      </c>
      <c r="I2085" s="8">
        <v>0.45000000000000007</v>
      </c>
      <c r="J2085" s="9">
        <v>3500</v>
      </c>
      <c r="K2085" s="10">
        <f t="shared" si="17"/>
        <v>1575.0000000000002</v>
      </c>
      <c r="L2085" s="10">
        <f t="shared" si="16"/>
        <v>551.25</v>
      </c>
      <c r="M2085" s="11">
        <v>0.35</v>
      </c>
      <c r="O2085" s="16"/>
      <c r="P2085" s="14"/>
      <c r="Q2085" s="12"/>
      <c r="R2085" s="13"/>
    </row>
    <row r="2086" spans="1:18" ht="15.75" customHeight="1" x14ac:dyDescent="0.25">
      <c r="A2086" s="1"/>
      <c r="B2086" s="6" t="s">
        <v>27</v>
      </c>
      <c r="C2086" s="6">
        <v>1128299</v>
      </c>
      <c r="D2086" s="7">
        <v>44523</v>
      </c>
      <c r="E2086" s="6" t="s">
        <v>28</v>
      </c>
      <c r="F2086" s="6" t="s">
        <v>80</v>
      </c>
      <c r="G2086" s="6" t="s">
        <v>81</v>
      </c>
      <c r="H2086" s="6" t="s">
        <v>21</v>
      </c>
      <c r="I2086" s="8">
        <v>0.55000000000000004</v>
      </c>
      <c r="J2086" s="9">
        <v>3000</v>
      </c>
      <c r="K2086" s="10">
        <f t="shared" si="17"/>
        <v>1650.0000000000002</v>
      </c>
      <c r="L2086" s="10">
        <f t="shared" si="16"/>
        <v>495.00000000000006</v>
      </c>
      <c r="M2086" s="11">
        <v>0.3</v>
      </c>
      <c r="O2086" s="16"/>
      <c r="P2086" s="14"/>
      <c r="Q2086" s="12"/>
      <c r="R2086" s="13"/>
    </row>
    <row r="2087" spans="1:18" ht="15.75" customHeight="1" x14ac:dyDescent="0.25">
      <c r="A2087" s="1"/>
      <c r="B2087" s="6" t="s">
        <v>27</v>
      </c>
      <c r="C2087" s="6">
        <v>1128299</v>
      </c>
      <c r="D2087" s="7">
        <v>44523</v>
      </c>
      <c r="E2087" s="6" t="s">
        <v>28</v>
      </c>
      <c r="F2087" s="6" t="s">
        <v>80</v>
      </c>
      <c r="G2087" s="6" t="s">
        <v>81</v>
      </c>
      <c r="H2087" s="6" t="s">
        <v>22</v>
      </c>
      <c r="I2087" s="8">
        <v>0.60000000000000009</v>
      </c>
      <c r="J2087" s="9">
        <v>4250</v>
      </c>
      <c r="K2087" s="10">
        <f t="shared" si="17"/>
        <v>2550.0000000000005</v>
      </c>
      <c r="L2087" s="10">
        <f t="shared" si="16"/>
        <v>637.50000000000011</v>
      </c>
      <c r="M2087" s="11">
        <v>0.25</v>
      </c>
      <c r="O2087" s="16"/>
      <c r="P2087" s="14"/>
      <c r="Q2087" s="12"/>
      <c r="R2087" s="13"/>
    </row>
    <row r="2088" spans="1:18" ht="15.75" customHeight="1" x14ac:dyDescent="0.25">
      <c r="A2088" s="1"/>
      <c r="B2088" s="6" t="s">
        <v>27</v>
      </c>
      <c r="C2088" s="6">
        <v>1128299</v>
      </c>
      <c r="D2088" s="7">
        <v>44552</v>
      </c>
      <c r="E2088" s="6" t="s">
        <v>28</v>
      </c>
      <c r="F2088" s="6" t="s">
        <v>80</v>
      </c>
      <c r="G2088" s="6" t="s">
        <v>81</v>
      </c>
      <c r="H2088" s="6" t="s">
        <v>17</v>
      </c>
      <c r="I2088" s="8">
        <v>0.45000000000000007</v>
      </c>
      <c r="J2088" s="9">
        <v>6250</v>
      </c>
      <c r="K2088" s="10">
        <f t="shared" si="17"/>
        <v>2812.5000000000005</v>
      </c>
      <c r="L2088" s="10">
        <f t="shared" si="16"/>
        <v>984.37500000000011</v>
      </c>
      <c r="M2088" s="11">
        <v>0.35</v>
      </c>
      <c r="O2088" s="16"/>
      <c r="P2088" s="14"/>
      <c r="Q2088" s="12"/>
      <c r="R2088" s="13"/>
    </row>
    <row r="2089" spans="1:18" ht="15.75" customHeight="1" x14ac:dyDescent="0.25">
      <c r="A2089" s="1"/>
      <c r="B2089" s="6" t="s">
        <v>27</v>
      </c>
      <c r="C2089" s="6">
        <v>1128299</v>
      </c>
      <c r="D2089" s="7">
        <v>44552</v>
      </c>
      <c r="E2089" s="6" t="s">
        <v>28</v>
      </c>
      <c r="F2089" s="6" t="s">
        <v>80</v>
      </c>
      <c r="G2089" s="6" t="s">
        <v>81</v>
      </c>
      <c r="H2089" s="6" t="s">
        <v>18</v>
      </c>
      <c r="I2089" s="8">
        <v>0.50000000000000011</v>
      </c>
      <c r="J2089" s="9">
        <v>6250</v>
      </c>
      <c r="K2089" s="10">
        <f t="shared" si="17"/>
        <v>3125.0000000000009</v>
      </c>
      <c r="L2089" s="10">
        <f t="shared" si="16"/>
        <v>1250.0000000000005</v>
      </c>
      <c r="M2089" s="11">
        <v>0.4</v>
      </c>
      <c r="O2089" s="16"/>
      <c r="P2089" s="14"/>
      <c r="Q2089" s="12"/>
      <c r="R2089" s="13"/>
    </row>
    <row r="2090" spans="1:18" ht="15.75" customHeight="1" x14ac:dyDescent="0.25">
      <c r="A2090" s="1"/>
      <c r="B2090" s="6" t="s">
        <v>27</v>
      </c>
      <c r="C2090" s="6">
        <v>1128299</v>
      </c>
      <c r="D2090" s="7">
        <v>44552</v>
      </c>
      <c r="E2090" s="6" t="s">
        <v>28</v>
      </c>
      <c r="F2090" s="6" t="s">
        <v>80</v>
      </c>
      <c r="G2090" s="6" t="s">
        <v>81</v>
      </c>
      <c r="H2090" s="6" t="s">
        <v>19</v>
      </c>
      <c r="I2090" s="8">
        <v>0.45000000000000007</v>
      </c>
      <c r="J2090" s="9">
        <v>4250</v>
      </c>
      <c r="K2090" s="10">
        <f t="shared" si="17"/>
        <v>1912.5000000000002</v>
      </c>
      <c r="L2090" s="10">
        <f t="shared" si="16"/>
        <v>669.375</v>
      </c>
      <c r="M2090" s="11">
        <v>0.35</v>
      </c>
      <c r="O2090" s="16"/>
      <c r="P2090" s="14"/>
      <c r="Q2090" s="12"/>
      <c r="R2090" s="13"/>
    </row>
    <row r="2091" spans="1:18" ht="15.75" customHeight="1" x14ac:dyDescent="0.25">
      <c r="A2091" s="1"/>
      <c r="B2091" s="6" t="s">
        <v>27</v>
      </c>
      <c r="C2091" s="6">
        <v>1128299</v>
      </c>
      <c r="D2091" s="7">
        <v>44552</v>
      </c>
      <c r="E2091" s="6" t="s">
        <v>28</v>
      </c>
      <c r="F2091" s="6" t="s">
        <v>80</v>
      </c>
      <c r="G2091" s="6" t="s">
        <v>81</v>
      </c>
      <c r="H2091" s="6" t="s">
        <v>20</v>
      </c>
      <c r="I2091" s="8">
        <v>0.45000000000000007</v>
      </c>
      <c r="J2091" s="9">
        <v>4250</v>
      </c>
      <c r="K2091" s="10">
        <f t="shared" si="17"/>
        <v>1912.5000000000002</v>
      </c>
      <c r="L2091" s="10">
        <f t="shared" si="16"/>
        <v>669.375</v>
      </c>
      <c r="M2091" s="11">
        <v>0.35</v>
      </c>
      <c r="O2091" s="16"/>
      <c r="P2091" s="14"/>
      <c r="Q2091" s="12"/>
      <c r="R2091" s="13"/>
    </row>
    <row r="2092" spans="1:18" ht="15.75" customHeight="1" x14ac:dyDescent="0.25">
      <c r="A2092" s="1"/>
      <c r="B2092" s="6" t="s">
        <v>27</v>
      </c>
      <c r="C2092" s="6">
        <v>1128299</v>
      </c>
      <c r="D2092" s="7">
        <v>44552</v>
      </c>
      <c r="E2092" s="6" t="s">
        <v>28</v>
      </c>
      <c r="F2092" s="6" t="s">
        <v>80</v>
      </c>
      <c r="G2092" s="6" t="s">
        <v>81</v>
      </c>
      <c r="H2092" s="6" t="s">
        <v>21</v>
      </c>
      <c r="I2092" s="8">
        <v>0.55000000000000004</v>
      </c>
      <c r="J2092" s="9">
        <v>3500</v>
      </c>
      <c r="K2092" s="10">
        <f t="shared" si="17"/>
        <v>1925.0000000000002</v>
      </c>
      <c r="L2092" s="10">
        <f t="shared" si="16"/>
        <v>577.5</v>
      </c>
      <c r="M2092" s="11">
        <v>0.3</v>
      </c>
      <c r="O2092" s="16"/>
      <c r="P2092" s="14"/>
      <c r="Q2092" s="12"/>
      <c r="R2092" s="13"/>
    </row>
    <row r="2093" spans="1:18" ht="15.75" customHeight="1" x14ac:dyDescent="0.25">
      <c r="A2093" s="1"/>
      <c r="B2093" s="6" t="s">
        <v>27</v>
      </c>
      <c r="C2093" s="6">
        <v>1128299</v>
      </c>
      <c r="D2093" s="7">
        <v>44552</v>
      </c>
      <c r="E2093" s="6" t="s">
        <v>28</v>
      </c>
      <c r="F2093" s="6" t="s">
        <v>80</v>
      </c>
      <c r="G2093" s="6" t="s">
        <v>81</v>
      </c>
      <c r="H2093" s="6" t="s">
        <v>22</v>
      </c>
      <c r="I2093" s="8">
        <v>0.60000000000000009</v>
      </c>
      <c r="J2093" s="9">
        <v>4500</v>
      </c>
      <c r="K2093" s="10">
        <f t="shared" si="17"/>
        <v>2700.0000000000005</v>
      </c>
      <c r="L2093" s="10">
        <f t="shared" si="16"/>
        <v>675.00000000000011</v>
      </c>
      <c r="M2093" s="11">
        <v>0.25</v>
      </c>
      <c r="O2093" s="16"/>
      <c r="P2093" s="14"/>
      <c r="Q2093" s="12"/>
      <c r="R2093" s="13"/>
    </row>
    <row r="2094" spans="1:18" ht="15.75" customHeight="1" x14ac:dyDescent="0.25">
      <c r="A2094" s="1" t="s">
        <v>39</v>
      </c>
      <c r="B2094" s="6" t="s">
        <v>27</v>
      </c>
      <c r="C2094" s="6">
        <v>1128299</v>
      </c>
      <c r="D2094" s="7">
        <v>44222</v>
      </c>
      <c r="E2094" s="6" t="s">
        <v>28</v>
      </c>
      <c r="F2094" s="6" t="s">
        <v>82</v>
      </c>
      <c r="G2094" s="6" t="s">
        <v>83</v>
      </c>
      <c r="H2094" s="6" t="s">
        <v>17</v>
      </c>
      <c r="I2094" s="8">
        <v>0.34999999999999992</v>
      </c>
      <c r="J2094" s="9">
        <v>4750</v>
      </c>
      <c r="K2094" s="10">
        <f t="shared" si="17"/>
        <v>1662.4999999999995</v>
      </c>
      <c r="L2094" s="10">
        <f t="shared" si="16"/>
        <v>581.87499999999977</v>
      </c>
      <c r="M2094" s="11">
        <v>0.35</v>
      </c>
      <c r="O2094" s="16"/>
      <c r="P2094" s="14"/>
      <c r="Q2094" s="12"/>
      <c r="R2094" s="13"/>
    </row>
    <row r="2095" spans="1:18" ht="15.75" customHeight="1" x14ac:dyDescent="0.25">
      <c r="A2095" s="1"/>
      <c r="B2095" s="6" t="s">
        <v>27</v>
      </c>
      <c r="C2095" s="6">
        <v>1128299</v>
      </c>
      <c r="D2095" s="7">
        <v>44222</v>
      </c>
      <c r="E2095" s="6" t="s">
        <v>28</v>
      </c>
      <c r="F2095" s="6" t="s">
        <v>82</v>
      </c>
      <c r="G2095" s="6" t="s">
        <v>83</v>
      </c>
      <c r="H2095" s="6" t="s">
        <v>18</v>
      </c>
      <c r="I2095" s="8">
        <v>0.45</v>
      </c>
      <c r="J2095" s="9">
        <v>4750</v>
      </c>
      <c r="K2095" s="10">
        <f t="shared" si="17"/>
        <v>2137.5</v>
      </c>
      <c r="L2095" s="10">
        <f t="shared" si="16"/>
        <v>855</v>
      </c>
      <c r="M2095" s="11">
        <v>0.4</v>
      </c>
      <c r="O2095" s="16"/>
      <c r="P2095" s="14"/>
      <c r="Q2095" s="12"/>
      <c r="R2095" s="13"/>
    </row>
    <row r="2096" spans="1:18" ht="15.75" customHeight="1" x14ac:dyDescent="0.25">
      <c r="A2096" s="1"/>
      <c r="B2096" s="6" t="s">
        <v>27</v>
      </c>
      <c r="C2096" s="6">
        <v>1128299</v>
      </c>
      <c r="D2096" s="7">
        <v>44222</v>
      </c>
      <c r="E2096" s="6" t="s">
        <v>28</v>
      </c>
      <c r="F2096" s="6" t="s">
        <v>82</v>
      </c>
      <c r="G2096" s="6" t="s">
        <v>83</v>
      </c>
      <c r="H2096" s="6" t="s">
        <v>19</v>
      </c>
      <c r="I2096" s="8">
        <v>0.45</v>
      </c>
      <c r="J2096" s="9">
        <v>4750</v>
      </c>
      <c r="K2096" s="10">
        <f t="shared" si="17"/>
        <v>2137.5</v>
      </c>
      <c r="L2096" s="10">
        <f t="shared" si="16"/>
        <v>748.125</v>
      </c>
      <c r="M2096" s="11">
        <v>0.35</v>
      </c>
      <c r="O2096" s="16"/>
      <c r="P2096" s="14"/>
      <c r="Q2096" s="12"/>
      <c r="R2096" s="13"/>
    </row>
    <row r="2097" spans="1:18" ht="15.75" customHeight="1" x14ac:dyDescent="0.25">
      <c r="A2097" s="1"/>
      <c r="B2097" s="6" t="s">
        <v>27</v>
      </c>
      <c r="C2097" s="6">
        <v>1128299</v>
      </c>
      <c r="D2097" s="7">
        <v>44222</v>
      </c>
      <c r="E2097" s="6" t="s">
        <v>28</v>
      </c>
      <c r="F2097" s="6" t="s">
        <v>82</v>
      </c>
      <c r="G2097" s="6" t="s">
        <v>83</v>
      </c>
      <c r="H2097" s="6" t="s">
        <v>20</v>
      </c>
      <c r="I2097" s="8">
        <v>0.45</v>
      </c>
      <c r="J2097" s="9">
        <v>3250</v>
      </c>
      <c r="K2097" s="10">
        <f t="shared" si="17"/>
        <v>1462.5</v>
      </c>
      <c r="L2097" s="10">
        <f t="shared" si="16"/>
        <v>511.87499999999994</v>
      </c>
      <c r="M2097" s="11">
        <v>0.35</v>
      </c>
      <c r="O2097" s="16"/>
      <c r="P2097" s="14"/>
      <c r="Q2097" s="12"/>
      <c r="R2097" s="13"/>
    </row>
    <row r="2098" spans="1:18" ht="15.75" customHeight="1" x14ac:dyDescent="0.25">
      <c r="A2098" s="1"/>
      <c r="B2098" s="6" t="s">
        <v>27</v>
      </c>
      <c r="C2098" s="6">
        <v>1128299</v>
      </c>
      <c r="D2098" s="7">
        <v>44222</v>
      </c>
      <c r="E2098" s="6" t="s">
        <v>28</v>
      </c>
      <c r="F2098" s="6" t="s">
        <v>82</v>
      </c>
      <c r="G2098" s="6" t="s">
        <v>83</v>
      </c>
      <c r="H2098" s="6" t="s">
        <v>21</v>
      </c>
      <c r="I2098" s="8">
        <v>0.50000000000000011</v>
      </c>
      <c r="J2098" s="9">
        <v>2750</v>
      </c>
      <c r="K2098" s="10">
        <f t="shared" si="17"/>
        <v>1375.0000000000002</v>
      </c>
      <c r="L2098" s="10">
        <f t="shared" si="16"/>
        <v>412.50000000000006</v>
      </c>
      <c r="M2098" s="11">
        <v>0.3</v>
      </c>
      <c r="O2098" s="16"/>
      <c r="P2098" s="14"/>
      <c r="Q2098" s="12"/>
      <c r="R2098" s="13"/>
    </row>
    <row r="2099" spans="1:18" ht="15.75" customHeight="1" x14ac:dyDescent="0.25">
      <c r="A2099" s="1"/>
      <c r="B2099" s="6" t="s">
        <v>27</v>
      </c>
      <c r="C2099" s="6">
        <v>1128299</v>
      </c>
      <c r="D2099" s="7">
        <v>44222</v>
      </c>
      <c r="E2099" s="6" t="s">
        <v>28</v>
      </c>
      <c r="F2099" s="6" t="s">
        <v>82</v>
      </c>
      <c r="G2099" s="6" t="s">
        <v>83</v>
      </c>
      <c r="H2099" s="6" t="s">
        <v>22</v>
      </c>
      <c r="I2099" s="8">
        <v>0.45</v>
      </c>
      <c r="J2099" s="9">
        <v>4750</v>
      </c>
      <c r="K2099" s="10">
        <f t="shared" si="17"/>
        <v>2137.5</v>
      </c>
      <c r="L2099" s="10">
        <f t="shared" si="16"/>
        <v>534.375</v>
      </c>
      <c r="M2099" s="11">
        <v>0.25</v>
      </c>
      <c r="O2099" s="16"/>
      <c r="P2099" s="14"/>
      <c r="Q2099" s="12"/>
      <c r="R2099" s="13"/>
    </row>
    <row r="2100" spans="1:18" ht="15.75" customHeight="1" x14ac:dyDescent="0.25">
      <c r="A2100" s="1"/>
      <c r="B2100" s="6" t="s">
        <v>27</v>
      </c>
      <c r="C2100" s="6">
        <v>1128299</v>
      </c>
      <c r="D2100" s="7">
        <v>44253</v>
      </c>
      <c r="E2100" s="6" t="s">
        <v>28</v>
      </c>
      <c r="F2100" s="6" t="s">
        <v>82</v>
      </c>
      <c r="G2100" s="6" t="s">
        <v>83</v>
      </c>
      <c r="H2100" s="6" t="s">
        <v>17</v>
      </c>
      <c r="I2100" s="8">
        <v>0.34999999999999992</v>
      </c>
      <c r="J2100" s="9">
        <v>5250</v>
      </c>
      <c r="K2100" s="10">
        <f t="shared" si="17"/>
        <v>1837.4999999999995</v>
      </c>
      <c r="L2100" s="10">
        <f t="shared" si="16"/>
        <v>643.12499999999977</v>
      </c>
      <c r="M2100" s="11">
        <v>0.35</v>
      </c>
      <c r="O2100" s="16"/>
      <c r="P2100" s="14"/>
      <c r="Q2100" s="12"/>
      <c r="R2100" s="13"/>
    </row>
    <row r="2101" spans="1:18" ht="15.75" customHeight="1" x14ac:dyDescent="0.25">
      <c r="A2101" s="1"/>
      <c r="B2101" s="6" t="s">
        <v>27</v>
      </c>
      <c r="C2101" s="6">
        <v>1128299</v>
      </c>
      <c r="D2101" s="7">
        <v>44253</v>
      </c>
      <c r="E2101" s="6" t="s">
        <v>28</v>
      </c>
      <c r="F2101" s="6" t="s">
        <v>82</v>
      </c>
      <c r="G2101" s="6" t="s">
        <v>83</v>
      </c>
      <c r="H2101" s="6" t="s">
        <v>18</v>
      </c>
      <c r="I2101" s="8">
        <v>0.45</v>
      </c>
      <c r="J2101" s="9">
        <v>4250</v>
      </c>
      <c r="K2101" s="10">
        <f t="shared" si="17"/>
        <v>1912.5</v>
      </c>
      <c r="L2101" s="10">
        <f t="shared" si="16"/>
        <v>765</v>
      </c>
      <c r="M2101" s="11">
        <v>0.4</v>
      </c>
      <c r="O2101" s="16"/>
      <c r="P2101" s="14"/>
      <c r="Q2101" s="12"/>
      <c r="R2101" s="13"/>
    </row>
    <row r="2102" spans="1:18" ht="15.75" customHeight="1" x14ac:dyDescent="0.25">
      <c r="A2102" s="1"/>
      <c r="B2102" s="6" t="s">
        <v>27</v>
      </c>
      <c r="C2102" s="6">
        <v>1128299</v>
      </c>
      <c r="D2102" s="7">
        <v>44253</v>
      </c>
      <c r="E2102" s="6" t="s">
        <v>28</v>
      </c>
      <c r="F2102" s="6" t="s">
        <v>82</v>
      </c>
      <c r="G2102" s="6" t="s">
        <v>83</v>
      </c>
      <c r="H2102" s="6" t="s">
        <v>19</v>
      </c>
      <c r="I2102" s="8">
        <v>0.45</v>
      </c>
      <c r="J2102" s="9">
        <v>4250</v>
      </c>
      <c r="K2102" s="10">
        <f t="shared" si="17"/>
        <v>1912.5</v>
      </c>
      <c r="L2102" s="10">
        <f t="shared" si="16"/>
        <v>669.375</v>
      </c>
      <c r="M2102" s="11">
        <v>0.35</v>
      </c>
      <c r="O2102" s="16"/>
      <c r="P2102" s="14"/>
      <c r="Q2102" s="12"/>
      <c r="R2102" s="13"/>
    </row>
    <row r="2103" spans="1:18" ht="15.75" customHeight="1" x14ac:dyDescent="0.25">
      <c r="A2103" s="1"/>
      <c r="B2103" s="6" t="s">
        <v>27</v>
      </c>
      <c r="C2103" s="6">
        <v>1128299</v>
      </c>
      <c r="D2103" s="7">
        <v>44253</v>
      </c>
      <c r="E2103" s="6" t="s">
        <v>28</v>
      </c>
      <c r="F2103" s="6" t="s">
        <v>82</v>
      </c>
      <c r="G2103" s="6" t="s">
        <v>83</v>
      </c>
      <c r="H2103" s="6" t="s">
        <v>20</v>
      </c>
      <c r="I2103" s="8">
        <v>0.45</v>
      </c>
      <c r="J2103" s="9">
        <v>2750</v>
      </c>
      <c r="K2103" s="10">
        <f t="shared" si="17"/>
        <v>1237.5</v>
      </c>
      <c r="L2103" s="10">
        <f t="shared" si="16"/>
        <v>433.125</v>
      </c>
      <c r="M2103" s="11">
        <v>0.35</v>
      </c>
      <c r="O2103" s="16"/>
      <c r="P2103" s="14"/>
      <c r="Q2103" s="12"/>
      <c r="R2103" s="13"/>
    </row>
    <row r="2104" spans="1:18" ht="15.75" customHeight="1" x14ac:dyDescent="0.25">
      <c r="A2104" s="1"/>
      <c r="B2104" s="6" t="s">
        <v>27</v>
      </c>
      <c r="C2104" s="6">
        <v>1128299</v>
      </c>
      <c r="D2104" s="7">
        <v>44253</v>
      </c>
      <c r="E2104" s="6" t="s">
        <v>28</v>
      </c>
      <c r="F2104" s="6" t="s">
        <v>82</v>
      </c>
      <c r="G2104" s="6" t="s">
        <v>83</v>
      </c>
      <c r="H2104" s="6" t="s">
        <v>21</v>
      </c>
      <c r="I2104" s="8">
        <v>0.50000000000000011</v>
      </c>
      <c r="J2104" s="9">
        <v>2000</v>
      </c>
      <c r="K2104" s="10">
        <f t="shared" si="17"/>
        <v>1000.0000000000002</v>
      </c>
      <c r="L2104" s="10">
        <f t="shared" si="16"/>
        <v>300.00000000000006</v>
      </c>
      <c r="M2104" s="11">
        <v>0.3</v>
      </c>
      <c r="O2104" s="16"/>
      <c r="P2104" s="14"/>
      <c r="Q2104" s="12"/>
      <c r="R2104" s="13"/>
    </row>
    <row r="2105" spans="1:18" ht="15.75" customHeight="1" x14ac:dyDescent="0.25">
      <c r="A2105" s="1"/>
      <c r="B2105" s="6" t="s">
        <v>27</v>
      </c>
      <c r="C2105" s="6">
        <v>1128299</v>
      </c>
      <c r="D2105" s="7">
        <v>44253</v>
      </c>
      <c r="E2105" s="6" t="s">
        <v>28</v>
      </c>
      <c r="F2105" s="6" t="s">
        <v>82</v>
      </c>
      <c r="G2105" s="6" t="s">
        <v>83</v>
      </c>
      <c r="H2105" s="6" t="s">
        <v>22</v>
      </c>
      <c r="I2105" s="8">
        <v>0.45</v>
      </c>
      <c r="J2105" s="9">
        <v>4000</v>
      </c>
      <c r="K2105" s="10">
        <f t="shared" si="17"/>
        <v>1800</v>
      </c>
      <c r="L2105" s="10">
        <f t="shared" si="16"/>
        <v>450</v>
      </c>
      <c r="M2105" s="11">
        <v>0.25</v>
      </c>
      <c r="O2105" s="16"/>
      <c r="P2105" s="14"/>
      <c r="Q2105" s="12"/>
      <c r="R2105" s="13"/>
    </row>
    <row r="2106" spans="1:18" ht="15.75" customHeight="1" x14ac:dyDescent="0.25">
      <c r="A2106" s="1"/>
      <c r="B2106" s="6" t="s">
        <v>27</v>
      </c>
      <c r="C2106" s="6">
        <v>1128299</v>
      </c>
      <c r="D2106" s="7">
        <v>44280</v>
      </c>
      <c r="E2106" s="6" t="s">
        <v>28</v>
      </c>
      <c r="F2106" s="6" t="s">
        <v>82</v>
      </c>
      <c r="G2106" s="6" t="s">
        <v>83</v>
      </c>
      <c r="H2106" s="6" t="s">
        <v>17</v>
      </c>
      <c r="I2106" s="8">
        <v>0.45</v>
      </c>
      <c r="J2106" s="9">
        <v>5500</v>
      </c>
      <c r="K2106" s="10">
        <f t="shared" si="17"/>
        <v>2475</v>
      </c>
      <c r="L2106" s="10">
        <f t="shared" si="16"/>
        <v>866.25</v>
      </c>
      <c r="M2106" s="11">
        <v>0.35</v>
      </c>
      <c r="O2106" s="16"/>
      <c r="P2106" s="14"/>
      <c r="Q2106" s="12"/>
      <c r="R2106" s="13"/>
    </row>
    <row r="2107" spans="1:18" ht="15.75" customHeight="1" x14ac:dyDescent="0.25">
      <c r="A2107" s="1"/>
      <c r="B2107" s="6" t="s">
        <v>27</v>
      </c>
      <c r="C2107" s="6">
        <v>1128299</v>
      </c>
      <c r="D2107" s="7">
        <v>44280</v>
      </c>
      <c r="E2107" s="6" t="s">
        <v>28</v>
      </c>
      <c r="F2107" s="6" t="s">
        <v>82</v>
      </c>
      <c r="G2107" s="6" t="s">
        <v>83</v>
      </c>
      <c r="H2107" s="6" t="s">
        <v>18</v>
      </c>
      <c r="I2107" s="8">
        <v>0.55000000000000004</v>
      </c>
      <c r="J2107" s="9">
        <v>4000</v>
      </c>
      <c r="K2107" s="10">
        <f t="shared" si="17"/>
        <v>2200</v>
      </c>
      <c r="L2107" s="10">
        <f t="shared" si="16"/>
        <v>880</v>
      </c>
      <c r="M2107" s="11">
        <v>0.4</v>
      </c>
      <c r="O2107" s="16"/>
      <c r="P2107" s="14"/>
      <c r="Q2107" s="12"/>
      <c r="R2107" s="13"/>
    </row>
    <row r="2108" spans="1:18" ht="15.75" customHeight="1" x14ac:dyDescent="0.25">
      <c r="A2108" s="1"/>
      <c r="B2108" s="6" t="s">
        <v>27</v>
      </c>
      <c r="C2108" s="6">
        <v>1128299</v>
      </c>
      <c r="D2108" s="7">
        <v>44280</v>
      </c>
      <c r="E2108" s="6" t="s">
        <v>28</v>
      </c>
      <c r="F2108" s="6" t="s">
        <v>82</v>
      </c>
      <c r="G2108" s="6" t="s">
        <v>83</v>
      </c>
      <c r="H2108" s="6" t="s">
        <v>19</v>
      </c>
      <c r="I2108" s="8">
        <v>0.55000000000000004</v>
      </c>
      <c r="J2108" s="9">
        <v>4000</v>
      </c>
      <c r="K2108" s="10">
        <f t="shared" si="17"/>
        <v>2200</v>
      </c>
      <c r="L2108" s="10">
        <f t="shared" si="16"/>
        <v>770</v>
      </c>
      <c r="M2108" s="11">
        <v>0.35</v>
      </c>
      <c r="O2108" s="16"/>
      <c r="P2108" s="14"/>
      <c r="Q2108" s="12"/>
      <c r="R2108" s="13"/>
    </row>
    <row r="2109" spans="1:18" ht="15.75" customHeight="1" x14ac:dyDescent="0.25">
      <c r="A2109" s="1"/>
      <c r="B2109" s="6" t="s">
        <v>27</v>
      </c>
      <c r="C2109" s="6">
        <v>1128299</v>
      </c>
      <c r="D2109" s="7">
        <v>44280</v>
      </c>
      <c r="E2109" s="6" t="s">
        <v>28</v>
      </c>
      <c r="F2109" s="6" t="s">
        <v>82</v>
      </c>
      <c r="G2109" s="6" t="s">
        <v>83</v>
      </c>
      <c r="H2109" s="6" t="s">
        <v>20</v>
      </c>
      <c r="I2109" s="8">
        <v>0.55000000000000004</v>
      </c>
      <c r="J2109" s="9">
        <v>2750</v>
      </c>
      <c r="K2109" s="10">
        <f t="shared" si="17"/>
        <v>1512.5000000000002</v>
      </c>
      <c r="L2109" s="10">
        <f t="shared" si="16"/>
        <v>529.375</v>
      </c>
      <c r="M2109" s="11">
        <v>0.35</v>
      </c>
      <c r="O2109" s="16"/>
      <c r="P2109" s="14"/>
      <c r="Q2109" s="12"/>
      <c r="R2109" s="13"/>
    </row>
    <row r="2110" spans="1:18" ht="15.75" customHeight="1" x14ac:dyDescent="0.25">
      <c r="A2110" s="1"/>
      <c r="B2110" s="6" t="s">
        <v>27</v>
      </c>
      <c r="C2110" s="6">
        <v>1128299</v>
      </c>
      <c r="D2110" s="7">
        <v>44280</v>
      </c>
      <c r="E2110" s="6" t="s">
        <v>28</v>
      </c>
      <c r="F2110" s="6" t="s">
        <v>82</v>
      </c>
      <c r="G2110" s="6" t="s">
        <v>83</v>
      </c>
      <c r="H2110" s="6" t="s">
        <v>21</v>
      </c>
      <c r="I2110" s="8">
        <v>0.60000000000000009</v>
      </c>
      <c r="J2110" s="9">
        <v>1750</v>
      </c>
      <c r="K2110" s="10">
        <f t="shared" si="17"/>
        <v>1050.0000000000002</v>
      </c>
      <c r="L2110" s="10">
        <f t="shared" si="16"/>
        <v>315.00000000000006</v>
      </c>
      <c r="M2110" s="11">
        <v>0.3</v>
      </c>
      <c r="O2110" s="16"/>
      <c r="P2110" s="14"/>
      <c r="Q2110" s="12"/>
      <c r="R2110" s="13"/>
    </row>
    <row r="2111" spans="1:18" ht="15.75" customHeight="1" x14ac:dyDescent="0.25">
      <c r="A2111" s="1"/>
      <c r="B2111" s="6" t="s">
        <v>27</v>
      </c>
      <c r="C2111" s="6">
        <v>1128299</v>
      </c>
      <c r="D2111" s="7">
        <v>44280</v>
      </c>
      <c r="E2111" s="6" t="s">
        <v>28</v>
      </c>
      <c r="F2111" s="6" t="s">
        <v>82</v>
      </c>
      <c r="G2111" s="6" t="s">
        <v>83</v>
      </c>
      <c r="H2111" s="6" t="s">
        <v>22</v>
      </c>
      <c r="I2111" s="8">
        <v>0.55000000000000004</v>
      </c>
      <c r="J2111" s="9">
        <v>3750</v>
      </c>
      <c r="K2111" s="10">
        <f t="shared" si="17"/>
        <v>2062.5</v>
      </c>
      <c r="L2111" s="10">
        <f t="shared" si="16"/>
        <v>515.625</v>
      </c>
      <c r="M2111" s="11">
        <v>0.25</v>
      </c>
      <c r="O2111" s="16"/>
      <c r="P2111" s="14"/>
      <c r="Q2111" s="12"/>
      <c r="R2111" s="13"/>
    </row>
    <row r="2112" spans="1:18" ht="15.75" customHeight="1" x14ac:dyDescent="0.25">
      <c r="A2112" s="1"/>
      <c r="B2112" s="6" t="s">
        <v>27</v>
      </c>
      <c r="C2112" s="6">
        <v>1128299</v>
      </c>
      <c r="D2112" s="7">
        <v>44312</v>
      </c>
      <c r="E2112" s="6" t="s">
        <v>28</v>
      </c>
      <c r="F2112" s="6" t="s">
        <v>82</v>
      </c>
      <c r="G2112" s="6" t="s">
        <v>83</v>
      </c>
      <c r="H2112" s="6" t="s">
        <v>17</v>
      </c>
      <c r="I2112" s="8">
        <v>0.55000000000000004</v>
      </c>
      <c r="J2112" s="9">
        <v>5500</v>
      </c>
      <c r="K2112" s="10">
        <f t="shared" si="17"/>
        <v>3025.0000000000005</v>
      </c>
      <c r="L2112" s="10">
        <f t="shared" si="16"/>
        <v>1058.75</v>
      </c>
      <c r="M2112" s="11">
        <v>0.35</v>
      </c>
      <c r="O2112" s="16"/>
      <c r="P2112" s="14"/>
      <c r="Q2112" s="12"/>
      <c r="R2112" s="13"/>
    </row>
    <row r="2113" spans="1:18" ht="15.75" customHeight="1" x14ac:dyDescent="0.25">
      <c r="A2113" s="1"/>
      <c r="B2113" s="6" t="s">
        <v>27</v>
      </c>
      <c r="C2113" s="6">
        <v>1128299</v>
      </c>
      <c r="D2113" s="7">
        <v>44312</v>
      </c>
      <c r="E2113" s="6" t="s">
        <v>28</v>
      </c>
      <c r="F2113" s="6" t="s">
        <v>82</v>
      </c>
      <c r="G2113" s="6" t="s">
        <v>83</v>
      </c>
      <c r="H2113" s="6" t="s">
        <v>18</v>
      </c>
      <c r="I2113" s="8">
        <v>0.60000000000000009</v>
      </c>
      <c r="J2113" s="9">
        <v>3500</v>
      </c>
      <c r="K2113" s="10">
        <f t="shared" si="17"/>
        <v>2100.0000000000005</v>
      </c>
      <c r="L2113" s="10">
        <f t="shared" si="16"/>
        <v>840.00000000000023</v>
      </c>
      <c r="M2113" s="11">
        <v>0.4</v>
      </c>
      <c r="O2113" s="16"/>
      <c r="P2113" s="14"/>
      <c r="Q2113" s="12"/>
      <c r="R2113" s="13"/>
    </row>
    <row r="2114" spans="1:18" ht="15.75" customHeight="1" x14ac:dyDescent="0.25">
      <c r="A2114" s="1"/>
      <c r="B2114" s="6" t="s">
        <v>27</v>
      </c>
      <c r="C2114" s="6">
        <v>1128299</v>
      </c>
      <c r="D2114" s="7">
        <v>44312</v>
      </c>
      <c r="E2114" s="6" t="s">
        <v>28</v>
      </c>
      <c r="F2114" s="6" t="s">
        <v>82</v>
      </c>
      <c r="G2114" s="6" t="s">
        <v>83</v>
      </c>
      <c r="H2114" s="6" t="s">
        <v>19</v>
      </c>
      <c r="I2114" s="8">
        <v>0.60000000000000009</v>
      </c>
      <c r="J2114" s="9">
        <v>4000</v>
      </c>
      <c r="K2114" s="10">
        <f t="shared" si="17"/>
        <v>2400.0000000000005</v>
      </c>
      <c r="L2114" s="10">
        <f t="shared" si="16"/>
        <v>840.00000000000011</v>
      </c>
      <c r="M2114" s="11">
        <v>0.35</v>
      </c>
      <c r="O2114" s="16"/>
      <c r="P2114" s="14"/>
      <c r="Q2114" s="12"/>
      <c r="R2114" s="13"/>
    </row>
    <row r="2115" spans="1:18" ht="15.75" customHeight="1" x14ac:dyDescent="0.25">
      <c r="A2115" s="1"/>
      <c r="B2115" s="6" t="s">
        <v>27</v>
      </c>
      <c r="C2115" s="6">
        <v>1128299</v>
      </c>
      <c r="D2115" s="7">
        <v>44312</v>
      </c>
      <c r="E2115" s="6" t="s">
        <v>28</v>
      </c>
      <c r="F2115" s="6" t="s">
        <v>82</v>
      </c>
      <c r="G2115" s="6" t="s">
        <v>83</v>
      </c>
      <c r="H2115" s="6" t="s">
        <v>20</v>
      </c>
      <c r="I2115" s="8">
        <v>0.55000000000000004</v>
      </c>
      <c r="J2115" s="9">
        <v>3000</v>
      </c>
      <c r="K2115" s="10">
        <f t="shared" si="17"/>
        <v>1650.0000000000002</v>
      </c>
      <c r="L2115" s="10">
        <f t="shared" si="16"/>
        <v>577.5</v>
      </c>
      <c r="M2115" s="11">
        <v>0.35</v>
      </c>
      <c r="O2115" s="16"/>
      <c r="P2115" s="14"/>
      <c r="Q2115" s="12"/>
      <c r="R2115" s="13"/>
    </row>
    <row r="2116" spans="1:18" ht="15.75" customHeight="1" x14ac:dyDescent="0.25">
      <c r="A2116" s="1"/>
      <c r="B2116" s="6" t="s">
        <v>27</v>
      </c>
      <c r="C2116" s="6">
        <v>1128299</v>
      </c>
      <c r="D2116" s="7">
        <v>44312</v>
      </c>
      <c r="E2116" s="6" t="s">
        <v>28</v>
      </c>
      <c r="F2116" s="6" t="s">
        <v>82</v>
      </c>
      <c r="G2116" s="6" t="s">
        <v>83</v>
      </c>
      <c r="H2116" s="6" t="s">
        <v>21</v>
      </c>
      <c r="I2116" s="8">
        <v>0.60000000000000009</v>
      </c>
      <c r="J2116" s="9">
        <v>2000</v>
      </c>
      <c r="K2116" s="10">
        <f t="shared" si="17"/>
        <v>1200.0000000000002</v>
      </c>
      <c r="L2116" s="10">
        <f t="shared" si="16"/>
        <v>360.00000000000006</v>
      </c>
      <c r="M2116" s="11">
        <v>0.3</v>
      </c>
      <c r="O2116" s="16"/>
      <c r="P2116" s="14"/>
      <c r="Q2116" s="12"/>
      <c r="R2116" s="13"/>
    </row>
    <row r="2117" spans="1:18" ht="15.75" customHeight="1" x14ac:dyDescent="0.25">
      <c r="A2117" s="1"/>
      <c r="B2117" s="6" t="s">
        <v>27</v>
      </c>
      <c r="C2117" s="6">
        <v>1128299</v>
      </c>
      <c r="D2117" s="7">
        <v>44312</v>
      </c>
      <c r="E2117" s="6" t="s">
        <v>28</v>
      </c>
      <c r="F2117" s="6" t="s">
        <v>82</v>
      </c>
      <c r="G2117" s="6" t="s">
        <v>83</v>
      </c>
      <c r="H2117" s="6" t="s">
        <v>22</v>
      </c>
      <c r="I2117" s="8">
        <v>0.75000000000000011</v>
      </c>
      <c r="J2117" s="9">
        <v>3750</v>
      </c>
      <c r="K2117" s="10">
        <f t="shared" si="17"/>
        <v>2812.5000000000005</v>
      </c>
      <c r="L2117" s="10">
        <f t="shared" si="16"/>
        <v>703.12500000000011</v>
      </c>
      <c r="M2117" s="11">
        <v>0.25</v>
      </c>
      <c r="O2117" s="16"/>
      <c r="P2117" s="14"/>
      <c r="Q2117" s="12"/>
      <c r="R2117" s="13"/>
    </row>
    <row r="2118" spans="1:18" ht="15.75" customHeight="1" x14ac:dyDescent="0.25">
      <c r="A2118" s="1"/>
      <c r="B2118" s="6" t="s">
        <v>27</v>
      </c>
      <c r="C2118" s="6">
        <v>1128299</v>
      </c>
      <c r="D2118" s="7">
        <v>44343</v>
      </c>
      <c r="E2118" s="6" t="s">
        <v>28</v>
      </c>
      <c r="F2118" s="6" t="s">
        <v>82</v>
      </c>
      <c r="G2118" s="6" t="s">
        <v>83</v>
      </c>
      <c r="H2118" s="6" t="s">
        <v>17</v>
      </c>
      <c r="I2118" s="8">
        <v>0.55000000000000004</v>
      </c>
      <c r="J2118" s="9">
        <v>5750</v>
      </c>
      <c r="K2118" s="10">
        <f t="shared" si="17"/>
        <v>3162.5000000000005</v>
      </c>
      <c r="L2118" s="10">
        <f t="shared" si="16"/>
        <v>1106.875</v>
      </c>
      <c r="M2118" s="11">
        <v>0.35</v>
      </c>
      <c r="O2118" s="16"/>
      <c r="P2118" s="14"/>
      <c r="Q2118" s="12"/>
      <c r="R2118" s="13"/>
    </row>
    <row r="2119" spans="1:18" ht="15.75" customHeight="1" x14ac:dyDescent="0.25">
      <c r="A2119" s="1"/>
      <c r="B2119" s="6" t="s">
        <v>27</v>
      </c>
      <c r="C2119" s="6">
        <v>1128299</v>
      </c>
      <c r="D2119" s="7">
        <v>44343</v>
      </c>
      <c r="E2119" s="6" t="s">
        <v>28</v>
      </c>
      <c r="F2119" s="6" t="s">
        <v>82</v>
      </c>
      <c r="G2119" s="6" t="s">
        <v>83</v>
      </c>
      <c r="H2119" s="6" t="s">
        <v>18</v>
      </c>
      <c r="I2119" s="8">
        <v>0.60000000000000009</v>
      </c>
      <c r="J2119" s="9">
        <v>4250</v>
      </c>
      <c r="K2119" s="10">
        <f t="shared" si="17"/>
        <v>2550.0000000000005</v>
      </c>
      <c r="L2119" s="10">
        <f t="shared" si="16"/>
        <v>1020.0000000000002</v>
      </c>
      <c r="M2119" s="11">
        <v>0.4</v>
      </c>
      <c r="O2119" s="16"/>
      <c r="P2119" s="14"/>
      <c r="Q2119" s="12"/>
      <c r="R2119" s="13"/>
    </row>
    <row r="2120" spans="1:18" ht="15.75" customHeight="1" x14ac:dyDescent="0.25">
      <c r="A2120" s="1"/>
      <c r="B2120" s="6" t="s">
        <v>27</v>
      </c>
      <c r="C2120" s="6">
        <v>1128299</v>
      </c>
      <c r="D2120" s="7">
        <v>44343</v>
      </c>
      <c r="E2120" s="6" t="s">
        <v>28</v>
      </c>
      <c r="F2120" s="6" t="s">
        <v>82</v>
      </c>
      <c r="G2120" s="6" t="s">
        <v>83</v>
      </c>
      <c r="H2120" s="6" t="s">
        <v>19</v>
      </c>
      <c r="I2120" s="8">
        <v>0.60000000000000009</v>
      </c>
      <c r="J2120" s="9">
        <v>4500</v>
      </c>
      <c r="K2120" s="10">
        <f t="shared" si="17"/>
        <v>2700.0000000000005</v>
      </c>
      <c r="L2120" s="10">
        <f t="shared" si="16"/>
        <v>945.00000000000011</v>
      </c>
      <c r="M2120" s="11">
        <v>0.35</v>
      </c>
      <c r="O2120" s="16"/>
      <c r="P2120" s="14"/>
      <c r="Q2120" s="12"/>
      <c r="R2120" s="13"/>
    </row>
    <row r="2121" spans="1:18" ht="15.75" customHeight="1" x14ac:dyDescent="0.25">
      <c r="A2121" s="1"/>
      <c r="B2121" s="6" t="s">
        <v>27</v>
      </c>
      <c r="C2121" s="6">
        <v>1128299</v>
      </c>
      <c r="D2121" s="7">
        <v>44343</v>
      </c>
      <c r="E2121" s="6" t="s">
        <v>28</v>
      </c>
      <c r="F2121" s="6" t="s">
        <v>82</v>
      </c>
      <c r="G2121" s="6" t="s">
        <v>83</v>
      </c>
      <c r="H2121" s="6" t="s">
        <v>20</v>
      </c>
      <c r="I2121" s="8">
        <v>0.55000000000000004</v>
      </c>
      <c r="J2121" s="9">
        <v>3500</v>
      </c>
      <c r="K2121" s="10">
        <f t="shared" si="17"/>
        <v>1925.0000000000002</v>
      </c>
      <c r="L2121" s="10">
        <f t="shared" si="16"/>
        <v>673.75</v>
      </c>
      <c r="M2121" s="11">
        <v>0.35</v>
      </c>
      <c r="O2121" s="16"/>
      <c r="P2121" s="14"/>
      <c r="Q2121" s="12"/>
      <c r="R2121" s="13"/>
    </row>
    <row r="2122" spans="1:18" ht="15.75" customHeight="1" x14ac:dyDescent="0.25">
      <c r="A2122" s="1"/>
      <c r="B2122" s="6" t="s">
        <v>27</v>
      </c>
      <c r="C2122" s="6">
        <v>1128299</v>
      </c>
      <c r="D2122" s="7">
        <v>44343</v>
      </c>
      <c r="E2122" s="6" t="s">
        <v>28</v>
      </c>
      <c r="F2122" s="6" t="s">
        <v>82</v>
      </c>
      <c r="G2122" s="6" t="s">
        <v>83</v>
      </c>
      <c r="H2122" s="6" t="s">
        <v>21</v>
      </c>
      <c r="I2122" s="8">
        <v>0.60000000000000009</v>
      </c>
      <c r="J2122" s="9">
        <v>2500</v>
      </c>
      <c r="K2122" s="10">
        <f t="shared" si="17"/>
        <v>1500.0000000000002</v>
      </c>
      <c r="L2122" s="10">
        <f t="shared" si="16"/>
        <v>450.00000000000006</v>
      </c>
      <c r="M2122" s="11">
        <v>0.3</v>
      </c>
      <c r="O2122" s="16"/>
      <c r="P2122" s="14"/>
      <c r="Q2122" s="12"/>
      <c r="R2122" s="13"/>
    </row>
    <row r="2123" spans="1:18" ht="15.75" customHeight="1" x14ac:dyDescent="0.25">
      <c r="A2123" s="1"/>
      <c r="B2123" s="6" t="s">
        <v>27</v>
      </c>
      <c r="C2123" s="6">
        <v>1128299</v>
      </c>
      <c r="D2123" s="7">
        <v>44343</v>
      </c>
      <c r="E2123" s="6" t="s">
        <v>28</v>
      </c>
      <c r="F2123" s="6" t="s">
        <v>82</v>
      </c>
      <c r="G2123" s="6" t="s">
        <v>83</v>
      </c>
      <c r="H2123" s="6" t="s">
        <v>22</v>
      </c>
      <c r="I2123" s="8">
        <v>0.75000000000000011</v>
      </c>
      <c r="J2123" s="9">
        <v>4250</v>
      </c>
      <c r="K2123" s="10">
        <f t="shared" si="17"/>
        <v>3187.5000000000005</v>
      </c>
      <c r="L2123" s="10">
        <f t="shared" si="16"/>
        <v>796.87500000000011</v>
      </c>
      <c r="M2123" s="11">
        <v>0.25</v>
      </c>
      <c r="O2123" s="16"/>
      <c r="P2123" s="14"/>
      <c r="Q2123" s="12"/>
      <c r="R2123" s="13"/>
    </row>
    <row r="2124" spans="1:18" ht="15.75" customHeight="1" x14ac:dyDescent="0.25">
      <c r="A2124" s="1"/>
      <c r="B2124" s="6" t="s">
        <v>27</v>
      </c>
      <c r="C2124" s="6">
        <v>1128299</v>
      </c>
      <c r="D2124" s="7">
        <v>44373</v>
      </c>
      <c r="E2124" s="6" t="s">
        <v>28</v>
      </c>
      <c r="F2124" s="6" t="s">
        <v>82</v>
      </c>
      <c r="G2124" s="6" t="s">
        <v>83</v>
      </c>
      <c r="H2124" s="6" t="s">
        <v>17</v>
      </c>
      <c r="I2124" s="8">
        <v>0.55000000000000004</v>
      </c>
      <c r="J2124" s="9">
        <v>7000</v>
      </c>
      <c r="K2124" s="10">
        <f t="shared" si="17"/>
        <v>3850.0000000000005</v>
      </c>
      <c r="L2124" s="10">
        <f t="shared" si="16"/>
        <v>1347.5</v>
      </c>
      <c r="M2124" s="11">
        <v>0.35</v>
      </c>
      <c r="O2124" s="16"/>
      <c r="P2124" s="14"/>
      <c r="Q2124" s="12"/>
      <c r="R2124" s="13"/>
    </row>
    <row r="2125" spans="1:18" ht="15.75" customHeight="1" x14ac:dyDescent="0.25">
      <c r="A2125" s="1"/>
      <c r="B2125" s="6" t="s">
        <v>27</v>
      </c>
      <c r="C2125" s="6">
        <v>1128299</v>
      </c>
      <c r="D2125" s="7">
        <v>44373</v>
      </c>
      <c r="E2125" s="6" t="s">
        <v>28</v>
      </c>
      <c r="F2125" s="6" t="s">
        <v>82</v>
      </c>
      <c r="G2125" s="6" t="s">
        <v>83</v>
      </c>
      <c r="H2125" s="6" t="s">
        <v>18</v>
      </c>
      <c r="I2125" s="8">
        <v>0.60000000000000009</v>
      </c>
      <c r="J2125" s="9">
        <v>5500</v>
      </c>
      <c r="K2125" s="10">
        <f t="shared" si="17"/>
        <v>3300.0000000000005</v>
      </c>
      <c r="L2125" s="10">
        <f t="shared" si="16"/>
        <v>1320.0000000000002</v>
      </c>
      <c r="M2125" s="11">
        <v>0.4</v>
      </c>
      <c r="O2125" s="16"/>
      <c r="P2125" s="14"/>
      <c r="Q2125" s="12"/>
      <c r="R2125" s="13"/>
    </row>
    <row r="2126" spans="1:18" ht="15.75" customHeight="1" x14ac:dyDescent="0.25">
      <c r="A2126" s="1"/>
      <c r="B2126" s="6" t="s">
        <v>27</v>
      </c>
      <c r="C2126" s="6">
        <v>1128299</v>
      </c>
      <c r="D2126" s="7">
        <v>44373</v>
      </c>
      <c r="E2126" s="6" t="s">
        <v>28</v>
      </c>
      <c r="F2126" s="6" t="s">
        <v>82</v>
      </c>
      <c r="G2126" s="6" t="s">
        <v>83</v>
      </c>
      <c r="H2126" s="6" t="s">
        <v>19</v>
      </c>
      <c r="I2126" s="8">
        <v>0.60000000000000009</v>
      </c>
      <c r="J2126" s="9">
        <v>5500</v>
      </c>
      <c r="K2126" s="10">
        <f t="shared" si="17"/>
        <v>3300.0000000000005</v>
      </c>
      <c r="L2126" s="10">
        <f t="shared" si="16"/>
        <v>1155</v>
      </c>
      <c r="M2126" s="11">
        <v>0.35</v>
      </c>
      <c r="O2126" s="16"/>
      <c r="P2126" s="14"/>
      <c r="Q2126" s="12"/>
      <c r="R2126" s="13"/>
    </row>
    <row r="2127" spans="1:18" ht="15.75" customHeight="1" x14ac:dyDescent="0.25">
      <c r="A2127" s="1"/>
      <c r="B2127" s="6" t="s">
        <v>27</v>
      </c>
      <c r="C2127" s="6">
        <v>1128299</v>
      </c>
      <c r="D2127" s="7">
        <v>44373</v>
      </c>
      <c r="E2127" s="6" t="s">
        <v>28</v>
      </c>
      <c r="F2127" s="6" t="s">
        <v>82</v>
      </c>
      <c r="G2127" s="6" t="s">
        <v>83</v>
      </c>
      <c r="H2127" s="6" t="s">
        <v>20</v>
      </c>
      <c r="I2127" s="8">
        <v>0.55000000000000004</v>
      </c>
      <c r="J2127" s="9">
        <v>4250</v>
      </c>
      <c r="K2127" s="10">
        <f t="shared" si="17"/>
        <v>2337.5</v>
      </c>
      <c r="L2127" s="10">
        <f t="shared" si="16"/>
        <v>818.125</v>
      </c>
      <c r="M2127" s="11">
        <v>0.35</v>
      </c>
      <c r="O2127" s="16"/>
      <c r="P2127" s="14"/>
      <c r="Q2127" s="12"/>
      <c r="R2127" s="13"/>
    </row>
    <row r="2128" spans="1:18" ht="15.75" customHeight="1" x14ac:dyDescent="0.25">
      <c r="A2128" s="1"/>
      <c r="B2128" s="6" t="s">
        <v>27</v>
      </c>
      <c r="C2128" s="6">
        <v>1128299</v>
      </c>
      <c r="D2128" s="7">
        <v>44373</v>
      </c>
      <c r="E2128" s="6" t="s">
        <v>28</v>
      </c>
      <c r="F2128" s="6" t="s">
        <v>82</v>
      </c>
      <c r="G2128" s="6" t="s">
        <v>83</v>
      </c>
      <c r="H2128" s="6" t="s">
        <v>21</v>
      </c>
      <c r="I2128" s="8">
        <v>0.60000000000000009</v>
      </c>
      <c r="J2128" s="9">
        <v>3000</v>
      </c>
      <c r="K2128" s="10">
        <f t="shared" si="17"/>
        <v>1800.0000000000002</v>
      </c>
      <c r="L2128" s="10">
        <f t="shared" si="16"/>
        <v>540</v>
      </c>
      <c r="M2128" s="11">
        <v>0.3</v>
      </c>
      <c r="O2128" s="16"/>
      <c r="P2128" s="14"/>
      <c r="Q2128" s="12"/>
      <c r="R2128" s="13"/>
    </row>
    <row r="2129" spans="1:18" ht="15.75" customHeight="1" x14ac:dyDescent="0.25">
      <c r="A2129" s="1"/>
      <c r="B2129" s="6" t="s">
        <v>27</v>
      </c>
      <c r="C2129" s="6">
        <v>1128299</v>
      </c>
      <c r="D2129" s="7">
        <v>44373</v>
      </c>
      <c r="E2129" s="6" t="s">
        <v>28</v>
      </c>
      <c r="F2129" s="6" t="s">
        <v>82</v>
      </c>
      <c r="G2129" s="6" t="s">
        <v>83</v>
      </c>
      <c r="H2129" s="6" t="s">
        <v>22</v>
      </c>
      <c r="I2129" s="8">
        <v>0.75000000000000011</v>
      </c>
      <c r="J2129" s="9">
        <v>6000</v>
      </c>
      <c r="K2129" s="10">
        <f t="shared" si="17"/>
        <v>4500.0000000000009</v>
      </c>
      <c r="L2129" s="10">
        <f t="shared" si="16"/>
        <v>1125.0000000000002</v>
      </c>
      <c r="M2129" s="11">
        <v>0.25</v>
      </c>
      <c r="O2129" s="16"/>
      <c r="P2129" s="14"/>
      <c r="Q2129" s="12"/>
      <c r="R2129" s="13"/>
    </row>
    <row r="2130" spans="1:18" ht="15.75" customHeight="1" x14ac:dyDescent="0.25">
      <c r="A2130" s="1"/>
      <c r="B2130" s="6" t="s">
        <v>27</v>
      </c>
      <c r="C2130" s="6">
        <v>1128299</v>
      </c>
      <c r="D2130" s="7">
        <v>44402</v>
      </c>
      <c r="E2130" s="6" t="s">
        <v>28</v>
      </c>
      <c r="F2130" s="6" t="s">
        <v>82</v>
      </c>
      <c r="G2130" s="6" t="s">
        <v>83</v>
      </c>
      <c r="H2130" s="6" t="s">
        <v>17</v>
      </c>
      <c r="I2130" s="8">
        <v>0.55000000000000004</v>
      </c>
      <c r="J2130" s="9">
        <v>7500</v>
      </c>
      <c r="K2130" s="10">
        <f t="shared" si="17"/>
        <v>4125</v>
      </c>
      <c r="L2130" s="10">
        <f t="shared" si="16"/>
        <v>1443.75</v>
      </c>
      <c r="M2130" s="11">
        <v>0.35</v>
      </c>
      <c r="O2130" s="16"/>
      <c r="P2130" s="14"/>
      <c r="Q2130" s="12"/>
      <c r="R2130" s="13"/>
    </row>
    <row r="2131" spans="1:18" ht="15.75" customHeight="1" x14ac:dyDescent="0.25">
      <c r="A2131" s="1"/>
      <c r="B2131" s="6" t="s">
        <v>27</v>
      </c>
      <c r="C2131" s="6">
        <v>1128299</v>
      </c>
      <c r="D2131" s="7">
        <v>44402</v>
      </c>
      <c r="E2131" s="6" t="s">
        <v>28</v>
      </c>
      <c r="F2131" s="6" t="s">
        <v>82</v>
      </c>
      <c r="G2131" s="6" t="s">
        <v>83</v>
      </c>
      <c r="H2131" s="6" t="s">
        <v>18</v>
      </c>
      <c r="I2131" s="8">
        <v>0.60000000000000009</v>
      </c>
      <c r="J2131" s="9">
        <v>6000</v>
      </c>
      <c r="K2131" s="10">
        <f t="shared" si="17"/>
        <v>3600.0000000000005</v>
      </c>
      <c r="L2131" s="10">
        <f t="shared" si="16"/>
        <v>1440.0000000000002</v>
      </c>
      <c r="M2131" s="11">
        <v>0.4</v>
      </c>
      <c r="O2131" s="16"/>
      <c r="P2131" s="14"/>
      <c r="Q2131" s="12"/>
      <c r="R2131" s="13"/>
    </row>
    <row r="2132" spans="1:18" ht="15.75" customHeight="1" x14ac:dyDescent="0.25">
      <c r="A2132" s="1"/>
      <c r="B2132" s="6" t="s">
        <v>27</v>
      </c>
      <c r="C2132" s="6">
        <v>1128299</v>
      </c>
      <c r="D2132" s="7">
        <v>44402</v>
      </c>
      <c r="E2132" s="6" t="s">
        <v>28</v>
      </c>
      <c r="F2132" s="6" t="s">
        <v>82</v>
      </c>
      <c r="G2132" s="6" t="s">
        <v>83</v>
      </c>
      <c r="H2132" s="6" t="s">
        <v>19</v>
      </c>
      <c r="I2132" s="8">
        <v>0.60000000000000009</v>
      </c>
      <c r="J2132" s="9">
        <v>5500</v>
      </c>
      <c r="K2132" s="10">
        <f t="shared" si="17"/>
        <v>3300.0000000000005</v>
      </c>
      <c r="L2132" s="10">
        <f t="shared" si="16"/>
        <v>1155</v>
      </c>
      <c r="M2132" s="11">
        <v>0.35</v>
      </c>
      <c r="O2132" s="16"/>
      <c r="P2132" s="14"/>
      <c r="Q2132" s="12"/>
      <c r="R2132" s="13"/>
    </row>
    <row r="2133" spans="1:18" ht="15.75" customHeight="1" x14ac:dyDescent="0.25">
      <c r="A2133" s="1"/>
      <c r="B2133" s="6" t="s">
        <v>27</v>
      </c>
      <c r="C2133" s="6">
        <v>1128299</v>
      </c>
      <c r="D2133" s="7">
        <v>44402</v>
      </c>
      <c r="E2133" s="6" t="s">
        <v>28</v>
      </c>
      <c r="F2133" s="6" t="s">
        <v>82</v>
      </c>
      <c r="G2133" s="6" t="s">
        <v>83</v>
      </c>
      <c r="H2133" s="6" t="s">
        <v>20</v>
      </c>
      <c r="I2133" s="8">
        <v>0.55000000000000004</v>
      </c>
      <c r="J2133" s="9">
        <v>4500</v>
      </c>
      <c r="K2133" s="10">
        <f t="shared" si="17"/>
        <v>2475</v>
      </c>
      <c r="L2133" s="10">
        <f t="shared" si="16"/>
        <v>866.25</v>
      </c>
      <c r="M2133" s="11">
        <v>0.35</v>
      </c>
      <c r="O2133" s="16"/>
      <c r="P2133" s="14"/>
      <c r="Q2133" s="12"/>
      <c r="R2133" s="13"/>
    </row>
    <row r="2134" spans="1:18" ht="15.75" customHeight="1" x14ac:dyDescent="0.25">
      <c r="A2134" s="1"/>
      <c r="B2134" s="6" t="s">
        <v>27</v>
      </c>
      <c r="C2134" s="6">
        <v>1128299</v>
      </c>
      <c r="D2134" s="7">
        <v>44402</v>
      </c>
      <c r="E2134" s="6" t="s">
        <v>28</v>
      </c>
      <c r="F2134" s="6" t="s">
        <v>82</v>
      </c>
      <c r="G2134" s="6" t="s">
        <v>83</v>
      </c>
      <c r="H2134" s="6" t="s">
        <v>21</v>
      </c>
      <c r="I2134" s="8">
        <v>0.60000000000000009</v>
      </c>
      <c r="J2134" s="9">
        <v>5000</v>
      </c>
      <c r="K2134" s="10">
        <f t="shared" si="17"/>
        <v>3000.0000000000005</v>
      </c>
      <c r="L2134" s="10">
        <f t="shared" si="16"/>
        <v>900.00000000000011</v>
      </c>
      <c r="M2134" s="11">
        <v>0.3</v>
      </c>
      <c r="O2134" s="16"/>
      <c r="P2134" s="14"/>
      <c r="Q2134" s="12"/>
      <c r="R2134" s="13"/>
    </row>
    <row r="2135" spans="1:18" ht="15.75" customHeight="1" x14ac:dyDescent="0.25">
      <c r="A2135" s="1"/>
      <c r="B2135" s="6" t="s">
        <v>27</v>
      </c>
      <c r="C2135" s="6">
        <v>1128299</v>
      </c>
      <c r="D2135" s="7">
        <v>44402</v>
      </c>
      <c r="E2135" s="6" t="s">
        <v>28</v>
      </c>
      <c r="F2135" s="6" t="s">
        <v>82</v>
      </c>
      <c r="G2135" s="6" t="s">
        <v>83</v>
      </c>
      <c r="H2135" s="6" t="s">
        <v>22</v>
      </c>
      <c r="I2135" s="8">
        <v>0.75000000000000011</v>
      </c>
      <c r="J2135" s="9">
        <v>5000</v>
      </c>
      <c r="K2135" s="10">
        <f t="shared" si="17"/>
        <v>3750.0000000000005</v>
      </c>
      <c r="L2135" s="10">
        <f t="shared" si="16"/>
        <v>937.50000000000011</v>
      </c>
      <c r="M2135" s="11">
        <v>0.25</v>
      </c>
      <c r="O2135" s="16"/>
      <c r="P2135" s="14"/>
      <c r="Q2135" s="12"/>
      <c r="R2135" s="13"/>
    </row>
    <row r="2136" spans="1:18" ht="15.75" customHeight="1" x14ac:dyDescent="0.25">
      <c r="A2136" s="1"/>
      <c r="B2136" s="6" t="s">
        <v>27</v>
      </c>
      <c r="C2136" s="6">
        <v>1128299</v>
      </c>
      <c r="D2136" s="7">
        <v>44434</v>
      </c>
      <c r="E2136" s="6" t="s">
        <v>28</v>
      </c>
      <c r="F2136" s="6" t="s">
        <v>82</v>
      </c>
      <c r="G2136" s="6" t="s">
        <v>83</v>
      </c>
      <c r="H2136" s="6" t="s">
        <v>17</v>
      </c>
      <c r="I2136" s="8">
        <v>0.60000000000000009</v>
      </c>
      <c r="J2136" s="9">
        <v>7000</v>
      </c>
      <c r="K2136" s="10">
        <f t="shared" si="17"/>
        <v>4200.0000000000009</v>
      </c>
      <c r="L2136" s="10">
        <f t="shared" si="16"/>
        <v>1470.0000000000002</v>
      </c>
      <c r="M2136" s="11">
        <v>0.35</v>
      </c>
      <c r="O2136" s="16"/>
      <c r="P2136" s="14"/>
      <c r="Q2136" s="12"/>
      <c r="R2136" s="13"/>
    </row>
    <row r="2137" spans="1:18" ht="15.75" customHeight="1" x14ac:dyDescent="0.25">
      <c r="A2137" s="1"/>
      <c r="B2137" s="6" t="s">
        <v>27</v>
      </c>
      <c r="C2137" s="6">
        <v>1128299</v>
      </c>
      <c r="D2137" s="7">
        <v>44434</v>
      </c>
      <c r="E2137" s="6" t="s">
        <v>28</v>
      </c>
      <c r="F2137" s="6" t="s">
        <v>82</v>
      </c>
      <c r="G2137" s="6" t="s">
        <v>83</v>
      </c>
      <c r="H2137" s="6" t="s">
        <v>18</v>
      </c>
      <c r="I2137" s="8">
        <v>0.65000000000000013</v>
      </c>
      <c r="J2137" s="9">
        <v>6500</v>
      </c>
      <c r="K2137" s="10">
        <f t="shared" si="17"/>
        <v>4225.0000000000009</v>
      </c>
      <c r="L2137" s="10">
        <f t="shared" si="16"/>
        <v>1690.0000000000005</v>
      </c>
      <c r="M2137" s="11">
        <v>0.4</v>
      </c>
      <c r="O2137" s="16"/>
      <c r="P2137" s="14"/>
      <c r="Q2137" s="12"/>
      <c r="R2137" s="13"/>
    </row>
    <row r="2138" spans="1:18" ht="15.75" customHeight="1" x14ac:dyDescent="0.25">
      <c r="A2138" s="1"/>
      <c r="B2138" s="6" t="s">
        <v>27</v>
      </c>
      <c r="C2138" s="6">
        <v>1128299</v>
      </c>
      <c r="D2138" s="7">
        <v>44434</v>
      </c>
      <c r="E2138" s="6" t="s">
        <v>28</v>
      </c>
      <c r="F2138" s="6" t="s">
        <v>82</v>
      </c>
      <c r="G2138" s="6" t="s">
        <v>83</v>
      </c>
      <c r="H2138" s="6" t="s">
        <v>19</v>
      </c>
      <c r="I2138" s="8">
        <v>0.60000000000000009</v>
      </c>
      <c r="J2138" s="9">
        <v>5250</v>
      </c>
      <c r="K2138" s="10">
        <f t="shared" si="17"/>
        <v>3150.0000000000005</v>
      </c>
      <c r="L2138" s="10">
        <f t="shared" si="16"/>
        <v>1102.5</v>
      </c>
      <c r="M2138" s="11">
        <v>0.35</v>
      </c>
      <c r="O2138" s="16"/>
      <c r="P2138" s="14"/>
      <c r="Q2138" s="12"/>
      <c r="R2138" s="13"/>
    </row>
    <row r="2139" spans="1:18" ht="15.75" customHeight="1" x14ac:dyDescent="0.25">
      <c r="A2139" s="1"/>
      <c r="B2139" s="6" t="s">
        <v>27</v>
      </c>
      <c r="C2139" s="6">
        <v>1128299</v>
      </c>
      <c r="D2139" s="7">
        <v>44434</v>
      </c>
      <c r="E2139" s="6" t="s">
        <v>28</v>
      </c>
      <c r="F2139" s="6" t="s">
        <v>82</v>
      </c>
      <c r="G2139" s="6" t="s">
        <v>83</v>
      </c>
      <c r="H2139" s="6" t="s">
        <v>20</v>
      </c>
      <c r="I2139" s="8">
        <v>0.60000000000000009</v>
      </c>
      <c r="J2139" s="9">
        <v>4750</v>
      </c>
      <c r="K2139" s="10">
        <f t="shared" si="17"/>
        <v>2850.0000000000005</v>
      </c>
      <c r="L2139" s="10">
        <f t="shared" si="16"/>
        <v>997.50000000000011</v>
      </c>
      <c r="M2139" s="11">
        <v>0.35</v>
      </c>
      <c r="O2139" s="16"/>
      <c r="P2139" s="14"/>
      <c r="Q2139" s="12"/>
      <c r="R2139" s="13"/>
    </row>
    <row r="2140" spans="1:18" ht="15.75" customHeight="1" x14ac:dyDescent="0.25">
      <c r="A2140" s="1"/>
      <c r="B2140" s="6" t="s">
        <v>27</v>
      </c>
      <c r="C2140" s="6">
        <v>1128299</v>
      </c>
      <c r="D2140" s="7">
        <v>44434</v>
      </c>
      <c r="E2140" s="6" t="s">
        <v>28</v>
      </c>
      <c r="F2140" s="6" t="s">
        <v>82</v>
      </c>
      <c r="G2140" s="6" t="s">
        <v>83</v>
      </c>
      <c r="H2140" s="6" t="s">
        <v>21</v>
      </c>
      <c r="I2140" s="8">
        <v>0.70000000000000007</v>
      </c>
      <c r="J2140" s="9">
        <v>4750</v>
      </c>
      <c r="K2140" s="10">
        <f t="shared" si="17"/>
        <v>3325.0000000000005</v>
      </c>
      <c r="L2140" s="10">
        <f t="shared" si="16"/>
        <v>997.50000000000011</v>
      </c>
      <c r="M2140" s="11">
        <v>0.3</v>
      </c>
      <c r="O2140" s="16"/>
      <c r="P2140" s="14"/>
      <c r="Q2140" s="12"/>
      <c r="R2140" s="13"/>
    </row>
    <row r="2141" spans="1:18" ht="15.75" customHeight="1" x14ac:dyDescent="0.25">
      <c r="A2141" s="1"/>
      <c r="B2141" s="6" t="s">
        <v>27</v>
      </c>
      <c r="C2141" s="6">
        <v>1128299</v>
      </c>
      <c r="D2141" s="7">
        <v>44434</v>
      </c>
      <c r="E2141" s="6" t="s">
        <v>28</v>
      </c>
      <c r="F2141" s="6" t="s">
        <v>82</v>
      </c>
      <c r="G2141" s="6" t="s">
        <v>83</v>
      </c>
      <c r="H2141" s="6" t="s">
        <v>22</v>
      </c>
      <c r="I2141" s="8">
        <v>0.75000000000000011</v>
      </c>
      <c r="J2141" s="9">
        <v>4500</v>
      </c>
      <c r="K2141" s="10">
        <f t="shared" si="17"/>
        <v>3375.0000000000005</v>
      </c>
      <c r="L2141" s="10">
        <f t="shared" si="16"/>
        <v>843.75000000000011</v>
      </c>
      <c r="M2141" s="11">
        <v>0.25</v>
      </c>
      <c r="O2141" s="16"/>
      <c r="P2141" s="14"/>
      <c r="Q2141" s="12"/>
      <c r="R2141" s="13"/>
    </row>
    <row r="2142" spans="1:18" ht="15.75" customHeight="1" x14ac:dyDescent="0.25">
      <c r="A2142" s="1"/>
      <c r="B2142" s="6" t="s">
        <v>27</v>
      </c>
      <c r="C2142" s="6">
        <v>1128299</v>
      </c>
      <c r="D2142" s="7">
        <v>44466</v>
      </c>
      <c r="E2142" s="6" t="s">
        <v>28</v>
      </c>
      <c r="F2142" s="6" t="s">
        <v>82</v>
      </c>
      <c r="G2142" s="6" t="s">
        <v>83</v>
      </c>
      <c r="H2142" s="6" t="s">
        <v>17</v>
      </c>
      <c r="I2142" s="8">
        <v>0.50000000000000011</v>
      </c>
      <c r="J2142" s="9">
        <v>6250</v>
      </c>
      <c r="K2142" s="10">
        <f t="shared" si="17"/>
        <v>3125.0000000000009</v>
      </c>
      <c r="L2142" s="10">
        <f t="shared" si="16"/>
        <v>1093.7500000000002</v>
      </c>
      <c r="M2142" s="11">
        <v>0.35</v>
      </c>
      <c r="O2142" s="16"/>
      <c r="P2142" s="14"/>
      <c r="Q2142" s="12"/>
      <c r="R2142" s="13"/>
    </row>
    <row r="2143" spans="1:18" ht="15.75" customHeight="1" x14ac:dyDescent="0.25">
      <c r="A2143" s="1"/>
      <c r="B2143" s="6" t="s">
        <v>27</v>
      </c>
      <c r="C2143" s="6">
        <v>1128299</v>
      </c>
      <c r="D2143" s="7">
        <v>44466</v>
      </c>
      <c r="E2143" s="6" t="s">
        <v>28</v>
      </c>
      <c r="F2143" s="6" t="s">
        <v>82</v>
      </c>
      <c r="G2143" s="6" t="s">
        <v>83</v>
      </c>
      <c r="H2143" s="6" t="s">
        <v>18</v>
      </c>
      <c r="I2143" s="8">
        <v>0.55000000000000016</v>
      </c>
      <c r="J2143" s="9">
        <v>6250</v>
      </c>
      <c r="K2143" s="10">
        <f t="shared" si="17"/>
        <v>3437.5000000000009</v>
      </c>
      <c r="L2143" s="10">
        <f t="shared" si="16"/>
        <v>1375.0000000000005</v>
      </c>
      <c r="M2143" s="11">
        <v>0.4</v>
      </c>
      <c r="O2143" s="16"/>
      <c r="P2143" s="14"/>
      <c r="Q2143" s="12"/>
      <c r="R2143" s="13"/>
    </row>
    <row r="2144" spans="1:18" ht="15.75" customHeight="1" x14ac:dyDescent="0.25">
      <c r="A2144" s="1"/>
      <c r="B2144" s="6" t="s">
        <v>27</v>
      </c>
      <c r="C2144" s="6">
        <v>1128299</v>
      </c>
      <c r="D2144" s="7">
        <v>44466</v>
      </c>
      <c r="E2144" s="6" t="s">
        <v>28</v>
      </c>
      <c r="F2144" s="6" t="s">
        <v>82</v>
      </c>
      <c r="G2144" s="6" t="s">
        <v>83</v>
      </c>
      <c r="H2144" s="6" t="s">
        <v>19</v>
      </c>
      <c r="I2144" s="8">
        <v>0.50000000000000011</v>
      </c>
      <c r="J2144" s="9">
        <v>4750</v>
      </c>
      <c r="K2144" s="10">
        <f t="shared" si="17"/>
        <v>2375.0000000000005</v>
      </c>
      <c r="L2144" s="10">
        <f t="shared" si="16"/>
        <v>831.25000000000011</v>
      </c>
      <c r="M2144" s="11">
        <v>0.35</v>
      </c>
      <c r="O2144" s="16"/>
      <c r="P2144" s="14"/>
      <c r="Q2144" s="12"/>
      <c r="R2144" s="13"/>
    </row>
    <row r="2145" spans="1:18" ht="15.75" customHeight="1" x14ac:dyDescent="0.25">
      <c r="A2145" s="1"/>
      <c r="B2145" s="6" t="s">
        <v>27</v>
      </c>
      <c r="C2145" s="6">
        <v>1128299</v>
      </c>
      <c r="D2145" s="7">
        <v>44466</v>
      </c>
      <c r="E2145" s="6" t="s">
        <v>28</v>
      </c>
      <c r="F2145" s="6" t="s">
        <v>82</v>
      </c>
      <c r="G2145" s="6" t="s">
        <v>83</v>
      </c>
      <c r="H2145" s="6" t="s">
        <v>20</v>
      </c>
      <c r="I2145" s="8">
        <v>0.50000000000000011</v>
      </c>
      <c r="J2145" s="9">
        <v>4250</v>
      </c>
      <c r="K2145" s="10">
        <f t="shared" si="17"/>
        <v>2125.0000000000005</v>
      </c>
      <c r="L2145" s="10">
        <f t="shared" si="16"/>
        <v>743.75000000000011</v>
      </c>
      <c r="M2145" s="11">
        <v>0.35</v>
      </c>
      <c r="O2145" s="16"/>
      <c r="P2145" s="14"/>
      <c r="Q2145" s="12"/>
      <c r="R2145" s="13"/>
    </row>
    <row r="2146" spans="1:18" ht="15.75" customHeight="1" x14ac:dyDescent="0.25">
      <c r="A2146" s="1"/>
      <c r="B2146" s="6" t="s">
        <v>27</v>
      </c>
      <c r="C2146" s="6">
        <v>1128299</v>
      </c>
      <c r="D2146" s="7">
        <v>44466</v>
      </c>
      <c r="E2146" s="6" t="s">
        <v>28</v>
      </c>
      <c r="F2146" s="6" t="s">
        <v>82</v>
      </c>
      <c r="G2146" s="6" t="s">
        <v>83</v>
      </c>
      <c r="H2146" s="6" t="s">
        <v>21</v>
      </c>
      <c r="I2146" s="8">
        <v>0.60000000000000009</v>
      </c>
      <c r="J2146" s="9">
        <v>4250</v>
      </c>
      <c r="K2146" s="10">
        <f t="shared" si="17"/>
        <v>2550.0000000000005</v>
      </c>
      <c r="L2146" s="10">
        <f t="shared" si="16"/>
        <v>765.00000000000011</v>
      </c>
      <c r="M2146" s="11">
        <v>0.3</v>
      </c>
      <c r="O2146" s="16"/>
      <c r="P2146" s="14"/>
      <c r="Q2146" s="12"/>
      <c r="R2146" s="13"/>
    </row>
    <row r="2147" spans="1:18" ht="15.75" customHeight="1" x14ac:dyDescent="0.25">
      <c r="A2147" s="1"/>
      <c r="B2147" s="6" t="s">
        <v>27</v>
      </c>
      <c r="C2147" s="6">
        <v>1128299</v>
      </c>
      <c r="D2147" s="7">
        <v>44466</v>
      </c>
      <c r="E2147" s="6" t="s">
        <v>28</v>
      </c>
      <c r="F2147" s="6" t="s">
        <v>82</v>
      </c>
      <c r="G2147" s="6" t="s">
        <v>83</v>
      </c>
      <c r="H2147" s="6" t="s">
        <v>22</v>
      </c>
      <c r="I2147" s="8">
        <v>0.65000000000000013</v>
      </c>
      <c r="J2147" s="9">
        <v>4750</v>
      </c>
      <c r="K2147" s="10">
        <f t="shared" si="17"/>
        <v>3087.5000000000005</v>
      </c>
      <c r="L2147" s="10">
        <f t="shared" si="16"/>
        <v>771.87500000000011</v>
      </c>
      <c r="M2147" s="11">
        <v>0.25</v>
      </c>
      <c r="O2147" s="16"/>
      <c r="P2147" s="14"/>
      <c r="Q2147" s="12"/>
      <c r="R2147" s="13"/>
    </row>
    <row r="2148" spans="1:18" ht="15.75" customHeight="1" x14ac:dyDescent="0.25">
      <c r="A2148" s="1"/>
      <c r="B2148" s="6" t="s">
        <v>27</v>
      </c>
      <c r="C2148" s="6">
        <v>1128299</v>
      </c>
      <c r="D2148" s="7">
        <v>44495</v>
      </c>
      <c r="E2148" s="6" t="s">
        <v>28</v>
      </c>
      <c r="F2148" s="6" t="s">
        <v>82</v>
      </c>
      <c r="G2148" s="6" t="s">
        <v>83</v>
      </c>
      <c r="H2148" s="6" t="s">
        <v>17</v>
      </c>
      <c r="I2148" s="8">
        <v>0.50000000000000011</v>
      </c>
      <c r="J2148" s="9">
        <v>5500</v>
      </c>
      <c r="K2148" s="10">
        <f t="shared" si="17"/>
        <v>2750.0000000000005</v>
      </c>
      <c r="L2148" s="10">
        <f t="shared" si="16"/>
        <v>962.50000000000011</v>
      </c>
      <c r="M2148" s="11">
        <v>0.35</v>
      </c>
      <c r="O2148" s="16"/>
      <c r="P2148" s="14"/>
      <c r="Q2148" s="12"/>
      <c r="R2148" s="13"/>
    </row>
    <row r="2149" spans="1:18" ht="15.75" customHeight="1" x14ac:dyDescent="0.25">
      <c r="A2149" s="1"/>
      <c r="B2149" s="6" t="s">
        <v>27</v>
      </c>
      <c r="C2149" s="6">
        <v>1128299</v>
      </c>
      <c r="D2149" s="7">
        <v>44495</v>
      </c>
      <c r="E2149" s="6" t="s">
        <v>28</v>
      </c>
      <c r="F2149" s="6" t="s">
        <v>82</v>
      </c>
      <c r="G2149" s="6" t="s">
        <v>83</v>
      </c>
      <c r="H2149" s="6" t="s">
        <v>18</v>
      </c>
      <c r="I2149" s="8">
        <v>0.55000000000000016</v>
      </c>
      <c r="J2149" s="9">
        <v>5500</v>
      </c>
      <c r="K2149" s="10">
        <f t="shared" si="17"/>
        <v>3025.0000000000009</v>
      </c>
      <c r="L2149" s="10">
        <f t="shared" si="16"/>
        <v>1210.0000000000005</v>
      </c>
      <c r="M2149" s="11">
        <v>0.4</v>
      </c>
      <c r="O2149" s="16"/>
      <c r="P2149" s="14"/>
      <c r="Q2149" s="12"/>
      <c r="R2149" s="13"/>
    </row>
    <row r="2150" spans="1:18" ht="15.75" customHeight="1" x14ac:dyDescent="0.25">
      <c r="A2150" s="1"/>
      <c r="B2150" s="6" t="s">
        <v>27</v>
      </c>
      <c r="C2150" s="6">
        <v>1128299</v>
      </c>
      <c r="D2150" s="7">
        <v>44495</v>
      </c>
      <c r="E2150" s="6" t="s">
        <v>28</v>
      </c>
      <c r="F2150" s="6" t="s">
        <v>82</v>
      </c>
      <c r="G2150" s="6" t="s">
        <v>83</v>
      </c>
      <c r="H2150" s="6" t="s">
        <v>19</v>
      </c>
      <c r="I2150" s="8">
        <v>0.50000000000000011</v>
      </c>
      <c r="J2150" s="9">
        <v>3750</v>
      </c>
      <c r="K2150" s="10">
        <f t="shared" si="17"/>
        <v>1875.0000000000005</v>
      </c>
      <c r="L2150" s="10">
        <f t="shared" si="16"/>
        <v>656.25000000000011</v>
      </c>
      <c r="M2150" s="11">
        <v>0.35</v>
      </c>
      <c r="O2150" s="16"/>
      <c r="P2150" s="14"/>
      <c r="Q2150" s="12"/>
      <c r="R2150" s="13"/>
    </row>
    <row r="2151" spans="1:18" ht="15.75" customHeight="1" x14ac:dyDescent="0.25">
      <c r="A2151" s="1"/>
      <c r="B2151" s="6" t="s">
        <v>27</v>
      </c>
      <c r="C2151" s="6">
        <v>1128299</v>
      </c>
      <c r="D2151" s="7">
        <v>44495</v>
      </c>
      <c r="E2151" s="6" t="s">
        <v>28</v>
      </c>
      <c r="F2151" s="6" t="s">
        <v>82</v>
      </c>
      <c r="G2151" s="6" t="s">
        <v>83</v>
      </c>
      <c r="H2151" s="6" t="s">
        <v>20</v>
      </c>
      <c r="I2151" s="8">
        <v>0.50000000000000011</v>
      </c>
      <c r="J2151" s="9">
        <v>3500</v>
      </c>
      <c r="K2151" s="10">
        <f t="shared" si="17"/>
        <v>1750.0000000000005</v>
      </c>
      <c r="L2151" s="10">
        <f t="shared" si="16"/>
        <v>612.50000000000011</v>
      </c>
      <c r="M2151" s="11">
        <v>0.35</v>
      </c>
      <c r="O2151" s="16"/>
      <c r="P2151" s="14"/>
      <c r="Q2151" s="12"/>
      <c r="R2151" s="13"/>
    </row>
    <row r="2152" spans="1:18" ht="15.75" customHeight="1" x14ac:dyDescent="0.25">
      <c r="A2152" s="1"/>
      <c r="B2152" s="6" t="s">
        <v>27</v>
      </c>
      <c r="C2152" s="6">
        <v>1128299</v>
      </c>
      <c r="D2152" s="7">
        <v>44495</v>
      </c>
      <c r="E2152" s="6" t="s">
        <v>28</v>
      </c>
      <c r="F2152" s="6" t="s">
        <v>82</v>
      </c>
      <c r="G2152" s="6" t="s">
        <v>83</v>
      </c>
      <c r="H2152" s="6" t="s">
        <v>21</v>
      </c>
      <c r="I2152" s="8">
        <v>0.60000000000000009</v>
      </c>
      <c r="J2152" s="9">
        <v>3250</v>
      </c>
      <c r="K2152" s="10">
        <f t="shared" si="17"/>
        <v>1950.0000000000002</v>
      </c>
      <c r="L2152" s="10">
        <f t="shared" si="16"/>
        <v>585</v>
      </c>
      <c r="M2152" s="11">
        <v>0.3</v>
      </c>
      <c r="O2152" s="16"/>
      <c r="P2152" s="14"/>
      <c r="Q2152" s="12"/>
      <c r="R2152" s="13"/>
    </row>
    <row r="2153" spans="1:18" ht="15.75" customHeight="1" x14ac:dyDescent="0.25">
      <c r="A2153" s="1"/>
      <c r="B2153" s="6" t="s">
        <v>27</v>
      </c>
      <c r="C2153" s="6">
        <v>1128299</v>
      </c>
      <c r="D2153" s="7">
        <v>44495</v>
      </c>
      <c r="E2153" s="6" t="s">
        <v>28</v>
      </c>
      <c r="F2153" s="6" t="s">
        <v>82</v>
      </c>
      <c r="G2153" s="6" t="s">
        <v>83</v>
      </c>
      <c r="H2153" s="6" t="s">
        <v>22</v>
      </c>
      <c r="I2153" s="8">
        <v>0.75000000000000011</v>
      </c>
      <c r="J2153" s="9">
        <v>3750</v>
      </c>
      <c r="K2153" s="10">
        <f t="shared" si="17"/>
        <v>2812.5000000000005</v>
      </c>
      <c r="L2153" s="10">
        <f t="shared" si="16"/>
        <v>703.12500000000011</v>
      </c>
      <c r="M2153" s="11">
        <v>0.25</v>
      </c>
      <c r="O2153" s="16"/>
      <c r="P2153" s="14"/>
      <c r="Q2153" s="12"/>
      <c r="R2153" s="13"/>
    </row>
    <row r="2154" spans="1:18" ht="15.75" customHeight="1" x14ac:dyDescent="0.25">
      <c r="A2154" s="1"/>
      <c r="B2154" s="6" t="s">
        <v>27</v>
      </c>
      <c r="C2154" s="6">
        <v>1128299</v>
      </c>
      <c r="D2154" s="7">
        <v>44526</v>
      </c>
      <c r="E2154" s="6" t="s">
        <v>28</v>
      </c>
      <c r="F2154" s="6" t="s">
        <v>82</v>
      </c>
      <c r="G2154" s="6" t="s">
        <v>83</v>
      </c>
      <c r="H2154" s="6" t="s">
        <v>17</v>
      </c>
      <c r="I2154" s="8">
        <v>0.60000000000000009</v>
      </c>
      <c r="J2154" s="9">
        <v>5500</v>
      </c>
      <c r="K2154" s="10">
        <f t="shared" si="17"/>
        <v>3300.0000000000005</v>
      </c>
      <c r="L2154" s="10">
        <f t="shared" si="16"/>
        <v>1155</v>
      </c>
      <c r="M2154" s="11">
        <v>0.35</v>
      </c>
      <c r="O2154" s="16"/>
      <c r="P2154" s="14"/>
      <c r="Q2154" s="12"/>
      <c r="R2154" s="13"/>
    </row>
    <row r="2155" spans="1:18" ht="15.75" customHeight="1" x14ac:dyDescent="0.25">
      <c r="A2155" s="1"/>
      <c r="B2155" s="6" t="s">
        <v>27</v>
      </c>
      <c r="C2155" s="6">
        <v>1128299</v>
      </c>
      <c r="D2155" s="7">
        <v>44526</v>
      </c>
      <c r="E2155" s="6" t="s">
        <v>28</v>
      </c>
      <c r="F2155" s="6" t="s">
        <v>82</v>
      </c>
      <c r="G2155" s="6" t="s">
        <v>83</v>
      </c>
      <c r="H2155" s="6" t="s">
        <v>18</v>
      </c>
      <c r="I2155" s="8">
        <v>0.65000000000000013</v>
      </c>
      <c r="J2155" s="9">
        <v>6000</v>
      </c>
      <c r="K2155" s="10">
        <f t="shared" si="17"/>
        <v>3900.0000000000009</v>
      </c>
      <c r="L2155" s="10">
        <f t="shared" si="16"/>
        <v>1560.0000000000005</v>
      </c>
      <c r="M2155" s="11">
        <v>0.4</v>
      </c>
      <c r="O2155" s="16"/>
      <c r="P2155" s="14"/>
      <c r="Q2155" s="12"/>
      <c r="R2155" s="13"/>
    </row>
    <row r="2156" spans="1:18" ht="15.75" customHeight="1" x14ac:dyDescent="0.25">
      <c r="A2156" s="1"/>
      <c r="B2156" s="6" t="s">
        <v>27</v>
      </c>
      <c r="C2156" s="6">
        <v>1128299</v>
      </c>
      <c r="D2156" s="7">
        <v>44526</v>
      </c>
      <c r="E2156" s="6" t="s">
        <v>28</v>
      </c>
      <c r="F2156" s="6" t="s">
        <v>82</v>
      </c>
      <c r="G2156" s="6" t="s">
        <v>83</v>
      </c>
      <c r="H2156" s="6" t="s">
        <v>19</v>
      </c>
      <c r="I2156" s="8">
        <v>0.60000000000000009</v>
      </c>
      <c r="J2156" s="9">
        <v>4500</v>
      </c>
      <c r="K2156" s="10">
        <f t="shared" si="17"/>
        <v>2700.0000000000005</v>
      </c>
      <c r="L2156" s="10">
        <f t="shared" si="16"/>
        <v>945.00000000000011</v>
      </c>
      <c r="M2156" s="11">
        <v>0.35</v>
      </c>
      <c r="O2156" s="16"/>
      <c r="P2156" s="14"/>
      <c r="Q2156" s="12"/>
      <c r="R2156" s="13"/>
    </row>
    <row r="2157" spans="1:18" ht="15.75" customHeight="1" x14ac:dyDescent="0.25">
      <c r="A2157" s="1"/>
      <c r="B2157" s="6" t="s">
        <v>27</v>
      </c>
      <c r="C2157" s="6">
        <v>1128299</v>
      </c>
      <c r="D2157" s="7">
        <v>44526</v>
      </c>
      <c r="E2157" s="6" t="s">
        <v>28</v>
      </c>
      <c r="F2157" s="6" t="s">
        <v>82</v>
      </c>
      <c r="G2157" s="6" t="s">
        <v>83</v>
      </c>
      <c r="H2157" s="6" t="s">
        <v>20</v>
      </c>
      <c r="I2157" s="8">
        <v>0.60000000000000009</v>
      </c>
      <c r="J2157" s="9">
        <v>4250</v>
      </c>
      <c r="K2157" s="10">
        <f t="shared" si="17"/>
        <v>2550.0000000000005</v>
      </c>
      <c r="L2157" s="10">
        <f t="shared" si="16"/>
        <v>892.50000000000011</v>
      </c>
      <c r="M2157" s="11">
        <v>0.35</v>
      </c>
      <c r="O2157" s="16"/>
      <c r="P2157" s="14"/>
      <c r="Q2157" s="12"/>
      <c r="R2157" s="13"/>
    </row>
    <row r="2158" spans="1:18" ht="15.75" customHeight="1" x14ac:dyDescent="0.25">
      <c r="A2158" s="1"/>
      <c r="B2158" s="6" t="s">
        <v>27</v>
      </c>
      <c r="C2158" s="6">
        <v>1128299</v>
      </c>
      <c r="D2158" s="7">
        <v>44526</v>
      </c>
      <c r="E2158" s="6" t="s">
        <v>28</v>
      </c>
      <c r="F2158" s="6" t="s">
        <v>82</v>
      </c>
      <c r="G2158" s="6" t="s">
        <v>83</v>
      </c>
      <c r="H2158" s="6" t="s">
        <v>21</v>
      </c>
      <c r="I2158" s="8">
        <v>0.70000000000000007</v>
      </c>
      <c r="J2158" s="9">
        <v>3750</v>
      </c>
      <c r="K2158" s="10">
        <f t="shared" si="17"/>
        <v>2625.0000000000005</v>
      </c>
      <c r="L2158" s="10">
        <f t="shared" si="16"/>
        <v>787.50000000000011</v>
      </c>
      <c r="M2158" s="11">
        <v>0.3</v>
      </c>
      <c r="O2158" s="16"/>
      <c r="P2158" s="14"/>
      <c r="Q2158" s="12"/>
      <c r="R2158" s="13"/>
    </row>
    <row r="2159" spans="1:18" ht="15.75" customHeight="1" x14ac:dyDescent="0.25">
      <c r="A2159" s="1"/>
      <c r="B2159" s="6" t="s">
        <v>27</v>
      </c>
      <c r="C2159" s="6">
        <v>1128299</v>
      </c>
      <c r="D2159" s="7">
        <v>44526</v>
      </c>
      <c r="E2159" s="6" t="s">
        <v>28</v>
      </c>
      <c r="F2159" s="6" t="s">
        <v>82</v>
      </c>
      <c r="G2159" s="6" t="s">
        <v>83</v>
      </c>
      <c r="H2159" s="6" t="s">
        <v>22</v>
      </c>
      <c r="I2159" s="8">
        <v>0.75000000000000011</v>
      </c>
      <c r="J2159" s="9">
        <v>5000</v>
      </c>
      <c r="K2159" s="10">
        <f t="shared" si="17"/>
        <v>3750.0000000000005</v>
      </c>
      <c r="L2159" s="10">
        <f t="shared" si="16"/>
        <v>937.50000000000011</v>
      </c>
      <c r="M2159" s="11">
        <v>0.25</v>
      </c>
      <c r="O2159" s="16"/>
      <c r="P2159" s="14"/>
      <c r="Q2159" s="12"/>
      <c r="R2159" s="13"/>
    </row>
    <row r="2160" spans="1:18" ht="15.75" customHeight="1" x14ac:dyDescent="0.25">
      <c r="A2160" s="1"/>
      <c r="B2160" s="6" t="s">
        <v>27</v>
      </c>
      <c r="C2160" s="6">
        <v>1128299</v>
      </c>
      <c r="D2160" s="7">
        <v>44555</v>
      </c>
      <c r="E2160" s="6" t="s">
        <v>28</v>
      </c>
      <c r="F2160" s="6" t="s">
        <v>82</v>
      </c>
      <c r="G2160" s="6" t="s">
        <v>83</v>
      </c>
      <c r="H2160" s="6" t="s">
        <v>17</v>
      </c>
      <c r="I2160" s="8">
        <v>0.60000000000000009</v>
      </c>
      <c r="J2160" s="9">
        <v>7000</v>
      </c>
      <c r="K2160" s="10">
        <f t="shared" si="17"/>
        <v>4200.0000000000009</v>
      </c>
      <c r="L2160" s="10">
        <f t="shared" si="16"/>
        <v>1470.0000000000002</v>
      </c>
      <c r="M2160" s="11">
        <v>0.35</v>
      </c>
      <c r="O2160" s="16"/>
      <c r="P2160" s="14"/>
      <c r="Q2160" s="12"/>
      <c r="R2160" s="13"/>
    </row>
    <row r="2161" spans="1:18" ht="15.75" customHeight="1" x14ac:dyDescent="0.25">
      <c r="A2161" s="1"/>
      <c r="B2161" s="6" t="s">
        <v>27</v>
      </c>
      <c r="C2161" s="6">
        <v>1128299</v>
      </c>
      <c r="D2161" s="7">
        <v>44555</v>
      </c>
      <c r="E2161" s="6" t="s">
        <v>28</v>
      </c>
      <c r="F2161" s="6" t="s">
        <v>82</v>
      </c>
      <c r="G2161" s="6" t="s">
        <v>83</v>
      </c>
      <c r="H2161" s="6" t="s">
        <v>18</v>
      </c>
      <c r="I2161" s="8">
        <v>0.65000000000000013</v>
      </c>
      <c r="J2161" s="9">
        <v>7000</v>
      </c>
      <c r="K2161" s="10">
        <f t="shared" si="17"/>
        <v>4550.0000000000009</v>
      </c>
      <c r="L2161" s="10">
        <f t="shared" si="16"/>
        <v>1820.0000000000005</v>
      </c>
      <c r="M2161" s="11">
        <v>0.4</v>
      </c>
      <c r="O2161" s="16"/>
      <c r="P2161" s="14"/>
      <c r="Q2161" s="12"/>
      <c r="R2161" s="13"/>
    </row>
    <row r="2162" spans="1:18" ht="15.75" customHeight="1" x14ac:dyDescent="0.25">
      <c r="A2162" s="1"/>
      <c r="B2162" s="6" t="s">
        <v>27</v>
      </c>
      <c r="C2162" s="6">
        <v>1128299</v>
      </c>
      <c r="D2162" s="7">
        <v>44555</v>
      </c>
      <c r="E2162" s="6" t="s">
        <v>28</v>
      </c>
      <c r="F2162" s="6" t="s">
        <v>82</v>
      </c>
      <c r="G2162" s="6" t="s">
        <v>83</v>
      </c>
      <c r="H2162" s="6" t="s">
        <v>19</v>
      </c>
      <c r="I2162" s="8">
        <v>0.60000000000000009</v>
      </c>
      <c r="J2162" s="9">
        <v>5000</v>
      </c>
      <c r="K2162" s="10">
        <f t="shared" si="17"/>
        <v>3000.0000000000005</v>
      </c>
      <c r="L2162" s="10">
        <f t="shared" si="16"/>
        <v>1050</v>
      </c>
      <c r="M2162" s="11">
        <v>0.35</v>
      </c>
      <c r="O2162" s="16"/>
      <c r="P2162" s="14"/>
      <c r="Q2162" s="12"/>
      <c r="R2162" s="13"/>
    </row>
    <row r="2163" spans="1:18" ht="15.75" customHeight="1" x14ac:dyDescent="0.25">
      <c r="A2163" s="1"/>
      <c r="B2163" s="6" t="s">
        <v>27</v>
      </c>
      <c r="C2163" s="6">
        <v>1128299</v>
      </c>
      <c r="D2163" s="7">
        <v>44555</v>
      </c>
      <c r="E2163" s="6" t="s">
        <v>28</v>
      </c>
      <c r="F2163" s="6" t="s">
        <v>82</v>
      </c>
      <c r="G2163" s="6" t="s">
        <v>83</v>
      </c>
      <c r="H2163" s="6" t="s">
        <v>20</v>
      </c>
      <c r="I2163" s="8">
        <v>0.60000000000000009</v>
      </c>
      <c r="J2163" s="9">
        <v>5000</v>
      </c>
      <c r="K2163" s="10">
        <f t="shared" si="17"/>
        <v>3000.0000000000005</v>
      </c>
      <c r="L2163" s="10">
        <f t="shared" si="16"/>
        <v>1050</v>
      </c>
      <c r="M2163" s="11">
        <v>0.35</v>
      </c>
      <c r="O2163" s="16"/>
      <c r="P2163" s="14"/>
      <c r="Q2163" s="12"/>
      <c r="R2163" s="13"/>
    </row>
    <row r="2164" spans="1:18" ht="15.75" customHeight="1" x14ac:dyDescent="0.25">
      <c r="A2164" s="1"/>
      <c r="B2164" s="6" t="s">
        <v>27</v>
      </c>
      <c r="C2164" s="6">
        <v>1128299</v>
      </c>
      <c r="D2164" s="7">
        <v>44555</v>
      </c>
      <c r="E2164" s="6" t="s">
        <v>28</v>
      </c>
      <c r="F2164" s="6" t="s">
        <v>82</v>
      </c>
      <c r="G2164" s="6" t="s">
        <v>83</v>
      </c>
      <c r="H2164" s="6" t="s">
        <v>21</v>
      </c>
      <c r="I2164" s="8">
        <v>0.70000000000000007</v>
      </c>
      <c r="J2164" s="9">
        <v>4250</v>
      </c>
      <c r="K2164" s="10">
        <f t="shared" si="17"/>
        <v>2975.0000000000005</v>
      </c>
      <c r="L2164" s="10">
        <f t="shared" si="16"/>
        <v>892.50000000000011</v>
      </c>
      <c r="M2164" s="11">
        <v>0.3</v>
      </c>
      <c r="O2164" s="16"/>
      <c r="P2164" s="14"/>
      <c r="Q2164" s="12"/>
      <c r="R2164" s="13"/>
    </row>
    <row r="2165" spans="1:18" ht="15.75" customHeight="1" x14ac:dyDescent="0.25">
      <c r="A2165" s="1"/>
      <c r="B2165" s="6" t="s">
        <v>27</v>
      </c>
      <c r="C2165" s="6">
        <v>1128299</v>
      </c>
      <c r="D2165" s="7">
        <v>44555</v>
      </c>
      <c r="E2165" s="6" t="s">
        <v>28</v>
      </c>
      <c r="F2165" s="6" t="s">
        <v>82</v>
      </c>
      <c r="G2165" s="6" t="s">
        <v>83</v>
      </c>
      <c r="H2165" s="6" t="s">
        <v>22</v>
      </c>
      <c r="I2165" s="8">
        <v>0.75000000000000011</v>
      </c>
      <c r="J2165" s="9">
        <v>5250</v>
      </c>
      <c r="K2165" s="10">
        <f t="shared" si="17"/>
        <v>3937.5000000000005</v>
      </c>
      <c r="L2165" s="10">
        <f t="shared" si="16"/>
        <v>984.37500000000011</v>
      </c>
      <c r="M2165" s="11">
        <v>0.25</v>
      </c>
      <c r="O2165" s="16"/>
      <c r="P2165" s="14"/>
      <c r="Q2165" s="12"/>
      <c r="R2165" s="13"/>
    </row>
    <row r="2166" spans="1:18" ht="15.75" customHeight="1" x14ac:dyDescent="0.25">
      <c r="A2166" s="1" t="s">
        <v>39</v>
      </c>
      <c r="B2166" s="6" t="s">
        <v>27</v>
      </c>
      <c r="C2166" s="6">
        <v>1128299</v>
      </c>
      <c r="D2166" s="7">
        <v>44209</v>
      </c>
      <c r="E2166" s="6" t="s">
        <v>28</v>
      </c>
      <c r="F2166" s="6" t="s">
        <v>84</v>
      </c>
      <c r="G2166" s="6" t="s">
        <v>85</v>
      </c>
      <c r="H2166" s="6" t="s">
        <v>17</v>
      </c>
      <c r="I2166" s="8">
        <v>0.29999999999999993</v>
      </c>
      <c r="J2166" s="9">
        <v>4500</v>
      </c>
      <c r="K2166" s="10">
        <f t="shared" si="17"/>
        <v>1349.9999999999998</v>
      </c>
      <c r="L2166" s="10">
        <f t="shared" si="16"/>
        <v>539.99999999999989</v>
      </c>
      <c r="M2166" s="11">
        <v>0.4</v>
      </c>
      <c r="O2166" s="16"/>
      <c r="P2166" s="14"/>
      <c r="Q2166" s="12"/>
      <c r="R2166" s="13"/>
    </row>
    <row r="2167" spans="1:18" ht="15.75" customHeight="1" x14ac:dyDescent="0.25">
      <c r="A2167" s="1"/>
      <c r="B2167" s="6" t="s">
        <v>27</v>
      </c>
      <c r="C2167" s="6">
        <v>1128299</v>
      </c>
      <c r="D2167" s="7">
        <v>44209</v>
      </c>
      <c r="E2167" s="6" t="s">
        <v>28</v>
      </c>
      <c r="F2167" s="6" t="s">
        <v>84</v>
      </c>
      <c r="G2167" s="6" t="s">
        <v>85</v>
      </c>
      <c r="H2167" s="6" t="s">
        <v>18</v>
      </c>
      <c r="I2167" s="8">
        <v>0.4</v>
      </c>
      <c r="J2167" s="9">
        <v>4500</v>
      </c>
      <c r="K2167" s="10">
        <f t="shared" si="17"/>
        <v>1800</v>
      </c>
      <c r="L2167" s="10">
        <f t="shared" si="16"/>
        <v>720</v>
      </c>
      <c r="M2167" s="11">
        <v>0.4</v>
      </c>
      <c r="O2167" s="16"/>
      <c r="P2167" s="14"/>
      <c r="Q2167" s="12"/>
      <c r="R2167" s="13"/>
    </row>
    <row r="2168" spans="1:18" ht="15.75" customHeight="1" x14ac:dyDescent="0.25">
      <c r="A2168" s="1"/>
      <c r="B2168" s="6" t="s">
        <v>27</v>
      </c>
      <c r="C2168" s="6">
        <v>1128299</v>
      </c>
      <c r="D2168" s="7">
        <v>44209</v>
      </c>
      <c r="E2168" s="6" t="s">
        <v>28</v>
      </c>
      <c r="F2168" s="6" t="s">
        <v>84</v>
      </c>
      <c r="G2168" s="6" t="s">
        <v>85</v>
      </c>
      <c r="H2168" s="6" t="s">
        <v>19</v>
      </c>
      <c r="I2168" s="8">
        <v>0.4</v>
      </c>
      <c r="J2168" s="9">
        <v>4500</v>
      </c>
      <c r="K2168" s="10">
        <f t="shared" si="17"/>
        <v>1800</v>
      </c>
      <c r="L2168" s="10">
        <f t="shared" si="16"/>
        <v>630</v>
      </c>
      <c r="M2168" s="11">
        <v>0.35</v>
      </c>
      <c r="O2168" s="16"/>
      <c r="P2168" s="14"/>
      <c r="Q2168" s="12"/>
      <c r="R2168" s="13"/>
    </row>
    <row r="2169" spans="1:18" ht="15.75" customHeight="1" x14ac:dyDescent="0.25">
      <c r="A2169" s="1"/>
      <c r="B2169" s="6" t="s">
        <v>27</v>
      </c>
      <c r="C2169" s="6">
        <v>1128299</v>
      </c>
      <c r="D2169" s="7">
        <v>44209</v>
      </c>
      <c r="E2169" s="6" t="s">
        <v>28</v>
      </c>
      <c r="F2169" s="6" t="s">
        <v>84</v>
      </c>
      <c r="G2169" s="6" t="s">
        <v>85</v>
      </c>
      <c r="H2169" s="6" t="s">
        <v>20</v>
      </c>
      <c r="I2169" s="8">
        <v>0.4</v>
      </c>
      <c r="J2169" s="9">
        <v>3000</v>
      </c>
      <c r="K2169" s="10">
        <f t="shared" si="17"/>
        <v>1200</v>
      </c>
      <c r="L2169" s="10">
        <f t="shared" si="16"/>
        <v>480</v>
      </c>
      <c r="M2169" s="11">
        <v>0.4</v>
      </c>
      <c r="O2169" s="16"/>
      <c r="P2169" s="14"/>
      <c r="Q2169" s="12"/>
      <c r="R2169" s="13"/>
    </row>
    <row r="2170" spans="1:18" ht="15.75" customHeight="1" x14ac:dyDescent="0.25">
      <c r="A2170" s="1"/>
      <c r="B2170" s="6" t="s">
        <v>27</v>
      </c>
      <c r="C2170" s="6">
        <v>1128299</v>
      </c>
      <c r="D2170" s="7">
        <v>44209</v>
      </c>
      <c r="E2170" s="6" t="s">
        <v>28</v>
      </c>
      <c r="F2170" s="6" t="s">
        <v>84</v>
      </c>
      <c r="G2170" s="6" t="s">
        <v>85</v>
      </c>
      <c r="H2170" s="6" t="s">
        <v>21</v>
      </c>
      <c r="I2170" s="8">
        <v>0.45000000000000012</v>
      </c>
      <c r="J2170" s="9">
        <v>2500</v>
      </c>
      <c r="K2170" s="10">
        <f t="shared" si="17"/>
        <v>1125.0000000000002</v>
      </c>
      <c r="L2170" s="10">
        <f t="shared" si="16"/>
        <v>393.75000000000006</v>
      </c>
      <c r="M2170" s="11">
        <v>0.35</v>
      </c>
      <c r="O2170" s="16"/>
      <c r="P2170" s="14"/>
      <c r="Q2170" s="12"/>
      <c r="R2170" s="13"/>
    </row>
    <row r="2171" spans="1:18" ht="15.75" customHeight="1" x14ac:dyDescent="0.25">
      <c r="A2171" s="1"/>
      <c r="B2171" s="6" t="s">
        <v>27</v>
      </c>
      <c r="C2171" s="6">
        <v>1128299</v>
      </c>
      <c r="D2171" s="7">
        <v>44209</v>
      </c>
      <c r="E2171" s="6" t="s">
        <v>28</v>
      </c>
      <c r="F2171" s="6" t="s">
        <v>84</v>
      </c>
      <c r="G2171" s="6" t="s">
        <v>85</v>
      </c>
      <c r="H2171" s="6" t="s">
        <v>22</v>
      </c>
      <c r="I2171" s="8">
        <v>0.4</v>
      </c>
      <c r="J2171" s="9">
        <v>4500</v>
      </c>
      <c r="K2171" s="10">
        <f t="shared" si="17"/>
        <v>1800</v>
      </c>
      <c r="L2171" s="10">
        <f t="shared" si="16"/>
        <v>450</v>
      </c>
      <c r="M2171" s="11">
        <v>0.25</v>
      </c>
      <c r="O2171" s="16"/>
      <c r="P2171" s="14"/>
      <c r="Q2171" s="12"/>
      <c r="R2171" s="13"/>
    </row>
    <row r="2172" spans="1:18" ht="15.75" customHeight="1" x14ac:dyDescent="0.25">
      <c r="A2172" s="1"/>
      <c r="B2172" s="6" t="s">
        <v>27</v>
      </c>
      <c r="C2172" s="6">
        <v>1128299</v>
      </c>
      <c r="D2172" s="7">
        <v>44240</v>
      </c>
      <c r="E2172" s="6" t="s">
        <v>28</v>
      </c>
      <c r="F2172" s="6" t="s">
        <v>84</v>
      </c>
      <c r="G2172" s="6" t="s">
        <v>85</v>
      </c>
      <c r="H2172" s="6" t="s">
        <v>17</v>
      </c>
      <c r="I2172" s="8">
        <v>0.29999999999999993</v>
      </c>
      <c r="J2172" s="9">
        <v>5000</v>
      </c>
      <c r="K2172" s="10">
        <f t="shared" si="17"/>
        <v>1499.9999999999998</v>
      </c>
      <c r="L2172" s="10">
        <f t="shared" si="16"/>
        <v>599.99999999999989</v>
      </c>
      <c r="M2172" s="11">
        <v>0.4</v>
      </c>
      <c r="O2172" s="16"/>
      <c r="P2172" s="14"/>
      <c r="Q2172" s="12"/>
      <c r="R2172" s="13"/>
    </row>
    <row r="2173" spans="1:18" ht="15.75" customHeight="1" x14ac:dyDescent="0.25">
      <c r="A2173" s="1"/>
      <c r="B2173" s="6" t="s">
        <v>27</v>
      </c>
      <c r="C2173" s="6">
        <v>1128299</v>
      </c>
      <c r="D2173" s="7">
        <v>44240</v>
      </c>
      <c r="E2173" s="6" t="s">
        <v>28</v>
      </c>
      <c r="F2173" s="6" t="s">
        <v>84</v>
      </c>
      <c r="G2173" s="6" t="s">
        <v>85</v>
      </c>
      <c r="H2173" s="6" t="s">
        <v>18</v>
      </c>
      <c r="I2173" s="8">
        <v>0.4</v>
      </c>
      <c r="J2173" s="9">
        <v>4000</v>
      </c>
      <c r="K2173" s="10">
        <f t="shared" si="17"/>
        <v>1600</v>
      </c>
      <c r="L2173" s="10">
        <f t="shared" si="16"/>
        <v>640</v>
      </c>
      <c r="M2173" s="11">
        <v>0.4</v>
      </c>
      <c r="O2173" s="16"/>
      <c r="P2173" s="14"/>
      <c r="Q2173" s="12"/>
      <c r="R2173" s="13"/>
    </row>
    <row r="2174" spans="1:18" ht="15.75" customHeight="1" x14ac:dyDescent="0.25">
      <c r="A2174" s="1"/>
      <c r="B2174" s="6" t="s">
        <v>27</v>
      </c>
      <c r="C2174" s="6">
        <v>1128299</v>
      </c>
      <c r="D2174" s="7">
        <v>44240</v>
      </c>
      <c r="E2174" s="6" t="s">
        <v>28</v>
      </c>
      <c r="F2174" s="6" t="s">
        <v>84</v>
      </c>
      <c r="G2174" s="6" t="s">
        <v>85</v>
      </c>
      <c r="H2174" s="6" t="s">
        <v>19</v>
      </c>
      <c r="I2174" s="8">
        <v>0.4</v>
      </c>
      <c r="J2174" s="9">
        <v>4000</v>
      </c>
      <c r="K2174" s="10">
        <f t="shared" si="17"/>
        <v>1600</v>
      </c>
      <c r="L2174" s="10">
        <f t="shared" si="16"/>
        <v>560</v>
      </c>
      <c r="M2174" s="11">
        <v>0.35</v>
      </c>
      <c r="O2174" s="16"/>
      <c r="P2174" s="14"/>
      <c r="Q2174" s="12"/>
      <c r="R2174" s="13"/>
    </row>
    <row r="2175" spans="1:18" ht="15.75" customHeight="1" x14ac:dyDescent="0.25">
      <c r="A2175" s="1"/>
      <c r="B2175" s="6" t="s">
        <v>27</v>
      </c>
      <c r="C2175" s="6">
        <v>1128299</v>
      </c>
      <c r="D2175" s="7">
        <v>44240</v>
      </c>
      <c r="E2175" s="6" t="s">
        <v>28</v>
      </c>
      <c r="F2175" s="6" t="s">
        <v>84</v>
      </c>
      <c r="G2175" s="6" t="s">
        <v>85</v>
      </c>
      <c r="H2175" s="6" t="s">
        <v>20</v>
      </c>
      <c r="I2175" s="8">
        <v>0.4</v>
      </c>
      <c r="J2175" s="9">
        <v>2500</v>
      </c>
      <c r="K2175" s="10">
        <f t="shared" si="17"/>
        <v>1000</v>
      </c>
      <c r="L2175" s="10">
        <f t="shared" si="16"/>
        <v>400</v>
      </c>
      <c r="M2175" s="11">
        <v>0.4</v>
      </c>
      <c r="O2175" s="16"/>
      <c r="P2175" s="14"/>
      <c r="Q2175" s="12"/>
      <c r="R2175" s="13"/>
    </row>
    <row r="2176" spans="1:18" ht="15.75" customHeight="1" x14ac:dyDescent="0.25">
      <c r="A2176" s="1"/>
      <c r="B2176" s="6" t="s">
        <v>27</v>
      </c>
      <c r="C2176" s="6">
        <v>1128299</v>
      </c>
      <c r="D2176" s="7">
        <v>44240</v>
      </c>
      <c r="E2176" s="6" t="s">
        <v>28</v>
      </c>
      <c r="F2176" s="6" t="s">
        <v>84</v>
      </c>
      <c r="G2176" s="6" t="s">
        <v>85</v>
      </c>
      <c r="H2176" s="6" t="s">
        <v>21</v>
      </c>
      <c r="I2176" s="8">
        <v>0.45000000000000012</v>
      </c>
      <c r="J2176" s="9">
        <v>1750</v>
      </c>
      <c r="K2176" s="10">
        <f t="shared" si="17"/>
        <v>787.50000000000023</v>
      </c>
      <c r="L2176" s="10">
        <f t="shared" si="16"/>
        <v>275.62500000000006</v>
      </c>
      <c r="M2176" s="11">
        <v>0.35</v>
      </c>
      <c r="O2176" s="16"/>
      <c r="P2176" s="14"/>
      <c r="Q2176" s="12"/>
      <c r="R2176" s="13"/>
    </row>
    <row r="2177" spans="1:18" ht="15.75" customHeight="1" x14ac:dyDescent="0.25">
      <c r="A2177" s="1"/>
      <c r="B2177" s="6" t="s">
        <v>27</v>
      </c>
      <c r="C2177" s="6">
        <v>1128299</v>
      </c>
      <c r="D2177" s="7">
        <v>44240</v>
      </c>
      <c r="E2177" s="6" t="s">
        <v>28</v>
      </c>
      <c r="F2177" s="6" t="s">
        <v>84</v>
      </c>
      <c r="G2177" s="6" t="s">
        <v>85</v>
      </c>
      <c r="H2177" s="6" t="s">
        <v>22</v>
      </c>
      <c r="I2177" s="8">
        <v>0.4</v>
      </c>
      <c r="J2177" s="9">
        <v>3750</v>
      </c>
      <c r="K2177" s="10">
        <f t="shared" si="17"/>
        <v>1500</v>
      </c>
      <c r="L2177" s="10">
        <f t="shared" si="16"/>
        <v>375</v>
      </c>
      <c r="M2177" s="11">
        <v>0.25</v>
      </c>
      <c r="O2177" s="16"/>
      <c r="P2177" s="14"/>
      <c r="Q2177" s="12"/>
      <c r="R2177" s="13"/>
    </row>
    <row r="2178" spans="1:18" ht="15.75" customHeight="1" x14ac:dyDescent="0.25">
      <c r="A2178" s="1"/>
      <c r="B2178" s="6" t="s">
        <v>27</v>
      </c>
      <c r="C2178" s="6">
        <v>1128299</v>
      </c>
      <c r="D2178" s="7">
        <v>44267</v>
      </c>
      <c r="E2178" s="6" t="s">
        <v>28</v>
      </c>
      <c r="F2178" s="6" t="s">
        <v>84</v>
      </c>
      <c r="G2178" s="6" t="s">
        <v>85</v>
      </c>
      <c r="H2178" s="6" t="s">
        <v>17</v>
      </c>
      <c r="I2178" s="8">
        <v>0.4</v>
      </c>
      <c r="J2178" s="9">
        <v>5250</v>
      </c>
      <c r="K2178" s="10">
        <f t="shared" si="17"/>
        <v>2100</v>
      </c>
      <c r="L2178" s="10">
        <f t="shared" si="16"/>
        <v>840</v>
      </c>
      <c r="M2178" s="11">
        <v>0.4</v>
      </c>
      <c r="O2178" s="16"/>
      <c r="P2178" s="14"/>
      <c r="Q2178" s="12"/>
      <c r="R2178" s="13"/>
    </row>
    <row r="2179" spans="1:18" ht="15.75" customHeight="1" x14ac:dyDescent="0.25">
      <c r="A2179" s="1"/>
      <c r="B2179" s="6" t="s">
        <v>27</v>
      </c>
      <c r="C2179" s="6">
        <v>1128299</v>
      </c>
      <c r="D2179" s="7">
        <v>44267</v>
      </c>
      <c r="E2179" s="6" t="s">
        <v>28</v>
      </c>
      <c r="F2179" s="6" t="s">
        <v>84</v>
      </c>
      <c r="G2179" s="6" t="s">
        <v>85</v>
      </c>
      <c r="H2179" s="6" t="s">
        <v>18</v>
      </c>
      <c r="I2179" s="8">
        <v>0.5</v>
      </c>
      <c r="J2179" s="9">
        <v>3750</v>
      </c>
      <c r="K2179" s="10">
        <f t="shared" si="17"/>
        <v>1875</v>
      </c>
      <c r="L2179" s="10">
        <f t="shared" si="16"/>
        <v>750</v>
      </c>
      <c r="M2179" s="11">
        <v>0.4</v>
      </c>
      <c r="O2179" s="16"/>
      <c r="P2179" s="14"/>
      <c r="Q2179" s="12"/>
      <c r="R2179" s="13"/>
    </row>
    <row r="2180" spans="1:18" ht="15.75" customHeight="1" x14ac:dyDescent="0.25">
      <c r="A2180" s="1"/>
      <c r="B2180" s="6" t="s">
        <v>27</v>
      </c>
      <c r="C2180" s="6">
        <v>1128299</v>
      </c>
      <c r="D2180" s="7">
        <v>44267</v>
      </c>
      <c r="E2180" s="6" t="s">
        <v>28</v>
      </c>
      <c r="F2180" s="6" t="s">
        <v>84</v>
      </c>
      <c r="G2180" s="6" t="s">
        <v>85</v>
      </c>
      <c r="H2180" s="6" t="s">
        <v>19</v>
      </c>
      <c r="I2180" s="8">
        <v>0.5</v>
      </c>
      <c r="J2180" s="9">
        <v>3750</v>
      </c>
      <c r="K2180" s="10">
        <f t="shared" si="17"/>
        <v>1875</v>
      </c>
      <c r="L2180" s="10">
        <f t="shared" si="16"/>
        <v>656.25</v>
      </c>
      <c r="M2180" s="11">
        <v>0.35</v>
      </c>
      <c r="O2180" s="16"/>
      <c r="P2180" s="14"/>
      <c r="Q2180" s="12"/>
      <c r="R2180" s="13"/>
    </row>
    <row r="2181" spans="1:18" ht="15.75" customHeight="1" x14ac:dyDescent="0.25">
      <c r="A2181" s="1"/>
      <c r="B2181" s="6" t="s">
        <v>27</v>
      </c>
      <c r="C2181" s="6">
        <v>1128299</v>
      </c>
      <c r="D2181" s="7">
        <v>44267</v>
      </c>
      <c r="E2181" s="6" t="s">
        <v>28</v>
      </c>
      <c r="F2181" s="6" t="s">
        <v>84</v>
      </c>
      <c r="G2181" s="6" t="s">
        <v>85</v>
      </c>
      <c r="H2181" s="6" t="s">
        <v>20</v>
      </c>
      <c r="I2181" s="8">
        <v>0.5</v>
      </c>
      <c r="J2181" s="9">
        <v>2500</v>
      </c>
      <c r="K2181" s="10">
        <f t="shared" si="17"/>
        <v>1250</v>
      </c>
      <c r="L2181" s="10">
        <f t="shared" si="16"/>
        <v>500</v>
      </c>
      <c r="M2181" s="11">
        <v>0.4</v>
      </c>
      <c r="O2181" s="16"/>
      <c r="P2181" s="14"/>
      <c r="Q2181" s="12"/>
      <c r="R2181" s="13"/>
    </row>
    <row r="2182" spans="1:18" ht="15.75" customHeight="1" x14ac:dyDescent="0.25">
      <c r="A2182" s="1"/>
      <c r="B2182" s="6" t="s">
        <v>27</v>
      </c>
      <c r="C2182" s="6">
        <v>1128299</v>
      </c>
      <c r="D2182" s="7">
        <v>44267</v>
      </c>
      <c r="E2182" s="6" t="s">
        <v>28</v>
      </c>
      <c r="F2182" s="6" t="s">
        <v>84</v>
      </c>
      <c r="G2182" s="6" t="s">
        <v>85</v>
      </c>
      <c r="H2182" s="6" t="s">
        <v>21</v>
      </c>
      <c r="I2182" s="8">
        <v>0.55000000000000004</v>
      </c>
      <c r="J2182" s="9">
        <v>1500</v>
      </c>
      <c r="K2182" s="10">
        <f t="shared" si="17"/>
        <v>825.00000000000011</v>
      </c>
      <c r="L2182" s="10">
        <f t="shared" si="16"/>
        <v>288.75</v>
      </c>
      <c r="M2182" s="11">
        <v>0.35</v>
      </c>
      <c r="O2182" s="16"/>
      <c r="P2182" s="14"/>
      <c r="Q2182" s="12"/>
      <c r="R2182" s="13"/>
    </row>
    <row r="2183" spans="1:18" ht="15.75" customHeight="1" x14ac:dyDescent="0.25">
      <c r="A2183" s="1"/>
      <c r="B2183" s="6" t="s">
        <v>27</v>
      </c>
      <c r="C2183" s="6">
        <v>1128299</v>
      </c>
      <c r="D2183" s="7">
        <v>44267</v>
      </c>
      <c r="E2183" s="6" t="s">
        <v>28</v>
      </c>
      <c r="F2183" s="6" t="s">
        <v>84</v>
      </c>
      <c r="G2183" s="6" t="s">
        <v>85</v>
      </c>
      <c r="H2183" s="6" t="s">
        <v>22</v>
      </c>
      <c r="I2183" s="8">
        <v>0.5</v>
      </c>
      <c r="J2183" s="9">
        <v>3500</v>
      </c>
      <c r="K2183" s="10">
        <f t="shared" si="17"/>
        <v>1750</v>
      </c>
      <c r="L2183" s="10">
        <f t="shared" si="16"/>
        <v>437.5</v>
      </c>
      <c r="M2183" s="11">
        <v>0.25</v>
      </c>
      <c r="O2183" s="16"/>
      <c r="P2183" s="14"/>
      <c r="Q2183" s="12"/>
      <c r="R2183" s="13"/>
    </row>
    <row r="2184" spans="1:18" ht="15.75" customHeight="1" x14ac:dyDescent="0.25">
      <c r="A2184" s="1"/>
      <c r="B2184" s="6" t="s">
        <v>27</v>
      </c>
      <c r="C2184" s="6">
        <v>1128299</v>
      </c>
      <c r="D2184" s="7">
        <v>44299</v>
      </c>
      <c r="E2184" s="6" t="s">
        <v>28</v>
      </c>
      <c r="F2184" s="6" t="s">
        <v>84</v>
      </c>
      <c r="G2184" s="6" t="s">
        <v>85</v>
      </c>
      <c r="H2184" s="6" t="s">
        <v>17</v>
      </c>
      <c r="I2184" s="8">
        <v>0.5</v>
      </c>
      <c r="J2184" s="9">
        <v>5250</v>
      </c>
      <c r="K2184" s="10">
        <f t="shared" si="17"/>
        <v>2625</v>
      </c>
      <c r="L2184" s="10">
        <f t="shared" si="16"/>
        <v>1050</v>
      </c>
      <c r="M2184" s="11">
        <v>0.4</v>
      </c>
      <c r="O2184" s="16"/>
      <c r="P2184" s="14"/>
      <c r="Q2184" s="12"/>
      <c r="R2184" s="13"/>
    </row>
    <row r="2185" spans="1:18" ht="15.75" customHeight="1" x14ac:dyDescent="0.25">
      <c r="A2185" s="1"/>
      <c r="B2185" s="6" t="s">
        <v>27</v>
      </c>
      <c r="C2185" s="6">
        <v>1128299</v>
      </c>
      <c r="D2185" s="7">
        <v>44299</v>
      </c>
      <c r="E2185" s="6" t="s">
        <v>28</v>
      </c>
      <c r="F2185" s="6" t="s">
        <v>84</v>
      </c>
      <c r="G2185" s="6" t="s">
        <v>85</v>
      </c>
      <c r="H2185" s="6" t="s">
        <v>18</v>
      </c>
      <c r="I2185" s="8">
        <v>0.55000000000000004</v>
      </c>
      <c r="J2185" s="9">
        <v>3250</v>
      </c>
      <c r="K2185" s="10">
        <f t="shared" si="17"/>
        <v>1787.5000000000002</v>
      </c>
      <c r="L2185" s="10">
        <f t="shared" si="16"/>
        <v>715.00000000000011</v>
      </c>
      <c r="M2185" s="11">
        <v>0.4</v>
      </c>
      <c r="O2185" s="16"/>
      <c r="P2185" s="14"/>
      <c r="Q2185" s="12"/>
      <c r="R2185" s="13"/>
    </row>
    <row r="2186" spans="1:18" ht="15.75" customHeight="1" x14ac:dyDescent="0.25">
      <c r="A2186" s="1"/>
      <c r="B2186" s="6" t="s">
        <v>27</v>
      </c>
      <c r="C2186" s="6">
        <v>1128299</v>
      </c>
      <c r="D2186" s="7">
        <v>44299</v>
      </c>
      <c r="E2186" s="6" t="s">
        <v>28</v>
      </c>
      <c r="F2186" s="6" t="s">
        <v>84</v>
      </c>
      <c r="G2186" s="6" t="s">
        <v>85</v>
      </c>
      <c r="H2186" s="6" t="s">
        <v>19</v>
      </c>
      <c r="I2186" s="8">
        <v>0.55000000000000004</v>
      </c>
      <c r="J2186" s="9">
        <v>3750</v>
      </c>
      <c r="K2186" s="10">
        <f t="shared" si="17"/>
        <v>2062.5</v>
      </c>
      <c r="L2186" s="10">
        <f t="shared" si="16"/>
        <v>721.875</v>
      </c>
      <c r="M2186" s="11">
        <v>0.35</v>
      </c>
      <c r="O2186" s="16"/>
      <c r="P2186" s="14"/>
      <c r="Q2186" s="12"/>
      <c r="R2186" s="13"/>
    </row>
    <row r="2187" spans="1:18" ht="15.75" customHeight="1" x14ac:dyDescent="0.25">
      <c r="A2187" s="1"/>
      <c r="B2187" s="6" t="s">
        <v>27</v>
      </c>
      <c r="C2187" s="6">
        <v>1128299</v>
      </c>
      <c r="D2187" s="7">
        <v>44299</v>
      </c>
      <c r="E2187" s="6" t="s">
        <v>28</v>
      </c>
      <c r="F2187" s="6" t="s">
        <v>84</v>
      </c>
      <c r="G2187" s="6" t="s">
        <v>85</v>
      </c>
      <c r="H2187" s="6" t="s">
        <v>20</v>
      </c>
      <c r="I2187" s="8">
        <v>0.5</v>
      </c>
      <c r="J2187" s="9">
        <v>2750</v>
      </c>
      <c r="K2187" s="10">
        <f t="shared" si="17"/>
        <v>1375</v>
      </c>
      <c r="L2187" s="10">
        <f t="shared" si="16"/>
        <v>550</v>
      </c>
      <c r="M2187" s="11">
        <v>0.4</v>
      </c>
      <c r="O2187" s="16"/>
      <c r="P2187" s="14"/>
      <c r="Q2187" s="12"/>
      <c r="R2187" s="13"/>
    </row>
    <row r="2188" spans="1:18" ht="15.75" customHeight="1" x14ac:dyDescent="0.25">
      <c r="A2188" s="1"/>
      <c r="B2188" s="6" t="s">
        <v>27</v>
      </c>
      <c r="C2188" s="6">
        <v>1128299</v>
      </c>
      <c r="D2188" s="7">
        <v>44299</v>
      </c>
      <c r="E2188" s="6" t="s">
        <v>28</v>
      </c>
      <c r="F2188" s="6" t="s">
        <v>84</v>
      </c>
      <c r="G2188" s="6" t="s">
        <v>85</v>
      </c>
      <c r="H2188" s="6" t="s">
        <v>21</v>
      </c>
      <c r="I2188" s="8">
        <v>0.55000000000000004</v>
      </c>
      <c r="J2188" s="9">
        <v>1750</v>
      </c>
      <c r="K2188" s="10">
        <f t="shared" si="17"/>
        <v>962.50000000000011</v>
      </c>
      <c r="L2188" s="10">
        <f t="shared" si="16"/>
        <v>336.875</v>
      </c>
      <c r="M2188" s="11">
        <v>0.35</v>
      </c>
      <c r="O2188" s="16"/>
      <c r="P2188" s="14"/>
      <c r="Q2188" s="12"/>
      <c r="R2188" s="13"/>
    </row>
    <row r="2189" spans="1:18" ht="15.75" customHeight="1" x14ac:dyDescent="0.25">
      <c r="A2189" s="1"/>
      <c r="B2189" s="6" t="s">
        <v>27</v>
      </c>
      <c r="C2189" s="6">
        <v>1128299</v>
      </c>
      <c r="D2189" s="7">
        <v>44299</v>
      </c>
      <c r="E2189" s="6" t="s">
        <v>28</v>
      </c>
      <c r="F2189" s="6" t="s">
        <v>84</v>
      </c>
      <c r="G2189" s="6" t="s">
        <v>85</v>
      </c>
      <c r="H2189" s="6" t="s">
        <v>22</v>
      </c>
      <c r="I2189" s="8">
        <v>0.70000000000000007</v>
      </c>
      <c r="J2189" s="9">
        <v>3500</v>
      </c>
      <c r="K2189" s="10">
        <f t="shared" si="17"/>
        <v>2450.0000000000005</v>
      </c>
      <c r="L2189" s="10">
        <f t="shared" si="16"/>
        <v>612.50000000000011</v>
      </c>
      <c r="M2189" s="11">
        <v>0.25</v>
      </c>
      <c r="O2189" s="16"/>
      <c r="P2189" s="14"/>
      <c r="Q2189" s="12"/>
      <c r="R2189" s="13"/>
    </row>
    <row r="2190" spans="1:18" ht="15.75" customHeight="1" x14ac:dyDescent="0.25">
      <c r="A2190" s="1"/>
      <c r="B2190" s="6" t="s">
        <v>27</v>
      </c>
      <c r="C2190" s="6">
        <v>1128299</v>
      </c>
      <c r="D2190" s="7">
        <v>44330</v>
      </c>
      <c r="E2190" s="6" t="s">
        <v>28</v>
      </c>
      <c r="F2190" s="6" t="s">
        <v>84</v>
      </c>
      <c r="G2190" s="6" t="s">
        <v>85</v>
      </c>
      <c r="H2190" s="6" t="s">
        <v>17</v>
      </c>
      <c r="I2190" s="8">
        <v>0.5</v>
      </c>
      <c r="J2190" s="9">
        <v>5500</v>
      </c>
      <c r="K2190" s="10">
        <f t="shared" si="17"/>
        <v>2750</v>
      </c>
      <c r="L2190" s="10">
        <f t="shared" si="16"/>
        <v>1100</v>
      </c>
      <c r="M2190" s="11">
        <v>0.4</v>
      </c>
      <c r="O2190" s="16"/>
      <c r="P2190" s="14"/>
      <c r="Q2190" s="12"/>
      <c r="R2190" s="13"/>
    </row>
    <row r="2191" spans="1:18" ht="15.75" customHeight="1" x14ac:dyDescent="0.25">
      <c r="A2191" s="1"/>
      <c r="B2191" s="6" t="s">
        <v>27</v>
      </c>
      <c r="C2191" s="6">
        <v>1128299</v>
      </c>
      <c r="D2191" s="7">
        <v>44330</v>
      </c>
      <c r="E2191" s="6" t="s">
        <v>28</v>
      </c>
      <c r="F2191" s="6" t="s">
        <v>84</v>
      </c>
      <c r="G2191" s="6" t="s">
        <v>85</v>
      </c>
      <c r="H2191" s="6" t="s">
        <v>18</v>
      </c>
      <c r="I2191" s="8">
        <v>0.55000000000000004</v>
      </c>
      <c r="J2191" s="9">
        <v>4000</v>
      </c>
      <c r="K2191" s="10">
        <f t="shared" si="17"/>
        <v>2200</v>
      </c>
      <c r="L2191" s="10">
        <f t="shared" si="16"/>
        <v>880</v>
      </c>
      <c r="M2191" s="11">
        <v>0.4</v>
      </c>
      <c r="O2191" s="16"/>
      <c r="P2191" s="14"/>
      <c r="Q2191" s="12"/>
      <c r="R2191" s="13"/>
    </row>
    <row r="2192" spans="1:18" ht="15.75" customHeight="1" x14ac:dyDescent="0.25">
      <c r="A2192" s="1"/>
      <c r="B2192" s="6" t="s">
        <v>27</v>
      </c>
      <c r="C2192" s="6">
        <v>1128299</v>
      </c>
      <c r="D2192" s="7">
        <v>44330</v>
      </c>
      <c r="E2192" s="6" t="s">
        <v>28</v>
      </c>
      <c r="F2192" s="6" t="s">
        <v>84</v>
      </c>
      <c r="G2192" s="6" t="s">
        <v>85</v>
      </c>
      <c r="H2192" s="6" t="s">
        <v>19</v>
      </c>
      <c r="I2192" s="8">
        <v>0.55000000000000004</v>
      </c>
      <c r="J2192" s="9">
        <v>4250</v>
      </c>
      <c r="K2192" s="10">
        <f t="shared" si="17"/>
        <v>2337.5</v>
      </c>
      <c r="L2192" s="10">
        <f t="shared" si="16"/>
        <v>818.125</v>
      </c>
      <c r="M2192" s="11">
        <v>0.35</v>
      </c>
      <c r="O2192" s="16"/>
      <c r="P2192" s="14"/>
      <c r="Q2192" s="12"/>
      <c r="R2192" s="13"/>
    </row>
    <row r="2193" spans="1:18" ht="15.75" customHeight="1" x14ac:dyDescent="0.25">
      <c r="A2193" s="1"/>
      <c r="B2193" s="6" t="s">
        <v>27</v>
      </c>
      <c r="C2193" s="6">
        <v>1128299</v>
      </c>
      <c r="D2193" s="7">
        <v>44330</v>
      </c>
      <c r="E2193" s="6" t="s">
        <v>28</v>
      </c>
      <c r="F2193" s="6" t="s">
        <v>84</v>
      </c>
      <c r="G2193" s="6" t="s">
        <v>85</v>
      </c>
      <c r="H2193" s="6" t="s">
        <v>20</v>
      </c>
      <c r="I2193" s="8">
        <v>0.5</v>
      </c>
      <c r="J2193" s="9">
        <v>3250</v>
      </c>
      <c r="K2193" s="10">
        <f t="shared" si="17"/>
        <v>1625</v>
      </c>
      <c r="L2193" s="10">
        <f t="shared" si="16"/>
        <v>650</v>
      </c>
      <c r="M2193" s="11">
        <v>0.4</v>
      </c>
      <c r="O2193" s="16"/>
      <c r="P2193" s="14"/>
      <c r="Q2193" s="12"/>
      <c r="R2193" s="13"/>
    </row>
    <row r="2194" spans="1:18" ht="15.75" customHeight="1" x14ac:dyDescent="0.25">
      <c r="A2194" s="1"/>
      <c r="B2194" s="6" t="s">
        <v>27</v>
      </c>
      <c r="C2194" s="6">
        <v>1128299</v>
      </c>
      <c r="D2194" s="7">
        <v>44330</v>
      </c>
      <c r="E2194" s="6" t="s">
        <v>28</v>
      </c>
      <c r="F2194" s="6" t="s">
        <v>84</v>
      </c>
      <c r="G2194" s="6" t="s">
        <v>85</v>
      </c>
      <c r="H2194" s="6" t="s">
        <v>21</v>
      </c>
      <c r="I2194" s="8">
        <v>0.55000000000000004</v>
      </c>
      <c r="J2194" s="9">
        <v>2250</v>
      </c>
      <c r="K2194" s="10">
        <f t="shared" si="17"/>
        <v>1237.5</v>
      </c>
      <c r="L2194" s="10">
        <f t="shared" si="16"/>
        <v>433.125</v>
      </c>
      <c r="M2194" s="11">
        <v>0.35</v>
      </c>
      <c r="O2194" s="16"/>
      <c r="P2194" s="14"/>
      <c r="Q2194" s="12"/>
      <c r="R2194" s="13"/>
    </row>
    <row r="2195" spans="1:18" ht="15.75" customHeight="1" x14ac:dyDescent="0.25">
      <c r="A2195" s="1"/>
      <c r="B2195" s="6" t="s">
        <v>27</v>
      </c>
      <c r="C2195" s="6">
        <v>1128299</v>
      </c>
      <c r="D2195" s="7">
        <v>44330</v>
      </c>
      <c r="E2195" s="6" t="s">
        <v>28</v>
      </c>
      <c r="F2195" s="6" t="s">
        <v>84</v>
      </c>
      <c r="G2195" s="6" t="s">
        <v>85</v>
      </c>
      <c r="H2195" s="6" t="s">
        <v>22</v>
      </c>
      <c r="I2195" s="8">
        <v>0.70000000000000007</v>
      </c>
      <c r="J2195" s="9">
        <v>4000</v>
      </c>
      <c r="K2195" s="10">
        <f t="shared" si="17"/>
        <v>2800.0000000000005</v>
      </c>
      <c r="L2195" s="10">
        <f t="shared" si="16"/>
        <v>700.00000000000011</v>
      </c>
      <c r="M2195" s="11">
        <v>0.25</v>
      </c>
      <c r="O2195" s="16"/>
      <c r="P2195" s="14"/>
      <c r="Q2195" s="12"/>
      <c r="R2195" s="13"/>
    </row>
    <row r="2196" spans="1:18" ht="15.75" customHeight="1" x14ac:dyDescent="0.25">
      <c r="A2196" s="1"/>
      <c r="B2196" s="6" t="s">
        <v>27</v>
      </c>
      <c r="C2196" s="6">
        <v>1128299</v>
      </c>
      <c r="D2196" s="7">
        <v>44360</v>
      </c>
      <c r="E2196" s="6" t="s">
        <v>28</v>
      </c>
      <c r="F2196" s="6" t="s">
        <v>84</v>
      </c>
      <c r="G2196" s="6" t="s">
        <v>85</v>
      </c>
      <c r="H2196" s="6" t="s">
        <v>17</v>
      </c>
      <c r="I2196" s="8">
        <v>0.5</v>
      </c>
      <c r="J2196" s="9">
        <v>6750</v>
      </c>
      <c r="K2196" s="10">
        <f t="shared" si="17"/>
        <v>3375</v>
      </c>
      <c r="L2196" s="10">
        <f t="shared" si="16"/>
        <v>1350</v>
      </c>
      <c r="M2196" s="11">
        <v>0.4</v>
      </c>
      <c r="O2196" s="16"/>
      <c r="P2196" s="14"/>
      <c r="Q2196" s="12"/>
      <c r="R2196" s="13"/>
    </row>
    <row r="2197" spans="1:18" ht="15.75" customHeight="1" x14ac:dyDescent="0.25">
      <c r="A2197" s="1"/>
      <c r="B2197" s="6" t="s">
        <v>27</v>
      </c>
      <c r="C2197" s="6">
        <v>1128299</v>
      </c>
      <c r="D2197" s="7">
        <v>44360</v>
      </c>
      <c r="E2197" s="6" t="s">
        <v>28</v>
      </c>
      <c r="F2197" s="6" t="s">
        <v>84</v>
      </c>
      <c r="G2197" s="6" t="s">
        <v>85</v>
      </c>
      <c r="H2197" s="6" t="s">
        <v>18</v>
      </c>
      <c r="I2197" s="8">
        <v>0.55000000000000004</v>
      </c>
      <c r="J2197" s="9">
        <v>5250</v>
      </c>
      <c r="K2197" s="10">
        <f t="shared" si="17"/>
        <v>2887.5000000000005</v>
      </c>
      <c r="L2197" s="10">
        <f t="shared" si="16"/>
        <v>1155.0000000000002</v>
      </c>
      <c r="M2197" s="11">
        <v>0.4</v>
      </c>
      <c r="O2197" s="16"/>
      <c r="P2197" s="14"/>
      <c r="Q2197" s="12"/>
      <c r="R2197" s="13"/>
    </row>
    <row r="2198" spans="1:18" ht="15.75" customHeight="1" x14ac:dyDescent="0.25">
      <c r="A2198" s="1"/>
      <c r="B2198" s="6" t="s">
        <v>27</v>
      </c>
      <c r="C2198" s="6">
        <v>1128299</v>
      </c>
      <c r="D2198" s="7">
        <v>44360</v>
      </c>
      <c r="E2198" s="6" t="s">
        <v>28</v>
      </c>
      <c r="F2198" s="6" t="s">
        <v>84</v>
      </c>
      <c r="G2198" s="6" t="s">
        <v>85</v>
      </c>
      <c r="H2198" s="6" t="s">
        <v>19</v>
      </c>
      <c r="I2198" s="8">
        <v>0.55000000000000004</v>
      </c>
      <c r="J2198" s="9">
        <v>5250</v>
      </c>
      <c r="K2198" s="10">
        <f t="shared" si="17"/>
        <v>2887.5000000000005</v>
      </c>
      <c r="L2198" s="10">
        <f t="shared" si="16"/>
        <v>1010.6250000000001</v>
      </c>
      <c r="M2198" s="11">
        <v>0.35</v>
      </c>
      <c r="O2198" s="16"/>
      <c r="P2198" s="14"/>
      <c r="Q2198" s="12"/>
      <c r="R2198" s="13"/>
    </row>
    <row r="2199" spans="1:18" ht="15.75" customHeight="1" x14ac:dyDescent="0.25">
      <c r="A2199" s="1"/>
      <c r="B2199" s="6" t="s">
        <v>27</v>
      </c>
      <c r="C2199" s="6">
        <v>1128299</v>
      </c>
      <c r="D2199" s="7">
        <v>44360</v>
      </c>
      <c r="E2199" s="6" t="s">
        <v>28</v>
      </c>
      <c r="F2199" s="6" t="s">
        <v>84</v>
      </c>
      <c r="G2199" s="6" t="s">
        <v>85</v>
      </c>
      <c r="H2199" s="6" t="s">
        <v>20</v>
      </c>
      <c r="I2199" s="8">
        <v>0.5</v>
      </c>
      <c r="J2199" s="9">
        <v>4000</v>
      </c>
      <c r="K2199" s="10">
        <f t="shared" si="17"/>
        <v>2000</v>
      </c>
      <c r="L2199" s="10">
        <f t="shared" si="16"/>
        <v>800</v>
      </c>
      <c r="M2199" s="11">
        <v>0.4</v>
      </c>
      <c r="O2199" s="16"/>
      <c r="P2199" s="14"/>
      <c r="Q2199" s="12"/>
      <c r="R2199" s="13"/>
    </row>
    <row r="2200" spans="1:18" ht="15.75" customHeight="1" x14ac:dyDescent="0.25">
      <c r="A2200" s="1"/>
      <c r="B2200" s="6" t="s">
        <v>27</v>
      </c>
      <c r="C2200" s="6">
        <v>1128299</v>
      </c>
      <c r="D2200" s="7">
        <v>44360</v>
      </c>
      <c r="E2200" s="6" t="s">
        <v>28</v>
      </c>
      <c r="F2200" s="6" t="s">
        <v>84</v>
      </c>
      <c r="G2200" s="6" t="s">
        <v>85</v>
      </c>
      <c r="H2200" s="6" t="s">
        <v>21</v>
      </c>
      <c r="I2200" s="8">
        <v>0.55000000000000004</v>
      </c>
      <c r="J2200" s="9">
        <v>2750</v>
      </c>
      <c r="K2200" s="10">
        <f t="shared" si="17"/>
        <v>1512.5000000000002</v>
      </c>
      <c r="L2200" s="10">
        <f t="shared" si="16"/>
        <v>529.375</v>
      </c>
      <c r="M2200" s="11">
        <v>0.35</v>
      </c>
      <c r="O2200" s="16"/>
      <c r="P2200" s="14"/>
      <c r="Q2200" s="12"/>
      <c r="R2200" s="13"/>
    </row>
    <row r="2201" spans="1:18" ht="15.75" customHeight="1" x14ac:dyDescent="0.25">
      <c r="A2201" s="1"/>
      <c r="B2201" s="6" t="s">
        <v>27</v>
      </c>
      <c r="C2201" s="6">
        <v>1128299</v>
      </c>
      <c r="D2201" s="7">
        <v>44360</v>
      </c>
      <c r="E2201" s="6" t="s">
        <v>28</v>
      </c>
      <c r="F2201" s="6" t="s">
        <v>84</v>
      </c>
      <c r="G2201" s="6" t="s">
        <v>85</v>
      </c>
      <c r="H2201" s="6" t="s">
        <v>22</v>
      </c>
      <c r="I2201" s="8">
        <v>0.70000000000000007</v>
      </c>
      <c r="J2201" s="9">
        <v>5750</v>
      </c>
      <c r="K2201" s="10">
        <f t="shared" si="17"/>
        <v>4025.0000000000005</v>
      </c>
      <c r="L2201" s="10">
        <f t="shared" si="16"/>
        <v>1006.2500000000001</v>
      </c>
      <c r="M2201" s="11">
        <v>0.25</v>
      </c>
      <c r="O2201" s="16"/>
      <c r="P2201" s="14"/>
      <c r="Q2201" s="12"/>
      <c r="R2201" s="13"/>
    </row>
    <row r="2202" spans="1:18" ht="15.75" customHeight="1" x14ac:dyDescent="0.25">
      <c r="A2202" s="1"/>
      <c r="B2202" s="6" t="s">
        <v>27</v>
      </c>
      <c r="C2202" s="6">
        <v>1128299</v>
      </c>
      <c r="D2202" s="7">
        <v>44389</v>
      </c>
      <c r="E2202" s="6" t="s">
        <v>28</v>
      </c>
      <c r="F2202" s="6" t="s">
        <v>84</v>
      </c>
      <c r="G2202" s="6" t="s">
        <v>85</v>
      </c>
      <c r="H2202" s="6" t="s">
        <v>17</v>
      </c>
      <c r="I2202" s="8">
        <v>0.5</v>
      </c>
      <c r="J2202" s="9">
        <v>7250</v>
      </c>
      <c r="K2202" s="10">
        <f t="shared" si="17"/>
        <v>3625</v>
      </c>
      <c r="L2202" s="10">
        <f t="shared" si="16"/>
        <v>1450</v>
      </c>
      <c r="M2202" s="11">
        <v>0.4</v>
      </c>
      <c r="O2202" s="16"/>
      <c r="P2202" s="14"/>
      <c r="Q2202" s="12"/>
      <c r="R2202" s="13"/>
    </row>
    <row r="2203" spans="1:18" ht="15.75" customHeight="1" x14ac:dyDescent="0.25">
      <c r="A2203" s="1"/>
      <c r="B2203" s="6" t="s">
        <v>27</v>
      </c>
      <c r="C2203" s="6">
        <v>1128299</v>
      </c>
      <c r="D2203" s="7">
        <v>44389</v>
      </c>
      <c r="E2203" s="6" t="s">
        <v>28</v>
      </c>
      <c r="F2203" s="6" t="s">
        <v>84</v>
      </c>
      <c r="G2203" s="6" t="s">
        <v>85</v>
      </c>
      <c r="H2203" s="6" t="s">
        <v>18</v>
      </c>
      <c r="I2203" s="8">
        <v>0.55000000000000004</v>
      </c>
      <c r="J2203" s="9">
        <v>5750</v>
      </c>
      <c r="K2203" s="10">
        <f t="shared" si="17"/>
        <v>3162.5000000000005</v>
      </c>
      <c r="L2203" s="10">
        <f t="shared" si="16"/>
        <v>1265.0000000000002</v>
      </c>
      <c r="M2203" s="11">
        <v>0.4</v>
      </c>
      <c r="O2203" s="16"/>
      <c r="P2203" s="14"/>
      <c r="Q2203" s="12"/>
      <c r="R2203" s="13"/>
    </row>
    <row r="2204" spans="1:18" ht="15.75" customHeight="1" x14ac:dyDescent="0.25">
      <c r="A2204" s="1"/>
      <c r="B2204" s="6" t="s">
        <v>27</v>
      </c>
      <c r="C2204" s="6">
        <v>1128299</v>
      </c>
      <c r="D2204" s="7">
        <v>44389</v>
      </c>
      <c r="E2204" s="6" t="s">
        <v>28</v>
      </c>
      <c r="F2204" s="6" t="s">
        <v>84</v>
      </c>
      <c r="G2204" s="6" t="s">
        <v>85</v>
      </c>
      <c r="H2204" s="6" t="s">
        <v>19</v>
      </c>
      <c r="I2204" s="8">
        <v>0.55000000000000004</v>
      </c>
      <c r="J2204" s="9">
        <v>5250</v>
      </c>
      <c r="K2204" s="10">
        <f t="shared" si="17"/>
        <v>2887.5000000000005</v>
      </c>
      <c r="L2204" s="10">
        <f t="shared" si="16"/>
        <v>1010.6250000000001</v>
      </c>
      <c r="M2204" s="11">
        <v>0.35</v>
      </c>
      <c r="O2204" s="16"/>
      <c r="P2204" s="14"/>
      <c r="Q2204" s="12"/>
      <c r="R2204" s="13"/>
    </row>
    <row r="2205" spans="1:18" ht="15.75" customHeight="1" x14ac:dyDescent="0.25">
      <c r="A2205" s="1"/>
      <c r="B2205" s="6" t="s">
        <v>27</v>
      </c>
      <c r="C2205" s="6">
        <v>1128299</v>
      </c>
      <c r="D2205" s="7">
        <v>44389</v>
      </c>
      <c r="E2205" s="6" t="s">
        <v>28</v>
      </c>
      <c r="F2205" s="6" t="s">
        <v>84</v>
      </c>
      <c r="G2205" s="6" t="s">
        <v>85</v>
      </c>
      <c r="H2205" s="6" t="s">
        <v>20</v>
      </c>
      <c r="I2205" s="8">
        <v>0.5</v>
      </c>
      <c r="J2205" s="9">
        <v>4250</v>
      </c>
      <c r="K2205" s="10">
        <f t="shared" si="17"/>
        <v>2125</v>
      </c>
      <c r="L2205" s="10">
        <f t="shared" si="16"/>
        <v>850</v>
      </c>
      <c r="M2205" s="11">
        <v>0.4</v>
      </c>
      <c r="O2205" s="16"/>
      <c r="P2205" s="14"/>
      <c r="Q2205" s="12"/>
      <c r="R2205" s="13"/>
    </row>
    <row r="2206" spans="1:18" ht="15.75" customHeight="1" x14ac:dyDescent="0.25">
      <c r="A2206" s="1"/>
      <c r="B2206" s="6" t="s">
        <v>27</v>
      </c>
      <c r="C2206" s="6">
        <v>1128299</v>
      </c>
      <c r="D2206" s="7">
        <v>44389</v>
      </c>
      <c r="E2206" s="6" t="s">
        <v>28</v>
      </c>
      <c r="F2206" s="6" t="s">
        <v>84</v>
      </c>
      <c r="G2206" s="6" t="s">
        <v>85</v>
      </c>
      <c r="H2206" s="6" t="s">
        <v>21</v>
      </c>
      <c r="I2206" s="8">
        <v>0.55000000000000004</v>
      </c>
      <c r="J2206" s="9">
        <v>4750</v>
      </c>
      <c r="K2206" s="10">
        <f t="shared" si="17"/>
        <v>2612.5</v>
      </c>
      <c r="L2206" s="10">
        <f t="shared" si="16"/>
        <v>914.37499999999989</v>
      </c>
      <c r="M2206" s="11">
        <v>0.35</v>
      </c>
      <c r="O2206" s="16"/>
      <c r="P2206" s="14"/>
      <c r="Q2206" s="12"/>
      <c r="R2206" s="13"/>
    </row>
    <row r="2207" spans="1:18" ht="15.75" customHeight="1" x14ac:dyDescent="0.25">
      <c r="A2207" s="1"/>
      <c r="B2207" s="6" t="s">
        <v>27</v>
      </c>
      <c r="C2207" s="6">
        <v>1128299</v>
      </c>
      <c r="D2207" s="7">
        <v>44389</v>
      </c>
      <c r="E2207" s="6" t="s">
        <v>28</v>
      </c>
      <c r="F2207" s="6" t="s">
        <v>84</v>
      </c>
      <c r="G2207" s="6" t="s">
        <v>85</v>
      </c>
      <c r="H2207" s="6" t="s">
        <v>22</v>
      </c>
      <c r="I2207" s="8">
        <v>0.70000000000000007</v>
      </c>
      <c r="J2207" s="9">
        <v>4750</v>
      </c>
      <c r="K2207" s="10">
        <f t="shared" si="17"/>
        <v>3325.0000000000005</v>
      </c>
      <c r="L2207" s="10">
        <f t="shared" si="16"/>
        <v>831.25000000000011</v>
      </c>
      <c r="M2207" s="11">
        <v>0.25</v>
      </c>
      <c r="O2207" s="16"/>
      <c r="P2207" s="14"/>
      <c r="Q2207" s="12"/>
      <c r="R2207" s="13"/>
    </row>
    <row r="2208" spans="1:18" ht="15.75" customHeight="1" x14ac:dyDescent="0.25">
      <c r="A2208" s="1"/>
      <c r="B2208" s="6" t="s">
        <v>27</v>
      </c>
      <c r="C2208" s="6">
        <v>1128299</v>
      </c>
      <c r="D2208" s="7">
        <v>44421</v>
      </c>
      <c r="E2208" s="6" t="s">
        <v>28</v>
      </c>
      <c r="F2208" s="6" t="s">
        <v>84</v>
      </c>
      <c r="G2208" s="6" t="s">
        <v>85</v>
      </c>
      <c r="H2208" s="6" t="s">
        <v>17</v>
      </c>
      <c r="I2208" s="8">
        <v>0.55000000000000004</v>
      </c>
      <c r="J2208" s="9">
        <v>6750</v>
      </c>
      <c r="K2208" s="10">
        <f t="shared" si="17"/>
        <v>3712.5000000000005</v>
      </c>
      <c r="L2208" s="10">
        <f t="shared" si="16"/>
        <v>1485.0000000000002</v>
      </c>
      <c r="M2208" s="11">
        <v>0.4</v>
      </c>
      <c r="O2208" s="16"/>
      <c r="P2208" s="14"/>
      <c r="Q2208" s="12"/>
      <c r="R2208" s="13"/>
    </row>
    <row r="2209" spans="1:18" ht="15.75" customHeight="1" x14ac:dyDescent="0.25">
      <c r="A2209" s="1"/>
      <c r="B2209" s="6" t="s">
        <v>27</v>
      </c>
      <c r="C2209" s="6">
        <v>1128299</v>
      </c>
      <c r="D2209" s="7">
        <v>44421</v>
      </c>
      <c r="E2209" s="6" t="s">
        <v>28</v>
      </c>
      <c r="F2209" s="6" t="s">
        <v>84</v>
      </c>
      <c r="G2209" s="6" t="s">
        <v>85</v>
      </c>
      <c r="H2209" s="6" t="s">
        <v>18</v>
      </c>
      <c r="I2209" s="8">
        <v>0.60000000000000009</v>
      </c>
      <c r="J2209" s="9">
        <v>6250</v>
      </c>
      <c r="K2209" s="10">
        <f t="shared" si="17"/>
        <v>3750.0000000000005</v>
      </c>
      <c r="L2209" s="10">
        <f t="shared" si="16"/>
        <v>1500.0000000000002</v>
      </c>
      <c r="M2209" s="11">
        <v>0.4</v>
      </c>
      <c r="O2209" s="16"/>
      <c r="P2209" s="14"/>
      <c r="Q2209" s="12"/>
      <c r="R2209" s="13"/>
    </row>
    <row r="2210" spans="1:18" ht="15.75" customHeight="1" x14ac:dyDescent="0.25">
      <c r="A2210" s="1"/>
      <c r="B2210" s="6" t="s">
        <v>27</v>
      </c>
      <c r="C2210" s="6">
        <v>1128299</v>
      </c>
      <c r="D2210" s="7">
        <v>44421</v>
      </c>
      <c r="E2210" s="6" t="s">
        <v>28</v>
      </c>
      <c r="F2210" s="6" t="s">
        <v>84</v>
      </c>
      <c r="G2210" s="6" t="s">
        <v>85</v>
      </c>
      <c r="H2210" s="6" t="s">
        <v>19</v>
      </c>
      <c r="I2210" s="8">
        <v>0.55000000000000004</v>
      </c>
      <c r="J2210" s="9">
        <v>5000</v>
      </c>
      <c r="K2210" s="10">
        <f t="shared" si="17"/>
        <v>2750</v>
      </c>
      <c r="L2210" s="10">
        <f t="shared" si="16"/>
        <v>962.49999999999989</v>
      </c>
      <c r="M2210" s="11">
        <v>0.35</v>
      </c>
      <c r="O2210" s="16"/>
      <c r="P2210" s="14"/>
      <c r="Q2210" s="12"/>
      <c r="R2210" s="13"/>
    </row>
    <row r="2211" spans="1:18" ht="15.75" customHeight="1" x14ac:dyDescent="0.25">
      <c r="A2211" s="1"/>
      <c r="B2211" s="6" t="s">
        <v>27</v>
      </c>
      <c r="C2211" s="6">
        <v>1128299</v>
      </c>
      <c r="D2211" s="7">
        <v>44421</v>
      </c>
      <c r="E2211" s="6" t="s">
        <v>28</v>
      </c>
      <c r="F2211" s="6" t="s">
        <v>84</v>
      </c>
      <c r="G2211" s="6" t="s">
        <v>85</v>
      </c>
      <c r="H2211" s="6" t="s">
        <v>20</v>
      </c>
      <c r="I2211" s="8">
        <v>0.55000000000000004</v>
      </c>
      <c r="J2211" s="9">
        <v>4500</v>
      </c>
      <c r="K2211" s="10">
        <f t="shared" si="17"/>
        <v>2475</v>
      </c>
      <c r="L2211" s="10">
        <f t="shared" si="16"/>
        <v>990</v>
      </c>
      <c r="M2211" s="11">
        <v>0.4</v>
      </c>
      <c r="O2211" s="16"/>
      <c r="P2211" s="14"/>
      <c r="Q2211" s="12"/>
      <c r="R2211" s="13"/>
    </row>
    <row r="2212" spans="1:18" ht="15.75" customHeight="1" x14ac:dyDescent="0.25">
      <c r="A2212" s="1"/>
      <c r="B2212" s="6" t="s">
        <v>27</v>
      </c>
      <c r="C2212" s="6">
        <v>1128299</v>
      </c>
      <c r="D2212" s="7">
        <v>44421</v>
      </c>
      <c r="E2212" s="6" t="s">
        <v>28</v>
      </c>
      <c r="F2212" s="6" t="s">
        <v>84</v>
      </c>
      <c r="G2212" s="6" t="s">
        <v>85</v>
      </c>
      <c r="H2212" s="6" t="s">
        <v>21</v>
      </c>
      <c r="I2212" s="8">
        <v>0.65</v>
      </c>
      <c r="J2212" s="9">
        <v>4500</v>
      </c>
      <c r="K2212" s="10">
        <f t="shared" si="17"/>
        <v>2925</v>
      </c>
      <c r="L2212" s="10">
        <f t="shared" si="16"/>
        <v>1023.7499999999999</v>
      </c>
      <c r="M2212" s="11">
        <v>0.35</v>
      </c>
      <c r="O2212" s="16"/>
      <c r="P2212" s="14"/>
      <c r="Q2212" s="12"/>
      <c r="R2212" s="13"/>
    </row>
    <row r="2213" spans="1:18" ht="15.75" customHeight="1" x14ac:dyDescent="0.25">
      <c r="A2213" s="1"/>
      <c r="B2213" s="6" t="s">
        <v>27</v>
      </c>
      <c r="C2213" s="6">
        <v>1128299</v>
      </c>
      <c r="D2213" s="7">
        <v>44421</v>
      </c>
      <c r="E2213" s="6" t="s">
        <v>28</v>
      </c>
      <c r="F2213" s="6" t="s">
        <v>84</v>
      </c>
      <c r="G2213" s="6" t="s">
        <v>85</v>
      </c>
      <c r="H2213" s="6" t="s">
        <v>22</v>
      </c>
      <c r="I2213" s="8">
        <v>0.70000000000000007</v>
      </c>
      <c r="J2213" s="9">
        <v>4250</v>
      </c>
      <c r="K2213" s="10">
        <f t="shared" si="17"/>
        <v>2975.0000000000005</v>
      </c>
      <c r="L2213" s="10">
        <f t="shared" si="16"/>
        <v>743.75000000000011</v>
      </c>
      <c r="M2213" s="11">
        <v>0.25</v>
      </c>
      <c r="O2213" s="16"/>
      <c r="P2213" s="14"/>
      <c r="Q2213" s="12"/>
      <c r="R2213" s="13"/>
    </row>
    <row r="2214" spans="1:18" ht="15.75" customHeight="1" x14ac:dyDescent="0.25">
      <c r="A2214" s="1"/>
      <c r="B2214" s="6" t="s">
        <v>27</v>
      </c>
      <c r="C2214" s="6">
        <v>1128299</v>
      </c>
      <c r="D2214" s="7">
        <v>44453</v>
      </c>
      <c r="E2214" s="6" t="s">
        <v>28</v>
      </c>
      <c r="F2214" s="6" t="s">
        <v>84</v>
      </c>
      <c r="G2214" s="6" t="s">
        <v>85</v>
      </c>
      <c r="H2214" s="6" t="s">
        <v>17</v>
      </c>
      <c r="I2214" s="8">
        <v>0.45000000000000012</v>
      </c>
      <c r="J2214" s="9">
        <v>6000</v>
      </c>
      <c r="K2214" s="10">
        <f t="shared" si="17"/>
        <v>2700.0000000000009</v>
      </c>
      <c r="L2214" s="10">
        <f t="shared" si="16"/>
        <v>1080.0000000000005</v>
      </c>
      <c r="M2214" s="11">
        <v>0.4</v>
      </c>
      <c r="O2214" s="16"/>
      <c r="P2214" s="14"/>
      <c r="Q2214" s="12"/>
      <c r="R2214" s="13"/>
    </row>
    <row r="2215" spans="1:18" ht="15.75" customHeight="1" x14ac:dyDescent="0.25">
      <c r="A2215" s="1"/>
      <c r="B2215" s="6" t="s">
        <v>27</v>
      </c>
      <c r="C2215" s="6">
        <v>1128299</v>
      </c>
      <c r="D2215" s="7">
        <v>44453</v>
      </c>
      <c r="E2215" s="6" t="s">
        <v>28</v>
      </c>
      <c r="F2215" s="6" t="s">
        <v>84</v>
      </c>
      <c r="G2215" s="6" t="s">
        <v>85</v>
      </c>
      <c r="H2215" s="6" t="s">
        <v>18</v>
      </c>
      <c r="I2215" s="8">
        <v>0.50000000000000011</v>
      </c>
      <c r="J2215" s="9">
        <v>6000</v>
      </c>
      <c r="K2215" s="10">
        <f t="shared" si="17"/>
        <v>3000.0000000000005</v>
      </c>
      <c r="L2215" s="10">
        <f t="shared" si="16"/>
        <v>1200.0000000000002</v>
      </c>
      <c r="M2215" s="11">
        <v>0.4</v>
      </c>
      <c r="O2215" s="16"/>
      <c r="P2215" s="14"/>
      <c r="Q2215" s="12"/>
      <c r="R2215" s="13"/>
    </row>
    <row r="2216" spans="1:18" ht="15.75" customHeight="1" x14ac:dyDescent="0.25">
      <c r="A2216" s="1"/>
      <c r="B2216" s="6" t="s">
        <v>27</v>
      </c>
      <c r="C2216" s="6">
        <v>1128299</v>
      </c>
      <c r="D2216" s="7">
        <v>44453</v>
      </c>
      <c r="E2216" s="6" t="s">
        <v>28</v>
      </c>
      <c r="F2216" s="6" t="s">
        <v>84</v>
      </c>
      <c r="G2216" s="6" t="s">
        <v>85</v>
      </c>
      <c r="H2216" s="6" t="s">
        <v>19</v>
      </c>
      <c r="I2216" s="8">
        <v>0.45000000000000012</v>
      </c>
      <c r="J2216" s="9">
        <v>4500</v>
      </c>
      <c r="K2216" s="10">
        <f t="shared" si="17"/>
        <v>2025.0000000000005</v>
      </c>
      <c r="L2216" s="10">
        <f t="shared" si="16"/>
        <v>708.75000000000011</v>
      </c>
      <c r="M2216" s="11">
        <v>0.35</v>
      </c>
      <c r="O2216" s="16"/>
      <c r="P2216" s="14"/>
      <c r="Q2216" s="12"/>
      <c r="R2216" s="13"/>
    </row>
    <row r="2217" spans="1:18" ht="15.75" customHeight="1" x14ac:dyDescent="0.25">
      <c r="A2217" s="1"/>
      <c r="B2217" s="6" t="s">
        <v>27</v>
      </c>
      <c r="C2217" s="6">
        <v>1128299</v>
      </c>
      <c r="D2217" s="7">
        <v>44453</v>
      </c>
      <c r="E2217" s="6" t="s">
        <v>28</v>
      </c>
      <c r="F2217" s="6" t="s">
        <v>84</v>
      </c>
      <c r="G2217" s="6" t="s">
        <v>85</v>
      </c>
      <c r="H2217" s="6" t="s">
        <v>20</v>
      </c>
      <c r="I2217" s="8">
        <v>0.45000000000000012</v>
      </c>
      <c r="J2217" s="9">
        <v>4000</v>
      </c>
      <c r="K2217" s="10">
        <f t="shared" si="17"/>
        <v>1800.0000000000005</v>
      </c>
      <c r="L2217" s="10">
        <f t="shared" si="16"/>
        <v>720.00000000000023</v>
      </c>
      <c r="M2217" s="11">
        <v>0.4</v>
      </c>
      <c r="O2217" s="16"/>
      <c r="P2217" s="14"/>
      <c r="Q2217" s="12"/>
      <c r="R2217" s="13"/>
    </row>
    <row r="2218" spans="1:18" ht="15.75" customHeight="1" x14ac:dyDescent="0.25">
      <c r="A2218" s="1"/>
      <c r="B2218" s="6" t="s">
        <v>27</v>
      </c>
      <c r="C2218" s="6">
        <v>1128299</v>
      </c>
      <c r="D2218" s="7">
        <v>44453</v>
      </c>
      <c r="E2218" s="6" t="s">
        <v>28</v>
      </c>
      <c r="F2218" s="6" t="s">
        <v>84</v>
      </c>
      <c r="G2218" s="6" t="s">
        <v>85</v>
      </c>
      <c r="H2218" s="6" t="s">
        <v>21</v>
      </c>
      <c r="I2218" s="8">
        <v>0.55000000000000004</v>
      </c>
      <c r="J2218" s="9">
        <v>4000</v>
      </c>
      <c r="K2218" s="10">
        <f t="shared" si="17"/>
        <v>2200</v>
      </c>
      <c r="L2218" s="10">
        <f t="shared" si="16"/>
        <v>770</v>
      </c>
      <c r="M2218" s="11">
        <v>0.35</v>
      </c>
      <c r="O2218" s="16"/>
      <c r="P2218" s="14"/>
      <c r="Q2218" s="12"/>
      <c r="R2218" s="13"/>
    </row>
    <row r="2219" spans="1:18" ht="15.75" customHeight="1" x14ac:dyDescent="0.25">
      <c r="A2219" s="1"/>
      <c r="B2219" s="6" t="s">
        <v>27</v>
      </c>
      <c r="C2219" s="6">
        <v>1128299</v>
      </c>
      <c r="D2219" s="7">
        <v>44453</v>
      </c>
      <c r="E2219" s="6" t="s">
        <v>28</v>
      </c>
      <c r="F2219" s="6" t="s">
        <v>84</v>
      </c>
      <c r="G2219" s="6" t="s">
        <v>85</v>
      </c>
      <c r="H2219" s="6" t="s">
        <v>22</v>
      </c>
      <c r="I2219" s="8">
        <v>0.60000000000000009</v>
      </c>
      <c r="J2219" s="9">
        <v>4500</v>
      </c>
      <c r="K2219" s="10">
        <f t="shared" si="17"/>
        <v>2700.0000000000005</v>
      </c>
      <c r="L2219" s="10">
        <f t="shared" si="16"/>
        <v>675.00000000000011</v>
      </c>
      <c r="M2219" s="11">
        <v>0.25</v>
      </c>
      <c r="O2219" s="16"/>
      <c r="P2219" s="14"/>
      <c r="Q2219" s="12"/>
      <c r="R2219" s="13"/>
    </row>
    <row r="2220" spans="1:18" ht="15.75" customHeight="1" x14ac:dyDescent="0.25">
      <c r="A2220" s="1"/>
      <c r="B2220" s="6" t="s">
        <v>27</v>
      </c>
      <c r="C2220" s="6">
        <v>1128299</v>
      </c>
      <c r="D2220" s="7">
        <v>44482</v>
      </c>
      <c r="E2220" s="6" t="s">
        <v>28</v>
      </c>
      <c r="F2220" s="6" t="s">
        <v>84</v>
      </c>
      <c r="G2220" s="6" t="s">
        <v>85</v>
      </c>
      <c r="H2220" s="6" t="s">
        <v>17</v>
      </c>
      <c r="I2220" s="8">
        <v>0.45000000000000012</v>
      </c>
      <c r="J2220" s="9">
        <v>5250</v>
      </c>
      <c r="K2220" s="10">
        <f t="shared" si="17"/>
        <v>2362.5000000000005</v>
      </c>
      <c r="L2220" s="10">
        <f t="shared" si="16"/>
        <v>945.00000000000023</v>
      </c>
      <c r="M2220" s="11">
        <v>0.4</v>
      </c>
      <c r="O2220" s="16"/>
      <c r="P2220" s="14"/>
      <c r="Q2220" s="12"/>
      <c r="R2220" s="13"/>
    </row>
    <row r="2221" spans="1:18" ht="15.75" customHeight="1" x14ac:dyDescent="0.25">
      <c r="A2221" s="1"/>
      <c r="B2221" s="6" t="s">
        <v>27</v>
      </c>
      <c r="C2221" s="6">
        <v>1128299</v>
      </c>
      <c r="D2221" s="7">
        <v>44482</v>
      </c>
      <c r="E2221" s="6" t="s">
        <v>28</v>
      </c>
      <c r="F2221" s="6" t="s">
        <v>84</v>
      </c>
      <c r="G2221" s="6" t="s">
        <v>85</v>
      </c>
      <c r="H2221" s="6" t="s">
        <v>18</v>
      </c>
      <c r="I2221" s="8">
        <v>0.50000000000000011</v>
      </c>
      <c r="J2221" s="9">
        <v>5250</v>
      </c>
      <c r="K2221" s="10">
        <f t="shared" si="17"/>
        <v>2625.0000000000005</v>
      </c>
      <c r="L2221" s="10">
        <f t="shared" si="16"/>
        <v>1050.0000000000002</v>
      </c>
      <c r="M2221" s="11">
        <v>0.4</v>
      </c>
      <c r="O2221" s="16"/>
      <c r="P2221" s="14"/>
      <c r="Q2221" s="12"/>
      <c r="R2221" s="13"/>
    </row>
    <row r="2222" spans="1:18" ht="15.75" customHeight="1" x14ac:dyDescent="0.25">
      <c r="A2222" s="1"/>
      <c r="B2222" s="6" t="s">
        <v>27</v>
      </c>
      <c r="C2222" s="6">
        <v>1128299</v>
      </c>
      <c r="D2222" s="7">
        <v>44482</v>
      </c>
      <c r="E2222" s="6" t="s">
        <v>28</v>
      </c>
      <c r="F2222" s="6" t="s">
        <v>84</v>
      </c>
      <c r="G2222" s="6" t="s">
        <v>85</v>
      </c>
      <c r="H2222" s="6" t="s">
        <v>19</v>
      </c>
      <c r="I2222" s="8">
        <v>0.45000000000000012</v>
      </c>
      <c r="J2222" s="9">
        <v>3500</v>
      </c>
      <c r="K2222" s="10">
        <f t="shared" si="17"/>
        <v>1575.0000000000005</v>
      </c>
      <c r="L2222" s="10">
        <f t="shared" si="16"/>
        <v>551.25000000000011</v>
      </c>
      <c r="M2222" s="11">
        <v>0.35</v>
      </c>
      <c r="O2222" s="16"/>
      <c r="P2222" s="14"/>
      <c r="Q2222" s="12"/>
      <c r="R2222" s="13"/>
    </row>
    <row r="2223" spans="1:18" ht="15.75" customHeight="1" x14ac:dyDescent="0.25">
      <c r="A2223" s="1"/>
      <c r="B2223" s="6" t="s">
        <v>27</v>
      </c>
      <c r="C2223" s="6">
        <v>1128299</v>
      </c>
      <c r="D2223" s="7">
        <v>44482</v>
      </c>
      <c r="E2223" s="6" t="s">
        <v>28</v>
      </c>
      <c r="F2223" s="6" t="s">
        <v>84</v>
      </c>
      <c r="G2223" s="6" t="s">
        <v>85</v>
      </c>
      <c r="H2223" s="6" t="s">
        <v>20</v>
      </c>
      <c r="I2223" s="8">
        <v>0.45000000000000012</v>
      </c>
      <c r="J2223" s="9">
        <v>3250</v>
      </c>
      <c r="K2223" s="10">
        <f t="shared" si="17"/>
        <v>1462.5000000000005</v>
      </c>
      <c r="L2223" s="10">
        <f t="shared" si="16"/>
        <v>585.00000000000023</v>
      </c>
      <c r="M2223" s="11">
        <v>0.4</v>
      </c>
      <c r="O2223" s="16"/>
      <c r="P2223" s="14"/>
      <c r="Q2223" s="12"/>
      <c r="R2223" s="13"/>
    </row>
    <row r="2224" spans="1:18" ht="15.75" customHeight="1" x14ac:dyDescent="0.25">
      <c r="A2224" s="1"/>
      <c r="B2224" s="6" t="s">
        <v>27</v>
      </c>
      <c r="C2224" s="6">
        <v>1128299</v>
      </c>
      <c r="D2224" s="7">
        <v>44482</v>
      </c>
      <c r="E2224" s="6" t="s">
        <v>28</v>
      </c>
      <c r="F2224" s="6" t="s">
        <v>84</v>
      </c>
      <c r="G2224" s="6" t="s">
        <v>85</v>
      </c>
      <c r="H2224" s="6" t="s">
        <v>21</v>
      </c>
      <c r="I2224" s="8">
        <v>0.55000000000000004</v>
      </c>
      <c r="J2224" s="9">
        <v>3000</v>
      </c>
      <c r="K2224" s="10">
        <f t="shared" si="17"/>
        <v>1650.0000000000002</v>
      </c>
      <c r="L2224" s="10">
        <f t="shared" si="16"/>
        <v>577.5</v>
      </c>
      <c r="M2224" s="11">
        <v>0.35</v>
      </c>
      <c r="O2224" s="16"/>
      <c r="P2224" s="14"/>
      <c r="Q2224" s="12"/>
      <c r="R2224" s="13"/>
    </row>
    <row r="2225" spans="1:18" ht="15.75" customHeight="1" x14ac:dyDescent="0.25">
      <c r="A2225" s="1"/>
      <c r="B2225" s="6" t="s">
        <v>27</v>
      </c>
      <c r="C2225" s="6">
        <v>1128299</v>
      </c>
      <c r="D2225" s="7">
        <v>44482</v>
      </c>
      <c r="E2225" s="6" t="s">
        <v>28</v>
      </c>
      <c r="F2225" s="6" t="s">
        <v>84</v>
      </c>
      <c r="G2225" s="6" t="s">
        <v>85</v>
      </c>
      <c r="H2225" s="6" t="s">
        <v>22</v>
      </c>
      <c r="I2225" s="8">
        <v>0.70000000000000007</v>
      </c>
      <c r="J2225" s="9">
        <v>3500</v>
      </c>
      <c r="K2225" s="10">
        <f t="shared" si="17"/>
        <v>2450.0000000000005</v>
      </c>
      <c r="L2225" s="10">
        <f t="shared" si="16"/>
        <v>612.50000000000011</v>
      </c>
      <c r="M2225" s="11">
        <v>0.25</v>
      </c>
      <c r="O2225" s="16"/>
      <c r="P2225" s="14"/>
      <c r="Q2225" s="12"/>
      <c r="R2225" s="13"/>
    </row>
    <row r="2226" spans="1:18" ht="15.75" customHeight="1" x14ac:dyDescent="0.25">
      <c r="A2226" s="1"/>
      <c r="B2226" s="6" t="s">
        <v>27</v>
      </c>
      <c r="C2226" s="6">
        <v>1128299</v>
      </c>
      <c r="D2226" s="7">
        <v>44513</v>
      </c>
      <c r="E2226" s="6" t="s">
        <v>28</v>
      </c>
      <c r="F2226" s="6" t="s">
        <v>84</v>
      </c>
      <c r="G2226" s="6" t="s">
        <v>85</v>
      </c>
      <c r="H2226" s="6" t="s">
        <v>17</v>
      </c>
      <c r="I2226" s="8">
        <v>0.55000000000000004</v>
      </c>
      <c r="J2226" s="9">
        <v>5250</v>
      </c>
      <c r="K2226" s="10">
        <f t="shared" si="17"/>
        <v>2887.5000000000005</v>
      </c>
      <c r="L2226" s="10">
        <f t="shared" si="16"/>
        <v>1155.0000000000002</v>
      </c>
      <c r="M2226" s="11">
        <v>0.4</v>
      </c>
      <c r="O2226" s="16"/>
      <c r="P2226" s="14"/>
      <c r="Q2226" s="12"/>
      <c r="R2226" s="13"/>
    </row>
    <row r="2227" spans="1:18" ht="15.75" customHeight="1" x14ac:dyDescent="0.25">
      <c r="A2227" s="1"/>
      <c r="B2227" s="6" t="s">
        <v>27</v>
      </c>
      <c r="C2227" s="6">
        <v>1128299</v>
      </c>
      <c r="D2227" s="7">
        <v>44513</v>
      </c>
      <c r="E2227" s="6" t="s">
        <v>28</v>
      </c>
      <c r="F2227" s="6" t="s">
        <v>84</v>
      </c>
      <c r="G2227" s="6" t="s">
        <v>85</v>
      </c>
      <c r="H2227" s="6" t="s">
        <v>18</v>
      </c>
      <c r="I2227" s="8">
        <v>0.60000000000000009</v>
      </c>
      <c r="J2227" s="9">
        <v>5750</v>
      </c>
      <c r="K2227" s="10">
        <f t="shared" si="17"/>
        <v>3450.0000000000005</v>
      </c>
      <c r="L2227" s="10">
        <f t="shared" si="16"/>
        <v>1380.0000000000002</v>
      </c>
      <c r="M2227" s="11">
        <v>0.4</v>
      </c>
      <c r="O2227" s="16"/>
      <c r="P2227" s="14"/>
      <c r="Q2227" s="12"/>
      <c r="R2227" s="13"/>
    </row>
    <row r="2228" spans="1:18" ht="15.75" customHeight="1" x14ac:dyDescent="0.25">
      <c r="A2228" s="1"/>
      <c r="B2228" s="6" t="s">
        <v>27</v>
      </c>
      <c r="C2228" s="6">
        <v>1128299</v>
      </c>
      <c r="D2228" s="7">
        <v>44513</v>
      </c>
      <c r="E2228" s="6" t="s">
        <v>28</v>
      </c>
      <c r="F2228" s="6" t="s">
        <v>84</v>
      </c>
      <c r="G2228" s="6" t="s">
        <v>85</v>
      </c>
      <c r="H2228" s="6" t="s">
        <v>19</v>
      </c>
      <c r="I2228" s="8">
        <v>0.55000000000000004</v>
      </c>
      <c r="J2228" s="9">
        <v>4250</v>
      </c>
      <c r="K2228" s="10">
        <f t="shared" si="17"/>
        <v>2337.5</v>
      </c>
      <c r="L2228" s="10">
        <f t="shared" si="16"/>
        <v>818.125</v>
      </c>
      <c r="M2228" s="11">
        <v>0.35</v>
      </c>
      <c r="O2228" s="16"/>
      <c r="P2228" s="14"/>
      <c r="Q2228" s="12"/>
      <c r="R2228" s="13"/>
    </row>
    <row r="2229" spans="1:18" ht="15.75" customHeight="1" x14ac:dyDescent="0.25">
      <c r="A2229" s="1"/>
      <c r="B2229" s="6" t="s">
        <v>27</v>
      </c>
      <c r="C2229" s="6">
        <v>1128299</v>
      </c>
      <c r="D2229" s="7">
        <v>44513</v>
      </c>
      <c r="E2229" s="6" t="s">
        <v>28</v>
      </c>
      <c r="F2229" s="6" t="s">
        <v>84</v>
      </c>
      <c r="G2229" s="6" t="s">
        <v>85</v>
      </c>
      <c r="H2229" s="6" t="s">
        <v>20</v>
      </c>
      <c r="I2229" s="8">
        <v>0.55000000000000004</v>
      </c>
      <c r="J2229" s="9">
        <v>4000</v>
      </c>
      <c r="K2229" s="10">
        <f t="shared" si="17"/>
        <v>2200</v>
      </c>
      <c r="L2229" s="10">
        <f t="shared" si="16"/>
        <v>880</v>
      </c>
      <c r="M2229" s="11">
        <v>0.4</v>
      </c>
      <c r="O2229" s="16"/>
      <c r="P2229" s="14"/>
      <c r="Q2229" s="12"/>
      <c r="R2229" s="13"/>
    </row>
    <row r="2230" spans="1:18" ht="15.75" customHeight="1" x14ac:dyDescent="0.25">
      <c r="A2230" s="1"/>
      <c r="B2230" s="6" t="s">
        <v>27</v>
      </c>
      <c r="C2230" s="6">
        <v>1128299</v>
      </c>
      <c r="D2230" s="7">
        <v>44513</v>
      </c>
      <c r="E2230" s="6" t="s">
        <v>28</v>
      </c>
      <c r="F2230" s="6" t="s">
        <v>84</v>
      </c>
      <c r="G2230" s="6" t="s">
        <v>85</v>
      </c>
      <c r="H2230" s="6" t="s">
        <v>21</v>
      </c>
      <c r="I2230" s="8">
        <v>0.65</v>
      </c>
      <c r="J2230" s="9">
        <v>3500</v>
      </c>
      <c r="K2230" s="10">
        <f t="shared" si="17"/>
        <v>2275</v>
      </c>
      <c r="L2230" s="10">
        <f t="shared" si="16"/>
        <v>796.25</v>
      </c>
      <c r="M2230" s="11">
        <v>0.35</v>
      </c>
      <c r="O2230" s="16"/>
      <c r="P2230" s="14"/>
      <c r="Q2230" s="12"/>
      <c r="R2230" s="13"/>
    </row>
    <row r="2231" spans="1:18" ht="15.75" customHeight="1" x14ac:dyDescent="0.25">
      <c r="A2231" s="1"/>
      <c r="B2231" s="6" t="s">
        <v>27</v>
      </c>
      <c r="C2231" s="6">
        <v>1128299</v>
      </c>
      <c r="D2231" s="7">
        <v>44513</v>
      </c>
      <c r="E2231" s="6" t="s">
        <v>28</v>
      </c>
      <c r="F2231" s="6" t="s">
        <v>84</v>
      </c>
      <c r="G2231" s="6" t="s">
        <v>85</v>
      </c>
      <c r="H2231" s="6" t="s">
        <v>22</v>
      </c>
      <c r="I2231" s="8">
        <v>0.70000000000000007</v>
      </c>
      <c r="J2231" s="9">
        <v>4750</v>
      </c>
      <c r="K2231" s="10">
        <f t="shared" si="17"/>
        <v>3325.0000000000005</v>
      </c>
      <c r="L2231" s="10">
        <f t="shared" si="16"/>
        <v>831.25000000000011</v>
      </c>
      <c r="M2231" s="11">
        <v>0.25</v>
      </c>
      <c r="O2231" s="16"/>
      <c r="P2231" s="14"/>
      <c r="Q2231" s="12"/>
      <c r="R2231" s="13"/>
    </row>
    <row r="2232" spans="1:18" ht="15.75" customHeight="1" x14ac:dyDescent="0.25">
      <c r="A2232" s="1"/>
      <c r="B2232" s="6" t="s">
        <v>27</v>
      </c>
      <c r="C2232" s="6">
        <v>1128299</v>
      </c>
      <c r="D2232" s="7">
        <v>44542</v>
      </c>
      <c r="E2232" s="6" t="s">
        <v>28</v>
      </c>
      <c r="F2232" s="6" t="s">
        <v>84</v>
      </c>
      <c r="G2232" s="6" t="s">
        <v>85</v>
      </c>
      <c r="H2232" s="6" t="s">
        <v>17</v>
      </c>
      <c r="I2232" s="8">
        <v>0.55000000000000004</v>
      </c>
      <c r="J2232" s="9">
        <v>6750</v>
      </c>
      <c r="K2232" s="10">
        <f t="shared" si="17"/>
        <v>3712.5000000000005</v>
      </c>
      <c r="L2232" s="10">
        <f t="shared" si="16"/>
        <v>1485.0000000000002</v>
      </c>
      <c r="M2232" s="11">
        <v>0.4</v>
      </c>
      <c r="O2232" s="16"/>
      <c r="P2232" s="14"/>
      <c r="Q2232" s="12"/>
      <c r="R2232" s="13"/>
    </row>
    <row r="2233" spans="1:18" ht="15.75" customHeight="1" x14ac:dyDescent="0.25">
      <c r="A2233" s="1"/>
      <c r="B2233" s="6" t="s">
        <v>27</v>
      </c>
      <c r="C2233" s="6">
        <v>1128299</v>
      </c>
      <c r="D2233" s="7">
        <v>44542</v>
      </c>
      <c r="E2233" s="6" t="s">
        <v>28</v>
      </c>
      <c r="F2233" s="6" t="s">
        <v>84</v>
      </c>
      <c r="G2233" s="6" t="s">
        <v>85</v>
      </c>
      <c r="H2233" s="6" t="s">
        <v>18</v>
      </c>
      <c r="I2233" s="8">
        <v>0.60000000000000009</v>
      </c>
      <c r="J2233" s="9">
        <v>6750</v>
      </c>
      <c r="K2233" s="10">
        <f t="shared" si="17"/>
        <v>4050.0000000000005</v>
      </c>
      <c r="L2233" s="10">
        <f t="shared" si="16"/>
        <v>1620.0000000000002</v>
      </c>
      <c r="M2233" s="11">
        <v>0.4</v>
      </c>
      <c r="O2233" s="16"/>
      <c r="P2233" s="14"/>
      <c r="Q2233" s="12"/>
      <c r="R2233" s="13"/>
    </row>
    <row r="2234" spans="1:18" ht="15.75" customHeight="1" x14ac:dyDescent="0.25">
      <c r="A2234" s="1"/>
      <c r="B2234" s="6" t="s">
        <v>27</v>
      </c>
      <c r="C2234" s="6">
        <v>1128299</v>
      </c>
      <c r="D2234" s="7">
        <v>44542</v>
      </c>
      <c r="E2234" s="6" t="s">
        <v>28</v>
      </c>
      <c r="F2234" s="6" t="s">
        <v>84</v>
      </c>
      <c r="G2234" s="6" t="s">
        <v>85</v>
      </c>
      <c r="H2234" s="6" t="s">
        <v>19</v>
      </c>
      <c r="I2234" s="8">
        <v>0.55000000000000004</v>
      </c>
      <c r="J2234" s="9">
        <v>4750</v>
      </c>
      <c r="K2234" s="10">
        <f t="shared" si="17"/>
        <v>2612.5</v>
      </c>
      <c r="L2234" s="10">
        <f t="shared" si="16"/>
        <v>914.37499999999989</v>
      </c>
      <c r="M2234" s="11">
        <v>0.35</v>
      </c>
      <c r="O2234" s="16"/>
      <c r="P2234" s="14"/>
      <c r="Q2234" s="12"/>
      <c r="R2234" s="13"/>
    </row>
    <row r="2235" spans="1:18" ht="15.75" customHeight="1" x14ac:dyDescent="0.25">
      <c r="A2235" s="1"/>
      <c r="B2235" s="6" t="s">
        <v>27</v>
      </c>
      <c r="C2235" s="6">
        <v>1128299</v>
      </c>
      <c r="D2235" s="7">
        <v>44542</v>
      </c>
      <c r="E2235" s="6" t="s">
        <v>28</v>
      </c>
      <c r="F2235" s="6" t="s">
        <v>84</v>
      </c>
      <c r="G2235" s="6" t="s">
        <v>85</v>
      </c>
      <c r="H2235" s="6" t="s">
        <v>20</v>
      </c>
      <c r="I2235" s="8">
        <v>0.55000000000000004</v>
      </c>
      <c r="J2235" s="9">
        <v>4750</v>
      </c>
      <c r="K2235" s="10">
        <f t="shared" si="17"/>
        <v>2612.5</v>
      </c>
      <c r="L2235" s="10">
        <f t="shared" si="16"/>
        <v>1045</v>
      </c>
      <c r="M2235" s="11">
        <v>0.4</v>
      </c>
      <c r="O2235" s="16"/>
      <c r="P2235" s="14"/>
      <c r="Q2235" s="12"/>
      <c r="R2235" s="13"/>
    </row>
    <row r="2236" spans="1:18" ht="15.75" customHeight="1" x14ac:dyDescent="0.25">
      <c r="A2236" s="1"/>
      <c r="B2236" s="6" t="s">
        <v>27</v>
      </c>
      <c r="C2236" s="6">
        <v>1128299</v>
      </c>
      <c r="D2236" s="7">
        <v>44542</v>
      </c>
      <c r="E2236" s="6" t="s">
        <v>28</v>
      </c>
      <c r="F2236" s="6" t="s">
        <v>84</v>
      </c>
      <c r="G2236" s="6" t="s">
        <v>85</v>
      </c>
      <c r="H2236" s="6" t="s">
        <v>21</v>
      </c>
      <c r="I2236" s="8">
        <v>0.65</v>
      </c>
      <c r="J2236" s="9">
        <v>4000</v>
      </c>
      <c r="K2236" s="10">
        <f t="shared" si="17"/>
        <v>2600</v>
      </c>
      <c r="L2236" s="10">
        <f t="shared" si="16"/>
        <v>909.99999999999989</v>
      </c>
      <c r="M2236" s="11">
        <v>0.35</v>
      </c>
      <c r="O2236" s="16"/>
      <c r="P2236" s="14"/>
      <c r="Q2236" s="12"/>
      <c r="R2236" s="13"/>
    </row>
    <row r="2237" spans="1:18" ht="15.75" customHeight="1" x14ac:dyDescent="0.25">
      <c r="A2237" s="1"/>
      <c r="B2237" s="6" t="s">
        <v>27</v>
      </c>
      <c r="C2237" s="6">
        <v>1128299</v>
      </c>
      <c r="D2237" s="7">
        <v>44542</v>
      </c>
      <c r="E2237" s="6" t="s">
        <v>28</v>
      </c>
      <c r="F2237" s="6" t="s">
        <v>84</v>
      </c>
      <c r="G2237" s="6" t="s">
        <v>85</v>
      </c>
      <c r="H2237" s="6" t="s">
        <v>22</v>
      </c>
      <c r="I2237" s="8">
        <v>0.70000000000000007</v>
      </c>
      <c r="J2237" s="9">
        <v>5000</v>
      </c>
      <c r="K2237" s="10">
        <f t="shared" si="17"/>
        <v>3500.0000000000005</v>
      </c>
      <c r="L2237" s="10">
        <f t="shared" si="16"/>
        <v>875.00000000000011</v>
      </c>
      <c r="M2237" s="11">
        <v>0.25</v>
      </c>
      <c r="O2237" s="16"/>
      <c r="P2237" s="14"/>
      <c r="Q2237" s="12"/>
      <c r="R2237" s="13"/>
    </row>
    <row r="2238" spans="1:18" ht="15.75" customHeight="1" x14ac:dyDescent="0.25">
      <c r="A2238" s="1" t="s">
        <v>39</v>
      </c>
      <c r="B2238" s="6" t="s">
        <v>14</v>
      </c>
      <c r="C2238" s="6">
        <v>1185732</v>
      </c>
      <c r="D2238" s="7">
        <v>44205</v>
      </c>
      <c r="E2238" s="6" t="s">
        <v>46</v>
      </c>
      <c r="F2238" s="6" t="s">
        <v>86</v>
      </c>
      <c r="G2238" s="6" t="s">
        <v>87</v>
      </c>
      <c r="H2238" s="6" t="s">
        <v>17</v>
      </c>
      <c r="I2238" s="8">
        <v>0.4</v>
      </c>
      <c r="J2238" s="9">
        <v>10250</v>
      </c>
      <c r="K2238" s="10">
        <f t="shared" si="17"/>
        <v>4100</v>
      </c>
      <c r="L2238" s="10">
        <f t="shared" si="16"/>
        <v>1845</v>
      </c>
      <c r="M2238" s="11">
        <v>0.45</v>
      </c>
      <c r="O2238" s="16"/>
      <c r="P2238" s="14"/>
      <c r="Q2238" s="12"/>
      <c r="R2238" s="13"/>
    </row>
    <row r="2239" spans="1:18" ht="15.75" customHeight="1" x14ac:dyDescent="0.25">
      <c r="A2239" s="1"/>
      <c r="B2239" s="6" t="s">
        <v>14</v>
      </c>
      <c r="C2239" s="6">
        <v>1185732</v>
      </c>
      <c r="D2239" s="7">
        <v>44205</v>
      </c>
      <c r="E2239" s="6" t="s">
        <v>46</v>
      </c>
      <c r="F2239" s="6" t="s">
        <v>86</v>
      </c>
      <c r="G2239" s="6" t="s">
        <v>87</v>
      </c>
      <c r="H2239" s="6" t="s">
        <v>18</v>
      </c>
      <c r="I2239" s="8">
        <v>0.4</v>
      </c>
      <c r="J2239" s="9">
        <v>8250</v>
      </c>
      <c r="K2239" s="10">
        <f t="shared" si="17"/>
        <v>3300</v>
      </c>
      <c r="L2239" s="10">
        <f t="shared" si="16"/>
        <v>1155</v>
      </c>
      <c r="M2239" s="11">
        <v>0.35</v>
      </c>
      <c r="O2239" s="16"/>
      <c r="P2239" s="14"/>
      <c r="Q2239" s="12"/>
      <c r="R2239" s="13"/>
    </row>
    <row r="2240" spans="1:18" ht="15.75" customHeight="1" x14ac:dyDescent="0.25">
      <c r="A2240" s="1"/>
      <c r="B2240" s="6" t="s">
        <v>14</v>
      </c>
      <c r="C2240" s="6">
        <v>1185732</v>
      </c>
      <c r="D2240" s="7">
        <v>44205</v>
      </c>
      <c r="E2240" s="6" t="s">
        <v>46</v>
      </c>
      <c r="F2240" s="6" t="s">
        <v>86</v>
      </c>
      <c r="G2240" s="6" t="s">
        <v>87</v>
      </c>
      <c r="H2240" s="6" t="s">
        <v>19</v>
      </c>
      <c r="I2240" s="8">
        <v>0.30000000000000004</v>
      </c>
      <c r="J2240" s="9">
        <v>8250</v>
      </c>
      <c r="K2240" s="10">
        <f t="shared" si="17"/>
        <v>2475.0000000000005</v>
      </c>
      <c r="L2240" s="10">
        <f t="shared" si="16"/>
        <v>618.75000000000011</v>
      </c>
      <c r="M2240" s="11">
        <v>0.25</v>
      </c>
      <c r="O2240" s="16"/>
      <c r="P2240" s="14"/>
      <c r="Q2240" s="12"/>
      <c r="R2240" s="13"/>
    </row>
    <row r="2241" spans="1:18" ht="15.75" customHeight="1" x14ac:dyDescent="0.25">
      <c r="A2241" s="1"/>
      <c r="B2241" s="6" t="s">
        <v>14</v>
      </c>
      <c r="C2241" s="6">
        <v>1185732</v>
      </c>
      <c r="D2241" s="7">
        <v>44205</v>
      </c>
      <c r="E2241" s="6" t="s">
        <v>46</v>
      </c>
      <c r="F2241" s="6" t="s">
        <v>86</v>
      </c>
      <c r="G2241" s="6" t="s">
        <v>87</v>
      </c>
      <c r="H2241" s="6" t="s">
        <v>20</v>
      </c>
      <c r="I2241" s="8">
        <v>0.35</v>
      </c>
      <c r="J2241" s="9">
        <v>6750</v>
      </c>
      <c r="K2241" s="10">
        <f t="shared" si="17"/>
        <v>2362.5</v>
      </c>
      <c r="L2241" s="10">
        <f t="shared" si="16"/>
        <v>708.75</v>
      </c>
      <c r="M2241" s="11">
        <v>0.3</v>
      </c>
      <c r="O2241" s="16"/>
      <c r="P2241" s="14"/>
      <c r="Q2241" s="12"/>
      <c r="R2241" s="13"/>
    </row>
    <row r="2242" spans="1:18" ht="15.75" customHeight="1" x14ac:dyDescent="0.25">
      <c r="A2242" s="1"/>
      <c r="B2242" s="6" t="s">
        <v>14</v>
      </c>
      <c r="C2242" s="6">
        <v>1185732</v>
      </c>
      <c r="D2242" s="7">
        <v>44205</v>
      </c>
      <c r="E2242" s="6" t="s">
        <v>46</v>
      </c>
      <c r="F2242" s="6" t="s">
        <v>86</v>
      </c>
      <c r="G2242" s="6" t="s">
        <v>87</v>
      </c>
      <c r="H2242" s="6" t="s">
        <v>21</v>
      </c>
      <c r="I2242" s="8">
        <v>0.5</v>
      </c>
      <c r="J2242" s="9">
        <v>7250</v>
      </c>
      <c r="K2242" s="10">
        <f t="shared" si="17"/>
        <v>3625</v>
      </c>
      <c r="L2242" s="10">
        <f t="shared" si="16"/>
        <v>1268.75</v>
      </c>
      <c r="M2242" s="11">
        <v>0.35</v>
      </c>
      <c r="O2242" s="16"/>
      <c r="P2242" s="14"/>
      <c r="Q2242" s="12"/>
      <c r="R2242" s="13"/>
    </row>
    <row r="2243" spans="1:18" ht="15.75" customHeight="1" x14ac:dyDescent="0.25">
      <c r="A2243" s="1"/>
      <c r="B2243" s="6" t="s">
        <v>14</v>
      </c>
      <c r="C2243" s="6">
        <v>1185732</v>
      </c>
      <c r="D2243" s="7">
        <v>44205</v>
      </c>
      <c r="E2243" s="6" t="s">
        <v>46</v>
      </c>
      <c r="F2243" s="6" t="s">
        <v>86</v>
      </c>
      <c r="G2243" s="6" t="s">
        <v>87</v>
      </c>
      <c r="H2243" s="6" t="s">
        <v>22</v>
      </c>
      <c r="I2243" s="8">
        <v>0.4</v>
      </c>
      <c r="J2243" s="9">
        <v>8250</v>
      </c>
      <c r="K2243" s="10">
        <f t="shared" si="17"/>
        <v>3300</v>
      </c>
      <c r="L2243" s="10">
        <f t="shared" si="16"/>
        <v>1650</v>
      </c>
      <c r="M2243" s="11">
        <v>0.5</v>
      </c>
      <c r="O2243" s="16"/>
      <c r="P2243" s="14"/>
      <c r="Q2243" s="12"/>
      <c r="R2243" s="13"/>
    </row>
    <row r="2244" spans="1:18" ht="15.75" customHeight="1" x14ac:dyDescent="0.25">
      <c r="A2244" s="1"/>
      <c r="B2244" s="6" t="s">
        <v>14</v>
      </c>
      <c r="C2244" s="6">
        <v>1185732</v>
      </c>
      <c r="D2244" s="7">
        <v>44234</v>
      </c>
      <c r="E2244" s="6" t="s">
        <v>46</v>
      </c>
      <c r="F2244" s="6" t="s">
        <v>86</v>
      </c>
      <c r="G2244" s="6" t="s">
        <v>87</v>
      </c>
      <c r="H2244" s="6" t="s">
        <v>17</v>
      </c>
      <c r="I2244" s="8">
        <v>0.4</v>
      </c>
      <c r="J2244" s="9">
        <v>10750</v>
      </c>
      <c r="K2244" s="10">
        <f t="shared" si="17"/>
        <v>4300</v>
      </c>
      <c r="L2244" s="10">
        <f t="shared" si="16"/>
        <v>1935</v>
      </c>
      <c r="M2244" s="11">
        <v>0.45</v>
      </c>
      <c r="O2244" s="16"/>
      <c r="P2244" s="14"/>
      <c r="Q2244" s="12"/>
      <c r="R2244" s="13"/>
    </row>
    <row r="2245" spans="1:18" ht="15.75" customHeight="1" x14ac:dyDescent="0.25">
      <c r="A2245" s="1"/>
      <c r="B2245" s="6" t="s">
        <v>14</v>
      </c>
      <c r="C2245" s="6">
        <v>1185732</v>
      </c>
      <c r="D2245" s="7">
        <v>44234</v>
      </c>
      <c r="E2245" s="6" t="s">
        <v>46</v>
      </c>
      <c r="F2245" s="6" t="s">
        <v>86</v>
      </c>
      <c r="G2245" s="6" t="s">
        <v>87</v>
      </c>
      <c r="H2245" s="6" t="s">
        <v>18</v>
      </c>
      <c r="I2245" s="8">
        <v>0.4</v>
      </c>
      <c r="J2245" s="9">
        <v>7250</v>
      </c>
      <c r="K2245" s="10">
        <f t="shared" si="17"/>
        <v>2900</v>
      </c>
      <c r="L2245" s="10">
        <f t="shared" si="16"/>
        <v>1014.9999999999999</v>
      </c>
      <c r="M2245" s="11">
        <v>0.35</v>
      </c>
      <c r="O2245" s="16"/>
      <c r="P2245" s="14"/>
      <c r="Q2245" s="12"/>
      <c r="R2245" s="13"/>
    </row>
    <row r="2246" spans="1:18" ht="15.75" customHeight="1" x14ac:dyDescent="0.25">
      <c r="A2246" s="1"/>
      <c r="B2246" s="6" t="s">
        <v>14</v>
      </c>
      <c r="C2246" s="6">
        <v>1185732</v>
      </c>
      <c r="D2246" s="7">
        <v>44234</v>
      </c>
      <c r="E2246" s="6" t="s">
        <v>46</v>
      </c>
      <c r="F2246" s="6" t="s">
        <v>86</v>
      </c>
      <c r="G2246" s="6" t="s">
        <v>87</v>
      </c>
      <c r="H2246" s="6" t="s">
        <v>19</v>
      </c>
      <c r="I2246" s="8">
        <v>0.30000000000000004</v>
      </c>
      <c r="J2246" s="9">
        <v>7750</v>
      </c>
      <c r="K2246" s="10">
        <f t="shared" si="17"/>
        <v>2325.0000000000005</v>
      </c>
      <c r="L2246" s="10">
        <f t="shared" si="16"/>
        <v>581.25000000000011</v>
      </c>
      <c r="M2246" s="11">
        <v>0.25</v>
      </c>
      <c r="O2246" s="16"/>
      <c r="P2246" s="14"/>
      <c r="Q2246" s="12"/>
      <c r="R2246" s="13"/>
    </row>
    <row r="2247" spans="1:18" ht="15.75" customHeight="1" x14ac:dyDescent="0.25">
      <c r="A2247" s="1"/>
      <c r="B2247" s="6" t="s">
        <v>14</v>
      </c>
      <c r="C2247" s="6">
        <v>1185732</v>
      </c>
      <c r="D2247" s="7">
        <v>44234</v>
      </c>
      <c r="E2247" s="6" t="s">
        <v>46</v>
      </c>
      <c r="F2247" s="6" t="s">
        <v>86</v>
      </c>
      <c r="G2247" s="6" t="s">
        <v>87</v>
      </c>
      <c r="H2247" s="6" t="s">
        <v>20</v>
      </c>
      <c r="I2247" s="8">
        <v>0.35</v>
      </c>
      <c r="J2247" s="9">
        <v>6250</v>
      </c>
      <c r="K2247" s="10">
        <f t="shared" si="17"/>
        <v>2187.5</v>
      </c>
      <c r="L2247" s="10">
        <f t="shared" si="16"/>
        <v>656.25</v>
      </c>
      <c r="M2247" s="11">
        <v>0.3</v>
      </c>
      <c r="O2247" s="16"/>
      <c r="P2247" s="14"/>
      <c r="Q2247" s="12"/>
      <c r="R2247" s="13"/>
    </row>
    <row r="2248" spans="1:18" ht="15.75" customHeight="1" x14ac:dyDescent="0.25">
      <c r="A2248" s="1"/>
      <c r="B2248" s="6" t="s">
        <v>14</v>
      </c>
      <c r="C2248" s="6">
        <v>1185732</v>
      </c>
      <c r="D2248" s="7">
        <v>44234</v>
      </c>
      <c r="E2248" s="6" t="s">
        <v>46</v>
      </c>
      <c r="F2248" s="6" t="s">
        <v>86</v>
      </c>
      <c r="G2248" s="6" t="s">
        <v>87</v>
      </c>
      <c r="H2248" s="6" t="s">
        <v>21</v>
      </c>
      <c r="I2248" s="8">
        <v>0.5</v>
      </c>
      <c r="J2248" s="9">
        <v>7000</v>
      </c>
      <c r="K2248" s="10">
        <f t="shared" si="17"/>
        <v>3500</v>
      </c>
      <c r="L2248" s="10">
        <f t="shared" si="16"/>
        <v>1225</v>
      </c>
      <c r="M2248" s="11">
        <v>0.35</v>
      </c>
      <c r="O2248" s="16"/>
      <c r="P2248" s="14"/>
      <c r="Q2248" s="12"/>
      <c r="R2248" s="13"/>
    </row>
    <row r="2249" spans="1:18" ht="15.75" customHeight="1" x14ac:dyDescent="0.25">
      <c r="A2249" s="1"/>
      <c r="B2249" s="6" t="s">
        <v>14</v>
      </c>
      <c r="C2249" s="6">
        <v>1185732</v>
      </c>
      <c r="D2249" s="7">
        <v>44234</v>
      </c>
      <c r="E2249" s="6" t="s">
        <v>46</v>
      </c>
      <c r="F2249" s="6" t="s">
        <v>86</v>
      </c>
      <c r="G2249" s="6" t="s">
        <v>87</v>
      </c>
      <c r="H2249" s="6" t="s">
        <v>22</v>
      </c>
      <c r="I2249" s="8">
        <v>0.35</v>
      </c>
      <c r="J2249" s="9">
        <v>8000</v>
      </c>
      <c r="K2249" s="10">
        <f t="shared" si="17"/>
        <v>2800</v>
      </c>
      <c r="L2249" s="10">
        <f t="shared" si="16"/>
        <v>1400</v>
      </c>
      <c r="M2249" s="11">
        <v>0.5</v>
      </c>
      <c r="O2249" s="16"/>
      <c r="P2249" s="14"/>
      <c r="Q2249" s="12"/>
      <c r="R2249" s="13"/>
    </row>
    <row r="2250" spans="1:18" ht="15.75" customHeight="1" x14ac:dyDescent="0.25">
      <c r="A2250" s="1"/>
      <c r="B2250" s="6" t="s">
        <v>14</v>
      </c>
      <c r="C2250" s="6">
        <v>1185732</v>
      </c>
      <c r="D2250" s="7">
        <v>44260</v>
      </c>
      <c r="E2250" s="6" t="s">
        <v>46</v>
      </c>
      <c r="F2250" s="6" t="s">
        <v>86</v>
      </c>
      <c r="G2250" s="6" t="s">
        <v>87</v>
      </c>
      <c r="H2250" s="6" t="s">
        <v>17</v>
      </c>
      <c r="I2250" s="8">
        <v>0.35</v>
      </c>
      <c r="J2250" s="9">
        <v>10200</v>
      </c>
      <c r="K2250" s="10">
        <f t="shared" si="17"/>
        <v>3570</v>
      </c>
      <c r="L2250" s="10">
        <f t="shared" si="16"/>
        <v>1606.5</v>
      </c>
      <c r="M2250" s="11">
        <v>0.45</v>
      </c>
      <c r="O2250" s="16"/>
      <c r="P2250" s="14"/>
      <c r="Q2250" s="12"/>
      <c r="R2250" s="13"/>
    </row>
    <row r="2251" spans="1:18" ht="15.75" customHeight="1" x14ac:dyDescent="0.25">
      <c r="A2251" s="1"/>
      <c r="B2251" s="6" t="s">
        <v>14</v>
      </c>
      <c r="C2251" s="6">
        <v>1185732</v>
      </c>
      <c r="D2251" s="7">
        <v>44260</v>
      </c>
      <c r="E2251" s="6" t="s">
        <v>46</v>
      </c>
      <c r="F2251" s="6" t="s">
        <v>86</v>
      </c>
      <c r="G2251" s="6" t="s">
        <v>87</v>
      </c>
      <c r="H2251" s="6" t="s">
        <v>18</v>
      </c>
      <c r="I2251" s="8">
        <v>0.35</v>
      </c>
      <c r="J2251" s="9">
        <v>7000</v>
      </c>
      <c r="K2251" s="10">
        <f t="shared" si="17"/>
        <v>2450</v>
      </c>
      <c r="L2251" s="10">
        <f t="shared" si="16"/>
        <v>857.5</v>
      </c>
      <c r="M2251" s="11">
        <v>0.35</v>
      </c>
      <c r="O2251" s="16"/>
      <c r="P2251" s="14"/>
      <c r="Q2251" s="12"/>
      <c r="R2251" s="13"/>
    </row>
    <row r="2252" spans="1:18" ht="15.75" customHeight="1" x14ac:dyDescent="0.25">
      <c r="A2252" s="1"/>
      <c r="B2252" s="6" t="s">
        <v>14</v>
      </c>
      <c r="C2252" s="6">
        <v>1185732</v>
      </c>
      <c r="D2252" s="7">
        <v>44260</v>
      </c>
      <c r="E2252" s="6" t="s">
        <v>46</v>
      </c>
      <c r="F2252" s="6" t="s">
        <v>86</v>
      </c>
      <c r="G2252" s="6" t="s">
        <v>87</v>
      </c>
      <c r="H2252" s="6" t="s">
        <v>19</v>
      </c>
      <c r="I2252" s="8">
        <v>0.25</v>
      </c>
      <c r="J2252" s="9">
        <v>7250</v>
      </c>
      <c r="K2252" s="10">
        <f t="shared" si="17"/>
        <v>1812.5</v>
      </c>
      <c r="L2252" s="10">
        <f t="shared" si="16"/>
        <v>453.125</v>
      </c>
      <c r="M2252" s="11">
        <v>0.25</v>
      </c>
      <c r="O2252" s="16"/>
      <c r="P2252" s="14"/>
      <c r="Q2252" s="12"/>
      <c r="R2252" s="13"/>
    </row>
    <row r="2253" spans="1:18" ht="15.75" customHeight="1" x14ac:dyDescent="0.25">
      <c r="A2253" s="1"/>
      <c r="B2253" s="6" t="s">
        <v>14</v>
      </c>
      <c r="C2253" s="6">
        <v>1185732</v>
      </c>
      <c r="D2253" s="7">
        <v>44260</v>
      </c>
      <c r="E2253" s="6" t="s">
        <v>46</v>
      </c>
      <c r="F2253" s="6" t="s">
        <v>86</v>
      </c>
      <c r="G2253" s="6" t="s">
        <v>87</v>
      </c>
      <c r="H2253" s="6" t="s">
        <v>20</v>
      </c>
      <c r="I2253" s="8">
        <v>0.29999999999999993</v>
      </c>
      <c r="J2253" s="9">
        <v>5750</v>
      </c>
      <c r="K2253" s="10">
        <f t="shared" si="17"/>
        <v>1724.9999999999995</v>
      </c>
      <c r="L2253" s="10">
        <f t="shared" si="16"/>
        <v>517.49999999999989</v>
      </c>
      <c r="M2253" s="11">
        <v>0.3</v>
      </c>
      <c r="O2253" s="16"/>
      <c r="P2253" s="14"/>
      <c r="Q2253" s="12"/>
      <c r="R2253" s="13"/>
    </row>
    <row r="2254" spans="1:18" ht="15.75" customHeight="1" x14ac:dyDescent="0.25">
      <c r="A2254" s="1"/>
      <c r="B2254" s="6" t="s">
        <v>14</v>
      </c>
      <c r="C2254" s="6">
        <v>1185732</v>
      </c>
      <c r="D2254" s="7">
        <v>44260</v>
      </c>
      <c r="E2254" s="6" t="s">
        <v>46</v>
      </c>
      <c r="F2254" s="6" t="s">
        <v>86</v>
      </c>
      <c r="G2254" s="6" t="s">
        <v>87</v>
      </c>
      <c r="H2254" s="6" t="s">
        <v>21</v>
      </c>
      <c r="I2254" s="8">
        <v>0.45000000000000007</v>
      </c>
      <c r="J2254" s="9">
        <v>6250</v>
      </c>
      <c r="K2254" s="10">
        <f t="shared" si="17"/>
        <v>2812.5000000000005</v>
      </c>
      <c r="L2254" s="10">
        <f t="shared" si="16"/>
        <v>984.37500000000011</v>
      </c>
      <c r="M2254" s="11">
        <v>0.35</v>
      </c>
      <c r="O2254" s="16"/>
      <c r="P2254" s="14"/>
      <c r="Q2254" s="12"/>
      <c r="R2254" s="13"/>
    </row>
    <row r="2255" spans="1:18" ht="15.75" customHeight="1" x14ac:dyDescent="0.25">
      <c r="A2255" s="1"/>
      <c r="B2255" s="6" t="s">
        <v>14</v>
      </c>
      <c r="C2255" s="6">
        <v>1185732</v>
      </c>
      <c r="D2255" s="7">
        <v>44260</v>
      </c>
      <c r="E2255" s="6" t="s">
        <v>46</v>
      </c>
      <c r="F2255" s="6" t="s">
        <v>86</v>
      </c>
      <c r="G2255" s="6" t="s">
        <v>87</v>
      </c>
      <c r="H2255" s="6" t="s">
        <v>22</v>
      </c>
      <c r="I2255" s="8">
        <v>0.35</v>
      </c>
      <c r="J2255" s="9">
        <v>7250</v>
      </c>
      <c r="K2255" s="10">
        <f t="shared" si="17"/>
        <v>2537.5</v>
      </c>
      <c r="L2255" s="10">
        <f t="shared" si="16"/>
        <v>1268.75</v>
      </c>
      <c r="M2255" s="11">
        <v>0.5</v>
      </c>
      <c r="O2255" s="16"/>
      <c r="P2255" s="14"/>
      <c r="Q2255" s="12"/>
      <c r="R2255" s="13"/>
    </row>
    <row r="2256" spans="1:18" ht="15.75" customHeight="1" x14ac:dyDescent="0.25">
      <c r="A2256" s="1"/>
      <c r="B2256" s="6" t="s">
        <v>14</v>
      </c>
      <c r="C2256" s="6">
        <v>1185732</v>
      </c>
      <c r="D2256" s="7">
        <v>44292</v>
      </c>
      <c r="E2256" s="6" t="s">
        <v>46</v>
      </c>
      <c r="F2256" s="6" t="s">
        <v>86</v>
      </c>
      <c r="G2256" s="6" t="s">
        <v>87</v>
      </c>
      <c r="H2256" s="6" t="s">
        <v>17</v>
      </c>
      <c r="I2256" s="8">
        <v>0.35</v>
      </c>
      <c r="J2256" s="9">
        <v>9750</v>
      </c>
      <c r="K2256" s="10">
        <f t="shared" si="17"/>
        <v>3412.5</v>
      </c>
      <c r="L2256" s="10">
        <f t="shared" si="16"/>
        <v>1535.625</v>
      </c>
      <c r="M2256" s="11">
        <v>0.45</v>
      </c>
      <c r="O2256" s="16"/>
      <c r="P2256" s="14"/>
      <c r="Q2256" s="12"/>
      <c r="R2256" s="13"/>
    </row>
    <row r="2257" spans="1:18" ht="15.75" customHeight="1" x14ac:dyDescent="0.25">
      <c r="A2257" s="1"/>
      <c r="B2257" s="6" t="s">
        <v>14</v>
      </c>
      <c r="C2257" s="6">
        <v>1185732</v>
      </c>
      <c r="D2257" s="7">
        <v>44292</v>
      </c>
      <c r="E2257" s="6" t="s">
        <v>46</v>
      </c>
      <c r="F2257" s="6" t="s">
        <v>86</v>
      </c>
      <c r="G2257" s="6" t="s">
        <v>87</v>
      </c>
      <c r="H2257" s="6" t="s">
        <v>18</v>
      </c>
      <c r="I2257" s="8">
        <v>0.35</v>
      </c>
      <c r="J2257" s="9">
        <v>6750</v>
      </c>
      <c r="K2257" s="10">
        <f t="shared" si="17"/>
        <v>2362.5</v>
      </c>
      <c r="L2257" s="10">
        <f t="shared" si="16"/>
        <v>826.875</v>
      </c>
      <c r="M2257" s="11">
        <v>0.35</v>
      </c>
      <c r="O2257" s="16"/>
      <c r="P2257" s="14"/>
      <c r="Q2257" s="12"/>
      <c r="R2257" s="13"/>
    </row>
    <row r="2258" spans="1:18" ht="15.75" customHeight="1" x14ac:dyDescent="0.25">
      <c r="A2258" s="1"/>
      <c r="B2258" s="6" t="s">
        <v>14</v>
      </c>
      <c r="C2258" s="6">
        <v>1185732</v>
      </c>
      <c r="D2258" s="7">
        <v>44292</v>
      </c>
      <c r="E2258" s="6" t="s">
        <v>46</v>
      </c>
      <c r="F2258" s="6" t="s">
        <v>86</v>
      </c>
      <c r="G2258" s="6" t="s">
        <v>87</v>
      </c>
      <c r="H2258" s="6" t="s">
        <v>19</v>
      </c>
      <c r="I2258" s="8">
        <v>0.25</v>
      </c>
      <c r="J2258" s="9">
        <v>6750</v>
      </c>
      <c r="K2258" s="10">
        <f t="shared" si="17"/>
        <v>1687.5</v>
      </c>
      <c r="L2258" s="10">
        <f t="shared" si="16"/>
        <v>421.875</v>
      </c>
      <c r="M2258" s="11">
        <v>0.25</v>
      </c>
      <c r="O2258" s="16"/>
      <c r="P2258" s="14"/>
      <c r="Q2258" s="12"/>
      <c r="R2258" s="13"/>
    </row>
    <row r="2259" spans="1:18" ht="15.75" customHeight="1" x14ac:dyDescent="0.25">
      <c r="A2259" s="1"/>
      <c r="B2259" s="6" t="s">
        <v>14</v>
      </c>
      <c r="C2259" s="6">
        <v>1185732</v>
      </c>
      <c r="D2259" s="7">
        <v>44292</v>
      </c>
      <c r="E2259" s="6" t="s">
        <v>46</v>
      </c>
      <c r="F2259" s="6" t="s">
        <v>86</v>
      </c>
      <c r="G2259" s="6" t="s">
        <v>87</v>
      </c>
      <c r="H2259" s="6" t="s">
        <v>20</v>
      </c>
      <c r="I2259" s="8">
        <v>0.29999999999999993</v>
      </c>
      <c r="J2259" s="9">
        <v>6000</v>
      </c>
      <c r="K2259" s="10">
        <f t="shared" si="17"/>
        <v>1799.9999999999995</v>
      </c>
      <c r="L2259" s="10">
        <f t="shared" si="16"/>
        <v>539.99999999999989</v>
      </c>
      <c r="M2259" s="11">
        <v>0.3</v>
      </c>
      <c r="O2259" s="16"/>
      <c r="P2259" s="14"/>
      <c r="Q2259" s="12"/>
      <c r="R2259" s="13"/>
    </row>
    <row r="2260" spans="1:18" ht="15.75" customHeight="1" x14ac:dyDescent="0.25">
      <c r="A2260" s="1"/>
      <c r="B2260" s="6" t="s">
        <v>14</v>
      </c>
      <c r="C2260" s="6">
        <v>1185732</v>
      </c>
      <c r="D2260" s="7">
        <v>44292</v>
      </c>
      <c r="E2260" s="6" t="s">
        <v>46</v>
      </c>
      <c r="F2260" s="6" t="s">
        <v>86</v>
      </c>
      <c r="G2260" s="6" t="s">
        <v>87</v>
      </c>
      <c r="H2260" s="6" t="s">
        <v>21</v>
      </c>
      <c r="I2260" s="8">
        <v>0.5</v>
      </c>
      <c r="J2260" s="9">
        <v>6250</v>
      </c>
      <c r="K2260" s="10">
        <f t="shared" si="17"/>
        <v>3125</v>
      </c>
      <c r="L2260" s="10">
        <f t="shared" si="16"/>
        <v>1093.75</v>
      </c>
      <c r="M2260" s="11">
        <v>0.35</v>
      </c>
      <c r="O2260" s="16"/>
      <c r="P2260" s="14"/>
      <c r="Q2260" s="12"/>
      <c r="R2260" s="13"/>
    </row>
    <row r="2261" spans="1:18" ht="15.75" customHeight="1" x14ac:dyDescent="0.25">
      <c r="A2261" s="1"/>
      <c r="B2261" s="6" t="s">
        <v>14</v>
      </c>
      <c r="C2261" s="6">
        <v>1185732</v>
      </c>
      <c r="D2261" s="7">
        <v>44292</v>
      </c>
      <c r="E2261" s="6" t="s">
        <v>46</v>
      </c>
      <c r="F2261" s="6" t="s">
        <v>86</v>
      </c>
      <c r="G2261" s="6" t="s">
        <v>87</v>
      </c>
      <c r="H2261" s="6" t="s">
        <v>22</v>
      </c>
      <c r="I2261" s="8">
        <v>0.4</v>
      </c>
      <c r="J2261" s="9">
        <v>7750</v>
      </c>
      <c r="K2261" s="10">
        <f t="shared" si="17"/>
        <v>3100</v>
      </c>
      <c r="L2261" s="10">
        <f t="shared" si="16"/>
        <v>1550</v>
      </c>
      <c r="M2261" s="11">
        <v>0.5</v>
      </c>
      <c r="O2261" s="16"/>
      <c r="P2261" s="14"/>
      <c r="Q2261" s="12"/>
      <c r="R2261" s="13"/>
    </row>
    <row r="2262" spans="1:18" ht="15.75" customHeight="1" x14ac:dyDescent="0.25">
      <c r="A2262" s="1"/>
      <c r="B2262" s="6" t="s">
        <v>14</v>
      </c>
      <c r="C2262" s="6">
        <v>1185732</v>
      </c>
      <c r="D2262" s="7">
        <v>44321</v>
      </c>
      <c r="E2262" s="6" t="s">
        <v>46</v>
      </c>
      <c r="F2262" s="6" t="s">
        <v>86</v>
      </c>
      <c r="G2262" s="6" t="s">
        <v>87</v>
      </c>
      <c r="H2262" s="6" t="s">
        <v>17</v>
      </c>
      <c r="I2262" s="8">
        <v>0.5</v>
      </c>
      <c r="J2262" s="9">
        <v>10450</v>
      </c>
      <c r="K2262" s="10">
        <f t="shared" si="17"/>
        <v>5225</v>
      </c>
      <c r="L2262" s="10">
        <f t="shared" si="16"/>
        <v>2351.25</v>
      </c>
      <c r="M2262" s="11">
        <v>0.45</v>
      </c>
      <c r="O2262" s="16"/>
      <c r="P2262" s="14"/>
      <c r="Q2262" s="12"/>
      <c r="R2262" s="13"/>
    </row>
    <row r="2263" spans="1:18" ht="15.75" customHeight="1" x14ac:dyDescent="0.25">
      <c r="A2263" s="1"/>
      <c r="B2263" s="6" t="s">
        <v>14</v>
      </c>
      <c r="C2263" s="6">
        <v>1185732</v>
      </c>
      <c r="D2263" s="7">
        <v>44321</v>
      </c>
      <c r="E2263" s="6" t="s">
        <v>46</v>
      </c>
      <c r="F2263" s="6" t="s">
        <v>86</v>
      </c>
      <c r="G2263" s="6" t="s">
        <v>87</v>
      </c>
      <c r="H2263" s="6" t="s">
        <v>18</v>
      </c>
      <c r="I2263" s="8">
        <v>0.5</v>
      </c>
      <c r="J2263" s="9">
        <v>7500</v>
      </c>
      <c r="K2263" s="10">
        <f t="shared" si="17"/>
        <v>3750</v>
      </c>
      <c r="L2263" s="10">
        <f t="shared" si="16"/>
        <v>1312.5</v>
      </c>
      <c r="M2263" s="11">
        <v>0.35</v>
      </c>
      <c r="O2263" s="16"/>
      <c r="P2263" s="14"/>
      <c r="Q2263" s="12"/>
      <c r="R2263" s="13"/>
    </row>
    <row r="2264" spans="1:18" ht="15.75" customHeight="1" x14ac:dyDescent="0.25">
      <c r="A2264" s="1"/>
      <c r="B2264" s="6" t="s">
        <v>14</v>
      </c>
      <c r="C2264" s="6">
        <v>1185732</v>
      </c>
      <c r="D2264" s="7">
        <v>44321</v>
      </c>
      <c r="E2264" s="6" t="s">
        <v>46</v>
      </c>
      <c r="F2264" s="6" t="s">
        <v>86</v>
      </c>
      <c r="G2264" s="6" t="s">
        <v>87</v>
      </c>
      <c r="H2264" s="6" t="s">
        <v>19</v>
      </c>
      <c r="I2264" s="8">
        <v>0.45</v>
      </c>
      <c r="J2264" s="9">
        <v>7250</v>
      </c>
      <c r="K2264" s="10">
        <f t="shared" si="17"/>
        <v>3262.5</v>
      </c>
      <c r="L2264" s="10">
        <f t="shared" si="16"/>
        <v>815.625</v>
      </c>
      <c r="M2264" s="11">
        <v>0.25</v>
      </c>
      <c r="O2264" s="16"/>
      <c r="P2264" s="14"/>
      <c r="Q2264" s="12"/>
      <c r="R2264" s="13"/>
    </row>
    <row r="2265" spans="1:18" ht="15.75" customHeight="1" x14ac:dyDescent="0.25">
      <c r="A2265" s="1"/>
      <c r="B2265" s="6" t="s">
        <v>14</v>
      </c>
      <c r="C2265" s="6">
        <v>1185732</v>
      </c>
      <c r="D2265" s="7">
        <v>44321</v>
      </c>
      <c r="E2265" s="6" t="s">
        <v>46</v>
      </c>
      <c r="F2265" s="6" t="s">
        <v>86</v>
      </c>
      <c r="G2265" s="6" t="s">
        <v>87</v>
      </c>
      <c r="H2265" s="6" t="s">
        <v>20</v>
      </c>
      <c r="I2265" s="8">
        <v>0.45</v>
      </c>
      <c r="J2265" s="9">
        <v>6750</v>
      </c>
      <c r="K2265" s="10">
        <f t="shared" si="17"/>
        <v>3037.5</v>
      </c>
      <c r="L2265" s="10">
        <f t="shared" si="16"/>
        <v>911.25</v>
      </c>
      <c r="M2265" s="11">
        <v>0.3</v>
      </c>
      <c r="O2265" s="16"/>
      <c r="P2265" s="14"/>
      <c r="Q2265" s="12"/>
      <c r="R2265" s="13"/>
    </row>
    <row r="2266" spans="1:18" ht="15.75" customHeight="1" x14ac:dyDescent="0.25">
      <c r="A2266" s="1"/>
      <c r="B2266" s="6" t="s">
        <v>14</v>
      </c>
      <c r="C2266" s="6">
        <v>1185732</v>
      </c>
      <c r="D2266" s="7">
        <v>44321</v>
      </c>
      <c r="E2266" s="6" t="s">
        <v>46</v>
      </c>
      <c r="F2266" s="6" t="s">
        <v>86</v>
      </c>
      <c r="G2266" s="6" t="s">
        <v>87</v>
      </c>
      <c r="H2266" s="6" t="s">
        <v>21</v>
      </c>
      <c r="I2266" s="8">
        <v>0.54999999999999993</v>
      </c>
      <c r="J2266" s="9">
        <v>7000</v>
      </c>
      <c r="K2266" s="10">
        <f t="shared" si="17"/>
        <v>3849.9999999999995</v>
      </c>
      <c r="L2266" s="10">
        <f t="shared" si="16"/>
        <v>1347.4999999999998</v>
      </c>
      <c r="M2266" s="11">
        <v>0.35</v>
      </c>
      <c r="O2266" s="16"/>
      <c r="P2266" s="14"/>
      <c r="Q2266" s="12"/>
      <c r="R2266" s="13"/>
    </row>
    <row r="2267" spans="1:18" ht="15.75" customHeight="1" x14ac:dyDescent="0.25">
      <c r="A2267" s="1"/>
      <c r="B2267" s="6" t="s">
        <v>14</v>
      </c>
      <c r="C2267" s="6">
        <v>1185732</v>
      </c>
      <c r="D2267" s="7">
        <v>44321</v>
      </c>
      <c r="E2267" s="6" t="s">
        <v>46</v>
      </c>
      <c r="F2267" s="6" t="s">
        <v>86</v>
      </c>
      <c r="G2267" s="6" t="s">
        <v>87</v>
      </c>
      <c r="H2267" s="6" t="s">
        <v>22</v>
      </c>
      <c r="I2267" s="8">
        <v>0.6</v>
      </c>
      <c r="J2267" s="9">
        <v>8000</v>
      </c>
      <c r="K2267" s="10">
        <f t="shared" si="17"/>
        <v>4800</v>
      </c>
      <c r="L2267" s="10">
        <f t="shared" si="16"/>
        <v>2400</v>
      </c>
      <c r="M2267" s="11">
        <v>0.5</v>
      </c>
      <c r="O2267" s="16"/>
      <c r="P2267" s="14"/>
      <c r="Q2267" s="12"/>
      <c r="R2267" s="13"/>
    </row>
    <row r="2268" spans="1:18" ht="15.75" customHeight="1" x14ac:dyDescent="0.25">
      <c r="A2268" s="1"/>
      <c r="B2268" s="6" t="s">
        <v>14</v>
      </c>
      <c r="C2268" s="6">
        <v>1185732</v>
      </c>
      <c r="D2268" s="7">
        <v>44354</v>
      </c>
      <c r="E2268" s="6" t="s">
        <v>46</v>
      </c>
      <c r="F2268" s="6" t="s">
        <v>86</v>
      </c>
      <c r="G2268" s="6" t="s">
        <v>87</v>
      </c>
      <c r="H2268" s="6" t="s">
        <v>17</v>
      </c>
      <c r="I2268" s="8">
        <v>0.54999999999999993</v>
      </c>
      <c r="J2268" s="9">
        <v>10500</v>
      </c>
      <c r="K2268" s="10">
        <f t="shared" si="17"/>
        <v>5774.9999999999991</v>
      </c>
      <c r="L2268" s="10">
        <f t="shared" si="16"/>
        <v>2598.7499999999995</v>
      </c>
      <c r="M2268" s="11">
        <v>0.45</v>
      </c>
      <c r="O2268" s="16"/>
      <c r="P2268" s="14"/>
      <c r="Q2268" s="12"/>
      <c r="R2268" s="13"/>
    </row>
    <row r="2269" spans="1:18" ht="15.75" customHeight="1" x14ac:dyDescent="0.25">
      <c r="A2269" s="1"/>
      <c r="B2269" s="6" t="s">
        <v>14</v>
      </c>
      <c r="C2269" s="6">
        <v>1185732</v>
      </c>
      <c r="D2269" s="7">
        <v>44354</v>
      </c>
      <c r="E2269" s="6" t="s">
        <v>46</v>
      </c>
      <c r="F2269" s="6" t="s">
        <v>86</v>
      </c>
      <c r="G2269" s="6" t="s">
        <v>87</v>
      </c>
      <c r="H2269" s="6" t="s">
        <v>18</v>
      </c>
      <c r="I2269" s="8">
        <v>0.5</v>
      </c>
      <c r="J2269" s="9">
        <v>8000</v>
      </c>
      <c r="K2269" s="10">
        <f t="shared" si="17"/>
        <v>4000</v>
      </c>
      <c r="L2269" s="10">
        <f t="shared" si="16"/>
        <v>1400</v>
      </c>
      <c r="M2269" s="11">
        <v>0.35</v>
      </c>
      <c r="O2269" s="16"/>
      <c r="P2269" s="14"/>
      <c r="Q2269" s="12"/>
      <c r="R2269" s="13"/>
    </row>
    <row r="2270" spans="1:18" ht="15.75" customHeight="1" x14ac:dyDescent="0.25">
      <c r="A2270" s="1"/>
      <c r="B2270" s="6" t="s">
        <v>14</v>
      </c>
      <c r="C2270" s="6">
        <v>1185732</v>
      </c>
      <c r="D2270" s="7">
        <v>44354</v>
      </c>
      <c r="E2270" s="6" t="s">
        <v>46</v>
      </c>
      <c r="F2270" s="6" t="s">
        <v>86</v>
      </c>
      <c r="G2270" s="6" t="s">
        <v>87</v>
      </c>
      <c r="H2270" s="6" t="s">
        <v>19</v>
      </c>
      <c r="I2270" s="8">
        <v>0.5</v>
      </c>
      <c r="J2270" s="9">
        <v>7750</v>
      </c>
      <c r="K2270" s="10">
        <f t="shared" si="17"/>
        <v>3875</v>
      </c>
      <c r="L2270" s="10">
        <f t="shared" si="16"/>
        <v>968.75</v>
      </c>
      <c r="M2270" s="11">
        <v>0.25</v>
      </c>
      <c r="O2270" s="16"/>
      <c r="P2270" s="14"/>
      <c r="Q2270" s="12"/>
      <c r="R2270" s="13"/>
    </row>
    <row r="2271" spans="1:18" ht="15.75" customHeight="1" x14ac:dyDescent="0.25">
      <c r="A2271" s="1"/>
      <c r="B2271" s="6" t="s">
        <v>14</v>
      </c>
      <c r="C2271" s="6">
        <v>1185732</v>
      </c>
      <c r="D2271" s="7">
        <v>44354</v>
      </c>
      <c r="E2271" s="6" t="s">
        <v>46</v>
      </c>
      <c r="F2271" s="6" t="s">
        <v>86</v>
      </c>
      <c r="G2271" s="6" t="s">
        <v>87</v>
      </c>
      <c r="H2271" s="6" t="s">
        <v>20</v>
      </c>
      <c r="I2271" s="8">
        <v>0.5</v>
      </c>
      <c r="J2271" s="9">
        <v>7500</v>
      </c>
      <c r="K2271" s="10">
        <f t="shared" si="17"/>
        <v>3750</v>
      </c>
      <c r="L2271" s="10">
        <f t="shared" si="16"/>
        <v>1125</v>
      </c>
      <c r="M2271" s="11">
        <v>0.3</v>
      </c>
      <c r="O2271" s="16"/>
      <c r="P2271" s="14"/>
      <c r="Q2271" s="12"/>
      <c r="R2271" s="13"/>
    </row>
    <row r="2272" spans="1:18" ht="15.75" customHeight="1" x14ac:dyDescent="0.25">
      <c r="A2272" s="1"/>
      <c r="B2272" s="6" t="s">
        <v>14</v>
      </c>
      <c r="C2272" s="6">
        <v>1185732</v>
      </c>
      <c r="D2272" s="7">
        <v>44354</v>
      </c>
      <c r="E2272" s="6" t="s">
        <v>46</v>
      </c>
      <c r="F2272" s="6" t="s">
        <v>86</v>
      </c>
      <c r="G2272" s="6" t="s">
        <v>87</v>
      </c>
      <c r="H2272" s="6" t="s">
        <v>21</v>
      </c>
      <c r="I2272" s="8">
        <v>0.65</v>
      </c>
      <c r="J2272" s="9">
        <v>7500</v>
      </c>
      <c r="K2272" s="10">
        <f t="shared" si="17"/>
        <v>4875</v>
      </c>
      <c r="L2272" s="10">
        <f t="shared" si="16"/>
        <v>1706.25</v>
      </c>
      <c r="M2272" s="11">
        <v>0.35</v>
      </c>
      <c r="O2272" s="16"/>
      <c r="P2272" s="14"/>
      <c r="Q2272" s="12"/>
      <c r="R2272" s="13"/>
    </row>
    <row r="2273" spans="1:18" ht="15.75" customHeight="1" x14ac:dyDescent="0.25">
      <c r="A2273" s="1"/>
      <c r="B2273" s="6" t="s">
        <v>14</v>
      </c>
      <c r="C2273" s="6">
        <v>1185732</v>
      </c>
      <c r="D2273" s="7">
        <v>44354</v>
      </c>
      <c r="E2273" s="6" t="s">
        <v>46</v>
      </c>
      <c r="F2273" s="6" t="s">
        <v>86</v>
      </c>
      <c r="G2273" s="6" t="s">
        <v>87</v>
      </c>
      <c r="H2273" s="6" t="s">
        <v>22</v>
      </c>
      <c r="I2273" s="8">
        <v>0.70000000000000007</v>
      </c>
      <c r="J2273" s="9">
        <v>9250</v>
      </c>
      <c r="K2273" s="10">
        <f t="shared" si="17"/>
        <v>6475.0000000000009</v>
      </c>
      <c r="L2273" s="10">
        <f t="shared" si="16"/>
        <v>3237.5000000000005</v>
      </c>
      <c r="M2273" s="11">
        <v>0.5</v>
      </c>
      <c r="O2273" s="16"/>
      <c r="P2273" s="14"/>
      <c r="Q2273" s="12"/>
      <c r="R2273" s="13"/>
    </row>
    <row r="2274" spans="1:18" ht="15.75" customHeight="1" x14ac:dyDescent="0.25">
      <c r="A2274" s="1"/>
      <c r="B2274" s="6" t="s">
        <v>14</v>
      </c>
      <c r="C2274" s="6">
        <v>1185732</v>
      </c>
      <c r="D2274" s="7">
        <v>44382</v>
      </c>
      <c r="E2274" s="6" t="s">
        <v>46</v>
      </c>
      <c r="F2274" s="6" t="s">
        <v>86</v>
      </c>
      <c r="G2274" s="6" t="s">
        <v>87</v>
      </c>
      <c r="H2274" s="6" t="s">
        <v>17</v>
      </c>
      <c r="I2274" s="8">
        <v>0.65</v>
      </c>
      <c r="J2274" s="9">
        <v>11500</v>
      </c>
      <c r="K2274" s="10">
        <f t="shared" si="17"/>
        <v>7475</v>
      </c>
      <c r="L2274" s="10">
        <f t="shared" si="16"/>
        <v>3363.75</v>
      </c>
      <c r="M2274" s="11">
        <v>0.45</v>
      </c>
      <c r="O2274" s="16"/>
      <c r="P2274" s="14"/>
      <c r="Q2274" s="12"/>
      <c r="R2274" s="13"/>
    </row>
    <row r="2275" spans="1:18" ht="15.75" customHeight="1" x14ac:dyDescent="0.25">
      <c r="A2275" s="1"/>
      <c r="B2275" s="6" t="s">
        <v>14</v>
      </c>
      <c r="C2275" s="6">
        <v>1185732</v>
      </c>
      <c r="D2275" s="7">
        <v>44382</v>
      </c>
      <c r="E2275" s="6" t="s">
        <v>46</v>
      </c>
      <c r="F2275" s="6" t="s">
        <v>86</v>
      </c>
      <c r="G2275" s="6" t="s">
        <v>87</v>
      </c>
      <c r="H2275" s="6" t="s">
        <v>18</v>
      </c>
      <c r="I2275" s="8">
        <v>0.60000000000000009</v>
      </c>
      <c r="J2275" s="9">
        <v>9000</v>
      </c>
      <c r="K2275" s="10">
        <f t="shared" si="17"/>
        <v>5400.0000000000009</v>
      </c>
      <c r="L2275" s="10">
        <f t="shared" si="16"/>
        <v>1890.0000000000002</v>
      </c>
      <c r="M2275" s="11">
        <v>0.35</v>
      </c>
      <c r="O2275" s="16"/>
      <c r="P2275" s="14"/>
      <c r="Q2275" s="12"/>
      <c r="R2275" s="13"/>
    </row>
    <row r="2276" spans="1:18" ht="15.75" customHeight="1" x14ac:dyDescent="0.25">
      <c r="A2276" s="1"/>
      <c r="B2276" s="6" t="s">
        <v>14</v>
      </c>
      <c r="C2276" s="6">
        <v>1185732</v>
      </c>
      <c r="D2276" s="7">
        <v>44382</v>
      </c>
      <c r="E2276" s="6" t="s">
        <v>46</v>
      </c>
      <c r="F2276" s="6" t="s">
        <v>86</v>
      </c>
      <c r="G2276" s="6" t="s">
        <v>87</v>
      </c>
      <c r="H2276" s="6" t="s">
        <v>19</v>
      </c>
      <c r="I2276" s="8">
        <v>0.55000000000000004</v>
      </c>
      <c r="J2276" s="9">
        <v>8250</v>
      </c>
      <c r="K2276" s="10">
        <f t="shared" si="17"/>
        <v>4537.5</v>
      </c>
      <c r="L2276" s="10">
        <f t="shared" si="16"/>
        <v>1134.375</v>
      </c>
      <c r="M2276" s="11">
        <v>0.25</v>
      </c>
      <c r="O2276" s="16"/>
      <c r="P2276" s="14"/>
      <c r="Q2276" s="12"/>
      <c r="R2276" s="13"/>
    </row>
    <row r="2277" spans="1:18" ht="15.75" customHeight="1" x14ac:dyDescent="0.25">
      <c r="A2277" s="1"/>
      <c r="B2277" s="6" t="s">
        <v>14</v>
      </c>
      <c r="C2277" s="6">
        <v>1185732</v>
      </c>
      <c r="D2277" s="7">
        <v>44382</v>
      </c>
      <c r="E2277" s="6" t="s">
        <v>46</v>
      </c>
      <c r="F2277" s="6" t="s">
        <v>86</v>
      </c>
      <c r="G2277" s="6" t="s">
        <v>87</v>
      </c>
      <c r="H2277" s="6" t="s">
        <v>20</v>
      </c>
      <c r="I2277" s="8">
        <v>0.55000000000000004</v>
      </c>
      <c r="J2277" s="9">
        <v>7750</v>
      </c>
      <c r="K2277" s="10">
        <f t="shared" si="17"/>
        <v>4262.5</v>
      </c>
      <c r="L2277" s="10">
        <f t="shared" si="16"/>
        <v>1278.75</v>
      </c>
      <c r="M2277" s="11">
        <v>0.3</v>
      </c>
      <c r="O2277" s="16"/>
      <c r="P2277" s="14"/>
      <c r="Q2277" s="12"/>
      <c r="R2277" s="13"/>
    </row>
    <row r="2278" spans="1:18" ht="15.75" customHeight="1" x14ac:dyDescent="0.25">
      <c r="A2278" s="1"/>
      <c r="B2278" s="6" t="s">
        <v>14</v>
      </c>
      <c r="C2278" s="6">
        <v>1185732</v>
      </c>
      <c r="D2278" s="7">
        <v>44382</v>
      </c>
      <c r="E2278" s="6" t="s">
        <v>46</v>
      </c>
      <c r="F2278" s="6" t="s">
        <v>86</v>
      </c>
      <c r="G2278" s="6" t="s">
        <v>87</v>
      </c>
      <c r="H2278" s="6" t="s">
        <v>21</v>
      </c>
      <c r="I2278" s="8">
        <v>0.65</v>
      </c>
      <c r="J2278" s="9">
        <v>8000</v>
      </c>
      <c r="K2278" s="10">
        <f t="shared" si="17"/>
        <v>5200</v>
      </c>
      <c r="L2278" s="10">
        <f t="shared" si="16"/>
        <v>1819.9999999999998</v>
      </c>
      <c r="M2278" s="11">
        <v>0.35</v>
      </c>
      <c r="O2278" s="16"/>
      <c r="P2278" s="14"/>
      <c r="Q2278" s="12"/>
      <c r="R2278" s="13"/>
    </row>
    <row r="2279" spans="1:18" ht="15.75" customHeight="1" x14ac:dyDescent="0.25">
      <c r="A2279" s="1"/>
      <c r="B2279" s="6" t="s">
        <v>14</v>
      </c>
      <c r="C2279" s="6">
        <v>1185732</v>
      </c>
      <c r="D2279" s="7">
        <v>44382</v>
      </c>
      <c r="E2279" s="6" t="s">
        <v>46</v>
      </c>
      <c r="F2279" s="6" t="s">
        <v>86</v>
      </c>
      <c r="G2279" s="6" t="s">
        <v>87</v>
      </c>
      <c r="H2279" s="6" t="s">
        <v>22</v>
      </c>
      <c r="I2279" s="8">
        <v>0.70000000000000007</v>
      </c>
      <c r="J2279" s="9">
        <v>9750</v>
      </c>
      <c r="K2279" s="10">
        <f t="shared" si="17"/>
        <v>6825.0000000000009</v>
      </c>
      <c r="L2279" s="10">
        <f t="shared" si="16"/>
        <v>3412.5000000000005</v>
      </c>
      <c r="M2279" s="11">
        <v>0.5</v>
      </c>
      <c r="O2279" s="16"/>
      <c r="P2279" s="14"/>
      <c r="Q2279" s="12"/>
      <c r="R2279" s="13"/>
    </row>
    <row r="2280" spans="1:18" ht="15.75" customHeight="1" x14ac:dyDescent="0.25">
      <c r="A2280" s="1"/>
      <c r="B2280" s="6" t="s">
        <v>14</v>
      </c>
      <c r="C2280" s="6">
        <v>1185732</v>
      </c>
      <c r="D2280" s="7">
        <v>44414</v>
      </c>
      <c r="E2280" s="6" t="s">
        <v>46</v>
      </c>
      <c r="F2280" s="6" t="s">
        <v>86</v>
      </c>
      <c r="G2280" s="6" t="s">
        <v>87</v>
      </c>
      <c r="H2280" s="6" t="s">
        <v>17</v>
      </c>
      <c r="I2280" s="8">
        <v>0.65</v>
      </c>
      <c r="J2280" s="9">
        <v>11250</v>
      </c>
      <c r="K2280" s="10">
        <f t="shared" si="17"/>
        <v>7312.5</v>
      </c>
      <c r="L2280" s="10">
        <f t="shared" si="16"/>
        <v>3290.625</v>
      </c>
      <c r="M2280" s="11">
        <v>0.45</v>
      </c>
      <c r="O2280" s="16"/>
      <c r="P2280" s="14"/>
      <c r="Q2280" s="12"/>
      <c r="R2280" s="13"/>
    </row>
    <row r="2281" spans="1:18" ht="15.75" customHeight="1" x14ac:dyDescent="0.25">
      <c r="A2281" s="1"/>
      <c r="B2281" s="6" t="s">
        <v>14</v>
      </c>
      <c r="C2281" s="6">
        <v>1185732</v>
      </c>
      <c r="D2281" s="7">
        <v>44414</v>
      </c>
      <c r="E2281" s="6" t="s">
        <v>46</v>
      </c>
      <c r="F2281" s="6" t="s">
        <v>86</v>
      </c>
      <c r="G2281" s="6" t="s">
        <v>87</v>
      </c>
      <c r="H2281" s="6" t="s">
        <v>18</v>
      </c>
      <c r="I2281" s="8">
        <v>0.60000000000000009</v>
      </c>
      <c r="J2281" s="9">
        <v>9000</v>
      </c>
      <c r="K2281" s="10">
        <f t="shared" si="17"/>
        <v>5400.0000000000009</v>
      </c>
      <c r="L2281" s="10">
        <f t="shared" si="16"/>
        <v>1890.0000000000002</v>
      </c>
      <c r="M2281" s="11">
        <v>0.35</v>
      </c>
      <c r="O2281" s="16"/>
      <c r="P2281" s="14"/>
      <c r="Q2281" s="12"/>
      <c r="R2281" s="13"/>
    </row>
    <row r="2282" spans="1:18" ht="15.75" customHeight="1" x14ac:dyDescent="0.25">
      <c r="A2282" s="1"/>
      <c r="B2282" s="6" t="s">
        <v>14</v>
      </c>
      <c r="C2282" s="6">
        <v>1185732</v>
      </c>
      <c r="D2282" s="7">
        <v>44414</v>
      </c>
      <c r="E2282" s="6" t="s">
        <v>46</v>
      </c>
      <c r="F2282" s="6" t="s">
        <v>86</v>
      </c>
      <c r="G2282" s="6" t="s">
        <v>87</v>
      </c>
      <c r="H2282" s="6" t="s">
        <v>19</v>
      </c>
      <c r="I2282" s="8">
        <v>0.55000000000000004</v>
      </c>
      <c r="J2282" s="9">
        <v>8250</v>
      </c>
      <c r="K2282" s="10">
        <f t="shared" si="17"/>
        <v>4537.5</v>
      </c>
      <c r="L2282" s="10">
        <f t="shared" si="16"/>
        <v>1134.375</v>
      </c>
      <c r="M2282" s="11">
        <v>0.25</v>
      </c>
      <c r="O2282" s="16"/>
      <c r="P2282" s="14"/>
      <c r="Q2282" s="12"/>
      <c r="R2282" s="13"/>
    </row>
    <row r="2283" spans="1:18" ht="15.75" customHeight="1" x14ac:dyDescent="0.25">
      <c r="A2283" s="1"/>
      <c r="B2283" s="6" t="s">
        <v>14</v>
      </c>
      <c r="C2283" s="6">
        <v>1185732</v>
      </c>
      <c r="D2283" s="7">
        <v>44414</v>
      </c>
      <c r="E2283" s="6" t="s">
        <v>46</v>
      </c>
      <c r="F2283" s="6" t="s">
        <v>86</v>
      </c>
      <c r="G2283" s="6" t="s">
        <v>87</v>
      </c>
      <c r="H2283" s="6" t="s">
        <v>20</v>
      </c>
      <c r="I2283" s="8">
        <v>0.45</v>
      </c>
      <c r="J2283" s="9">
        <v>7750</v>
      </c>
      <c r="K2283" s="10">
        <f t="shared" si="17"/>
        <v>3487.5</v>
      </c>
      <c r="L2283" s="10">
        <f t="shared" si="16"/>
        <v>1046.25</v>
      </c>
      <c r="M2283" s="11">
        <v>0.3</v>
      </c>
      <c r="O2283" s="16"/>
      <c r="P2283" s="14"/>
      <c r="Q2283" s="12"/>
      <c r="R2283" s="13"/>
    </row>
    <row r="2284" spans="1:18" ht="15.75" customHeight="1" x14ac:dyDescent="0.25">
      <c r="A2284" s="1"/>
      <c r="B2284" s="6" t="s">
        <v>14</v>
      </c>
      <c r="C2284" s="6">
        <v>1185732</v>
      </c>
      <c r="D2284" s="7">
        <v>44414</v>
      </c>
      <c r="E2284" s="6" t="s">
        <v>46</v>
      </c>
      <c r="F2284" s="6" t="s">
        <v>86</v>
      </c>
      <c r="G2284" s="6" t="s">
        <v>87</v>
      </c>
      <c r="H2284" s="6" t="s">
        <v>21</v>
      </c>
      <c r="I2284" s="8">
        <v>0.55000000000000004</v>
      </c>
      <c r="J2284" s="9">
        <v>7500</v>
      </c>
      <c r="K2284" s="10">
        <f t="shared" si="17"/>
        <v>4125</v>
      </c>
      <c r="L2284" s="10">
        <f t="shared" si="16"/>
        <v>1443.75</v>
      </c>
      <c r="M2284" s="11">
        <v>0.35</v>
      </c>
      <c r="O2284" s="16"/>
      <c r="P2284" s="14"/>
      <c r="Q2284" s="12"/>
      <c r="R2284" s="13"/>
    </row>
    <row r="2285" spans="1:18" ht="15.75" customHeight="1" x14ac:dyDescent="0.25">
      <c r="A2285" s="1"/>
      <c r="B2285" s="6" t="s">
        <v>14</v>
      </c>
      <c r="C2285" s="6">
        <v>1185732</v>
      </c>
      <c r="D2285" s="7">
        <v>44414</v>
      </c>
      <c r="E2285" s="6" t="s">
        <v>46</v>
      </c>
      <c r="F2285" s="6" t="s">
        <v>86</v>
      </c>
      <c r="G2285" s="6" t="s">
        <v>87</v>
      </c>
      <c r="H2285" s="6" t="s">
        <v>22</v>
      </c>
      <c r="I2285" s="8">
        <v>0.60000000000000009</v>
      </c>
      <c r="J2285" s="9">
        <v>9250</v>
      </c>
      <c r="K2285" s="10">
        <f t="shared" si="17"/>
        <v>5550.0000000000009</v>
      </c>
      <c r="L2285" s="10">
        <f t="shared" si="16"/>
        <v>2775.0000000000005</v>
      </c>
      <c r="M2285" s="11">
        <v>0.5</v>
      </c>
      <c r="O2285" s="16"/>
      <c r="P2285" s="14"/>
      <c r="Q2285" s="12"/>
      <c r="R2285" s="13"/>
    </row>
    <row r="2286" spans="1:18" ht="15.75" customHeight="1" x14ac:dyDescent="0.25">
      <c r="A2286" s="1"/>
      <c r="B2286" s="6" t="s">
        <v>14</v>
      </c>
      <c r="C2286" s="6">
        <v>1185732</v>
      </c>
      <c r="D2286" s="7">
        <v>44444</v>
      </c>
      <c r="E2286" s="6" t="s">
        <v>46</v>
      </c>
      <c r="F2286" s="6" t="s">
        <v>86</v>
      </c>
      <c r="G2286" s="6" t="s">
        <v>87</v>
      </c>
      <c r="H2286" s="6" t="s">
        <v>17</v>
      </c>
      <c r="I2286" s="8">
        <v>0.55000000000000004</v>
      </c>
      <c r="J2286" s="9">
        <v>10250</v>
      </c>
      <c r="K2286" s="10">
        <f t="shared" si="17"/>
        <v>5637.5000000000009</v>
      </c>
      <c r="L2286" s="10">
        <f t="shared" si="16"/>
        <v>2536.8750000000005</v>
      </c>
      <c r="M2286" s="11">
        <v>0.45</v>
      </c>
      <c r="O2286" s="16"/>
      <c r="P2286" s="14"/>
      <c r="Q2286" s="12"/>
      <c r="R2286" s="13"/>
    </row>
    <row r="2287" spans="1:18" ht="15.75" customHeight="1" x14ac:dyDescent="0.25">
      <c r="A2287" s="1"/>
      <c r="B2287" s="6" t="s">
        <v>14</v>
      </c>
      <c r="C2287" s="6">
        <v>1185732</v>
      </c>
      <c r="D2287" s="7">
        <v>44444</v>
      </c>
      <c r="E2287" s="6" t="s">
        <v>46</v>
      </c>
      <c r="F2287" s="6" t="s">
        <v>86</v>
      </c>
      <c r="G2287" s="6" t="s">
        <v>87</v>
      </c>
      <c r="H2287" s="6" t="s">
        <v>18</v>
      </c>
      <c r="I2287" s="8">
        <v>0.50000000000000011</v>
      </c>
      <c r="J2287" s="9">
        <v>8250</v>
      </c>
      <c r="K2287" s="10">
        <f t="shared" si="17"/>
        <v>4125.0000000000009</v>
      </c>
      <c r="L2287" s="10">
        <f t="shared" si="16"/>
        <v>1443.7500000000002</v>
      </c>
      <c r="M2287" s="11">
        <v>0.35</v>
      </c>
      <c r="O2287" s="16"/>
      <c r="P2287" s="14"/>
      <c r="Q2287" s="12"/>
      <c r="R2287" s="13"/>
    </row>
    <row r="2288" spans="1:18" ht="15.75" customHeight="1" x14ac:dyDescent="0.25">
      <c r="A2288" s="1"/>
      <c r="B2288" s="6" t="s">
        <v>14</v>
      </c>
      <c r="C2288" s="6">
        <v>1185732</v>
      </c>
      <c r="D2288" s="7">
        <v>44444</v>
      </c>
      <c r="E2288" s="6" t="s">
        <v>46</v>
      </c>
      <c r="F2288" s="6" t="s">
        <v>86</v>
      </c>
      <c r="G2288" s="6" t="s">
        <v>87</v>
      </c>
      <c r="H2288" s="6" t="s">
        <v>19</v>
      </c>
      <c r="I2288" s="8">
        <v>0.4</v>
      </c>
      <c r="J2288" s="9">
        <v>7250</v>
      </c>
      <c r="K2288" s="10">
        <f t="shared" si="17"/>
        <v>2900</v>
      </c>
      <c r="L2288" s="10">
        <f t="shared" si="16"/>
        <v>725</v>
      </c>
      <c r="M2288" s="11">
        <v>0.25</v>
      </c>
      <c r="O2288" s="16"/>
      <c r="P2288" s="14"/>
      <c r="Q2288" s="12"/>
      <c r="R2288" s="13"/>
    </row>
    <row r="2289" spans="1:18" ht="15.75" customHeight="1" x14ac:dyDescent="0.25">
      <c r="A2289" s="1"/>
      <c r="B2289" s="6" t="s">
        <v>14</v>
      </c>
      <c r="C2289" s="6">
        <v>1185732</v>
      </c>
      <c r="D2289" s="7">
        <v>44444</v>
      </c>
      <c r="E2289" s="6" t="s">
        <v>46</v>
      </c>
      <c r="F2289" s="6" t="s">
        <v>86</v>
      </c>
      <c r="G2289" s="6" t="s">
        <v>87</v>
      </c>
      <c r="H2289" s="6" t="s">
        <v>20</v>
      </c>
      <c r="I2289" s="8">
        <v>0.4</v>
      </c>
      <c r="J2289" s="9">
        <v>7000</v>
      </c>
      <c r="K2289" s="10">
        <f t="shared" si="17"/>
        <v>2800</v>
      </c>
      <c r="L2289" s="10">
        <f t="shared" si="16"/>
        <v>840</v>
      </c>
      <c r="M2289" s="11">
        <v>0.3</v>
      </c>
      <c r="O2289" s="16"/>
      <c r="P2289" s="14"/>
      <c r="Q2289" s="12"/>
      <c r="R2289" s="13"/>
    </row>
    <row r="2290" spans="1:18" ht="15.75" customHeight="1" x14ac:dyDescent="0.25">
      <c r="A2290" s="1"/>
      <c r="B2290" s="6" t="s">
        <v>14</v>
      </c>
      <c r="C2290" s="6">
        <v>1185732</v>
      </c>
      <c r="D2290" s="7">
        <v>44444</v>
      </c>
      <c r="E2290" s="6" t="s">
        <v>46</v>
      </c>
      <c r="F2290" s="6" t="s">
        <v>86</v>
      </c>
      <c r="G2290" s="6" t="s">
        <v>87</v>
      </c>
      <c r="H2290" s="6" t="s">
        <v>21</v>
      </c>
      <c r="I2290" s="8">
        <v>0.5</v>
      </c>
      <c r="J2290" s="9">
        <v>7000</v>
      </c>
      <c r="K2290" s="10">
        <f t="shared" si="17"/>
        <v>3500</v>
      </c>
      <c r="L2290" s="10">
        <f t="shared" si="16"/>
        <v>1225</v>
      </c>
      <c r="M2290" s="11">
        <v>0.35</v>
      </c>
      <c r="O2290" s="16"/>
      <c r="P2290" s="14"/>
      <c r="Q2290" s="12"/>
      <c r="R2290" s="13"/>
    </row>
    <row r="2291" spans="1:18" ht="15.75" customHeight="1" x14ac:dyDescent="0.25">
      <c r="A2291" s="1"/>
      <c r="B2291" s="6" t="s">
        <v>14</v>
      </c>
      <c r="C2291" s="6">
        <v>1185732</v>
      </c>
      <c r="D2291" s="7">
        <v>44444</v>
      </c>
      <c r="E2291" s="6" t="s">
        <v>46</v>
      </c>
      <c r="F2291" s="6" t="s">
        <v>86</v>
      </c>
      <c r="G2291" s="6" t="s">
        <v>87</v>
      </c>
      <c r="H2291" s="6" t="s">
        <v>22</v>
      </c>
      <c r="I2291" s="8">
        <v>0.55000000000000004</v>
      </c>
      <c r="J2291" s="9">
        <v>8000</v>
      </c>
      <c r="K2291" s="10">
        <f t="shared" si="17"/>
        <v>4400</v>
      </c>
      <c r="L2291" s="10">
        <f t="shared" si="16"/>
        <v>2200</v>
      </c>
      <c r="M2291" s="11">
        <v>0.5</v>
      </c>
      <c r="O2291" s="16"/>
      <c r="P2291" s="14"/>
      <c r="Q2291" s="12"/>
      <c r="R2291" s="13"/>
    </row>
    <row r="2292" spans="1:18" ht="15.75" customHeight="1" x14ac:dyDescent="0.25">
      <c r="A2292" s="1"/>
      <c r="B2292" s="6" t="s">
        <v>14</v>
      </c>
      <c r="C2292" s="6">
        <v>1185732</v>
      </c>
      <c r="D2292" s="7">
        <v>44476</v>
      </c>
      <c r="E2292" s="6" t="s">
        <v>46</v>
      </c>
      <c r="F2292" s="6" t="s">
        <v>86</v>
      </c>
      <c r="G2292" s="6" t="s">
        <v>87</v>
      </c>
      <c r="H2292" s="6" t="s">
        <v>17</v>
      </c>
      <c r="I2292" s="8">
        <v>0.55000000000000004</v>
      </c>
      <c r="J2292" s="9">
        <v>9750</v>
      </c>
      <c r="K2292" s="10">
        <f t="shared" si="17"/>
        <v>5362.5</v>
      </c>
      <c r="L2292" s="10">
        <f t="shared" si="16"/>
        <v>2413.125</v>
      </c>
      <c r="M2292" s="11">
        <v>0.45</v>
      </c>
      <c r="O2292" s="16"/>
      <c r="P2292" s="14"/>
      <c r="Q2292" s="12"/>
      <c r="R2292" s="13"/>
    </row>
    <row r="2293" spans="1:18" ht="15.75" customHeight="1" x14ac:dyDescent="0.25">
      <c r="A2293" s="1"/>
      <c r="B2293" s="6" t="s">
        <v>14</v>
      </c>
      <c r="C2293" s="6">
        <v>1185732</v>
      </c>
      <c r="D2293" s="7">
        <v>44476</v>
      </c>
      <c r="E2293" s="6" t="s">
        <v>46</v>
      </c>
      <c r="F2293" s="6" t="s">
        <v>86</v>
      </c>
      <c r="G2293" s="6" t="s">
        <v>87</v>
      </c>
      <c r="H2293" s="6" t="s">
        <v>18</v>
      </c>
      <c r="I2293" s="8">
        <v>0.45000000000000012</v>
      </c>
      <c r="J2293" s="9">
        <v>8000</v>
      </c>
      <c r="K2293" s="10">
        <f t="shared" si="17"/>
        <v>3600.0000000000009</v>
      </c>
      <c r="L2293" s="10">
        <f t="shared" si="16"/>
        <v>1260.0000000000002</v>
      </c>
      <c r="M2293" s="11">
        <v>0.35</v>
      </c>
      <c r="O2293" s="16"/>
      <c r="P2293" s="14"/>
      <c r="Q2293" s="12"/>
      <c r="R2293" s="13"/>
    </row>
    <row r="2294" spans="1:18" ht="15.75" customHeight="1" x14ac:dyDescent="0.25">
      <c r="A2294" s="1"/>
      <c r="B2294" s="6" t="s">
        <v>14</v>
      </c>
      <c r="C2294" s="6">
        <v>1185732</v>
      </c>
      <c r="D2294" s="7">
        <v>44476</v>
      </c>
      <c r="E2294" s="6" t="s">
        <v>46</v>
      </c>
      <c r="F2294" s="6" t="s">
        <v>86</v>
      </c>
      <c r="G2294" s="6" t="s">
        <v>87</v>
      </c>
      <c r="H2294" s="6" t="s">
        <v>19</v>
      </c>
      <c r="I2294" s="8">
        <v>0.45000000000000012</v>
      </c>
      <c r="J2294" s="9">
        <v>6750</v>
      </c>
      <c r="K2294" s="10">
        <f t="shared" si="17"/>
        <v>3037.5000000000009</v>
      </c>
      <c r="L2294" s="10">
        <f t="shared" si="16"/>
        <v>759.37500000000023</v>
      </c>
      <c r="M2294" s="11">
        <v>0.25</v>
      </c>
      <c r="O2294" s="16"/>
      <c r="P2294" s="14"/>
      <c r="Q2294" s="12"/>
      <c r="R2294" s="13"/>
    </row>
    <row r="2295" spans="1:18" ht="15.75" customHeight="1" x14ac:dyDescent="0.25">
      <c r="A2295" s="1"/>
      <c r="B2295" s="6" t="s">
        <v>14</v>
      </c>
      <c r="C2295" s="6">
        <v>1185732</v>
      </c>
      <c r="D2295" s="7">
        <v>44476</v>
      </c>
      <c r="E2295" s="6" t="s">
        <v>46</v>
      </c>
      <c r="F2295" s="6" t="s">
        <v>86</v>
      </c>
      <c r="G2295" s="6" t="s">
        <v>87</v>
      </c>
      <c r="H2295" s="6" t="s">
        <v>20</v>
      </c>
      <c r="I2295" s="8">
        <v>0.45000000000000012</v>
      </c>
      <c r="J2295" s="9">
        <v>6500</v>
      </c>
      <c r="K2295" s="10">
        <f t="shared" si="17"/>
        <v>2925.0000000000009</v>
      </c>
      <c r="L2295" s="10">
        <f t="shared" si="16"/>
        <v>877.50000000000023</v>
      </c>
      <c r="M2295" s="11">
        <v>0.3</v>
      </c>
      <c r="O2295" s="16"/>
      <c r="P2295" s="14"/>
      <c r="Q2295" s="12"/>
      <c r="R2295" s="13"/>
    </row>
    <row r="2296" spans="1:18" ht="15.75" customHeight="1" x14ac:dyDescent="0.25">
      <c r="A2296" s="1"/>
      <c r="B2296" s="6" t="s">
        <v>14</v>
      </c>
      <c r="C2296" s="6">
        <v>1185732</v>
      </c>
      <c r="D2296" s="7">
        <v>44476</v>
      </c>
      <c r="E2296" s="6" t="s">
        <v>46</v>
      </c>
      <c r="F2296" s="6" t="s">
        <v>86</v>
      </c>
      <c r="G2296" s="6" t="s">
        <v>87</v>
      </c>
      <c r="H2296" s="6" t="s">
        <v>21</v>
      </c>
      <c r="I2296" s="8">
        <v>0.55000000000000004</v>
      </c>
      <c r="J2296" s="9">
        <v>6500</v>
      </c>
      <c r="K2296" s="10">
        <f t="shared" si="17"/>
        <v>3575.0000000000005</v>
      </c>
      <c r="L2296" s="10">
        <f t="shared" si="16"/>
        <v>1251.25</v>
      </c>
      <c r="M2296" s="11">
        <v>0.35</v>
      </c>
      <c r="O2296" s="16"/>
      <c r="P2296" s="14"/>
      <c r="Q2296" s="12"/>
      <c r="R2296" s="13"/>
    </row>
    <row r="2297" spans="1:18" ht="15.75" customHeight="1" x14ac:dyDescent="0.25">
      <c r="A2297" s="1"/>
      <c r="B2297" s="6" t="s">
        <v>14</v>
      </c>
      <c r="C2297" s="6">
        <v>1185732</v>
      </c>
      <c r="D2297" s="7">
        <v>44476</v>
      </c>
      <c r="E2297" s="6" t="s">
        <v>46</v>
      </c>
      <c r="F2297" s="6" t="s">
        <v>86</v>
      </c>
      <c r="G2297" s="6" t="s">
        <v>87</v>
      </c>
      <c r="H2297" s="6" t="s">
        <v>22</v>
      </c>
      <c r="I2297" s="8">
        <v>0.6</v>
      </c>
      <c r="J2297" s="9">
        <v>7750</v>
      </c>
      <c r="K2297" s="10">
        <f t="shared" si="17"/>
        <v>4650</v>
      </c>
      <c r="L2297" s="10">
        <f t="shared" si="16"/>
        <v>2325</v>
      </c>
      <c r="M2297" s="11">
        <v>0.5</v>
      </c>
      <c r="O2297" s="16"/>
      <c r="P2297" s="14"/>
      <c r="Q2297" s="12"/>
      <c r="R2297" s="13"/>
    </row>
    <row r="2298" spans="1:18" ht="15.75" customHeight="1" x14ac:dyDescent="0.25">
      <c r="A2298" s="1"/>
      <c r="B2298" s="6" t="s">
        <v>14</v>
      </c>
      <c r="C2298" s="6">
        <v>1185732</v>
      </c>
      <c r="D2298" s="7">
        <v>44506</v>
      </c>
      <c r="E2298" s="6" t="s">
        <v>46</v>
      </c>
      <c r="F2298" s="6" t="s">
        <v>86</v>
      </c>
      <c r="G2298" s="6" t="s">
        <v>87</v>
      </c>
      <c r="H2298" s="6" t="s">
        <v>17</v>
      </c>
      <c r="I2298" s="8">
        <v>0.55000000000000004</v>
      </c>
      <c r="J2298" s="9">
        <v>9250</v>
      </c>
      <c r="K2298" s="10">
        <f t="shared" si="17"/>
        <v>5087.5</v>
      </c>
      <c r="L2298" s="10">
        <f t="shared" si="16"/>
        <v>2289.375</v>
      </c>
      <c r="M2298" s="11">
        <v>0.45</v>
      </c>
      <c r="O2298" s="16"/>
      <c r="P2298" s="14"/>
      <c r="Q2298" s="12"/>
      <c r="R2298" s="13"/>
    </row>
    <row r="2299" spans="1:18" ht="15.75" customHeight="1" x14ac:dyDescent="0.25">
      <c r="A2299" s="1"/>
      <c r="B2299" s="6" t="s">
        <v>14</v>
      </c>
      <c r="C2299" s="6">
        <v>1185732</v>
      </c>
      <c r="D2299" s="7">
        <v>44506</v>
      </c>
      <c r="E2299" s="6" t="s">
        <v>46</v>
      </c>
      <c r="F2299" s="6" t="s">
        <v>86</v>
      </c>
      <c r="G2299" s="6" t="s">
        <v>87</v>
      </c>
      <c r="H2299" s="6" t="s">
        <v>18</v>
      </c>
      <c r="I2299" s="8">
        <v>0.45000000000000012</v>
      </c>
      <c r="J2299" s="9">
        <v>7500</v>
      </c>
      <c r="K2299" s="10">
        <f t="shared" si="17"/>
        <v>3375.0000000000009</v>
      </c>
      <c r="L2299" s="10">
        <f t="shared" si="16"/>
        <v>1181.2500000000002</v>
      </c>
      <c r="M2299" s="11">
        <v>0.35</v>
      </c>
      <c r="O2299" s="16"/>
      <c r="P2299" s="14"/>
      <c r="Q2299" s="12"/>
      <c r="R2299" s="13"/>
    </row>
    <row r="2300" spans="1:18" ht="15.75" customHeight="1" x14ac:dyDescent="0.25">
      <c r="A2300" s="1"/>
      <c r="B2300" s="6" t="s">
        <v>14</v>
      </c>
      <c r="C2300" s="6">
        <v>1185732</v>
      </c>
      <c r="D2300" s="7">
        <v>44506</v>
      </c>
      <c r="E2300" s="6" t="s">
        <v>46</v>
      </c>
      <c r="F2300" s="6" t="s">
        <v>86</v>
      </c>
      <c r="G2300" s="6" t="s">
        <v>87</v>
      </c>
      <c r="H2300" s="6" t="s">
        <v>19</v>
      </c>
      <c r="I2300" s="8">
        <v>0.45000000000000012</v>
      </c>
      <c r="J2300" s="9">
        <v>6950</v>
      </c>
      <c r="K2300" s="10">
        <f t="shared" si="17"/>
        <v>3127.5000000000009</v>
      </c>
      <c r="L2300" s="10">
        <f t="shared" si="16"/>
        <v>781.87500000000023</v>
      </c>
      <c r="M2300" s="11">
        <v>0.25</v>
      </c>
      <c r="O2300" s="16"/>
      <c r="P2300" s="14"/>
      <c r="Q2300" s="12"/>
      <c r="R2300" s="13"/>
    </row>
    <row r="2301" spans="1:18" ht="15.75" customHeight="1" x14ac:dyDescent="0.25">
      <c r="A2301" s="1"/>
      <c r="B2301" s="6" t="s">
        <v>14</v>
      </c>
      <c r="C2301" s="6">
        <v>1185732</v>
      </c>
      <c r="D2301" s="7">
        <v>44506</v>
      </c>
      <c r="E2301" s="6" t="s">
        <v>46</v>
      </c>
      <c r="F2301" s="6" t="s">
        <v>86</v>
      </c>
      <c r="G2301" s="6" t="s">
        <v>87</v>
      </c>
      <c r="H2301" s="6" t="s">
        <v>20</v>
      </c>
      <c r="I2301" s="8">
        <v>0.55000000000000016</v>
      </c>
      <c r="J2301" s="9">
        <v>7500</v>
      </c>
      <c r="K2301" s="10">
        <f t="shared" si="17"/>
        <v>4125.0000000000009</v>
      </c>
      <c r="L2301" s="10">
        <f t="shared" si="16"/>
        <v>1237.5000000000002</v>
      </c>
      <c r="M2301" s="11">
        <v>0.3</v>
      </c>
      <c r="O2301" s="16"/>
      <c r="P2301" s="14"/>
      <c r="Q2301" s="12"/>
      <c r="R2301" s="13"/>
    </row>
    <row r="2302" spans="1:18" ht="15.75" customHeight="1" x14ac:dyDescent="0.25">
      <c r="A2302" s="1"/>
      <c r="B2302" s="6" t="s">
        <v>14</v>
      </c>
      <c r="C2302" s="6">
        <v>1185732</v>
      </c>
      <c r="D2302" s="7">
        <v>44506</v>
      </c>
      <c r="E2302" s="6" t="s">
        <v>46</v>
      </c>
      <c r="F2302" s="6" t="s">
        <v>86</v>
      </c>
      <c r="G2302" s="6" t="s">
        <v>87</v>
      </c>
      <c r="H2302" s="6" t="s">
        <v>21</v>
      </c>
      <c r="I2302" s="8">
        <v>0.70000000000000007</v>
      </c>
      <c r="J2302" s="9">
        <v>7250</v>
      </c>
      <c r="K2302" s="10">
        <f t="shared" si="17"/>
        <v>5075.0000000000009</v>
      </c>
      <c r="L2302" s="10">
        <f t="shared" ref="L2302:L2556" si="18">K2302*M2302</f>
        <v>1776.2500000000002</v>
      </c>
      <c r="M2302" s="11">
        <v>0.35</v>
      </c>
      <c r="O2302" s="16"/>
      <c r="P2302" s="14"/>
      <c r="Q2302" s="12"/>
      <c r="R2302" s="13"/>
    </row>
    <row r="2303" spans="1:18" ht="15.75" customHeight="1" x14ac:dyDescent="0.25">
      <c r="A2303" s="1"/>
      <c r="B2303" s="6" t="s">
        <v>14</v>
      </c>
      <c r="C2303" s="6">
        <v>1185732</v>
      </c>
      <c r="D2303" s="7">
        <v>44506</v>
      </c>
      <c r="E2303" s="6" t="s">
        <v>46</v>
      </c>
      <c r="F2303" s="6" t="s">
        <v>86</v>
      </c>
      <c r="G2303" s="6" t="s">
        <v>87</v>
      </c>
      <c r="H2303" s="6" t="s">
        <v>22</v>
      </c>
      <c r="I2303" s="8">
        <v>0.75</v>
      </c>
      <c r="J2303" s="9">
        <v>8250</v>
      </c>
      <c r="K2303" s="10">
        <f t="shared" ref="K2303:K2557" si="19">I2303*J2303</f>
        <v>6187.5</v>
      </c>
      <c r="L2303" s="10">
        <f t="shared" si="18"/>
        <v>3093.75</v>
      </c>
      <c r="M2303" s="11">
        <v>0.5</v>
      </c>
      <c r="O2303" s="16"/>
      <c r="P2303" s="14"/>
      <c r="Q2303" s="12"/>
      <c r="R2303" s="13"/>
    </row>
    <row r="2304" spans="1:18" ht="15.75" customHeight="1" x14ac:dyDescent="0.25">
      <c r="A2304" s="1"/>
      <c r="B2304" s="6" t="s">
        <v>14</v>
      </c>
      <c r="C2304" s="6">
        <v>1185732</v>
      </c>
      <c r="D2304" s="7">
        <v>44535</v>
      </c>
      <c r="E2304" s="6" t="s">
        <v>46</v>
      </c>
      <c r="F2304" s="6" t="s">
        <v>86</v>
      </c>
      <c r="G2304" s="6" t="s">
        <v>87</v>
      </c>
      <c r="H2304" s="6" t="s">
        <v>17</v>
      </c>
      <c r="I2304" s="8">
        <v>0.70000000000000007</v>
      </c>
      <c r="J2304" s="9">
        <v>10750</v>
      </c>
      <c r="K2304" s="10">
        <f t="shared" si="19"/>
        <v>7525.0000000000009</v>
      </c>
      <c r="L2304" s="10">
        <f t="shared" si="18"/>
        <v>3386.2500000000005</v>
      </c>
      <c r="M2304" s="11">
        <v>0.45</v>
      </c>
      <c r="O2304" s="16"/>
      <c r="P2304" s="14"/>
      <c r="Q2304" s="12"/>
      <c r="R2304" s="13"/>
    </row>
    <row r="2305" spans="1:18" ht="15.75" customHeight="1" x14ac:dyDescent="0.25">
      <c r="A2305" s="1"/>
      <c r="B2305" s="6" t="s">
        <v>14</v>
      </c>
      <c r="C2305" s="6">
        <v>1185732</v>
      </c>
      <c r="D2305" s="7">
        <v>44535</v>
      </c>
      <c r="E2305" s="6" t="s">
        <v>46</v>
      </c>
      <c r="F2305" s="6" t="s">
        <v>86</v>
      </c>
      <c r="G2305" s="6" t="s">
        <v>87</v>
      </c>
      <c r="H2305" s="6" t="s">
        <v>18</v>
      </c>
      <c r="I2305" s="8">
        <v>0.60000000000000009</v>
      </c>
      <c r="J2305" s="9">
        <v>8750</v>
      </c>
      <c r="K2305" s="10">
        <f t="shared" si="19"/>
        <v>5250.0000000000009</v>
      </c>
      <c r="L2305" s="10">
        <f t="shared" si="18"/>
        <v>1837.5000000000002</v>
      </c>
      <c r="M2305" s="11">
        <v>0.35</v>
      </c>
      <c r="O2305" s="16"/>
      <c r="P2305" s="14"/>
      <c r="Q2305" s="12"/>
      <c r="R2305" s="13"/>
    </row>
    <row r="2306" spans="1:18" ht="15.75" customHeight="1" x14ac:dyDescent="0.25">
      <c r="A2306" s="1"/>
      <c r="B2306" s="6" t="s">
        <v>14</v>
      </c>
      <c r="C2306" s="6">
        <v>1185732</v>
      </c>
      <c r="D2306" s="7">
        <v>44535</v>
      </c>
      <c r="E2306" s="6" t="s">
        <v>46</v>
      </c>
      <c r="F2306" s="6" t="s">
        <v>86</v>
      </c>
      <c r="G2306" s="6" t="s">
        <v>87</v>
      </c>
      <c r="H2306" s="6" t="s">
        <v>19</v>
      </c>
      <c r="I2306" s="8">
        <v>0.60000000000000009</v>
      </c>
      <c r="J2306" s="9">
        <v>8250</v>
      </c>
      <c r="K2306" s="10">
        <f t="shared" si="19"/>
        <v>4950.0000000000009</v>
      </c>
      <c r="L2306" s="10">
        <f t="shared" si="18"/>
        <v>1237.5000000000002</v>
      </c>
      <c r="M2306" s="11">
        <v>0.25</v>
      </c>
      <c r="O2306" s="16"/>
      <c r="P2306" s="14"/>
      <c r="Q2306" s="12"/>
      <c r="R2306" s="13"/>
    </row>
    <row r="2307" spans="1:18" ht="15.75" customHeight="1" x14ac:dyDescent="0.25">
      <c r="A2307" s="1"/>
      <c r="B2307" s="6" t="s">
        <v>14</v>
      </c>
      <c r="C2307" s="6">
        <v>1185732</v>
      </c>
      <c r="D2307" s="7">
        <v>44535</v>
      </c>
      <c r="E2307" s="6" t="s">
        <v>46</v>
      </c>
      <c r="F2307" s="6" t="s">
        <v>86</v>
      </c>
      <c r="G2307" s="6" t="s">
        <v>87</v>
      </c>
      <c r="H2307" s="6" t="s">
        <v>20</v>
      </c>
      <c r="I2307" s="8">
        <v>0.60000000000000009</v>
      </c>
      <c r="J2307" s="9">
        <v>7750</v>
      </c>
      <c r="K2307" s="10">
        <f t="shared" si="19"/>
        <v>4650.0000000000009</v>
      </c>
      <c r="L2307" s="10">
        <f t="shared" si="18"/>
        <v>1395.0000000000002</v>
      </c>
      <c r="M2307" s="11">
        <v>0.3</v>
      </c>
      <c r="O2307" s="16"/>
      <c r="P2307" s="14"/>
      <c r="Q2307" s="12"/>
      <c r="R2307" s="13"/>
    </row>
    <row r="2308" spans="1:18" ht="15.75" customHeight="1" x14ac:dyDescent="0.25">
      <c r="A2308" s="1"/>
      <c r="B2308" s="6" t="s">
        <v>14</v>
      </c>
      <c r="C2308" s="6">
        <v>1185732</v>
      </c>
      <c r="D2308" s="7">
        <v>44535</v>
      </c>
      <c r="E2308" s="6" t="s">
        <v>46</v>
      </c>
      <c r="F2308" s="6" t="s">
        <v>86</v>
      </c>
      <c r="G2308" s="6" t="s">
        <v>87</v>
      </c>
      <c r="H2308" s="6" t="s">
        <v>21</v>
      </c>
      <c r="I2308" s="8">
        <v>0.70000000000000007</v>
      </c>
      <c r="J2308" s="9">
        <v>7750</v>
      </c>
      <c r="K2308" s="10">
        <f t="shared" si="19"/>
        <v>5425.0000000000009</v>
      </c>
      <c r="L2308" s="10">
        <f t="shared" si="18"/>
        <v>1898.7500000000002</v>
      </c>
      <c r="M2308" s="11">
        <v>0.35</v>
      </c>
      <c r="O2308" s="16"/>
      <c r="P2308" s="14"/>
      <c r="Q2308" s="12"/>
      <c r="R2308" s="13"/>
    </row>
    <row r="2309" spans="1:18" ht="15.75" customHeight="1" x14ac:dyDescent="0.25">
      <c r="A2309" s="1"/>
      <c r="B2309" s="6" t="s">
        <v>14</v>
      </c>
      <c r="C2309" s="6">
        <v>1185732</v>
      </c>
      <c r="D2309" s="7">
        <v>44535</v>
      </c>
      <c r="E2309" s="6" t="s">
        <v>46</v>
      </c>
      <c r="F2309" s="6" t="s">
        <v>86</v>
      </c>
      <c r="G2309" s="6" t="s">
        <v>87</v>
      </c>
      <c r="H2309" s="6" t="s">
        <v>22</v>
      </c>
      <c r="I2309" s="8">
        <v>0.75</v>
      </c>
      <c r="J2309" s="9">
        <v>8750</v>
      </c>
      <c r="K2309" s="10">
        <f t="shared" si="19"/>
        <v>6562.5</v>
      </c>
      <c r="L2309" s="10">
        <f t="shared" si="18"/>
        <v>3281.25</v>
      </c>
      <c r="M2309" s="11">
        <v>0.5</v>
      </c>
      <c r="O2309" s="16"/>
      <c r="P2309" s="14"/>
      <c r="Q2309" s="12"/>
      <c r="R2309" s="13"/>
    </row>
    <row r="2310" spans="1:18" ht="15.75" customHeight="1" x14ac:dyDescent="0.25">
      <c r="A2310" s="1" t="s">
        <v>39</v>
      </c>
      <c r="B2310" s="6" t="s">
        <v>14</v>
      </c>
      <c r="C2310" s="6">
        <v>1185732</v>
      </c>
      <c r="D2310" s="7">
        <v>44202</v>
      </c>
      <c r="E2310" s="6" t="s">
        <v>46</v>
      </c>
      <c r="F2310" s="6" t="s">
        <v>88</v>
      </c>
      <c r="G2310" s="6" t="s">
        <v>89</v>
      </c>
      <c r="H2310" s="6" t="s">
        <v>17</v>
      </c>
      <c r="I2310" s="8">
        <v>0.35000000000000003</v>
      </c>
      <c r="J2310" s="9">
        <v>9250</v>
      </c>
      <c r="K2310" s="10">
        <f t="shared" si="19"/>
        <v>3237.5000000000005</v>
      </c>
      <c r="L2310" s="10">
        <f t="shared" si="18"/>
        <v>1295.0000000000002</v>
      </c>
      <c r="M2310" s="11">
        <v>0.4</v>
      </c>
      <c r="O2310" s="16"/>
      <c r="P2310" s="14"/>
      <c r="Q2310" s="12"/>
      <c r="R2310" s="13"/>
    </row>
    <row r="2311" spans="1:18" ht="15.75" customHeight="1" x14ac:dyDescent="0.25">
      <c r="A2311" s="1"/>
      <c r="B2311" s="6" t="s">
        <v>14</v>
      </c>
      <c r="C2311" s="6">
        <v>1185732</v>
      </c>
      <c r="D2311" s="7">
        <v>44202</v>
      </c>
      <c r="E2311" s="6" t="s">
        <v>46</v>
      </c>
      <c r="F2311" s="6" t="s">
        <v>88</v>
      </c>
      <c r="G2311" s="6" t="s">
        <v>89</v>
      </c>
      <c r="H2311" s="6" t="s">
        <v>18</v>
      </c>
      <c r="I2311" s="8">
        <v>0.35000000000000003</v>
      </c>
      <c r="J2311" s="9">
        <v>7250</v>
      </c>
      <c r="K2311" s="10">
        <f t="shared" si="19"/>
        <v>2537.5000000000005</v>
      </c>
      <c r="L2311" s="10">
        <f t="shared" si="18"/>
        <v>888.12500000000011</v>
      </c>
      <c r="M2311" s="11">
        <v>0.35</v>
      </c>
      <c r="O2311" s="16"/>
      <c r="P2311" s="14"/>
      <c r="Q2311" s="12"/>
      <c r="R2311" s="13"/>
    </row>
    <row r="2312" spans="1:18" ht="15.75" customHeight="1" x14ac:dyDescent="0.25">
      <c r="A2312" s="1"/>
      <c r="B2312" s="6" t="s">
        <v>14</v>
      </c>
      <c r="C2312" s="6">
        <v>1185732</v>
      </c>
      <c r="D2312" s="7">
        <v>44202</v>
      </c>
      <c r="E2312" s="6" t="s">
        <v>46</v>
      </c>
      <c r="F2312" s="6" t="s">
        <v>88</v>
      </c>
      <c r="G2312" s="6" t="s">
        <v>89</v>
      </c>
      <c r="H2312" s="6" t="s">
        <v>19</v>
      </c>
      <c r="I2312" s="8">
        <v>0.25000000000000006</v>
      </c>
      <c r="J2312" s="9">
        <v>7250</v>
      </c>
      <c r="K2312" s="10">
        <f t="shared" si="19"/>
        <v>1812.5000000000005</v>
      </c>
      <c r="L2312" s="10">
        <f t="shared" si="18"/>
        <v>725.00000000000023</v>
      </c>
      <c r="M2312" s="11">
        <v>0.4</v>
      </c>
      <c r="O2312" s="16"/>
      <c r="P2312" s="14"/>
      <c r="Q2312" s="12"/>
      <c r="R2312" s="13"/>
    </row>
    <row r="2313" spans="1:18" ht="15.75" customHeight="1" x14ac:dyDescent="0.25">
      <c r="A2313" s="1"/>
      <c r="B2313" s="6" t="s">
        <v>14</v>
      </c>
      <c r="C2313" s="6">
        <v>1185732</v>
      </c>
      <c r="D2313" s="7">
        <v>44202</v>
      </c>
      <c r="E2313" s="6" t="s">
        <v>46</v>
      </c>
      <c r="F2313" s="6" t="s">
        <v>88</v>
      </c>
      <c r="G2313" s="6" t="s">
        <v>89</v>
      </c>
      <c r="H2313" s="6" t="s">
        <v>20</v>
      </c>
      <c r="I2313" s="8">
        <v>0.3</v>
      </c>
      <c r="J2313" s="9">
        <v>5750</v>
      </c>
      <c r="K2313" s="10">
        <f t="shared" si="19"/>
        <v>1725</v>
      </c>
      <c r="L2313" s="10">
        <f t="shared" si="18"/>
        <v>690</v>
      </c>
      <c r="M2313" s="11">
        <v>0.4</v>
      </c>
      <c r="O2313" s="16"/>
      <c r="P2313" s="14"/>
      <c r="Q2313" s="12"/>
      <c r="R2313" s="13"/>
    </row>
    <row r="2314" spans="1:18" ht="15.75" customHeight="1" x14ac:dyDescent="0.25">
      <c r="A2314" s="1"/>
      <c r="B2314" s="6" t="s">
        <v>14</v>
      </c>
      <c r="C2314" s="6">
        <v>1185732</v>
      </c>
      <c r="D2314" s="7">
        <v>44202</v>
      </c>
      <c r="E2314" s="6" t="s">
        <v>46</v>
      </c>
      <c r="F2314" s="6" t="s">
        <v>88</v>
      </c>
      <c r="G2314" s="6" t="s">
        <v>89</v>
      </c>
      <c r="H2314" s="6" t="s">
        <v>21</v>
      </c>
      <c r="I2314" s="8">
        <v>0.45</v>
      </c>
      <c r="J2314" s="9">
        <v>6250</v>
      </c>
      <c r="K2314" s="10">
        <f t="shared" si="19"/>
        <v>2812.5</v>
      </c>
      <c r="L2314" s="10">
        <f t="shared" si="18"/>
        <v>984.37499999999989</v>
      </c>
      <c r="M2314" s="11">
        <v>0.35</v>
      </c>
      <c r="O2314" s="16"/>
      <c r="P2314" s="14"/>
      <c r="Q2314" s="12"/>
      <c r="R2314" s="13"/>
    </row>
    <row r="2315" spans="1:18" ht="15.75" customHeight="1" x14ac:dyDescent="0.25">
      <c r="A2315" s="1"/>
      <c r="B2315" s="6" t="s">
        <v>14</v>
      </c>
      <c r="C2315" s="6">
        <v>1185732</v>
      </c>
      <c r="D2315" s="7">
        <v>44202</v>
      </c>
      <c r="E2315" s="6" t="s">
        <v>46</v>
      </c>
      <c r="F2315" s="6" t="s">
        <v>88</v>
      </c>
      <c r="G2315" s="6" t="s">
        <v>89</v>
      </c>
      <c r="H2315" s="6" t="s">
        <v>22</v>
      </c>
      <c r="I2315" s="8">
        <v>0.35000000000000003</v>
      </c>
      <c r="J2315" s="9">
        <v>7250</v>
      </c>
      <c r="K2315" s="10">
        <f t="shared" si="19"/>
        <v>2537.5000000000005</v>
      </c>
      <c r="L2315" s="10">
        <f t="shared" si="18"/>
        <v>1268.7500000000002</v>
      </c>
      <c r="M2315" s="11">
        <v>0.5</v>
      </c>
      <c r="O2315" s="16"/>
      <c r="P2315" s="14"/>
      <c r="Q2315" s="12"/>
      <c r="R2315" s="13"/>
    </row>
    <row r="2316" spans="1:18" ht="15.75" customHeight="1" x14ac:dyDescent="0.25">
      <c r="A2316" s="1"/>
      <c r="B2316" s="6" t="s">
        <v>14</v>
      </c>
      <c r="C2316" s="6">
        <v>1185732</v>
      </c>
      <c r="D2316" s="7">
        <v>44231</v>
      </c>
      <c r="E2316" s="6" t="s">
        <v>46</v>
      </c>
      <c r="F2316" s="6" t="s">
        <v>88</v>
      </c>
      <c r="G2316" s="6" t="s">
        <v>89</v>
      </c>
      <c r="H2316" s="6" t="s">
        <v>17</v>
      </c>
      <c r="I2316" s="8">
        <v>0.35000000000000003</v>
      </c>
      <c r="J2316" s="9">
        <v>9750</v>
      </c>
      <c r="K2316" s="10">
        <f t="shared" si="19"/>
        <v>3412.5000000000005</v>
      </c>
      <c r="L2316" s="10">
        <f t="shared" si="18"/>
        <v>1365.0000000000002</v>
      </c>
      <c r="M2316" s="11">
        <v>0.4</v>
      </c>
      <c r="O2316" s="16"/>
      <c r="P2316" s="14"/>
      <c r="Q2316" s="12"/>
      <c r="R2316" s="13"/>
    </row>
    <row r="2317" spans="1:18" ht="15.75" customHeight="1" x14ac:dyDescent="0.25">
      <c r="A2317" s="1"/>
      <c r="B2317" s="6" t="s">
        <v>14</v>
      </c>
      <c r="C2317" s="6">
        <v>1185732</v>
      </c>
      <c r="D2317" s="7">
        <v>44231</v>
      </c>
      <c r="E2317" s="6" t="s">
        <v>46</v>
      </c>
      <c r="F2317" s="6" t="s">
        <v>88</v>
      </c>
      <c r="G2317" s="6" t="s">
        <v>89</v>
      </c>
      <c r="H2317" s="6" t="s">
        <v>18</v>
      </c>
      <c r="I2317" s="8">
        <v>0.35000000000000003</v>
      </c>
      <c r="J2317" s="9">
        <v>6250</v>
      </c>
      <c r="K2317" s="10">
        <f t="shared" si="19"/>
        <v>2187.5</v>
      </c>
      <c r="L2317" s="10">
        <f t="shared" si="18"/>
        <v>765.625</v>
      </c>
      <c r="M2317" s="11">
        <v>0.35</v>
      </c>
      <c r="O2317" s="16"/>
      <c r="P2317" s="14"/>
      <c r="Q2317" s="12"/>
      <c r="R2317" s="13"/>
    </row>
    <row r="2318" spans="1:18" ht="15.75" customHeight="1" x14ac:dyDescent="0.25">
      <c r="A2318" s="1"/>
      <c r="B2318" s="6" t="s">
        <v>14</v>
      </c>
      <c r="C2318" s="6">
        <v>1185732</v>
      </c>
      <c r="D2318" s="7">
        <v>44231</v>
      </c>
      <c r="E2318" s="6" t="s">
        <v>46</v>
      </c>
      <c r="F2318" s="6" t="s">
        <v>88</v>
      </c>
      <c r="G2318" s="6" t="s">
        <v>89</v>
      </c>
      <c r="H2318" s="6" t="s">
        <v>19</v>
      </c>
      <c r="I2318" s="8">
        <v>0.25000000000000006</v>
      </c>
      <c r="J2318" s="9">
        <v>6750</v>
      </c>
      <c r="K2318" s="10">
        <f t="shared" si="19"/>
        <v>1687.5000000000005</v>
      </c>
      <c r="L2318" s="10">
        <f t="shared" si="18"/>
        <v>675.00000000000023</v>
      </c>
      <c r="M2318" s="11">
        <v>0.4</v>
      </c>
      <c r="O2318" s="16"/>
      <c r="P2318" s="14"/>
      <c r="Q2318" s="12"/>
      <c r="R2318" s="13"/>
    </row>
    <row r="2319" spans="1:18" ht="15.75" customHeight="1" x14ac:dyDescent="0.25">
      <c r="A2319" s="1"/>
      <c r="B2319" s="6" t="s">
        <v>14</v>
      </c>
      <c r="C2319" s="6">
        <v>1185732</v>
      </c>
      <c r="D2319" s="7">
        <v>44231</v>
      </c>
      <c r="E2319" s="6" t="s">
        <v>46</v>
      </c>
      <c r="F2319" s="6" t="s">
        <v>88</v>
      </c>
      <c r="G2319" s="6" t="s">
        <v>89</v>
      </c>
      <c r="H2319" s="6" t="s">
        <v>20</v>
      </c>
      <c r="I2319" s="8">
        <v>0.3</v>
      </c>
      <c r="J2319" s="9">
        <v>5250</v>
      </c>
      <c r="K2319" s="10">
        <f t="shared" si="19"/>
        <v>1575</v>
      </c>
      <c r="L2319" s="10">
        <f t="shared" si="18"/>
        <v>630</v>
      </c>
      <c r="M2319" s="11">
        <v>0.4</v>
      </c>
      <c r="O2319" s="16"/>
      <c r="P2319" s="14"/>
      <c r="Q2319" s="12"/>
      <c r="R2319" s="13"/>
    </row>
    <row r="2320" spans="1:18" ht="15.75" customHeight="1" x14ac:dyDescent="0.25">
      <c r="A2320" s="1"/>
      <c r="B2320" s="6" t="s">
        <v>14</v>
      </c>
      <c r="C2320" s="6">
        <v>1185732</v>
      </c>
      <c r="D2320" s="7">
        <v>44231</v>
      </c>
      <c r="E2320" s="6" t="s">
        <v>46</v>
      </c>
      <c r="F2320" s="6" t="s">
        <v>88</v>
      </c>
      <c r="G2320" s="6" t="s">
        <v>89</v>
      </c>
      <c r="H2320" s="6" t="s">
        <v>21</v>
      </c>
      <c r="I2320" s="8">
        <v>0.45</v>
      </c>
      <c r="J2320" s="9">
        <v>6000</v>
      </c>
      <c r="K2320" s="10">
        <f t="shared" si="19"/>
        <v>2700</v>
      </c>
      <c r="L2320" s="10">
        <f t="shared" si="18"/>
        <v>944.99999999999989</v>
      </c>
      <c r="M2320" s="11">
        <v>0.35</v>
      </c>
      <c r="O2320" s="16"/>
      <c r="P2320" s="14"/>
      <c r="Q2320" s="12"/>
      <c r="R2320" s="13"/>
    </row>
    <row r="2321" spans="1:18" ht="15.75" customHeight="1" x14ac:dyDescent="0.25">
      <c r="A2321" s="1"/>
      <c r="B2321" s="6" t="s">
        <v>14</v>
      </c>
      <c r="C2321" s="6">
        <v>1185732</v>
      </c>
      <c r="D2321" s="7">
        <v>44231</v>
      </c>
      <c r="E2321" s="6" t="s">
        <v>46</v>
      </c>
      <c r="F2321" s="6" t="s">
        <v>88</v>
      </c>
      <c r="G2321" s="6" t="s">
        <v>89</v>
      </c>
      <c r="H2321" s="6" t="s">
        <v>22</v>
      </c>
      <c r="I2321" s="8">
        <v>0.3</v>
      </c>
      <c r="J2321" s="9">
        <v>7000</v>
      </c>
      <c r="K2321" s="10">
        <f t="shared" si="19"/>
        <v>2100</v>
      </c>
      <c r="L2321" s="10">
        <f t="shared" si="18"/>
        <v>1050</v>
      </c>
      <c r="M2321" s="11">
        <v>0.5</v>
      </c>
      <c r="O2321" s="16"/>
      <c r="P2321" s="14"/>
      <c r="Q2321" s="12"/>
      <c r="R2321" s="13"/>
    </row>
    <row r="2322" spans="1:18" ht="15.75" customHeight="1" x14ac:dyDescent="0.25">
      <c r="A2322" s="1"/>
      <c r="B2322" s="6" t="s">
        <v>14</v>
      </c>
      <c r="C2322" s="6">
        <v>1185732</v>
      </c>
      <c r="D2322" s="7">
        <v>44257</v>
      </c>
      <c r="E2322" s="6" t="s">
        <v>46</v>
      </c>
      <c r="F2322" s="6" t="s">
        <v>88</v>
      </c>
      <c r="G2322" s="6" t="s">
        <v>89</v>
      </c>
      <c r="H2322" s="6" t="s">
        <v>17</v>
      </c>
      <c r="I2322" s="8">
        <v>0.3</v>
      </c>
      <c r="J2322" s="9">
        <v>9200</v>
      </c>
      <c r="K2322" s="10">
        <f t="shared" si="19"/>
        <v>2760</v>
      </c>
      <c r="L2322" s="10">
        <f t="shared" si="18"/>
        <v>1104</v>
      </c>
      <c r="M2322" s="11">
        <v>0.4</v>
      </c>
      <c r="O2322" s="16"/>
      <c r="P2322" s="14"/>
      <c r="Q2322" s="12"/>
      <c r="R2322" s="13"/>
    </row>
    <row r="2323" spans="1:18" ht="15.75" customHeight="1" x14ac:dyDescent="0.25">
      <c r="A2323" s="1"/>
      <c r="B2323" s="6" t="s">
        <v>14</v>
      </c>
      <c r="C2323" s="6">
        <v>1185732</v>
      </c>
      <c r="D2323" s="7">
        <v>44257</v>
      </c>
      <c r="E2323" s="6" t="s">
        <v>46</v>
      </c>
      <c r="F2323" s="6" t="s">
        <v>88</v>
      </c>
      <c r="G2323" s="6" t="s">
        <v>89</v>
      </c>
      <c r="H2323" s="6" t="s">
        <v>18</v>
      </c>
      <c r="I2323" s="8">
        <v>0.3</v>
      </c>
      <c r="J2323" s="9">
        <v>6000</v>
      </c>
      <c r="K2323" s="10">
        <f t="shared" si="19"/>
        <v>1800</v>
      </c>
      <c r="L2323" s="10">
        <f t="shared" si="18"/>
        <v>630</v>
      </c>
      <c r="M2323" s="11">
        <v>0.35</v>
      </c>
      <c r="O2323" s="16"/>
      <c r="P2323" s="14"/>
      <c r="Q2323" s="12"/>
      <c r="R2323" s="13"/>
    </row>
    <row r="2324" spans="1:18" ht="15.75" customHeight="1" x14ac:dyDescent="0.25">
      <c r="A2324" s="1"/>
      <c r="B2324" s="6" t="s">
        <v>14</v>
      </c>
      <c r="C2324" s="6">
        <v>1185732</v>
      </c>
      <c r="D2324" s="7">
        <v>44257</v>
      </c>
      <c r="E2324" s="6" t="s">
        <v>46</v>
      </c>
      <c r="F2324" s="6" t="s">
        <v>88</v>
      </c>
      <c r="G2324" s="6" t="s">
        <v>89</v>
      </c>
      <c r="H2324" s="6" t="s">
        <v>19</v>
      </c>
      <c r="I2324" s="8">
        <v>0.2</v>
      </c>
      <c r="J2324" s="9">
        <v>6250</v>
      </c>
      <c r="K2324" s="10">
        <f t="shared" si="19"/>
        <v>1250</v>
      </c>
      <c r="L2324" s="10">
        <f t="shared" si="18"/>
        <v>500</v>
      </c>
      <c r="M2324" s="11">
        <v>0.4</v>
      </c>
      <c r="O2324" s="16"/>
      <c r="P2324" s="14"/>
      <c r="Q2324" s="12"/>
      <c r="R2324" s="13"/>
    </row>
    <row r="2325" spans="1:18" ht="15.75" customHeight="1" x14ac:dyDescent="0.25">
      <c r="A2325" s="1"/>
      <c r="B2325" s="6" t="s">
        <v>14</v>
      </c>
      <c r="C2325" s="6">
        <v>1185732</v>
      </c>
      <c r="D2325" s="7">
        <v>44257</v>
      </c>
      <c r="E2325" s="6" t="s">
        <v>46</v>
      </c>
      <c r="F2325" s="6" t="s">
        <v>88</v>
      </c>
      <c r="G2325" s="6" t="s">
        <v>89</v>
      </c>
      <c r="H2325" s="6" t="s">
        <v>20</v>
      </c>
      <c r="I2325" s="8">
        <v>0.24999999999999994</v>
      </c>
      <c r="J2325" s="9">
        <v>4750</v>
      </c>
      <c r="K2325" s="10">
        <f t="shared" si="19"/>
        <v>1187.4999999999998</v>
      </c>
      <c r="L2325" s="10">
        <f t="shared" si="18"/>
        <v>474.99999999999994</v>
      </c>
      <c r="M2325" s="11">
        <v>0.4</v>
      </c>
      <c r="O2325" s="16"/>
      <c r="P2325" s="14"/>
      <c r="Q2325" s="12"/>
      <c r="R2325" s="13"/>
    </row>
    <row r="2326" spans="1:18" ht="15.75" customHeight="1" x14ac:dyDescent="0.25">
      <c r="A2326" s="1"/>
      <c r="B2326" s="6" t="s">
        <v>14</v>
      </c>
      <c r="C2326" s="6">
        <v>1185732</v>
      </c>
      <c r="D2326" s="7">
        <v>44257</v>
      </c>
      <c r="E2326" s="6" t="s">
        <v>46</v>
      </c>
      <c r="F2326" s="6" t="s">
        <v>88</v>
      </c>
      <c r="G2326" s="6" t="s">
        <v>89</v>
      </c>
      <c r="H2326" s="6" t="s">
        <v>21</v>
      </c>
      <c r="I2326" s="8">
        <v>0.40000000000000008</v>
      </c>
      <c r="J2326" s="9">
        <v>5250</v>
      </c>
      <c r="K2326" s="10">
        <f t="shared" si="19"/>
        <v>2100.0000000000005</v>
      </c>
      <c r="L2326" s="10">
        <f t="shared" si="18"/>
        <v>735.00000000000011</v>
      </c>
      <c r="M2326" s="11">
        <v>0.35</v>
      </c>
      <c r="O2326" s="16"/>
      <c r="P2326" s="14"/>
      <c r="Q2326" s="12"/>
      <c r="R2326" s="13"/>
    </row>
    <row r="2327" spans="1:18" ht="15.75" customHeight="1" x14ac:dyDescent="0.25">
      <c r="A2327" s="1"/>
      <c r="B2327" s="6" t="s">
        <v>14</v>
      </c>
      <c r="C2327" s="6">
        <v>1185732</v>
      </c>
      <c r="D2327" s="7">
        <v>44257</v>
      </c>
      <c r="E2327" s="6" t="s">
        <v>46</v>
      </c>
      <c r="F2327" s="6" t="s">
        <v>88</v>
      </c>
      <c r="G2327" s="6" t="s">
        <v>89</v>
      </c>
      <c r="H2327" s="6" t="s">
        <v>22</v>
      </c>
      <c r="I2327" s="8">
        <v>0.3</v>
      </c>
      <c r="J2327" s="9">
        <v>6250</v>
      </c>
      <c r="K2327" s="10">
        <f t="shared" si="19"/>
        <v>1875</v>
      </c>
      <c r="L2327" s="10">
        <f t="shared" si="18"/>
        <v>937.5</v>
      </c>
      <c r="M2327" s="11">
        <v>0.5</v>
      </c>
      <c r="O2327" s="16"/>
      <c r="P2327" s="14"/>
      <c r="Q2327" s="12"/>
      <c r="R2327" s="13"/>
    </row>
    <row r="2328" spans="1:18" ht="15.75" customHeight="1" x14ac:dyDescent="0.25">
      <c r="A2328" s="1"/>
      <c r="B2328" s="6" t="s">
        <v>14</v>
      </c>
      <c r="C2328" s="6">
        <v>1185732</v>
      </c>
      <c r="D2328" s="7">
        <v>44289</v>
      </c>
      <c r="E2328" s="6" t="s">
        <v>46</v>
      </c>
      <c r="F2328" s="6" t="s">
        <v>88</v>
      </c>
      <c r="G2328" s="6" t="s">
        <v>89</v>
      </c>
      <c r="H2328" s="6" t="s">
        <v>17</v>
      </c>
      <c r="I2328" s="8">
        <v>0.3</v>
      </c>
      <c r="J2328" s="9">
        <v>8750</v>
      </c>
      <c r="K2328" s="10">
        <f t="shared" si="19"/>
        <v>2625</v>
      </c>
      <c r="L2328" s="10">
        <f t="shared" si="18"/>
        <v>1050</v>
      </c>
      <c r="M2328" s="11">
        <v>0.4</v>
      </c>
      <c r="O2328" s="16"/>
      <c r="P2328" s="14"/>
      <c r="Q2328" s="12"/>
      <c r="R2328" s="13"/>
    </row>
    <row r="2329" spans="1:18" ht="15.75" customHeight="1" x14ac:dyDescent="0.25">
      <c r="A2329" s="1"/>
      <c r="B2329" s="6" t="s">
        <v>14</v>
      </c>
      <c r="C2329" s="6">
        <v>1185732</v>
      </c>
      <c r="D2329" s="7">
        <v>44289</v>
      </c>
      <c r="E2329" s="6" t="s">
        <v>46</v>
      </c>
      <c r="F2329" s="6" t="s">
        <v>88</v>
      </c>
      <c r="G2329" s="6" t="s">
        <v>89</v>
      </c>
      <c r="H2329" s="6" t="s">
        <v>18</v>
      </c>
      <c r="I2329" s="8">
        <v>0.3</v>
      </c>
      <c r="J2329" s="9">
        <v>5750</v>
      </c>
      <c r="K2329" s="10">
        <f t="shared" si="19"/>
        <v>1725</v>
      </c>
      <c r="L2329" s="10">
        <f t="shared" si="18"/>
        <v>603.75</v>
      </c>
      <c r="M2329" s="11">
        <v>0.35</v>
      </c>
      <c r="O2329" s="16"/>
      <c r="P2329" s="14"/>
      <c r="Q2329" s="12"/>
      <c r="R2329" s="13"/>
    </row>
    <row r="2330" spans="1:18" ht="15.75" customHeight="1" x14ac:dyDescent="0.25">
      <c r="A2330" s="1"/>
      <c r="B2330" s="6" t="s">
        <v>14</v>
      </c>
      <c r="C2330" s="6">
        <v>1185732</v>
      </c>
      <c r="D2330" s="7">
        <v>44289</v>
      </c>
      <c r="E2330" s="6" t="s">
        <v>46</v>
      </c>
      <c r="F2330" s="6" t="s">
        <v>88</v>
      </c>
      <c r="G2330" s="6" t="s">
        <v>89</v>
      </c>
      <c r="H2330" s="6" t="s">
        <v>19</v>
      </c>
      <c r="I2330" s="8">
        <v>0.2</v>
      </c>
      <c r="J2330" s="9">
        <v>5750</v>
      </c>
      <c r="K2330" s="10">
        <f t="shared" si="19"/>
        <v>1150</v>
      </c>
      <c r="L2330" s="10">
        <f t="shared" si="18"/>
        <v>460</v>
      </c>
      <c r="M2330" s="11">
        <v>0.4</v>
      </c>
      <c r="O2330" s="16"/>
      <c r="P2330" s="14"/>
      <c r="Q2330" s="12"/>
      <c r="R2330" s="13"/>
    </row>
    <row r="2331" spans="1:18" ht="15.75" customHeight="1" x14ac:dyDescent="0.25">
      <c r="A2331" s="1"/>
      <c r="B2331" s="6" t="s">
        <v>14</v>
      </c>
      <c r="C2331" s="6">
        <v>1185732</v>
      </c>
      <c r="D2331" s="7">
        <v>44289</v>
      </c>
      <c r="E2331" s="6" t="s">
        <v>46</v>
      </c>
      <c r="F2331" s="6" t="s">
        <v>88</v>
      </c>
      <c r="G2331" s="6" t="s">
        <v>89</v>
      </c>
      <c r="H2331" s="6" t="s">
        <v>20</v>
      </c>
      <c r="I2331" s="8">
        <v>0.24999999999999994</v>
      </c>
      <c r="J2331" s="9">
        <v>5000</v>
      </c>
      <c r="K2331" s="10">
        <f t="shared" si="19"/>
        <v>1249.9999999999998</v>
      </c>
      <c r="L2331" s="10">
        <f t="shared" si="18"/>
        <v>499.99999999999994</v>
      </c>
      <c r="M2331" s="11">
        <v>0.4</v>
      </c>
      <c r="O2331" s="16"/>
      <c r="P2331" s="14"/>
      <c r="Q2331" s="12"/>
      <c r="R2331" s="13"/>
    </row>
    <row r="2332" spans="1:18" ht="15.75" customHeight="1" x14ac:dyDescent="0.25">
      <c r="A2332" s="1"/>
      <c r="B2332" s="6" t="s">
        <v>14</v>
      </c>
      <c r="C2332" s="6">
        <v>1185732</v>
      </c>
      <c r="D2332" s="7">
        <v>44289</v>
      </c>
      <c r="E2332" s="6" t="s">
        <v>46</v>
      </c>
      <c r="F2332" s="6" t="s">
        <v>88</v>
      </c>
      <c r="G2332" s="6" t="s">
        <v>89</v>
      </c>
      <c r="H2332" s="6" t="s">
        <v>21</v>
      </c>
      <c r="I2332" s="8">
        <v>0.45</v>
      </c>
      <c r="J2332" s="9">
        <v>5250</v>
      </c>
      <c r="K2332" s="10">
        <f t="shared" si="19"/>
        <v>2362.5</v>
      </c>
      <c r="L2332" s="10">
        <f t="shared" si="18"/>
        <v>826.875</v>
      </c>
      <c r="M2332" s="11">
        <v>0.35</v>
      </c>
      <c r="O2332" s="16"/>
      <c r="P2332" s="14"/>
      <c r="Q2332" s="12"/>
      <c r="R2332" s="13"/>
    </row>
    <row r="2333" spans="1:18" ht="15.75" customHeight="1" x14ac:dyDescent="0.25">
      <c r="A2333" s="1"/>
      <c r="B2333" s="6" t="s">
        <v>14</v>
      </c>
      <c r="C2333" s="6">
        <v>1185732</v>
      </c>
      <c r="D2333" s="7">
        <v>44289</v>
      </c>
      <c r="E2333" s="6" t="s">
        <v>46</v>
      </c>
      <c r="F2333" s="6" t="s">
        <v>88</v>
      </c>
      <c r="G2333" s="6" t="s">
        <v>89</v>
      </c>
      <c r="H2333" s="6" t="s">
        <v>22</v>
      </c>
      <c r="I2333" s="8">
        <v>0.35000000000000003</v>
      </c>
      <c r="J2333" s="9">
        <v>6750</v>
      </c>
      <c r="K2333" s="10">
        <f t="shared" si="19"/>
        <v>2362.5</v>
      </c>
      <c r="L2333" s="10">
        <f t="shared" si="18"/>
        <v>1181.25</v>
      </c>
      <c r="M2333" s="11">
        <v>0.5</v>
      </c>
      <c r="O2333" s="16"/>
      <c r="P2333" s="14"/>
      <c r="Q2333" s="12"/>
      <c r="R2333" s="13"/>
    </row>
    <row r="2334" spans="1:18" ht="15.75" customHeight="1" x14ac:dyDescent="0.25">
      <c r="A2334" s="1"/>
      <c r="B2334" s="6" t="s">
        <v>14</v>
      </c>
      <c r="C2334" s="6">
        <v>1185732</v>
      </c>
      <c r="D2334" s="7">
        <v>44318</v>
      </c>
      <c r="E2334" s="6" t="s">
        <v>46</v>
      </c>
      <c r="F2334" s="6" t="s">
        <v>88</v>
      </c>
      <c r="G2334" s="6" t="s">
        <v>89</v>
      </c>
      <c r="H2334" s="6" t="s">
        <v>17</v>
      </c>
      <c r="I2334" s="8">
        <v>0.45</v>
      </c>
      <c r="J2334" s="9">
        <v>9450</v>
      </c>
      <c r="K2334" s="10">
        <f t="shared" si="19"/>
        <v>4252.5</v>
      </c>
      <c r="L2334" s="10">
        <f t="shared" si="18"/>
        <v>1701</v>
      </c>
      <c r="M2334" s="11">
        <v>0.4</v>
      </c>
      <c r="O2334" s="16"/>
      <c r="P2334" s="14"/>
      <c r="Q2334" s="12"/>
      <c r="R2334" s="13"/>
    </row>
    <row r="2335" spans="1:18" ht="15.75" customHeight="1" x14ac:dyDescent="0.25">
      <c r="A2335" s="1"/>
      <c r="B2335" s="6" t="s">
        <v>14</v>
      </c>
      <c r="C2335" s="6">
        <v>1185732</v>
      </c>
      <c r="D2335" s="7">
        <v>44318</v>
      </c>
      <c r="E2335" s="6" t="s">
        <v>46</v>
      </c>
      <c r="F2335" s="6" t="s">
        <v>88</v>
      </c>
      <c r="G2335" s="6" t="s">
        <v>89</v>
      </c>
      <c r="H2335" s="6" t="s">
        <v>18</v>
      </c>
      <c r="I2335" s="8">
        <v>0.45</v>
      </c>
      <c r="J2335" s="9">
        <v>6500</v>
      </c>
      <c r="K2335" s="10">
        <f t="shared" si="19"/>
        <v>2925</v>
      </c>
      <c r="L2335" s="10">
        <f t="shared" si="18"/>
        <v>1023.7499999999999</v>
      </c>
      <c r="M2335" s="11">
        <v>0.35</v>
      </c>
      <c r="O2335" s="16"/>
      <c r="P2335" s="14"/>
      <c r="Q2335" s="12"/>
      <c r="R2335" s="13"/>
    </row>
    <row r="2336" spans="1:18" ht="15.75" customHeight="1" x14ac:dyDescent="0.25">
      <c r="A2336" s="1"/>
      <c r="B2336" s="6" t="s">
        <v>14</v>
      </c>
      <c r="C2336" s="6">
        <v>1185732</v>
      </c>
      <c r="D2336" s="7">
        <v>44318</v>
      </c>
      <c r="E2336" s="6" t="s">
        <v>46</v>
      </c>
      <c r="F2336" s="6" t="s">
        <v>88</v>
      </c>
      <c r="G2336" s="6" t="s">
        <v>89</v>
      </c>
      <c r="H2336" s="6" t="s">
        <v>19</v>
      </c>
      <c r="I2336" s="8">
        <v>0.4</v>
      </c>
      <c r="J2336" s="9">
        <v>6250</v>
      </c>
      <c r="K2336" s="10">
        <f t="shared" si="19"/>
        <v>2500</v>
      </c>
      <c r="L2336" s="10">
        <f t="shared" si="18"/>
        <v>1000</v>
      </c>
      <c r="M2336" s="11">
        <v>0.4</v>
      </c>
      <c r="O2336" s="16"/>
      <c r="P2336" s="14"/>
      <c r="Q2336" s="12"/>
      <c r="R2336" s="13"/>
    </row>
    <row r="2337" spans="1:18" ht="15.75" customHeight="1" x14ac:dyDescent="0.25">
      <c r="A2337" s="1"/>
      <c r="B2337" s="6" t="s">
        <v>14</v>
      </c>
      <c r="C2337" s="6">
        <v>1185732</v>
      </c>
      <c r="D2337" s="7">
        <v>44318</v>
      </c>
      <c r="E2337" s="6" t="s">
        <v>46</v>
      </c>
      <c r="F2337" s="6" t="s">
        <v>88</v>
      </c>
      <c r="G2337" s="6" t="s">
        <v>89</v>
      </c>
      <c r="H2337" s="6" t="s">
        <v>20</v>
      </c>
      <c r="I2337" s="8">
        <v>0.4</v>
      </c>
      <c r="J2337" s="9">
        <v>5750</v>
      </c>
      <c r="K2337" s="10">
        <f t="shared" si="19"/>
        <v>2300</v>
      </c>
      <c r="L2337" s="10">
        <f t="shared" si="18"/>
        <v>920</v>
      </c>
      <c r="M2337" s="11">
        <v>0.4</v>
      </c>
      <c r="O2337" s="16"/>
      <c r="P2337" s="14"/>
      <c r="Q2337" s="12"/>
      <c r="R2337" s="13"/>
    </row>
    <row r="2338" spans="1:18" ht="15.75" customHeight="1" x14ac:dyDescent="0.25">
      <c r="A2338" s="1"/>
      <c r="B2338" s="6" t="s">
        <v>14</v>
      </c>
      <c r="C2338" s="6">
        <v>1185732</v>
      </c>
      <c r="D2338" s="7">
        <v>44318</v>
      </c>
      <c r="E2338" s="6" t="s">
        <v>46</v>
      </c>
      <c r="F2338" s="6" t="s">
        <v>88</v>
      </c>
      <c r="G2338" s="6" t="s">
        <v>89</v>
      </c>
      <c r="H2338" s="6" t="s">
        <v>21</v>
      </c>
      <c r="I2338" s="8">
        <v>0.49999999999999994</v>
      </c>
      <c r="J2338" s="9">
        <v>6000</v>
      </c>
      <c r="K2338" s="10">
        <f t="shared" si="19"/>
        <v>2999.9999999999995</v>
      </c>
      <c r="L2338" s="10">
        <f t="shared" si="18"/>
        <v>1049.9999999999998</v>
      </c>
      <c r="M2338" s="11">
        <v>0.35</v>
      </c>
      <c r="O2338" s="16"/>
      <c r="P2338" s="14"/>
      <c r="Q2338" s="12"/>
      <c r="R2338" s="13"/>
    </row>
    <row r="2339" spans="1:18" ht="15.75" customHeight="1" x14ac:dyDescent="0.25">
      <c r="A2339" s="1"/>
      <c r="B2339" s="6" t="s">
        <v>14</v>
      </c>
      <c r="C2339" s="6">
        <v>1185732</v>
      </c>
      <c r="D2339" s="7">
        <v>44318</v>
      </c>
      <c r="E2339" s="6" t="s">
        <v>46</v>
      </c>
      <c r="F2339" s="6" t="s">
        <v>88</v>
      </c>
      <c r="G2339" s="6" t="s">
        <v>89</v>
      </c>
      <c r="H2339" s="6" t="s">
        <v>22</v>
      </c>
      <c r="I2339" s="8">
        <v>0.54999999999999993</v>
      </c>
      <c r="J2339" s="9">
        <v>7000</v>
      </c>
      <c r="K2339" s="10">
        <f t="shared" si="19"/>
        <v>3849.9999999999995</v>
      </c>
      <c r="L2339" s="10">
        <f t="shared" si="18"/>
        <v>1924.9999999999998</v>
      </c>
      <c r="M2339" s="11">
        <v>0.5</v>
      </c>
      <c r="O2339" s="16"/>
      <c r="P2339" s="14"/>
      <c r="Q2339" s="12"/>
      <c r="R2339" s="13"/>
    </row>
    <row r="2340" spans="1:18" ht="15.75" customHeight="1" x14ac:dyDescent="0.25">
      <c r="A2340" s="1"/>
      <c r="B2340" s="6" t="s">
        <v>14</v>
      </c>
      <c r="C2340" s="6">
        <v>1185732</v>
      </c>
      <c r="D2340" s="7">
        <v>44351</v>
      </c>
      <c r="E2340" s="6" t="s">
        <v>46</v>
      </c>
      <c r="F2340" s="6" t="s">
        <v>88</v>
      </c>
      <c r="G2340" s="6" t="s">
        <v>89</v>
      </c>
      <c r="H2340" s="6" t="s">
        <v>17</v>
      </c>
      <c r="I2340" s="8">
        <v>0.49999999999999994</v>
      </c>
      <c r="J2340" s="9">
        <v>9500</v>
      </c>
      <c r="K2340" s="10">
        <f t="shared" si="19"/>
        <v>4749.9999999999991</v>
      </c>
      <c r="L2340" s="10">
        <f t="shared" si="18"/>
        <v>1899.9999999999998</v>
      </c>
      <c r="M2340" s="11">
        <v>0.4</v>
      </c>
      <c r="O2340" s="16"/>
      <c r="P2340" s="14"/>
      <c r="Q2340" s="12"/>
      <c r="R2340" s="13"/>
    </row>
    <row r="2341" spans="1:18" ht="15.75" customHeight="1" x14ac:dyDescent="0.25">
      <c r="A2341" s="1"/>
      <c r="B2341" s="6" t="s">
        <v>14</v>
      </c>
      <c r="C2341" s="6">
        <v>1185732</v>
      </c>
      <c r="D2341" s="7">
        <v>44351</v>
      </c>
      <c r="E2341" s="6" t="s">
        <v>46</v>
      </c>
      <c r="F2341" s="6" t="s">
        <v>88</v>
      </c>
      <c r="G2341" s="6" t="s">
        <v>89</v>
      </c>
      <c r="H2341" s="6" t="s">
        <v>18</v>
      </c>
      <c r="I2341" s="8">
        <v>0.45</v>
      </c>
      <c r="J2341" s="9">
        <v>7000</v>
      </c>
      <c r="K2341" s="10">
        <f t="shared" si="19"/>
        <v>3150</v>
      </c>
      <c r="L2341" s="10">
        <f t="shared" si="18"/>
        <v>1102.5</v>
      </c>
      <c r="M2341" s="11">
        <v>0.35</v>
      </c>
      <c r="O2341" s="16"/>
      <c r="P2341" s="14"/>
      <c r="Q2341" s="12"/>
      <c r="R2341" s="13"/>
    </row>
    <row r="2342" spans="1:18" ht="15.75" customHeight="1" x14ac:dyDescent="0.25">
      <c r="A2342" s="1"/>
      <c r="B2342" s="6" t="s">
        <v>14</v>
      </c>
      <c r="C2342" s="6">
        <v>1185732</v>
      </c>
      <c r="D2342" s="7">
        <v>44351</v>
      </c>
      <c r="E2342" s="6" t="s">
        <v>46</v>
      </c>
      <c r="F2342" s="6" t="s">
        <v>88</v>
      </c>
      <c r="G2342" s="6" t="s">
        <v>89</v>
      </c>
      <c r="H2342" s="6" t="s">
        <v>19</v>
      </c>
      <c r="I2342" s="8">
        <v>0.5</v>
      </c>
      <c r="J2342" s="9">
        <v>6750</v>
      </c>
      <c r="K2342" s="10">
        <f t="shared" si="19"/>
        <v>3375</v>
      </c>
      <c r="L2342" s="10">
        <f t="shared" si="18"/>
        <v>1350</v>
      </c>
      <c r="M2342" s="11">
        <v>0.4</v>
      </c>
      <c r="O2342" s="16"/>
      <c r="P2342" s="14"/>
      <c r="Q2342" s="12"/>
      <c r="R2342" s="13"/>
    </row>
    <row r="2343" spans="1:18" ht="15.75" customHeight="1" x14ac:dyDescent="0.25">
      <c r="A2343" s="1"/>
      <c r="B2343" s="6" t="s">
        <v>14</v>
      </c>
      <c r="C2343" s="6">
        <v>1185732</v>
      </c>
      <c r="D2343" s="7">
        <v>44351</v>
      </c>
      <c r="E2343" s="6" t="s">
        <v>46</v>
      </c>
      <c r="F2343" s="6" t="s">
        <v>88</v>
      </c>
      <c r="G2343" s="6" t="s">
        <v>89</v>
      </c>
      <c r="H2343" s="6" t="s">
        <v>20</v>
      </c>
      <c r="I2343" s="8">
        <v>0.5</v>
      </c>
      <c r="J2343" s="9">
        <v>6500</v>
      </c>
      <c r="K2343" s="10">
        <f t="shared" si="19"/>
        <v>3250</v>
      </c>
      <c r="L2343" s="10">
        <f t="shared" si="18"/>
        <v>1300</v>
      </c>
      <c r="M2343" s="11">
        <v>0.4</v>
      </c>
      <c r="O2343" s="16"/>
      <c r="P2343" s="14"/>
      <c r="Q2343" s="12"/>
      <c r="R2343" s="13"/>
    </row>
    <row r="2344" spans="1:18" ht="15.75" customHeight="1" x14ac:dyDescent="0.25">
      <c r="A2344" s="1"/>
      <c r="B2344" s="6" t="s">
        <v>14</v>
      </c>
      <c r="C2344" s="6">
        <v>1185732</v>
      </c>
      <c r="D2344" s="7">
        <v>44351</v>
      </c>
      <c r="E2344" s="6" t="s">
        <v>46</v>
      </c>
      <c r="F2344" s="6" t="s">
        <v>88</v>
      </c>
      <c r="G2344" s="6" t="s">
        <v>89</v>
      </c>
      <c r="H2344" s="6" t="s">
        <v>21</v>
      </c>
      <c r="I2344" s="8">
        <v>0.65</v>
      </c>
      <c r="J2344" s="9">
        <v>6500</v>
      </c>
      <c r="K2344" s="10">
        <f t="shared" si="19"/>
        <v>4225</v>
      </c>
      <c r="L2344" s="10">
        <f t="shared" si="18"/>
        <v>1478.75</v>
      </c>
      <c r="M2344" s="11">
        <v>0.35</v>
      </c>
      <c r="O2344" s="16"/>
      <c r="P2344" s="14"/>
      <c r="Q2344" s="12"/>
      <c r="R2344" s="13"/>
    </row>
    <row r="2345" spans="1:18" ht="15.75" customHeight="1" x14ac:dyDescent="0.25">
      <c r="A2345" s="1"/>
      <c r="B2345" s="6" t="s">
        <v>14</v>
      </c>
      <c r="C2345" s="6">
        <v>1185732</v>
      </c>
      <c r="D2345" s="7">
        <v>44351</v>
      </c>
      <c r="E2345" s="6" t="s">
        <v>46</v>
      </c>
      <c r="F2345" s="6" t="s">
        <v>88</v>
      </c>
      <c r="G2345" s="6" t="s">
        <v>89</v>
      </c>
      <c r="H2345" s="6" t="s">
        <v>22</v>
      </c>
      <c r="I2345" s="8">
        <v>0.70000000000000007</v>
      </c>
      <c r="J2345" s="9">
        <v>8250</v>
      </c>
      <c r="K2345" s="10">
        <f t="shared" si="19"/>
        <v>5775.0000000000009</v>
      </c>
      <c r="L2345" s="10">
        <f t="shared" si="18"/>
        <v>2887.5000000000005</v>
      </c>
      <c r="M2345" s="11">
        <v>0.5</v>
      </c>
      <c r="O2345" s="16"/>
      <c r="P2345" s="14"/>
      <c r="Q2345" s="12"/>
      <c r="R2345" s="13"/>
    </row>
    <row r="2346" spans="1:18" ht="15.75" customHeight="1" x14ac:dyDescent="0.25">
      <c r="A2346" s="1"/>
      <c r="B2346" s="6" t="s">
        <v>14</v>
      </c>
      <c r="C2346" s="6">
        <v>1185732</v>
      </c>
      <c r="D2346" s="7">
        <v>44379</v>
      </c>
      <c r="E2346" s="6" t="s">
        <v>46</v>
      </c>
      <c r="F2346" s="6" t="s">
        <v>88</v>
      </c>
      <c r="G2346" s="6" t="s">
        <v>89</v>
      </c>
      <c r="H2346" s="6" t="s">
        <v>17</v>
      </c>
      <c r="I2346" s="8">
        <v>0.65</v>
      </c>
      <c r="J2346" s="9">
        <v>10500</v>
      </c>
      <c r="K2346" s="10">
        <f t="shared" si="19"/>
        <v>6825</v>
      </c>
      <c r="L2346" s="10">
        <f t="shared" si="18"/>
        <v>2730</v>
      </c>
      <c r="M2346" s="11">
        <v>0.4</v>
      </c>
      <c r="O2346" s="16"/>
      <c r="P2346" s="14"/>
      <c r="Q2346" s="12"/>
      <c r="R2346" s="13"/>
    </row>
    <row r="2347" spans="1:18" ht="15.75" customHeight="1" x14ac:dyDescent="0.25">
      <c r="A2347" s="1"/>
      <c r="B2347" s="6" t="s">
        <v>14</v>
      </c>
      <c r="C2347" s="6">
        <v>1185732</v>
      </c>
      <c r="D2347" s="7">
        <v>44379</v>
      </c>
      <c r="E2347" s="6" t="s">
        <v>46</v>
      </c>
      <c r="F2347" s="6" t="s">
        <v>88</v>
      </c>
      <c r="G2347" s="6" t="s">
        <v>89</v>
      </c>
      <c r="H2347" s="6" t="s">
        <v>18</v>
      </c>
      <c r="I2347" s="8">
        <v>0.60000000000000009</v>
      </c>
      <c r="J2347" s="9">
        <v>8000</v>
      </c>
      <c r="K2347" s="10">
        <f t="shared" si="19"/>
        <v>4800.0000000000009</v>
      </c>
      <c r="L2347" s="10">
        <f t="shared" si="18"/>
        <v>1680.0000000000002</v>
      </c>
      <c r="M2347" s="11">
        <v>0.35</v>
      </c>
      <c r="O2347" s="16"/>
      <c r="P2347" s="14"/>
      <c r="Q2347" s="12"/>
      <c r="R2347" s="13"/>
    </row>
    <row r="2348" spans="1:18" ht="15.75" customHeight="1" x14ac:dyDescent="0.25">
      <c r="A2348" s="1"/>
      <c r="B2348" s="6" t="s">
        <v>14</v>
      </c>
      <c r="C2348" s="6">
        <v>1185732</v>
      </c>
      <c r="D2348" s="7">
        <v>44379</v>
      </c>
      <c r="E2348" s="6" t="s">
        <v>46</v>
      </c>
      <c r="F2348" s="6" t="s">
        <v>88</v>
      </c>
      <c r="G2348" s="6" t="s">
        <v>89</v>
      </c>
      <c r="H2348" s="6" t="s">
        <v>19</v>
      </c>
      <c r="I2348" s="8">
        <v>0.55000000000000004</v>
      </c>
      <c r="J2348" s="9">
        <v>7250</v>
      </c>
      <c r="K2348" s="10">
        <f t="shared" si="19"/>
        <v>3987.5000000000005</v>
      </c>
      <c r="L2348" s="10">
        <f t="shared" si="18"/>
        <v>1595.0000000000002</v>
      </c>
      <c r="M2348" s="11">
        <v>0.4</v>
      </c>
      <c r="O2348" s="16"/>
      <c r="P2348" s="14"/>
      <c r="Q2348" s="12"/>
      <c r="R2348" s="13"/>
    </row>
    <row r="2349" spans="1:18" ht="15.75" customHeight="1" x14ac:dyDescent="0.25">
      <c r="A2349" s="1"/>
      <c r="B2349" s="6" t="s">
        <v>14</v>
      </c>
      <c r="C2349" s="6">
        <v>1185732</v>
      </c>
      <c r="D2349" s="7">
        <v>44379</v>
      </c>
      <c r="E2349" s="6" t="s">
        <v>46</v>
      </c>
      <c r="F2349" s="6" t="s">
        <v>88</v>
      </c>
      <c r="G2349" s="6" t="s">
        <v>89</v>
      </c>
      <c r="H2349" s="6" t="s">
        <v>20</v>
      </c>
      <c r="I2349" s="8">
        <v>0.55000000000000004</v>
      </c>
      <c r="J2349" s="9">
        <v>6750</v>
      </c>
      <c r="K2349" s="10">
        <f t="shared" si="19"/>
        <v>3712.5000000000005</v>
      </c>
      <c r="L2349" s="10">
        <f t="shared" si="18"/>
        <v>1485.0000000000002</v>
      </c>
      <c r="M2349" s="11">
        <v>0.4</v>
      </c>
      <c r="O2349" s="16"/>
      <c r="P2349" s="14"/>
      <c r="Q2349" s="12"/>
      <c r="R2349" s="13"/>
    </row>
    <row r="2350" spans="1:18" ht="15.75" customHeight="1" x14ac:dyDescent="0.25">
      <c r="A2350" s="1"/>
      <c r="B2350" s="6" t="s">
        <v>14</v>
      </c>
      <c r="C2350" s="6">
        <v>1185732</v>
      </c>
      <c r="D2350" s="7">
        <v>44379</v>
      </c>
      <c r="E2350" s="6" t="s">
        <v>46</v>
      </c>
      <c r="F2350" s="6" t="s">
        <v>88</v>
      </c>
      <c r="G2350" s="6" t="s">
        <v>89</v>
      </c>
      <c r="H2350" s="6" t="s">
        <v>21</v>
      </c>
      <c r="I2350" s="8">
        <v>0.65</v>
      </c>
      <c r="J2350" s="9">
        <v>7000</v>
      </c>
      <c r="K2350" s="10">
        <f t="shared" si="19"/>
        <v>4550</v>
      </c>
      <c r="L2350" s="10">
        <f t="shared" si="18"/>
        <v>1592.5</v>
      </c>
      <c r="M2350" s="11">
        <v>0.35</v>
      </c>
      <c r="O2350" s="16"/>
      <c r="P2350" s="14"/>
      <c r="Q2350" s="12"/>
      <c r="R2350" s="13"/>
    </row>
    <row r="2351" spans="1:18" ht="15.75" customHeight="1" x14ac:dyDescent="0.25">
      <c r="A2351" s="1"/>
      <c r="B2351" s="6" t="s">
        <v>14</v>
      </c>
      <c r="C2351" s="6">
        <v>1185732</v>
      </c>
      <c r="D2351" s="7">
        <v>44379</v>
      </c>
      <c r="E2351" s="6" t="s">
        <v>46</v>
      </c>
      <c r="F2351" s="6" t="s">
        <v>88</v>
      </c>
      <c r="G2351" s="6" t="s">
        <v>89</v>
      </c>
      <c r="H2351" s="6" t="s">
        <v>22</v>
      </c>
      <c r="I2351" s="8">
        <v>0.70000000000000007</v>
      </c>
      <c r="J2351" s="9">
        <v>8750</v>
      </c>
      <c r="K2351" s="10">
        <f t="shared" si="19"/>
        <v>6125.0000000000009</v>
      </c>
      <c r="L2351" s="10">
        <f t="shared" si="18"/>
        <v>3062.5000000000005</v>
      </c>
      <c r="M2351" s="11">
        <v>0.5</v>
      </c>
      <c r="O2351" s="16"/>
      <c r="P2351" s="14"/>
      <c r="Q2351" s="12"/>
      <c r="R2351" s="13"/>
    </row>
    <row r="2352" spans="1:18" ht="15.75" customHeight="1" x14ac:dyDescent="0.25">
      <c r="A2352" s="1"/>
      <c r="B2352" s="6" t="s">
        <v>14</v>
      </c>
      <c r="C2352" s="6">
        <v>1185732</v>
      </c>
      <c r="D2352" s="7">
        <v>44411</v>
      </c>
      <c r="E2352" s="6" t="s">
        <v>46</v>
      </c>
      <c r="F2352" s="6" t="s">
        <v>88</v>
      </c>
      <c r="G2352" s="6" t="s">
        <v>89</v>
      </c>
      <c r="H2352" s="6" t="s">
        <v>17</v>
      </c>
      <c r="I2352" s="8">
        <v>0.65</v>
      </c>
      <c r="J2352" s="9">
        <v>10250</v>
      </c>
      <c r="K2352" s="10">
        <f t="shared" si="19"/>
        <v>6662.5</v>
      </c>
      <c r="L2352" s="10">
        <f t="shared" si="18"/>
        <v>2665</v>
      </c>
      <c r="M2352" s="11">
        <v>0.4</v>
      </c>
      <c r="O2352" s="16"/>
      <c r="P2352" s="14"/>
      <c r="Q2352" s="12"/>
      <c r="R2352" s="13"/>
    </row>
    <row r="2353" spans="1:18" ht="15.75" customHeight="1" x14ac:dyDescent="0.25">
      <c r="A2353" s="1"/>
      <c r="B2353" s="6" t="s">
        <v>14</v>
      </c>
      <c r="C2353" s="6">
        <v>1185732</v>
      </c>
      <c r="D2353" s="7">
        <v>44411</v>
      </c>
      <c r="E2353" s="6" t="s">
        <v>46</v>
      </c>
      <c r="F2353" s="6" t="s">
        <v>88</v>
      </c>
      <c r="G2353" s="6" t="s">
        <v>89</v>
      </c>
      <c r="H2353" s="6" t="s">
        <v>18</v>
      </c>
      <c r="I2353" s="8">
        <v>0.60000000000000009</v>
      </c>
      <c r="J2353" s="9">
        <v>8000</v>
      </c>
      <c r="K2353" s="10">
        <f t="shared" si="19"/>
        <v>4800.0000000000009</v>
      </c>
      <c r="L2353" s="10">
        <f t="shared" si="18"/>
        <v>1680.0000000000002</v>
      </c>
      <c r="M2353" s="11">
        <v>0.35</v>
      </c>
      <c r="O2353" s="16"/>
      <c r="P2353" s="14"/>
      <c r="Q2353" s="12"/>
      <c r="R2353" s="13"/>
    </row>
    <row r="2354" spans="1:18" ht="15.75" customHeight="1" x14ac:dyDescent="0.25">
      <c r="A2354" s="1"/>
      <c r="B2354" s="6" t="s">
        <v>14</v>
      </c>
      <c r="C2354" s="6">
        <v>1185732</v>
      </c>
      <c r="D2354" s="7">
        <v>44411</v>
      </c>
      <c r="E2354" s="6" t="s">
        <v>46</v>
      </c>
      <c r="F2354" s="6" t="s">
        <v>88</v>
      </c>
      <c r="G2354" s="6" t="s">
        <v>89</v>
      </c>
      <c r="H2354" s="6" t="s">
        <v>19</v>
      </c>
      <c r="I2354" s="8">
        <v>0.55000000000000004</v>
      </c>
      <c r="J2354" s="9">
        <v>7250</v>
      </c>
      <c r="K2354" s="10">
        <f t="shared" si="19"/>
        <v>3987.5000000000005</v>
      </c>
      <c r="L2354" s="10">
        <f t="shared" si="18"/>
        <v>1595.0000000000002</v>
      </c>
      <c r="M2354" s="11">
        <v>0.4</v>
      </c>
      <c r="O2354" s="16"/>
      <c r="P2354" s="14"/>
      <c r="Q2354" s="12"/>
      <c r="R2354" s="13"/>
    </row>
    <row r="2355" spans="1:18" ht="15.75" customHeight="1" x14ac:dyDescent="0.25">
      <c r="A2355" s="1"/>
      <c r="B2355" s="6" t="s">
        <v>14</v>
      </c>
      <c r="C2355" s="6">
        <v>1185732</v>
      </c>
      <c r="D2355" s="7">
        <v>44411</v>
      </c>
      <c r="E2355" s="6" t="s">
        <v>46</v>
      </c>
      <c r="F2355" s="6" t="s">
        <v>88</v>
      </c>
      <c r="G2355" s="6" t="s">
        <v>89</v>
      </c>
      <c r="H2355" s="6" t="s">
        <v>20</v>
      </c>
      <c r="I2355" s="8">
        <v>0.45</v>
      </c>
      <c r="J2355" s="9">
        <v>6750</v>
      </c>
      <c r="K2355" s="10">
        <f t="shared" si="19"/>
        <v>3037.5</v>
      </c>
      <c r="L2355" s="10">
        <f t="shared" si="18"/>
        <v>1215</v>
      </c>
      <c r="M2355" s="11">
        <v>0.4</v>
      </c>
      <c r="O2355" s="16"/>
      <c r="P2355" s="14"/>
      <c r="Q2355" s="12"/>
      <c r="R2355" s="13"/>
    </row>
    <row r="2356" spans="1:18" ht="15.75" customHeight="1" x14ac:dyDescent="0.25">
      <c r="A2356" s="1"/>
      <c r="B2356" s="6" t="s">
        <v>14</v>
      </c>
      <c r="C2356" s="6">
        <v>1185732</v>
      </c>
      <c r="D2356" s="7">
        <v>44411</v>
      </c>
      <c r="E2356" s="6" t="s">
        <v>46</v>
      </c>
      <c r="F2356" s="6" t="s">
        <v>88</v>
      </c>
      <c r="G2356" s="6" t="s">
        <v>89</v>
      </c>
      <c r="H2356" s="6" t="s">
        <v>21</v>
      </c>
      <c r="I2356" s="8">
        <v>0.55000000000000004</v>
      </c>
      <c r="J2356" s="9">
        <v>6500</v>
      </c>
      <c r="K2356" s="10">
        <f t="shared" si="19"/>
        <v>3575.0000000000005</v>
      </c>
      <c r="L2356" s="10">
        <f t="shared" si="18"/>
        <v>1251.25</v>
      </c>
      <c r="M2356" s="11">
        <v>0.35</v>
      </c>
      <c r="O2356" s="16"/>
      <c r="P2356" s="14"/>
      <c r="Q2356" s="12"/>
      <c r="R2356" s="13"/>
    </row>
    <row r="2357" spans="1:18" ht="15.75" customHeight="1" x14ac:dyDescent="0.25">
      <c r="A2357" s="1"/>
      <c r="B2357" s="6" t="s">
        <v>14</v>
      </c>
      <c r="C2357" s="6">
        <v>1185732</v>
      </c>
      <c r="D2357" s="7">
        <v>44411</v>
      </c>
      <c r="E2357" s="6" t="s">
        <v>46</v>
      </c>
      <c r="F2357" s="6" t="s">
        <v>88</v>
      </c>
      <c r="G2357" s="6" t="s">
        <v>89</v>
      </c>
      <c r="H2357" s="6" t="s">
        <v>22</v>
      </c>
      <c r="I2357" s="8">
        <v>0.60000000000000009</v>
      </c>
      <c r="J2357" s="9">
        <v>8250</v>
      </c>
      <c r="K2357" s="10">
        <f t="shared" si="19"/>
        <v>4950.0000000000009</v>
      </c>
      <c r="L2357" s="10">
        <f t="shared" si="18"/>
        <v>2475.0000000000005</v>
      </c>
      <c r="M2357" s="11">
        <v>0.5</v>
      </c>
      <c r="O2357" s="16"/>
      <c r="P2357" s="14"/>
      <c r="Q2357" s="12"/>
      <c r="R2357" s="13"/>
    </row>
    <row r="2358" spans="1:18" ht="15.75" customHeight="1" x14ac:dyDescent="0.25">
      <c r="A2358" s="1"/>
      <c r="B2358" s="6" t="s">
        <v>14</v>
      </c>
      <c r="C2358" s="6">
        <v>1185732</v>
      </c>
      <c r="D2358" s="7">
        <v>44441</v>
      </c>
      <c r="E2358" s="6" t="s">
        <v>46</v>
      </c>
      <c r="F2358" s="6" t="s">
        <v>88</v>
      </c>
      <c r="G2358" s="6" t="s">
        <v>89</v>
      </c>
      <c r="H2358" s="6" t="s">
        <v>17</v>
      </c>
      <c r="I2358" s="8">
        <v>0.55000000000000004</v>
      </c>
      <c r="J2358" s="9">
        <v>9250</v>
      </c>
      <c r="K2358" s="10">
        <f t="shared" si="19"/>
        <v>5087.5</v>
      </c>
      <c r="L2358" s="10">
        <f t="shared" si="18"/>
        <v>2035</v>
      </c>
      <c r="M2358" s="11">
        <v>0.4</v>
      </c>
      <c r="O2358" s="16"/>
      <c r="P2358" s="14"/>
      <c r="Q2358" s="12"/>
      <c r="R2358" s="13"/>
    </row>
    <row r="2359" spans="1:18" ht="15.75" customHeight="1" x14ac:dyDescent="0.25">
      <c r="A2359" s="1"/>
      <c r="B2359" s="6" t="s">
        <v>14</v>
      </c>
      <c r="C2359" s="6">
        <v>1185732</v>
      </c>
      <c r="D2359" s="7">
        <v>44441</v>
      </c>
      <c r="E2359" s="6" t="s">
        <v>46</v>
      </c>
      <c r="F2359" s="6" t="s">
        <v>88</v>
      </c>
      <c r="G2359" s="6" t="s">
        <v>89</v>
      </c>
      <c r="H2359" s="6" t="s">
        <v>18</v>
      </c>
      <c r="I2359" s="8">
        <v>0.50000000000000011</v>
      </c>
      <c r="J2359" s="9">
        <v>7250</v>
      </c>
      <c r="K2359" s="10">
        <f t="shared" si="19"/>
        <v>3625.0000000000009</v>
      </c>
      <c r="L2359" s="10">
        <f t="shared" si="18"/>
        <v>1268.7500000000002</v>
      </c>
      <c r="M2359" s="11">
        <v>0.35</v>
      </c>
      <c r="O2359" s="16"/>
      <c r="P2359" s="14"/>
      <c r="Q2359" s="12"/>
      <c r="R2359" s="13"/>
    </row>
    <row r="2360" spans="1:18" ht="15.75" customHeight="1" x14ac:dyDescent="0.25">
      <c r="A2360" s="1"/>
      <c r="B2360" s="6" t="s">
        <v>14</v>
      </c>
      <c r="C2360" s="6">
        <v>1185732</v>
      </c>
      <c r="D2360" s="7">
        <v>44441</v>
      </c>
      <c r="E2360" s="6" t="s">
        <v>46</v>
      </c>
      <c r="F2360" s="6" t="s">
        <v>88</v>
      </c>
      <c r="G2360" s="6" t="s">
        <v>89</v>
      </c>
      <c r="H2360" s="6" t="s">
        <v>19</v>
      </c>
      <c r="I2360" s="8">
        <v>0.30000000000000004</v>
      </c>
      <c r="J2360" s="9">
        <v>6250</v>
      </c>
      <c r="K2360" s="10">
        <f t="shared" si="19"/>
        <v>1875.0000000000002</v>
      </c>
      <c r="L2360" s="10">
        <f t="shared" si="18"/>
        <v>750.00000000000011</v>
      </c>
      <c r="M2360" s="11">
        <v>0.4</v>
      </c>
      <c r="O2360" s="16"/>
      <c r="P2360" s="14"/>
      <c r="Q2360" s="12"/>
      <c r="R2360" s="13"/>
    </row>
    <row r="2361" spans="1:18" ht="15.75" customHeight="1" x14ac:dyDescent="0.25">
      <c r="A2361" s="1"/>
      <c r="B2361" s="6" t="s">
        <v>14</v>
      </c>
      <c r="C2361" s="6">
        <v>1185732</v>
      </c>
      <c r="D2361" s="7">
        <v>44441</v>
      </c>
      <c r="E2361" s="6" t="s">
        <v>46</v>
      </c>
      <c r="F2361" s="6" t="s">
        <v>88</v>
      </c>
      <c r="G2361" s="6" t="s">
        <v>89</v>
      </c>
      <c r="H2361" s="6" t="s">
        <v>20</v>
      </c>
      <c r="I2361" s="8">
        <v>0.30000000000000004</v>
      </c>
      <c r="J2361" s="9">
        <v>6000</v>
      </c>
      <c r="K2361" s="10">
        <f t="shared" si="19"/>
        <v>1800.0000000000002</v>
      </c>
      <c r="L2361" s="10">
        <f t="shared" si="18"/>
        <v>720.00000000000011</v>
      </c>
      <c r="M2361" s="11">
        <v>0.4</v>
      </c>
      <c r="O2361" s="16"/>
      <c r="P2361" s="14"/>
      <c r="Q2361" s="12"/>
      <c r="R2361" s="13"/>
    </row>
    <row r="2362" spans="1:18" ht="15.75" customHeight="1" x14ac:dyDescent="0.25">
      <c r="A2362" s="1"/>
      <c r="B2362" s="6" t="s">
        <v>14</v>
      </c>
      <c r="C2362" s="6">
        <v>1185732</v>
      </c>
      <c r="D2362" s="7">
        <v>44441</v>
      </c>
      <c r="E2362" s="6" t="s">
        <v>46</v>
      </c>
      <c r="F2362" s="6" t="s">
        <v>88</v>
      </c>
      <c r="G2362" s="6" t="s">
        <v>89</v>
      </c>
      <c r="H2362" s="6" t="s">
        <v>21</v>
      </c>
      <c r="I2362" s="8">
        <v>0.4</v>
      </c>
      <c r="J2362" s="9">
        <v>6000</v>
      </c>
      <c r="K2362" s="10">
        <f t="shared" si="19"/>
        <v>2400</v>
      </c>
      <c r="L2362" s="10">
        <f t="shared" si="18"/>
        <v>840</v>
      </c>
      <c r="M2362" s="11">
        <v>0.35</v>
      </c>
      <c r="O2362" s="16"/>
      <c r="P2362" s="14"/>
      <c r="Q2362" s="12"/>
      <c r="R2362" s="13"/>
    </row>
    <row r="2363" spans="1:18" ht="15.75" customHeight="1" x14ac:dyDescent="0.25">
      <c r="A2363" s="1"/>
      <c r="B2363" s="6" t="s">
        <v>14</v>
      </c>
      <c r="C2363" s="6">
        <v>1185732</v>
      </c>
      <c r="D2363" s="7">
        <v>44441</v>
      </c>
      <c r="E2363" s="6" t="s">
        <v>46</v>
      </c>
      <c r="F2363" s="6" t="s">
        <v>88</v>
      </c>
      <c r="G2363" s="6" t="s">
        <v>89</v>
      </c>
      <c r="H2363" s="6" t="s">
        <v>22</v>
      </c>
      <c r="I2363" s="8">
        <v>0.45000000000000007</v>
      </c>
      <c r="J2363" s="9">
        <v>7000</v>
      </c>
      <c r="K2363" s="10">
        <f t="shared" si="19"/>
        <v>3150.0000000000005</v>
      </c>
      <c r="L2363" s="10">
        <f t="shared" si="18"/>
        <v>1575.0000000000002</v>
      </c>
      <c r="M2363" s="11">
        <v>0.5</v>
      </c>
      <c r="O2363" s="16"/>
      <c r="P2363" s="14"/>
      <c r="Q2363" s="12"/>
      <c r="R2363" s="13"/>
    </row>
    <row r="2364" spans="1:18" ht="15.75" customHeight="1" x14ac:dyDescent="0.25">
      <c r="A2364" s="1"/>
      <c r="B2364" s="6" t="s">
        <v>14</v>
      </c>
      <c r="C2364" s="6">
        <v>1185732</v>
      </c>
      <c r="D2364" s="7">
        <v>44473</v>
      </c>
      <c r="E2364" s="6" t="s">
        <v>46</v>
      </c>
      <c r="F2364" s="6" t="s">
        <v>88</v>
      </c>
      <c r="G2364" s="6" t="s">
        <v>89</v>
      </c>
      <c r="H2364" s="6" t="s">
        <v>17</v>
      </c>
      <c r="I2364" s="8">
        <v>0.45000000000000007</v>
      </c>
      <c r="J2364" s="9">
        <v>8750</v>
      </c>
      <c r="K2364" s="10">
        <f t="shared" si="19"/>
        <v>3937.5000000000005</v>
      </c>
      <c r="L2364" s="10">
        <f t="shared" si="18"/>
        <v>1575.0000000000002</v>
      </c>
      <c r="M2364" s="11">
        <v>0.4</v>
      </c>
      <c r="O2364" s="16"/>
      <c r="P2364" s="14"/>
      <c r="Q2364" s="12"/>
      <c r="R2364" s="13"/>
    </row>
    <row r="2365" spans="1:18" ht="15.75" customHeight="1" x14ac:dyDescent="0.25">
      <c r="A2365" s="1"/>
      <c r="B2365" s="6" t="s">
        <v>14</v>
      </c>
      <c r="C2365" s="6">
        <v>1185732</v>
      </c>
      <c r="D2365" s="7">
        <v>44473</v>
      </c>
      <c r="E2365" s="6" t="s">
        <v>46</v>
      </c>
      <c r="F2365" s="6" t="s">
        <v>88</v>
      </c>
      <c r="G2365" s="6" t="s">
        <v>89</v>
      </c>
      <c r="H2365" s="6" t="s">
        <v>18</v>
      </c>
      <c r="I2365" s="8">
        <v>0.35000000000000009</v>
      </c>
      <c r="J2365" s="9">
        <v>7000</v>
      </c>
      <c r="K2365" s="10">
        <f t="shared" si="19"/>
        <v>2450.0000000000005</v>
      </c>
      <c r="L2365" s="10">
        <f t="shared" si="18"/>
        <v>857.50000000000011</v>
      </c>
      <c r="M2365" s="11">
        <v>0.35</v>
      </c>
      <c r="O2365" s="16"/>
      <c r="P2365" s="14"/>
      <c r="Q2365" s="12"/>
      <c r="R2365" s="13"/>
    </row>
    <row r="2366" spans="1:18" ht="15.75" customHeight="1" x14ac:dyDescent="0.25">
      <c r="A2366" s="1"/>
      <c r="B2366" s="6" t="s">
        <v>14</v>
      </c>
      <c r="C2366" s="6">
        <v>1185732</v>
      </c>
      <c r="D2366" s="7">
        <v>44473</v>
      </c>
      <c r="E2366" s="6" t="s">
        <v>46</v>
      </c>
      <c r="F2366" s="6" t="s">
        <v>88</v>
      </c>
      <c r="G2366" s="6" t="s">
        <v>89</v>
      </c>
      <c r="H2366" s="6" t="s">
        <v>19</v>
      </c>
      <c r="I2366" s="8">
        <v>0.35000000000000009</v>
      </c>
      <c r="J2366" s="9">
        <v>5750</v>
      </c>
      <c r="K2366" s="10">
        <f t="shared" si="19"/>
        <v>2012.5000000000005</v>
      </c>
      <c r="L2366" s="10">
        <f t="shared" si="18"/>
        <v>805.00000000000023</v>
      </c>
      <c r="M2366" s="11">
        <v>0.4</v>
      </c>
      <c r="O2366" s="16"/>
      <c r="P2366" s="14"/>
      <c r="Q2366" s="12"/>
      <c r="R2366" s="13"/>
    </row>
    <row r="2367" spans="1:18" ht="15.75" customHeight="1" x14ac:dyDescent="0.25">
      <c r="A2367" s="1"/>
      <c r="B2367" s="6" t="s">
        <v>14</v>
      </c>
      <c r="C2367" s="6">
        <v>1185732</v>
      </c>
      <c r="D2367" s="7">
        <v>44473</v>
      </c>
      <c r="E2367" s="6" t="s">
        <v>46</v>
      </c>
      <c r="F2367" s="6" t="s">
        <v>88</v>
      </c>
      <c r="G2367" s="6" t="s">
        <v>89</v>
      </c>
      <c r="H2367" s="6" t="s">
        <v>20</v>
      </c>
      <c r="I2367" s="8">
        <v>0.35000000000000009</v>
      </c>
      <c r="J2367" s="9">
        <v>5500</v>
      </c>
      <c r="K2367" s="10">
        <f t="shared" si="19"/>
        <v>1925.0000000000005</v>
      </c>
      <c r="L2367" s="10">
        <f t="shared" si="18"/>
        <v>770.00000000000023</v>
      </c>
      <c r="M2367" s="11">
        <v>0.4</v>
      </c>
      <c r="O2367" s="16"/>
      <c r="P2367" s="14"/>
      <c r="Q2367" s="12"/>
      <c r="R2367" s="13"/>
    </row>
    <row r="2368" spans="1:18" ht="15.75" customHeight="1" x14ac:dyDescent="0.25">
      <c r="A2368" s="1"/>
      <c r="B2368" s="6" t="s">
        <v>14</v>
      </c>
      <c r="C2368" s="6">
        <v>1185732</v>
      </c>
      <c r="D2368" s="7">
        <v>44473</v>
      </c>
      <c r="E2368" s="6" t="s">
        <v>46</v>
      </c>
      <c r="F2368" s="6" t="s">
        <v>88</v>
      </c>
      <c r="G2368" s="6" t="s">
        <v>89</v>
      </c>
      <c r="H2368" s="6" t="s">
        <v>21</v>
      </c>
      <c r="I2368" s="8">
        <v>0.45000000000000007</v>
      </c>
      <c r="J2368" s="9">
        <v>5500</v>
      </c>
      <c r="K2368" s="10">
        <f t="shared" si="19"/>
        <v>2475.0000000000005</v>
      </c>
      <c r="L2368" s="10">
        <f t="shared" si="18"/>
        <v>866.25000000000011</v>
      </c>
      <c r="M2368" s="11">
        <v>0.35</v>
      </c>
      <c r="O2368" s="16"/>
      <c r="P2368" s="14"/>
      <c r="Q2368" s="12"/>
      <c r="R2368" s="13"/>
    </row>
    <row r="2369" spans="1:18" ht="15.75" customHeight="1" x14ac:dyDescent="0.25">
      <c r="A2369" s="1"/>
      <c r="B2369" s="6" t="s">
        <v>14</v>
      </c>
      <c r="C2369" s="6">
        <v>1185732</v>
      </c>
      <c r="D2369" s="7">
        <v>44473</v>
      </c>
      <c r="E2369" s="6" t="s">
        <v>46</v>
      </c>
      <c r="F2369" s="6" t="s">
        <v>88</v>
      </c>
      <c r="G2369" s="6" t="s">
        <v>89</v>
      </c>
      <c r="H2369" s="6" t="s">
        <v>22</v>
      </c>
      <c r="I2369" s="8">
        <v>0.5</v>
      </c>
      <c r="J2369" s="9">
        <v>6750</v>
      </c>
      <c r="K2369" s="10">
        <f t="shared" si="19"/>
        <v>3375</v>
      </c>
      <c r="L2369" s="10">
        <f t="shared" si="18"/>
        <v>1687.5</v>
      </c>
      <c r="M2369" s="11">
        <v>0.5</v>
      </c>
      <c r="O2369" s="16"/>
      <c r="P2369" s="14"/>
      <c r="Q2369" s="12"/>
      <c r="R2369" s="13"/>
    </row>
    <row r="2370" spans="1:18" ht="15.75" customHeight="1" x14ac:dyDescent="0.25">
      <c r="A2370" s="1"/>
      <c r="B2370" s="6" t="s">
        <v>14</v>
      </c>
      <c r="C2370" s="6">
        <v>1185732</v>
      </c>
      <c r="D2370" s="7">
        <v>44503</v>
      </c>
      <c r="E2370" s="6" t="s">
        <v>46</v>
      </c>
      <c r="F2370" s="6" t="s">
        <v>88</v>
      </c>
      <c r="G2370" s="6" t="s">
        <v>89</v>
      </c>
      <c r="H2370" s="6" t="s">
        <v>17</v>
      </c>
      <c r="I2370" s="8">
        <v>0.45000000000000007</v>
      </c>
      <c r="J2370" s="9">
        <v>8250</v>
      </c>
      <c r="K2370" s="10">
        <f t="shared" si="19"/>
        <v>3712.5000000000005</v>
      </c>
      <c r="L2370" s="10">
        <f t="shared" si="18"/>
        <v>1485.0000000000002</v>
      </c>
      <c r="M2370" s="11">
        <v>0.4</v>
      </c>
      <c r="O2370" s="16"/>
      <c r="P2370" s="14"/>
      <c r="Q2370" s="12"/>
      <c r="R2370" s="13"/>
    </row>
    <row r="2371" spans="1:18" ht="15.75" customHeight="1" x14ac:dyDescent="0.25">
      <c r="A2371" s="1"/>
      <c r="B2371" s="6" t="s">
        <v>14</v>
      </c>
      <c r="C2371" s="6">
        <v>1185732</v>
      </c>
      <c r="D2371" s="7">
        <v>44503</v>
      </c>
      <c r="E2371" s="6" t="s">
        <v>46</v>
      </c>
      <c r="F2371" s="6" t="s">
        <v>88</v>
      </c>
      <c r="G2371" s="6" t="s">
        <v>89</v>
      </c>
      <c r="H2371" s="6" t="s">
        <v>18</v>
      </c>
      <c r="I2371" s="8">
        <v>0.35000000000000009</v>
      </c>
      <c r="J2371" s="9">
        <v>6500</v>
      </c>
      <c r="K2371" s="10">
        <f t="shared" si="19"/>
        <v>2275.0000000000005</v>
      </c>
      <c r="L2371" s="10">
        <f t="shared" si="18"/>
        <v>796.25000000000011</v>
      </c>
      <c r="M2371" s="11">
        <v>0.35</v>
      </c>
      <c r="O2371" s="16"/>
      <c r="P2371" s="14"/>
      <c r="Q2371" s="12"/>
      <c r="R2371" s="13"/>
    </row>
    <row r="2372" spans="1:18" ht="15.75" customHeight="1" x14ac:dyDescent="0.25">
      <c r="A2372" s="1"/>
      <c r="B2372" s="6" t="s">
        <v>14</v>
      </c>
      <c r="C2372" s="6">
        <v>1185732</v>
      </c>
      <c r="D2372" s="7">
        <v>44503</v>
      </c>
      <c r="E2372" s="6" t="s">
        <v>46</v>
      </c>
      <c r="F2372" s="6" t="s">
        <v>88</v>
      </c>
      <c r="G2372" s="6" t="s">
        <v>89</v>
      </c>
      <c r="H2372" s="6" t="s">
        <v>19</v>
      </c>
      <c r="I2372" s="8">
        <v>0.40000000000000013</v>
      </c>
      <c r="J2372" s="9">
        <v>5950</v>
      </c>
      <c r="K2372" s="10">
        <f t="shared" si="19"/>
        <v>2380.0000000000009</v>
      </c>
      <c r="L2372" s="10">
        <f t="shared" si="18"/>
        <v>952.00000000000045</v>
      </c>
      <c r="M2372" s="11">
        <v>0.4</v>
      </c>
      <c r="O2372" s="16"/>
      <c r="P2372" s="14"/>
      <c r="Q2372" s="12"/>
      <c r="R2372" s="13"/>
    </row>
    <row r="2373" spans="1:18" ht="15.75" customHeight="1" x14ac:dyDescent="0.25">
      <c r="A2373" s="1"/>
      <c r="B2373" s="6" t="s">
        <v>14</v>
      </c>
      <c r="C2373" s="6">
        <v>1185732</v>
      </c>
      <c r="D2373" s="7">
        <v>44503</v>
      </c>
      <c r="E2373" s="6" t="s">
        <v>46</v>
      </c>
      <c r="F2373" s="6" t="s">
        <v>88</v>
      </c>
      <c r="G2373" s="6" t="s">
        <v>89</v>
      </c>
      <c r="H2373" s="6" t="s">
        <v>20</v>
      </c>
      <c r="I2373" s="8">
        <v>0.6000000000000002</v>
      </c>
      <c r="J2373" s="9">
        <v>6500</v>
      </c>
      <c r="K2373" s="10">
        <f t="shared" si="19"/>
        <v>3900.0000000000014</v>
      </c>
      <c r="L2373" s="10">
        <f t="shared" si="18"/>
        <v>1560.0000000000007</v>
      </c>
      <c r="M2373" s="11">
        <v>0.4</v>
      </c>
      <c r="O2373" s="16"/>
      <c r="P2373" s="14"/>
      <c r="Q2373" s="12"/>
      <c r="R2373" s="13"/>
    </row>
    <row r="2374" spans="1:18" ht="15.75" customHeight="1" x14ac:dyDescent="0.25">
      <c r="A2374" s="1"/>
      <c r="B2374" s="6" t="s">
        <v>14</v>
      </c>
      <c r="C2374" s="6">
        <v>1185732</v>
      </c>
      <c r="D2374" s="7">
        <v>44503</v>
      </c>
      <c r="E2374" s="6" t="s">
        <v>46</v>
      </c>
      <c r="F2374" s="6" t="s">
        <v>88</v>
      </c>
      <c r="G2374" s="6" t="s">
        <v>89</v>
      </c>
      <c r="H2374" s="6" t="s">
        <v>21</v>
      </c>
      <c r="I2374" s="8">
        <v>0.75000000000000011</v>
      </c>
      <c r="J2374" s="9">
        <v>6250</v>
      </c>
      <c r="K2374" s="10">
        <f t="shared" si="19"/>
        <v>4687.5000000000009</v>
      </c>
      <c r="L2374" s="10">
        <f t="shared" si="18"/>
        <v>1640.6250000000002</v>
      </c>
      <c r="M2374" s="11">
        <v>0.35</v>
      </c>
      <c r="O2374" s="16"/>
      <c r="P2374" s="14"/>
      <c r="Q2374" s="12"/>
      <c r="R2374" s="13"/>
    </row>
    <row r="2375" spans="1:18" ht="15.75" customHeight="1" x14ac:dyDescent="0.25">
      <c r="A2375" s="1"/>
      <c r="B2375" s="6" t="s">
        <v>14</v>
      </c>
      <c r="C2375" s="6">
        <v>1185732</v>
      </c>
      <c r="D2375" s="7">
        <v>44503</v>
      </c>
      <c r="E2375" s="6" t="s">
        <v>46</v>
      </c>
      <c r="F2375" s="6" t="s">
        <v>88</v>
      </c>
      <c r="G2375" s="6" t="s">
        <v>89</v>
      </c>
      <c r="H2375" s="6" t="s">
        <v>22</v>
      </c>
      <c r="I2375" s="8">
        <v>0.75</v>
      </c>
      <c r="J2375" s="9">
        <v>7250</v>
      </c>
      <c r="K2375" s="10">
        <f t="shared" si="19"/>
        <v>5437.5</v>
      </c>
      <c r="L2375" s="10">
        <f t="shared" si="18"/>
        <v>2718.75</v>
      </c>
      <c r="M2375" s="11">
        <v>0.5</v>
      </c>
      <c r="O2375" s="16"/>
      <c r="P2375" s="14"/>
      <c r="Q2375" s="12"/>
      <c r="R2375" s="13"/>
    </row>
    <row r="2376" spans="1:18" ht="15.75" customHeight="1" x14ac:dyDescent="0.25">
      <c r="A2376" s="1"/>
      <c r="B2376" s="6" t="s">
        <v>14</v>
      </c>
      <c r="C2376" s="6">
        <v>1185732</v>
      </c>
      <c r="D2376" s="7">
        <v>44532</v>
      </c>
      <c r="E2376" s="6" t="s">
        <v>46</v>
      </c>
      <c r="F2376" s="6" t="s">
        <v>88</v>
      </c>
      <c r="G2376" s="6" t="s">
        <v>89</v>
      </c>
      <c r="H2376" s="6" t="s">
        <v>17</v>
      </c>
      <c r="I2376" s="8">
        <v>0.70000000000000007</v>
      </c>
      <c r="J2376" s="9">
        <v>9750</v>
      </c>
      <c r="K2376" s="10">
        <f t="shared" si="19"/>
        <v>6825.0000000000009</v>
      </c>
      <c r="L2376" s="10">
        <f t="shared" si="18"/>
        <v>2730.0000000000005</v>
      </c>
      <c r="M2376" s="11">
        <v>0.4</v>
      </c>
      <c r="O2376" s="16"/>
      <c r="P2376" s="14"/>
      <c r="Q2376" s="12"/>
      <c r="R2376" s="13"/>
    </row>
    <row r="2377" spans="1:18" ht="15.75" customHeight="1" x14ac:dyDescent="0.25">
      <c r="A2377" s="1"/>
      <c r="B2377" s="6" t="s">
        <v>14</v>
      </c>
      <c r="C2377" s="6">
        <v>1185732</v>
      </c>
      <c r="D2377" s="7">
        <v>44532</v>
      </c>
      <c r="E2377" s="6" t="s">
        <v>46</v>
      </c>
      <c r="F2377" s="6" t="s">
        <v>88</v>
      </c>
      <c r="G2377" s="6" t="s">
        <v>89</v>
      </c>
      <c r="H2377" s="6" t="s">
        <v>18</v>
      </c>
      <c r="I2377" s="8">
        <v>0.60000000000000009</v>
      </c>
      <c r="J2377" s="9">
        <v>7750</v>
      </c>
      <c r="K2377" s="10">
        <f t="shared" si="19"/>
        <v>4650.0000000000009</v>
      </c>
      <c r="L2377" s="10">
        <f t="shared" si="18"/>
        <v>1627.5000000000002</v>
      </c>
      <c r="M2377" s="11">
        <v>0.35</v>
      </c>
      <c r="O2377" s="16"/>
      <c r="P2377" s="14"/>
      <c r="Q2377" s="12"/>
      <c r="R2377" s="13"/>
    </row>
    <row r="2378" spans="1:18" ht="15.75" customHeight="1" x14ac:dyDescent="0.25">
      <c r="A2378" s="1"/>
      <c r="B2378" s="6" t="s">
        <v>14</v>
      </c>
      <c r="C2378" s="6">
        <v>1185732</v>
      </c>
      <c r="D2378" s="7">
        <v>44532</v>
      </c>
      <c r="E2378" s="6" t="s">
        <v>46</v>
      </c>
      <c r="F2378" s="6" t="s">
        <v>88</v>
      </c>
      <c r="G2378" s="6" t="s">
        <v>89</v>
      </c>
      <c r="H2378" s="6" t="s">
        <v>19</v>
      </c>
      <c r="I2378" s="8">
        <v>0.60000000000000009</v>
      </c>
      <c r="J2378" s="9">
        <v>7250</v>
      </c>
      <c r="K2378" s="10">
        <f t="shared" si="19"/>
        <v>4350.0000000000009</v>
      </c>
      <c r="L2378" s="10">
        <f t="shared" si="18"/>
        <v>1740.0000000000005</v>
      </c>
      <c r="M2378" s="11">
        <v>0.4</v>
      </c>
      <c r="O2378" s="16"/>
      <c r="P2378" s="14"/>
      <c r="Q2378" s="12"/>
      <c r="R2378" s="13"/>
    </row>
    <row r="2379" spans="1:18" ht="15.75" customHeight="1" x14ac:dyDescent="0.25">
      <c r="A2379" s="1"/>
      <c r="B2379" s="6" t="s">
        <v>14</v>
      </c>
      <c r="C2379" s="6">
        <v>1185732</v>
      </c>
      <c r="D2379" s="7">
        <v>44532</v>
      </c>
      <c r="E2379" s="6" t="s">
        <v>46</v>
      </c>
      <c r="F2379" s="6" t="s">
        <v>88</v>
      </c>
      <c r="G2379" s="6" t="s">
        <v>89</v>
      </c>
      <c r="H2379" s="6" t="s">
        <v>20</v>
      </c>
      <c r="I2379" s="8">
        <v>0.60000000000000009</v>
      </c>
      <c r="J2379" s="9">
        <v>6750</v>
      </c>
      <c r="K2379" s="10">
        <f t="shared" si="19"/>
        <v>4050.0000000000005</v>
      </c>
      <c r="L2379" s="10">
        <f t="shared" si="18"/>
        <v>1620.0000000000002</v>
      </c>
      <c r="M2379" s="11">
        <v>0.4</v>
      </c>
      <c r="O2379" s="16"/>
      <c r="P2379" s="14"/>
      <c r="Q2379" s="12"/>
      <c r="R2379" s="13"/>
    </row>
    <row r="2380" spans="1:18" ht="15.75" customHeight="1" x14ac:dyDescent="0.25">
      <c r="A2380" s="1"/>
      <c r="B2380" s="6" t="s">
        <v>14</v>
      </c>
      <c r="C2380" s="6">
        <v>1185732</v>
      </c>
      <c r="D2380" s="7">
        <v>44532</v>
      </c>
      <c r="E2380" s="6" t="s">
        <v>46</v>
      </c>
      <c r="F2380" s="6" t="s">
        <v>88</v>
      </c>
      <c r="G2380" s="6" t="s">
        <v>89</v>
      </c>
      <c r="H2380" s="6" t="s">
        <v>21</v>
      </c>
      <c r="I2380" s="8">
        <v>0.70000000000000007</v>
      </c>
      <c r="J2380" s="9">
        <v>6750</v>
      </c>
      <c r="K2380" s="10">
        <f t="shared" si="19"/>
        <v>4725</v>
      </c>
      <c r="L2380" s="10">
        <f t="shared" si="18"/>
        <v>1653.75</v>
      </c>
      <c r="M2380" s="11">
        <v>0.35</v>
      </c>
      <c r="O2380" s="16"/>
      <c r="P2380" s="14"/>
      <c r="Q2380" s="12"/>
      <c r="R2380" s="13"/>
    </row>
    <row r="2381" spans="1:18" ht="15.75" customHeight="1" x14ac:dyDescent="0.25">
      <c r="A2381" s="1"/>
      <c r="B2381" s="6" t="s">
        <v>14</v>
      </c>
      <c r="C2381" s="6">
        <v>1185732</v>
      </c>
      <c r="D2381" s="7">
        <v>44532</v>
      </c>
      <c r="E2381" s="6" t="s">
        <v>46</v>
      </c>
      <c r="F2381" s="6" t="s">
        <v>88</v>
      </c>
      <c r="G2381" s="6" t="s">
        <v>89</v>
      </c>
      <c r="H2381" s="6" t="s">
        <v>22</v>
      </c>
      <c r="I2381" s="8">
        <v>0.75</v>
      </c>
      <c r="J2381" s="9">
        <v>7750</v>
      </c>
      <c r="K2381" s="10">
        <f t="shared" si="19"/>
        <v>5812.5</v>
      </c>
      <c r="L2381" s="10">
        <f t="shared" si="18"/>
        <v>2906.25</v>
      </c>
      <c r="M2381" s="11">
        <v>0.5</v>
      </c>
      <c r="O2381" s="16"/>
      <c r="P2381" s="14"/>
      <c r="Q2381" s="12"/>
      <c r="R2381" s="13"/>
    </row>
    <row r="2382" spans="1:18" ht="15.75" customHeight="1" x14ac:dyDescent="0.25">
      <c r="A2382" s="1" t="s">
        <v>39</v>
      </c>
      <c r="B2382" s="6" t="s">
        <v>14</v>
      </c>
      <c r="C2382" s="6">
        <v>1185732</v>
      </c>
      <c r="D2382" s="7">
        <v>44209</v>
      </c>
      <c r="E2382" s="6" t="s">
        <v>46</v>
      </c>
      <c r="F2382" s="6" t="s">
        <v>90</v>
      </c>
      <c r="G2382" s="6" t="s">
        <v>91</v>
      </c>
      <c r="H2382" s="6" t="s">
        <v>17</v>
      </c>
      <c r="I2382" s="8">
        <v>0.35000000000000003</v>
      </c>
      <c r="J2382" s="9">
        <v>7750</v>
      </c>
      <c r="K2382" s="10">
        <f t="shared" si="19"/>
        <v>2712.5000000000005</v>
      </c>
      <c r="L2382" s="10">
        <f t="shared" si="18"/>
        <v>1085.0000000000002</v>
      </c>
      <c r="M2382" s="11">
        <v>0.4</v>
      </c>
      <c r="O2382" s="16"/>
      <c r="P2382" s="14"/>
      <c r="Q2382" s="12"/>
      <c r="R2382" s="13"/>
    </row>
    <row r="2383" spans="1:18" ht="15.75" customHeight="1" x14ac:dyDescent="0.25">
      <c r="A2383" s="1"/>
      <c r="B2383" s="6" t="s">
        <v>14</v>
      </c>
      <c r="C2383" s="6">
        <v>1185732</v>
      </c>
      <c r="D2383" s="7">
        <v>44209</v>
      </c>
      <c r="E2383" s="6" t="s">
        <v>46</v>
      </c>
      <c r="F2383" s="6" t="s">
        <v>90</v>
      </c>
      <c r="G2383" s="6" t="s">
        <v>91</v>
      </c>
      <c r="H2383" s="6" t="s">
        <v>18</v>
      </c>
      <c r="I2383" s="8">
        <v>0.35000000000000003</v>
      </c>
      <c r="J2383" s="9">
        <v>5750</v>
      </c>
      <c r="K2383" s="10">
        <f t="shared" si="19"/>
        <v>2012.5000000000002</v>
      </c>
      <c r="L2383" s="10">
        <f t="shared" si="18"/>
        <v>704.375</v>
      </c>
      <c r="M2383" s="11">
        <v>0.35</v>
      </c>
      <c r="O2383" s="16"/>
      <c r="P2383" s="14"/>
      <c r="Q2383" s="12"/>
      <c r="R2383" s="13"/>
    </row>
    <row r="2384" spans="1:18" ht="15.75" customHeight="1" x14ac:dyDescent="0.25">
      <c r="A2384" s="1"/>
      <c r="B2384" s="6" t="s">
        <v>14</v>
      </c>
      <c r="C2384" s="6">
        <v>1185732</v>
      </c>
      <c r="D2384" s="7">
        <v>44209</v>
      </c>
      <c r="E2384" s="6" t="s">
        <v>46</v>
      </c>
      <c r="F2384" s="6" t="s">
        <v>90</v>
      </c>
      <c r="G2384" s="6" t="s">
        <v>91</v>
      </c>
      <c r="H2384" s="6" t="s">
        <v>19</v>
      </c>
      <c r="I2384" s="8">
        <v>0.25000000000000006</v>
      </c>
      <c r="J2384" s="9">
        <v>5750</v>
      </c>
      <c r="K2384" s="10">
        <f t="shared" si="19"/>
        <v>1437.5000000000002</v>
      </c>
      <c r="L2384" s="10">
        <f t="shared" si="18"/>
        <v>575.00000000000011</v>
      </c>
      <c r="M2384" s="11">
        <v>0.4</v>
      </c>
      <c r="O2384" s="16"/>
      <c r="P2384" s="14"/>
      <c r="Q2384" s="12"/>
      <c r="R2384" s="13"/>
    </row>
    <row r="2385" spans="1:18" ht="15.75" customHeight="1" x14ac:dyDescent="0.25">
      <c r="A2385" s="1"/>
      <c r="B2385" s="6" t="s">
        <v>14</v>
      </c>
      <c r="C2385" s="6">
        <v>1185732</v>
      </c>
      <c r="D2385" s="7">
        <v>44209</v>
      </c>
      <c r="E2385" s="6" t="s">
        <v>46</v>
      </c>
      <c r="F2385" s="6" t="s">
        <v>90</v>
      </c>
      <c r="G2385" s="6" t="s">
        <v>91</v>
      </c>
      <c r="H2385" s="6" t="s">
        <v>20</v>
      </c>
      <c r="I2385" s="8">
        <v>0.3</v>
      </c>
      <c r="J2385" s="9">
        <v>4250</v>
      </c>
      <c r="K2385" s="10">
        <f t="shared" si="19"/>
        <v>1275</v>
      </c>
      <c r="L2385" s="10">
        <f t="shared" si="18"/>
        <v>510</v>
      </c>
      <c r="M2385" s="11">
        <v>0.4</v>
      </c>
      <c r="O2385" s="16"/>
      <c r="P2385" s="14"/>
      <c r="Q2385" s="12"/>
      <c r="R2385" s="13"/>
    </row>
    <row r="2386" spans="1:18" ht="15.75" customHeight="1" x14ac:dyDescent="0.25">
      <c r="A2386" s="1"/>
      <c r="B2386" s="6" t="s">
        <v>14</v>
      </c>
      <c r="C2386" s="6">
        <v>1185732</v>
      </c>
      <c r="D2386" s="7">
        <v>44209</v>
      </c>
      <c r="E2386" s="6" t="s">
        <v>46</v>
      </c>
      <c r="F2386" s="6" t="s">
        <v>90</v>
      </c>
      <c r="G2386" s="6" t="s">
        <v>91</v>
      </c>
      <c r="H2386" s="6" t="s">
        <v>21</v>
      </c>
      <c r="I2386" s="8">
        <v>0.45</v>
      </c>
      <c r="J2386" s="9">
        <v>4750</v>
      </c>
      <c r="K2386" s="10">
        <f t="shared" si="19"/>
        <v>2137.5</v>
      </c>
      <c r="L2386" s="10">
        <f t="shared" si="18"/>
        <v>748.125</v>
      </c>
      <c r="M2386" s="11">
        <v>0.35</v>
      </c>
      <c r="O2386" s="16"/>
      <c r="P2386" s="14"/>
      <c r="Q2386" s="12"/>
      <c r="R2386" s="13"/>
    </row>
    <row r="2387" spans="1:18" ht="15.75" customHeight="1" x14ac:dyDescent="0.25">
      <c r="A2387" s="1"/>
      <c r="B2387" s="6" t="s">
        <v>14</v>
      </c>
      <c r="C2387" s="6">
        <v>1185732</v>
      </c>
      <c r="D2387" s="7">
        <v>44209</v>
      </c>
      <c r="E2387" s="6" t="s">
        <v>46</v>
      </c>
      <c r="F2387" s="6" t="s">
        <v>90</v>
      </c>
      <c r="G2387" s="6" t="s">
        <v>91</v>
      </c>
      <c r="H2387" s="6" t="s">
        <v>22</v>
      </c>
      <c r="I2387" s="8">
        <v>0.35000000000000003</v>
      </c>
      <c r="J2387" s="9">
        <v>5750</v>
      </c>
      <c r="K2387" s="10">
        <f t="shared" si="19"/>
        <v>2012.5000000000002</v>
      </c>
      <c r="L2387" s="10">
        <f t="shared" si="18"/>
        <v>1006.2500000000001</v>
      </c>
      <c r="M2387" s="11">
        <v>0.5</v>
      </c>
      <c r="O2387" s="16"/>
      <c r="P2387" s="14"/>
      <c r="Q2387" s="12"/>
      <c r="R2387" s="13"/>
    </row>
    <row r="2388" spans="1:18" ht="15.75" customHeight="1" x14ac:dyDescent="0.25">
      <c r="A2388" s="1"/>
      <c r="B2388" s="6" t="s">
        <v>14</v>
      </c>
      <c r="C2388" s="6">
        <v>1185732</v>
      </c>
      <c r="D2388" s="7">
        <v>44238</v>
      </c>
      <c r="E2388" s="6" t="s">
        <v>46</v>
      </c>
      <c r="F2388" s="6" t="s">
        <v>90</v>
      </c>
      <c r="G2388" s="6" t="s">
        <v>91</v>
      </c>
      <c r="H2388" s="6" t="s">
        <v>17</v>
      </c>
      <c r="I2388" s="8">
        <v>0.35000000000000003</v>
      </c>
      <c r="J2388" s="9">
        <v>8250</v>
      </c>
      <c r="K2388" s="10">
        <f t="shared" si="19"/>
        <v>2887.5000000000005</v>
      </c>
      <c r="L2388" s="10">
        <f t="shared" si="18"/>
        <v>1155.0000000000002</v>
      </c>
      <c r="M2388" s="11">
        <v>0.4</v>
      </c>
      <c r="O2388" s="16"/>
      <c r="P2388" s="14"/>
      <c r="Q2388" s="12"/>
      <c r="R2388" s="13"/>
    </row>
    <row r="2389" spans="1:18" ht="15.75" customHeight="1" x14ac:dyDescent="0.25">
      <c r="A2389" s="1"/>
      <c r="B2389" s="6" t="s">
        <v>14</v>
      </c>
      <c r="C2389" s="6">
        <v>1185732</v>
      </c>
      <c r="D2389" s="7">
        <v>44238</v>
      </c>
      <c r="E2389" s="6" t="s">
        <v>46</v>
      </c>
      <c r="F2389" s="6" t="s">
        <v>90</v>
      </c>
      <c r="G2389" s="6" t="s">
        <v>91</v>
      </c>
      <c r="H2389" s="6" t="s">
        <v>18</v>
      </c>
      <c r="I2389" s="8">
        <v>0.35000000000000003</v>
      </c>
      <c r="J2389" s="9">
        <v>4750</v>
      </c>
      <c r="K2389" s="10">
        <f t="shared" si="19"/>
        <v>1662.5000000000002</v>
      </c>
      <c r="L2389" s="10">
        <f t="shared" si="18"/>
        <v>581.875</v>
      </c>
      <c r="M2389" s="11">
        <v>0.35</v>
      </c>
      <c r="O2389" s="16"/>
      <c r="P2389" s="14"/>
      <c r="Q2389" s="12"/>
      <c r="R2389" s="13"/>
    </row>
    <row r="2390" spans="1:18" ht="15.75" customHeight="1" x14ac:dyDescent="0.25">
      <c r="A2390" s="1"/>
      <c r="B2390" s="6" t="s">
        <v>14</v>
      </c>
      <c r="C2390" s="6">
        <v>1185732</v>
      </c>
      <c r="D2390" s="7">
        <v>44238</v>
      </c>
      <c r="E2390" s="6" t="s">
        <v>46</v>
      </c>
      <c r="F2390" s="6" t="s">
        <v>90</v>
      </c>
      <c r="G2390" s="6" t="s">
        <v>91</v>
      </c>
      <c r="H2390" s="6" t="s">
        <v>19</v>
      </c>
      <c r="I2390" s="8">
        <v>0.25000000000000006</v>
      </c>
      <c r="J2390" s="9">
        <v>5250</v>
      </c>
      <c r="K2390" s="10">
        <f t="shared" si="19"/>
        <v>1312.5000000000002</v>
      </c>
      <c r="L2390" s="10">
        <f t="shared" si="18"/>
        <v>525.00000000000011</v>
      </c>
      <c r="M2390" s="11">
        <v>0.4</v>
      </c>
      <c r="O2390" s="16"/>
      <c r="P2390" s="14"/>
      <c r="Q2390" s="12"/>
      <c r="R2390" s="13"/>
    </row>
    <row r="2391" spans="1:18" ht="15.75" customHeight="1" x14ac:dyDescent="0.25">
      <c r="A2391" s="1"/>
      <c r="B2391" s="6" t="s">
        <v>14</v>
      </c>
      <c r="C2391" s="6">
        <v>1185732</v>
      </c>
      <c r="D2391" s="7">
        <v>44238</v>
      </c>
      <c r="E2391" s="6" t="s">
        <v>46</v>
      </c>
      <c r="F2391" s="6" t="s">
        <v>90</v>
      </c>
      <c r="G2391" s="6" t="s">
        <v>91</v>
      </c>
      <c r="H2391" s="6" t="s">
        <v>20</v>
      </c>
      <c r="I2391" s="8">
        <v>0.3</v>
      </c>
      <c r="J2391" s="9">
        <v>3750</v>
      </c>
      <c r="K2391" s="10">
        <f t="shared" si="19"/>
        <v>1125</v>
      </c>
      <c r="L2391" s="10">
        <f t="shared" si="18"/>
        <v>450</v>
      </c>
      <c r="M2391" s="11">
        <v>0.4</v>
      </c>
      <c r="O2391" s="16"/>
      <c r="P2391" s="14"/>
      <c r="Q2391" s="12"/>
      <c r="R2391" s="13"/>
    </row>
    <row r="2392" spans="1:18" ht="15.75" customHeight="1" x14ac:dyDescent="0.25">
      <c r="A2392" s="1"/>
      <c r="B2392" s="6" t="s">
        <v>14</v>
      </c>
      <c r="C2392" s="6">
        <v>1185732</v>
      </c>
      <c r="D2392" s="7">
        <v>44238</v>
      </c>
      <c r="E2392" s="6" t="s">
        <v>46</v>
      </c>
      <c r="F2392" s="6" t="s">
        <v>90</v>
      </c>
      <c r="G2392" s="6" t="s">
        <v>91</v>
      </c>
      <c r="H2392" s="6" t="s">
        <v>21</v>
      </c>
      <c r="I2392" s="8">
        <v>0.45</v>
      </c>
      <c r="J2392" s="9">
        <v>4500</v>
      </c>
      <c r="K2392" s="10">
        <f t="shared" si="19"/>
        <v>2025</v>
      </c>
      <c r="L2392" s="10">
        <f t="shared" si="18"/>
        <v>708.75</v>
      </c>
      <c r="M2392" s="11">
        <v>0.35</v>
      </c>
      <c r="O2392" s="16"/>
      <c r="P2392" s="14"/>
      <c r="Q2392" s="12"/>
      <c r="R2392" s="13"/>
    </row>
    <row r="2393" spans="1:18" ht="15.75" customHeight="1" x14ac:dyDescent="0.25">
      <c r="A2393" s="1"/>
      <c r="B2393" s="6" t="s">
        <v>14</v>
      </c>
      <c r="C2393" s="6">
        <v>1185732</v>
      </c>
      <c r="D2393" s="7">
        <v>44238</v>
      </c>
      <c r="E2393" s="6" t="s">
        <v>46</v>
      </c>
      <c r="F2393" s="6" t="s">
        <v>90</v>
      </c>
      <c r="G2393" s="6" t="s">
        <v>91</v>
      </c>
      <c r="H2393" s="6" t="s">
        <v>22</v>
      </c>
      <c r="I2393" s="8">
        <v>0.3</v>
      </c>
      <c r="J2393" s="9">
        <v>5500</v>
      </c>
      <c r="K2393" s="10">
        <f t="shared" si="19"/>
        <v>1650</v>
      </c>
      <c r="L2393" s="10">
        <f t="shared" si="18"/>
        <v>825</v>
      </c>
      <c r="M2393" s="11">
        <v>0.5</v>
      </c>
      <c r="O2393" s="16"/>
      <c r="P2393" s="14"/>
      <c r="Q2393" s="12"/>
      <c r="R2393" s="13"/>
    </row>
    <row r="2394" spans="1:18" ht="15.75" customHeight="1" x14ac:dyDescent="0.25">
      <c r="A2394" s="1"/>
      <c r="B2394" s="6" t="s">
        <v>14</v>
      </c>
      <c r="C2394" s="6">
        <v>1185732</v>
      </c>
      <c r="D2394" s="7">
        <v>44264</v>
      </c>
      <c r="E2394" s="6" t="s">
        <v>46</v>
      </c>
      <c r="F2394" s="6" t="s">
        <v>90</v>
      </c>
      <c r="G2394" s="6" t="s">
        <v>91</v>
      </c>
      <c r="H2394" s="6" t="s">
        <v>17</v>
      </c>
      <c r="I2394" s="8">
        <v>0.3</v>
      </c>
      <c r="J2394" s="9">
        <v>7700</v>
      </c>
      <c r="K2394" s="10">
        <f t="shared" si="19"/>
        <v>2310</v>
      </c>
      <c r="L2394" s="10">
        <f t="shared" si="18"/>
        <v>924</v>
      </c>
      <c r="M2394" s="11">
        <v>0.4</v>
      </c>
      <c r="O2394" s="16"/>
      <c r="P2394" s="14"/>
      <c r="Q2394" s="12"/>
      <c r="R2394" s="13"/>
    </row>
    <row r="2395" spans="1:18" ht="15.75" customHeight="1" x14ac:dyDescent="0.25">
      <c r="A2395" s="1"/>
      <c r="B2395" s="6" t="s">
        <v>14</v>
      </c>
      <c r="C2395" s="6">
        <v>1185732</v>
      </c>
      <c r="D2395" s="7">
        <v>44264</v>
      </c>
      <c r="E2395" s="6" t="s">
        <v>46</v>
      </c>
      <c r="F2395" s="6" t="s">
        <v>90</v>
      </c>
      <c r="G2395" s="6" t="s">
        <v>91</v>
      </c>
      <c r="H2395" s="6" t="s">
        <v>18</v>
      </c>
      <c r="I2395" s="8">
        <v>0.3</v>
      </c>
      <c r="J2395" s="9">
        <v>4500</v>
      </c>
      <c r="K2395" s="10">
        <f t="shared" si="19"/>
        <v>1350</v>
      </c>
      <c r="L2395" s="10">
        <f t="shared" si="18"/>
        <v>472.49999999999994</v>
      </c>
      <c r="M2395" s="11">
        <v>0.35</v>
      </c>
      <c r="O2395" s="16"/>
      <c r="P2395" s="14"/>
      <c r="Q2395" s="12"/>
      <c r="R2395" s="13"/>
    </row>
    <row r="2396" spans="1:18" ht="15.75" customHeight="1" x14ac:dyDescent="0.25">
      <c r="A2396" s="1"/>
      <c r="B2396" s="6" t="s">
        <v>14</v>
      </c>
      <c r="C2396" s="6">
        <v>1185732</v>
      </c>
      <c r="D2396" s="7">
        <v>44264</v>
      </c>
      <c r="E2396" s="6" t="s">
        <v>46</v>
      </c>
      <c r="F2396" s="6" t="s">
        <v>90</v>
      </c>
      <c r="G2396" s="6" t="s">
        <v>91</v>
      </c>
      <c r="H2396" s="6" t="s">
        <v>19</v>
      </c>
      <c r="I2396" s="8">
        <v>0.2</v>
      </c>
      <c r="J2396" s="9">
        <v>4750</v>
      </c>
      <c r="K2396" s="10">
        <f t="shared" si="19"/>
        <v>950</v>
      </c>
      <c r="L2396" s="10">
        <f t="shared" si="18"/>
        <v>380</v>
      </c>
      <c r="M2396" s="11">
        <v>0.4</v>
      </c>
      <c r="O2396" s="16"/>
      <c r="P2396" s="14"/>
      <c r="Q2396" s="12"/>
      <c r="R2396" s="13"/>
    </row>
    <row r="2397" spans="1:18" ht="15.75" customHeight="1" x14ac:dyDescent="0.25">
      <c r="A2397" s="1"/>
      <c r="B2397" s="6" t="s">
        <v>14</v>
      </c>
      <c r="C2397" s="6">
        <v>1185732</v>
      </c>
      <c r="D2397" s="7">
        <v>44264</v>
      </c>
      <c r="E2397" s="6" t="s">
        <v>46</v>
      </c>
      <c r="F2397" s="6" t="s">
        <v>90</v>
      </c>
      <c r="G2397" s="6" t="s">
        <v>91</v>
      </c>
      <c r="H2397" s="6" t="s">
        <v>20</v>
      </c>
      <c r="I2397" s="8">
        <v>0.24999999999999994</v>
      </c>
      <c r="J2397" s="9">
        <v>3250</v>
      </c>
      <c r="K2397" s="10">
        <f t="shared" si="19"/>
        <v>812.49999999999977</v>
      </c>
      <c r="L2397" s="10">
        <f t="shared" si="18"/>
        <v>324.99999999999994</v>
      </c>
      <c r="M2397" s="11">
        <v>0.4</v>
      </c>
      <c r="O2397" s="16"/>
      <c r="P2397" s="14"/>
      <c r="Q2397" s="12"/>
      <c r="R2397" s="13"/>
    </row>
    <row r="2398" spans="1:18" ht="15.75" customHeight="1" x14ac:dyDescent="0.25">
      <c r="A2398" s="1"/>
      <c r="B2398" s="6" t="s">
        <v>14</v>
      </c>
      <c r="C2398" s="6">
        <v>1185732</v>
      </c>
      <c r="D2398" s="7">
        <v>44264</v>
      </c>
      <c r="E2398" s="6" t="s">
        <v>46</v>
      </c>
      <c r="F2398" s="6" t="s">
        <v>90</v>
      </c>
      <c r="G2398" s="6" t="s">
        <v>91</v>
      </c>
      <c r="H2398" s="6" t="s">
        <v>21</v>
      </c>
      <c r="I2398" s="8">
        <v>0.40000000000000008</v>
      </c>
      <c r="J2398" s="9">
        <v>3750</v>
      </c>
      <c r="K2398" s="10">
        <f t="shared" si="19"/>
        <v>1500.0000000000002</v>
      </c>
      <c r="L2398" s="10">
        <f t="shared" si="18"/>
        <v>525</v>
      </c>
      <c r="M2398" s="11">
        <v>0.35</v>
      </c>
      <c r="O2398" s="16"/>
      <c r="P2398" s="14"/>
      <c r="Q2398" s="12"/>
      <c r="R2398" s="13"/>
    </row>
    <row r="2399" spans="1:18" ht="15.75" customHeight="1" x14ac:dyDescent="0.25">
      <c r="A2399" s="1"/>
      <c r="B2399" s="6" t="s">
        <v>14</v>
      </c>
      <c r="C2399" s="6">
        <v>1185732</v>
      </c>
      <c r="D2399" s="7">
        <v>44264</v>
      </c>
      <c r="E2399" s="6" t="s">
        <v>46</v>
      </c>
      <c r="F2399" s="6" t="s">
        <v>90</v>
      </c>
      <c r="G2399" s="6" t="s">
        <v>91</v>
      </c>
      <c r="H2399" s="6" t="s">
        <v>22</v>
      </c>
      <c r="I2399" s="8">
        <v>0.3</v>
      </c>
      <c r="J2399" s="9">
        <v>4750</v>
      </c>
      <c r="K2399" s="10">
        <f t="shared" si="19"/>
        <v>1425</v>
      </c>
      <c r="L2399" s="10">
        <f t="shared" si="18"/>
        <v>712.5</v>
      </c>
      <c r="M2399" s="11">
        <v>0.5</v>
      </c>
      <c r="O2399" s="16"/>
      <c r="P2399" s="14"/>
      <c r="Q2399" s="12"/>
      <c r="R2399" s="13"/>
    </row>
    <row r="2400" spans="1:18" ht="15.75" customHeight="1" x14ac:dyDescent="0.25">
      <c r="A2400" s="1"/>
      <c r="B2400" s="6" t="s">
        <v>14</v>
      </c>
      <c r="C2400" s="6">
        <v>1185732</v>
      </c>
      <c r="D2400" s="7">
        <v>44296</v>
      </c>
      <c r="E2400" s="6" t="s">
        <v>46</v>
      </c>
      <c r="F2400" s="6" t="s">
        <v>90</v>
      </c>
      <c r="G2400" s="6" t="s">
        <v>91</v>
      </c>
      <c r="H2400" s="6" t="s">
        <v>17</v>
      </c>
      <c r="I2400" s="8">
        <v>0.3</v>
      </c>
      <c r="J2400" s="9">
        <v>7250</v>
      </c>
      <c r="K2400" s="10">
        <f t="shared" si="19"/>
        <v>2175</v>
      </c>
      <c r="L2400" s="10">
        <f t="shared" si="18"/>
        <v>870</v>
      </c>
      <c r="M2400" s="11">
        <v>0.4</v>
      </c>
      <c r="O2400" s="16"/>
      <c r="P2400" s="14"/>
      <c r="Q2400" s="12"/>
      <c r="R2400" s="13"/>
    </row>
    <row r="2401" spans="1:18" ht="15.75" customHeight="1" x14ac:dyDescent="0.25">
      <c r="A2401" s="1"/>
      <c r="B2401" s="6" t="s">
        <v>14</v>
      </c>
      <c r="C2401" s="6">
        <v>1185732</v>
      </c>
      <c r="D2401" s="7">
        <v>44296</v>
      </c>
      <c r="E2401" s="6" t="s">
        <v>46</v>
      </c>
      <c r="F2401" s="6" t="s">
        <v>90</v>
      </c>
      <c r="G2401" s="6" t="s">
        <v>91</v>
      </c>
      <c r="H2401" s="6" t="s">
        <v>18</v>
      </c>
      <c r="I2401" s="8">
        <v>0.3</v>
      </c>
      <c r="J2401" s="9">
        <v>4250</v>
      </c>
      <c r="K2401" s="10">
        <f t="shared" si="19"/>
        <v>1275</v>
      </c>
      <c r="L2401" s="10">
        <f t="shared" si="18"/>
        <v>446.25</v>
      </c>
      <c r="M2401" s="11">
        <v>0.35</v>
      </c>
      <c r="O2401" s="16"/>
      <c r="P2401" s="14"/>
      <c r="Q2401" s="12"/>
      <c r="R2401" s="13"/>
    </row>
    <row r="2402" spans="1:18" ht="15.75" customHeight="1" x14ac:dyDescent="0.25">
      <c r="A2402" s="1"/>
      <c r="B2402" s="6" t="s">
        <v>14</v>
      </c>
      <c r="C2402" s="6">
        <v>1185732</v>
      </c>
      <c r="D2402" s="7">
        <v>44296</v>
      </c>
      <c r="E2402" s="6" t="s">
        <v>46</v>
      </c>
      <c r="F2402" s="6" t="s">
        <v>90</v>
      </c>
      <c r="G2402" s="6" t="s">
        <v>91</v>
      </c>
      <c r="H2402" s="6" t="s">
        <v>19</v>
      </c>
      <c r="I2402" s="8">
        <v>0.2</v>
      </c>
      <c r="J2402" s="9">
        <v>4250</v>
      </c>
      <c r="K2402" s="10">
        <f t="shared" si="19"/>
        <v>850</v>
      </c>
      <c r="L2402" s="10">
        <f t="shared" si="18"/>
        <v>340</v>
      </c>
      <c r="M2402" s="11">
        <v>0.4</v>
      </c>
      <c r="O2402" s="16"/>
      <c r="P2402" s="14"/>
      <c r="Q2402" s="12"/>
      <c r="R2402" s="13"/>
    </row>
    <row r="2403" spans="1:18" ht="15.75" customHeight="1" x14ac:dyDescent="0.25">
      <c r="A2403" s="1"/>
      <c r="B2403" s="6" t="s">
        <v>14</v>
      </c>
      <c r="C2403" s="6">
        <v>1185732</v>
      </c>
      <c r="D2403" s="7">
        <v>44296</v>
      </c>
      <c r="E2403" s="6" t="s">
        <v>46</v>
      </c>
      <c r="F2403" s="6" t="s">
        <v>90</v>
      </c>
      <c r="G2403" s="6" t="s">
        <v>91</v>
      </c>
      <c r="H2403" s="6" t="s">
        <v>20</v>
      </c>
      <c r="I2403" s="8">
        <v>0.24999999999999994</v>
      </c>
      <c r="J2403" s="9">
        <v>3500</v>
      </c>
      <c r="K2403" s="10">
        <f t="shared" si="19"/>
        <v>874.99999999999977</v>
      </c>
      <c r="L2403" s="10">
        <f t="shared" si="18"/>
        <v>349.99999999999994</v>
      </c>
      <c r="M2403" s="11">
        <v>0.4</v>
      </c>
      <c r="O2403" s="16"/>
      <c r="P2403" s="14"/>
      <c r="Q2403" s="12"/>
      <c r="R2403" s="13"/>
    </row>
    <row r="2404" spans="1:18" ht="15.75" customHeight="1" x14ac:dyDescent="0.25">
      <c r="A2404" s="1"/>
      <c r="B2404" s="6" t="s">
        <v>14</v>
      </c>
      <c r="C2404" s="6">
        <v>1185732</v>
      </c>
      <c r="D2404" s="7">
        <v>44296</v>
      </c>
      <c r="E2404" s="6" t="s">
        <v>46</v>
      </c>
      <c r="F2404" s="6" t="s">
        <v>90</v>
      </c>
      <c r="G2404" s="6" t="s">
        <v>91</v>
      </c>
      <c r="H2404" s="6" t="s">
        <v>21</v>
      </c>
      <c r="I2404" s="8">
        <v>0.45</v>
      </c>
      <c r="J2404" s="9">
        <v>3750</v>
      </c>
      <c r="K2404" s="10">
        <f t="shared" si="19"/>
        <v>1687.5</v>
      </c>
      <c r="L2404" s="10">
        <f t="shared" si="18"/>
        <v>590.625</v>
      </c>
      <c r="M2404" s="11">
        <v>0.35</v>
      </c>
      <c r="O2404" s="16"/>
      <c r="P2404" s="14"/>
      <c r="Q2404" s="12"/>
      <c r="R2404" s="13"/>
    </row>
    <row r="2405" spans="1:18" ht="15.75" customHeight="1" x14ac:dyDescent="0.25">
      <c r="A2405" s="1"/>
      <c r="B2405" s="6" t="s">
        <v>14</v>
      </c>
      <c r="C2405" s="6">
        <v>1185732</v>
      </c>
      <c r="D2405" s="7">
        <v>44296</v>
      </c>
      <c r="E2405" s="6" t="s">
        <v>46</v>
      </c>
      <c r="F2405" s="6" t="s">
        <v>90</v>
      </c>
      <c r="G2405" s="6" t="s">
        <v>91</v>
      </c>
      <c r="H2405" s="6" t="s">
        <v>22</v>
      </c>
      <c r="I2405" s="8">
        <v>0.35000000000000003</v>
      </c>
      <c r="J2405" s="9">
        <v>5250</v>
      </c>
      <c r="K2405" s="10">
        <f t="shared" si="19"/>
        <v>1837.5000000000002</v>
      </c>
      <c r="L2405" s="10">
        <f t="shared" si="18"/>
        <v>918.75000000000011</v>
      </c>
      <c r="M2405" s="11">
        <v>0.5</v>
      </c>
      <c r="O2405" s="16"/>
      <c r="P2405" s="14"/>
      <c r="Q2405" s="12"/>
      <c r="R2405" s="13"/>
    </row>
    <row r="2406" spans="1:18" ht="15.75" customHeight="1" x14ac:dyDescent="0.25">
      <c r="A2406" s="1"/>
      <c r="B2406" s="6" t="s">
        <v>14</v>
      </c>
      <c r="C2406" s="6">
        <v>1185732</v>
      </c>
      <c r="D2406" s="7">
        <v>44325</v>
      </c>
      <c r="E2406" s="6" t="s">
        <v>46</v>
      </c>
      <c r="F2406" s="6" t="s">
        <v>90</v>
      </c>
      <c r="G2406" s="6" t="s">
        <v>91</v>
      </c>
      <c r="H2406" s="6" t="s">
        <v>17</v>
      </c>
      <c r="I2406" s="8">
        <v>0.45</v>
      </c>
      <c r="J2406" s="9">
        <v>7950</v>
      </c>
      <c r="K2406" s="10">
        <f t="shared" si="19"/>
        <v>3577.5</v>
      </c>
      <c r="L2406" s="10">
        <f t="shared" si="18"/>
        <v>1431</v>
      </c>
      <c r="M2406" s="11">
        <v>0.4</v>
      </c>
      <c r="O2406" s="16"/>
      <c r="P2406" s="14"/>
      <c r="Q2406" s="12"/>
      <c r="R2406" s="13"/>
    </row>
    <row r="2407" spans="1:18" ht="15.75" customHeight="1" x14ac:dyDescent="0.25">
      <c r="A2407" s="1"/>
      <c r="B2407" s="6" t="s">
        <v>14</v>
      </c>
      <c r="C2407" s="6">
        <v>1185732</v>
      </c>
      <c r="D2407" s="7">
        <v>44325</v>
      </c>
      <c r="E2407" s="6" t="s">
        <v>46</v>
      </c>
      <c r="F2407" s="6" t="s">
        <v>90</v>
      </c>
      <c r="G2407" s="6" t="s">
        <v>91</v>
      </c>
      <c r="H2407" s="6" t="s">
        <v>18</v>
      </c>
      <c r="I2407" s="8">
        <v>0.45</v>
      </c>
      <c r="J2407" s="9">
        <v>5000</v>
      </c>
      <c r="K2407" s="10">
        <f t="shared" si="19"/>
        <v>2250</v>
      </c>
      <c r="L2407" s="10">
        <f t="shared" si="18"/>
        <v>787.5</v>
      </c>
      <c r="M2407" s="11">
        <v>0.35</v>
      </c>
      <c r="O2407" s="16"/>
      <c r="P2407" s="14"/>
      <c r="Q2407" s="12"/>
      <c r="R2407" s="13"/>
    </row>
    <row r="2408" spans="1:18" ht="15.75" customHeight="1" x14ac:dyDescent="0.25">
      <c r="A2408" s="1"/>
      <c r="B2408" s="6" t="s">
        <v>14</v>
      </c>
      <c r="C2408" s="6">
        <v>1185732</v>
      </c>
      <c r="D2408" s="7">
        <v>44325</v>
      </c>
      <c r="E2408" s="6" t="s">
        <v>46</v>
      </c>
      <c r="F2408" s="6" t="s">
        <v>90</v>
      </c>
      <c r="G2408" s="6" t="s">
        <v>91</v>
      </c>
      <c r="H2408" s="6" t="s">
        <v>19</v>
      </c>
      <c r="I2408" s="8">
        <v>0.4</v>
      </c>
      <c r="J2408" s="9">
        <v>4750</v>
      </c>
      <c r="K2408" s="10">
        <f t="shared" si="19"/>
        <v>1900</v>
      </c>
      <c r="L2408" s="10">
        <f t="shared" si="18"/>
        <v>760</v>
      </c>
      <c r="M2408" s="11">
        <v>0.4</v>
      </c>
      <c r="O2408" s="16"/>
      <c r="P2408" s="14"/>
      <c r="Q2408" s="12"/>
      <c r="R2408" s="13"/>
    </row>
    <row r="2409" spans="1:18" ht="15.75" customHeight="1" x14ac:dyDescent="0.25">
      <c r="A2409" s="1"/>
      <c r="B2409" s="6" t="s">
        <v>14</v>
      </c>
      <c r="C2409" s="6">
        <v>1185732</v>
      </c>
      <c r="D2409" s="7">
        <v>44325</v>
      </c>
      <c r="E2409" s="6" t="s">
        <v>46</v>
      </c>
      <c r="F2409" s="6" t="s">
        <v>90</v>
      </c>
      <c r="G2409" s="6" t="s">
        <v>91</v>
      </c>
      <c r="H2409" s="6" t="s">
        <v>20</v>
      </c>
      <c r="I2409" s="8">
        <v>0.4</v>
      </c>
      <c r="J2409" s="9">
        <v>4250</v>
      </c>
      <c r="K2409" s="10">
        <f t="shared" si="19"/>
        <v>1700</v>
      </c>
      <c r="L2409" s="10">
        <f t="shared" si="18"/>
        <v>680</v>
      </c>
      <c r="M2409" s="11">
        <v>0.4</v>
      </c>
      <c r="O2409" s="16"/>
      <c r="P2409" s="14"/>
      <c r="Q2409" s="12"/>
      <c r="R2409" s="13"/>
    </row>
    <row r="2410" spans="1:18" ht="15.75" customHeight="1" x14ac:dyDescent="0.25">
      <c r="A2410" s="1"/>
      <c r="B2410" s="6" t="s">
        <v>14</v>
      </c>
      <c r="C2410" s="6">
        <v>1185732</v>
      </c>
      <c r="D2410" s="7">
        <v>44325</v>
      </c>
      <c r="E2410" s="6" t="s">
        <v>46</v>
      </c>
      <c r="F2410" s="6" t="s">
        <v>90</v>
      </c>
      <c r="G2410" s="6" t="s">
        <v>91</v>
      </c>
      <c r="H2410" s="6" t="s">
        <v>21</v>
      </c>
      <c r="I2410" s="8">
        <v>0.49999999999999994</v>
      </c>
      <c r="J2410" s="9">
        <v>4500</v>
      </c>
      <c r="K2410" s="10">
        <f t="shared" si="19"/>
        <v>2249.9999999999995</v>
      </c>
      <c r="L2410" s="10">
        <f t="shared" si="18"/>
        <v>787.49999999999977</v>
      </c>
      <c r="M2410" s="11">
        <v>0.35</v>
      </c>
      <c r="O2410" s="16"/>
      <c r="P2410" s="14"/>
      <c r="Q2410" s="12"/>
      <c r="R2410" s="13"/>
    </row>
    <row r="2411" spans="1:18" ht="15.75" customHeight="1" x14ac:dyDescent="0.25">
      <c r="A2411" s="1"/>
      <c r="B2411" s="6" t="s">
        <v>14</v>
      </c>
      <c r="C2411" s="6">
        <v>1185732</v>
      </c>
      <c r="D2411" s="7">
        <v>44325</v>
      </c>
      <c r="E2411" s="6" t="s">
        <v>46</v>
      </c>
      <c r="F2411" s="6" t="s">
        <v>90</v>
      </c>
      <c r="G2411" s="6" t="s">
        <v>91</v>
      </c>
      <c r="H2411" s="6" t="s">
        <v>22</v>
      </c>
      <c r="I2411" s="8">
        <v>0.54999999999999993</v>
      </c>
      <c r="J2411" s="9">
        <v>5500</v>
      </c>
      <c r="K2411" s="10">
        <f t="shared" si="19"/>
        <v>3024.9999999999995</v>
      </c>
      <c r="L2411" s="10">
        <f t="shared" si="18"/>
        <v>1512.4999999999998</v>
      </c>
      <c r="M2411" s="11">
        <v>0.5</v>
      </c>
      <c r="O2411" s="16"/>
      <c r="P2411" s="14"/>
      <c r="Q2411" s="12"/>
      <c r="R2411" s="13"/>
    </row>
    <row r="2412" spans="1:18" ht="15.75" customHeight="1" x14ac:dyDescent="0.25">
      <c r="A2412" s="1"/>
      <c r="B2412" s="6" t="s">
        <v>14</v>
      </c>
      <c r="C2412" s="6">
        <v>1185732</v>
      </c>
      <c r="D2412" s="7">
        <v>44358</v>
      </c>
      <c r="E2412" s="6" t="s">
        <v>46</v>
      </c>
      <c r="F2412" s="6" t="s">
        <v>90</v>
      </c>
      <c r="G2412" s="6" t="s">
        <v>91</v>
      </c>
      <c r="H2412" s="6" t="s">
        <v>17</v>
      </c>
      <c r="I2412" s="8">
        <v>0.49999999999999994</v>
      </c>
      <c r="J2412" s="9">
        <v>8000</v>
      </c>
      <c r="K2412" s="10">
        <f t="shared" si="19"/>
        <v>3999.9999999999995</v>
      </c>
      <c r="L2412" s="10">
        <f t="shared" si="18"/>
        <v>1600</v>
      </c>
      <c r="M2412" s="11">
        <v>0.4</v>
      </c>
      <c r="O2412" s="16"/>
      <c r="P2412" s="14"/>
      <c r="Q2412" s="12"/>
      <c r="R2412" s="13"/>
    </row>
    <row r="2413" spans="1:18" ht="15.75" customHeight="1" x14ac:dyDescent="0.25">
      <c r="A2413" s="1"/>
      <c r="B2413" s="6" t="s">
        <v>14</v>
      </c>
      <c r="C2413" s="6">
        <v>1185732</v>
      </c>
      <c r="D2413" s="7">
        <v>44358</v>
      </c>
      <c r="E2413" s="6" t="s">
        <v>46</v>
      </c>
      <c r="F2413" s="6" t="s">
        <v>90</v>
      </c>
      <c r="G2413" s="6" t="s">
        <v>91</v>
      </c>
      <c r="H2413" s="6" t="s">
        <v>18</v>
      </c>
      <c r="I2413" s="8">
        <v>0.45</v>
      </c>
      <c r="J2413" s="9">
        <v>5500</v>
      </c>
      <c r="K2413" s="10">
        <f t="shared" si="19"/>
        <v>2475</v>
      </c>
      <c r="L2413" s="10">
        <f t="shared" si="18"/>
        <v>866.25</v>
      </c>
      <c r="M2413" s="11">
        <v>0.35</v>
      </c>
      <c r="O2413" s="16"/>
      <c r="P2413" s="14"/>
      <c r="Q2413" s="12"/>
      <c r="R2413" s="13"/>
    </row>
    <row r="2414" spans="1:18" ht="15.75" customHeight="1" x14ac:dyDescent="0.25">
      <c r="A2414" s="1"/>
      <c r="B2414" s="6" t="s">
        <v>14</v>
      </c>
      <c r="C2414" s="6">
        <v>1185732</v>
      </c>
      <c r="D2414" s="7">
        <v>44358</v>
      </c>
      <c r="E2414" s="6" t="s">
        <v>46</v>
      </c>
      <c r="F2414" s="6" t="s">
        <v>90</v>
      </c>
      <c r="G2414" s="6" t="s">
        <v>91</v>
      </c>
      <c r="H2414" s="6" t="s">
        <v>19</v>
      </c>
      <c r="I2414" s="8">
        <v>0.5</v>
      </c>
      <c r="J2414" s="9">
        <v>5250</v>
      </c>
      <c r="K2414" s="10">
        <f t="shared" si="19"/>
        <v>2625</v>
      </c>
      <c r="L2414" s="10">
        <f t="shared" si="18"/>
        <v>1050</v>
      </c>
      <c r="M2414" s="11">
        <v>0.4</v>
      </c>
      <c r="O2414" s="16"/>
      <c r="P2414" s="14"/>
      <c r="Q2414" s="12"/>
      <c r="R2414" s="13"/>
    </row>
    <row r="2415" spans="1:18" ht="15.75" customHeight="1" x14ac:dyDescent="0.25">
      <c r="A2415" s="1"/>
      <c r="B2415" s="6" t="s">
        <v>14</v>
      </c>
      <c r="C2415" s="6">
        <v>1185732</v>
      </c>
      <c r="D2415" s="7">
        <v>44358</v>
      </c>
      <c r="E2415" s="6" t="s">
        <v>46</v>
      </c>
      <c r="F2415" s="6" t="s">
        <v>90</v>
      </c>
      <c r="G2415" s="6" t="s">
        <v>91</v>
      </c>
      <c r="H2415" s="6" t="s">
        <v>20</v>
      </c>
      <c r="I2415" s="8">
        <v>0.5</v>
      </c>
      <c r="J2415" s="9">
        <v>5000</v>
      </c>
      <c r="K2415" s="10">
        <f t="shared" si="19"/>
        <v>2500</v>
      </c>
      <c r="L2415" s="10">
        <f t="shared" si="18"/>
        <v>1000</v>
      </c>
      <c r="M2415" s="11">
        <v>0.4</v>
      </c>
      <c r="O2415" s="16"/>
      <c r="P2415" s="14"/>
      <c r="Q2415" s="12"/>
      <c r="R2415" s="13"/>
    </row>
    <row r="2416" spans="1:18" ht="15.75" customHeight="1" x14ac:dyDescent="0.25">
      <c r="A2416" s="1"/>
      <c r="B2416" s="6" t="s">
        <v>14</v>
      </c>
      <c r="C2416" s="6">
        <v>1185732</v>
      </c>
      <c r="D2416" s="7">
        <v>44358</v>
      </c>
      <c r="E2416" s="6" t="s">
        <v>46</v>
      </c>
      <c r="F2416" s="6" t="s">
        <v>90</v>
      </c>
      <c r="G2416" s="6" t="s">
        <v>91</v>
      </c>
      <c r="H2416" s="6" t="s">
        <v>21</v>
      </c>
      <c r="I2416" s="8">
        <v>0.65</v>
      </c>
      <c r="J2416" s="9">
        <v>5000</v>
      </c>
      <c r="K2416" s="10">
        <f t="shared" si="19"/>
        <v>3250</v>
      </c>
      <c r="L2416" s="10">
        <f t="shared" si="18"/>
        <v>1137.5</v>
      </c>
      <c r="M2416" s="11">
        <v>0.35</v>
      </c>
      <c r="O2416" s="16"/>
      <c r="P2416" s="14"/>
      <c r="Q2416" s="12"/>
      <c r="R2416" s="13"/>
    </row>
    <row r="2417" spans="1:18" ht="15.75" customHeight="1" x14ac:dyDescent="0.25">
      <c r="A2417" s="1"/>
      <c r="B2417" s="6" t="s">
        <v>14</v>
      </c>
      <c r="C2417" s="6">
        <v>1185732</v>
      </c>
      <c r="D2417" s="7">
        <v>44358</v>
      </c>
      <c r="E2417" s="6" t="s">
        <v>46</v>
      </c>
      <c r="F2417" s="6" t="s">
        <v>90</v>
      </c>
      <c r="G2417" s="6" t="s">
        <v>91</v>
      </c>
      <c r="H2417" s="6" t="s">
        <v>22</v>
      </c>
      <c r="I2417" s="8">
        <v>0.70000000000000007</v>
      </c>
      <c r="J2417" s="9">
        <v>6750</v>
      </c>
      <c r="K2417" s="10">
        <f t="shared" si="19"/>
        <v>4725</v>
      </c>
      <c r="L2417" s="10">
        <f t="shared" si="18"/>
        <v>2362.5</v>
      </c>
      <c r="M2417" s="11">
        <v>0.5</v>
      </c>
      <c r="O2417" s="16"/>
      <c r="P2417" s="14"/>
      <c r="Q2417" s="12"/>
      <c r="R2417" s="13"/>
    </row>
    <row r="2418" spans="1:18" ht="15.75" customHeight="1" x14ac:dyDescent="0.25">
      <c r="A2418" s="1"/>
      <c r="B2418" s="6" t="s">
        <v>14</v>
      </c>
      <c r="C2418" s="6">
        <v>1185732</v>
      </c>
      <c r="D2418" s="7">
        <v>44386</v>
      </c>
      <c r="E2418" s="6" t="s">
        <v>46</v>
      </c>
      <c r="F2418" s="6" t="s">
        <v>90</v>
      </c>
      <c r="G2418" s="6" t="s">
        <v>91</v>
      </c>
      <c r="H2418" s="6" t="s">
        <v>17</v>
      </c>
      <c r="I2418" s="8">
        <v>0.65</v>
      </c>
      <c r="J2418" s="9">
        <v>9000</v>
      </c>
      <c r="K2418" s="10">
        <f t="shared" si="19"/>
        <v>5850</v>
      </c>
      <c r="L2418" s="10">
        <f t="shared" si="18"/>
        <v>2340</v>
      </c>
      <c r="M2418" s="11">
        <v>0.4</v>
      </c>
      <c r="O2418" s="16"/>
      <c r="P2418" s="14"/>
      <c r="Q2418" s="12"/>
      <c r="R2418" s="13"/>
    </row>
    <row r="2419" spans="1:18" ht="15.75" customHeight="1" x14ac:dyDescent="0.25">
      <c r="A2419" s="1"/>
      <c r="B2419" s="6" t="s">
        <v>14</v>
      </c>
      <c r="C2419" s="6">
        <v>1185732</v>
      </c>
      <c r="D2419" s="7">
        <v>44386</v>
      </c>
      <c r="E2419" s="6" t="s">
        <v>46</v>
      </c>
      <c r="F2419" s="6" t="s">
        <v>90</v>
      </c>
      <c r="G2419" s="6" t="s">
        <v>91</v>
      </c>
      <c r="H2419" s="6" t="s">
        <v>18</v>
      </c>
      <c r="I2419" s="8">
        <v>0.60000000000000009</v>
      </c>
      <c r="J2419" s="9">
        <v>6500</v>
      </c>
      <c r="K2419" s="10">
        <f t="shared" si="19"/>
        <v>3900.0000000000005</v>
      </c>
      <c r="L2419" s="10">
        <f t="shared" si="18"/>
        <v>1365</v>
      </c>
      <c r="M2419" s="11">
        <v>0.35</v>
      </c>
      <c r="O2419" s="16"/>
      <c r="P2419" s="14"/>
      <c r="Q2419" s="12"/>
      <c r="R2419" s="13"/>
    </row>
    <row r="2420" spans="1:18" ht="15.75" customHeight="1" x14ac:dyDescent="0.25">
      <c r="A2420" s="1"/>
      <c r="B2420" s="6" t="s">
        <v>14</v>
      </c>
      <c r="C2420" s="6">
        <v>1185732</v>
      </c>
      <c r="D2420" s="7">
        <v>44386</v>
      </c>
      <c r="E2420" s="6" t="s">
        <v>46</v>
      </c>
      <c r="F2420" s="6" t="s">
        <v>90</v>
      </c>
      <c r="G2420" s="6" t="s">
        <v>91</v>
      </c>
      <c r="H2420" s="6" t="s">
        <v>19</v>
      </c>
      <c r="I2420" s="8">
        <v>0.55000000000000004</v>
      </c>
      <c r="J2420" s="9">
        <v>5750</v>
      </c>
      <c r="K2420" s="10">
        <f t="shared" si="19"/>
        <v>3162.5000000000005</v>
      </c>
      <c r="L2420" s="10">
        <f t="shared" si="18"/>
        <v>1265.0000000000002</v>
      </c>
      <c r="M2420" s="11">
        <v>0.4</v>
      </c>
      <c r="O2420" s="16"/>
      <c r="P2420" s="14"/>
      <c r="Q2420" s="12"/>
      <c r="R2420" s="13"/>
    </row>
    <row r="2421" spans="1:18" ht="15.75" customHeight="1" x14ac:dyDescent="0.25">
      <c r="A2421" s="1"/>
      <c r="B2421" s="6" t="s">
        <v>14</v>
      </c>
      <c r="C2421" s="6">
        <v>1185732</v>
      </c>
      <c r="D2421" s="7">
        <v>44386</v>
      </c>
      <c r="E2421" s="6" t="s">
        <v>46</v>
      </c>
      <c r="F2421" s="6" t="s">
        <v>90</v>
      </c>
      <c r="G2421" s="6" t="s">
        <v>91</v>
      </c>
      <c r="H2421" s="6" t="s">
        <v>20</v>
      </c>
      <c r="I2421" s="8">
        <v>0.55000000000000004</v>
      </c>
      <c r="J2421" s="9">
        <v>5250</v>
      </c>
      <c r="K2421" s="10">
        <f t="shared" si="19"/>
        <v>2887.5000000000005</v>
      </c>
      <c r="L2421" s="10">
        <f t="shared" si="18"/>
        <v>1155.0000000000002</v>
      </c>
      <c r="M2421" s="11">
        <v>0.4</v>
      </c>
      <c r="O2421" s="16"/>
      <c r="P2421" s="14"/>
      <c r="Q2421" s="12"/>
      <c r="R2421" s="13"/>
    </row>
    <row r="2422" spans="1:18" ht="15.75" customHeight="1" x14ac:dyDescent="0.25">
      <c r="A2422" s="1"/>
      <c r="B2422" s="6" t="s">
        <v>14</v>
      </c>
      <c r="C2422" s="6">
        <v>1185732</v>
      </c>
      <c r="D2422" s="7">
        <v>44386</v>
      </c>
      <c r="E2422" s="6" t="s">
        <v>46</v>
      </c>
      <c r="F2422" s="6" t="s">
        <v>90</v>
      </c>
      <c r="G2422" s="6" t="s">
        <v>91</v>
      </c>
      <c r="H2422" s="6" t="s">
        <v>21</v>
      </c>
      <c r="I2422" s="8">
        <v>0.65</v>
      </c>
      <c r="J2422" s="9">
        <v>5500</v>
      </c>
      <c r="K2422" s="10">
        <f t="shared" si="19"/>
        <v>3575</v>
      </c>
      <c r="L2422" s="10">
        <f t="shared" si="18"/>
        <v>1251.25</v>
      </c>
      <c r="M2422" s="11">
        <v>0.35</v>
      </c>
      <c r="O2422" s="16"/>
      <c r="P2422" s="14"/>
      <c r="Q2422" s="12"/>
      <c r="R2422" s="13"/>
    </row>
    <row r="2423" spans="1:18" ht="15.75" customHeight="1" x14ac:dyDescent="0.25">
      <c r="A2423" s="1"/>
      <c r="B2423" s="6" t="s">
        <v>14</v>
      </c>
      <c r="C2423" s="6">
        <v>1185732</v>
      </c>
      <c r="D2423" s="7">
        <v>44386</v>
      </c>
      <c r="E2423" s="6" t="s">
        <v>46</v>
      </c>
      <c r="F2423" s="6" t="s">
        <v>90</v>
      </c>
      <c r="G2423" s="6" t="s">
        <v>91</v>
      </c>
      <c r="H2423" s="6" t="s">
        <v>22</v>
      </c>
      <c r="I2423" s="8">
        <v>0.70000000000000007</v>
      </c>
      <c r="J2423" s="9">
        <v>7250</v>
      </c>
      <c r="K2423" s="10">
        <f t="shared" si="19"/>
        <v>5075.0000000000009</v>
      </c>
      <c r="L2423" s="10">
        <f t="shared" si="18"/>
        <v>2537.5000000000005</v>
      </c>
      <c r="M2423" s="11">
        <v>0.5</v>
      </c>
      <c r="O2423" s="16"/>
      <c r="P2423" s="14"/>
      <c r="Q2423" s="12"/>
      <c r="R2423" s="13"/>
    </row>
    <row r="2424" spans="1:18" ht="15.75" customHeight="1" x14ac:dyDescent="0.25">
      <c r="A2424" s="1"/>
      <c r="B2424" s="6" t="s">
        <v>14</v>
      </c>
      <c r="C2424" s="6">
        <v>1185732</v>
      </c>
      <c r="D2424" s="7">
        <v>44418</v>
      </c>
      <c r="E2424" s="6" t="s">
        <v>46</v>
      </c>
      <c r="F2424" s="6" t="s">
        <v>90</v>
      </c>
      <c r="G2424" s="6" t="s">
        <v>91</v>
      </c>
      <c r="H2424" s="6" t="s">
        <v>17</v>
      </c>
      <c r="I2424" s="8">
        <v>0.65</v>
      </c>
      <c r="J2424" s="9">
        <v>8750</v>
      </c>
      <c r="K2424" s="10">
        <f t="shared" si="19"/>
        <v>5687.5</v>
      </c>
      <c r="L2424" s="10">
        <f t="shared" si="18"/>
        <v>2275</v>
      </c>
      <c r="M2424" s="11">
        <v>0.4</v>
      </c>
      <c r="O2424" s="16"/>
      <c r="P2424" s="14"/>
      <c r="Q2424" s="12"/>
      <c r="R2424" s="13"/>
    </row>
    <row r="2425" spans="1:18" ht="15.75" customHeight="1" x14ac:dyDescent="0.25">
      <c r="A2425" s="1"/>
      <c r="B2425" s="6" t="s">
        <v>14</v>
      </c>
      <c r="C2425" s="6">
        <v>1185732</v>
      </c>
      <c r="D2425" s="7">
        <v>44418</v>
      </c>
      <c r="E2425" s="6" t="s">
        <v>46</v>
      </c>
      <c r="F2425" s="6" t="s">
        <v>90</v>
      </c>
      <c r="G2425" s="6" t="s">
        <v>91</v>
      </c>
      <c r="H2425" s="6" t="s">
        <v>18</v>
      </c>
      <c r="I2425" s="8">
        <v>0.60000000000000009</v>
      </c>
      <c r="J2425" s="9">
        <v>6500</v>
      </c>
      <c r="K2425" s="10">
        <f t="shared" si="19"/>
        <v>3900.0000000000005</v>
      </c>
      <c r="L2425" s="10">
        <f t="shared" si="18"/>
        <v>1365</v>
      </c>
      <c r="M2425" s="11">
        <v>0.35</v>
      </c>
      <c r="O2425" s="16"/>
      <c r="P2425" s="14"/>
      <c r="Q2425" s="12"/>
      <c r="R2425" s="13"/>
    </row>
    <row r="2426" spans="1:18" ht="15.75" customHeight="1" x14ac:dyDescent="0.25">
      <c r="A2426" s="1"/>
      <c r="B2426" s="6" t="s">
        <v>14</v>
      </c>
      <c r="C2426" s="6">
        <v>1185732</v>
      </c>
      <c r="D2426" s="7">
        <v>44418</v>
      </c>
      <c r="E2426" s="6" t="s">
        <v>46</v>
      </c>
      <c r="F2426" s="6" t="s">
        <v>90</v>
      </c>
      <c r="G2426" s="6" t="s">
        <v>91</v>
      </c>
      <c r="H2426" s="6" t="s">
        <v>19</v>
      </c>
      <c r="I2426" s="8">
        <v>0.55000000000000004</v>
      </c>
      <c r="J2426" s="9">
        <v>5750</v>
      </c>
      <c r="K2426" s="10">
        <f t="shared" si="19"/>
        <v>3162.5000000000005</v>
      </c>
      <c r="L2426" s="10">
        <f t="shared" si="18"/>
        <v>1265.0000000000002</v>
      </c>
      <c r="M2426" s="11">
        <v>0.4</v>
      </c>
      <c r="O2426" s="16"/>
      <c r="P2426" s="14"/>
      <c r="Q2426" s="12"/>
      <c r="R2426" s="13"/>
    </row>
    <row r="2427" spans="1:18" ht="15.75" customHeight="1" x14ac:dyDescent="0.25">
      <c r="A2427" s="1"/>
      <c r="B2427" s="6" t="s">
        <v>14</v>
      </c>
      <c r="C2427" s="6">
        <v>1185732</v>
      </c>
      <c r="D2427" s="7">
        <v>44418</v>
      </c>
      <c r="E2427" s="6" t="s">
        <v>46</v>
      </c>
      <c r="F2427" s="6" t="s">
        <v>90</v>
      </c>
      <c r="G2427" s="6" t="s">
        <v>91</v>
      </c>
      <c r="H2427" s="6" t="s">
        <v>20</v>
      </c>
      <c r="I2427" s="8">
        <v>0.45</v>
      </c>
      <c r="J2427" s="9">
        <v>5250</v>
      </c>
      <c r="K2427" s="10">
        <f t="shared" si="19"/>
        <v>2362.5</v>
      </c>
      <c r="L2427" s="10">
        <f t="shared" si="18"/>
        <v>945</v>
      </c>
      <c r="M2427" s="11">
        <v>0.4</v>
      </c>
      <c r="O2427" s="16"/>
      <c r="P2427" s="14"/>
      <c r="Q2427" s="12"/>
      <c r="R2427" s="13"/>
    </row>
    <row r="2428" spans="1:18" ht="15.75" customHeight="1" x14ac:dyDescent="0.25">
      <c r="A2428" s="1"/>
      <c r="B2428" s="6" t="s">
        <v>14</v>
      </c>
      <c r="C2428" s="6">
        <v>1185732</v>
      </c>
      <c r="D2428" s="7">
        <v>44418</v>
      </c>
      <c r="E2428" s="6" t="s">
        <v>46</v>
      </c>
      <c r="F2428" s="6" t="s">
        <v>90</v>
      </c>
      <c r="G2428" s="6" t="s">
        <v>91</v>
      </c>
      <c r="H2428" s="6" t="s">
        <v>21</v>
      </c>
      <c r="I2428" s="8">
        <v>0.55000000000000004</v>
      </c>
      <c r="J2428" s="9">
        <v>5000</v>
      </c>
      <c r="K2428" s="10">
        <f t="shared" si="19"/>
        <v>2750</v>
      </c>
      <c r="L2428" s="10">
        <f t="shared" si="18"/>
        <v>962.49999999999989</v>
      </c>
      <c r="M2428" s="11">
        <v>0.35</v>
      </c>
      <c r="O2428" s="16"/>
      <c r="P2428" s="14"/>
      <c r="Q2428" s="12"/>
      <c r="R2428" s="13"/>
    </row>
    <row r="2429" spans="1:18" ht="15.75" customHeight="1" x14ac:dyDescent="0.25">
      <c r="A2429" s="1"/>
      <c r="B2429" s="6" t="s">
        <v>14</v>
      </c>
      <c r="C2429" s="6">
        <v>1185732</v>
      </c>
      <c r="D2429" s="7">
        <v>44418</v>
      </c>
      <c r="E2429" s="6" t="s">
        <v>46</v>
      </c>
      <c r="F2429" s="6" t="s">
        <v>90</v>
      </c>
      <c r="G2429" s="6" t="s">
        <v>91</v>
      </c>
      <c r="H2429" s="6" t="s">
        <v>22</v>
      </c>
      <c r="I2429" s="8">
        <v>0.60000000000000009</v>
      </c>
      <c r="J2429" s="9">
        <v>6750</v>
      </c>
      <c r="K2429" s="10">
        <f t="shared" si="19"/>
        <v>4050.0000000000005</v>
      </c>
      <c r="L2429" s="10">
        <f t="shared" si="18"/>
        <v>2025.0000000000002</v>
      </c>
      <c r="M2429" s="11">
        <v>0.5</v>
      </c>
      <c r="O2429" s="16"/>
      <c r="P2429" s="14"/>
      <c r="Q2429" s="12"/>
      <c r="R2429" s="13"/>
    </row>
    <row r="2430" spans="1:18" ht="15.75" customHeight="1" x14ac:dyDescent="0.25">
      <c r="A2430" s="1"/>
      <c r="B2430" s="6" t="s">
        <v>14</v>
      </c>
      <c r="C2430" s="6">
        <v>1185732</v>
      </c>
      <c r="D2430" s="7">
        <v>44448</v>
      </c>
      <c r="E2430" s="6" t="s">
        <v>46</v>
      </c>
      <c r="F2430" s="6" t="s">
        <v>90</v>
      </c>
      <c r="G2430" s="6" t="s">
        <v>91</v>
      </c>
      <c r="H2430" s="6" t="s">
        <v>17</v>
      </c>
      <c r="I2430" s="8">
        <v>0.55000000000000004</v>
      </c>
      <c r="J2430" s="9">
        <v>7750</v>
      </c>
      <c r="K2430" s="10">
        <f t="shared" si="19"/>
        <v>4262.5</v>
      </c>
      <c r="L2430" s="10">
        <f t="shared" si="18"/>
        <v>1705</v>
      </c>
      <c r="M2430" s="11">
        <v>0.4</v>
      </c>
      <c r="O2430" s="16"/>
      <c r="P2430" s="14"/>
      <c r="Q2430" s="12"/>
      <c r="R2430" s="13"/>
    </row>
    <row r="2431" spans="1:18" ht="15.75" customHeight="1" x14ac:dyDescent="0.25">
      <c r="A2431" s="1"/>
      <c r="B2431" s="6" t="s">
        <v>14</v>
      </c>
      <c r="C2431" s="6">
        <v>1185732</v>
      </c>
      <c r="D2431" s="7">
        <v>44448</v>
      </c>
      <c r="E2431" s="6" t="s">
        <v>46</v>
      </c>
      <c r="F2431" s="6" t="s">
        <v>90</v>
      </c>
      <c r="G2431" s="6" t="s">
        <v>91</v>
      </c>
      <c r="H2431" s="6" t="s">
        <v>18</v>
      </c>
      <c r="I2431" s="8">
        <v>0.50000000000000011</v>
      </c>
      <c r="J2431" s="9">
        <v>5750</v>
      </c>
      <c r="K2431" s="10">
        <f t="shared" si="19"/>
        <v>2875.0000000000005</v>
      </c>
      <c r="L2431" s="10">
        <f t="shared" si="18"/>
        <v>1006.2500000000001</v>
      </c>
      <c r="M2431" s="11">
        <v>0.35</v>
      </c>
      <c r="O2431" s="16"/>
      <c r="P2431" s="14"/>
      <c r="Q2431" s="12"/>
      <c r="R2431" s="13"/>
    </row>
    <row r="2432" spans="1:18" ht="15.75" customHeight="1" x14ac:dyDescent="0.25">
      <c r="A2432" s="1"/>
      <c r="B2432" s="6" t="s">
        <v>14</v>
      </c>
      <c r="C2432" s="6">
        <v>1185732</v>
      </c>
      <c r="D2432" s="7">
        <v>44448</v>
      </c>
      <c r="E2432" s="6" t="s">
        <v>46</v>
      </c>
      <c r="F2432" s="6" t="s">
        <v>90</v>
      </c>
      <c r="G2432" s="6" t="s">
        <v>91</v>
      </c>
      <c r="H2432" s="6" t="s">
        <v>19</v>
      </c>
      <c r="I2432" s="8">
        <v>0.25000000000000006</v>
      </c>
      <c r="J2432" s="9">
        <v>4750</v>
      </c>
      <c r="K2432" s="10">
        <f t="shared" si="19"/>
        <v>1187.5000000000002</v>
      </c>
      <c r="L2432" s="10">
        <f t="shared" si="18"/>
        <v>475.00000000000011</v>
      </c>
      <c r="M2432" s="11">
        <v>0.4</v>
      </c>
      <c r="O2432" s="16"/>
      <c r="P2432" s="14"/>
      <c r="Q2432" s="12"/>
      <c r="R2432" s="13"/>
    </row>
    <row r="2433" spans="1:18" ht="15.75" customHeight="1" x14ac:dyDescent="0.25">
      <c r="A2433" s="1"/>
      <c r="B2433" s="6" t="s">
        <v>14</v>
      </c>
      <c r="C2433" s="6">
        <v>1185732</v>
      </c>
      <c r="D2433" s="7">
        <v>44448</v>
      </c>
      <c r="E2433" s="6" t="s">
        <v>46</v>
      </c>
      <c r="F2433" s="6" t="s">
        <v>90</v>
      </c>
      <c r="G2433" s="6" t="s">
        <v>91</v>
      </c>
      <c r="H2433" s="6" t="s">
        <v>20</v>
      </c>
      <c r="I2433" s="8">
        <v>0.25000000000000006</v>
      </c>
      <c r="J2433" s="9">
        <v>4500</v>
      </c>
      <c r="K2433" s="10">
        <f t="shared" si="19"/>
        <v>1125.0000000000002</v>
      </c>
      <c r="L2433" s="10">
        <f t="shared" si="18"/>
        <v>450.00000000000011</v>
      </c>
      <c r="M2433" s="11">
        <v>0.4</v>
      </c>
      <c r="O2433" s="16"/>
      <c r="P2433" s="14"/>
      <c r="Q2433" s="12"/>
      <c r="R2433" s="13"/>
    </row>
    <row r="2434" spans="1:18" ht="15.75" customHeight="1" x14ac:dyDescent="0.25">
      <c r="A2434" s="1"/>
      <c r="B2434" s="6" t="s">
        <v>14</v>
      </c>
      <c r="C2434" s="6">
        <v>1185732</v>
      </c>
      <c r="D2434" s="7">
        <v>44448</v>
      </c>
      <c r="E2434" s="6" t="s">
        <v>46</v>
      </c>
      <c r="F2434" s="6" t="s">
        <v>90</v>
      </c>
      <c r="G2434" s="6" t="s">
        <v>91</v>
      </c>
      <c r="H2434" s="6" t="s">
        <v>21</v>
      </c>
      <c r="I2434" s="8">
        <v>0.35000000000000003</v>
      </c>
      <c r="J2434" s="9">
        <v>4500</v>
      </c>
      <c r="K2434" s="10">
        <f t="shared" si="19"/>
        <v>1575.0000000000002</v>
      </c>
      <c r="L2434" s="10">
        <f t="shared" si="18"/>
        <v>551.25</v>
      </c>
      <c r="M2434" s="11">
        <v>0.35</v>
      </c>
      <c r="O2434" s="16"/>
      <c r="P2434" s="14"/>
      <c r="Q2434" s="12"/>
      <c r="R2434" s="13"/>
    </row>
    <row r="2435" spans="1:18" ht="15.75" customHeight="1" x14ac:dyDescent="0.25">
      <c r="A2435" s="1"/>
      <c r="B2435" s="6" t="s">
        <v>14</v>
      </c>
      <c r="C2435" s="6">
        <v>1185732</v>
      </c>
      <c r="D2435" s="7">
        <v>44448</v>
      </c>
      <c r="E2435" s="6" t="s">
        <v>46</v>
      </c>
      <c r="F2435" s="6" t="s">
        <v>90</v>
      </c>
      <c r="G2435" s="6" t="s">
        <v>91</v>
      </c>
      <c r="H2435" s="6" t="s">
        <v>22</v>
      </c>
      <c r="I2435" s="8">
        <v>0.40000000000000008</v>
      </c>
      <c r="J2435" s="9">
        <v>5500</v>
      </c>
      <c r="K2435" s="10">
        <f t="shared" si="19"/>
        <v>2200.0000000000005</v>
      </c>
      <c r="L2435" s="10">
        <f t="shared" si="18"/>
        <v>1100.0000000000002</v>
      </c>
      <c r="M2435" s="11">
        <v>0.5</v>
      </c>
      <c r="O2435" s="16"/>
      <c r="P2435" s="14"/>
      <c r="Q2435" s="12"/>
      <c r="R2435" s="13"/>
    </row>
    <row r="2436" spans="1:18" ht="15.75" customHeight="1" x14ac:dyDescent="0.25">
      <c r="A2436" s="1"/>
      <c r="B2436" s="6" t="s">
        <v>14</v>
      </c>
      <c r="C2436" s="6">
        <v>1185732</v>
      </c>
      <c r="D2436" s="7">
        <v>44480</v>
      </c>
      <c r="E2436" s="6" t="s">
        <v>46</v>
      </c>
      <c r="F2436" s="6" t="s">
        <v>90</v>
      </c>
      <c r="G2436" s="6" t="s">
        <v>91</v>
      </c>
      <c r="H2436" s="6" t="s">
        <v>17</v>
      </c>
      <c r="I2436" s="8">
        <v>0.40000000000000008</v>
      </c>
      <c r="J2436" s="9">
        <v>7250</v>
      </c>
      <c r="K2436" s="10">
        <f t="shared" si="19"/>
        <v>2900.0000000000005</v>
      </c>
      <c r="L2436" s="10">
        <f t="shared" si="18"/>
        <v>1160.0000000000002</v>
      </c>
      <c r="M2436" s="11">
        <v>0.4</v>
      </c>
      <c r="O2436" s="16"/>
      <c r="P2436" s="14"/>
      <c r="Q2436" s="12"/>
      <c r="R2436" s="13"/>
    </row>
    <row r="2437" spans="1:18" ht="15.75" customHeight="1" x14ac:dyDescent="0.25">
      <c r="A2437" s="1"/>
      <c r="B2437" s="6" t="s">
        <v>14</v>
      </c>
      <c r="C2437" s="6">
        <v>1185732</v>
      </c>
      <c r="D2437" s="7">
        <v>44480</v>
      </c>
      <c r="E2437" s="6" t="s">
        <v>46</v>
      </c>
      <c r="F2437" s="6" t="s">
        <v>90</v>
      </c>
      <c r="G2437" s="6" t="s">
        <v>91</v>
      </c>
      <c r="H2437" s="6" t="s">
        <v>18</v>
      </c>
      <c r="I2437" s="8">
        <v>0.3000000000000001</v>
      </c>
      <c r="J2437" s="9">
        <v>5500</v>
      </c>
      <c r="K2437" s="10">
        <f t="shared" si="19"/>
        <v>1650.0000000000005</v>
      </c>
      <c r="L2437" s="10">
        <f t="shared" si="18"/>
        <v>577.50000000000011</v>
      </c>
      <c r="M2437" s="11">
        <v>0.35</v>
      </c>
      <c r="O2437" s="16"/>
      <c r="P2437" s="14"/>
      <c r="Q2437" s="12"/>
      <c r="R2437" s="13"/>
    </row>
    <row r="2438" spans="1:18" ht="15.75" customHeight="1" x14ac:dyDescent="0.25">
      <c r="A2438" s="1"/>
      <c r="B2438" s="6" t="s">
        <v>14</v>
      </c>
      <c r="C2438" s="6">
        <v>1185732</v>
      </c>
      <c r="D2438" s="7">
        <v>44480</v>
      </c>
      <c r="E2438" s="6" t="s">
        <v>46</v>
      </c>
      <c r="F2438" s="6" t="s">
        <v>90</v>
      </c>
      <c r="G2438" s="6" t="s">
        <v>91</v>
      </c>
      <c r="H2438" s="6" t="s">
        <v>19</v>
      </c>
      <c r="I2438" s="8">
        <v>0.3000000000000001</v>
      </c>
      <c r="J2438" s="9">
        <v>4250</v>
      </c>
      <c r="K2438" s="10">
        <f t="shared" si="19"/>
        <v>1275.0000000000005</v>
      </c>
      <c r="L2438" s="10">
        <f t="shared" si="18"/>
        <v>510.00000000000023</v>
      </c>
      <c r="M2438" s="11">
        <v>0.4</v>
      </c>
      <c r="O2438" s="16"/>
      <c r="P2438" s="14"/>
      <c r="Q2438" s="12"/>
      <c r="R2438" s="13"/>
    </row>
    <row r="2439" spans="1:18" ht="15.75" customHeight="1" x14ac:dyDescent="0.25">
      <c r="A2439" s="1"/>
      <c r="B2439" s="6" t="s">
        <v>14</v>
      </c>
      <c r="C2439" s="6">
        <v>1185732</v>
      </c>
      <c r="D2439" s="7">
        <v>44480</v>
      </c>
      <c r="E2439" s="6" t="s">
        <v>46</v>
      </c>
      <c r="F2439" s="6" t="s">
        <v>90</v>
      </c>
      <c r="G2439" s="6" t="s">
        <v>91</v>
      </c>
      <c r="H2439" s="6" t="s">
        <v>20</v>
      </c>
      <c r="I2439" s="8">
        <v>0.3000000000000001</v>
      </c>
      <c r="J2439" s="9">
        <v>4000</v>
      </c>
      <c r="K2439" s="10">
        <f t="shared" si="19"/>
        <v>1200.0000000000005</v>
      </c>
      <c r="L2439" s="10">
        <f t="shared" si="18"/>
        <v>480.00000000000023</v>
      </c>
      <c r="M2439" s="11">
        <v>0.4</v>
      </c>
      <c r="O2439" s="16"/>
      <c r="P2439" s="14"/>
      <c r="Q2439" s="12"/>
      <c r="R2439" s="13"/>
    </row>
    <row r="2440" spans="1:18" ht="15.75" customHeight="1" x14ac:dyDescent="0.25">
      <c r="A2440" s="1"/>
      <c r="B2440" s="6" t="s">
        <v>14</v>
      </c>
      <c r="C2440" s="6">
        <v>1185732</v>
      </c>
      <c r="D2440" s="7">
        <v>44480</v>
      </c>
      <c r="E2440" s="6" t="s">
        <v>46</v>
      </c>
      <c r="F2440" s="6" t="s">
        <v>90</v>
      </c>
      <c r="G2440" s="6" t="s">
        <v>91</v>
      </c>
      <c r="H2440" s="6" t="s">
        <v>21</v>
      </c>
      <c r="I2440" s="8">
        <v>0.40000000000000008</v>
      </c>
      <c r="J2440" s="9">
        <v>4000</v>
      </c>
      <c r="K2440" s="10">
        <f t="shared" si="19"/>
        <v>1600.0000000000002</v>
      </c>
      <c r="L2440" s="10">
        <f t="shared" si="18"/>
        <v>560</v>
      </c>
      <c r="M2440" s="11">
        <v>0.35</v>
      </c>
      <c r="O2440" s="16"/>
      <c r="P2440" s="14"/>
      <c r="Q2440" s="12"/>
      <c r="R2440" s="13"/>
    </row>
    <row r="2441" spans="1:18" ht="15.75" customHeight="1" x14ac:dyDescent="0.25">
      <c r="A2441" s="1"/>
      <c r="B2441" s="6" t="s">
        <v>14</v>
      </c>
      <c r="C2441" s="6">
        <v>1185732</v>
      </c>
      <c r="D2441" s="7">
        <v>44480</v>
      </c>
      <c r="E2441" s="6" t="s">
        <v>46</v>
      </c>
      <c r="F2441" s="6" t="s">
        <v>90</v>
      </c>
      <c r="G2441" s="6" t="s">
        <v>91</v>
      </c>
      <c r="H2441" s="6" t="s">
        <v>22</v>
      </c>
      <c r="I2441" s="8">
        <v>0.4</v>
      </c>
      <c r="J2441" s="9">
        <v>5250</v>
      </c>
      <c r="K2441" s="10">
        <f t="shared" si="19"/>
        <v>2100</v>
      </c>
      <c r="L2441" s="10">
        <f t="shared" si="18"/>
        <v>1050</v>
      </c>
      <c r="M2441" s="11">
        <v>0.5</v>
      </c>
      <c r="O2441" s="16"/>
      <c r="P2441" s="14"/>
      <c r="Q2441" s="12"/>
      <c r="R2441" s="13"/>
    </row>
    <row r="2442" spans="1:18" ht="15.75" customHeight="1" x14ac:dyDescent="0.25">
      <c r="A2442" s="1"/>
      <c r="B2442" s="6" t="s">
        <v>14</v>
      </c>
      <c r="C2442" s="6">
        <v>1185732</v>
      </c>
      <c r="D2442" s="7">
        <v>44510</v>
      </c>
      <c r="E2442" s="6" t="s">
        <v>46</v>
      </c>
      <c r="F2442" s="6" t="s">
        <v>90</v>
      </c>
      <c r="G2442" s="6" t="s">
        <v>91</v>
      </c>
      <c r="H2442" s="6" t="s">
        <v>17</v>
      </c>
      <c r="I2442" s="8">
        <v>0.35000000000000009</v>
      </c>
      <c r="J2442" s="9">
        <v>6750</v>
      </c>
      <c r="K2442" s="10">
        <f t="shared" si="19"/>
        <v>2362.5000000000005</v>
      </c>
      <c r="L2442" s="10">
        <f t="shared" si="18"/>
        <v>945.00000000000023</v>
      </c>
      <c r="M2442" s="11">
        <v>0.4</v>
      </c>
      <c r="O2442" s="16"/>
      <c r="P2442" s="14"/>
      <c r="Q2442" s="12"/>
      <c r="R2442" s="13"/>
    </row>
    <row r="2443" spans="1:18" ht="15.75" customHeight="1" x14ac:dyDescent="0.25">
      <c r="A2443" s="1"/>
      <c r="B2443" s="6" t="s">
        <v>14</v>
      </c>
      <c r="C2443" s="6">
        <v>1185732</v>
      </c>
      <c r="D2443" s="7">
        <v>44510</v>
      </c>
      <c r="E2443" s="6" t="s">
        <v>46</v>
      </c>
      <c r="F2443" s="6" t="s">
        <v>90</v>
      </c>
      <c r="G2443" s="6" t="s">
        <v>91</v>
      </c>
      <c r="H2443" s="6" t="s">
        <v>18</v>
      </c>
      <c r="I2443" s="8">
        <v>0.25000000000000011</v>
      </c>
      <c r="J2443" s="9">
        <v>5000</v>
      </c>
      <c r="K2443" s="10">
        <f t="shared" si="19"/>
        <v>1250.0000000000005</v>
      </c>
      <c r="L2443" s="10">
        <f t="shared" si="18"/>
        <v>437.50000000000011</v>
      </c>
      <c r="M2443" s="11">
        <v>0.35</v>
      </c>
      <c r="O2443" s="16"/>
      <c r="P2443" s="14"/>
      <c r="Q2443" s="12"/>
      <c r="R2443" s="13"/>
    </row>
    <row r="2444" spans="1:18" ht="15.75" customHeight="1" x14ac:dyDescent="0.25">
      <c r="A2444" s="1"/>
      <c r="B2444" s="6" t="s">
        <v>14</v>
      </c>
      <c r="C2444" s="6">
        <v>1185732</v>
      </c>
      <c r="D2444" s="7">
        <v>44510</v>
      </c>
      <c r="E2444" s="6" t="s">
        <v>46</v>
      </c>
      <c r="F2444" s="6" t="s">
        <v>90</v>
      </c>
      <c r="G2444" s="6" t="s">
        <v>91</v>
      </c>
      <c r="H2444" s="6" t="s">
        <v>19</v>
      </c>
      <c r="I2444" s="8">
        <v>0.35000000000000014</v>
      </c>
      <c r="J2444" s="9">
        <v>4450</v>
      </c>
      <c r="K2444" s="10">
        <f t="shared" si="19"/>
        <v>1557.5000000000007</v>
      </c>
      <c r="L2444" s="10">
        <f t="shared" si="18"/>
        <v>623.00000000000034</v>
      </c>
      <c r="M2444" s="11">
        <v>0.4</v>
      </c>
      <c r="O2444" s="16"/>
      <c r="P2444" s="14"/>
      <c r="Q2444" s="12"/>
      <c r="R2444" s="13"/>
    </row>
    <row r="2445" spans="1:18" ht="15.75" customHeight="1" x14ac:dyDescent="0.25">
      <c r="A2445" s="1"/>
      <c r="B2445" s="6" t="s">
        <v>14</v>
      </c>
      <c r="C2445" s="6">
        <v>1185732</v>
      </c>
      <c r="D2445" s="7">
        <v>44510</v>
      </c>
      <c r="E2445" s="6" t="s">
        <v>46</v>
      </c>
      <c r="F2445" s="6" t="s">
        <v>90</v>
      </c>
      <c r="G2445" s="6" t="s">
        <v>91</v>
      </c>
      <c r="H2445" s="6" t="s">
        <v>20</v>
      </c>
      <c r="I2445" s="8">
        <v>0.65000000000000024</v>
      </c>
      <c r="J2445" s="9">
        <v>5000</v>
      </c>
      <c r="K2445" s="10">
        <f t="shared" si="19"/>
        <v>3250.0000000000014</v>
      </c>
      <c r="L2445" s="10">
        <f t="shared" si="18"/>
        <v>1300.0000000000007</v>
      </c>
      <c r="M2445" s="11">
        <v>0.4</v>
      </c>
      <c r="O2445" s="16"/>
      <c r="P2445" s="14"/>
      <c r="Q2445" s="12"/>
      <c r="R2445" s="13"/>
    </row>
    <row r="2446" spans="1:18" ht="15.75" customHeight="1" x14ac:dyDescent="0.25">
      <c r="A2446" s="1"/>
      <c r="B2446" s="6" t="s">
        <v>14</v>
      </c>
      <c r="C2446" s="6">
        <v>1185732</v>
      </c>
      <c r="D2446" s="7">
        <v>44510</v>
      </c>
      <c r="E2446" s="6" t="s">
        <v>46</v>
      </c>
      <c r="F2446" s="6" t="s">
        <v>90</v>
      </c>
      <c r="G2446" s="6" t="s">
        <v>91</v>
      </c>
      <c r="H2446" s="6" t="s">
        <v>21</v>
      </c>
      <c r="I2446" s="8">
        <v>0.80000000000000016</v>
      </c>
      <c r="J2446" s="9">
        <v>4750</v>
      </c>
      <c r="K2446" s="10">
        <f t="shared" si="19"/>
        <v>3800.0000000000009</v>
      </c>
      <c r="L2446" s="10">
        <f t="shared" si="18"/>
        <v>1330.0000000000002</v>
      </c>
      <c r="M2446" s="11">
        <v>0.35</v>
      </c>
      <c r="O2446" s="16"/>
      <c r="P2446" s="14"/>
      <c r="Q2446" s="12"/>
      <c r="R2446" s="13"/>
    </row>
    <row r="2447" spans="1:18" ht="15.75" customHeight="1" x14ac:dyDescent="0.25">
      <c r="A2447" s="1"/>
      <c r="B2447" s="6" t="s">
        <v>14</v>
      </c>
      <c r="C2447" s="6">
        <v>1185732</v>
      </c>
      <c r="D2447" s="7">
        <v>44510</v>
      </c>
      <c r="E2447" s="6" t="s">
        <v>46</v>
      </c>
      <c r="F2447" s="6" t="s">
        <v>90</v>
      </c>
      <c r="G2447" s="6" t="s">
        <v>91</v>
      </c>
      <c r="H2447" s="6" t="s">
        <v>22</v>
      </c>
      <c r="I2447" s="8">
        <v>0.8</v>
      </c>
      <c r="J2447" s="9">
        <v>5750</v>
      </c>
      <c r="K2447" s="10">
        <f t="shared" si="19"/>
        <v>4600</v>
      </c>
      <c r="L2447" s="10">
        <f t="shared" si="18"/>
        <v>2300</v>
      </c>
      <c r="M2447" s="11">
        <v>0.5</v>
      </c>
      <c r="O2447" s="16"/>
      <c r="P2447" s="14"/>
      <c r="Q2447" s="12"/>
      <c r="R2447" s="13"/>
    </row>
    <row r="2448" spans="1:18" ht="15.75" customHeight="1" x14ac:dyDescent="0.25">
      <c r="A2448" s="1"/>
      <c r="B2448" s="6" t="s">
        <v>14</v>
      </c>
      <c r="C2448" s="6">
        <v>1185732</v>
      </c>
      <c r="D2448" s="7">
        <v>44539</v>
      </c>
      <c r="E2448" s="6" t="s">
        <v>46</v>
      </c>
      <c r="F2448" s="6" t="s">
        <v>90</v>
      </c>
      <c r="G2448" s="6" t="s">
        <v>91</v>
      </c>
      <c r="H2448" s="6" t="s">
        <v>17</v>
      </c>
      <c r="I2448" s="8">
        <v>0.75000000000000011</v>
      </c>
      <c r="J2448" s="9">
        <v>8250</v>
      </c>
      <c r="K2448" s="10">
        <f t="shared" si="19"/>
        <v>6187.5000000000009</v>
      </c>
      <c r="L2448" s="10">
        <f t="shared" si="18"/>
        <v>2475.0000000000005</v>
      </c>
      <c r="M2448" s="11">
        <v>0.4</v>
      </c>
      <c r="O2448" s="16"/>
      <c r="P2448" s="14"/>
      <c r="Q2448" s="12"/>
      <c r="R2448" s="13"/>
    </row>
    <row r="2449" spans="1:18" ht="15.75" customHeight="1" x14ac:dyDescent="0.25">
      <c r="A2449" s="1"/>
      <c r="B2449" s="6" t="s">
        <v>14</v>
      </c>
      <c r="C2449" s="6">
        <v>1185732</v>
      </c>
      <c r="D2449" s="7">
        <v>44539</v>
      </c>
      <c r="E2449" s="6" t="s">
        <v>46</v>
      </c>
      <c r="F2449" s="6" t="s">
        <v>90</v>
      </c>
      <c r="G2449" s="6" t="s">
        <v>91</v>
      </c>
      <c r="H2449" s="6" t="s">
        <v>18</v>
      </c>
      <c r="I2449" s="8">
        <v>0.65000000000000013</v>
      </c>
      <c r="J2449" s="9">
        <v>6250</v>
      </c>
      <c r="K2449" s="10">
        <f t="shared" si="19"/>
        <v>4062.5000000000009</v>
      </c>
      <c r="L2449" s="10">
        <f t="shared" si="18"/>
        <v>1421.8750000000002</v>
      </c>
      <c r="M2449" s="11">
        <v>0.35</v>
      </c>
      <c r="O2449" s="16"/>
      <c r="P2449" s="14"/>
      <c r="Q2449" s="12"/>
      <c r="R2449" s="13"/>
    </row>
    <row r="2450" spans="1:18" ht="15.75" customHeight="1" x14ac:dyDescent="0.25">
      <c r="A2450" s="1"/>
      <c r="B2450" s="6" t="s">
        <v>14</v>
      </c>
      <c r="C2450" s="6">
        <v>1185732</v>
      </c>
      <c r="D2450" s="7">
        <v>44539</v>
      </c>
      <c r="E2450" s="6" t="s">
        <v>46</v>
      </c>
      <c r="F2450" s="6" t="s">
        <v>90</v>
      </c>
      <c r="G2450" s="6" t="s">
        <v>91</v>
      </c>
      <c r="H2450" s="6" t="s">
        <v>19</v>
      </c>
      <c r="I2450" s="8">
        <v>0.65000000000000013</v>
      </c>
      <c r="J2450" s="9">
        <v>5750</v>
      </c>
      <c r="K2450" s="10">
        <f t="shared" si="19"/>
        <v>3737.5000000000009</v>
      </c>
      <c r="L2450" s="10">
        <f t="shared" si="18"/>
        <v>1495.0000000000005</v>
      </c>
      <c r="M2450" s="11">
        <v>0.4</v>
      </c>
      <c r="O2450" s="16"/>
      <c r="P2450" s="14"/>
      <c r="Q2450" s="12"/>
      <c r="R2450" s="13"/>
    </row>
    <row r="2451" spans="1:18" ht="15.75" customHeight="1" x14ac:dyDescent="0.25">
      <c r="A2451" s="1"/>
      <c r="B2451" s="6" t="s">
        <v>14</v>
      </c>
      <c r="C2451" s="6">
        <v>1185732</v>
      </c>
      <c r="D2451" s="7">
        <v>44539</v>
      </c>
      <c r="E2451" s="6" t="s">
        <v>46</v>
      </c>
      <c r="F2451" s="6" t="s">
        <v>90</v>
      </c>
      <c r="G2451" s="6" t="s">
        <v>91</v>
      </c>
      <c r="H2451" s="6" t="s">
        <v>20</v>
      </c>
      <c r="I2451" s="8">
        <v>0.65000000000000013</v>
      </c>
      <c r="J2451" s="9">
        <v>5250</v>
      </c>
      <c r="K2451" s="10">
        <f t="shared" si="19"/>
        <v>3412.5000000000009</v>
      </c>
      <c r="L2451" s="10">
        <f t="shared" si="18"/>
        <v>1365.0000000000005</v>
      </c>
      <c r="M2451" s="11">
        <v>0.4</v>
      </c>
      <c r="O2451" s="16"/>
      <c r="P2451" s="14"/>
      <c r="Q2451" s="12"/>
      <c r="R2451" s="13"/>
    </row>
    <row r="2452" spans="1:18" ht="15.75" customHeight="1" x14ac:dyDescent="0.25">
      <c r="A2452" s="1"/>
      <c r="B2452" s="6" t="s">
        <v>14</v>
      </c>
      <c r="C2452" s="6">
        <v>1185732</v>
      </c>
      <c r="D2452" s="7">
        <v>44539</v>
      </c>
      <c r="E2452" s="6" t="s">
        <v>46</v>
      </c>
      <c r="F2452" s="6" t="s">
        <v>90</v>
      </c>
      <c r="G2452" s="6" t="s">
        <v>91</v>
      </c>
      <c r="H2452" s="6" t="s">
        <v>21</v>
      </c>
      <c r="I2452" s="8">
        <v>0.75000000000000011</v>
      </c>
      <c r="J2452" s="9">
        <v>5250</v>
      </c>
      <c r="K2452" s="10">
        <f t="shared" si="19"/>
        <v>3937.5000000000005</v>
      </c>
      <c r="L2452" s="10">
        <f t="shared" si="18"/>
        <v>1378.125</v>
      </c>
      <c r="M2452" s="11">
        <v>0.35</v>
      </c>
      <c r="O2452" s="16"/>
      <c r="P2452" s="14"/>
      <c r="Q2452" s="12"/>
      <c r="R2452" s="13"/>
    </row>
    <row r="2453" spans="1:18" ht="15.75" customHeight="1" x14ac:dyDescent="0.25">
      <c r="A2453" s="1"/>
      <c r="B2453" s="6" t="s">
        <v>14</v>
      </c>
      <c r="C2453" s="6">
        <v>1185732</v>
      </c>
      <c r="D2453" s="7">
        <v>44539</v>
      </c>
      <c r="E2453" s="6" t="s">
        <v>46</v>
      </c>
      <c r="F2453" s="6" t="s">
        <v>90</v>
      </c>
      <c r="G2453" s="6" t="s">
        <v>91</v>
      </c>
      <c r="H2453" s="6" t="s">
        <v>22</v>
      </c>
      <c r="I2453" s="8">
        <v>0.8</v>
      </c>
      <c r="J2453" s="9">
        <v>6250</v>
      </c>
      <c r="K2453" s="10">
        <f t="shared" si="19"/>
        <v>5000</v>
      </c>
      <c r="L2453" s="10">
        <f t="shared" si="18"/>
        <v>2500</v>
      </c>
      <c r="M2453" s="11">
        <v>0.5</v>
      </c>
      <c r="O2453" s="16"/>
      <c r="P2453" s="14"/>
      <c r="Q2453" s="12"/>
      <c r="R2453" s="13"/>
    </row>
    <row r="2454" spans="1:18" ht="15.75" customHeight="1" x14ac:dyDescent="0.25">
      <c r="A2454" s="1" t="s">
        <v>39</v>
      </c>
      <c r="B2454" s="6" t="s">
        <v>14</v>
      </c>
      <c r="C2454" s="6">
        <v>1185732</v>
      </c>
      <c r="D2454" s="7">
        <v>44218</v>
      </c>
      <c r="E2454" s="6" t="s">
        <v>33</v>
      </c>
      <c r="F2454" s="6" t="s">
        <v>92</v>
      </c>
      <c r="G2454" s="6" t="s">
        <v>93</v>
      </c>
      <c r="H2454" s="6" t="s">
        <v>17</v>
      </c>
      <c r="I2454" s="8">
        <v>0.4</v>
      </c>
      <c r="J2454" s="9">
        <v>5000</v>
      </c>
      <c r="K2454" s="10">
        <f t="shared" si="19"/>
        <v>2000</v>
      </c>
      <c r="L2454" s="10">
        <f t="shared" si="18"/>
        <v>800</v>
      </c>
      <c r="M2454" s="11">
        <v>0.4</v>
      </c>
      <c r="O2454" s="16"/>
      <c r="P2454" s="14"/>
      <c r="Q2454" s="12"/>
      <c r="R2454" s="13"/>
    </row>
    <row r="2455" spans="1:18" ht="15.75" customHeight="1" x14ac:dyDescent="0.25">
      <c r="A2455" s="1"/>
      <c r="B2455" s="6" t="s">
        <v>14</v>
      </c>
      <c r="C2455" s="6">
        <v>1185732</v>
      </c>
      <c r="D2455" s="7">
        <v>44218</v>
      </c>
      <c r="E2455" s="6" t="s">
        <v>33</v>
      </c>
      <c r="F2455" s="6" t="s">
        <v>92</v>
      </c>
      <c r="G2455" s="6" t="s">
        <v>93</v>
      </c>
      <c r="H2455" s="6" t="s">
        <v>18</v>
      </c>
      <c r="I2455" s="8">
        <v>0.4</v>
      </c>
      <c r="J2455" s="9">
        <v>3000</v>
      </c>
      <c r="K2455" s="10">
        <f t="shared" si="19"/>
        <v>1200</v>
      </c>
      <c r="L2455" s="10">
        <f t="shared" si="18"/>
        <v>420</v>
      </c>
      <c r="M2455" s="11">
        <v>0.35</v>
      </c>
      <c r="O2455" s="16"/>
      <c r="P2455" s="14"/>
      <c r="Q2455" s="12"/>
      <c r="R2455" s="13"/>
    </row>
    <row r="2456" spans="1:18" ht="15.75" customHeight="1" x14ac:dyDescent="0.25">
      <c r="A2456" s="1"/>
      <c r="B2456" s="6" t="s">
        <v>14</v>
      </c>
      <c r="C2456" s="6">
        <v>1185732</v>
      </c>
      <c r="D2456" s="7">
        <v>44218</v>
      </c>
      <c r="E2456" s="6" t="s">
        <v>33</v>
      </c>
      <c r="F2456" s="6" t="s">
        <v>92</v>
      </c>
      <c r="G2456" s="6" t="s">
        <v>93</v>
      </c>
      <c r="H2456" s="6" t="s">
        <v>19</v>
      </c>
      <c r="I2456" s="8">
        <v>0.30000000000000004</v>
      </c>
      <c r="J2456" s="9">
        <v>3000</v>
      </c>
      <c r="K2456" s="10">
        <f t="shared" si="19"/>
        <v>900.00000000000011</v>
      </c>
      <c r="L2456" s="10">
        <f t="shared" si="18"/>
        <v>360.00000000000006</v>
      </c>
      <c r="M2456" s="11">
        <v>0.4</v>
      </c>
      <c r="O2456" s="16"/>
      <c r="P2456" s="14"/>
      <c r="Q2456" s="12"/>
      <c r="R2456" s="13"/>
    </row>
    <row r="2457" spans="1:18" ht="15.75" customHeight="1" x14ac:dyDescent="0.25">
      <c r="A2457" s="1"/>
      <c r="B2457" s="6" t="s">
        <v>14</v>
      </c>
      <c r="C2457" s="6">
        <v>1185732</v>
      </c>
      <c r="D2457" s="7">
        <v>44218</v>
      </c>
      <c r="E2457" s="6" t="s">
        <v>33</v>
      </c>
      <c r="F2457" s="6" t="s">
        <v>92</v>
      </c>
      <c r="G2457" s="6" t="s">
        <v>93</v>
      </c>
      <c r="H2457" s="6" t="s">
        <v>20</v>
      </c>
      <c r="I2457" s="8">
        <v>0.35000000000000003</v>
      </c>
      <c r="J2457" s="9">
        <v>1500</v>
      </c>
      <c r="K2457" s="10">
        <f t="shared" si="19"/>
        <v>525</v>
      </c>
      <c r="L2457" s="10">
        <f t="shared" si="18"/>
        <v>210</v>
      </c>
      <c r="M2457" s="11">
        <v>0.4</v>
      </c>
      <c r="O2457" s="16"/>
      <c r="P2457" s="14"/>
      <c r="Q2457" s="12"/>
      <c r="R2457" s="13"/>
    </row>
    <row r="2458" spans="1:18" ht="15.75" customHeight="1" x14ac:dyDescent="0.25">
      <c r="A2458" s="1"/>
      <c r="B2458" s="6" t="s">
        <v>14</v>
      </c>
      <c r="C2458" s="6">
        <v>1185732</v>
      </c>
      <c r="D2458" s="7">
        <v>44218</v>
      </c>
      <c r="E2458" s="6" t="s">
        <v>33</v>
      </c>
      <c r="F2458" s="6" t="s">
        <v>92</v>
      </c>
      <c r="G2458" s="6" t="s">
        <v>93</v>
      </c>
      <c r="H2458" s="6" t="s">
        <v>21</v>
      </c>
      <c r="I2458" s="8">
        <v>0.49999999999999994</v>
      </c>
      <c r="J2458" s="9">
        <v>2000</v>
      </c>
      <c r="K2458" s="10">
        <f t="shared" si="19"/>
        <v>999.99999999999989</v>
      </c>
      <c r="L2458" s="10">
        <f t="shared" si="18"/>
        <v>349.99999999999994</v>
      </c>
      <c r="M2458" s="11">
        <v>0.35</v>
      </c>
      <c r="O2458" s="16"/>
      <c r="P2458" s="14"/>
      <c r="Q2458" s="12"/>
      <c r="R2458" s="13"/>
    </row>
    <row r="2459" spans="1:18" ht="15.75" customHeight="1" x14ac:dyDescent="0.25">
      <c r="A2459" s="1"/>
      <c r="B2459" s="6" t="s">
        <v>14</v>
      </c>
      <c r="C2459" s="6">
        <v>1185732</v>
      </c>
      <c r="D2459" s="7">
        <v>44218</v>
      </c>
      <c r="E2459" s="6" t="s">
        <v>33</v>
      </c>
      <c r="F2459" s="6" t="s">
        <v>92</v>
      </c>
      <c r="G2459" s="6" t="s">
        <v>93</v>
      </c>
      <c r="H2459" s="6" t="s">
        <v>22</v>
      </c>
      <c r="I2459" s="8">
        <v>0.4</v>
      </c>
      <c r="J2459" s="9">
        <v>3000</v>
      </c>
      <c r="K2459" s="10">
        <f t="shared" si="19"/>
        <v>1200</v>
      </c>
      <c r="L2459" s="10">
        <f t="shared" si="18"/>
        <v>480</v>
      </c>
      <c r="M2459" s="11">
        <v>0.4</v>
      </c>
      <c r="O2459" s="16"/>
      <c r="P2459" s="14"/>
      <c r="Q2459" s="12"/>
      <c r="R2459" s="13"/>
    </row>
    <row r="2460" spans="1:18" ht="15.75" customHeight="1" x14ac:dyDescent="0.25">
      <c r="A2460" s="1"/>
      <c r="B2460" s="6" t="s">
        <v>14</v>
      </c>
      <c r="C2460" s="6">
        <v>1185732</v>
      </c>
      <c r="D2460" s="7">
        <v>44249</v>
      </c>
      <c r="E2460" s="6" t="s">
        <v>33</v>
      </c>
      <c r="F2460" s="6" t="s">
        <v>92</v>
      </c>
      <c r="G2460" s="6" t="s">
        <v>93</v>
      </c>
      <c r="H2460" s="6" t="s">
        <v>17</v>
      </c>
      <c r="I2460" s="8">
        <v>0.4</v>
      </c>
      <c r="J2460" s="9">
        <v>5500</v>
      </c>
      <c r="K2460" s="10">
        <f t="shared" si="19"/>
        <v>2200</v>
      </c>
      <c r="L2460" s="10">
        <f t="shared" si="18"/>
        <v>880</v>
      </c>
      <c r="M2460" s="11">
        <v>0.4</v>
      </c>
      <c r="O2460" s="16"/>
      <c r="P2460" s="14"/>
      <c r="Q2460" s="12"/>
      <c r="R2460" s="13"/>
    </row>
    <row r="2461" spans="1:18" ht="15.75" customHeight="1" x14ac:dyDescent="0.25">
      <c r="A2461" s="1"/>
      <c r="B2461" s="6" t="s">
        <v>14</v>
      </c>
      <c r="C2461" s="6">
        <v>1185732</v>
      </c>
      <c r="D2461" s="7">
        <v>44249</v>
      </c>
      <c r="E2461" s="6" t="s">
        <v>33</v>
      </c>
      <c r="F2461" s="6" t="s">
        <v>92</v>
      </c>
      <c r="G2461" s="6" t="s">
        <v>93</v>
      </c>
      <c r="H2461" s="6" t="s">
        <v>18</v>
      </c>
      <c r="I2461" s="8">
        <v>0.4</v>
      </c>
      <c r="J2461" s="9">
        <v>2000</v>
      </c>
      <c r="K2461" s="10">
        <f t="shared" si="19"/>
        <v>800</v>
      </c>
      <c r="L2461" s="10">
        <f t="shared" si="18"/>
        <v>280</v>
      </c>
      <c r="M2461" s="11">
        <v>0.35</v>
      </c>
      <c r="O2461" s="16"/>
      <c r="P2461" s="14"/>
      <c r="Q2461" s="12"/>
      <c r="R2461" s="13"/>
    </row>
    <row r="2462" spans="1:18" ht="15.75" customHeight="1" x14ac:dyDescent="0.25">
      <c r="A2462" s="1"/>
      <c r="B2462" s="6" t="s">
        <v>14</v>
      </c>
      <c r="C2462" s="6">
        <v>1185732</v>
      </c>
      <c r="D2462" s="7">
        <v>44249</v>
      </c>
      <c r="E2462" s="6" t="s">
        <v>33</v>
      </c>
      <c r="F2462" s="6" t="s">
        <v>92</v>
      </c>
      <c r="G2462" s="6" t="s">
        <v>93</v>
      </c>
      <c r="H2462" s="6" t="s">
        <v>19</v>
      </c>
      <c r="I2462" s="8">
        <v>0.30000000000000004</v>
      </c>
      <c r="J2462" s="9">
        <v>2500</v>
      </c>
      <c r="K2462" s="10">
        <f t="shared" si="19"/>
        <v>750.00000000000011</v>
      </c>
      <c r="L2462" s="10">
        <f t="shared" si="18"/>
        <v>300.00000000000006</v>
      </c>
      <c r="M2462" s="11">
        <v>0.4</v>
      </c>
      <c r="O2462" s="16"/>
      <c r="P2462" s="14"/>
      <c r="Q2462" s="12"/>
      <c r="R2462" s="13"/>
    </row>
    <row r="2463" spans="1:18" ht="15.75" customHeight="1" x14ac:dyDescent="0.25">
      <c r="A2463" s="1"/>
      <c r="B2463" s="6" t="s">
        <v>14</v>
      </c>
      <c r="C2463" s="6">
        <v>1185732</v>
      </c>
      <c r="D2463" s="7">
        <v>44249</v>
      </c>
      <c r="E2463" s="6" t="s">
        <v>33</v>
      </c>
      <c r="F2463" s="6" t="s">
        <v>92</v>
      </c>
      <c r="G2463" s="6" t="s">
        <v>93</v>
      </c>
      <c r="H2463" s="6" t="s">
        <v>20</v>
      </c>
      <c r="I2463" s="8">
        <v>0.35000000000000003</v>
      </c>
      <c r="J2463" s="9">
        <v>1250</v>
      </c>
      <c r="K2463" s="10">
        <f t="shared" si="19"/>
        <v>437.50000000000006</v>
      </c>
      <c r="L2463" s="10">
        <f t="shared" si="18"/>
        <v>175.00000000000003</v>
      </c>
      <c r="M2463" s="11">
        <v>0.4</v>
      </c>
      <c r="O2463" s="16"/>
      <c r="P2463" s="14"/>
      <c r="Q2463" s="12"/>
      <c r="R2463" s="13"/>
    </row>
    <row r="2464" spans="1:18" ht="15.75" customHeight="1" x14ac:dyDescent="0.25">
      <c r="A2464" s="1"/>
      <c r="B2464" s="6" t="s">
        <v>14</v>
      </c>
      <c r="C2464" s="6">
        <v>1185732</v>
      </c>
      <c r="D2464" s="7">
        <v>44249</v>
      </c>
      <c r="E2464" s="6" t="s">
        <v>33</v>
      </c>
      <c r="F2464" s="6" t="s">
        <v>92</v>
      </c>
      <c r="G2464" s="6" t="s">
        <v>93</v>
      </c>
      <c r="H2464" s="6" t="s">
        <v>21</v>
      </c>
      <c r="I2464" s="8">
        <v>0.49999999999999994</v>
      </c>
      <c r="J2464" s="9">
        <v>2000</v>
      </c>
      <c r="K2464" s="10">
        <f t="shared" si="19"/>
        <v>999.99999999999989</v>
      </c>
      <c r="L2464" s="10">
        <f t="shared" si="18"/>
        <v>349.99999999999994</v>
      </c>
      <c r="M2464" s="11">
        <v>0.35</v>
      </c>
      <c r="O2464" s="16"/>
      <c r="P2464" s="14"/>
      <c r="Q2464" s="12"/>
      <c r="R2464" s="13"/>
    </row>
    <row r="2465" spans="1:18" ht="15.75" customHeight="1" x14ac:dyDescent="0.25">
      <c r="A2465" s="1"/>
      <c r="B2465" s="6" t="s">
        <v>14</v>
      </c>
      <c r="C2465" s="6">
        <v>1185732</v>
      </c>
      <c r="D2465" s="7">
        <v>44249</v>
      </c>
      <c r="E2465" s="6" t="s">
        <v>33</v>
      </c>
      <c r="F2465" s="6" t="s">
        <v>92</v>
      </c>
      <c r="G2465" s="6" t="s">
        <v>93</v>
      </c>
      <c r="H2465" s="6" t="s">
        <v>22</v>
      </c>
      <c r="I2465" s="8">
        <v>0.4</v>
      </c>
      <c r="J2465" s="9">
        <v>3000</v>
      </c>
      <c r="K2465" s="10">
        <f t="shared" si="19"/>
        <v>1200</v>
      </c>
      <c r="L2465" s="10">
        <f t="shared" si="18"/>
        <v>480</v>
      </c>
      <c r="M2465" s="11">
        <v>0.4</v>
      </c>
      <c r="O2465" s="16"/>
      <c r="P2465" s="14"/>
      <c r="Q2465" s="12"/>
      <c r="R2465" s="13"/>
    </row>
    <row r="2466" spans="1:18" ht="15.75" customHeight="1" x14ac:dyDescent="0.25">
      <c r="A2466" s="1"/>
      <c r="B2466" s="6" t="s">
        <v>14</v>
      </c>
      <c r="C2466" s="6">
        <v>1185732</v>
      </c>
      <c r="D2466" s="7">
        <v>44276</v>
      </c>
      <c r="E2466" s="6" t="s">
        <v>33</v>
      </c>
      <c r="F2466" s="6" t="s">
        <v>92</v>
      </c>
      <c r="G2466" s="6" t="s">
        <v>93</v>
      </c>
      <c r="H2466" s="6" t="s">
        <v>17</v>
      </c>
      <c r="I2466" s="8">
        <v>0.45</v>
      </c>
      <c r="J2466" s="9">
        <v>5200</v>
      </c>
      <c r="K2466" s="10">
        <f t="shared" si="19"/>
        <v>2340</v>
      </c>
      <c r="L2466" s="10">
        <f t="shared" si="18"/>
        <v>936</v>
      </c>
      <c r="M2466" s="11">
        <v>0.4</v>
      </c>
      <c r="O2466" s="16"/>
      <c r="P2466" s="14"/>
      <c r="Q2466" s="12"/>
      <c r="R2466" s="13"/>
    </row>
    <row r="2467" spans="1:18" ht="15.75" customHeight="1" x14ac:dyDescent="0.25">
      <c r="A2467" s="1"/>
      <c r="B2467" s="6" t="s">
        <v>14</v>
      </c>
      <c r="C2467" s="6">
        <v>1185732</v>
      </c>
      <c r="D2467" s="7">
        <v>44276</v>
      </c>
      <c r="E2467" s="6" t="s">
        <v>33</v>
      </c>
      <c r="F2467" s="6" t="s">
        <v>92</v>
      </c>
      <c r="G2467" s="6" t="s">
        <v>93</v>
      </c>
      <c r="H2467" s="6" t="s">
        <v>18</v>
      </c>
      <c r="I2467" s="8">
        <v>0.45</v>
      </c>
      <c r="J2467" s="9">
        <v>2250</v>
      </c>
      <c r="K2467" s="10">
        <f t="shared" si="19"/>
        <v>1012.5</v>
      </c>
      <c r="L2467" s="10">
        <f t="shared" si="18"/>
        <v>354.375</v>
      </c>
      <c r="M2467" s="11">
        <v>0.35</v>
      </c>
      <c r="O2467" s="16"/>
      <c r="P2467" s="14"/>
      <c r="Q2467" s="12"/>
      <c r="R2467" s="13"/>
    </row>
    <row r="2468" spans="1:18" ht="15.75" customHeight="1" x14ac:dyDescent="0.25">
      <c r="A2468" s="1"/>
      <c r="B2468" s="6" t="s">
        <v>14</v>
      </c>
      <c r="C2468" s="6">
        <v>1185732</v>
      </c>
      <c r="D2468" s="7">
        <v>44276</v>
      </c>
      <c r="E2468" s="6" t="s">
        <v>33</v>
      </c>
      <c r="F2468" s="6" t="s">
        <v>92</v>
      </c>
      <c r="G2468" s="6" t="s">
        <v>93</v>
      </c>
      <c r="H2468" s="6" t="s">
        <v>19</v>
      </c>
      <c r="I2468" s="8">
        <v>0.35000000000000003</v>
      </c>
      <c r="J2468" s="9">
        <v>2500</v>
      </c>
      <c r="K2468" s="10">
        <f t="shared" si="19"/>
        <v>875.00000000000011</v>
      </c>
      <c r="L2468" s="10">
        <f t="shared" si="18"/>
        <v>350.00000000000006</v>
      </c>
      <c r="M2468" s="11">
        <v>0.4</v>
      </c>
      <c r="O2468" s="16"/>
      <c r="P2468" s="14"/>
      <c r="Q2468" s="12"/>
      <c r="R2468" s="13"/>
    </row>
    <row r="2469" spans="1:18" ht="15.75" customHeight="1" x14ac:dyDescent="0.25">
      <c r="A2469" s="1"/>
      <c r="B2469" s="6" t="s">
        <v>14</v>
      </c>
      <c r="C2469" s="6">
        <v>1185732</v>
      </c>
      <c r="D2469" s="7">
        <v>44276</v>
      </c>
      <c r="E2469" s="6" t="s">
        <v>33</v>
      </c>
      <c r="F2469" s="6" t="s">
        <v>92</v>
      </c>
      <c r="G2469" s="6" t="s">
        <v>93</v>
      </c>
      <c r="H2469" s="6" t="s">
        <v>20</v>
      </c>
      <c r="I2469" s="8">
        <v>0.4</v>
      </c>
      <c r="J2469" s="9">
        <v>1000</v>
      </c>
      <c r="K2469" s="10">
        <f t="shared" si="19"/>
        <v>400</v>
      </c>
      <c r="L2469" s="10">
        <f t="shared" si="18"/>
        <v>160</v>
      </c>
      <c r="M2469" s="11">
        <v>0.4</v>
      </c>
      <c r="O2469" s="16"/>
      <c r="P2469" s="14"/>
      <c r="Q2469" s="12"/>
      <c r="R2469" s="13"/>
    </row>
    <row r="2470" spans="1:18" ht="15.75" customHeight="1" x14ac:dyDescent="0.25">
      <c r="A2470" s="1"/>
      <c r="B2470" s="6" t="s">
        <v>14</v>
      </c>
      <c r="C2470" s="6">
        <v>1185732</v>
      </c>
      <c r="D2470" s="7">
        <v>44276</v>
      </c>
      <c r="E2470" s="6" t="s">
        <v>33</v>
      </c>
      <c r="F2470" s="6" t="s">
        <v>92</v>
      </c>
      <c r="G2470" s="6" t="s">
        <v>93</v>
      </c>
      <c r="H2470" s="6" t="s">
        <v>21</v>
      </c>
      <c r="I2470" s="8">
        <v>0.54999999999999993</v>
      </c>
      <c r="J2470" s="9">
        <v>1500</v>
      </c>
      <c r="K2470" s="10">
        <f t="shared" si="19"/>
        <v>824.99999999999989</v>
      </c>
      <c r="L2470" s="10">
        <f t="shared" si="18"/>
        <v>288.74999999999994</v>
      </c>
      <c r="M2470" s="11">
        <v>0.35</v>
      </c>
      <c r="O2470" s="16"/>
      <c r="P2470" s="14"/>
      <c r="Q2470" s="12"/>
      <c r="R2470" s="13"/>
    </row>
    <row r="2471" spans="1:18" ht="15.75" customHeight="1" x14ac:dyDescent="0.25">
      <c r="A2471" s="1"/>
      <c r="B2471" s="6" t="s">
        <v>14</v>
      </c>
      <c r="C2471" s="6">
        <v>1185732</v>
      </c>
      <c r="D2471" s="7">
        <v>44276</v>
      </c>
      <c r="E2471" s="6" t="s">
        <v>33</v>
      </c>
      <c r="F2471" s="6" t="s">
        <v>92</v>
      </c>
      <c r="G2471" s="6" t="s">
        <v>93</v>
      </c>
      <c r="H2471" s="6" t="s">
        <v>22</v>
      </c>
      <c r="I2471" s="8">
        <v>0.45</v>
      </c>
      <c r="J2471" s="9">
        <v>2500</v>
      </c>
      <c r="K2471" s="10">
        <f t="shared" si="19"/>
        <v>1125</v>
      </c>
      <c r="L2471" s="10">
        <f t="shared" si="18"/>
        <v>450</v>
      </c>
      <c r="M2471" s="11">
        <v>0.4</v>
      </c>
      <c r="O2471" s="16"/>
      <c r="P2471" s="14"/>
      <c r="Q2471" s="12"/>
      <c r="R2471" s="13"/>
    </row>
    <row r="2472" spans="1:18" ht="15.75" customHeight="1" x14ac:dyDescent="0.25">
      <c r="A2472" s="1"/>
      <c r="B2472" s="6" t="s">
        <v>14</v>
      </c>
      <c r="C2472" s="6">
        <v>1185732</v>
      </c>
      <c r="D2472" s="7">
        <v>44308</v>
      </c>
      <c r="E2472" s="6" t="s">
        <v>33</v>
      </c>
      <c r="F2472" s="6" t="s">
        <v>92</v>
      </c>
      <c r="G2472" s="6" t="s">
        <v>93</v>
      </c>
      <c r="H2472" s="6" t="s">
        <v>17</v>
      </c>
      <c r="I2472" s="8">
        <v>0.45</v>
      </c>
      <c r="J2472" s="9">
        <v>4750</v>
      </c>
      <c r="K2472" s="10">
        <f t="shared" si="19"/>
        <v>2137.5</v>
      </c>
      <c r="L2472" s="10">
        <f t="shared" si="18"/>
        <v>855</v>
      </c>
      <c r="M2472" s="11">
        <v>0.4</v>
      </c>
      <c r="O2472" s="16"/>
      <c r="P2472" s="14"/>
      <c r="Q2472" s="12"/>
      <c r="R2472" s="13"/>
    </row>
    <row r="2473" spans="1:18" ht="15.75" customHeight="1" x14ac:dyDescent="0.25">
      <c r="A2473" s="1"/>
      <c r="B2473" s="6" t="s">
        <v>14</v>
      </c>
      <c r="C2473" s="6">
        <v>1185732</v>
      </c>
      <c r="D2473" s="7">
        <v>44308</v>
      </c>
      <c r="E2473" s="6" t="s">
        <v>33</v>
      </c>
      <c r="F2473" s="6" t="s">
        <v>92</v>
      </c>
      <c r="G2473" s="6" t="s">
        <v>93</v>
      </c>
      <c r="H2473" s="6" t="s">
        <v>18</v>
      </c>
      <c r="I2473" s="8">
        <v>0.45</v>
      </c>
      <c r="J2473" s="9">
        <v>1750</v>
      </c>
      <c r="K2473" s="10">
        <f t="shared" si="19"/>
        <v>787.5</v>
      </c>
      <c r="L2473" s="10">
        <f t="shared" si="18"/>
        <v>275.625</v>
      </c>
      <c r="M2473" s="11">
        <v>0.35</v>
      </c>
      <c r="O2473" s="16"/>
      <c r="P2473" s="14"/>
      <c r="Q2473" s="12"/>
      <c r="R2473" s="13"/>
    </row>
    <row r="2474" spans="1:18" ht="15.75" customHeight="1" x14ac:dyDescent="0.25">
      <c r="A2474" s="1"/>
      <c r="B2474" s="6" t="s">
        <v>14</v>
      </c>
      <c r="C2474" s="6">
        <v>1185732</v>
      </c>
      <c r="D2474" s="7">
        <v>44308</v>
      </c>
      <c r="E2474" s="6" t="s">
        <v>33</v>
      </c>
      <c r="F2474" s="6" t="s">
        <v>92</v>
      </c>
      <c r="G2474" s="6" t="s">
        <v>93</v>
      </c>
      <c r="H2474" s="6" t="s">
        <v>19</v>
      </c>
      <c r="I2474" s="8">
        <v>0.4</v>
      </c>
      <c r="J2474" s="9">
        <v>1750</v>
      </c>
      <c r="K2474" s="10">
        <f t="shared" si="19"/>
        <v>700</v>
      </c>
      <c r="L2474" s="10">
        <f t="shared" si="18"/>
        <v>280</v>
      </c>
      <c r="M2474" s="11">
        <v>0.4</v>
      </c>
      <c r="O2474" s="16"/>
      <c r="P2474" s="14"/>
      <c r="Q2474" s="12"/>
      <c r="R2474" s="13"/>
    </row>
    <row r="2475" spans="1:18" ht="15.75" customHeight="1" x14ac:dyDescent="0.25">
      <c r="A2475" s="1"/>
      <c r="B2475" s="6" t="s">
        <v>14</v>
      </c>
      <c r="C2475" s="6">
        <v>1185732</v>
      </c>
      <c r="D2475" s="7">
        <v>44308</v>
      </c>
      <c r="E2475" s="6" t="s">
        <v>33</v>
      </c>
      <c r="F2475" s="6" t="s">
        <v>92</v>
      </c>
      <c r="G2475" s="6" t="s">
        <v>93</v>
      </c>
      <c r="H2475" s="6" t="s">
        <v>20</v>
      </c>
      <c r="I2475" s="8">
        <v>0.45</v>
      </c>
      <c r="J2475" s="9">
        <v>1000</v>
      </c>
      <c r="K2475" s="10">
        <f t="shared" si="19"/>
        <v>450</v>
      </c>
      <c r="L2475" s="10">
        <f t="shared" si="18"/>
        <v>180</v>
      </c>
      <c r="M2475" s="11">
        <v>0.4</v>
      </c>
      <c r="O2475" s="16"/>
      <c r="P2475" s="14"/>
      <c r="Q2475" s="12"/>
      <c r="R2475" s="13"/>
    </row>
    <row r="2476" spans="1:18" ht="15.75" customHeight="1" x14ac:dyDescent="0.25">
      <c r="A2476" s="1"/>
      <c r="B2476" s="6" t="s">
        <v>14</v>
      </c>
      <c r="C2476" s="6">
        <v>1185732</v>
      </c>
      <c r="D2476" s="7">
        <v>44308</v>
      </c>
      <c r="E2476" s="6" t="s">
        <v>33</v>
      </c>
      <c r="F2476" s="6" t="s">
        <v>92</v>
      </c>
      <c r="G2476" s="6" t="s">
        <v>93</v>
      </c>
      <c r="H2476" s="6" t="s">
        <v>21</v>
      </c>
      <c r="I2476" s="8">
        <v>0.5</v>
      </c>
      <c r="J2476" s="9">
        <v>1250</v>
      </c>
      <c r="K2476" s="10">
        <f t="shared" si="19"/>
        <v>625</v>
      </c>
      <c r="L2476" s="10">
        <f t="shared" si="18"/>
        <v>218.75</v>
      </c>
      <c r="M2476" s="11">
        <v>0.35</v>
      </c>
      <c r="O2476" s="16"/>
      <c r="P2476" s="14"/>
      <c r="Q2476" s="12"/>
      <c r="R2476" s="13"/>
    </row>
    <row r="2477" spans="1:18" ht="15.75" customHeight="1" x14ac:dyDescent="0.25">
      <c r="A2477" s="1"/>
      <c r="B2477" s="6" t="s">
        <v>14</v>
      </c>
      <c r="C2477" s="6">
        <v>1185732</v>
      </c>
      <c r="D2477" s="7">
        <v>44308</v>
      </c>
      <c r="E2477" s="6" t="s">
        <v>33</v>
      </c>
      <c r="F2477" s="6" t="s">
        <v>92</v>
      </c>
      <c r="G2477" s="6" t="s">
        <v>93</v>
      </c>
      <c r="H2477" s="6" t="s">
        <v>22</v>
      </c>
      <c r="I2477" s="8">
        <v>0.4</v>
      </c>
      <c r="J2477" s="9">
        <v>2500</v>
      </c>
      <c r="K2477" s="10">
        <f t="shared" si="19"/>
        <v>1000</v>
      </c>
      <c r="L2477" s="10">
        <f t="shared" si="18"/>
        <v>400</v>
      </c>
      <c r="M2477" s="11">
        <v>0.4</v>
      </c>
      <c r="O2477" s="16"/>
      <c r="P2477" s="14"/>
      <c r="Q2477" s="12"/>
      <c r="R2477" s="13"/>
    </row>
    <row r="2478" spans="1:18" ht="15.75" customHeight="1" x14ac:dyDescent="0.25">
      <c r="A2478" s="1"/>
      <c r="B2478" s="6" t="s">
        <v>14</v>
      </c>
      <c r="C2478" s="6">
        <v>1185732</v>
      </c>
      <c r="D2478" s="7">
        <v>44339</v>
      </c>
      <c r="E2478" s="6" t="s">
        <v>33</v>
      </c>
      <c r="F2478" s="6" t="s">
        <v>92</v>
      </c>
      <c r="G2478" s="6" t="s">
        <v>93</v>
      </c>
      <c r="H2478" s="6" t="s">
        <v>17</v>
      </c>
      <c r="I2478" s="8">
        <v>0.5</v>
      </c>
      <c r="J2478" s="9">
        <v>5200</v>
      </c>
      <c r="K2478" s="10">
        <f t="shared" si="19"/>
        <v>2600</v>
      </c>
      <c r="L2478" s="10">
        <f t="shared" si="18"/>
        <v>1040</v>
      </c>
      <c r="M2478" s="11">
        <v>0.4</v>
      </c>
      <c r="O2478" s="16"/>
      <c r="P2478" s="14"/>
      <c r="Q2478" s="12"/>
      <c r="R2478" s="13"/>
    </row>
    <row r="2479" spans="1:18" ht="15.75" customHeight="1" x14ac:dyDescent="0.25">
      <c r="A2479" s="1"/>
      <c r="B2479" s="6" t="s">
        <v>14</v>
      </c>
      <c r="C2479" s="6">
        <v>1185732</v>
      </c>
      <c r="D2479" s="7">
        <v>44339</v>
      </c>
      <c r="E2479" s="6" t="s">
        <v>33</v>
      </c>
      <c r="F2479" s="6" t="s">
        <v>92</v>
      </c>
      <c r="G2479" s="6" t="s">
        <v>93</v>
      </c>
      <c r="H2479" s="6" t="s">
        <v>18</v>
      </c>
      <c r="I2479" s="8">
        <v>0.45000000000000007</v>
      </c>
      <c r="J2479" s="9">
        <v>2250</v>
      </c>
      <c r="K2479" s="10">
        <f t="shared" si="19"/>
        <v>1012.5000000000001</v>
      </c>
      <c r="L2479" s="10">
        <f t="shared" si="18"/>
        <v>354.375</v>
      </c>
      <c r="M2479" s="11">
        <v>0.35</v>
      </c>
      <c r="O2479" s="16"/>
      <c r="P2479" s="14"/>
      <c r="Q2479" s="12"/>
      <c r="R2479" s="13"/>
    </row>
    <row r="2480" spans="1:18" ht="15.75" customHeight="1" x14ac:dyDescent="0.25">
      <c r="A2480" s="1"/>
      <c r="B2480" s="6" t="s">
        <v>14</v>
      </c>
      <c r="C2480" s="6">
        <v>1185732</v>
      </c>
      <c r="D2480" s="7">
        <v>44339</v>
      </c>
      <c r="E2480" s="6" t="s">
        <v>33</v>
      </c>
      <c r="F2480" s="6" t="s">
        <v>92</v>
      </c>
      <c r="G2480" s="6" t="s">
        <v>93</v>
      </c>
      <c r="H2480" s="6" t="s">
        <v>19</v>
      </c>
      <c r="I2480" s="8">
        <v>0.4</v>
      </c>
      <c r="J2480" s="9">
        <v>2000</v>
      </c>
      <c r="K2480" s="10">
        <f t="shared" si="19"/>
        <v>800</v>
      </c>
      <c r="L2480" s="10">
        <f t="shared" si="18"/>
        <v>320</v>
      </c>
      <c r="M2480" s="11">
        <v>0.4</v>
      </c>
      <c r="O2480" s="16"/>
      <c r="P2480" s="14"/>
      <c r="Q2480" s="12"/>
      <c r="R2480" s="13"/>
    </row>
    <row r="2481" spans="1:18" ht="15.75" customHeight="1" x14ac:dyDescent="0.25">
      <c r="A2481" s="1"/>
      <c r="B2481" s="6" t="s">
        <v>14</v>
      </c>
      <c r="C2481" s="6">
        <v>1185732</v>
      </c>
      <c r="D2481" s="7">
        <v>44339</v>
      </c>
      <c r="E2481" s="6" t="s">
        <v>33</v>
      </c>
      <c r="F2481" s="6" t="s">
        <v>92</v>
      </c>
      <c r="G2481" s="6" t="s">
        <v>93</v>
      </c>
      <c r="H2481" s="6" t="s">
        <v>20</v>
      </c>
      <c r="I2481" s="8">
        <v>0.4</v>
      </c>
      <c r="J2481" s="9">
        <v>1250</v>
      </c>
      <c r="K2481" s="10">
        <f t="shared" si="19"/>
        <v>500</v>
      </c>
      <c r="L2481" s="10">
        <f t="shared" si="18"/>
        <v>200</v>
      </c>
      <c r="M2481" s="11">
        <v>0.4</v>
      </c>
      <c r="O2481" s="16"/>
      <c r="P2481" s="14"/>
      <c r="Q2481" s="12"/>
      <c r="R2481" s="13"/>
    </row>
    <row r="2482" spans="1:18" ht="15.75" customHeight="1" x14ac:dyDescent="0.25">
      <c r="A2482" s="1"/>
      <c r="B2482" s="6" t="s">
        <v>14</v>
      </c>
      <c r="C2482" s="6">
        <v>1185732</v>
      </c>
      <c r="D2482" s="7">
        <v>44339</v>
      </c>
      <c r="E2482" s="6" t="s">
        <v>33</v>
      </c>
      <c r="F2482" s="6" t="s">
        <v>92</v>
      </c>
      <c r="G2482" s="6" t="s">
        <v>93</v>
      </c>
      <c r="H2482" s="6" t="s">
        <v>21</v>
      </c>
      <c r="I2482" s="8">
        <v>0.5</v>
      </c>
      <c r="J2482" s="9">
        <v>1500</v>
      </c>
      <c r="K2482" s="10">
        <f t="shared" si="19"/>
        <v>750</v>
      </c>
      <c r="L2482" s="10">
        <f t="shared" si="18"/>
        <v>262.5</v>
      </c>
      <c r="M2482" s="11">
        <v>0.35</v>
      </c>
      <c r="O2482" s="16"/>
      <c r="P2482" s="14"/>
      <c r="Q2482" s="12"/>
      <c r="R2482" s="13"/>
    </row>
    <row r="2483" spans="1:18" ht="15.75" customHeight="1" x14ac:dyDescent="0.25">
      <c r="A2483" s="1"/>
      <c r="B2483" s="6" t="s">
        <v>14</v>
      </c>
      <c r="C2483" s="6">
        <v>1185732</v>
      </c>
      <c r="D2483" s="7">
        <v>44339</v>
      </c>
      <c r="E2483" s="6" t="s">
        <v>33</v>
      </c>
      <c r="F2483" s="6" t="s">
        <v>92</v>
      </c>
      <c r="G2483" s="6" t="s">
        <v>93</v>
      </c>
      <c r="H2483" s="6" t="s">
        <v>22</v>
      </c>
      <c r="I2483" s="8">
        <v>0.55000000000000004</v>
      </c>
      <c r="J2483" s="9">
        <v>2750</v>
      </c>
      <c r="K2483" s="10">
        <f t="shared" si="19"/>
        <v>1512.5000000000002</v>
      </c>
      <c r="L2483" s="10">
        <f t="shared" si="18"/>
        <v>605.00000000000011</v>
      </c>
      <c r="M2483" s="11">
        <v>0.4</v>
      </c>
      <c r="O2483" s="16"/>
      <c r="P2483" s="14"/>
      <c r="Q2483" s="12"/>
      <c r="R2483" s="13"/>
    </row>
    <row r="2484" spans="1:18" ht="15.75" customHeight="1" x14ac:dyDescent="0.25">
      <c r="A2484" s="1"/>
      <c r="B2484" s="6" t="s">
        <v>14</v>
      </c>
      <c r="C2484" s="6">
        <v>1185732</v>
      </c>
      <c r="D2484" s="7">
        <v>44369</v>
      </c>
      <c r="E2484" s="6" t="s">
        <v>33</v>
      </c>
      <c r="F2484" s="6" t="s">
        <v>92</v>
      </c>
      <c r="G2484" s="6" t="s">
        <v>93</v>
      </c>
      <c r="H2484" s="6" t="s">
        <v>17</v>
      </c>
      <c r="I2484" s="8">
        <v>0.4</v>
      </c>
      <c r="J2484" s="9">
        <v>5250</v>
      </c>
      <c r="K2484" s="10">
        <f t="shared" si="19"/>
        <v>2100</v>
      </c>
      <c r="L2484" s="10">
        <f t="shared" si="18"/>
        <v>840</v>
      </c>
      <c r="M2484" s="11">
        <v>0.4</v>
      </c>
      <c r="O2484" s="16"/>
      <c r="P2484" s="14"/>
      <c r="Q2484" s="12"/>
      <c r="R2484" s="13"/>
    </row>
    <row r="2485" spans="1:18" ht="15.75" customHeight="1" x14ac:dyDescent="0.25">
      <c r="A2485" s="1"/>
      <c r="B2485" s="6" t="s">
        <v>14</v>
      </c>
      <c r="C2485" s="6">
        <v>1185732</v>
      </c>
      <c r="D2485" s="7">
        <v>44369</v>
      </c>
      <c r="E2485" s="6" t="s">
        <v>33</v>
      </c>
      <c r="F2485" s="6" t="s">
        <v>92</v>
      </c>
      <c r="G2485" s="6" t="s">
        <v>93</v>
      </c>
      <c r="H2485" s="6" t="s">
        <v>18</v>
      </c>
      <c r="I2485" s="8">
        <v>0.35000000000000009</v>
      </c>
      <c r="J2485" s="9">
        <v>2750</v>
      </c>
      <c r="K2485" s="10">
        <f t="shared" si="19"/>
        <v>962.50000000000023</v>
      </c>
      <c r="L2485" s="10">
        <f t="shared" si="18"/>
        <v>336.87500000000006</v>
      </c>
      <c r="M2485" s="11">
        <v>0.35</v>
      </c>
      <c r="O2485" s="16"/>
      <c r="P2485" s="14"/>
      <c r="Q2485" s="12"/>
      <c r="R2485" s="13"/>
    </row>
    <row r="2486" spans="1:18" ht="15.75" customHeight="1" x14ac:dyDescent="0.25">
      <c r="A2486" s="1"/>
      <c r="B2486" s="6" t="s">
        <v>14</v>
      </c>
      <c r="C2486" s="6">
        <v>1185732</v>
      </c>
      <c r="D2486" s="7">
        <v>44369</v>
      </c>
      <c r="E2486" s="6" t="s">
        <v>33</v>
      </c>
      <c r="F2486" s="6" t="s">
        <v>92</v>
      </c>
      <c r="G2486" s="6" t="s">
        <v>93</v>
      </c>
      <c r="H2486" s="6" t="s">
        <v>19</v>
      </c>
      <c r="I2486" s="8">
        <v>0.30000000000000004</v>
      </c>
      <c r="J2486" s="9">
        <v>2250</v>
      </c>
      <c r="K2486" s="10">
        <f t="shared" si="19"/>
        <v>675.00000000000011</v>
      </c>
      <c r="L2486" s="10">
        <f t="shared" si="18"/>
        <v>270.00000000000006</v>
      </c>
      <c r="M2486" s="11">
        <v>0.4</v>
      </c>
      <c r="O2486" s="16"/>
      <c r="P2486" s="14"/>
      <c r="Q2486" s="12"/>
      <c r="R2486" s="13"/>
    </row>
    <row r="2487" spans="1:18" ht="15.75" customHeight="1" x14ac:dyDescent="0.25">
      <c r="A2487" s="1"/>
      <c r="B2487" s="6" t="s">
        <v>14</v>
      </c>
      <c r="C2487" s="6">
        <v>1185732</v>
      </c>
      <c r="D2487" s="7">
        <v>44369</v>
      </c>
      <c r="E2487" s="6" t="s">
        <v>33</v>
      </c>
      <c r="F2487" s="6" t="s">
        <v>92</v>
      </c>
      <c r="G2487" s="6" t="s">
        <v>93</v>
      </c>
      <c r="H2487" s="6" t="s">
        <v>20</v>
      </c>
      <c r="I2487" s="8">
        <v>0.30000000000000004</v>
      </c>
      <c r="J2487" s="9">
        <v>2000</v>
      </c>
      <c r="K2487" s="10">
        <f t="shared" si="19"/>
        <v>600.00000000000011</v>
      </c>
      <c r="L2487" s="10">
        <f t="shared" si="18"/>
        <v>240.00000000000006</v>
      </c>
      <c r="M2487" s="11">
        <v>0.4</v>
      </c>
      <c r="O2487" s="16"/>
      <c r="P2487" s="14"/>
      <c r="Q2487" s="12"/>
      <c r="R2487" s="13"/>
    </row>
    <row r="2488" spans="1:18" ht="15.75" customHeight="1" x14ac:dyDescent="0.25">
      <c r="A2488" s="1"/>
      <c r="B2488" s="6" t="s">
        <v>14</v>
      </c>
      <c r="C2488" s="6">
        <v>1185732</v>
      </c>
      <c r="D2488" s="7">
        <v>44369</v>
      </c>
      <c r="E2488" s="6" t="s">
        <v>33</v>
      </c>
      <c r="F2488" s="6" t="s">
        <v>92</v>
      </c>
      <c r="G2488" s="6" t="s">
        <v>93</v>
      </c>
      <c r="H2488" s="6" t="s">
        <v>21</v>
      </c>
      <c r="I2488" s="8">
        <v>0.5</v>
      </c>
      <c r="J2488" s="9">
        <v>2000</v>
      </c>
      <c r="K2488" s="10">
        <f t="shared" si="19"/>
        <v>1000</v>
      </c>
      <c r="L2488" s="10">
        <f t="shared" si="18"/>
        <v>350</v>
      </c>
      <c r="M2488" s="11">
        <v>0.35</v>
      </c>
      <c r="O2488" s="16"/>
      <c r="P2488" s="14"/>
      <c r="Q2488" s="12"/>
      <c r="R2488" s="13"/>
    </row>
    <row r="2489" spans="1:18" ht="15.75" customHeight="1" x14ac:dyDescent="0.25">
      <c r="A2489" s="1"/>
      <c r="B2489" s="6" t="s">
        <v>14</v>
      </c>
      <c r="C2489" s="6">
        <v>1185732</v>
      </c>
      <c r="D2489" s="7">
        <v>44369</v>
      </c>
      <c r="E2489" s="6" t="s">
        <v>33</v>
      </c>
      <c r="F2489" s="6" t="s">
        <v>92</v>
      </c>
      <c r="G2489" s="6" t="s">
        <v>93</v>
      </c>
      <c r="H2489" s="6" t="s">
        <v>22</v>
      </c>
      <c r="I2489" s="8">
        <v>0.55000000000000004</v>
      </c>
      <c r="J2489" s="9">
        <v>3750</v>
      </c>
      <c r="K2489" s="10">
        <f t="shared" si="19"/>
        <v>2062.5</v>
      </c>
      <c r="L2489" s="10">
        <f t="shared" si="18"/>
        <v>825</v>
      </c>
      <c r="M2489" s="11">
        <v>0.4</v>
      </c>
      <c r="O2489" s="16"/>
      <c r="P2489" s="14"/>
      <c r="Q2489" s="12"/>
      <c r="R2489" s="13"/>
    </row>
    <row r="2490" spans="1:18" ht="15.75" customHeight="1" x14ac:dyDescent="0.25">
      <c r="A2490" s="1"/>
      <c r="B2490" s="6" t="s">
        <v>14</v>
      </c>
      <c r="C2490" s="6">
        <v>1185732</v>
      </c>
      <c r="D2490" s="7">
        <v>44398</v>
      </c>
      <c r="E2490" s="6" t="s">
        <v>33</v>
      </c>
      <c r="F2490" s="6" t="s">
        <v>92</v>
      </c>
      <c r="G2490" s="6" t="s">
        <v>93</v>
      </c>
      <c r="H2490" s="6" t="s">
        <v>17</v>
      </c>
      <c r="I2490" s="8">
        <v>0.5</v>
      </c>
      <c r="J2490" s="9">
        <v>6000</v>
      </c>
      <c r="K2490" s="10">
        <f t="shared" si="19"/>
        <v>3000</v>
      </c>
      <c r="L2490" s="10">
        <f t="shared" si="18"/>
        <v>1200</v>
      </c>
      <c r="M2490" s="11">
        <v>0.4</v>
      </c>
      <c r="O2490" s="16"/>
      <c r="P2490" s="14"/>
      <c r="Q2490" s="12"/>
      <c r="R2490" s="13"/>
    </row>
    <row r="2491" spans="1:18" ht="15.75" customHeight="1" x14ac:dyDescent="0.25">
      <c r="A2491" s="1"/>
      <c r="B2491" s="6" t="s">
        <v>14</v>
      </c>
      <c r="C2491" s="6">
        <v>1185732</v>
      </c>
      <c r="D2491" s="7">
        <v>44398</v>
      </c>
      <c r="E2491" s="6" t="s">
        <v>33</v>
      </c>
      <c r="F2491" s="6" t="s">
        <v>92</v>
      </c>
      <c r="G2491" s="6" t="s">
        <v>93</v>
      </c>
      <c r="H2491" s="6" t="s">
        <v>18</v>
      </c>
      <c r="I2491" s="8">
        <v>0.45000000000000007</v>
      </c>
      <c r="J2491" s="9">
        <v>3500</v>
      </c>
      <c r="K2491" s="10">
        <f t="shared" si="19"/>
        <v>1575.0000000000002</v>
      </c>
      <c r="L2491" s="10">
        <f t="shared" si="18"/>
        <v>551.25</v>
      </c>
      <c r="M2491" s="11">
        <v>0.35</v>
      </c>
      <c r="O2491" s="16"/>
      <c r="P2491" s="14"/>
      <c r="Q2491" s="12"/>
      <c r="R2491" s="13"/>
    </row>
    <row r="2492" spans="1:18" ht="15.75" customHeight="1" x14ac:dyDescent="0.25">
      <c r="A2492" s="1"/>
      <c r="B2492" s="6" t="s">
        <v>14</v>
      </c>
      <c r="C2492" s="6">
        <v>1185732</v>
      </c>
      <c r="D2492" s="7">
        <v>44398</v>
      </c>
      <c r="E2492" s="6" t="s">
        <v>33</v>
      </c>
      <c r="F2492" s="6" t="s">
        <v>92</v>
      </c>
      <c r="G2492" s="6" t="s">
        <v>93</v>
      </c>
      <c r="H2492" s="6" t="s">
        <v>19</v>
      </c>
      <c r="I2492" s="8">
        <v>0.4</v>
      </c>
      <c r="J2492" s="9">
        <v>2750</v>
      </c>
      <c r="K2492" s="10">
        <f t="shared" si="19"/>
        <v>1100</v>
      </c>
      <c r="L2492" s="10">
        <f t="shared" si="18"/>
        <v>440</v>
      </c>
      <c r="M2492" s="11">
        <v>0.4</v>
      </c>
      <c r="O2492" s="16"/>
      <c r="P2492" s="14"/>
      <c r="Q2492" s="12"/>
      <c r="R2492" s="13"/>
    </row>
    <row r="2493" spans="1:18" ht="15.75" customHeight="1" x14ac:dyDescent="0.25">
      <c r="A2493" s="1"/>
      <c r="B2493" s="6" t="s">
        <v>14</v>
      </c>
      <c r="C2493" s="6">
        <v>1185732</v>
      </c>
      <c r="D2493" s="7">
        <v>44398</v>
      </c>
      <c r="E2493" s="6" t="s">
        <v>33</v>
      </c>
      <c r="F2493" s="6" t="s">
        <v>92</v>
      </c>
      <c r="G2493" s="6" t="s">
        <v>93</v>
      </c>
      <c r="H2493" s="6" t="s">
        <v>20</v>
      </c>
      <c r="I2493" s="8">
        <v>0.4</v>
      </c>
      <c r="J2493" s="9">
        <v>2250</v>
      </c>
      <c r="K2493" s="10">
        <f t="shared" si="19"/>
        <v>900</v>
      </c>
      <c r="L2493" s="10">
        <f t="shared" si="18"/>
        <v>360</v>
      </c>
      <c r="M2493" s="11">
        <v>0.4</v>
      </c>
      <c r="O2493" s="16"/>
      <c r="P2493" s="14"/>
      <c r="Q2493" s="12"/>
      <c r="R2493" s="13"/>
    </row>
    <row r="2494" spans="1:18" ht="15.75" customHeight="1" x14ac:dyDescent="0.25">
      <c r="A2494" s="1"/>
      <c r="B2494" s="6" t="s">
        <v>14</v>
      </c>
      <c r="C2494" s="6">
        <v>1185732</v>
      </c>
      <c r="D2494" s="7">
        <v>44398</v>
      </c>
      <c r="E2494" s="6" t="s">
        <v>33</v>
      </c>
      <c r="F2494" s="6" t="s">
        <v>92</v>
      </c>
      <c r="G2494" s="6" t="s">
        <v>93</v>
      </c>
      <c r="H2494" s="6" t="s">
        <v>21</v>
      </c>
      <c r="I2494" s="8">
        <v>0.5</v>
      </c>
      <c r="J2494" s="9">
        <v>2500</v>
      </c>
      <c r="K2494" s="10">
        <f t="shared" si="19"/>
        <v>1250</v>
      </c>
      <c r="L2494" s="10">
        <f t="shared" si="18"/>
        <v>437.5</v>
      </c>
      <c r="M2494" s="11">
        <v>0.35</v>
      </c>
      <c r="O2494" s="16"/>
      <c r="P2494" s="14"/>
      <c r="Q2494" s="12"/>
      <c r="R2494" s="13"/>
    </row>
    <row r="2495" spans="1:18" ht="15.75" customHeight="1" x14ac:dyDescent="0.25">
      <c r="A2495" s="1"/>
      <c r="B2495" s="6" t="s">
        <v>14</v>
      </c>
      <c r="C2495" s="6">
        <v>1185732</v>
      </c>
      <c r="D2495" s="7">
        <v>44398</v>
      </c>
      <c r="E2495" s="6" t="s">
        <v>33</v>
      </c>
      <c r="F2495" s="6" t="s">
        <v>92</v>
      </c>
      <c r="G2495" s="6" t="s">
        <v>93</v>
      </c>
      <c r="H2495" s="6" t="s">
        <v>22</v>
      </c>
      <c r="I2495" s="8">
        <v>0.55000000000000004</v>
      </c>
      <c r="J2495" s="9">
        <v>4250</v>
      </c>
      <c r="K2495" s="10">
        <f t="shared" si="19"/>
        <v>2337.5</v>
      </c>
      <c r="L2495" s="10">
        <f t="shared" si="18"/>
        <v>935</v>
      </c>
      <c r="M2495" s="11">
        <v>0.4</v>
      </c>
      <c r="O2495" s="16"/>
      <c r="P2495" s="14"/>
      <c r="Q2495" s="12"/>
      <c r="R2495" s="13"/>
    </row>
    <row r="2496" spans="1:18" ht="15.75" customHeight="1" x14ac:dyDescent="0.25">
      <c r="A2496" s="1"/>
      <c r="B2496" s="6" t="s">
        <v>14</v>
      </c>
      <c r="C2496" s="6">
        <v>1185732</v>
      </c>
      <c r="D2496" s="7">
        <v>44430</v>
      </c>
      <c r="E2496" s="6" t="s">
        <v>33</v>
      </c>
      <c r="F2496" s="6" t="s">
        <v>92</v>
      </c>
      <c r="G2496" s="6" t="s">
        <v>93</v>
      </c>
      <c r="H2496" s="6" t="s">
        <v>17</v>
      </c>
      <c r="I2496" s="8">
        <v>0.5</v>
      </c>
      <c r="J2496" s="9">
        <v>5750</v>
      </c>
      <c r="K2496" s="10">
        <f t="shared" si="19"/>
        <v>2875</v>
      </c>
      <c r="L2496" s="10">
        <f t="shared" si="18"/>
        <v>1150</v>
      </c>
      <c r="M2496" s="11">
        <v>0.4</v>
      </c>
      <c r="O2496" s="16"/>
      <c r="P2496" s="14"/>
      <c r="Q2496" s="12"/>
      <c r="R2496" s="13"/>
    </row>
    <row r="2497" spans="1:18" ht="15.75" customHeight="1" x14ac:dyDescent="0.25">
      <c r="A2497" s="1"/>
      <c r="B2497" s="6" t="s">
        <v>14</v>
      </c>
      <c r="C2497" s="6">
        <v>1185732</v>
      </c>
      <c r="D2497" s="7">
        <v>44430</v>
      </c>
      <c r="E2497" s="6" t="s">
        <v>33</v>
      </c>
      <c r="F2497" s="6" t="s">
        <v>92</v>
      </c>
      <c r="G2497" s="6" t="s">
        <v>93</v>
      </c>
      <c r="H2497" s="6" t="s">
        <v>18</v>
      </c>
      <c r="I2497" s="8">
        <v>0.45000000000000007</v>
      </c>
      <c r="J2497" s="9">
        <v>3500</v>
      </c>
      <c r="K2497" s="10">
        <f t="shared" si="19"/>
        <v>1575.0000000000002</v>
      </c>
      <c r="L2497" s="10">
        <f t="shared" si="18"/>
        <v>551.25</v>
      </c>
      <c r="M2497" s="11">
        <v>0.35</v>
      </c>
      <c r="O2497" s="16"/>
      <c r="P2497" s="14"/>
      <c r="Q2497" s="12"/>
      <c r="R2497" s="13"/>
    </row>
    <row r="2498" spans="1:18" ht="15.75" customHeight="1" x14ac:dyDescent="0.25">
      <c r="A2498" s="1"/>
      <c r="B2498" s="6" t="s">
        <v>14</v>
      </c>
      <c r="C2498" s="6">
        <v>1185732</v>
      </c>
      <c r="D2498" s="7">
        <v>44430</v>
      </c>
      <c r="E2498" s="6" t="s">
        <v>33</v>
      </c>
      <c r="F2498" s="6" t="s">
        <v>92</v>
      </c>
      <c r="G2498" s="6" t="s">
        <v>93</v>
      </c>
      <c r="H2498" s="6" t="s">
        <v>19</v>
      </c>
      <c r="I2498" s="8">
        <v>0.4</v>
      </c>
      <c r="J2498" s="9">
        <v>2750</v>
      </c>
      <c r="K2498" s="10">
        <f t="shared" si="19"/>
        <v>1100</v>
      </c>
      <c r="L2498" s="10">
        <f t="shared" si="18"/>
        <v>440</v>
      </c>
      <c r="M2498" s="11">
        <v>0.4</v>
      </c>
      <c r="O2498" s="16"/>
      <c r="P2498" s="14"/>
      <c r="Q2498" s="12"/>
      <c r="R2498" s="13"/>
    </row>
    <row r="2499" spans="1:18" ht="15.75" customHeight="1" x14ac:dyDescent="0.25">
      <c r="A2499" s="1"/>
      <c r="B2499" s="6" t="s">
        <v>14</v>
      </c>
      <c r="C2499" s="6">
        <v>1185732</v>
      </c>
      <c r="D2499" s="7">
        <v>44430</v>
      </c>
      <c r="E2499" s="6" t="s">
        <v>33</v>
      </c>
      <c r="F2499" s="6" t="s">
        <v>92</v>
      </c>
      <c r="G2499" s="6" t="s">
        <v>93</v>
      </c>
      <c r="H2499" s="6" t="s">
        <v>20</v>
      </c>
      <c r="I2499" s="8">
        <v>0.4</v>
      </c>
      <c r="J2499" s="9">
        <v>2500</v>
      </c>
      <c r="K2499" s="10">
        <f t="shared" si="19"/>
        <v>1000</v>
      </c>
      <c r="L2499" s="10">
        <f t="shared" si="18"/>
        <v>400</v>
      </c>
      <c r="M2499" s="11">
        <v>0.4</v>
      </c>
      <c r="O2499" s="16"/>
      <c r="P2499" s="14"/>
      <c r="Q2499" s="12"/>
      <c r="R2499" s="13"/>
    </row>
    <row r="2500" spans="1:18" ht="15.75" customHeight="1" x14ac:dyDescent="0.25">
      <c r="A2500" s="1"/>
      <c r="B2500" s="6" t="s">
        <v>14</v>
      </c>
      <c r="C2500" s="6">
        <v>1185732</v>
      </c>
      <c r="D2500" s="7">
        <v>44430</v>
      </c>
      <c r="E2500" s="6" t="s">
        <v>33</v>
      </c>
      <c r="F2500" s="6" t="s">
        <v>92</v>
      </c>
      <c r="G2500" s="6" t="s">
        <v>93</v>
      </c>
      <c r="H2500" s="6" t="s">
        <v>21</v>
      </c>
      <c r="I2500" s="8">
        <v>0.5</v>
      </c>
      <c r="J2500" s="9">
        <v>2250</v>
      </c>
      <c r="K2500" s="10">
        <f t="shared" si="19"/>
        <v>1125</v>
      </c>
      <c r="L2500" s="10">
        <f t="shared" si="18"/>
        <v>393.75</v>
      </c>
      <c r="M2500" s="11">
        <v>0.35</v>
      </c>
      <c r="O2500" s="16"/>
      <c r="P2500" s="14"/>
      <c r="Q2500" s="12"/>
      <c r="R2500" s="13"/>
    </row>
    <row r="2501" spans="1:18" ht="15.75" customHeight="1" x14ac:dyDescent="0.25">
      <c r="A2501" s="1"/>
      <c r="B2501" s="6" t="s">
        <v>14</v>
      </c>
      <c r="C2501" s="6">
        <v>1185732</v>
      </c>
      <c r="D2501" s="7">
        <v>44430</v>
      </c>
      <c r="E2501" s="6" t="s">
        <v>33</v>
      </c>
      <c r="F2501" s="6" t="s">
        <v>92</v>
      </c>
      <c r="G2501" s="6" t="s">
        <v>93</v>
      </c>
      <c r="H2501" s="6" t="s">
        <v>22</v>
      </c>
      <c r="I2501" s="8">
        <v>0.55000000000000004</v>
      </c>
      <c r="J2501" s="9">
        <v>4000</v>
      </c>
      <c r="K2501" s="10">
        <f t="shared" si="19"/>
        <v>2200</v>
      </c>
      <c r="L2501" s="10">
        <f t="shared" si="18"/>
        <v>880</v>
      </c>
      <c r="M2501" s="11">
        <v>0.4</v>
      </c>
      <c r="O2501" s="16"/>
      <c r="P2501" s="14"/>
      <c r="Q2501" s="12"/>
      <c r="R2501" s="13"/>
    </row>
    <row r="2502" spans="1:18" ht="15.75" customHeight="1" x14ac:dyDescent="0.25">
      <c r="A2502" s="1"/>
      <c r="B2502" s="6" t="s">
        <v>14</v>
      </c>
      <c r="C2502" s="6">
        <v>1185732</v>
      </c>
      <c r="D2502" s="7">
        <v>44462</v>
      </c>
      <c r="E2502" s="6" t="s">
        <v>33</v>
      </c>
      <c r="F2502" s="6" t="s">
        <v>92</v>
      </c>
      <c r="G2502" s="6" t="s">
        <v>93</v>
      </c>
      <c r="H2502" s="6" t="s">
        <v>17</v>
      </c>
      <c r="I2502" s="8">
        <v>0.5</v>
      </c>
      <c r="J2502" s="9">
        <v>5250</v>
      </c>
      <c r="K2502" s="10">
        <f t="shared" si="19"/>
        <v>2625</v>
      </c>
      <c r="L2502" s="10">
        <f t="shared" si="18"/>
        <v>1050</v>
      </c>
      <c r="M2502" s="11">
        <v>0.4</v>
      </c>
      <c r="O2502" s="16"/>
      <c r="P2502" s="14"/>
      <c r="Q2502" s="12"/>
      <c r="R2502" s="13"/>
    </row>
    <row r="2503" spans="1:18" ht="15.75" customHeight="1" x14ac:dyDescent="0.25">
      <c r="A2503" s="1"/>
      <c r="B2503" s="6" t="s">
        <v>14</v>
      </c>
      <c r="C2503" s="6">
        <v>1185732</v>
      </c>
      <c r="D2503" s="7">
        <v>44462</v>
      </c>
      <c r="E2503" s="6" t="s">
        <v>33</v>
      </c>
      <c r="F2503" s="6" t="s">
        <v>92</v>
      </c>
      <c r="G2503" s="6" t="s">
        <v>93</v>
      </c>
      <c r="H2503" s="6" t="s">
        <v>18</v>
      </c>
      <c r="I2503" s="8">
        <v>0.45000000000000007</v>
      </c>
      <c r="J2503" s="9">
        <v>3250</v>
      </c>
      <c r="K2503" s="10">
        <f t="shared" si="19"/>
        <v>1462.5000000000002</v>
      </c>
      <c r="L2503" s="10">
        <f t="shared" si="18"/>
        <v>511.87500000000006</v>
      </c>
      <c r="M2503" s="11">
        <v>0.35</v>
      </c>
      <c r="O2503" s="16"/>
      <c r="P2503" s="14"/>
      <c r="Q2503" s="12"/>
      <c r="R2503" s="13"/>
    </row>
    <row r="2504" spans="1:18" ht="15.75" customHeight="1" x14ac:dyDescent="0.25">
      <c r="A2504" s="1"/>
      <c r="B2504" s="6" t="s">
        <v>14</v>
      </c>
      <c r="C2504" s="6">
        <v>1185732</v>
      </c>
      <c r="D2504" s="7">
        <v>44462</v>
      </c>
      <c r="E2504" s="6" t="s">
        <v>33</v>
      </c>
      <c r="F2504" s="6" t="s">
        <v>92</v>
      </c>
      <c r="G2504" s="6" t="s">
        <v>93</v>
      </c>
      <c r="H2504" s="6" t="s">
        <v>19</v>
      </c>
      <c r="I2504" s="8">
        <v>0.35000000000000003</v>
      </c>
      <c r="J2504" s="9">
        <v>2250</v>
      </c>
      <c r="K2504" s="10">
        <f t="shared" si="19"/>
        <v>787.50000000000011</v>
      </c>
      <c r="L2504" s="10">
        <f t="shared" si="18"/>
        <v>315.00000000000006</v>
      </c>
      <c r="M2504" s="11">
        <v>0.4</v>
      </c>
      <c r="O2504" s="16"/>
      <c r="P2504" s="14"/>
      <c r="Q2504" s="12"/>
      <c r="R2504" s="13"/>
    </row>
    <row r="2505" spans="1:18" ht="15.75" customHeight="1" x14ac:dyDescent="0.25">
      <c r="A2505" s="1"/>
      <c r="B2505" s="6" t="s">
        <v>14</v>
      </c>
      <c r="C2505" s="6">
        <v>1185732</v>
      </c>
      <c r="D2505" s="7">
        <v>44462</v>
      </c>
      <c r="E2505" s="6" t="s">
        <v>33</v>
      </c>
      <c r="F2505" s="6" t="s">
        <v>92</v>
      </c>
      <c r="G2505" s="6" t="s">
        <v>93</v>
      </c>
      <c r="H2505" s="6" t="s">
        <v>20</v>
      </c>
      <c r="I2505" s="8">
        <v>0.35000000000000003</v>
      </c>
      <c r="J2505" s="9">
        <v>2000</v>
      </c>
      <c r="K2505" s="10">
        <f t="shared" si="19"/>
        <v>700.00000000000011</v>
      </c>
      <c r="L2505" s="10">
        <f t="shared" si="18"/>
        <v>280.00000000000006</v>
      </c>
      <c r="M2505" s="11">
        <v>0.4</v>
      </c>
      <c r="O2505" s="16"/>
      <c r="P2505" s="14"/>
      <c r="Q2505" s="12"/>
      <c r="R2505" s="13"/>
    </row>
    <row r="2506" spans="1:18" ht="15.75" customHeight="1" x14ac:dyDescent="0.25">
      <c r="A2506" s="1"/>
      <c r="B2506" s="6" t="s">
        <v>14</v>
      </c>
      <c r="C2506" s="6">
        <v>1185732</v>
      </c>
      <c r="D2506" s="7">
        <v>44462</v>
      </c>
      <c r="E2506" s="6" t="s">
        <v>33</v>
      </c>
      <c r="F2506" s="6" t="s">
        <v>92</v>
      </c>
      <c r="G2506" s="6" t="s">
        <v>93</v>
      </c>
      <c r="H2506" s="6" t="s">
        <v>21</v>
      </c>
      <c r="I2506" s="8">
        <v>0.45</v>
      </c>
      <c r="J2506" s="9">
        <v>2000</v>
      </c>
      <c r="K2506" s="10">
        <f t="shared" si="19"/>
        <v>900</v>
      </c>
      <c r="L2506" s="10">
        <f t="shared" si="18"/>
        <v>315</v>
      </c>
      <c r="M2506" s="11">
        <v>0.35</v>
      </c>
      <c r="O2506" s="16"/>
      <c r="P2506" s="14"/>
      <c r="Q2506" s="12"/>
      <c r="R2506" s="13"/>
    </row>
    <row r="2507" spans="1:18" ht="15.75" customHeight="1" x14ac:dyDescent="0.25">
      <c r="A2507" s="1"/>
      <c r="B2507" s="6" t="s">
        <v>14</v>
      </c>
      <c r="C2507" s="6">
        <v>1185732</v>
      </c>
      <c r="D2507" s="7">
        <v>44462</v>
      </c>
      <c r="E2507" s="6" t="s">
        <v>33</v>
      </c>
      <c r="F2507" s="6" t="s">
        <v>92</v>
      </c>
      <c r="G2507" s="6" t="s">
        <v>93</v>
      </c>
      <c r="H2507" s="6" t="s">
        <v>22</v>
      </c>
      <c r="I2507" s="8">
        <v>0.5</v>
      </c>
      <c r="J2507" s="9">
        <v>2750</v>
      </c>
      <c r="K2507" s="10">
        <f t="shared" si="19"/>
        <v>1375</v>
      </c>
      <c r="L2507" s="10">
        <f t="shared" si="18"/>
        <v>550</v>
      </c>
      <c r="M2507" s="11">
        <v>0.4</v>
      </c>
      <c r="O2507" s="16"/>
      <c r="P2507" s="14"/>
      <c r="Q2507" s="12"/>
      <c r="R2507" s="13"/>
    </row>
    <row r="2508" spans="1:18" ht="15.75" customHeight="1" x14ac:dyDescent="0.25">
      <c r="A2508" s="1"/>
      <c r="B2508" s="6" t="s">
        <v>14</v>
      </c>
      <c r="C2508" s="6">
        <v>1185732</v>
      </c>
      <c r="D2508" s="7">
        <v>44491</v>
      </c>
      <c r="E2508" s="6" t="s">
        <v>33</v>
      </c>
      <c r="F2508" s="6" t="s">
        <v>92</v>
      </c>
      <c r="G2508" s="6" t="s">
        <v>93</v>
      </c>
      <c r="H2508" s="6" t="s">
        <v>17</v>
      </c>
      <c r="I2508" s="8">
        <v>0.54999999999999993</v>
      </c>
      <c r="J2508" s="9">
        <v>4500</v>
      </c>
      <c r="K2508" s="10">
        <f t="shared" si="19"/>
        <v>2474.9999999999995</v>
      </c>
      <c r="L2508" s="10">
        <f t="shared" si="18"/>
        <v>989.99999999999989</v>
      </c>
      <c r="M2508" s="11">
        <v>0.4</v>
      </c>
      <c r="O2508" s="16"/>
      <c r="P2508" s="14"/>
      <c r="Q2508" s="12"/>
      <c r="R2508" s="13"/>
    </row>
    <row r="2509" spans="1:18" ht="15.75" customHeight="1" x14ac:dyDescent="0.25">
      <c r="A2509" s="1"/>
      <c r="B2509" s="6" t="s">
        <v>14</v>
      </c>
      <c r="C2509" s="6">
        <v>1185732</v>
      </c>
      <c r="D2509" s="7">
        <v>44491</v>
      </c>
      <c r="E2509" s="6" t="s">
        <v>33</v>
      </c>
      <c r="F2509" s="6" t="s">
        <v>92</v>
      </c>
      <c r="G2509" s="6" t="s">
        <v>93</v>
      </c>
      <c r="H2509" s="6" t="s">
        <v>18</v>
      </c>
      <c r="I2509" s="8">
        <v>0.45</v>
      </c>
      <c r="J2509" s="9">
        <v>2750</v>
      </c>
      <c r="K2509" s="10">
        <f t="shared" si="19"/>
        <v>1237.5</v>
      </c>
      <c r="L2509" s="10">
        <f t="shared" si="18"/>
        <v>433.125</v>
      </c>
      <c r="M2509" s="11">
        <v>0.35</v>
      </c>
      <c r="O2509" s="16"/>
      <c r="P2509" s="14"/>
      <c r="Q2509" s="12"/>
      <c r="R2509" s="13"/>
    </row>
    <row r="2510" spans="1:18" ht="15.75" customHeight="1" x14ac:dyDescent="0.25">
      <c r="A2510" s="1"/>
      <c r="B2510" s="6" t="s">
        <v>14</v>
      </c>
      <c r="C2510" s="6">
        <v>1185732</v>
      </c>
      <c r="D2510" s="7">
        <v>44491</v>
      </c>
      <c r="E2510" s="6" t="s">
        <v>33</v>
      </c>
      <c r="F2510" s="6" t="s">
        <v>92</v>
      </c>
      <c r="G2510" s="6" t="s">
        <v>93</v>
      </c>
      <c r="H2510" s="6" t="s">
        <v>19</v>
      </c>
      <c r="I2510" s="8">
        <v>0.45</v>
      </c>
      <c r="J2510" s="9">
        <v>1750</v>
      </c>
      <c r="K2510" s="10">
        <f t="shared" si="19"/>
        <v>787.5</v>
      </c>
      <c r="L2510" s="10">
        <f t="shared" si="18"/>
        <v>315</v>
      </c>
      <c r="M2510" s="11">
        <v>0.4</v>
      </c>
      <c r="O2510" s="16"/>
      <c r="P2510" s="14"/>
      <c r="Q2510" s="12"/>
      <c r="R2510" s="13"/>
    </row>
    <row r="2511" spans="1:18" ht="15.75" customHeight="1" x14ac:dyDescent="0.25">
      <c r="A2511" s="1"/>
      <c r="B2511" s="6" t="s">
        <v>14</v>
      </c>
      <c r="C2511" s="6">
        <v>1185732</v>
      </c>
      <c r="D2511" s="7">
        <v>44491</v>
      </c>
      <c r="E2511" s="6" t="s">
        <v>33</v>
      </c>
      <c r="F2511" s="6" t="s">
        <v>92</v>
      </c>
      <c r="G2511" s="6" t="s">
        <v>93</v>
      </c>
      <c r="H2511" s="6" t="s">
        <v>20</v>
      </c>
      <c r="I2511" s="8">
        <v>0.45</v>
      </c>
      <c r="J2511" s="9">
        <v>1500</v>
      </c>
      <c r="K2511" s="10">
        <f t="shared" si="19"/>
        <v>675</v>
      </c>
      <c r="L2511" s="10">
        <f t="shared" si="18"/>
        <v>270</v>
      </c>
      <c r="M2511" s="11">
        <v>0.4</v>
      </c>
      <c r="O2511" s="16"/>
      <c r="P2511" s="14"/>
      <c r="Q2511" s="12"/>
      <c r="R2511" s="13"/>
    </row>
    <row r="2512" spans="1:18" ht="15.75" customHeight="1" x14ac:dyDescent="0.25">
      <c r="A2512" s="1"/>
      <c r="B2512" s="6" t="s">
        <v>14</v>
      </c>
      <c r="C2512" s="6">
        <v>1185732</v>
      </c>
      <c r="D2512" s="7">
        <v>44491</v>
      </c>
      <c r="E2512" s="6" t="s">
        <v>33</v>
      </c>
      <c r="F2512" s="6" t="s">
        <v>92</v>
      </c>
      <c r="G2512" s="6" t="s">
        <v>93</v>
      </c>
      <c r="H2512" s="6" t="s">
        <v>21</v>
      </c>
      <c r="I2512" s="8">
        <v>0.54999999999999993</v>
      </c>
      <c r="J2512" s="9">
        <v>1500</v>
      </c>
      <c r="K2512" s="10">
        <f t="shared" si="19"/>
        <v>824.99999999999989</v>
      </c>
      <c r="L2512" s="10">
        <f t="shared" si="18"/>
        <v>288.74999999999994</v>
      </c>
      <c r="M2512" s="11">
        <v>0.35</v>
      </c>
      <c r="O2512" s="16"/>
      <c r="P2512" s="14"/>
      <c r="Q2512" s="12"/>
      <c r="R2512" s="13"/>
    </row>
    <row r="2513" spans="1:18" ht="15.75" customHeight="1" x14ac:dyDescent="0.25">
      <c r="A2513" s="1"/>
      <c r="B2513" s="6" t="s">
        <v>14</v>
      </c>
      <c r="C2513" s="6">
        <v>1185732</v>
      </c>
      <c r="D2513" s="7">
        <v>44491</v>
      </c>
      <c r="E2513" s="6" t="s">
        <v>33</v>
      </c>
      <c r="F2513" s="6" t="s">
        <v>92</v>
      </c>
      <c r="G2513" s="6" t="s">
        <v>93</v>
      </c>
      <c r="H2513" s="6" t="s">
        <v>22</v>
      </c>
      <c r="I2513" s="8">
        <v>0.54999999999999993</v>
      </c>
      <c r="J2513" s="9">
        <v>2750</v>
      </c>
      <c r="K2513" s="10">
        <f t="shared" si="19"/>
        <v>1512.4999999999998</v>
      </c>
      <c r="L2513" s="10">
        <f t="shared" si="18"/>
        <v>604.99999999999989</v>
      </c>
      <c r="M2513" s="11">
        <v>0.4</v>
      </c>
      <c r="O2513" s="16"/>
      <c r="P2513" s="14"/>
      <c r="Q2513" s="12"/>
      <c r="R2513" s="13"/>
    </row>
    <row r="2514" spans="1:18" ht="15.75" customHeight="1" x14ac:dyDescent="0.25">
      <c r="A2514" s="1"/>
      <c r="B2514" s="6" t="s">
        <v>14</v>
      </c>
      <c r="C2514" s="6">
        <v>1185732</v>
      </c>
      <c r="D2514" s="7">
        <v>44522</v>
      </c>
      <c r="E2514" s="6" t="s">
        <v>33</v>
      </c>
      <c r="F2514" s="6" t="s">
        <v>92</v>
      </c>
      <c r="G2514" s="6" t="s">
        <v>93</v>
      </c>
      <c r="H2514" s="6" t="s">
        <v>17</v>
      </c>
      <c r="I2514" s="8">
        <v>0.5</v>
      </c>
      <c r="J2514" s="9">
        <v>4250</v>
      </c>
      <c r="K2514" s="10">
        <f t="shared" si="19"/>
        <v>2125</v>
      </c>
      <c r="L2514" s="10">
        <f t="shared" si="18"/>
        <v>850</v>
      </c>
      <c r="M2514" s="11">
        <v>0.4</v>
      </c>
      <c r="O2514" s="16"/>
      <c r="P2514" s="14"/>
      <c r="Q2514" s="12"/>
      <c r="R2514" s="13"/>
    </row>
    <row r="2515" spans="1:18" ht="15.75" customHeight="1" x14ac:dyDescent="0.25">
      <c r="A2515" s="1"/>
      <c r="B2515" s="6" t="s">
        <v>14</v>
      </c>
      <c r="C2515" s="6">
        <v>1185732</v>
      </c>
      <c r="D2515" s="7">
        <v>44522</v>
      </c>
      <c r="E2515" s="6" t="s">
        <v>33</v>
      </c>
      <c r="F2515" s="6" t="s">
        <v>92</v>
      </c>
      <c r="G2515" s="6" t="s">
        <v>93</v>
      </c>
      <c r="H2515" s="6" t="s">
        <v>18</v>
      </c>
      <c r="I2515" s="8">
        <v>0.4</v>
      </c>
      <c r="J2515" s="9">
        <v>2750</v>
      </c>
      <c r="K2515" s="10">
        <f t="shared" si="19"/>
        <v>1100</v>
      </c>
      <c r="L2515" s="10">
        <f t="shared" si="18"/>
        <v>385</v>
      </c>
      <c r="M2515" s="11">
        <v>0.35</v>
      </c>
      <c r="O2515" s="16"/>
      <c r="P2515" s="14"/>
      <c r="Q2515" s="12"/>
      <c r="R2515" s="13"/>
    </row>
    <row r="2516" spans="1:18" ht="15.75" customHeight="1" x14ac:dyDescent="0.25">
      <c r="A2516" s="1"/>
      <c r="B2516" s="6" t="s">
        <v>14</v>
      </c>
      <c r="C2516" s="6">
        <v>1185732</v>
      </c>
      <c r="D2516" s="7">
        <v>44522</v>
      </c>
      <c r="E2516" s="6" t="s">
        <v>33</v>
      </c>
      <c r="F2516" s="6" t="s">
        <v>92</v>
      </c>
      <c r="G2516" s="6" t="s">
        <v>93</v>
      </c>
      <c r="H2516" s="6" t="s">
        <v>19</v>
      </c>
      <c r="I2516" s="8">
        <v>0.45</v>
      </c>
      <c r="J2516" s="9">
        <v>2200</v>
      </c>
      <c r="K2516" s="10">
        <f t="shared" si="19"/>
        <v>990</v>
      </c>
      <c r="L2516" s="10">
        <f t="shared" si="18"/>
        <v>396</v>
      </c>
      <c r="M2516" s="11">
        <v>0.4</v>
      </c>
      <c r="O2516" s="16"/>
      <c r="P2516" s="14"/>
      <c r="Q2516" s="12"/>
      <c r="R2516" s="13"/>
    </row>
    <row r="2517" spans="1:18" ht="15.75" customHeight="1" x14ac:dyDescent="0.25">
      <c r="A2517" s="1"/>
      <c r="B2517" s="6" t="s">
        <v>14</v>
      </c>
      <c r="C2517" s="6">
        <v>1185732</v>
      </c>
      <c r="D2517" s="7">
        <v>44522</v>
      </c>
      <c r="E2517" s="6" t="s">
        <v>33</v>
      </c>
      <c r="F2517" s="6" t="s">
        <v>92</v>
      </c>
      <c r="G2517" s="6" t="s">
        <v>93</v>
      </c>
      <c r="H2517" s="6" t="s">
        <v>20</v>
      </c>
      <c r="I2517" s="8">
        <v>0.55000000000000004</v>
      </c>
      <c r="J2517" s="9">
        <v>2000</v>
      </c>
      <c r="K2517" s="10">
        <f t="shared" si="19"/>
        <v>1100</v>
      </c>
      <c r="L2517" s="10">
        <f t="shared" si="18"/>
        <v>440</v>
      </c>
      <c r="M2517" s="11">
        <v>0.4</v>
      </c>
      <c r="O2517" s="16"/>
      <c r="P2517" s="14"/>
      <c r="Q2517" s="12"/>
      <c r="R2517" s="13"/>
    </row>
    <row r="2518" spans="1:18" ht="15.75" customHeight="1" x14ac:dyDescent="0.25">
      <c r="A2518" s="1"/>
      <c r="B2518" s="6" t="s">
        <v>14</v>
      </c>
      <c r="C2518" s="6">
        <v>1185732</v>
      </c>
      <c r="D2518" s="7">
        <v>44522</v>
      </c>
      <c r="E2518" s="6" t="s">
        <v>33</v>
      </c>
      <c r="F2518" s="6" t="s">
        <v>92</v>
      </c>
      <c r="G2518" s="6" t="s">
        <v>93</v>
      </c>
      <c r="H2518" s="6" t="s">
        <v>21</v>
      </c>
      <c r="I2518" s="8">
        <v>0.65</v>
      </c>
      <c r="J2518" s="9">
        <v>1750</v>
      </c>
      <c r="K2518" s="10">
        <f t="shared" si="19"/>
        <v>1137.5</v>
      </c>
      <c r="L2518" s="10">
        <f t="shared" si="18"/>
        <v>398.125</v>
      </c>
      <c r="M2518" s="11">
        <v>0.35</v>
      </c>
      <c r="O2518" s="16"/>
      <c r="P2518" s="14"/>
      <c r="Q2518" s="12"/>
      <c r="R2518" s="13"/>
    </row>
    <row r="2519" spans="1:18" ht="15.75" customHeight="1" x14ac:dyDescent="0.25">
      <c r="A2519" s="1"/>
      <c r="B2519" s="6" t="s">
        <v>14</v>
      </c>
      <c r="C2519" s="6">
        <v>1185732</v>
      </c>
      <c r="D2519" s="7">
        <v>44522</v>
      </c>
      <c r="E2519" s="6" t="s">
        <v>33</v>
      </c>
      <c r="F2519" s="6" t="s">
        <v>92</v>
      </c>
      <c r="G2519" s="6" t="s">
        <v>93</v>
      </c>
      <c r="H2519" s="6" t="s">
        <v>22</v>
      </c>
      <c r="I2519" s="8">
        <v>0.7</v>
      </c>
      <c r="J2519" s="9">
        <v>2750</v>
      </c>
      <c r="K2519" s="10">
        <f t="shared" si="19"/>
        <v>1924.9999999999998</v>
      </c>
      <c r="L2519" s="10">
        <f t="shared" si="18"/>
        <v>770</v>
      </c>
      <c r="M2519" s="11">
        <v>0.4</v>
      </c>
      <c r="O2519" s="16"/>
      <c r="P2519" s="14"/>
      <c r="Q2519" s="12"/>
      <c r="R2519" s="13"/>
    </row>
    <row r="2520" spans="1:18" ht="15.75" customHeight="1" x14ac:dyDescent="0.25">
      <c r="A2520" s="1"/>
      <c r="B2520" s="6" t="s">
        <v>14</v>
      </c>
      <c r="C2520" s="6">
        <v>1185732</v>
      </c>
      <c r="D2520" s="7">
        <v>44551</v>
      </c>
      <c r="E2520" s="6" t="s">
        <v>33</v>
      </c>
      <c r="F2520" s="6" t="s">
        <v>92</v>
      </c>
      <c r="G2520" s="6" t="s">
        <v>93</v>
      </c>
      <c r="H2520" s="6" t="s">
        <v>17</v>
      </c>
      <c r="I2520" s="8">
        <v>0.65</v>
      </c>
      <c r="J2520" s="9">
        <v>5250</v>
      </c>
      <c r="K2520" s="10">
        <f t="shared" si="19"/>
        <v>3412.5</v>
      </c>
      <c r="L2520" s="10">
        <f t="shared" si="18"/>
        <v>1365</v>
      </c>
      <c r="M2520" s="11">
        <v>0.4</v>
      </c>
      <c r="O2520" s="16"/>
      <c r="P2520" s="14"/>
      <c r="Q2520" s="12"/>
      <c r="R2520" s="13"/>
    </row>
    <row r="2521" spans="1:18" ht="15.75" customHeight="1" x14ac:dyDescent="0.25">
      <c r="A2521" s="1"/>
      <c r="B2521" s="6" t="s">
        <v>14</v>
      </c>
      <c r="C2521" s="6">
        <v>1185732</v>
      </c>
      <c r="D2521" s="7">
        <v>44551</v>
      </c>
      <c r="E2521" s="6" t="s">
        <v>33</v>
      </c>
      <c r="F2521" s="6" t="s">
        <v>92</v>
      </c>
      <c r="G2521" s="6" t="s">
        <v>93</v>
      </c>
      <c r="H2521" s="6" t="s">
        <v>18</v>
      </c>
      <c r="I2521" s="8">
        <v>0.55000000000000004</v>
      </c>
      <c r="J2521" s="9">
        <v>3250</v>
      </c>
      <c r="K2521" s="10">
        <f t="shared" si="19"/>
        <v>1787.5000000000002</v>
      </c>
      <c r="L2521" s="10">
        <f t="shared" si="18"/>
        <v>625.625</v>
      </c>
      <c r="M2521" s="11">
        <v>0.35</v>
      </c>
      <c r="O2521" s="16"/>
      <c r="P2521" s="14"/>
      <c r="Q2521" s="12"/>
      <c r="R2521" s="13"/>
    </row>
    <row r="2522" spans="1:18" ht="15.75" customHeight="1" x14ac:dyDescent="0.25">
      <c r="A2522" s="1"/>
      <c r="B2522" s="6" t="s">
        <v>14</v>
      </c>
      <c r="C2522" s="6">
        <v>1185732</v>
      </c>
      <c r="D2522" s="7">
        <v>44551</v>
      </c>
      <c r="E2522" s="6" t="s">
        <v>33</v>
      </c>
      <c r="F2522" s="6" t="s">
        <v>92</v>
      </c>
      <c r="G2522" s="6" t="s">
        <v>93</v>
      </c>
      <c r="H2522" s="6" t="s">
        <v>19</v>
      </c>
      <c r="I2522" s="8">
        <v>0.55000000000000004</v>
      </c>
      <c r="J2522" s="9">
        <v>2750</v>
      </c>
      <c r="K2522" s="10">
        <f t="shared" si="19"/>
        <v>1512.5000000000002</v>
      </c>
      <c r="L2522" s="10">
        <f t="shared" si="18"/>
        <v>605.00000000000011</v>
      </c>
      <c r="M2522" s="11">
        <v>0.4</v>
      </c>
      <c r="O2522" s="16"/>
      <c r="P2522" s="14"/>
      <c r="Q2522" s="12"/>
      <c r="R2522" s="13"/>
    </row>
    <row r="2523" spans="1:18" ht="15.75" customHeight="1" x14ac:dyDescent="0.25">
      <c r="A2523" s="1"/>
      <c r="B2523" s="6" t="s">
        <v>14</v>
      </c>
      <c r="C2523" s="6">
        <v>1185732</v>
      </c>
      <c r="D2523" s="7">
        <v>44551</v>
      </c>
      <c r="E2523" s="6" t="s">
        <v>33</v>
      </c>
      <c r="F2523" s="6" t="s">
        <v>92</v>
      </c>
      <c r="G2523" s="6" t="s">
        <v>93</v>
      </c>
      <c r="H2523" s="6" t="s">
        <v>20</v>
      </c>
      <c r="I2523" s="8">
        <v>0.5</v>
      </c>
      <c r="J2523" s="9">
        <v>2250</v>
      </c>
      <c r="K2523" s="10">
        <f t="shared" si="19"/>
        <v>1125</v>
      </c>
      <c r="L2523" s="10">
        <f t="shared" si="18"/>
        <v>450</v>
      </c>
      <c r="M2523" s="11">
        <v>0.4</v>
      </c>
      <c r="O2523" s="16"/>
      <c r="P2523" s="14"/>
      <c r="Q2523" s="12"/>
      <c r="R2523" s="13"/>
    </row>
    <row r="2524" spans="1:18" ht="15.75" customHeight="1" x14ac:dyDescent="0.25">
      <c r="A2524" s="1"/>
      <c r="B2524" s="6" t="s">
        <v>14</v>
      </c>
      <c r="C2524" s="6">
        <v>1185732</v>
      </c>
      <c r="D2524" s="7">
        <v>44551</v>
      </c>
      <c r="E2524" s="6" t="s">
        <v>33</v>
      </c>
      <c r="F2524" s="6" t="s">
        <v>92</v>
      </c>
      <c r="G2524" s="6" t="s">
        <v>93</v>
      </c>
      <c r="H2524" s="6" t="s">
        <v>21</v>
      </c>
      <c r="I2524" s="8">
        <v>0.6</v>
      </c>
      <c r="J2524" s="9">
        <v>2250</v>
      </c>
      <c r="K2524" s="10">
        <f t="shared" si="19"/>
        <v>1350</v>
      </c>
      <c r="L2524" s="10">
        <f t="shared" si="18"/>
        <v>472.49999999999994</v>
      </c>
      <c r="M2524" s="11">
        <v>0.35</v>
      </c>
      <c r="O2524" s="16"/>
      <c r="P2524" s="14"/>
      <c r="Q2524" s="12"/>
      <c r="R2524" s="13"/>
    </row>
    <row r="2525" spans="1:18" ht="15.75" customHeight="1" x14ac:dyDescent="0.25">
      <c r="A2525" s="1"/>
      <c r="B2525" s="6" t="s">
        <v>14</v>
      </c>
      <c r="C2525" s="6">
        <v>1185732</v>
      </c>
      <c r="D2525" s="7">
        <v>44551</v>
      </c>
      <c r="E2525" s="6" t="s">
        <v>33</v>
      </c>
      <c r="F2525" s="6" t="s">
        <v>92</v>
      </c>
      <c r="G2525" s="6" t="s">
        <v>93</v>
      </c>
      <c r="H2525" s="6" t="s">
        <v>22</v>
      </c>
      <c r="I2525" s="8">
        <v>0.64999999999999991</v>
      </c>
      <c r="J2525" s="9">
        <v>3250</v>
      </c>
      <c r="K2525" s="10">
        <f t="shared" si="19"/>
        <v>2112.4999999999995</v>
      </c>
      <c r="L2525" s="10">
        <f t="shared" si="18"/>
        <v>844.99999999999989</v>
      </c>
      <c r="M2525" s="11">
        <v>0.4</v>
      </c>
      <c r="O2525" s="16"/>
      <c r="P2525" s="14"/>
      <c r="Q2525" s="12"/>
      <c r="R2525" s="13"/>
    </row>
    <row r="2526" spans="1:18" ht="15.75" customHeight="1" x14ac:dyDescent="0.25">
      <c r="A2526" s="1" t="s">
        <v>39</v>
      </c>
      <c r="B2526" s="6" t="s">
        <v>14</v>
      </c>
      <c r="C2526" s="6">
        <v>1185732</v>
      </c>
      <c r="D2526" s="7">
        <v>44216</v>
      </c>
      <c r="E2526" s="6" t="s">
        <v>46</v>
      </c>
      <c r="F2526" s="6" t="s">
        <v>94</v>
      </c>
      <c r="G2526" s="6" t="s">
        <v>95</v>
      </c>
      <c r="H2526" s="6" t="s">
        <v>17</v>
      </c>
      <c r="I2526" s="8">
        <v>0.30000000000000004</v>
      </c>
      <c r="J2526" s="9">
        <v>7250</v>
      </c>
      <c r="K2526" s="10">
        <f t="shared" si="19"/>
        <v>2175.0000000000005</v>
      </c>
      <c r="L2526" s="10">
        <f t="shared" si="18"/>
        <v>870.00000000000023</v>
      </c>
      <c r="M2526" s="11">
        <v>0.4</v>
      </c>
      <c r="O2526" s="16"/>
      <c r="P2526" s="14"/>
      <c r="Q2526" s="12"/>
      <c r="R2526" s="13"/>
    </row>
    <row r="2527" spans="1:18" ht="15.75" customHeight="1" x14ac:dyDescent="0.25">
      <c r="A2527" s="1"/>
      <c r="B2527" s="6" t="s">
        <v>14</v>
      </c>
      <c r="C2527" s="6">
        <v>1185732</v>
      </c>
      <c r="D2527" s="7">
        <v>44216</v>
      </c>
      <c r="E2527" s="6" t="s">
        <v>46</v>
      </c>
      <c r="F2527" s="6" t="s">
        <v>94</v>
      </c>
      <c r="G2527" s="6" t="s">
        <v>95</v>
      </c>
      <c r="H2527" s="6" t="s">
        <v>18</v>
      </c>
      <c r="I2527" s="8">
        <v>0.30000000000000004</v>
      </c>
      <c r="J2527" s="9">
        <v>5250</v>
      </c>
      <c r="K2527" s="10">
        <f t="shared" si="19"/>
        <v>1575.0000000000002</v>
      </c>
      <c r="L2527" s="10">
        <f t="shared" si="18"/>
        <v>551.25</v>
      </c>
      <c r="M2527" s="11">
        <v>0.35</v>
      </c>
      <c r="O2527" s="16"/>
      <c r="P2527" s="14"/>
      <c r="Q2527" s="12"/>
      <c r="R2527" s="13"/>
    </row>
    <row r="2528" spans="1:18" ht="15.75" customHeight="1" x14ac:dyDescent="0.25">
      <c r="A2528" s="1"/>
      <c r="B2528" s="6" t="s">
        <v>14</v>
      </c>
      <c r="C2528" s="6">
        <v>1185732</v>
      </c>
      <c r="D2528" s="7">
        <v>44216</v>
      </c>
      <c r="E2528" s="6" t="s">
        <v>46</v>
      </c>
      <c r="F2528" s="6" t="s">
        <v>94</v>
      </c>
      <c r="G2528" s="6" t="s">
        <v>95</v>
      </c>
      <c r="H2528" s="6" t="s">
        <v>19</v>
      </c>
      <c r="I2528" s="8">
        <v>0.20000000000000007</v>
      </c>
      <c r="J2528" s="9">
        <v>5250</v>
      </c>
      <c r="K2528" s="10">
        <f t="shared" si="19"/>
        <v>1050.0000000000005</v>
      </c>
      <c r="L2528" s="10">
        <f t="shared" si="18"/>
        <v>420.00000000000023</v>
      </c>
      <c r="M2528" s="11">
        <v>0.4</v>
      </c>
      <c r="O2528" s="16"/>
      <c r="P2528" s="14"/>
      <c r="Q2528" s="12"/>
      <c r="R2528" s="13"/>
    </row>
    <row r="2529" spans="1:18" ht="15.75" customHeight="1" x14ac:dyDescent="0.25">
      <c r="A2529" s="1"/>
      <c r="B2529" s="6" t="s">
        <v>14</v>
      </c>
      <c r="C2529" s="6">
        <v>1185732</v>
      </c>
      <c r="D2529" s="7">
        <v>44216</v>
      </c>
      <c r="E2529" s="6" t="s">
        <v>46</v>
      </c>
      <c r="F2529" s="6" t="s">
        <v>94</v>
      </c>
      <c r="G2529" s="6" t="s">
        <v>95</v>
      </c>
      <c r="H2529" s="6" t="s">
        <v>20</v>
      </c>
      <c r="I2529" s="8">
        <v>0.25</v>
      </c>
      <c r="J2529" s="9">
        <v>3750</v>
      </c>
      <c r="K2529" s="10">
        <f t="shared" si="19"/>
        <v>937.5</v>
      </c>
      <c r="L2529" s="10">
        <f t="shared" si="18"/>
        <v>375</v>
      </c>
      <c r="M2529" s="11">
        <v>0.4</v>
      </c>
      <c r="O2529" s="16"/>
      <c r="P2529" s="14"/>
      <c r="Q2529" s="12"/>
      <c r="R2529" s="13"/>
    </row>
    <row r="2530" spans="1:18" ht="15.75" customHeight="1" x14ac:dyDescent="0.25">
      <c r="A2530" s="1"/>
      <c r="B2530" s="6" t="s">
        <v>14</v>
      </c>
      <c r="C2530" s="6">
        <v>1185732</v>
      </c>
      <c r="D2530" s="7">
        <v>44216</v>
      </c>
      <c r="E2530" s="6" t="s">
        <v>46</v>
      </c>
      <c r="F2530" s="6" t="s">
        <v>94</v>
      </c>
      <c r="G2530" s="6" t="s">
        <v>95</v>
      </c>
      <c r="H2530" s="6" t="s">
        <v>21</v>
      </c>
      <c r="I2530" s="8">
        <v>0.4</v>
      </c>
      <c r="J2530" s="9">
        <v>4250</v>
      </c>
      <c r="K2530" s="10">
        <f t="shared" si="19"/>
        <v>1700</v>
      </c>
      <c r="L2530" s="10">
        <f t="shared" si="18"/>
        <v>595</v>
      </c>
      <c r="M2530" s="11">
        <v>0.35</v>
      </c>
      <c r="O2530" s="16"/>
      <c r="P2530" s="14"/>
      <c r="Q2530" s="12"/>
      <c r="R2530" s="13"/>
    </row>
    <row r="2531" spans="1:18" ht="15.75" customHeight="1" x14ac:dyDescent="0.25">
      <c r="A2531" s="1"/>
      <c r="B2531" s="6" t="s">
        <v>14</v>
      </c>
      <c r="C2531" s="6">
        <v>1185732</v>
      </c>
      <c r="D2531" s="7">
        <v>44216</v>
      </c>
      <c r="E2531" s="6" t="s">
        <v>46</v>
      </c>
      <c r="F2531" s="6" t="s">
        <v>94</v>
      </c>
      <c r="G2531" s="6" t="s">
        <v>95</v>
      </c>
      <c r="H2531" s="6" t="s">
        <v>22</v>
      </c>
      <c r="I2531" s="8">
        <v>0.30000000000000004</v>
      </c>
      <c r="J2531" s="9">
        <v>5250</v>
      </c>
      <c r="K2531" s="10">
        <f t="shared" si="19"/>
        <v>1575.0000000000002</v>
      </c>
      <c r="L2531" s="10">
        <f t="shared" si="18"/>
        <v>787.50000000000011</v>
      </c>
      <c r="M2531" s="11">
        <v>0.5</v>
      </c>
      <c r="O2531" s="16"/>
      <c r="P2531" s="14"/>
      <c r="Q2531" s="12"/>
      <c r="R2531" s="13"/>
    </row>
    <row r="2532" spans="1:18" ht="15.75" customHeight="1" x14ac:dyDescent="0.25">
      <c r="A2532" s="1"/>
      <c r="B2532" s="6" t="s">
        <v>14</v>
      </c>
      <c r="C2532" s="6">
        <v>1185732</v>
      </c>
      <c r="D2532" s="7">
        <v>44245</v>
      </c>
      <c r="E2532" s="6" t="s">
        <v>46</v>
      </c>
      <c r="F2532" s="6" t="s">
        <v>94</v>
      </c>
      <c r="G2532" s="6" t="s">
        <v>95</v>
      </c>
      <c r="H2532" s="6" t="s">
        <v>17</v>
      </c>
      <c r="I2532" s="8">
        <v>0.30000000000000004</v>
      </c>
      <c r="J2532" s="9">
        <v>7750</v>
      </c>
      <c r="K2532" s="10">
        <f t="shared" si="19"/>
        <v>2325.0000000000005</v>
      </c>
      <c r="L2532" s="10">
        <f t="shared" si="18"/>
        <v>930.00000000000023</v>
      </c>
      <c r="M2532" s="11">
        <v>0.4</v>
      </c>
      <c r="O2532" s="16"/>
      <c r="P2532" s="14"/>
      <c r="Q2532" s="12"/>
      <c r="R2532" s="13"/>
    </row>
    <row r="2533" spans="1:18" ht="15.75" customHeight="1" x14ac:dyDescent="0.25">
      <c r="A2533" s="1"/>
      <c r="B2533" s="6" t="s">
        <v>14</v>
      </c>
      <c r="C2533" s="6">
        <v>1185732</v>
      </c>
      <c r="D2533" s="7">
        <v>44245</v>
      </c>
      <c r="E2533" s="6" t="s">
        <v>46</v>
      </c>
      <c r="F2533" s="6" t="s">
        <v>94</v>
      </c>
      <c r="G2533" s="6" t="s">
        <v>95</v>
      </c>
      <c r="H2533" s="6" t="s">
        <v>18</v>
      </c>
      <c r="I2533" s="8">
        <v>0.30000000000000004</v>
      </c>
      <c r="J2533" s="9">
        <v>4250</v>
      </c>
      <c r="K2533" s="10">
        <f t="shared" si="19"/>
        <v>1275.0000000000002</v>
      </c>
      <c r="L2533" s="10">
        <f t="shared" si="18"/>
        <v>446.25000000000006</v>
      </c>
      <c r="M2533" s="11">
        <v>0.35</v>
      </c>
      <c r="O2533" s="16"/>
      <c r="P2533" s="14"/>
      <c r="Q2533" s="12"/>
      <c r="R2533" s="13"/>
    </row>
    <row r="2534" spans="1:18" ht="15.75" customHeight="1" x14ac:dyDescent="0.25">
      <c r="A2534" s="1"/>
      <c r="B2534" s="6" t="s">
        <v>14</v>
      </c>
      <c r="C2534" s="6">
        <v>1185732</v>
      </c>
      <c r="D2534" s="7">
        <v>44245</v>
      </c>
      <c r="E2534" s="6" t="s">
        <v>46</v>
      </c>
      <c r="F2534" s="6" t="s">
        <v>94</v>
      </c>
      <c r="G2534" s="6" t="s">
        <v>95</v>
      </c>
      <c r="H2534" s="6" t="s">
        <v>19</v>
      </c>
      <c r="I2534" s="8">
        <v>0.20000000000000007</v>
      </c>
      <c r="J2534" s="9">
        <v>4750</v>
      </c>
      <c r="K2534" s="10">
        <f t="shared" si="19"/>
        <v>950.00000000000034</v>
      </c>
      <c r="L2534" s="10">
        <f t="shared" si="18"/>
        <v>380.00000000000017</v>
      </c>
      <c r="M2534" s="11">
        <v>0.4</v>
      </c>
      <c r="O2534" s="16"/>
      <c r="P2534" s="14"/>
      <c r="Q2534" s="12"/>
      <c r="R2534" s="13"/>
    </row>
    <row r="2535" spans="1:18" ht="15.75" customHeight="1" x14ac:dyDescent="0.25">
      <c r="A2535" s="1"/>
      <c r="B2535" s="6" t="s">
        <v>14</v>
      </c>
      <c r="C2535" s="6">
        <v>1185732</v>
      </c>
      <c r="D2535" s="7">
        <v>44245</v>
      </c>
      <c r="E2535" s="6" t="s">
        <v>46</v>
      </c>
      <c r="F2535" s="6" t="s">
        <v>94</v>
      </c>
      <c r="G2535" s="6" t="s">
        <v>95</v>
      </c>
      <c r="H2535" s="6" t="s">
        <v>20</v>
      </c>
      <c r="I2535" s="8">
        <v>0.25</v>
      </c>
      <c r="J2535" s="9">
        <v>3250</v>
      </c>
      <c r="K2535" s="10">
        <f t="shared" si="19"/>
        <v>812.5</v>
      </c>
      <c r="L2535" s="10">
        <f t="shared" si="18"/>
        <v>325</v>
      </c>
      <c r="M2535" s="11">
        <v>0.4</v>
      </c>
      <c r="O2535" s="16"/>
      <c r="P2535" s="14"/>
      <c r="Q2535" s="12"/>
      <c r="R2535" s="13"/>
    </row>
    <row r="2536" spans="1:18" ht="15.75" customHeight="1" x14ac:dyDescent="0.25">
      <c r="A2536" s="1"/>
      <c r="B2536" s="6" t="s">
        <v>14</v>
      </c>
      <c r="C2536" s="6">
        <v>1185732</v>
      </c>
      <c r="D2536" s="7">
        <v>44245</v>
      </c>
      <c r="E2536" s="6" t="s">
        <v>46</v>
      </c>
      <c r="F2536" s="6" t="s">
        <v>94</v>
      </c>
      <c r="G2536" s="6" t="s">
        <v>95</v>
      </c>
      <c r="H2536" s="6" t="s">
        <v>21</v>
      </c>
      <c r="I2536" s="8">
        <v>0.4</v>
      </c>
      <c r="J2536" s="9">
        <v>4000</v>
      </c>
      <c r="K2536" s="10">
        <f t="shared" si="19"/>
        <v>1600</v>
      </c>
      <c r="L2536" s="10">
        <f t="shared" si="18"/>
        <v>560</v>
      </c>
      <c r="M2536" s="11">
        <v>0.35</v>
      </c>
      <c r="O2536" s="16"/>
      <c r="P2536" s="14"/>
      <c r="Q2536" s="12"/>
      <c r="R2536" s="13"/>
    </row>
    <row r="2537" spans="1:18" ht="15.75" customHeight="1" x14ac:dyDescent="0.25">
      <c r="A2537" s="1"/>
      <c r="B2537" s="6" t="s">
        <v>14</v>
      </c>
      <c r="C2537" s="6">
        <v>1185732</v>
      </c>
      <c r="D2537" s="7">
        <v>44245</v>
      </c>
      <c r="E2537" s="6" t="s">
        <v>46</v>
      </c>
      <c r="F2537" s="6" t="s">
        <v>94</v>
      </c>
      <c r="G2537" s="6" t="s">
        <v>95</v>
      </c>
      <c r="H2537" s="6" t="s">
        <v>22</v>
      </c>
      <c r="I2537" s="8">
        <v>0.25</v>
      </c>
      <c r="J2537" s="9">
        <v>5000</v>
      </c>
      <c r="K2537" s="10">
        <f t="shared" si="19"/>
        <v>1250</v>
      </c>
      <c r="L2537" s="10">
        <f t="shared" si="18"/>
        <v>625</v>
      </c>
      <c r="M2537" s="11">
        <v>0.5</v>
      </c>
      <c r="O2537" s="16"/>
      <c r="P2537" s="14"/>
      <c r="Q2537" s="12"/>
      <c r="R2537" s="13"/>
    </row>
    <row r="2538" spans="1:18" ht="15.75" customHeight="1" x14ac:dyDescent="0.25">
      <c r="A2538" s="1"/>
      <c r="B2538" s="6" t="s">
        <v>14</v>
      </c>
      <c r="C2538" s="6">
        <v>1185732</v>
      </c>
      <c r="D2538" s="7">
        <v>44271</v>
      </c>
      <c r="E2538" s="6" t="s">
        <v>46</v>
      </c>
      <c r="F2538" s="6" t="s">
        <v>94</v>
      </c>
      <c r="G2538" s="6" t="s">
        <v>95</v>
      </c>
      <c r="H2538" s="6" t="s">
        <v>17</v>
      </c>
      <c r="I2538" s="8">
        <v>0.25</v>
      </c>
      <c r="J2538" s="9">
        <v>7200</v>
      </c>
      <c r="K2538" s="10">
        <f t="shared" si="19"/>
        <v>1800</v>
      </c>
      <c r="L2538" s="10">
        <f t="shared" si="18"/>
        <v>720</v>
      </c>
      <c r="M2538" s="11">
        <v>0.4</v>
      </c>
      <c r="O2538" s="16"/>
      <c r="P2538" s="14"/>
      <c r="Q2538" s="12"/>
      <c r="R2538" s="13"/>
    </row>
    <row r="2539" spans="1:18" ht="15.75" customHeight="1" x14ac:dyDescent="0.25">
      <c r="A2539" s="1"/>
      <c r="B2539" s="6" t="s">
        <v>14</v>
      </c>
      <c r="C2539" s="6">
        <v>1185732</v>
      </c>
      <c r="D2539" s="7">
        <v>44271</v>
      </c>
      <c r="E2539" s="6" t="s">
        <v>46</v>
      </c>
      <c r="F2539" s="6" t="s">
        <v>94</v>
      </c>
      <c r="G2539" s="6" t="s">
        <v>95</v>
      </c>
      <c r="H2539" s="6" t="s">
        <v>18</v>
      </c>
      <c r="I2539" s="8">
        <v>0.25</v>
      </c>
      <c r="J2539" s="9">
        <v>4000</v>
      </c>
      <c r="K2539" s="10">
        <f t="shared" si="19"/>
        <v>1000</v>
      </c>
      <c r="L2539" s="10">
        <f t="shared" si="18"/>
        <v>350</v>
      </c>
      <c r="M2539" s="11">
        <v>0.35</v>
      </c>
      <c r="O2539" s="16"/>
      <c r="P2539" s="14"/>
      <c r="Q2539" s="12"/>
      <c r="R2539" s="13"/>
    </row>
    <row r="2540" spans="1:18" ht="15.75" customHeight="1" x14ac:dyDescent="0.25">
      <c r="A2540" s="1"/>
      <c r="B2540" s="6" t="s">
        <v>14</v>
      </c>
      <c r="C2540" s="6">
        <v>1185732</v>
      </c>
      <c r="D2540" s="7">
        <v>44271</v>
      </c>
      <c r="E2540" s="6" t="s">
        <v>46</v>
      </c>
      <c r="F2540" s="6" t="s">
        <v>94</v>
      </c>
      <c r="G2540" s="6" t="s">
        <v>95</v>
      </c>
      <c r="H2540" s="6" t="s">
        <v>19</v>
      </c>
      <c r="I2540" s="8">
        <v>0.15000000000000002</v>
      </c>
      <c r="J2540" s="9">
        <v>4250</v>
      </c>
      <c r="K2540" s="10">
        <f t="shared" si="19"/>
        <v>637.50000000000011</v>
      </c>
      <c r="L2540" s="10">
        <f t="shared" si="18"/>
        <v>255.00000000000006</v>
      </c>
      <c r="M2540" s="11">
        <v>0.4</v>
      </c>
      <c r="O2540" s="16"/>
      <c r="P2540" s="14"/>
      <c r="Q2540" s="12"/>
      <c r="R2540" s="13"/>
    </row>
    <row r="2541" spans="1:18" ht="15.75" customHeight="1" x14ac:dyDescent="0.25">
      <c r="A2541" s="1"/>
      <c r="B2541" s="6" t="s">
        <v>14</v>
      </c>
      <c r="C2541" s="6">
        <v>1185732</v>
      </c>
      <c r="D2541" s="7">
        <v>44271</v>
      </c>
      <c r="E2541" s="6" t="s">
        <v>46</v>
      </c>
      <c r="F2541" s="6" t="s">
        <v>94</v>
      </c>
      <c r="G2541" s="6" t="s">
        <v>95</v>
      </c>
      <c r="H2541" s="6" t="s">
        <v>20</v>
      </c>
      <c r="I2541" s="8">
        <v>0.19999999999999996</v>
      </c>
      <c r="J2541" s="9">
        <v>2750</v>
      </c>
      <c r="K2541" s="10">
        <f t="shared" si="19"/>
        <v>549.99999999999989</v>
      </c>
      <c r="L2541" s="10">
        <f t="shared" si="18"/>
        <v>219.99999999999997</v>
      </c>
      <c r="M2541" s="11">
        <v>0.4</v>
      </c>
      <c r="O2541" s="16"/>
      <c r="P2541" s="14"/>
      <c r="Q2541" s="12"/>
      <c r="R2541" s="13"/>
    </row>
    <row r="2542" spans="1:18" ht="15.75" customHeight="1" x14ac:dyDescent="0.25">
      <c r="A2542" s="1"/>
      <c r="B2542" s="6" t="s">
        <v>14</v>
      </c>
      <c r="C2542" s="6">
        <v>1185732</v>
      </c>
      <c r="D2542" s="7">
        <v>44271</v>
      </c>
      <c r="E2542" s="6" t="s">
        <v>46</v>
      </c>
      <c r="F2542" s="6" t="s">
        <v>94</v>
      </c>
      <c r="G2542" s="6" t="s">
        <v>95</v>
      </c>
      <c r="H2542" s="6" t="s">
        <v>21</v>
      </c>
      <c r="I2542" s="8">
        <v>0.35000000000000009</v>
      </c>
      <c r="J2542" s="9">
        <v>3250</v>
      </c>
      <c r="K2542" s="10">
        <f t="shared" si="19"/>
        <v>1137.5000000000002</v>
      </c>
      <c r="L2542" s="10">
        <f t="shared" si="18"/>
        <v>398.12500000000006</v>
      </c>
      <c r="M2542" s="11">
        <v>0.35</v>
      </c>
      <c r="O2542" s="16"/>
      <c r="P2542" s="14"/>
      <c r="Q2542" s="12"/>
      <c r="R2542" s="13"/>
    </row>
    <row r="2543" spans="1:18" ht="15.75" customHeight="1" x14ac:dyDescent="0.25">
      <c r="A2543" s="1"/>
      <c r="B2543" s="6" t="s">
        <v>14</v>
      </c>
      <c r="C2543" s="6">
        <v>1185732</v>
      </c>
      <c r="D2543" s="7">
        <v>44271</v>
      </c>
      <c r="E2543" s="6" t="s">
        <v>46</v>
      </c>
      <c r="F2543" s="6" t="s">
        <v>94</v>
      </c>
      <c r="G2543" s="6" t="s">
        <v>95</v>
      </c>
      <c r="H2543" s="6" t="s">
        <v>22</v>
      </c>
      <c r="I2543" s="8">
        <v>0.25</v>
      </c>
      <c r="J2543" s="9">
        <v>4250</v>
      </c>
      <c r="K2543" s="10">
        <f t="shared" si="19"/>
        <v>1062.5</v>
      </c>
      <c r="L2543" s="10">
        <f t="shared" si="18"/>
        <v>531.25</v>
      </c>
      <c r="M2543" s="11">
        <v>0.5</v>
      </c>
      <c r="O2543" s="16"/>
      <c r="P2543" s="14"/>
      <c r="Q2543" s="12"/>
      <c r="R2543" s="13"/>
    </row>
    <row r="2544" spans="1:18" ht="15.75" customHeight="1" x14ac:dyDescent="0.25">
      <c r="A2544" s="1"/>
      <c r="B2544" s="6" t="s">
        <v>14</v>
      </c>
      <c r="C2544" s="6">
        <v>1185732</v>
      </c>
      <c r="D2544" s="7">
        <v>44303</v>
      </c>
      <c r="E2544" s="6" t="s">
        <v>46</v>
      </c>
      <c r="F2544" s="6" t="s">
        <v>94</v>
      </c>
      <c r="G2544" s="6" t="s">
        <v>95</v>
      </c>
      <c r="H2544" s="6" t="s">
        <v>17</v>
      </c>
      <c r="I2544" s="8">
        <v>0.25</v>
      </c>
      <c r="J2544" s="9">
        <v>6750</v>
      </c>
      <c r="K2544" s="10">
        <f t="shared" si="19"/>
        <v>1687.5</v>
      </c>
      <c r="L2544" s="10">
        <f t="shared" si="18"/>
        <v>675</v>
      </c>
      <c r="M2544" s="11">
        <v>0.4</v>
      </c>
      <c r="O2544" s="16"/>
      <c r="P2544" s="14"/>
      <c r="Q2544" s="12"/>
      <c r="R2544" s="13"/>
    </row>
    <row r="2545" spans="1:18" ht="15.75" customHeight="1" x14ac:dyDescent="0.25">
      <c r="A2545" s="1"/>
      <c r="B2545" s="6" t="s">
        <v>14</v>
      </c>
      <c r="C2545" s="6">
        <v>1185732</v>
      </c>
      <c r="D2545" s="7">
        <v>44303</v>
      </c>
      <c r="E2545" s="6" t="s">
        <v>46</v>
      </c>
      <c r="F2545" s="6" t="s">
        <v>94</v>
      </c>
      <c r="G2545" s="6" t="s">
        <v>95</v>
      </c>
      <c r="H2545" s="6" t="s">
        <v>18</v>
      </c>
      <c r="I2545" s="8">
        <v>0.25</v>
      </c>
      <c r="J2545" s="9">
        <v>3750</v>
      </c>
      <c r="K2545" s="10">
        <f t="shared" si="19"/>
        <v>937.5</v>
      </c>
      <c r="L2545" s="10">
        <f t="shared" si="18"/>
        <v>328.125</v>
      </c>
      <c r="M2545" s="11">
        <v>0.35</v>
      </c>
      <c r="O2545" s="16"/>
      <c r="P2545" s="14"/>
      <c r="Q2545" s="12"/>
      <c r="R2545" s="13"/>
    </row>
    <row r="2546" spans="1:18" ht="15.75" customHeight="1" x14ac:dyDescent="0.25">
      <c r="A2546" s="1"/>
      <c r="B2546" s="6" t="s">
        <v>14</v>
      </c>
      <c r="C2546" s="6">
        <v>1185732</v>
      </c>
      <c r="D2546" s="7">
        <v>44303</v>
      </c>
      <c r="E2546" s="6" t="s">
        <v>46</v>
      </c>
      <c r="F2546" s="6" t="s">
        <v>94</v>
      </c>
      <c r="G2546" s="6" t="s">
        <v>95</v>
      </c>
      <c r="H2546" s="6" t="s">
        <v>19</v>
      </c>
      <c r="I2546" s="8">
        <v>0.15000000000000002</v>
      </c>
      <c r="J2546" s="9">
        <v>3750</v>
      </c>
      <c r="K2546" s="10">
        <f t="shared" si="19"/>
        <v>562.50000000000011</v>
      </c>
      <c r="L2546" s="10">
        <f t="shared" si="18"/>
        <v>225.00000000000006</v>
      </c>
      <c r="M2546" s="11">
        <v>0.4</v>
      </c>
      <c r="O2546" s="16"/>
      <c r="P2546" s="14"/>
      <c r="Q2546" s="12"/>
      <c r="R2546" s="13"/>
    </row>
    <row r="2547" spans="1:18" ht="15.75" customHeight="1" x14ac:dyDescent="0.25">
      <c r="A2547" s="1"/>
      <c r="B2547" s="6" t="s">
        <v>14</v>
      </c>
      <c r="C2547" s="6">
        <v>1185732</v>
      </c>
      <c r="D2547" s="7">
        <v>44303</v>
      </c>
      <c r="E2547" s="6" t="s">
        <v>46</v>
      </c>
      <c r="F2547" s="6" t="s">
        <v>94</v>
      </c>
      <c r="G2547" s="6" t="s">
        <v>95</v>
      </c>
      <c r="H2547" s="6" t="s">
        <v>20</v>
      </c>
      <c r="I2547" s="8">
        <v>0.19999999999999996</v>
      </c>
      <c r="J2547" s="9">
        <v>3000</v>
      </c>
      <c r="K2547" s="10">
        <f t="shared" si="19"/>
        <v>599.99999999999989</v>
      </c>
      <c r="L2547" s="10">
        <f t="shared" si="18"/>
        <v>239.99999999999997</v>
      </c>
      <c r="M2547" s="11">
        <v>0.4</v>
      </c>
      <c r="O2547" s="16"/>
      <c r="P2547" s="14"/>
      <c r="Q2547" s="12"/>
      <c r="R2547" s="13"/>
    </row>
    <row r="2548" spans="1:18" ht="15.75" customHeight="1" x14ac:dyDescent="0.25">
      <c r="A2548" s="1"/>
      <c r="B2548" s="6" t="s">
        <v>14</v>
      </c>
      <c r="C2548" s="6">
        <v>1185732</v>
      </c>
      <c r="D2548" s="7">
        <v>44303</v>
      </c>
      <c r="E2548" s="6" t="s">
        <v>46</v>
      </c>
      <c r="F2548" s="6" t="s">
        <v>94</v>
      </c>
      <c r="G2548" s="6" t="s">
        <v>95</v>
      </c>
      <c r="H2548" s="6" t="s">
        <v>21</v>
      </c>
      <c r="I2548" s="8">
        <v>0.4</v>
      </c>
      <c r="J2548" s="9">
        <v>3250</v>
      </c>
      <c r="K2548" s="10">
        <f t="shared" si="19"/>
        <v>1300</v>
      </c>
      <c r="L2548" s="10">
        <f t="shared" si="18"/>
        <v>454.99999999999994</v>
      </c>
      <c r="M2548" s="11">
        <v>0.35</v>
      </c>
      <c r="O2548" s="16"/>
      <c r="P2548" s="14"/>
      <c r="Q2548" s="12"/>
      <c r="R2548" s="13"/>
    </row>
    <row r="2549" spans="1:18" ht="15.75" customHeight="1" x14ac:dyDescent="0.25">
      <c r="A2549" s="1"/>
      <c r="B2549" s="6" t="s">
        <v>14</v>
      </c>
      <c r="C2549" s="6">
        <v>1185732</v>
      </c>
      <c r="D2549" s="7">
        <v>44303</v>
      </c>
      <c r="E2549" s="6" t="s">
        <v>46</v>
      </c>
      <c r="F2549" s="6" t="s">
        <v>94</v>
      </c>
      <c r="G2549" s="6" t="s">
        <v>95</v>
      </c>
      <c r="H2549" s="6" t="s">
        <v>22</v>
      </c>
      <c r="I2549" s="8">
        <v>0.30000000000000004</v>
      </c>
      <c r="J2549" s="9">
        <v>4750</v>
      </c>
      <c r="K2549" s="10">
        <f t="shared" si="19"/>
        <v>1425.0000000000002</v>
      </c>
      <c r="L2549" s="10">
        <f t="shared" si="18"/>
        <v>712.50000000000011</v>
      </c>
      <c r="M2549" s="11">
        <v>0.5</v>
      </c>
      <c r="O2549" s="16"/>
      <c r="P2549" s="14"/>
      <c r="Q2549" s="12"/>
      <c r="R2549" s="13"/>
    </row>
    <row r="2550" spans="1:18" ht="15.75" customHeight="1" x14ac:dyDescent="0.25">
      <c r="A2550" s="1"/>
      <c r="B2550" s="6" t="s">
        <v>14</v>
      </c>
      <c r="C2550" s="6">
        <v>1185732</v>
      </c>
      <c r="D2550" s="7">
        <v>44332</v>
      </c>
      <c r="E2550" s="6" t="s">
        <v>46</v>
      </c>
      <c r="F2550" s="6" t="s">
        <v>94</v>
      </c>
      <c r="G2550" s="6" t="s">
        <v>95</v>
      </c>
      <c r="H2550" s="6" t="s">
        <v>17</v>
      </c>
      <c r="I2550" s="8">
        <v>0.4</v>
      </c>
      <c r="J2550" s="9">
        <v>7450</v>
      </c>
      <c r="K2550" s="10">
        <f t="shared" si="19"/>
        <v>2980</v>
      </c>
      <c r="L2550" s="10">
        <f t="shared" si="18"/>
        <v>1192</v>
      </c>
      <c r="M2550" s="11">
        <v>0.4</v>
      </c>
      <c r="O2550" s="16"/>
      <c r="P2550" s="14"/>
      <c r="Q2550" s="12"/>
      <c r="R2550" s="13"/>
    </row>
    <row r="2551" spans="1:18" ht="15.75" customHeight="1" x14ac:dyDescent="0.25">
      <c r="A2551" s="1"/>
      <c r="B2551" s="6" t="s">
        <v>14</v>
      </c>
      <c r="C2551" s="6">
        <v>1185732</v>
      </c>
      <c r="D2551" s="7">
        <v>44332</v>
      </c>
      <c r="E2551" s="6" t="s">
        <v>46</v>
      </c>
      <c r="F2551" s="6" t="s">
        <v>94</v>
      </c>
      <c r="G2551" s="6" t="s">
        <v>95</v>
      </c>
      <c r="H2551" s="6" t="s">
        <v>18</v>
      </c>
      <c r="I2551" s="8">
        <v>0.4</v>
      </c>
      <c r="J2551" s="9">
        <v>4500</v>
      </c>
      <c r="K2551" s="10">
        <f t="shared" si="19"/>
        <v>1800</v>
      </c>
      <c r="L2551" s="10">
        <f t="shared" si="18"/>
        <v>630</v>
      </c>
      <c r="M2551" s="11">
        <v>0.35</v>
      </c>
      <c r="O2551" s="16"/>
      <c r="P2551" s="14"/>
      <c r="Q2551" s="12"/>
      <c r="R2551" s="13"/>
    </row>
    <row r="2552" spans="1:18" ht="15.75" customHeight="1" x14ac:dyDescent="0.25">
      <c r="A2552" s="1"/>
      <c r="B2552" s="6" t="s">
        <v>14</v>
      </c>
      <c r="C2552" s="6">
        <v>1185732</v>
      </c>
      <c r="D2552" s="7">
        <v>44332</v>
      </c>
      <c r="E2552" s="6" t="s">
        <v>46</v>
      </c>
      <c r="F2552" s="6" t="s">
        <v>94</v>
      </c>
      <c r="G2552" s="6" t="s">
        <v>95</v>
      </c>
      <c r="H2552" s="6" t="s">
        <v>19</v>
      </c>
      <c r="I2552" s="8">
        <v>0.35000000000000003</v>
      </c>
      <c r="J2552" s="9">
        <v>4250</v>
      </c>
      <c r="K2552" s="10">
        <f t="shared" si="19"/>
        <v>1487.5000000000002</v>
      </c>
      <c r="L2552" s="10">
        <f t="shared" si="18"/>
        <v>595.00000000000011</v>
      </c>
      <c r="M2552" s="11">
        <v>0.4</v>
      </c>
      <c r="O2552" s="16"/>
      <c r="P2552" s="14"/>
      <c r="Q2552" s="12"/>
      <c r="R2552" s="13"/>
    </row>
    <row r="2553" spans="1:18" ht="15.75" customHeight="1" x14ac:dyDescent="0.25">
      <c r="A2553" s="1"/>
      <c r="B2553" s="6" t="s">
        <v>14</v>
      </c>
      <c r="C2553" s="6">
        <v>1185732</v>
      </c>
      <c r="D2553" s="7">
        <v>44332</v>
      </c>
      <c r="E2553" s="6" t="s">
        <v>46</v>
      </c>
      <c r="F2553" s="6" t="s">
        <v>94</v>
      </c>
      <c r="G2553" s="6" t="s">
        <v>95</v>
      </c>
      <c r="H2553" s="6" t="s">
        <v>20</v>
      </c>
      <c r="I2553" s="8">
        <v>0.35000000000000003</v>
      </c>
      <c r="J2553" s="9">
        <v>3750</v>
      </c>
      <c r="K2553" s="10">
        <f t="shared" si="19"/>
        <v>1312.5000000000002</v>
      </c>
      <c r="L2553" s="10">
        <f t="shared" si="18"/>
        <v>525.00000000000011</v>
      </c>
      <c r="M2553" s="11">
        <v>0.4</v>
      </c>
      <c r="O2553" s="16"/>
      <c r="P2553" s="14"/>
      <c r="Q2553" s="12"/>
      <c r="R2553" s="13"/>
    </row>
    <row r="2554" spans="1:18" ht="15.75" customHeight="1" x14ac:dyDescent="0.25">
      <c r="A2554" s="1"/>
      <c r="B2554" s="6" t="s">
        <v>14</v>
      </c>
      <c r="C2554" s="6">
        <v>1185732</v>
      </c>
      <c r="D2554" s="7">
        <v>44332</v>
      </c>
      <c r="E2554" s="6" t="s">
        <v>46</v>
      </c>
      <c r="F2554" s="6" t="s">
        <v>94</v>
      </c>
      <c r="G2554" s="6" t="s">
        <v>95</v>
      </c>
      <c r="H2554" s="6" t="s">
        <v>21</v>
      </c>
      <c r="I2554" s="8">
        <v>0.44999999999999996</v>
      </c>
      <c r="J2554" s="9">
        <v>4000</v>
      </c>
      <c r="K2554" s="10">
        <f t="shared" si="19"/>
        <v>1799.9999999999998</v>
      </c>
      <c r="L2554" s="10">
        <f t="shared" si="18"/>
        <v>629.99999999999989</v>
      </c>
      <c r="M2554" s="11">
        <v>0.35</v>
      </c>
      <c r="O2554" s="16"/>
      <c r="P2554" s="14"/>
      <c r="Q2554" s="12"/>
      <c r="R2554" s="13"/>
    </row>
    <row r="2555" spans="1:18" ht="15.75" customHeight="1" x14ac:dyDescent="0.25">
      <c r="A2555" s="1"/>
      <c r="B2555" s="6" t="s">
        <v>14</v>
      </c>
      <c r="C2555" s="6">
        <v>1185732</v>
      </c>
      <c r="D2555" s="7">
        <v>44332</v>
      </c>
      <c r="E2555" s="6" t="s">
        <v>46</v>
      </c>
      <c r="F2555" s="6" t="s">
        <v>94</v>
      </c>
      <c r="G2555" s="6" t="s">
        <v>95</v>
      </c>
      <c r="H2555" s="6" t="s">
        <v>22</v>
      </c>
      <c r="I2555" s="8">
        <v>0.49999999999999994</v>
      </c>
      <c r="J2555" s="9">
        <v>5000</v>
      </c>
      <c r="K2555" s="10">
        <f t="shared" si="19"/>
        <v>2499.9999999999995</v>
      </c>
      <c r="L2555" s="10">
        <f t="shared" si="18"/>
        <v>1249.9999999999998</v>
      </c>
      <c r="M2555" s="11">
        <v>0.5</v>
      </c>
      <c r="O2555" s="16"/>
      <c r="P2555" s="14"/>
      <c r="Q2555" s="12"/>
      <c r="R2555" s="13"/>
    </row>
    <row r="2556" spans="1:18" ht="15.75" customHeight="1" x14ac:dyDescent="0.25">
      <c r="A2556" s="1"/>
      <c r="B2556" s="6" t="s">
        <v>14</v>
      </c>
      <c r="C2556" s="6">
        <v>1185732</v>
      </c>
      <c r="D2556" s="7">
        <v>44365</v>
      </c>
      <c r="E2556" s="6" t="s">
        <v>46</v>
      </c>
      <c r="F2556" s="6" t="s">
        <v>94</v>
      </c>
      <c r="G2556" s="6" t="s">
        <v>95</v>
      </c>
      <c r="H2556" s="6" t="s">
        <v>17</v>
      </c>
      <c r="I2556" s="8">
        <v>0.44999999999999996</v>
      </c>
      <c r="J2556" s="9">
        <v>7500</v>
      </c>
      <c r="K2556" s="10">
        <f t="shared" si="19"/>
        <v>3374.9999999999995</v>
      </c>
      <c r="L2556" s="10">
        <f t="shared" si="18"/>
        <v>1350</v>
      </c>
      <c r="M2556" s="11">
        <v>0.4</v>
      </c>
      <c r="O2556" s="16"/>
      <c r="P2556" s="14"/>
      <c r="Q2556" s="12"/>
      <c r="R2556" s="13"/>
    </row>
    <row r="2557" spans="1:18" ht="15.75" customHeight="1" x14ac:dyDescent="0.25">
      <c r="A2557" s="1"/>
      <c r="B2557" s="6" t="s">
        <v>14</v>
      </c>
      <c r="C2557" s="6">
        <v>1185732</v>
      </c>
      <c r="D2557" s="7">
        <v>44365</v>
      </c>
      <c r="E2557" s="6" t="s">
        <v>46</v>
      </c>
      <c r="F2557" s="6" t="s">
        <v>94</v>
      </c>
      <c r="G2557" s="6" t="s">
        <v>95</v>
      </c>
      <c r="H2557" s="6" t="s">
        <v>18</v>
      </c>
      <c r="I2557" s="8">
        <v>0.4</v>
      </c>
      <c r="J2557" s="9">
        <v>5000</v>
      </c>
      <c r="K2557" s="10">
        <f t="shared" si="19"/>
        <v>2000</v>
      </c>
      <c r="L2557" s="10">
        <f t="shared" ref="L2557:L2811" si="20">K2557*M2557</f>
        <v>700</v>
      </c>
      <c r="M2557" s="11">
        <v>0.35</v>
      </c>
      <c r="O2557" s="16"/>
      <c r="P2557" s="14"/>
      <c r="Q2557" s="12"/>
      <c r="R2557" s="13"/>
    </row>
    <row r="2558" spans="1:18" ht="15.75" customHeight="1" x14ac:dyDescent="0.25">
      <c r="A2558" s="1"/>
      <c r="B2558" s="6" t="s">
        <v>14</v>
      </c>
      <c r="C2558" s="6">
        <v>1185732</v>
      </c>
      <c r="D2558" s="7">
        <v>44365</v>
      </c>
      <c r="E2558" s="6" t="s">
        <v>46</v>
      </c>
      <c r="F2558" s="6" t="s">
        <v>94</v>
      </c>
      <c r="G2558" s="6" t="s">
        <v>95</v>
      </c>
      <c r="H2558" s="6" t="s">
        <v>19</v>
      </c>
      <c r="I2558" s="8">
        <v>0.45</v>
      </c>
      <c r="J2558" s="9">
        <v>4750</v>
      </c>
      <c r="K2558" s="10">
        <f t="shared" ref="K2558:K2812" si="21">I2558*J2558</f>
        <v>2137.5</v>
      </c>
      <c r="L2558" s="10">
        <f t="shared" si="20"/>
        <v>855</v>
      </c>
      <c r="M2558" s="11">
        <v>0.4</v>
      </c>
      <c r="O2558" s="16"/>
      <c r="P2558" s="14"/>
      <c r="Q2558" s="12"/>
      <c r="R2558" s="13"/>
    </row>
    <row r="2559" spans="1:18" ht="15.75" customHeight="1" x14ac:dyDescent="0.25">
      <c r="A2559" s="1"/>
      <c r="B2559" s="6" t="s">
        <v>14</v>
      </c>
      <c r="C2559" s="6">
        <v>1185732</v>
      </c>
      <c r="D2559" s="7">
        <v>44365</v>
      </c>
      <c r="E2559" s="6" t="s">
        <v>46</v>
      </c>
      <c r="F2559" s="6" t="s">
        <v>94</v>
      </c>
      <c r="G2559" s="6" t="s">
        <v>95</v>
      </c>
      <c r="H2559" s="6" t="s">
        <v>20</v>
      </c>
      <c r="I2559" s="8">
        <v>0.45</v>
      </c>
      <c r="J2559" s="9">
        <v>4500</v>
      </c>
      <c r="K2559" s="10">
        <f t="shared" si="21"/>
        <v>2025</v>
      </c>
      <c r="L2559" s="10">
        <f t="shared" si="20"/>
        <v>810</v>
      </c>
      <c r="M2559" s="11">
        <v>0.4</v>
      </c>
      <c r="O2559" s="16"/>
      <c r="P2559" s="14"/>
      <c r="Q2559" s="12"/>
      <c r="R2559" s="13"/>
    </row>
    <row r="2560" spans="1:18" ht="15.75" customHeight="1" x14ac:dyDescent="0.25">
      <c r="A2560" s="1"/>
      <c r="B2560" s="6" t="s">
        <v>14</v>
      </c>
      <c r="C2560" s="6">
        <v>1185732</v>
      </c>
      <c r="D2560" s="7">
        <v>44365</v>
      </c>
      <c r="E2560" s="6" t="s">
        <v>46</v>
      </c>
      <c r="F2560" s="6" t="s">
        <v>94</v>
      </c>
      <c r="G2560" s="6" t="s">
        <v>95</v>
      </c>
      <c r="H2560" s="6" t="s">
        <v>21</v>
      </c>
      <c r="I2560" s="8">
        <v>0.6</v>
      </c>
      <c r="J2560" s="9">
        <v>4500</v>
      </c>
      <c r="K2560" s="10">
        <f t="shared" si="21"/>
        <v>2700</v>
      </c>
      <c r="L2560" s="10">
        <f t="shared" si="20"/>
        <v>944.99999999999989</v>
      </c>
      <c r="M2560" s="11">
        <v>0.35</v>
      </c>
      <c r="O2560" s="16"/>
      <c r="P2560" s="14"/>
      <c r="Q2560" s="12"/>
      <c r="R2560" s="13"/>
    </row>
    <row r="2561" spans="1:18" ht="15.75" customHeight="1" x14ac:dyDescent="0.25">
      <c r="A2561" s="1"/>
      <c r="B2561" s="6" t="s">
        <v>14</v>
      </c>
      <c r="C2561" s="6">
        <v>1185732</v>
      </c>
      <c r="D2561" s="7">
        <v>44365</v>
      </c>
      <c r="E2561" s="6" t="s">
        <v>46</v>
      </c>
      <c r="F2561" s="6" t="s">
        <v>94</v>
      </c>
      <c r="G2561" s="6" t="s">
        <v>95</v>
      </c>
      <c r="H2561" s="6" t="s">
        <v>22</v>
      </c>
      <c r="I2561" s="8">
        <v>0.65</v>
      </c>
      <c r="J2561" s="9">
        <v>6250</v>
      </c>
      <c r="K2561" s="10">
        <f t="shared" si="21"/>
        <v>4062.5</v>
      </c>
      <c r="L2561" s="10">
        <f t="shared" si="20"/>
        <v>2031.25</v>
      </c>
      <c r="M2561" s="11">
        <v>0.5</v>
      </c>
      <c r="O2561" s="16"/>
      <c r="P2561" s="14"/>
      <c r="Q2561" s="12"/>
      <c r="R2561" s="13"/>
    </row>
    <row r="2562" spans="1:18" ht="15.75" customHeight="1" x14ac:dyDescent="0.25">
      <c r="A2562" s="1"/>
      <c r="B2562" s="6" t="s">
        <v>14</v>
      </c>
      <c r="C2562" s="6">
        <v>1185732</v>
      </c>
      <c r="D2562" s="7">
        <v>44393</v>
      </c>
      <c r="E2562" s="6" t="s">
        <v>46</v>
      </c>
      <c r="F2562" s="6" t="s">
        <v>94</v>
      </c>
      <c r="G2562" s="6" t="s">
        <v>95</v>
      </c>
      <c r="H2562" s="6" t="s">
        <v>17</v>
      </c>
      <c r="I2562" s="8">
        <v>0.6</v>
      </c>
      <c r="J2562" s="9">
        <v>8500</v>
      </c>
      <c r="K2562" s="10">
        <f t="shared" si="21"/>
        <v>5100</v>
      </c>
      <c r="L2562" s="10">
        <f t="shared" si="20"/>
        <v>2040</v>
      </c>
      <c r="M2562" s="11">
        <v>0.4</v>
      </c>
      <c r="O2562" s="16"/>
      <c r="P2562" s="14"/>
      <c r="Q2562" s="12"/>
      <c r="R2562" s="13"/>
    </row>
    <row r="2563" spans="1:18" ht="15.75" customHeight="1" x14ac:dyDescent="0.25">
      <c r="A2563" s="1"/>
      <c r="B2563" s="6" t="s">
        <v>14</v>
      </c>
      <c r="C2563" s="6">
        <v>1185732</v>
      </c>
      <c r="D2563" s="7">
        <v>44393</v>
      </c>
      <c r="E2563" s="6" t="s">
        <v>46</v>
      </c>
      <c r="F2563" s="6" t="s">
        <v>94</v>
      </c>
      <c r="G2563" s="6" t="s">
        <v>95</v>
      </c>
      <c r="H2563" s="6" t="s">
        <v>18</v>
      </c>
      <c r="I2563" s="8">
        <v>0.55000000000000004</v>
      </c>
      <c r="J2563" s="9">
        <v>6000</v>
      </c>
      <c r="K2563" s="10">
        <f t="shared" si="21"/>
        <v>3300.0000000000005</v>
      </c>
      <c r="L2563" s="10">
        <f t="shared" si="20"/>
        <v>1155</v>
      </c>
      <c r="M2563" s="11">
        <v>0.35</v>
      </c>
      <c r="O2563" s="16"/>
      <c r="P2563" s="14"/>
      <c r="Q2563" s="12"/>
      <c r="R2563" s="13"/>
    </row>
    <row r="2564" spans="1:18" ht="15.75" customHeight="1" x14ac:dyDescent="0.25">
      <c r="A2564" s="1"/>
      <c r="B2564" s="6" t="s">
        <v>14</v>
      </c>
      <c r="C2564" s="6">
        <v>1185732</v>
      </c>
      <c r="D2564" s="7">
        <v>44393</v>
      </c>
      <c r="E2564" s="6" t="s">
        <v>46</v>
      </c>
      <c r="F2564" s="6" t="s">
        <v>94</v>
      </c>
      <c r="G2564" s="6" t="s">
        <v>95</v>
      </c>
      <c r="H2564" s="6" t="s">
        <v>19</v>
      </c>
      <c r="I2564" s="8">
        <v>0.5</v>
      </c>
      <c r="J2564" s="9">
        <v>5250</v>
      </c>
      <c r="K2564" s="10">
        <f t="shared" si="21"/>
        <v>2625</v>
      </c>
      <c r="L2564" s="10">
        <f t="shared" si="20"/>
        <v>1050</v>
      </c>
      <c r="M2564" s="11">
        <v>0.4</v>
      </c>
      <c r="O2564" s="16"/>
      <c r="P2564" s="14"/>
      <c r="Q2564" s="12"/>
      <c r="R2564" s="13"/>
    </row>
    <row r="2565" spans="1:18" ht="15.75" customHeight="1" x14ac:dyDescent="0.25">
      <c r="A2565" s="1"/>
      <c r="B2565" s="6" t="s">
        <v>14</v>
      </c>
      <c r="C2565" s="6">
        <v>1185732</v>
      </c>
      <c r="D2565" s="7">
        <v>44393</v>
      </c>
      <c r="E2565" s="6" t="s">
        <v>46</v>
      </c>
      <c r="F2565" s="6" t="s">
        <v>94</v>
      </c>
      <c r="G2565" s="6" t="s">
        <v>95</v>
      </c>
      <c r="H2565" s="6" t="s">
        <v>20</v>
      </c>
      <c r="I2565" s="8">
        <v>0.5</v>
      </c>
      <c r="J2565" s="9">
        <v>4750</v>
      </c>
      <c r="K2565" s="10">
        <f t="shared" si="21"/>
        <v>2375</v>
      </c>
      <c r="L2565" s="10">
        <f t="shared" si="20"/>
        <v>950</v>
      </c>
      <c r="M2565" s="11">
        <v>0.4</v>
      </c>
      <c r="O2565" s="16"/>
      <c r="P2565" s="14"/>
      <c r="Q2565" s="12"/>
      <c r="R2565" s="13"/>
    </row>
    <row r="2566" spans="1:18" ht="15.75" customHeight="1" x14ac:dyDescent="0.25">
      <c r="A2566" s="1"/>
      <c r="B2566" s="6" t="s">
        <v>14</v>
      </c>
      <c r="C2566" s="6">
        <v>1185732</v>
      </c>
      <c r="D2566" s="7">
        <v>44393</v>
      </c>
      <c r="E2566" s="6" t="s">
        <v>46</v>
      </c>
      <c r="F2566" s="6" t="s">
        <v>94</v>
      </c>
      <c r="G2566" s="6" t="s">
        <v>95</v>
      </c>
      <c r="H2566" s="6" t="s">
        <v>21</v>
      </c>
      <c r="I2566" s="8">
        <v>0.6</v>
      </c>
      <c r="J2566" s="9">
        <v>5000</v>
      </c>
      <c r="K2566" s="10">
        <f t="shared" si="21"/>
        <v>3000</v>
      </c>
      <c r="L2566" s="10">
        <f t="shared" si="20"/>
        <v>1050</v>
      </c>
      <c r="M2566" s="11">
        <v>0.35</v>
      </c>
      <c r="O2566" s="16"/>
      <c r="P2566" s="14"/>
      <c r="Q2566" s="12"/>
      <c r="R2566" s="13"/>
    </row>
    <row r="2567" spans="1:18" ht="15.75" customHeight="1" x14ac:dyDescent="0.25">
      <c r="A2567" s="1"/>
      <c r="B2567" s="6" t="s">
        <v>14</v>
      </c>
      <c r="C2567" s="6">
        <v>1185732</v>
      </c>
      <c r="D2567" s="7">
        <v>44393</v>
      </c>
      <c r="E2567" s="6" t="s">
        <v>46</v>
      </c>
      <c r="F2567" s="6" t="s">
        <v>94</v>
      </c>
      <c r="G2567" s="6" t="s">
        <v>95</v>
      </c>
      <c r="H2567" s="6" t="s">
        <v>22</v>
      </c>
      <c r="I2567" s="8">
        <v>0.65</v>
      </c>
      <c r="J2567" s="9">
        <v>6750</v>
      </c>
      <c r="K2567" s="10">
        <f t="shared" si="21"/>
        <v>4387.5</v>
      </c>
      <c r="L2567" s="10">
        <f t="shared" si="20"/>
        <v>2193.75</v>
      </c>
      <c r="M2567" s="11">
        <v>0.5</v>
      </c>
      <c r="O2567" s="16"/>
      <c r="P2567" s="14"/>
      <c r="Q2567" s="12"/>
      <c r="R2567" s="13"/>
    </row>
    <row r="2568" spans="1:18" ht="15.75" customHeight="1" x14ac:dyDescent="0.25">
      <c r="A2568" s="1"/>
      <c r="B2568" s="6" t="s">
        <v>14</v>
      </c>
      <c r="C2568" s="6">
        <v>1185732</v>
      </c>
      <c r="D2568" s="7">
        <v>44425</v>
      </c>
      <c r="E2568" s="6" t="s">
        <v>46</v>
      </c>
      <c r="F2568" s="6" t="s">
        <v>94</v>
      </c>
      <c r="G2568" s="6" t="s">
        <v>95</v>
      </c>
      <c r="H2568" s="6" t="s">
        <v>17</v>
      </c>
      <c r="I2568" s="8">
        <v>0.6</v>
      </c>
      <c r="J2568" s="9">
        <v>8250</v>
      </c>
      <c r="K2568" s="10">
        <f t="shared" si="21"/>
        <v>4950</v>
      </c>
      <c r="L2568" s="10">
        <f t="shared" si="20"/>
        <v>1980</v>
      </c>
      <c r="M2568" s="11">
        <v>0.4</v>
      </c>
      <c r="O2568" s="16"/>
      <c r="P2568" s="14"/>
      <c r="Q2568" s="12"/>
      <c r="R2568" s="13"/>
    </row>
    <row r="2569" spans="1:18" ht="15.75" customHeight="1" x14ac:dyDescent="0.25">
      <c r="A2569" s="1"/>
      <c r="B2569" s="6" t="s">
        <v>14</v>
      </c>
      <c r="C2569" s="6">
        <v>1185732</v>
      </c>
      <c r="D2569" s="7">
        <v>44425</v>
      </c>
      <c r="E2569" s="6" t="s">
        <v>46</v>
      </c>
      <c r="F2569" s="6" t="s">
        <v>94</v>
      </c>
      <c r="G2569" s="6" t="s">
        <v>95</v>
      </c>
      <c r="H2569" s="6" t="s">
        <v>18</v>
      </c>
      <c r="I2569" s="8">
        <v>0.55000000000000004</v>
      </c>
      <c r="J2569" s="9">
        <v>6000</v>
      </c>
      <c r="K2569" s="10">
        <f t="shared" si="21"/>
        <v>3300.0000000000005</v>
      </c>
      <c r="L2569" s="10">
        <f t="shared" si="20"/>
        <v>1155</v>
      </c>
      <c r="M2569" s="11">
        <v>0.35</v>
      </c>
      <c r="O2569" s="16"/>
      <c r="P2569" s="14"/>
      <c r="Q2569" s="12"/>
      <c r="R2569" s="13"/>
    </row>
    <row r="2570" spans="1:18" ht="15.75" customHeight="1" x14ac:dyDescent="0.25">
      <c r="A2570" s="1"/>
      <c r="B2570" s="6" t="s">
        <v>14</v>
      </c>
      <c r="C2570" s="6">
        <v>1185732</v>
      </c>
      <c r="D2570" s="7">
        <v>44425</v>
      </c>
      <c r="E2570" s="6" t="s">
        <v>46</v>
      </c>
      <c r="F2570" s="6" t="s">
        <v>94</v>
      </c>
      <c r="G2570" s="6" t="s">
        <v>95</v>
      </c>
      <c r="H2570" s="6" t="s">
        <v>19</v>
      </c>
      <c r="I2570" s="8">
        <v>0.5</v>
      </c>
      <c r="J2570" s="9">
        <v>5250</v>
      </c>
      <c r="K2570" s="10">
        <f t="shared" si="21"/>
        <v>2625</v>
      </c>
      <c r="L2570" s="10">
        <f t="shared" si="20"/>
        <v>1050</v>
      </c>
      <c r="M2570" s="11">
        <v>0.4</v>
      </c>
      <c r="O2570" s="16"/>
      <c r="P2570" s="14"/>
      <c r="Q2570" s="12"/>
      <c r="R2570" s="13"/>
    </row>
    <row r="2571" spans="1:18" ht="15.75" customHeight="1" x14ac:dyDescent="0.25">
      <c r="A2571" s="1"/>
      <c r="B2571" s="6" t="s">
        <v>14</v>
      </c>
      <c r="C2571" s="6">
        <v>1185732</v>
      </c>
      <c r="D2571" s="7">
        <v>44425</v>
      </c>
      <c r="E2571" s="6" t="s">
        <v>46</v>
      </c>
      <c r="F2571" s="6" t="s">
        <v>94</v>
      </c>
      <c r="G2571" s="6" t="s">
        <v>95</v>
      </c>
      <c r="H2571" s="6" t="s">
        <v>20</v>
      </c>
      <c r="I2571" s="8">
        <v>0.4</v>
      </c>
      <c r="J2571" s="9">
        <v>4750</v>
      </c>
      <c r="K2571" s="10">
        <f t="shared" si="21"/>
        <v>1900</v>
      </c>
      <c r="L2571" s="10">
        <f t="shared" si="20"/>
        <v>760</v>
      </c>
      <c r="M2571" s="11">
        <v>0.4</v>
      </c>
      <c r="O2571" s="16"/>
      <c r="P2571" s="14"/>
      <c r="Q2571" s="12"/>
      <c r="R2571" s="13"/>
    </row>
    <row r="2572" spans="1:18" ht="15.75" customHeight="1" x14ac:dyDescent="0.25">
      <c r="A2572" s="1"/>
      <c r="B2572" s="6" t="s">
        <v>14</v>
      </c>
      <c r="C2572" s="6">
        <v>1185732</v>
      </c>
      <c r="D2572" s="7">
        <v>44425</v>
      </c>
      <c r="E2572" s="6" t="s">
        <v>46</v>
      </c>
      <c r="F2572" s="6" t="s">
        <v>94</v>
      </c>
      <c r="G2572" s="6" t="s">
        <v>95</v>
      </c>
      <c r="H2572" s="6" t="s">
        <v>21</v>
      </c>
      <c r="I2572" s="8">
        <v>0.5</v>
      </c>
      <c r="J2572" s="9">
        <v>4500</v>
      </c>
      <c r="K2572" s="10">
        <f t="shared" si="21"/>
        <v>2250</v>
      </c>
      <c r="L2572" s="10">
        <f t="shared" si="20"/>
        <v>787.5</v>
      </c>
      <c r="M2572" s="11">
        <v>0.35</v>
      </c>
      <c r="O2572" s="16"/>
      <c r="P2572" s="14"/>
      <c r="Q2572" s="12"/>
      <c r="R2572" s="13"/>
    </row>
    <row r="2573" spans="1:18" ht="15.75" customHeight="1" x14ac:dyDescent="0.25">
      <c r="A2573" s="1"/>
      <c r="B2573" s="6" t="s">
        <v>14</v>
      </c>
      <c r="C2573" s="6">
        <v>1185732</v>
      </c>
      <c r="D2573" s="7">
        <v>44425</v>
      </c>
      <c r="E2573" s="6" t="s">
        <v>46</v>
      </c>
      <c r="F2573" s="6" t="s">
        <v>94</v>
      </c>
      <c r="G2573" s="6" t="s">
        <v>95</v>
      </c>
      <c r="H2573" s="6" t="s">
        <v>22</v>
      </c>
      <c r="I2573" s="8">
        <v>0.55000000000000004</v>
      </c>
      <c r="J2573" s="9">
        <v>6250</v>
      </c>
      <c r="K2573" s="10">
        <f t="shared" si="21"/>
        <v>3437.5000000000005</v>
      </c>
      <c r="L2573" s="10">
        <f t="shared" si="20"/>
        <v>1718.7500000000002</v>
      </c>
      <c r="M2573" s="11">
        <v>0.5</v>
      </c>
      <c r="O2573" s="16"/>
      <c r="P2573" s="14"/>
      <c r="Q2573" s="12"/>
      <c r="R2573" s="13"/>
    </row>
    <row r="2574" spans="1:18" ht="15.75" customHeight="1" x14ac:dyDescent="0.25">
      <c r="A2574" s="1"/>
      <c r="B2574" s="6" t="s">
        <v>14</v>
      </c>
      <c r="C2574" s="6">
        <v>1185732</v>
      </c>
      <c r="D2574" s="7">
        <v>44455</v>
      </c>
      <c r="E2574" s="6" t="s">
        <v>46</v>
      </c>
      <c r="F2574" s="6" t="s">
        <v>94</v>
      </c>
      <c r="G2574" s="6" t="s">
        <v>95</v>
      </c>
      <c r="H2574" s="6" t="s">
        <v>17</v>
      </c>
      <c r="I2574" s="8">
        <v>0.5</v>
      </c>
      <c r="J2574" s="9">
        <v>7250</v>
      </c>
      <c r="K2574" s="10">
        <f t="shared" si="21"/>
        <v>3625</v>
      </c>
      <c r="L2574" s="10">
        <f t="shared" si="20"/>
        <v>1450</v>
      </c>
      <c r="M2574" s="11">
        <v>0.4</v>
      </c>
      <c r="O2574" s="16"/>
      <c r="P2574" s="14"/>
      <c r="Q2574" s="12"/>
      <c r="R2574" s="13"/>
    </row>
    <row r="2575" spans="1:18" ht="15.75" customHeight="1" x14ac:dyDescent="0.25">
      <c r="A2575" s="1"/>
      <c r="B2575" s="6" t="s">
        <v>14</v>
      </c>
      <c r="C2575" s="6">
        <v>1185732</v>
      </c>
      <c r="D2575" s="7">
        <v>44455</v>
      </c>
      <c r="E2575" s="6" t="s">
        <v>46</v>
      </c>
      <c r="F2575" s="6" t="s">
        <v>94</v>
      </c>
      <c r="G2575" s="6" t="s">
        <v>95</v>
      </c>
      <c r="H2575" s="6" t="s">
        <v>18</v>
      </c>
      <c r="I2575" s="8">
        <v>0.45000000000000012</v>
      </c>
      <c r="J2575" s="9">
        <v>5250</v>
      </c>
      <c r="K2575" s="10">
        <f t="shared" si="21"/>
        <v>2362.5000000000005</v>
      </c>
      <c r="L2575" s="10">
        <f t="shared" si="20"/>
        <v>826.87500000000011</v>
      </c>
      <c r="M2575" s="11">
        <v>0.35</v>
      </c>
      <c r="O2575" s="16"/>
      <c r="P2575" s="14"/>
      <c r="Q2575" s="12"/>
      <c r="R2575" s="13"/>
    </row>
    <row r="2576" spans="1:18" ht="15.75" customHeight="1" x14ac:dyDescent="0.25">
      <c r="A2576" s="1"/>
      <c r="B2576" s="6" t="s">
        <v>14</v>
      </c>
      <c r="C2576" s="6">
        <v>1185732</v>
      </c>
      <c r="D2576" s="7">
        <v>44455</v>
      </c>
      <c r="E2576" s="6" t="s">
        <v>46</v>
      </c>
      <c r="F2576" s="6" t="s">
        <v>94</v>
      </c>
      <c r="G2576" s="6" t="s">
        <v>95</v>
      </c>
      <c r="H2576" s="6" t="s">
        <v>19</v>
      </c>
      <c r="I2576" s="8">
        <v>0.20000000000000007</v>
      </c>
      <c r="J2576" s="9">
        <v>4250</v>
      </c>
      <c r="K2576" s="10">
        <f t="shared" si="21"/>
        <v>850.00000000000023</v>
      </c>
      <c r="L2576" s="10">
        <f t="shared" si="20"/>
        <v>340.00000000000011</v>
      </c>
      <c r="M2576" s="11">
        <v>0.4</v>
      </c>
      <c r="O2576" s="16"/>
      <c r="P2576" s="14"/>
      <c r="Q2576" s="12"/>
      <c r="R2576" s="13"/>
    </row>
    <row r="2577" spans="1:18" ht="15.75" customHeight="1" x14ac:dyDescent="0.25">
      <c r="A2577" s="1"/>
      <c r="B2577" s="6" t="s">
        <v>14</v>
      </c>
      <c r="C2577" s="6">
        <v>1185732</v>
      </c>
      <c r="D2577" s="7">
        <v>44455</v>
      </c>
      <c r="E2577" s="6" t="s">
        <v>46</v>
      </c>
      <c r="F2577" s="6" t="s">
        <v>94</v>
      </c>
      <c r="G2577" s="6" t="s">
        <v>95</v>
      </c>
      <c r="H2577" s="6" t="s">
        <v>20</v>
      </c>
      <c r="I2577" s="8">
        <v>0.20000000000000007</v>
      </c>
      <c r="J2577" s="9">
        <v>4000</v>
      </c>
      <c r="K2577" s="10">
        <f t="shared" si="21"/>
        <v>800.00000000000023</v>
      </c>
      <c r="L2577" s="10">
        <f t="shared" si="20"/>
        <v>320.00000000000011</v>
      </c>
      <c r="M2577" s="11">
        <v>0.4</v>
      </c>
      <c r="O2577" s="16"/>
      <c r="P2577" s="14"/>
      <c r="Q2577" s="12"/>
      <c r="R2577" s="13"/>
    </row>
    <row r="2578" spans="1:18" ht="15.75" customHeight="1" x14ac:dyDescent="0.25">
      <c r="A2578" s="1"/>
      <c r="B2578" s="6" t="s">
        <v>14</v>
      </c>
      <c r="C2578" s="6">
        <v>1185732</v>
      </c>
      <c r="D2578" s="7">
        <v>44455</v>
      </c>
      <c r="E2578" s="6" t="s">
        <v>46</v>
      </c>
      <c r="F2578" s="6" t="s">
        <v>94</v>
      </c>
      <c r="G2578" s="6" t="s">
        <v>95</v>
      </c>
      <c r="H2578" s="6" t="s">
        <v>21</v>
      </c>
      <c r="I2578" s="8">
        <v>0.30000000000000004</v>
      </c>
      <c r="J2578" s="9">
        <v>4000</v>
      </c>
      <c r="K2578" s="10">
        <f t="shared" si="21"/>
        <v>1200.0000000000002</v>
      </c>
      <c r="L2578" s="10">
        <f t="shared" si="20"/>
        <v>420.00000000000006</v>
      </c>
      <c r="M2578" s="11">
        <v>0.35</v>
      </c>
      <c r="O2578" s="16"/>
      <c r="P2578" s="14"/>
      <c r="Q2578" s="12"/>
      <c r="R2578" s="13"/>
    </row>
    <row r="2579" spans="1:18" ht="15.75" customHeight="1" x14ac:dyDescent="0.25">
      <c r="A2579" s="1"/>
      <c r="B2579" s="6" t="s">
        <v>14</v>
      </c>
      <c r="C2579" s="6">
        <v>1185732</v>
      </c>
      <c r="D2579" s="7">
        <v>44455</v>
      </c>
      <c r="E2579" s="6" t="s">
        <v>46</v>
      </c>
      <c r="F2579" s="6" t="s">
        <v>94</v>
      </c>
      <c r="G2579" s="6" t="s">
        <v>95</v>
      </c>
      <c r="H2579" s="6" t="s">
        <v>22</v>
      </c>
      <c r="I2579" s="8">
        <v>0.35000000000000009</v>
      </c>
      <c r="J2579" s="9">
        <v>5000</v>
      </c>
      <c r="K2579" s="10">
        <f t="shared" si="21"/>
        <v>1750.0000000000005</v>
      </c>
      <c r="L2579" s="10">
        <f t="shared" si="20"/>
        <v>875.00000000000023</v>
      </c>
      <c r="M2579" s="11">
        <v>0.5</v>
      </c>
      <c r="O2579" s="16"/>
      <c r="P2579" s="14"/>
      <c r="Q2579" s="12"/>
      <c r="R2579" s="13"/>
    </row>
    <row r="2580" spans="1:18" ht="15.75" customHeight="1" x14ac:dyDescent="0.25">
      <c r="A2580" s="1"/>
      <c r="B2580" s="6" t="s">
        <v>14</v>
      </c>
      <c r="C2580" s="6">
        <v>1185732</v>
      </c>
      <c r="D2580" s="7">
        <v>44487</v>
      </c>
      <c r="E2580" s="6" t="s">
        <v>46</v>
      </c>
      <c r="F2580" s="6" t="s">
        <v>94</v>
      </c>
      <c r="G2580" s="6" t="s">
        <v>95</v>
      </c>
      <c r="H2580" s="6" t="s">
        <v>17</v>
      </c>
      <c r="I2580" s="8">
        <v>0.35000000000000009</v>
      </c>
      <c r="J2580" s="9">
        <v>6750</v>
      </c>
      <c r="K2580" s="10">
        <f t="shared" si="21"/>
        <v>2362.5000000000005</v>
      </c>
      <c r="L2580" s="10">
        <f t="shared" si="20"/>
        <v>945.00000000000023</v>
      </c>
      <c r="M2580" s="11">
        <v>0.4</v>
      </c>
      <c r="O2580" s="16"/>
      <c r="P2580" s="14"/>
      <c r="Q2580" s="12"/>
      <c r="R2580" s="13"/>
    </row>
    <row r="2581" spans="1:18" ht="15.75" customHeight="1" x14ac:dyDescent="0.25">
      <c r="A2581" s="1"/>
      <c r="B2581" s="6" t="s">
        <v>14</v>
      </c>
      <c r="C2581" s="6">
        <v>1185732</v>
      </c>
      <c r="D2581" s="7">
        <v>44487</v>
      </c>
      <c r="E2581" s="6" t="s">
        <v>46</v>
      </c>
      <c r="F2581" s="6" t="s">
        <v>94</v>
      </c>
      <c r="G2581" s="6" t="s">
        <v>95</v>
      </c>
      <c r="H2581" s="6" t="s">
        <v>18</v>
      </c>
      <c r="I2581" s="8">
        <v>0.25000000000000011</v>
      </c>
      <c r="J2581" s="9">
        <v>5000</v>
      </c>
      <c r="K2581" s="10">
        <f t="shared" si="21"/>
        <v>1250.0000000000005</v>
      </c>
      <c r="L2581" s="10">
        <f t="shared" si="20"/>
        <v>437.50000000000011</v>
      </c>
      <c r="M2581" s="11">
        <v>0.35</v>
      </c>
      <c r="O2581" s="16"/>
      <c r="P2581" s="14"/>
      <c r="Q2581" s="12"/>
      <c r="R2581" s="13"/>
    </row>
    <row r="2582" spans="1:18" ht="15.75" customHeight="1" x14ac:dyDescent="0.25">
      <c r="A2582" s="1"/>
      <c r="B2582" s="6" t="s">
        <v>14</v>
      </c>
      <c r="C2582" s="6">
        <v>1185732</v>
      </c>
      <c r="D2582" s="7">
        <v>44487</v>
      </c>
      <c r="E2582" s="6" t="s">
        <v>46</v>
      </c>
      <c r="F2582" s="6" t="s">
        <v>94</v>
      </c>
      <c r="G2582" s="6" t="s">
        <v>95</v>
      </c>
      <c r="H2582" s="6" t="s">
        <v>19</v>
      </c>
      <c r="I2582" s="8">
        <v>0.25000000000000011</v>
      </c>
      <c r="J2582" s="9">
        <v>3750</v>
      </c>
      <c r="K2582" s="10">
        <f t="shared" si="21"/>
        <v>937.50000000000045</v>
      </c>
      <c r="L2582" s="10">
        <f t="shared" si="20"/>
        <v>375.00000000000023</v>
      </c>
      <c r="M2582" s="11">
        <v>0.4</v>
      </c>
      <c r="O2582" s="16"/>
      <c r="P2582" s="14"/>
      <c r="Q2582" s="12"/>
      <c r="R2582" s="13"/>
    </row>
    <row r="2583" spans="1:18" ht="15.75" customHeight="1" x14ac:dyDescent="0.25">
      <c r="A2583" s="1"/>
      <c r="B2583" s="6" t="s">
        <v>14</v>
      </c>
      <c r="C2583" s="6">
        <v>1185732</v>
      </c>
      <c r="D2583" s="7">
        <v>44487</v>
      </c>
      <c r="E2583" s="6" t="s">
        <v>46</v>
      </c>
      <c r="F2583" s="6" t="s">
        <v>94</v>
      </c>
      <c r="G2583" s="6" t="s">
        <v>95</v>
      </c>
      <c r="H2583" s="6" t="s">
        <v>20</v>
      </c>
      <c r="I2583" s="8">
        <v>0.25000000000000011</v>
      </c>
      <c r="J2583" s="9">
        <v>3500</v>
      </c>
      <c r="K2583" s="10">
        <f t="shared" si="21"/>
        <v>875.00000000000034</v>
      </c>
      <c r="L2583" s="10">
        <f t="shared" si="20"/>
        <v>350.00000000000017</v>
      </c>
      <c r="M2583" s="11">
        <v>0.4</v>
      </c>
      <c r="O2583" s="16"/>
      <c r="P2583" s="14"/>
      <c r="Q2583" s="12"/>
      <c r="R2583" s="13"/>
    </row>
    <row r="2584" spans="1:18" ht="15.75" customHeight="1" x14ac:dyDescent="0.25">
      <c r="A2584" s="1"/>
      <c r="B2584" s="6" t="s">
        <v>14</v>
      </c>
      <c r="C2584" s="6">
        <v>1185732</v>
      </c>
      <c r="D2584" s="7">
        <v>44487</v>
      </c>
      <c r="E2584" s="6" t="s">
        <v>46</v>
      </c>
      <c r="F2584" s="6" t="s">
        <v>94</v>
      </c>
      <c r="G2584" s="6" t="s">
        <v>95</v>
      </c>
      <c r="H2584" s="6" t="s">
        <v>21</v>
      </c>
      <c r="I2584" s="8">
        <v>0.35000000000000009</v>
      </c>
      <c r="J2584" s="9">
        <v>3500</v>
      </c>
      <c r="K2584" s="10">
        <f t="shared" si="21"/>
        <v>1225.0000000000002</v>
      </c>
      <c r="L2584" s="10">
        <f t="shared" si="20"/>
        <v>428.75000000000006</v>
      </c>
      <c r="M2584" s="11">
        <v>0.35</v>
      </c>
      <c r="O2584" s="16"/>
      <c r="P2584" s="14"/>
      <c r="Q2584" s="12"/>
      <c r="R2584" s="13"/>
    </row>
    <row r="2585" spans="1:18" ht="15.75" customHeight="1" x14ac:dyDescent="0.25">
      <c r="A2585" s="1"/>
      <c r="B2585" s="6" t="s">
        <v>14</v>
      </c>
      <c r="C2585" s="6">
        <v>1185732</v>
      </c>
      <c r="D2585" s="7">
        <v>44487</v>
      </c>
      <c r="E2585" s="6" t="s">
        <v>46</v>
      </c>
      <c r="F2585" s="6" t="s">
        <v>94</v>
      </c>
      <c r="G2585" s="6" t="s">
        <v>95</v>
      </c>
      <c r="H2585" s="6" t="s">
        <v>22</v>
      </c>
      <c r="I2585" s="8">
        <v>0.35000000000000003</v>
      </c>
      <c r="J2585" s="9">
        <v>4750</v>
      </c>
      <c r="K2585" s="10">
        <f t="shared" si="21"/>
        <v>1662.5000000000002</v>
      </c>
      <c r="L2585" s="10">
        <f t="shared" si="20"/>
        <v>831.25000000000011</v>
      </c>
      <c r="M2585" s="11">
        <v>0.5</v>
      </c>
      <c r="O2585" s="16"/>
      <c r="P2585" s="14"/>
      <c r="Q2585" s="12"/>
      <c r="R2585" s="13"/>
    </row>
    <row r="2586" spans="1:18" ht="15.75" customHeight="1" x14ac:dyDescent="0.25">
      <c r="A2586" s="1"/>
      <c r="B2586" s="6" t="s">
        <v>14</v>
      </c>
      <c r="C2586" s="6">
        <v>1185732</v>
      </c>
      <c r="D2586" s="7">
        <v>44517</v>
      </c>
      <c r="E2586" s="6" t="s">
        <v>46</v>
      </c>
      <c r="F2586" s="6" t="s">
        <v>94</v>
      </c>
      <c r="G2586" s="6" t="s">
        <v>95</v>
      </c>
      <c r="H2586" s="6" t="s">
        <v>17</v>
      </c>
      <c r="I2586" s="8">
        <v>0.3000000000000001</v>
      </c>
      <c r="J2586" s="9">
        <v>6250</v>
      </c>
      <c r="K2586" s="10">
        <f t="shared" si="21"/>
        <v>1875.0000000000007</v>
      </c>
      <c r="L2586" s="10">
        <f t="shared" si="20"/>
        <v>750.00000000000034</v>
      </c>
      <c r="M2586" s="11">
        <v>0.4</v>
      </c>
      <c r="O2586" s="16"/>
      <c r="P2586" s="14"/>
      <c r="Q2586" s="12"/>
      <c r="R2586" s="13"/>
    </row>
    <row r="2587" spans="1:18" ht="15.75" customHeight="1" x14ac:dyDescent="0.25">
      <c r="A2587" s="1"/>
      <c r="B2587" s="6" t="s">
        <v>14</v>
      </c>
      <c r="C2587" s="6">
        <v>1185732</v>
      </c>
      <c r="D2587" s="7">
        <v>44517</v>
      </c>
      <c r="E2587" s="6" t="s">
        <v>46</v>
      </c>
      <c r="F2587" s="6" t="s">
        <v>94</v>
      </c>
      <c r="G2587" s="6" t="s">
        <v>95</v>
      </c>
      <c r="H2587" s="6" t="s">
        <v>18</v>
      </c>
      <c r="I2587" s="8">
        <v>0.20000000000000012</v>
      </c>
      <c r="J2587" s="9">
        <v>4500</v>
      </c>
      <c r="K2587" s="10">
        <f t="shared" si="21"/>
        <v>900.00000000000057</v>
      </c>
      <c r="L2587" s="10">
        <f t="shared" si="20"/>
        <v>315.00000000000017</v>
      </c>
      <c r="M2587" s="11">
        <v>0.35</v>
      </c>
      <c r="O2587" s="16"/>
      <c r="P2587" s="14"/>
      <c r="Q2587" s="12"/>
      <c r="R2587" s="13"/>
    </row>
    <row r="2588" spans="1:18" ht="15.75" customHeight="1" x14ac:dyDescent="0.25">
      <c r="A2588" s="1"/>
      <c r="B2588" s="6" t="s">
        <v>14</v>
      </c>
      <c r="C2588" s="6">
        <v>1185732</v>
      </c>
      <c r="D2588" s="7">
        <v>44517</v>
      </c>
      <c r="E2588" s="6" t="s">
        <v>46</v>
      </c>
      <c r="F2588" s="6" t="s">
        <v>94</v>
      </c>
      <c r="G2588" s="6" t="s">
        <v>95</v>
      </c>
      <c r="H2588" s="6" t="s">
        <v>19</v>
      </c>
      <c r="I2588" s="8">
        <v>0.30000000000000016</v>
      </c>
      <c r="J2588" s="9">
        <v>3950</v>
      </c>
      <c r="K2588" s="10">
        <f t="shared" si="21"/>
        <v>1185.0000000000007</v>
      </c>
      <c r="L2588" s="10">
        <f t="shared" si="20"/>
        <v>474.00000000000028</v>
      </c>
      <c r="M2588" s="11">
        <v>0.4</v>
      </c>
      <c r="O2588" s="16"/>
      <c r="P2588" s="14"/>
      <c r="Q2588" s="12"/>
      <c r="R2588" s="13"/>
    </row>
    <row r="2589" spans="1:18" ht="15.75" customHeight="1" x14ac:dyDescent="0.25">
      <c r="A2589" s="1"/>
      <c r="B2589" s="6" t="s">
        <v>14</v>
      </c>
      <c r="C2589" s="6">
        <v>1185732</v>
      </c>
      <c r="D2589" s="7">
        <v>44517</v>
      </c>
      <c r="E2589" s="6" t="s">
        <v>46</v>
      </c>
      <c r="F2589" s="6" t="s">
        <v>94</v>
      </c>
      <c r="G2589" s="6" t="s">
        <v>95</v>
      </c>
      <c r="H2589" s="6" t="s">
        <v>20</v>
      </c>
      <c r="I2589" s="8">
        <v>0.6000000000000002</v>
      </c>
      <c r="J2589" s="9">
        <v>4500</v>
      </c>
      <c r="K2589" s="10">
        <f t="shared" si="21"/>
        <v>2700.0000000000009</v>
      </c>
      <c r="L2589" s="10">
        <f t="shared" si="20"/>
        <v>1080.0000000000005</v>
      </c>
      <c r="M2589" s="11">
        <v>0.4</v>
      </c>
      <c r="O2589" s="16"/>
      <c r="P2589" s="14"/>
      <c r="Q2589" s="12"/>
      <c r="R2589" s="13"/>
    </row>
    <row r="2590" spans="1:18" ht="15.75" customHeight="1" x14ac:dyDescent="0.25">
      <c r="A2590" s="1"/>
      <c r="B2590" s="6" t="s">
        <v>14</v>
      </c>
      <c r="C2590" s="6">
        <v>1185732</v>
      </c>
      <c r="D2590" s="7">
        <v>44517</v>
      </c>
      <c r="E2590" s="6" t="s">
        <v>46</v>
      </c>
      <c r="F2590" s="6" t="s">
        <v>94</v>
      </c>
      <c r="G2590" s="6" t="s">
        <v>95</v>
      </c>
      <c r="H2590" s="6" t="s">
        <v>21</v>
      </c>
      <c r="I2590" s="8">
        <v>0.75000000000000011</v>
      </c>
      <c r="J2590" s="9">
        <v>4250</v>
      </c>
      <c r="K2590" s="10">
        <f t="shared" si="21"/>
        <v>3187.5000000000005</v>
      </c>
      <c r="L2590" s="10">
        <f t="shared" si="20"/>
        <v>1115.625</v>
      </c>
      <c r="M2590" s="11">
        <v>0.35</v>
      </c>
      <c r="O2590" s="16"/>
      <c r="P2590" s="14"/>
      <c r="Q2590" s="12"/>
      <c r="R2590" s="13"/>
    </row>
    <row r="2591" spans="1:18" ht="15.75" customHeight="1" x14ac:dyDescent="0.25">
      <c r="A2591" s="1"/>
      <c r="B2591" s="6" t="s">
        <v>14</v>
      </c>
      <c r="C2591" s="6">
        <v>1185732</v>
      </c>
      <c r="D2591" s="7">
        <v>44517</v>
      </c>
      <c r="E2591" s="6" t="s">
        <v>46</v>
      </c>
      <c r="F2591" s="6" t="s">
        <v>94</v>
      </c>
      <c r="G2591" s="6" t="s">
        <v>95</v>
      </c>
      <c r="H2591" s="6" t="s">
        <v>22</v>
      </c>
      <c r="I2591" s="8">
        <v>0.75</v>
      </c>
      <c r="J2591" s="9">
        <v>5250</v>
      </c>
      <c r="K2591" s="10">
        <f t="shared" si="21"/>
        <v>3937.5</v>
      </c>
      <c r="L2591" s="10">
        <f t="shared" si="20"/>
        <v>1968.75</v>
      </c>
      <c r="M2591" s="11">
        <v>0.5</v>
      </c>
      <c r="O2591" s="16"/>
      <c r="P2591" s="14"/>
      <c r="Q2591" s="12"/>
      <c r="R2591" s="13"/>
    </row>
    <row r="2592" spans="1:18" ht="15.75" customHeight="1" x14ac:dyDescent="0.25">
      <c r="A2592" s="1"/>
      <c r="B2592" s="6" t="s">
        <v>14</v>
      </c>
      <c r="C2592" s="6">
        <v>1185732</v>
      </c>
      <c r="D2592" s="7">
        <v>44546</v>
      </c>
      <c r="E2592" s="6" t="s">
        <v>46</v>
      </c>
      <c r="F2592" s="6" t="s">
        <v>94</v>
      </c>
      <c r="G2592" s="6" t="s">
        <v>95</v>
      </c>
      <c r="H2592" s="6" t="s">
        <v>17</v>
      </c>
      <c r="I2592" s="8">
        <v>0.70000000000000007</v>
      </c>
      <c r="J2592" s="9">
        <v>7750</v>
      </c>
      <c r="K2592" s="10">
        <f t="shared" si="21"/>
        <v>5425.0000000000009</v>
      </c>
      <c r="L2592" s="10">
        <f t="shared" si="20"/>
        <v>2170.0000000000005</v>
      </c>
      <c r="M2592" s="11">
        <v>0.4</v>
      </c>
      <c r="O2592" s="16"/>
      <c r="P2592" s="14"/>
      <c r="Q2592" s="12"/>
      <c r="R2592" s="13"/>
    </row>
    <row r="2593" spans="1:18" ht="15.75" customHeight="1" x14ac:dyDescent="0.25">
      <c r="A2593" s="1"/>
      <c r="B2593" s="6" t="s">
        <v>14</v>
      </c>
      <c r="C2593" s="6">
        <v>1185732</v>
      </c>
      <c r="D2593" s="7">
        <v>44546</v>
      </c>
      <c r="E2593" s="6" t="s">
        <v>46</v>
      </c>
      <c r="F2593" s="6" t="s">
        <v>94</v>
      </c>
      <c r="G2593" s="6" t="s">
        <v>95</v>
      </c>
      <c r="H2593" s="6" t="s">
        <v>18</v>
      </c>
      <c r="I2593" s="8">
        <v>0.60000000000000009</v>
      </c>
      <c r="J2593" s="9">
        <v>5750</v>
      </c>
      <c r="K2593" s="10">
        <f t="shared" si="21"/>
        <v>3450.0000000000005</v>
      </c>
      <c r="L2593" s="10">
        <f t="shared" si="20"/>
        <v>1207.5</v>
      </c>
      <c r="M2593" s="11">
        <v>0.35</v>
      </c>
      <c r="O2593" s="16"/>
      <c r="P2593" s="14"/>
      <c r="Q2593" s="12"/>
      <c r="R2593" s="13"/>
    </row>
    <row r="2594" spans="1:18" ht="15.75" customHeight="1" x14ac:dyDescent="0.25">
      <c r="A2594" s="1"/>
      <c r="B2594" s="6" t="s">
        <v>14</v>
      </c>
      <c r="C2594" s="6">
        <v>1185732</v>
      </c>
      <c r="D2594" s="7">
        <v>44546</v>
      </c>
      <c r="E2594" s="6" t="s">
        <v>46</v>
      </c>
      <c r="F2594" s="6" t="s">
        <v>94</v>
      </c>
      <c r="G2594" s="6" t="s">
        <v>95</v>
      </c>
      <c r="H2594" s="6" t="s">
        <v>19</v>
      </c>
      <c r="I2594" s="8">
        <v>0.60000000000000009</v>
      </c>
      <c r="J2594" s="9">
        <v>5250</v>
      </c>
      <c r="K2594" s="10">
        <f t="shared" si="21"/>
        <v>3150.0000000000005</v>
      </c>
      <c r="L2594" s="10">
        <f t="shared" si="20"/>
        <v>1260.0000000000002</v>
      </c>
      <c r="M2594" s="11">
        <v>0.4</v>
      </c>
      <c r="O2594" s="16"/>
      <c r="P2594" s="14"/>
      <c r="Q2594" s="12"/>
      <c r="R2594" s="13"/>
    </row>
    <row r="2595" spans="1:18" ht="15.75" customHeight="1" x14ac:dyDescent="0.25">
      <c r="A2595" s="1"/>
      <c r="B2595" s="6" t="s">
        <v>14</v>
      </c>
      <c r="C2595" s="6">
        <v>1185732</v>
      </c>
      <c r="D2595" s="7">
        <v>44546</v>
      </c>
      <c r="E2595" s="6" t="s">
        <v>46</v>
      </c>
      <c r="F2595" s="6" t="s">
        <v>94</v>
      </c>
      <c r="G2595" s="6" t="s">
        <v>95</v>
      </c>
      <c r="H2595" s="6" t="s">
        <v>20</v>
      </c>
      <c r="I2595" s="8">
        <v>0.60000000000000009</v>
      </c>
      <c r="J2595" s="9">
        <v>4750</v>
      </c>
      <c r="K2595" s="10">
        <f t="shared" si="21"/>
        <v>2850.0000000000005</v>
      </c>
      <c r="L2595" s="10">
        <f t="shared" si="20"/>
        <v>1140.0000000000002</v>
      </c>
      <c r="M2595" s="11">
        <v>0.4</v>
      </c>
      <c r="O2595" s="16"/>
      <c r="P2595" s="14"/>
      <c r="Q2595" s="12"/>
      <c r="R2595" s="13"/>
    </row>
    <row r="2596" spans="1:18" ht="15.75" customHeight="1" x14ac:dyDescent="0.25">
      <c r="A2596" s="1"/>
      <c r="B2596" s="6" t="s">
        <v>14</v>
      </c>
      <c r="C2596" s="6">
        <v>1185732</v>
      </c>
      <c r="D2596" s="7">
        <v>44546</v>
      </c>
      <c r="E2596" s="6" t="s">
        <v>46</v>
      </c>
      <c r="F2596" s="6" t="s">
        <v>94</v>
      </c>
      <c r="G2596" s="6" t="s">
        <v>95</v>
      </c>
      <c r="H2596" s="6" t="s">
        <v>21</v>
      </c>
      <c r="I2596" s="8">
        <v>0.70000000000000007</v>
      </c>
      <c r="J2596" s="9">
        <v>4750</v>
      </c>
      <c r="K2596" s="10">
        <f t="shared" si="21"/>
        <v>3325.0000000000005</v>
      </c>
      <c r="L2596" s="10">
        <f t="shared" si="20"/>
        <v>1163.75</v>
      </c>
      <c r="M2596" s="11">
        <v>0.35</v>
      </c>
      <c r="O2596" s="16"/>
      <c r="P2596" s="14"/>
      <c r="Q2596" s="12"/>
      <c r="R2596" s="13"/>
    </row>
    <row r="2597" spans="1:18" ht="15.75" customHeight="1" x14ac:dyDescent="0.25">
      <c r="A2597" s="1"/>
      <c r="B2597" s="6" t="s">
        <v>14</v>
      </c>
      <c r="C2597" s="6">
        <v>1185732</v>
      </c>
      <c r="D2597" s="7">
        <v>44546</v>
      </c>
      <c r="E2597" s="6" t="s">
        <v>46</v>
      </c>
      <c r="F2597" s="6" t="s">
        <v>94</v>
      </c>
      <c r="G2597" s="6" t="s">
        <v>95</v>
      </c>
      <c r="H2597" s="6" t="s">
        <v>22</v>
      </c>
      <c r="I2597" s="8">
        <v>0.75</v>
      </c>
      <c r="J2597" s="9">
        <v>5750</v>
      </c>
      <c r="K2597" s="10">
        <f t="shared" si="21"/>
        <v>4312.5</v>
      </c>
      <c r="L2597" s="10">
        <f t="shared" si="20"/>
        <v>2156.25</v>
      </c>
      <c r="M2597" s="11">
        <v>0.5</v>
      </c>
      <c r="O2597" s="16"/>
      <c r="P2597" s="14"/>
      <c r="Q2597" s="12"/>
      <c r="R2597" s="13"/>
    </row>
    <row r="2598" spans="1:18" ht="15.75" customHeight="1" x14ac:dyDescent="0.25">
      <c r="A2598" s="1" t="s">
        <v>39</v>
      </c>
      <c r="B2598" s="6" t="s">
        <v>23</v>
      </c>
      <c r="C2598" s="6">
        <v>1197831</v>
      </c>
      <c r="D2598" s="7">
        <v>44219</v>
      </c>
      <c r="E2598" s="6" t="s">
        <v>24</v>
      </c>
      <c r="F2598" s="6" t="s">
        <v>96</v>
      </c>
      <c r="G2598" s="6" t="s">
        <v>97</v>
      </c>
      <c r="H2598" s="6" t="s">
        <v>17</v>
      </c>
      <c r="I2598" s="8">
        <v>0.25000000000000006</v>
      </c>
      <c r="J2598" s="9">
        <v>6500</v>
      </c>
      <c r="K2598" s="10">
        <f t="shared" si="21"/>
        <v>1625.0000000000005</v>
      </c>
      <c r="L2598" s="10">
        <f t="shared" si="20"/>
        <v>650.00000000000023</v>
      </c>
      <c r="M2598" s="11">
        <v>0.4</v>
      </c>
      <c r="O2598" s="16"/>
      <c r="P2598" s="14"/>
      <c r="Q2598" s="12"/>
      <c r="R2598" s="13"/>
    </row>
    <row r="2599" spans="1:18" ht="15.75" customHeight="1" x14ac:dyDescent="0.25">
      <c r="A2599" s="1"/>
      <c r="B2599" s="6" t="s">
        <v>23</v>
      </c>
      <c r="C2599" s="6">
        <v>1197831</v>
      </c>
      <c r="D2599" s="7">
        <v>44219</v>
      </c>
      <c r="E2599" s="6" t="s">
        <v>24</v>
      </c>
      <c r="F2599" s="6" t="s">
        <v>96</v>
      </c>
      <c r="G2599" s="6" t="s">
        <v>97</v>
      </c>
      <c r="H2599" s="6" t="s">
        <v>18</v>
      </c>
      <c r="I2599" s="8">
        <v>0.25000000000000006</v>
      </c>
      <c r="J2599" s="9">
        <v>4500</v>
      </c>
      <c r="K2599" s="10">
        <f t="shared" si="21"/>
        <v>1125.0000000000002</v>
      </c>
      <c r="L2599" s="10">
        <f t="shared" si="20"/>
        <v>393.75000000000006</v>
      </c>
      <c r="M2599" s="11">
        <v>0.35</v>
      </c>
      <c r="O2599" s="16"/>
      <c r="P2599" s="14"/>
      <c r="Q2599" s="12"/>
      <c r="R2599" s="13"/>
    </row>
    <row r="2600" spans="1:18" ht="15.75" customHeight="1" x14ac:dyDescent="0.25">
      <c r="A2600" s="1"/>
      <c r="B2600" s="6" t="s">
        <v>23</v>
      </c>
      <c r="C2600" s="6">
        <v>1197831</v>
      </c>
      <c r="D2600" s="7">
        <v>44219</v>
      </c>
      <c r="E2600" s="6" t="s">
        <v>24</v>
      </c>
      <c r="F2600" s="6" t="s">
        <v>96</v>
      </c>
      <c r="G2600" s="6" t="s">
        <v>97</v>
      </c>
      <c r="H2600" s="6" t="s">
        <v>19</v>
      </c>
      <c r="I2600" s="8">
        <v>0.15000000000000008</v>
      </c>
      <c r="J2600" s="9">
        <v>4500</v>
      </c>
      <c r="K2600" s="10">
        <f t="shared" si="21"/>
        <v>675.00000000000034</v>
      </c>
      <c r="L2600" s="10">
        <f t="shared" si="20"/>
        <v>270.00000000000017</v>
      </c>
      <c r="M2600" s="11">
        <v>0.4</v>
      </c>
      <c r="O2600" s="16"/>
      <c r="P2600" s="14"/>
      <c r="Q2600" s="12"/>
      <c r="R2600" s="13"/>
    </row>
    <row r="2601" spans="1:18" ht="15.75" customHeight="1" x14ac:dyDescent="0.25">
      <c r="A2601" s="1"/>
      <c r="B2601" s="6" t="s">
        <v>23</v>
      </c>
      <c r="C2601" s="6">
        <v>1197831</v>
      </c>
      <c r="D2601" s="7">
        <v>44219</v>
      </c>
      <c r="E2601" s="6" t="s">
        <v>24</v>
      </c>
      <c r="F2601" s="6" t="s">
        <v>96</v>
      </c>
      <c r="G2601" s="6" t="s">
        <v>97</v>
      </c>
      <c r="H2601" s="6" t="s">
        <v>20</v>
      </c>
      <c r="I2601" s="8">
        <v>0.2</v>
      </c>
      <c r="J2601" s="9">
        <v>3000</v>
      </c>
      <c r="K2601" s="10">
        <f t="shared" si="21"/>
        <v>600</v>
      </c>
      <c r="L2601" s="10">
        <f t="shared" si="20"/>
        <v>240</v>
      </c>
      <c r="M2601" s="11">
        <v>0.4</v>
      </c>
      <c r="O2601" s="16"/>
      <c r="P2601" s="14"/>
      <c r="Q2601" s="12"/>
      <c r="R2601" s="13"/>
    </row>
    <row r="2602" spans="1:18" ht="15.75" customHeight="1" x14ac:dyDescent="0.25">
      <c r="A2602" s="1"/>
      <c r="B2602" s="6" t="s">
        <v>23</v>
      </c>
      <c r="C2602" s="6">
        <v>1197831</v>
      </c>
      <c r="D2602" s="7">
        <v>44219</v>
      </c>
      <c r="E2602" s="6" t="s">
        <v>24</v>
      </c>
      <c r="F2602" s="6" t="s">
        <v>96</v>
      </c>
      <c r="G2602" s="6" t="s">
        <v>97</v>
      </c>
      <c r="H2602" s="6" t="s">
        <v>21</v>
      </c>
      <c r="I2602" s="8">
        <v>0.35000000000000003</v>
      </c>
      <c r="J2602" s="9">
        <v>3500</v>
      </c>
      <c r="K2602" s="10">
        <f t="shared" si="21"/>
        <v>1225.0000000000002</v>
      </c>
      <c r="L2602" s="10">
        <f t="shared" si="20"/>
        <v>428.75000000000006</v>
      </c>
      <c r="M2602" s="11">
        <v>0.35</v>
      </c>
      <c r="O2602" s="16"/>
      <c r="P2602" s="14"/>
      <c r="Q2602" s="12"/>
      <c r="R2602" s="13"/>
    </row>
    <row r="2603" spans="1:18" ht="15.75" customHeight="1" x14ac:dyDescent="0.25">
      <c r="A2603" s="1"/>
      <c r="B2603" s="6" t="s">
        <v>23</v>
      </c>
      <c r="C2603" s="6">
        <v>1197831</v>
      </c>
      <c r="D2603" s="7">
        <v>44219</v>
      </c>
      <c r="E2603" s="6" t="s">
        <v>24</v>
      </c>
      <c r="F2603" s="6" t="s">
        <v>96</v>
      </c>
      <c r="G2603" s="6" t="s">
        <v>97</v>
      </c>
      <c r="H2603" s="6" t="s">
        <v>22</v>
      </c>
      <c r="I2603" s="8">
        <v>0.25000000000000006</v>
      </c>
      <c r="J2603" s="9">
        <v>4500</v>
      </c>
      <c r="K2603" s="10">
        <f t="shared" si="21"/>
        <v>1125.0000000000002</v>
      </c>
      <c r="L2603" s="10">
        <f t="shared" si="20"/>
        <v>450.00000000000011</v>
      </c>
      <c r="M2603" s="11">
        <v>0.4</v>
      </c>
      <c r="O2603" s="16"/>
      <c r="P2603" s="14"/>
      <c r="Q2603" s="12"/>
      <c r="R2603" s="13"/>
    </row>
    <row r="2604" spans="1:18" ht="15.75" customHeight="1" x14ac:dyDescent="0.25">
      <c r="A2604" s="1"/>
      <c r="B2604" s="6" t="s">
        <v>23</v>
      </c>
      <c r="C2604" s="6">
        <v>1197831</v>
      </c>
      <c r="D2604" s="7">
        <v>44248</v>
      </c>
      <c r="E2604" s="6" t="s">
        <v>24</v>
      </c>
      <c r="F2604" s="6" t="s">
        <v>96</v>
      </c>
      <c r="G2604" s="6" t="s">
        <v>97</v>
      </c>
      <c r="H2604" s="6" t="s">
        <v>17</v>
      </c>
      <c r="I2604" s="8">
        <v>0.25000000000000006</v>
      </c>
      <c r="J2604" s="9">
        <v>7000</v>
      </c>
      <c r="K2604" s="10">
        <f t="shared" si="21"/>
        <v>1750.0000000000005</v>
      </c>
      <c r="L2604" s="10">
        <f t="shared" si="20"/>
        <v>700.00000000000023</v>
      </c>
      <c r="M2604" s="11">
        <v>0.4</v>
      </c>
      <c r="O2604" s="16"/>
      <c r="P2604" s="14"/>
      <c r="Q2604" s="12"/>
      <c r="R2604" s="13"/>
    </row>
    <row r="2605" spans="1:18" ht="15.75" customHeight="1" x14ac:dyDescent="0.25">
      <c r="A2605" s="1"/>
      <c r="B2605" s="6" t="s">
        <v>23</v>
      </c>
      <c r="C2605" s="6">
        <v>1197831</v>
      </c>
      <c r="D2605" s="7">
        <v>44248</v>
      </c>
      <c r="E2605" s="6" t="s">
        <v>24</v>
      </c>
      <c r="F2605" s="6" t="s">
        <v>96</v>
      </c>
      <c r="G2605" s="6" t="s">
        <v>97</v>
      </c>
      <c r="H2605" s="6" t="s">
        <v>18</v>
      </c>
      <c r="I2605" s="8">
        <v>0.25000000000000006</v>
      </c>
      <c r="J2605" s="9">
        <v>3500</v>
      </c>
      <c r="K2605" s="10">
        <f t="shared" si="21"/>
        <v>875.00000000000023</v>
      </c>
      <c r="L2605" s="10">
        <f t="shared" si="20"/>
        <v>306.25000000000006</v>
      </c>
      <c r="M2605" s="11">
        <v>0.35</v>
      </c>
      <c r="O2605" s="16"/>
      <c r="P2605" s="14"/>
      <c r="Q2605" s="12"/>
      <c r="R2605" s="13"/>
    </row>
    <row r="2606" spans="1:18" ht="15.75" customHeight="1" x14ac:dyDescent="0.25">
      <c r="A2606" s="1"/>
      <c r="B2606" s="6" t="s">
        <v>23</v>
      </c>
      <c r="C2606" s="6">
        <v>1197831</v>
      </c>
      <c r="D2606" s="7">
        <v>44248</v>
      </c>
      <c r="E2606" s="6" t="s">
        <v>24</v>
      </c>
      <c r="F2606" s="6" t="s">
        <v>96</v>
      </c>
      <c r="G2606" s="6" t="s">
        <v>97</v>
      </c>
      <c r="H2606" s="6" t="s">
        <v>19</v>
      </c>
      <c r="I2606" s="8">
        <v>0.15000000000000008</v>
      </c>
      <c r="J2606" s="9">
        <v>4000</v>
      </c>
      <c r="K2606" s="10">
        <f t="shared" si="21"/>
        <v>600.00000000000034</v>
      </c>
      <c r="L2606" s="10">
        <f t="shared" si="20"/>
        <v>240.00000000000014</v>
      </c>
      <c r="M2606" s="11">
        <v>0.4</v>
      </c>
      <c r="O2606" s="16"/>
      <c r="P2606" s="14"/>
      <c r="Q2606" s="12"/>
      <c r="R2606" s="13"/>
    </row>
    <row r="2607" spans="1:18" ht="15.75" customHeight="1" x14ac:dyDescent="0.25">
      <c r="A2607" s="1"/>
      <c r="B2607" s="6" t="s">
        <v>23</v>
      </c>
      <c r="C2607" s="6">
        <v>1197831</v>
      </c>
      <c r="D2607" s="7">
        <v>44248</v>
      </c>
      <c r="E2607" s="6" t="s">
        <v>24</v>
      </c>
      <c r="F2607" s="6" t="s">
        <v>96</v>
      </c>
      <c r="G2607" s="6" t="s">
        <v>97</v>
      </c>
      <c r="H2607" s="6" t="s">
        <v>20</v>
      </c>
      <c r="I2607" s="8">
        <v>0.2</v>
      </c>
      <c r="J2607" s="9">
        <v>2500</v>
      </c>
      <c r="K2607" s="10">
        <f t="shared" si="21"/>
        <v>500</v>
      </c>
      <c r="L2607" s="10">
        <f t="shared" si="20"/>
        <v>200</v>
      </c>
      <c r="M2607" s="11">
        <v>0.4</v>
      </c>
      <c r="O2607" s="16"/>
      <c r="P2607" s="14"/>
      <c r="Q2607" s="12"/>
      <c r="R2607" s="13"/>
    </row>
    <row r="2608" spans="1:18" ht="15.75" customHeight="1" x14ac:dyDescent="0.25">
      <c r="A2608" s="1"/>
      <c r="B2608" s="6" t="s">
        <v>23</v>
      </c>
      <c r="C2608" s="6">
        <v>1197831</v>
      </c>
      <c r="D2608" s="7">
        <v>44248</v>
      </c>
      <c r="E2608" s="6" t="s">
        <v>24</v>
      </c>
      <c r="F2608" s="6" t="s">
        <v>96</v>
      </c>
      <c r="G2608" s="6" t="s">
        <v>97</v>
      </c>
      <c r="H2608" s="6" t="s">
        <v>21</v>
      </c>
      <c r="I2608" s="8">
        <v>0.35000000000000003</v>
      </c>
      <c r="J2608" s="9">
        <v>3250</v>
      </c>
      <c r="K2608" s="10">
        <f t="shared" si="21"/>
        <v>1137.5</v>
      </c>
      <c r="L2608" s="10">
        <f t="shared" si="20"/>
        <v>398.125</v>
      </c>
      <c r="M2608" s="11">
        <v>0.35</v>
      </c>
      <c r="O2608" s="16"/>
      <c r="P2608" s="14"/>
      <c r="Q2608" s="12"/>
      <c r="R2608" s="13"/>
    </row>
    <row r="2609" spans="1:18" ht="15.75" customHeight="1" x14ac:dyDescent="0.25">
      <c r="A2609" s="1"/>
      <c r="B2609" s="6" t="s">
        <v>23</v>
      </c>
      <c r="C2609" s="6">
        <v>1197831</v>
      </c>
      <c r="D2609" s="7">
        <v>44248</v>
      </c>
      <c r="E2609" s="6" t="s">
        <v>24</v>
      </c>
      <c r="F2609" s="6" t="s">
        <v>96</v>
      </c>
      <c r="G2609" s="6" t="s">
        <v>97</v>
      </c>
      <c r="H2609" s="6" t="s">
        <v>22</v>
      </c>
      <c r="I2609" s="8">
        <v>0.2</v>
      </c>
      <c r="J2609" s="9">
        <v>4250</v>
      </c>
      <c r="K2609" s="10">
        <f t="shared" si="21"/>
        <v>850</v>
      </c>
      <c r="L2609" s="10">
        <f t="shared" si="20"/>
        <v>340</v>
      </c>
      <c r="M2609" s="11">
        <v>0.4</v>
      </c>
      <c r="O2609" s="16"/>
      <c r="P2609" s="14"/>
      <c r="Q2609" s="12"/>
      <c r="R2609" s="13"/>
    </row>
    <row r="2610" spans="1:18" ht="15.75" customHeight="1" x14ac:dyDescent="0.25">
      <c r="A2610" s="1"/>
      <c r="B2610" s="6" t="s">
        <v>23</v>
      </c>
      <c r="C2610" s="6">
        <v>1197831</v>
      </c>
      <c r="D2610" s="7">
        <v>44274</v>
      </c>
      <c r="E2610" s="6" t="s">
        <v>24</v>
      </c>
      <c r="F2610" s="6" t="s">
        <v>96</v>
      </c>
      <c r="G2610" s="6" t="s">
        <v>97</v>
      </c>
      <c r="H2610" s="6" t="s">
        <v>17</v>
      </c>
      <c r="I2610" s="8">
        <v>0.2</v>
      </c>
      <c r="J2610" s="9">
        <v>6450</v>
      </c>
      <c r="K2610" s="10">
        <f t="shared" si="21"/>
        <v>1290</v>
      </c>
      <c r="L2610" s="10">
        <f t="shared" si="20"/>
        <v>516</v>
      </c>
      <c r="M2610" s="11">
        <v>0.4</v>
      </c>
      <c r="O2610" s="16"/>
      <c r="P2610" s="14"/>
      <c r="Q2610" s="12"/>
      <c r="R2610" s="13"/>
    </row>
    <row r="2611" spans="1:18" ht="15.75" customHeight="1" x14ac:dyDescent="0.25">
      <c r="A2611" s="1"/>
      <c r="B2611" s="6" t="s">
        <v>23</v>
      </c>
      <c r="C2611" s="6">
        <v>1197831</v>
      </c>
      <c r="D2611" s="7">
        <v>44274</v>
      </c>
      <c r="E2611" s="6" t="s">
        <v>24</v>
      </c>
      <c r="F2611" s="6" t="s">
        <v>96</v>
      </c>
      <c r="G2611" s="6" t="s">
        <v>97</v>
      </c>
      <c r="H2611" s="6" t="s">
        <v>18</v>
      </c>
      <c r="I2611" s="8">
        <v>0.2</v>
      </c>
      <c r="J2611" s="9">
        <v>3250</v>
      </c>
      <c r="K2611" s="10">
        <f t="shared" si="21"/>
        <v>650</v>
      </c>
      <c r="L2611" s="10">
        <f t="shared" si="20"/>
        <v>227.49999999999997</v>
      </c>
      <c r="M2611" s="11">
        <v>0.35</v>
      </c>
      <c r="O2611" s="16"/>
      <c r="P2611" s="14"/>
      <c r="Q2611" s="12"/>
      <c r="R2611" s="13"/>
    </row>
    <row r="2612" spans="1:18" ht="15.75" customHeight="1" x14ac:dyDescent="0.25">
      <c r="A2612" s="1"/>
      <c r="B2612" s="6" t="s">
        <v>23</v>
      </c>
      <c r="C2612" s="6">
        <v>1197831</v>
      </c>
      <c r="D2612" s="7">
        <v>44274</v>
      </c>
      <c r="E2612" s="6" t="s">
        <v>24</v>
      </c>
      <c r="F2612" s="6" t="s">
        <v>96</v>
      </c>
      <c r="G2612" s="6" t="s">
        <v>97</v>
      </c>
      <c r="H2612" s="6" t="s">
        <v>19</v>
      </c>
      <c r="I2612" s="8">
        <v>0.10000000000000002</v>
      </c>
      <c r="J2612" s="9">
        <v>3500</v>
      </c>
      <c r="K2612" s="10">
        <f t="shared" si="21"/>
        <v>350.00000000000006</v>
      </c>
      <c r="L2612" s="10">
        <f t="shared" si="20"/>
        <v>140.00000000000003</v>
      </c>
      <c r="M2612" s="11">
        <v>0.4</v>
      </c>
      <c r="O2612" s="16"/>
      <c r="P2612" s="14"/>
      <c r="Q2612" s="12"/>
      <c r="R2612" s="13"/>
    </row>
    <row r="2613" spans="1:18" ht="15.75" customHeight="1" x14ac:dyDescent="0.25">
      <c r="A2613" s="1"/>
      <c r="B2613" s="6" t="s">
        <v>23</v>
      </c>
      <c r="C2613" s="6">
        <v>1197831</v>
      </c>
      <c r="D2613" s="7">
        <v>44274</v>
      </c>
      <c r="E2613" s="6" t="s">
        <v>24</v>
      </c>
      <c r="F2613" s="6" t="s">
        <v>96</v>
      </c>
      <c r="G2613" s="6" t="s">
        <v>97</v>
      </c>
      <c r="H2613" s="6" t="s">
        <v>20</v>
      </c>
      <c r="I2613" s="8">
        <v>0.19999999999999996</v>
      </c>
      <c r="J2613" s="9">
        <v>2000</v>
      </c>
      <c r="K2613" s="10">
        <f t="shared" si="21"/>
        <v>399.99999999999989</v>
      </c>
      <c r="L2613" s="10">
        <f t="shared" si="20"/>
        <v>159.99999999999997</v>
      </c>
      <c r="M2613" s="11">
        <v>0.4</v>
      </c>
      <c r="O2613" s="16"/>
      <c r="P2613" s="14"/>
      <c r="Q2613" s="12"/>
      <c r="R2613" s="13"/>
    </row>
    <row r="2614" spans="1:18" ht="15.75" customHeight="1" x14ac:dyDescent="0.25">
      <c r="A2614" s="1"/>
      <c r="B2614" s="6" t="s">
        <v>23</v>
      </c>
      <c r="C2614" s="6">
        <v>1197831</v>
      </c>
      <c r="D2614" s="7">
        <v>44274</v>
      </c>
      <c r="E2614" s="6" t="s">
        <v>24</v>
      </c>
      <c r="F2614" s="6" t="s">
        <v>96</v>
      </c>
      <c r="G2614" s="6" t="s">
        <v>97</v>
      </c>
      <c r="H2614" s="6" t="s">
        <v>21</v>
      </c>
      <c r="I2614" s="8">
        <v>0.35000000000000009</v>
      </c>
      <c r="J2614" s="9">
        <v>2500</v>
      </c>
      <c r="K2614" s="10">
        <f t="shared" si="21"/>
        <v>875.00000000000023</v>
      </c>
      <c r="L2614" s="10">
        <f t="shared" si="20"/>
        <v>306.25000000000006</v>
      </c>
      <c r="M2614" s="11">
        <v>0.35</v>
      </c>
      <c r="O2614" s="16"/>
      <c r="P2614" s="14"/>
      <c r="Q2614" s="12"/>
      <c r="R2614" s="13"/>
    </row>
    <row r="2615" spans="1:18" ht="15.75" customHeight="1" x14ac:dyDescent="0.25">
      <c r="A2615" s="1"/>
      <c r="B2615" s="6" t="s">
        <v>23</v>
      </c>
      <c r="C2615" s="6">
        <v>1197831</v>
      </c>
      <c r="D2615" s="7">
        <v>44274</v>
      </c>
      <c r="E2615" s="6" t="s">
        <v>24</v>
      </c>
      <c r="F2615" s="6" t="s">
        <v>96</v>
      </c>
      <c r="G2615" s="6" t="s">
        <v>97</v>
      </c>
      <c r="H2615" s="6" t="s">
        <v>22</v>
      </c>
      <c r="I2615" s="8">
        <v>0.25</v>
      </c>
      <c r="J2615" s="9">
        <v>3500</v>
      </c>
      <c r="K2615" s="10">
        <f t="shared" si="21"/>
        <v>875</v>
      </c>
      <c r="L2615" s="10">
        <f t="shared" si="20"/>
        <v>350</v>
      </c>
      <c r="M2615" s="11">
        <v>0.4</v>
      </c>
      <c r="O2615" s="16"/>
      <c r="P2615" s="14"/>
      <c r="Q2615" s="12"/>
      <c r="R2615" s="13"/>
    </row>
    <row r="2616" spans="1:18" ht="15.75" customHeight="1" x14ac:dyDescent="0.25">
      <c r="A2616" s="1"/>
      <c r="B2616" s="6" t="s">
        <v>23</v>
      </c>
      <c r="C2616" s="6">
        <v>1197831</v>
      </c>
      <c r="D2616" s="7">
        <v>44306</v>
      </c>
      <c r="E2616" s="6" t="s">
        <v>24</v>
      </c>
      <c r="F2616" s="6" t="s">
        <v>96</v>
      </c>
      <c r="G2616" s="6" t="s">
        <v>97</v>
      </c>
      <c r="H2616" s="6" t="s">
        <v>17</v>
      </c>
      <c r="I2616" s="8">
        <v>0.25</v>
      </c>
      <c r="J2616" s="9">
        <v>6000</v>
      </c>
      <c r="K2616" s="10">
        <f t="shared" si="21"/>
        <v>1500</v>
      </c>
      <c r="L2616" s="10">
        <f t="shared" si="20"/>
        <v>600</v>
      </c>
      <c r="M2616" s="11">
        <v>0.4</v>
      </c>
      <c r="O2616" s="16"/>
      <c r="P2616" s="14"/>
      <c r="Q2616" s="12"/>
      <c r="R2616" s="13"/>
    </row>
    <row r="2617" spans="1:18" ht="15.75" customHeight="1" x14ac:dyDescent="0.25">
      <c r="A2617" s="1"/>
      <c r="B2617" s="6" t="s">
        <v>23</v>
      </c>
      <c r="C2617" s="6">
        <v>1197831</v>
      </c>
      <c r="D2617" s="7">
        <v>44306</v>
      </c>
      <c r="E2617" s="6" t="s">
        <v>24</v>
      </c>
      <c r="F2617" s="6" t="s">
        <v>96</v>
      </c>
      <c r="G2617" s="6" t="s">
        <v>97</v>
      </c>
      <c r="H2617" s="6" t="s">
        <v>18</v>
      </c>
      <c r="I2617" s="8">
        <v>0.25</v>
      </c>
      <c r="J2617" s="9">
        <v>3000</v>
      </c>
      <c r="K2617" s="10">
        <f t="shared" si="21"/>
        <v>750</v>
      </c>
      <c r="L2617" s="10">
        <f t="shared" si="20"/>
        <v>262.5</v>
      </c>
      <c r="M2617" s="11">
        <v>0.35</v>
      </c>
      <c r="O2617" s="16"/>
      <c r="P2617" s="14"/>
      <c r="Q2617" s="12"/>
      <c r="R2617" s="13"/>
    </row>
    <row r="2618" spans="1:18" ht="15.75" customHeight="1" x14ac:dyDescent="0.25">
      <c r="A2618" s="1"/>
      <c r="B2618" s="6" t="s">
        <v>23</v>
      </c>
      <c r="C2618" s="6">
        <v>1197831</v>
      </c>
      <c r="D2618" s="7">
        <v>44306</v>
      </c>
      <c r="E2618" s="6" t="s">
        <v>24</v>
      </c>
      <c r="F2618" s="6" t="s">
        <v>96</v>
      </c>
      <c r="G2618" s="6" t="s">
        <v>97</v>
      </c>
      <c r="H2618" s="6" t="s">
        <v>19</v>
      </c>
      <c r="I2618" s="8">
        <v>0.15000000000000002</v>
      </c>
      <c r="J2618" s="9">
        <v>3000</v>
      </c>
      <c r="K2618" s="10">
        <f t="shared" si="21"/>
        <v>450.00000000000006</v>
      </c>
      <c r="L2618" s="10">
        <f t="shared" si="20"/>
        <v>180.00000000000003</v>
      </c>
      <c r="M2618" s="11">
        <v>0.4</v>
      </c>
      <c r="O2618" s="16"/>
      <c r="P2618" s="14"/>
      <c r="Q2618" s="12"/>
      <c r="R2618" s="13"/>
    </row>
    <row r="2619" spans="1:18" ht="15.75" customHeight="1" x14ac:dyDescent="0.25">
      <c r="A2619" s="1"/>
      <c r="B2619" s="6" t="s">
        <v>23</v>
      </c>
      <c r="C2619" s="6">
        <v>1197831</v>
      </c>
      <c r="D2619" s="7">
        <v>44306</v>
      </c>
      <c r="E2619" s="6" t="s">
        <v>24</v>
      </c>
      <c r="F2619" s="6" t="s">
        <v>96</v>
      </c>
      <c r="G2619" s="6" t="s">
        <v>97</v>
      </c>
      <c r="H2619" s="6" t="s">
        <v>20</v>
      </c>
      <c r="I2619" s="8">
        <v>0.19999999999999996</v>
      </c>
      <c r="J2619" s="9">
        <v>2250</v>
      </c>
      <c r="K2619" s="10">
        <f t="shared" si="21"/>
        <v>449.99999999999989</v>
      </c>
      <c r="L2619" s="10">
        <f t="shared" si="20"/>
        <v>179.99999999999997</v>
      </c>
      <c r="M2619" s="11">
        <v>0.4</v>
      </c>
      <c r="O2619" s="16"/>
      <c r="P2619" s="14"/>
      <c r="Q2619" s="12"/>
      <c r="R2619" s="13"/>
    </row>
    <row r="2620" spans="1:18" ht="15.75" customHeight="1" x14ac:dyDescent="0.25">
      <c r="A2620" s="1"/>
      <c r="B2620" s="6" t="s">
        <v>23</v>
      </c>
      <c r="C2620" s="6">
        <v>1197831</v>
      </c>
      <c r="D2620" s="7">
        <v>44306</v>
      </c>
      <c r="E2620" s="6" t="s">
        <v>24</v>
      </c>
      <c r="F2620" s="6" t="s">
        <v>96</v>
      </c>
      <c r="G2620" s="6" t="s">
        <v>97</v>
      </c>
      <c r="H2620" s="6" t="s">
        <v>21</v>
      </c>
      <c r="I2620" s="8">
        <v>0.4</v>
      </c>
      <c r="J2620" s="9">
        <v>2500</v>
      </c>
      <c r="K2620" s="10">
        <f t="shared" si="21"/>
        <v>1000</v>
      </c>
      <c r="L2620" s="10">
        <f t="shared" si="20"/>
        <v>350</v>
      </c>
      <c r="M2620" s="11">
        <v>0.35</v>
      </c>
      <c r="O2620" s="16"/>
      <c r="P2620" s="14"/>
      <c r="Q2620" s="12"/>
      <c r="R2620" s="13"/>
    </row>
    <row r="2621" spans="1:18" ht="15.75" customHeight="1" x14ac:dyDescent="0.25">
      <c r="A2621" s="1"/>
      <c r="B2621" s="6" t="s">
        <v>23</v>
      </c>
      <c r="C2621" s="6">
        <v>1197831</v>
      </c>
      <c r="D2621" s="7">
        <v>44306</v>
      </c>
      <c r="E2621" s="6" t="s">
        <v>24</v>
      </c>
      <c r="F2621" s="6" t="s">
        <v>96</v>
      </c>
      <c r="G2621" s="6" t="s">
        <v>97</v>
      </c>
      <c r="H2621" s="6" t="s">
        <v>22</v>
      </c>
      <c r="I2621" s="8">
        <v>0.30000000000000004</v>
      </c>
      <c r="J2621" s="9">
        <v>4000</v>
      </c>
      <c r="K2621" s="10">
        <f t="shared" si="21"/>
        <v>1200.0000000000002</v>
      </c>
      <c r="L2621" s="10">
        <f t="shared" si="20"/>
        <v>480.00000000000011</v>
      </c>
      <c r="M2621" s="11">
        <v>0.4</v>
      </c>
      <c r="O2621" s="16"/>
      <c r="P2621" s="14"/>
      <c r="Q2621" s="12"/>
      <c r="R2621" s="13"/>
    </row>
    <row r="2622" spans="1:18" ht="15.75" customHeight="1" x14ac:dyDescent="0.25">
      <c r="A2622" s="1"/>
      <c r="B2622" s="6" t="s">
        <v>23</v>
      </c>
      <c r="C2622" s="6">
        <v>1197831</v>
      </c>
      <c r="D2622" s="7">
        <v>44335</v>
      </c>
      <c r="E2622" s="6" t="s">
        <v>24</v>
      </c>
      <c r="F2622" s="6" t="s">
        <v>96</v>
      </c>
      <c r="G2622" s="6" t="s">
        <v>97</v>
      </c>
      <c r="H2622" s="6" t="s">
        <v>17</v>
      </c>
      <c r="I2622" s="8">
        <v>0.4</v>
      </c>
      <c r="J2622" s="9">
        <v>6700</v>
      </c>
      <c r="K2622" s="10">
        <f t="shared" si="21"/>
        <v>2680</v>
      </c>
      <c r="L2622" s="10">
        <f t="shared" si="20"/>
        <v>1072</v>
      </c>
      <c r="M2622" s="11">
        <v>0.4</v>
      </c>
      <c r="O2622" s="16"/>
      <c r="P2622" s="14"/>
      <c r="Q2622" s="12"/>
      <c r="R2622" s="13"/>
    </row>
    <row r="2623" spans="1:18" ht="15.75" customHeight="1" x14ac:dyDescent="0.25">
      <c r="A2623" s="1"/>
      <c r="B2623" s="6" t="s">
        <v>23</v>
      </c>
      <c r="C2623" s="6">
        <v>1197831</v>
      </c>
      <c r="D2623" s="7">
        <v>44335</v>
      </c>
      <c r="E2623" s="6" t="s">
        <v>24</v>
      </c>
      <c r="F2623" s="6" t="s">
        <v>96</v>
      </c>
      <c r="G2623" s="6" t="s">
        <v>97</v>
      </c>
      <c r="H2623" s="6" t="s">
        <v>18</v>
      </c>
      <c r="I2623" s="8">
        <v>0.4</v>
      </c>
      <c r="J2623" s="9">
        <v>3750</v>
      </c>
      <c r="K2623" s="10">
        <f t="shared" si="21"/>
        <v>1500</v>
      </c>
      <c r="L2623" s="10">
        <f t="shared" si="20"/>
        <v>525</v>
      </c>
      <c r="M2623" s="11">
        <v>0.35</v>
      </c>
      <c r="O2623" s="16"/>
      <c r="P2623" s="14"/>
      <c r="Q2623" s="12"/>
      <c r="R2623" s="13"/>
    </row>
    <row r="2624" spans="1:18" ht="15.75" customHeight="1" x14ac:dyDescent="0.25">
      <c r="A2624" s="1"/>
      <c r="B2624" s="6" t="s">
        <v>23</v>
      </c>
      <c r="C2624" s="6">
        <v>1197831</v>
      </c>
      <c r="D2624" s="7">
        <v>44335</v>
      </c>
      <c r="E2624" s="6" t="s">
        <v>24</v>
      </c>
      <c r="F2624" s="6" t="s">
        <v>96</v>
      </c>
      <c r="G2624" s="6" t="s">
        <v>97</v>
      </c>
      <c r="H2624" s="6" t="s">
        <v>19</v>
      </c>
      <c r="I2624" s="8">
        <v>0.35000000000000003</v>
      </c>
      <c r="J2624" s="9">
        <v>3500</v>
      </c>
      <c r="K2624" s="10">
        <f t="shared" si="21"/>
        <v>1225.0000000000002</v>
      </c>
      <c r="L2624" s="10">
        <f t="shared" si="20"/>
        <v>490.00000000000011</v>
      </c>
      <c r="M2624" s="11">
        <v>0.4</v>
      </c>
      <c r="O2624" s="16"/>
      <c r="P2624" s="14"/>
      <c r="Q2624" s="12"/>
      <c r="R2624" s="13"/>
    </row>
    <row r="2625" spans="1:18" ht="15.75" customHeight="1" x14ac:dyDescent="0.25">
      <c r="A2625" s="1"/>
      <c r="B2625" s="6" t="s">
        <v>23</v>
      </c>
      <c r="C2625" s="6">
        <v>1197831</v>
      </c>
      <c r="D2625" s="7">
        <v>44335</v>
      </c>
      <c r="E2625" s="6" t="s">
        <v>24</v>
      </c>
      <c r="F2625" s="6" t="s">
        <v>96</v>
      </c>
      <c r="G2625" s="6" t="s">
        <v>97</v>
      </c>
      <c r="H2625" s="6" t="s">
        <v>20</v>
      </c>
      <c r="I2625" s="8">
        <v>0.35000000000000003</v>
      </c>
      <c r="J2625" s="9">
        <v>3000</v>
      </c>
      <c r="K2625" s="10">
        <f t="shared" si="21"/>
        <v>1050</v>
      </c>
      <c r="L2625" s="10">
        <f t="shared" si="20"/>
        <v>420</v>
      </c>
      <c r="M2625" s="11">
        <v>0.4</v>
      </c>
      <c r="O2625" s="16"/>
      <c r="P2625" s="14"/>
      <c r="Q2625" s="12"/>
      <c r="R2625" s="13"/>
    </row>
    <row r="2626" spans="1:18" ht="15.75" customHeight="1" x14ac:dyDescent="0.25">
      <c r="A2626" s="1"/>
      <c r="B2626" s="6" t="s">
        <v>23</v>
      </c>
      <c r="C2626" s="6">
        <v>1197831</v>
      </c>
      <c r="D2626" s="7">
        <v>44335</v>
      </c>
      <c r="E2626" s="6" t="s">
        <v>24</v>
      </c>
      <c r="F2626" s="6" t="s">
        <v>96</v>
      </c>
      <c r="G2626" s="6" t="s">
        <v>97</v>
      </c>
      <c r="H2626" s="6" t="s">
        <v>21</v>
      </c>
      <c r="I2626" s="8">
        <v>0.44999999999999996</v>
      </c>
      <c r="J2626" s="9">
        <v>3250</v>
      </c>
      <c r="K2626" s="10">
        <f t="shared" si="21"/>
        <v>1462.4999999999998</v>
      </c>
      <c r="L2626" s="10">
        <f t="shared" si="20"/>
        <v>511.87499999999989</v>
      </c>
      <c r="M2626" s="11">
        <v>0.35</v>
      </c>
      <c r="O2626" s="16"/>
      <c r="P2626" s="14"/>
      <c r="Q2626" s="12"/>
      <c r="R2626" s="13"/>
    </row>
    <row r="2627" spans="1:18" ht="15.75" customHeight="1" x14ac:dyDescent="0.25">
      <c r="A2627" s="1"/>
      <c r="B2627" s="6" t="s">
        <v>23</v>
      </c>
      <c r="C2627" s="6">
        <v>1197831</v>
      </c>
      <c r="D2627" s="7">
        <v>44335</v>
      </c>
      <c r="E2627" s="6" t="s">
        <v>24</v>
      </c>
      <c r="F2627" s="6" t="s">
        <v>96</v>
      </c>
      <c r="G2627" s="6" t="s">
        <v>97</v>
      </c>
      <c r="H2627" s="6" t="s">
        <v>22</v>
      </c>
      <c r="I2627" s="8">
        <v>0.44999999999999996</v>
      </c>
      <c r="J2627" s="9">
        <v>4250</v>
      </c>
      <c r="K2627" s="10">
        <f t="shared" si="21"/>
        <v>1912.4999999999998</v>
      </c>
      <c r="L2627" s="10">
        <f t="shared" si="20"/>
        <v>765</v>
      </c>
      <c r="M2627" s="11">
        <v>0.4</v>
      </c>
      <c r="O2627" s="16"/>
      <c r="P2627" s="14"/>
      <c r="Q2627" s="12"/>
      <c r="R2627" s="13"/>
    </row>
    <row r="2628" spans="1:18" ht="15.75" customHeight="1" x14ac:dyDescent="0.25">
      <c r="A2628" s="1"/>
      <c r="B2628" s="6" t="s">
        <v>23</v>
      </c>
      <c r="C2628" s="6">
        <v>1197831</v>
      </c>
      <c r="D2628" s="7">
        <v>44368</v>
      </c>
      <c r="E2628" s="6" t="s">
        <v>24</v>
      </c>
      <c r="F2628" s="6" t="s">
        <v>96</v>
      </c>
      <c r="G2628" s="6" t="s">
        <v>97</v>
      </c>
      <c r="H2628" s="6" t="s">
        <v>17</v>
      </c>
      <c r="I2628" s="8">
        <v>0.39999999999999997</v>
      </c>
      <c r="J2628" s="9">
        <v>6750</v>
      </c>
      <c r="K2628" s="10">
        <f t="shared" si="21"/>
        <v>2700</v>
      </c>
      <c r="L2628" s="10">
        <f t="shared" si="20"/>
        <v>1080</v>
      </c>
      <c r="M2628" s="11">
        <v>0.4</v>
      </c>
      <c r="O2628" s="16"/>
      <c r="P2628" s="14"/>
      <c r="Q2628" s="12"/>
      <c r="R2628" s="13"/>
    </row>
    <row r="2629" spans="1:18" ht="15.75" customHeight="1" x14ac:dyDescent="0.25">
      <c r="A2629" s="1"/>
      <c r="B2629" s="6" t="s">
        <v>23</v>
      </c>
      <c r="C2629" s="6">
        <v>1197831</v>
      </c>
      <c r="D2629" s="7">
        <v>44368</v>
      </c>
      <c r="E2629" s="6" t="s">
        <v>24</v>
      </c>
      <c r="F2629" s="6" t="s">
        <v>96</v>
      </c>
      <c r="G2629" s="6" t="s">
        <v>97</v>
      </c>
      <c r="H2629" s="6" t="s">
        <v>18</v>
      </c>
      <c r="I2629" s="8">
        <v>0.35000000000000003</v>
      </c>
      <c r="J2629" s="9">
        <v>4250</v>
      </c>
      <c r="K2629" s="10">
        <f t="shared" si="21"/>
        <v>1487.5000000000002</v>
      </c>
      <c r="L2629" s="10">
        <f t="shared" si="20"/>
        <v>520.625</v>
      </c>
      <c r="M2629" s="11">
        <v>0.35</v>
      </c>
      <c r="O2629" s="16"/>
      <c r="P2629" s="14"/>
      <c r="Q2629" s="12"/>
      <c r="R2629" s="13"/>
    </row>
    <row r="2630" spans="1:18" ht="15.75" customHeight="1" x14ac:dyDescent="0.25">
      <c r="A2630" s="1"/>
      <c r="B2630" s="6" t="s">
        <v>23</v>
      </c>
      <c r="C2630" s="6">
        <v>1197831</v>
      </c>
      <c r="D2630" s="7">
        <v>44368</v>
      </c>
      <c r="E2630" s="6" t="s">
        <v>24</v>
      </c>
      <c r="F2630" s="6" t="s">
        <v>96</v>
      </c>
      <c r="G2630" s="6" t="s">
        <v>97</v>
      </c>
      <c r="H2630" s="6" t="s">
        <v>19</v>
      </c>
      <c r="I2630" s="8">
        <v>0.4</v>
      </c>
      <c r="J2630" s="9">
        <v>4000</v>
      </c>
      <c r="K2630" s="10">
        <f t="shared" si="21"/>
        <v>1600</v>
      </c>
      <c r="L2630" s="10">
        <f t="shared" si="20"/>
        <v>640</v>
      </c>
      <c r="M2630" s="11">
        <v>0.4</v>
      </c>
      <c r="O2630" s="16"/>
      <c r="P2630" s="14"/>
      <c r="Q2630" s="12"/>
      <c r="R2630" s="13"/>
    </row>
    <row r="2631" spans="1:18" ht="15.75" customHeight="1" x14ac:dyDescent="0.25">
      <c r="A2631" s="1"/>
      <c r="B2631" s="6" t="s">
        <v>23</v>
      </c>
      <c r="C2631" s="6">
        <v>1197831</v>
      </c>
      <c r="D2631" s="7">
        <v>44368</v>
      </c>
      <c r="E2631" s="6" t="s">
        <v>24</v>
      </c>
      <c r="F2631" s="6" t="s">
        <v>96</v>
      </c>
      <c r="G2631" s="6" t="s">
        <v>97</v>
      </c>
      <c r="H2631" s="6" t="s">
        <v>20</v>
      </c>
      <c r="I2631" s="8">
        <v>0.4</v>
      </c>
      <c r="J2631" s="9">
        <v>3750</v>
      </c>
      <c r="K2631" s="10">
        <f t="shared" si="21"/>
        <v>1500</v>
      </c>
      <c r="L2631" s="10">
        <f t="shared" si="20"/>
        <v>600</v>
      </c>
      <c r="M2631" s="11">
        <v>0.4</v>
      </c>
      <c r="O2631" s="16"/>
      <c r="P2631" s="14"/>
      <c r="Q2631" s="12"/>
      <c r="R2631" s="13"/>
    </row>
    <row r="2632" spans="1:18" ht="15.75" customHeight="1" x14ac:dyDescent="0.25">
      <c r="A2632" s="1"/>
      <c r="B2632" s="6" t="s">
        <v>23</v>
      </c>
      <c r="C2632" s="6">
        <v>1197831</v>
      </c>
      <c r="D2632" s="7">
        <v>44368</v>
      </c>
      <c r="E2632" s="6" t="s">
        <v>24</v>
      </c>
      <c r="F2632" s="6" t="s">
        <v>96</v>
      </c>
      <c r="G2632" s="6" t="s">
        <v>97</v>
      </c>
      <c r="H2632" s="6" t="s">
        <v>21</v>
      </c>
      <c r="I2632" s="8">
        <v>0.54999999999999993</v>
      </c>
      <c r="J2632" s="9">
        <v>3750</v>
      </c>
      <c r="K2632" s="10">
        <f t="shared" si="21"/>
        <v>2062.4999999999995</v>
      </c>
      <c r="L2632" s="10">
        <f t="shared" si="20"/>
        <v>721.87499999999977</v>
      </c>
      <c r="M2632" s="11">
        <v>0.35</v>
      </c>
      <c r="O2632" s="16"/>
      <c r="P2632" s="14"/>
      <c r="Q2632" s="12"/>
      <c r="R2632" s="13"/>
    </row>
    <row r="2633" spans="1:18" ht="15.75" customHeight="1" x14ac:dyDescent="0.25">
      <c r="A2633" s="1"/>
      <c r="B2633" s="6" t="s">
        <v>23</v>
      </c>
      <c r="C2633" s="6">
        <v>1197831</v>
      </c>
      <c r="D2633" s="7">
        <v>44368</v>
      </c>
      <c r="E2633" s="6" t="s">
        <v>24</v>
      </c>
      <c r="F2633" s="6" t="s">
        <v>96</v>
      </c>
      <c r="G2633" s="6" t="s">
        <v>97</v>
      </c>
      <c r="H2633" s="6" t="s">
        <v>22</v>
      </c>
      <c r="I2633" s="8">
        <v>0.6</v>
      </c>
      <c r="J2633" s="9">
        <v>5500</v>
      </c>
      <c r="K2633" s="10">
        <f t="shared" si="21"/>
        <v>3300</v>
      </c>
      <c r="L2633" s="10">
        <f t="shared" si="20"/>
        <v>1320</v>
      </c>
      <c r="M2633" s="11">
        <v>0.4</v>
      </c>
      <c r="O2633" s="16"/>
      <c r="P2633" s="14"/>
      <c r="Q2633" s="12"/>
      <c r="R2633" s="13"/>
    </row>
    <row r="2634" spans="1:18" ht="15.75" customHeight="1" x14ac:dyDescent="0.25">
      <c r="A2634" s="1"/>
      <c r="B2634" s="6" t="s">
        <v>23</v>
      </c>
      <c r="C2634" s="6">
        <v>1197831</v>
      </c>
      <c r="D2634" s="7">
        <v>44396</v>
      </c>
      <c r="E2634" s="6" t="s">
        <v>24</v>
      </c>
      <c r="F2634" s="6" t="s">
        <v>96</v>
      </c>
      <c r="G2634" s="6" t="s">
        <v>97</v>
      </c>
      <c r="H2634" s="6" t="s">
        <v>17</v>
      </c>
      <c r="I2634" s="8">
        <v>0.54999999999999993</v>
      </c>
      <c r="J2634" s="9">
        <v>7750</v>
      </c>
      <c r="K2634" s="10">
        <f t="shared" si="21"/>
        <v>4262.4999999999991</v>
      </c>
      <c r="L2634" s="10">
        <f t="shared" si="20"/>
        <v>1704.9999999999998</v>
      </c>
      <c r="M2634" s="11">
        <v>0.4</v>
      </c>
      <c r="O2634" s="16"/>
      <c r="P2634" s="14"/>
      <c r="Q2634" s="12"/>
      <c r="R2634" s="13"/>
    </row>
    <row r="2635" spans="1:18" ht="15.75" customHeight="1" x14ac:dyDescent="0.25">
      <c r="A2635" s="1"/>
      <c r="B2635" s="6" t="s">
        <v>23</v>
      </c>
      <c r="C2635" s="6">
        <v>1197831</v>
      </c>
      <c r="D2635" s="7">
        <v>44396</v>
      </c>
      <c r="E2635" s="6" t="s">
        <v>24</v>
      </c>
      <c r="F2635" s="6" t="s">
        <v>96</v>
      </c>
      <c r="G2635" s="6" t="s">
        <v>97</v>
      </c>
      <c r="H2635" s="6" t="s">
        <v>18</v>
      </c>
      <c r="I2635" s="8">
        <v>0.5</v>
      </c>
      <c r="J2635" s="9">
        <v>5250</v>
      </c>
      <c r="K2635" s="10">
        <f t="shared" si="21"/>
        <v>2625</v>
      </c>
      <c r="L2635" s="10">
        <f t="shared" si="20"/>
        <v>918.74999999999989</v>
      </c>
      <c r="M2635" s="11">
        <v>0.35</v>
      </c>
      <c r="O2635" s="16"/>
      <c r="P2635" s="14"/>
      <c r="Q2635" s="12"/>
      <c r="R2635" s="13"/>
    </row>
    <row r="2636" spans="1:18" ht="15.75" customHeight="1" x14ac:dyDescent="0.25">
      <c r="A2636" s="1"/>
      <c r="B2636" s="6" t="s">
        <v>23</v>
      </c>
      <c r="C2636" s="6">
        <v>1197831</v>
      </c>
      <c r="D2636" s="7">
        <v>44396</v>
      </c>
      <c r="E2636" s="6" t="s">
        <v>24</v>
      </c>
      <c r="F2636" s="6" t="s">
        <v>96</v>
      </c>
      <c r="G2636" s="6" t="s">
        <v>97</v>
      </c>
      <c r="H2636" s="6" t="s">
        <v>19</v>
      </c>
      <c r="I2636" s="8">
        <v>0.45</v>
      </c>
      <c r="J2636" s="9">
        <v>4500</v>
      </c>
      <c r="K2636" s="10">
        <f t="shared" si="21"/>
        <v>2025</v>
      </c>
      <c r="L2636" s="10">
        <f t="shared" si="20"/>
        <v>810</v>
      </c>
      <c r="M2636" s="11">
        <v>0.4</v>
      </c>
      <c r="O2636" s="16"/>
      <c r="P2636" s="14"/>
      <c r="Q2636" s="12"/>
      <c r="R2636" s="13"/>
    </row>
    <row r="2637" spans="1:18" ht="15.75" customHeight="1" x14ac:dyDescent="0.25">
      <c r="A2637" s="1"/>
      <c r="B2637" s="6" t="s">
        <v>23</v>
      </c>
      <c r="C2637" s="6">
        <v>1197831</v>
      </c>
      <c r="D2637" s="7">
        <v>44396</v>
      </c>
      <c r="E2637" s="6" t="s">
        <v>24</v>
      </c>
      <c r="F2637" s="6" t="s">
        <v>96</v>
      </c>
      <c r="G2637" s="6" t="s">
        <v>97</v>
      </c>
      <c r="H2637" s="6" t="s">
        <v>20</v>
      </c>
      <c r="I2637" s="8">
        <v>0.45</v>
      </c>
      <c r="J2637" s="9">
        <v>4000</v>
      </c>
      <c r="K2637" s="10">
        <f t="shared" si="21"/>
        <v>1800</v>
      </c>
      <c r="L2637" s="10">
        <f t="shared" si="20"/>
        <v>720</v>
      </c>
      <c r="M2637" s="11">
        <v>0.4</v>
      </c>
      <c r="O2637" s="16"/>
      <c r="P2637" s="14"/>
      <c r="Q2637" s="12"/>
      <c r="R2637" s="13"/>
    </row>
    <row r="2638" spans="1:18" ht="15.75" customHeight="1" x14ac:dyDescent="0.25">
      <c r="A2638" s="1"/>
      <c r="B2638" s="6" t="s">
        <v>23</v>
      </c>
      <c r="C2638" s="6">
        <v>1197831</v>
      </c>
      <c r="D2638" s="7">
        <v>44396</v>
      </c>
      <c r="E2638" s="6" t="s">
        <v>24</v>
      </c>
      <c r="F2638" s="6" t="s">
        <v>96</v>
      </c>
      <c r="G2638" s="6" t="s">
        <v>97</v>
      </c>
      <c r="H2638" s="6" t="s">
        <v>21</v>
      </c>
      <c r="I2638" s="8">
        <v>0.6</v>
      </c>
      <c r="J2638" s="9">
        <v>4250</v>
      </c>
      <c r="K2638" s="10">
        <f t="shared" si="21"/>
        <v>2550</v>
      </c>
      <c r="L2638" s="10">
        <f t="shared" si="20"/>
        <v>892.5</v>
      </c>
      <c r="M2638" s="11">
        <v>0.35</v>
      </c>
      <c r="O2638" s="16"/>
      <c r="P2638" s="14"/>
      <c r="Q2638" s="12"/>
      <c r="R2638" s="13"/>
    </row>
    <row r="2639" spans="1:18" ht="15.75" customHeight="1" x14ac:dyDescent="0.25">
      <c r="A2639" s="1"/>
      <c r="B2639" s="6" t="s">
        <v>23</v>
      </c>
      <c r="C2639" s="6">
        <v>1197831</v>
      </c>
      <c r="D2639" s="7">
        <v>44396</v>
      </c>
      <c r="E2639" s="6" t="s">
        <v>24</v>
      </c>
      <c r="F2639" s="6" t="s">
        <v>96</v>
      </c>
      <c r="G2639" s="6" t="s">
        <v>97</v>
      </c>
      <c r="H2639" s="6" t="s">
        <v>22</v>
      </c>
      <c r="I2639" s="8">
        <v>0.65</v>
      </c>
      <c r="J2639" s="9">
        <v>6000</v>
      </c>
      <c r="K2639" s="10">
        <f t="shared" si="21"/>
        <v>3900</v>
      </c>
      <c r="L2639" s="10">
        <f t="shared" si="20"/>
        <v>1560</v>
      </c>
      <c r="M2639" s="11">
        <v>0.4</v>
      </c>
      <c r="O2639" s="16"/>
      <c r="P2639" s="14"/>
      <c r="Q2639" s="12"/>
      <c r="R2639" s="13"/>
    </row>
    <row r="2640" spans="1:18" ht="15.75" customHeight="1" x14ac:dyDescent="0.25">
      <c r="A2640" s="1"/>
      <c r="B2640" s="6" t="s">
        <v>23</v>
      </c>
      <c r="C2640" s="6">
        <v>1197831</v>
      </c>
      <c r="D2640" s="7">
        <v>44428</v>
      </c>
      <c r="E2640" s="6" t="s">
        <v>24</v>
      </c>
      <c r="F2640" s="6" t="s">
        <v>96</v>
      </c>
      <c r="G2640" s="6" t="s">
        <v>97</v>
      </c>
      <c r="H2640" s="6" t="s">
        <v>17</v>
      </c>
      <c r="I2640" s="8">
        <v>0.6</v>
      </c>
      <c r="J2640" s="9">
        <v>7500</v>
      </c>
      <c r="K2640" s="10">
        <f t="shared" si="21"/>
        <v>4500</v>
      </c>
      <c r="L2640" s="10">
        <f t="shared" si="20"/>
        <v>1800</v>
      </c>
      <c r="M2640" s="11">
        <v>0.4</v>
      </c>
      <c r="O2640" s="16"/>
      <c r="P2640" s="14"/>
      <c r="Q2640" s="12"/>
      <c r="R2640" s="13"/>
    </row>
    <row r="2641" spans="1:18" ht="15.75" customHeight="1" x14ac:dyDescent="0.25">
      <c r="A2641" s="1"/>
      <c r="B2641" s="6" t="s">
        <v>23</v>
      </c>
      <c r="C2641" s="6">
        <v>1197831</v>
      </c>
      <c r="D2641" s="7">
        <v>44428</v>
      </c>
      <c r="E2641" s="6" t="s">
        <v>24</v>
      </c>
      <c r="F2641" s="6" t="s">
        <v>96</v>
      </c>
      <c r="G2641" s="6" t="s">
        <v>97</v>
      </c>
      <c r="H2641" s="6" t="s">
        <v>18</v>
      </c>
      <c r="I2641" s="8">
        <v>0.55000000000000004</v>
      </c>
      <c r="J2641" s="9">
        <v>5250</v>
      </c>
      <c r="K2641" s="10">
        <f t="shared" si="21"/>
        <v>2887.5000000000005</v>
      </c>
      <c r="L2641" s="10">
        <f t="shared" si="20"/>
        <v>1010.6250000000001</v>
      </c>
      <c r="M2641" s="11">
        <v>0.35</v>
      </c>
      <c r="O2641" s="16"/>
      <c r="P2641" s="14"/>
      <c r="Q2641" s="12"/>
      <c r="R2641" s="13"/>
    </row>
    <row r="2642" spans="1:18" ht="15.75" customHeight="1" x14ac:dyDescent="0.25">
      <c r="A2642" s="1"/>
      <c r="B2642" s="6" t="s">
        <v>23</v>
      </c>
      <c r="C2642" s="6">
        <v>1197831</v>
      </c>
      <c r="D2642" s="7">
        <v>44428</v>
      </c>
      <c r="E2642" s="6" t="s">
        <v>24</v>
      </c>
      <c r="F2642" s="6" t="s">
        <v>96</v>
      </c>
      <c r="G2642" s="6" t="s">
        <v>97</v>
      </c>
      <c r="H2642" s="6" t="s">
        <v>19</v>
      </c>
      <c r="I2642" s="8">
        <v>0.5</v>
      </c>
      <c r="J2642" s="9">
        <v>4500</v>
      </c>
      <c r="K2642" s="10">
        <f t="shared" si="21"/>
        <v>2250</v>
      </c>
      <c r="L2642" s="10">
        <f t="shared" si="20"/>
        <v>900</v>
      </c>
      <c r="M2642" s="11">
        <v>0.4</v>
      </c>
      <c r="O2642" s="16"/>
      <c r="P2642" s="14"/>
      <c r="Q2642" s="12"/>
      <c r="R2642" s="13"/>
    </row>
    <row r="2643" spans="1:18" ht="15.75" customHeight="1" x14ac:dyDescent="0.25">
      <c r="A2643" s="1"/>
      <c r="B2643" s="6" t="s">
        <v>23</v>
      </c>
      <c r="C2643" s="6">
        <v>1197831</v>
      </c>
      <c r="D2643" s="7">
        <v>44428</v>
      </c>
      <c r="E2643" s="6" t="s">
        <v>24</v>
      </c>
      <c r="F2643" s="6" t="s">
        <v>96</v>
      </c>
      <c r="G2643" s="6" t="s">
        <v>97</v>
      </c>
      <c r="H2643" s="6" t="s">
        <v>20</v>
      </c>
      <c r="I2643" s="8">
        <v>0.4</v>
      </c>
      <c r="J2643" s="9">
        <v>4000</v>
      </c>
      <c r="K2643" s="10">
        <f t="shared" si="21"/>
        <v>1600</v>
      </c>
      <c r="L2643" s="10">
        <f t="shared" si="20"/>
        <v>640</v>
      </c>
      <c r="M2643" s="11">
        <v>0.4</v>
      </c>
      <c r="O2643" s="16"/>
      <c r="P2643" s="14"/>
      <c r="Q2643" s="12"/>
      <c r="R2643" s="13"/>
    </row>
    <row r="2644" spans="1:18" ht="15.75" customHeight="1" x14ac:dyDescent="0.25">
      <c r="A2644" s="1"/>
      <c r="B2644" s="6" t="s">
        <v>23</v>
      </c>
      <c r="C2644" s="6">
        <v>1197831</v>
      </c>
      <c r="D2644" s="7">
        <v>44428</v>
      </c>
      <c r="E2644" s="6" t="s">
        <v>24</v>
      </c>
      <c r="F2644" s="6" t="s">
        <v>96</v>
      </c>
      <c r="G2644" s="6" t="s">
        <v>97</v>
      </c>
      <c r="H2644" s="6" t="s">
        <v>21</v>
      </c>
      <c r="I2644" s="8">
        <v>0.5</v>
      </c>
      <c r="J2644" s="9">
        <v>3750</v>
      </c>
      <c r="K2644" s="10">
        <f t="shared" si="21"/>
        <v>1875</v>
      </c>
      <c r="L2644" s="10">
        <f t="shared" si="20"/>
        <v>656.25</v>
      </c>
      <c r="M2644" s="11">
        <v>0.35</v>
      </c>
      <c r="O2644" s="16"/>
      <c r="P2644" s="14"/>
      <c r="Q2644" s="12"/>
      <c r="R2644" s="13"/>
    </row>
    <row r="2645" spans="1:18" ht="15.75" customHeight="1" x14ac:dyDescent="0.25">
      <c r="A2645" s="1"/>
      <c r="B2645" s="6" t="s">
        <v>23</v>
      </c>
      <c r="C2645" s="6">
        <v>1197831</v>
      </c>
      <c r="D2645" s="7">
        <v>44428</v>
      </c>
      <c r="E2645" s="6" t="s">
        <v>24</v>
      </c>
      <c r="F2645" s="6" t="s">
        <v>96</v>
      </c>
      <c r="G2645" s="6" t="s">
        <v>97</v>
      </c>
      <c r="H2645" s="6" t="s">
        <v>22</v>
      </c>
      <c r="I2645" s="8">
        <v>0.55000000000000004</v>
      </c>
      <c r="J2645" s="9">
        <v>5500</v>
      </c>
      <c r="K2645" s="10">
        <f t="shared" si="21"/>
        <v>3025.0000000000005</v>
      </c>
      <c r="L2645" s="10">
        <f t="shared" si="20"/>
        <v>1210.0000000000002</v>
      </c>
      <c r="M2645" s="11">
        <v>0.4</v>
      </c>
      <c r="O2645" s="16"/>
      <c r="P2645" s="14"/>
      <c r="Q2645" s="12"/>
      <c r="R2645" s="13"/>
    </row>
    <row r="2646" spans="1:18" ht="15.75" customHeight="1" x14ac:dyDescent="0.25">
      <c r="A2646" s="1"/>
      <c r="B2646" s="6" t="s">
        <v>23</v>
      </c>
      <c r="C2646" s="6">
        <v>1197831</v>
      </c>
      <c r="D2646" s="7">
        <v>44458</v>
      </c>
      <c r="E2646" s="6" t="s">
        <v>24</v>
      </c>
      <c r="F2646" s="6" t="s">
        <v>96</v>
      </c>
      <c r="G2646" s="6" t="s">
        <v>97</v>
      </c>
      <c r="H2646" s="6" t="s">
        <v>17</v>
      </c>
      <c r="I2646" s="8">
        <v>0.5</v>
      </c>
      <c r="J2646" s="9">
        <v>6500</v>
      </c>
      <c r="K2646" s="10">
        <f t="shared" si="21"/>
        <v>3250</v>
      </c>
      <c r="L2646" s="10">
        <f t="shared" si="20"/>
        <v>1300</v>
      </c>
      <c r="M2646" s="11">
        <v>0.4</v>
      </c>
      <c r="O2646" s="16"/>
      <c r="P2646" s="14"/>
      <c r="Q2646" s="12"/>
      <c r="R2646" s="13"/>
    </row>
    <row r="2647" spans="1:18" ht="15.75" customHeight="1" x14ac:dyDescent="0.25">
      <c r="A2647" s="1"/>
      <c r="B2647" s="6" t="s">
        <v>23</v>
      </c>
      <c r="C2647" s="6">
        <v>1197831</v>
      </c>
      <c r="D2647" s="7">
        <v>44458</v>
      </c>
      <c r="E2647" s="6" t="s">
        <v>24</v>
      </c>
      <c r="F2647" s="6" t="s">
        <v>96</v>
      </c>
      <c r="G2647" s="6" t="s">
        <v>97</v>
      </c>
      <c r="H2647" s="6" t="s">
        <v>18</v>
      </c>
      <c r="I2647" s="8">
        <v>0.40000000000000013</v>
      </c>
      <c r="J2647" s="9">
        <v>4500</v>
      </c>
      <c r="K2647" s="10">
        <f t="shared" si="21"/>
        <v>1800.0000000000007</v>
      </c>
      <c r="L2647" s="10">
        <f t="shared" si="20"/>
        <v>630.00000000000023</v>
      </c>
      <c r="M2647" s="11">
        <v>0.35</v>
      </c>
      <c r="O2647" s="16"/>
      <c r="P2647" s="14"/>
      <c r="Q2647" s="12"/>
      <c r="R2647" s="13"/>
    </row>
    <row r="2648" spans="1:18" ht="15.75" customHeight="1" x14ac:dyDescent="0.25">
      <c r="A2648" s="1"/>
      <c r="B2648" s="6" t="s">
        <v>23</v>
      </c>
      <c r="C2648" s="6">
        <v>1197831</v>
      </c>
      <c r="D2648" s="7">
        <v>44458</v>
      </c>
      <c r="E2648" s="6" t="s">
        <v>24</v>
      </c>
      <c r="F2648" s="6" t="s">
        <v>96</v>
      </c>
      <c r="G2648" s="6" t="s">
        <v>97</v>
      </c>
      <c r="H2648" s="6" t="s">
        <v>19</v>
      </c>
      <c r="I2648" s="8">
        <v>0.15000000000000008</v>
      </c>
      <c r="J2648" s="9">
        <v>3500</v>
      </c>
      <c r="K2648" s="10">
        <f t="shared" si="21"/>
        <v>525.00000000000023</v>
      </c>
      <c r="L2648" s="10">
        <f t="shared" si="20"/>
        <v>210.00000000000011</v>
      </c>
      <c r="M2648" s="11">
        <v>0.4</v>
      </c>
      <c r="O2648" s="16"/>
      <c r="P2648" s="14"/>
      <c r="Q2648" s="12"/>
      <c r="R2648" s="13"/>
    </row>
    <row r="2649" spans="1:18" ht="15.75" customHeight="1" x14ac:dyDescent="0.25">
      <c r="A2649" s="1"/>
      <c r="B2649" s="6" t="s">
        <v>23</v>
      </c>
      <c r="C2649" s="6">
        <v>1197831</v>
      </c>
      <c r="D2649" s="7">
        <v>44458</v>
      </c>
      <c r="E2649" s="6" t="s">
        <v>24</v>
      </c>
      <c r="F2649" s="6" t="s">
        <v>96</v>
      </c>
      <c r="G2649" s="6" t="s">
        <v>97</v>
      </c>
      <c r="H2649" s="6" t="s">
        <v>20</v>
      </c>
      <c r="I2649" s="8">
        <v>0.15000000000000008</v>
      </c>
      <c r="J2649" s="9">
        <v>3250</v>
      </c>
      <c r="K2649" s="10">
        <f t="shared" si="21"/>
        <v>487.50000000000023</v>
      </c>
      <c r="L2649" s="10">
        <f t="shared" si="20"/>
        <v>195.00000000000011</v>
      </c>
      <c r="M2649" s="11">
        <v>0.4</v>
      </c>
      <c r="O2649" s="16"/>
      <c r="P2649" s="14"/>
      <c r="Q2649" s="12"/>
      <c r="R2649" s="13"/>
    </row>
    <row r="2650" spans="1:18" ht="15.75" customHeight="1" x14ac:dyDescent="0.25">
      <c r="A2650" s="1"/>
      <c r="B2650" s="6" t="s">
        <v>23</v>
      </c>
      <c r="C2650" s="6">
        <v>1197831</v>
      </c>
      <c r="D2650" s="7">
        <v>44458</v>
      </c>
      <c r="E2650" s="6" t="s">
        <v>24</v>
      </c>
      <c r="F2650" s="6" t="s">
        <v>96</v>
      </c>
      <c r="G2650" s="6" t="s">
        <v>97</v>
      </c>
      <c r="H2650" s="6" t="s">
        <v>21</v>
      </c>
      <c r="I2650" s="8">
        <v>0.25000000000000006</v>
      </c>
      <c r="J2650" s="9">
        <v>3250</v>
      </c>
      <c r="K2650" s="10">
        <f t="shared" si="21"/>
        <v>812.50000000000023</v>
      </c>
      <c r="L2650" s="10">
        <f t="shared" si="20"/>
        <v>284.37500000000006</v>
      </c>
      <c r="M2650" s="11">
        <v>0.35</v>
      </c>
      <c r="O2650" s="16"/>
      <c r="P2650" s="14"/>
      <c r="Q2650" s="12"/>
      <c r="R2650" s="13"/>
    </row>
    <row r="2651" spans="1:18" ht="15.75" customHeight="1" x14ac:dyDescent="0.25">
      <c r="A2651" s="1"/>
      <c r="B2651" s="6" t="s">
        <v>23</v>
      </c>
      <c r="C2651" s="6">
        <v>1197831</v>
      </c>
      <c r="D2651" s="7">
        <v>44458</v>
      </c>
      <c r="E2651" s="6" t="s">
        <v>24</v>
      </c>
      <c r="F2651" s="6" t="s">
        <v>96</v>
      </c>
      <c r="G2651" s="6" t="s">
        <v>97</v>
      </c>
      <c r="H2651" s="6" t="s">
        <v>22</v>
      </c>
      <c r="I2651" s="8">
        <v>0.3000000000000001</v>
      </c>
      <c r="J2651" s="9">
        <v>4250</v>
      </c>
      <c r="K2651" s="10">
        <f t="shared" si="21"/>
        <v>1275.0000000000005</v>
      </c>
      <c r="L2651" s="10">
        <f t="shared" si="20"/>
        <v>510.00000000000023</v>
      </c>
      <c r="M2651" s="11">
        <v>0.4</v>
      </c>
      <c r="O2651" s="16"/>
      <c r="P2651" s="14"/>
      <c r="Q2651" s="12"/>
      <c r="R2651" s="13"/>
    </row>
    <row r="2652" spans="1:18" ht="15.75" customHeight="1" x14ac:dyDescent="0.25">
      <c r="A2652" s="1"/>
      <c r="B2652" s="6" t="s">
        <v>23</v>
      </c>
      <c r="C2652" s="6">
        <v>1197831</v>
      </c>
      <c r="D2652" s="7">
        <v>44490</v>
      </c>
      <c r="E2652" s="6" t="s">
        <v>24</v>
      </c>
      <c r="F2652" s="6" t="s">
        <v>96</v>
      </c>
      <c r="G2652" s="6" t="s">
        <v>97</v>
      </c>
      <c r="H2652" s="6" t="s">
        <v>17</v>
      </c>
      <c r="I2652" s="8">
        <v>0.3000000000000001</v>
      </c>
      <c r="J2652" s="9">
        <v>6000</v>
      </c>
      <c r="K2652" s="10">
        <f t="shared" si="21"/>
        <v>1800.0000000000007</v>
      </c>
      <c r="L2652" s="10">
        <f t="shared" si="20"/>
        <v>720.00000000000034</v>
      </c>
      <c r="M2652" s="11">
        <v>0.4</v>
      </c>
      <c r="O2652" s="16"/>
      <c r="P2652" s="14"/>
      <c r="Q2652" s="12"/>
      <c r="R2652" s="13"/>
    </row>
    <row r="2653" spans="1:18" ht="15.75" customHeight="1" x14ac:dyDescent="0.25">
      <c r="A2653" s="1"/>
      <c r="B2653" s="6" t="s">
        <v>23</v>
      </c>
      <c r="C2653" s="6">
        <v>1197831</v>
      </c>
      <c r="D2653" s="7">
        <v>44490</v>
      </c>
      <c r="E2653" s="6" t="s">
        <v>24</v>
      </c>
      <c r="F2653" s="6" t="s">
        <v>96</v>
      </c>
      <c r="G2653" s="6" t="s">
        <v>97</v>
      </c>
      <c r="H2653" s="6" t="s">
        <v>18</v>
      </c>
      <c r="I2653" s="8">
        <v>0.20000000000000012</v>
      </c>
      <c r="J2653" s="9">
        <v>4250</v>
      </c>
      <c r="K2653" s="10">
        <f t="shared" si="21"/>
        <v>850.00000000000057</v>
      </c>
      <c r="L2653" s="10">
        <f t="shared" si="20"/>
        <v>297.50000000000017</v>
      </c>
      <c r="M2653" s="11">
        <v>0.35</v>
      </c>
      <c r="O2653" s="16"/>
      <c r="P2653" s="14"/>
      <c r="Q2653" s="12"/>
      <c r="R2653" s="13"/>
    </row>
    <row r="2654" spans="1:18" ht="15.75" customHeight="1" x14ac:dyDescent="0.25">
      <c r="A2654" s="1"/>
      <c r="B2654" s="6" t="s">
        <v>23</v>
      </c>
      <c r="C2654" s="6">
        <v>1197831</v>
      </c>
      <c r="D2654" s="7">
        <v>44490</v>
      </c>
      <c r="E2654" s="6" t="s">
        <v>24</v>
      </c>
      <c r="F2654" s="6" t="s">
        <v>96</v>
      </c>
      <c r="G2654" s="6" t="s">
        <v>97</v>
      </c>
      <c r="H2654" s="6" t="s">
        <v>19</v>
      </c>
      <c r="I2654" s="8">
        <v>0.20000000000000012</v>
      </c>
      <c r="J2654" s="9">
        <v>3000</v>
      </c>
      <c r="K2654" s="10">
        <f t="shared" si="21"/>
        <v>600.00000000000034</v>
      </c>
      <c r="L2654" s="10">
        <f t="shared" si="20"/>
        <v>240.00000000000014</v>
      </c>
      <c r="M2654" s="11">
        <v>0.4</v>
      </c>
      <c r="O2654" s="16"/>
      <c r="P2654" s="14"/>
      <c r="Q2654" s="12"/>
      <c r="R2654" s="13"/>
    </row>
    <row r="2655" spans="1:18" ht="15.75" customHeight="1" x14ac:dyDescent="0.25">
      <c r="A2655" s="1"/>
      <c r="B2655" s="6" t="s">
        <v>23</v>
      </c>
      <c r="C2655" s="6">
        <v>1197831</v>
      </c>
      <c r="D2655" s="7">
        <v>44490</v>
      </c>
      <c r="E2655" s="6" t="s">
        <v>24</v>
      </c>
      <c r="F2655" s="6" t="s">
        <v>96</v>
      </c>
      <c r="G2655" s="6" t="s">
        <v>97</v>
      </c>
      <c r="H2655" s="6" t="s">
        <v>20</v>
      </c>
      <c r="I2655" s="8">
        <v>0.20000000000000012</v>
      </c>
      <c r="J2655" s="9">
        <v>2750</v>
      </c>
      <c r="K2655" s="10">
        <f t="shared" si="21"/>
        <v>550.00000000000034</v>
      </c>
      <c r="L2655" s="10">
        <f t="shared" si="20"/>
        <v>220.00000000000014</v>
      </c>
      <c r="M2655" s="11">
        <v>0.4</v>
      </c>
      <c r="O2655" s="16"/>
      <c r="P2655" s="14"/>
      <c r="Q2655" s="12"/>
      <c r="R2655" s="13"/>
    </row>
    <row r="2656" spans="1:18" ht="15.75" customHeight="1" x14ac:dyDescent="0.25">
      <c r="A2656" s="1"/>
      <c r="B2656" s="6" t="s">
        <v>23</v>
      </c>
      <c r="C2656" s="6">
        <v>1197831</v>
      </c>
      <c r="D2656" s="7">
        <v>44490</v>
      </c>
      <c r="E2656" s="6" t="s">
        <v>24</v>
      </c>
      <c r="F2656" s="6" t="s">
        <v>96</v>
      </c>
      <c r="G2656" s="6" t="s">
        <v>97</v>
      </c>
      <c r="H2656" s="6" t="s">
        <v>21</v>
      </c>
      <c r="I2656" s="8">
        <v>0.3000000000000001</v>
      </c>
      <c r="J2656" s="9">
        <v>2750</v>
      </c>
      <c r="K2656" s="10">
        <f t="shared" si="21"/>
        <v>825.00000000000023</v>
      </c>
      <c r="L2656" s="10">
        <f t="shared" si="20"/>
        <v>288.75000000000006</v>
      </c>
      <c r="M2656" s="11">
        <v>0.35</v>
      </c>
      <c r="O2656" s="16"/>
      <c r="P2656" s="14"/>
      <c r="Q2656" s="12"/>
      <c r="R2656" s="13"/>
    </row>
    <row r="2657" spans="1:18" ht="15.75" customHeight="1" x14ac:dyDescent="0.25">
      <c r="A2657" s="1"/>
      <c r="B2657" s="6" t="s">
        <v>23</v>
      </c>
      <c r="C2657" s="6">
        <v>1197831</v>
      </c>
      <c r="D2657" s="7">
        <v>44490</v>
      </c>
      <c r="E2657" s="6" t="s">
        <v>24</v>
      </c>
      <c r="F2657" s="6" t="s">
        <v>96</v>
      </c>
      <c r="G2657" s="6" t="s">
        <v>97</v>
      </c>
      <c r="H2657" s="6" t="s">
        <v>22</v>
      </c>
      <c r="I2657" s="8">
        <v>0.30000000000000004</v>
      </c>
      <c r="J2657" s="9">
        <v>4000</v>
      </c>
      <c r="K2657" s="10">
        <f t="shared" si="21"/>
        <v>1200.0000000000002</v>
      </c>
      <c r="L2657" s="10">
        <f t="shared" si="20"/>
        <v>480.00000000000011</v>
      </c>
      <c r="M2657" s="11">
        <v>0.4</v>
      </c>
      <c r="O2657" s="16"/>
      <c r="P2657" s="14"/>
      <c r="Q2657" s="12"/>
      <c r="R2657" s="13"/>
    </row>
    <row r="2658" spans="1:18" ht="15.75" customHeight="1" x14ac:dyDescent="0.25">
      <c r="A2658" s="1"/>
      <c r="B2658" s="6" t="s">
        <v>23</v>
      </c>
      <c r="C2658" s="6">
        <v>1197831</v>
      </c>
      <c r="D2658" s="7">
        <v>44520</v>
      </c>
      <c r="E2658" s="6" t="s">
        <v>24</v>
      </c>
      <c r="F2658" s="6" t="s">
        <v>96</v>
      </c>
      <c r="G2658" s="6" t="s">
        <v>97</v>
      </c>
      <c r="H2658" s="6" t="s">
        <v>17</v>
      </c>
      <c r="I2658" s="8">
        <v>0.25000000000000011</v>
      </c>
      <c r="J2658" s="9">
        <v>5500</v>
      </c>
      <c r="K2658" s="10">
        <f t="shared" si="21"/>
        <v>1375.0000000000007</v>
      </c>
      <c r="L2658" s="10">
        <f t="shared" si="20"/>
        <v>550.00000000000034</v>
      </c>
      <c r="M2658" s="11">
        <v>0.4</v>
      </c>
      <c r="O2658" s="16"/>
      <c r="P2658" s="14"/>
      <c r="Q2658" s="12"/>
      <c r="R2658" s="13"/>
    </row>
    <row r="2659" spans="1:18" ht="15.75" customHeight="1" x14ac:dyDescent="0.25">
      <c r="A2659" s="1"/>
      <c r="B2659" s="6" t="s">
        <v>23</v>
      </c>
      <c r="C2659" s="6">
        <v>1197831</v>
      </c>
      <c r="D2659" s="7">
        <v>44520</v>
      </c>
      <c r="E2659" s="6" t="s">
        <v>24</v>
      </c>
      <c r="F2659" s="6" t="s">
        <v>96</v>
      </c>
      <c r="G2659" s="6" t="s">
        <v>97</v>
      </c>
      <c r="H2659" s="6" t="s">
        <v>18</v>
      </c>
      <c r="I2659" s="8">
        <v>0.15000000000000013</v>
      </c>
      <c r="J2659" s="9">
        <v>3750</v>
      </c>
      <c r="K2659" s="10">
        <f t="shared" si="21"/>
        <v>562.50000000000045</v>
      </c>
      <c r="L2659" s="10">
        <f t="shared" si="20"/>
        <v>196.87500000000014</v>
      </c>
      <c r="M2659" s="11">
        <v>0.35</v>
      </c>
      <c r="O2659" s="16"/>
      <c r="P2659" s="14"/>
      <c r="Q2659" s="12"/>
      <c r="R2659" s="13"/>
    </row>
    <row r="2660" spans="1:18" ht="15.75" customHeight="1" x14ac:dyDescent="0.25">
      <c r="A2660" s="1"/>
      <c r="B2660" s="6" t="s">
        <v>23</v>
      </c>
      <c r="C2660" s="6">
        <v>1197831</v>
      </c>
      <c r="D2660" s="7">
        <v>44520</v>
      </c>
      <c r="E2660" s="6" t="s">
        <v>24</v>
      </c>
      <c r="F2660" s="6" t="s">
        <v>96</v>
      </c>
      <c r="G2660" s="6" t="s">
        <v>97</v>
      </c>
      <c r="H2660" s="6" t="s">
        <v>19</v>
      </c>
      <c r="I2660" s="8">
        <v>0.25000000000000017</v>
      </c>
      <c r="J2660" s="9">
        <v>3200</v>
      </c>
      <c r="K2660" s="10">
        <f t="shared" si="21"/>
        <v>800.00000000000057</v>
      </c>
      <c r="L2660" s="10">
        <f t="shared" si="20"/>
        <v>320.00000000000023</v>
      </c>
      <c r="M2660" s="11">
        <v>0.4</v>
      </c>
      <c r="O2660" s="16"/>
      <c r="P2660" s="14"/>
      <c r="Q2660" s="12"/>
      <c r="R2660" s="13"/>
    </row>
    <row r="2661" spans="1:18" ht="15.75" customHeight="1" x14ac:dyDescent="0.25">
      <c r="A2661" s="1"/>
      <c r="B2661" s="6" t="s">
        <v>23</v>
      </c>
      <c r="C2661" s="6">
        <v>1197831</v>
      </c>
      <c r="D2661" s="7">
        <v>44520</v>
      </c>
      <c r="E2661" s="6" t="s">
        <v>24</v>
      </c>
      <c r="F2661" s="6" t="s">
        <v>96</v>
      </c>
      <c r="G2661" s="6" t="s">
        <v>97</v>
      </c>
      <c r="H2661" s="6" t="s">
        <v>20</v>
      </c>
      <c r="I2661" s="8">
        <v>0.55000000000000016</v>
      </c>
      <c r="J2661" s="9">
        <v>3750</v>
      </c>
      <c r="K2661" s="10">
        <f t="shared" si="21"/>
        <v>2062.5000000000005</v>
      </c>
      <c r="L2661" s="10">
        <f t="shared" si="20"/>
        <v>825.00000000000023</v>
      </c>
      <c r="M2661" s="11">
        <v>0.4</v>
      </c>
      <c r="O2661" s="16"/>
      <c r="P2661" s="14"/>
      <c r="Q2661" s="12"/>
      <c r="R2661" s="13"/>
    </row>
    <row r="2662" spans="1:18" ht="15.75" customHeight="1" x14ac:dyDescent="0.25">
      <c r="A2662" s="1"/>
      <c r="B2662" s="6" t="s">
        <v>23</v>
      </c>
      <c r="C2662" s="6">
        <v>1197831</v>
      </c>
      <c r="D2662" s="7">
        <v>44520</v>
      </c>
      <c r="E2662" s="6" t="s">
        <v>24</v>
      </c>
      <c r="F2662" s="6" t="s">
        <v>96</v>
      </c>
      <c r="G2662" s="6" t="s">
        <v>97</v>
      </c>
      <c r="H2662" s="6" t="s">
        <v>21</v>
      </c>
      <c r="I2662" s="8">
        <v>0.75000000000000011</v>
      </c>
      <c r="J2662" s="9">
        <v>3500</v>
      </c>
      <c r="K2662" s="10">
        <f t="shared" si="21"/>
        <v>2625.0000000000005</v>
      </c>
      <c r="L2662" s="10">
        <f t="shared" si="20"/>
        <v>918.75000000000011</v>
      </c>
      <c r="M2662" s="11">
        <v>0.35</v>
      </c>
      <c r="O2662" s="16"/>
      <c r="P2662" s="14"/>
      <c r="Q2662" s="12"/>
      <c r="R2662" s="13"/>
    </row>
    <row r="2663" spans="1:18" ht="15.75" customHeight="1" x14ac:dyDescent="0.25">
      <c r="A2663" s="1"/>
      <c r="B2663" s="6" t="s">
        <v>23</v>
      </c>
      <c r="C2663" s="6">
        <v>1197831</v>
      </c>
      <c r="D2663" s="7">
        <v>44520</v>
      </c>
      <c r="E2663" s="6" t="s">
        <v>24</v>
      </c>
      <c r="F2663" s="6" t="s">
        <v>96</v>
      </c>
      <c r="G2663" s="6" t="s">
        <v>97</v>
      </c>
      <c r="H2663" s="6" t="s">
        <v>22</v>
      </c>
      <c r="I2663" s="8">
        <v>0.75</v>
      </c>
      <c r="J2663" s="9">
        <v>4500</v>
      </c>
      <c r="K2663" s="10">
        <f t="shared" si="21"/>
        <v>3375</v>
      </c>
      <c r="L2663" s="10">
        <f t="shared" si="20"/>
        <v>1350</v>
      </c>
      <c r="M2663" s="11">
        <v>0.4</v>
      </c>
      <c r="O2663" s="16"/>
      <c r="P2663" s="14"/>
      <c r="Q2663" s="12"/>
      <c r="R2663" s="13"/>
    </row>
    <row r="2664" spans="1:18" ht="15.75" customHeight="1" x14ac:dyDescent="0.25">
      <c r="A2664" s="1"/>
      <c r="B2664" s="6" t="s">
        <v>23</v>
      </c>
      <c r="C2664" s="6">
        <v>1197831</v>
      </c>
      <c r="D2664" s="7">
        <v>44549</v>
      </c>
      <c r="E2664" s="6" t="s">
        <v>24</v>
      </c>
      <c r="F2664" s="6" t="s">
        <v>96</v>
      </c>
      <c r="G2664" s="6" t="s">
        <v>97</v>
      </c>
      <c r="H2664" s="6" t="s">
        <v>17</v>
      </c>
      <c r="I2664" s="8">
        <v>0.70000000000000007</v>
      </c>
      <c r="J2664" s="9">
        <v>7000</v>
      </c>
      <c r="K2664" s="10">
        <f t="shared" si="21"/>
        <v>4900.0000000000009</v>
      </c>
      <c r="L2664" s="10">
        <f t="shared" si="20"/>
        <v>1960.0000000000005</v>
      </c>
      <c r="M2664" s="11">
        <v>0.4</v>
      </c>
      <c r="O2664" s="16"/>
      <c r="P2664" s="14"/>
      <c r="Q2664" s="12"/>
      <c r="R2664" s="13"/>
    </row>
    <row r="2665" spans="1:18" ht="15.75" customHeight="1" x14ac:dyDescent="0.25">
      <c r="A2665" s="1"/>
      <c r="B2665" s="6" t="s">
        <v>23</v>
      </c>
      <c r="C2665" s="6">
        <v>1197831</v>
      </c>
      <c r="D2665" s="7">
        <v>44549</v>
      </c>
      <c r="E2665" s="6" t="s">
        <v>24</v>
      </c>
      <c r="F2665" s="6" t="s">
        <v>96</v>
      </c>
      <c r="G2665" s="6" t="s">
        <v>97</v>
      </c>
      <c r="H2665" s="6" t="s">
        <v>18</v>
      </c>
      <c r="I2665" s="8">
        <v>0.60000000000000009</v>
      </c>
      <c r="J2665" s="9">
        <v>5000</v>
      </c>
      <c r="K2665" s="10">
        <f t="shared" si="21"/>
        <v>3000.0000000000005</v>
      </c>
      <c r="L2665" s="10">
        <f t="shared" si="20"/>
        <v>1050</v>
      </c>
      <c r="M2665" s="11">
        <v>0.35</v>
      </c>
      <c r="O2665" s="16"/>
      <c r="P2665" s="14"/>
      <c r="Q2665" s="12"/>
      <c r="R2665" s="13"/>
    </row>
    <row r="2666" spans="1:18" ht="15.75" customHeight="1" x14ac:dyDescent="0.25">
      <c r="A2666" s="1"/>
      <c r="B2666" s="6" t="s">
        <v>23</v>
      </c>
      <c r="C2666" s="6">
        <v>1197831</v>
      </c>
      <c r="D2666" s="7">
        <v>44549</v>
      </c>
      <c r="E2666" s="6" t="s">
        <v>24</v>
      </c>
      <c r="F2666" s="6" t="s">
        <v>96</v>
      </c>
      <c r="G2666" s="6" t="s">
        <v>97</v>
      </c>
      <c r="H2666" s="6" t="s">
        <v>19</v>
      </c>
      <c r="I2666" s="8">
        <v>0.60000000000000009</v>
      </c>
      <c r="J2666" s="9">
        <v>4500</v>
      </c>
      <c r="K2666" s="10">
        <f t="shared" si="21"/>
        <v>2700.0000000000005</v>
      </c>
      <c r="L2666" s="10">
        <f t="shared" si="20"/>
        <v>1080.0000000000002</v>
      </c>
      <c r="M2666" s="11">
        <v>0.4</v>
      </c>
      <c r="O2666" s="16"/>
      <c r="P2666" s="14"/>
      <c r="Q2666" s="12"/>
      <c r="R2666" s="13"/>
    </row>
    <row r="2667" spans="1:18" ht="15.75" customHeight="1" x14ac:dyDescent="0.25">
      <c r="A2667" s="1"/>
      <c r="B2667" s="6" t="s">
        <v>23</v>
      </c>
      <c r="C2667" s="6">
        <v>1197831</v>
      </c>
      <c r="D2667" s="7">
        <v>44549</v>
      </c>
      <c r="E2667" s="6" t="s">
        <v>24</v>
      </c>
      <c r="F2667" s="6" t="s">
        <v>96</v>
      </c>
      <c r="G2667" s="6" t="s">
        <v>97</v>
      </c>
      <c r="H2667" s="6" t="s">
        <v>20</v>
      </c>
      <c r="I2667" s="8">
        <v>0.60000000000000009</v>
      </c>
      <c r="J2667" s="9">
        <v>4000</v>
      </c>
      <c r="K2667" s="10">
        <f t="shared" si="21"/>
        <v>2400.0000000000005</v>
      </c>
      <c r="L2667" s="10">
        <f t="shared" si="20"/>
        <v>960.00000000000023</v>
      </c>
      <c r="M2667" s="11">
        <v>0.4</v>
      </c>
      <c r="O2667" s="16"/>
      <c r="P2667" s="14"/>
      <c r="Q2667" s="12"/>
      <c r="R2667" s="13"/>
    </row>
    <row r="2668" spans="1:18" ht="15.75" customHeight="1" x14ac:dyDescent="0.25">
      <c r="A2668" s="1"/>
      <c r="B2668" s="6" t="s">
        <v>23</v>
      </c>
      <c r="C2668" s="6">
        <v>1197831</v>
      </c>
      <c r="D2668" s="7">
        <v>44549</v>
      </c>
      <c r="E2668" s="6" t="s">
        <v>24</v>
      </c>
      <c r="F2668" s="6" t="s">
        <v>96</v>
      </c>
      <c r="G2668" s="6" t="s">
        <v>97</v>
      </c>
      <c r="H2668" s="6" t="s">
        <v>21</v>
      </c>
      <c r="I2668" s="8">
        <v>0.70000000000000007</v>
      </c>
      <c r="J2668" s="9">
        <v>4000</v>
      </c>
      <c r="K2668" s="10">
        <f t="shared" si="21"/>
        <v>2800.0000000000005</v>
      </c>
      <c r="L2668" s="10">
        <f t="shared" si="20"/>
        <v>980.00000000000011</v>
      </c>
      <c r="M2668" s="11">
        <v>0.35</v>
      </c>
      <c r="O2668" s="16"/>
      <c r="P2668" s="14"/>
      <c r="Q2668" s="12"/>
      <c r="R2668" s="13"/>
    </row>
    <row r="2669" spans="1:18" ht="15.75" customHeight="1" x14ac:dyDescent="0.25">
      <c r="A2669" s="1"/>
      <c r="B2669" s="6" t="s">
        <v>23</v>
      </c>
      <c r="C2669" s="6">
        <v>1197831</v>
      </c>
      <c r="D2669" s="7">
        <v>44549</v>
      </c>
      <c r="E2669" s="6" t="s">
        <v>24</v>
      </c>
      <c r="F2669" s="6" t="s">
        <v>96</v>
      </c>
      <c r="G2669" s="6" t="s">
        <v>97</v>
      </c>
      <c r="H2669" s="6" t="s">
        <v>22</v>
      </c>
      <c r="I2669" s="8">
        <v>0.75</v>
      </c>
      <c r="J2669" s="9">
        <v>5000</v>
      </c>
      <c r="K2669" s="10">
        <f t="shared" si="21"/>
        <v>3750</v>
      </c>
      <c r="L2669" s="10">
        <f t="shared" si="20"/>
        <v>1500</v>
      </c>
      <c r="M2669" s="11">
        <v>0.4</v>
      </c>
      <c r="O2669" s="16"/>
      <c r="P2669" s="14"/>
      <c r="Q2669" s="12"/>
      <c r="R2669" s="13"/>
    </row>
    <row r="2670" spans="1:18" ht="15.75" customHeight="1" x14ac:dyDescent="0.25">
      <c r="A2670" s="1" t="s">
        <v>39</v>
      </c>
      <c r="B2670" s="6" t="s">
        <v>23</v>
      </c>
      <c r="C2670" s="6">
        <v>1197831</v>
      </c>
      <c r="D2670" s="7">
        <v>44219</v>
      </c>
      <c r="E2670" s="6" t="s">
        <v>24</v>
      </c>
      <c r="F2670" s="6" t="s">
        <v>98</v>
      </c>
      <c r="G2670" s="6" t="s">
        <v>99</v>
      </c>
      <c r="H2670" s="6" t="s">
        <v>17</v>
      </c>
      <c r="I2670" s="8">
        <v>0.25000000000000006</v>
      </c>
      <c r="J2670" s="9">
        <v>5750</v>
      </c>
      <c r="K2670" s="10">
        <f t="shared" si="21"/>
        <v>1437.5000000000002</v>
      </c>
      <c r="L2670" s="10">
        <f t="shared" si="20"/>
        <v>575.00000000000011</v>
      </c>
      <c r="M2670" s="11">
        <v>0.4</v>
      </c>
      <c r="O2670" s="16"/>
      <c r="P2670" s="14"/>
      <c r="Q2670" s="12"/>
      <c r="R2670" s="13"/>
    </row>
    <row r="2671" spans="1:18" ht="15.75" customHeight="1" x14ac:dyDescent="0.25">
      <c r="A2671" s="1"/>
      <c r="B2671" s="6" t="s">
        <v>23</v>
      </c>
      <c r="C2671" s="6">
        <v>1197831</v>
      </c>
      <c r="D2671" s="7">
        <v>44219</v>
      </c>
      <c r="E2671" s="6" t="s">
        <v>24</v>
      </c>
      <c r="F2671" s="6" t="s">
        <v>98</v>
      </c>
      <c r="G2671" s="6" t="s">
        <v>99</v>
      </c>
      <c r="H2671" s="6" t="s">
        <v>18</v>
      </c>
      <c r="I2671" s="8">
        <v>0.25000000000000006</v>
      </c>
      <c r="J2671" s="9">
        <v>3750</v>
      </c>
      <c r="K2671" s="10">
        <f t="shared" si="21"/>
        <v>937.50000000000023</v>
      </c>
      <c r="L2671" s="10">
        <f t="shared" si="20"/>
        <v>328.12500000000006</v>
      </c>
      <c r="M2671" s="11">
        <v>0.35</v>
      </c>
      <c r="O2671" s="16"/>
      <c r="P2671" s="14"/>
      <c r="Q2671" s="12"/>
      <c r="R2671" s="13"/>
    </row>
    <row r="2672" spans="1:18" ht="15.75" customHeight="1" x14ac:dyDescent="0.25">
      <c r="A2672" s="1"/>
      <c r="B2672" s="6" t="s">
        <v>23</v>
      </c>
      <c r="C2672" s="6">
        <v>1197831</v>
      </c>
      <c r="D2672" s="7">
        <v>44219</v>
      </c>
      <c r="E2672" s="6" t="s">
        <v>24</v>
      </c>
      <c r="F2672" s="6" t="s">
        <v>98</v>
      </c>
      <c r="G2672" s="6" t="s">
        <v>99</v>
      </c>
      <c r="H2672" s="6" t="s">
        <v>19</v>
      </c>
      <c r="I2672" s="8">
        <v>0.15000000000000008</v>
      </c>
      <c r="J2672" s="9">
        <v>3750</v>
      </c>
      <c r="K2672" s="10">
        <f t="shared" si="21"/>
        <v>562.50000000000034</v>
      </c>
      <c r="L2672" s="10">
        <f t="shared" si="20"/>
        <v>225.00000000000014</v>
      </c>
      <c r="M2672" s="11">
        <v>0.4</v>
      </c>
      <c r="O2672" s="16"/>
      <c r="P2672" s="14"/>
      <c r="Q2672" s="12"/>
      <c r="R2672" s="13"/>
    </row>
    <row r="2673" spans="1:18" ht="15.75" customHeight="1" x14ac:dyDescent="0.25">
      <c r="A2673" s="1"/>
      <c r="B2673" s="6" t="s">
        <v>23</v>
      </c>
      <c r="C2673" s="6">
        <v>1197831</v>
      </c>
      <c r="D2673" s="7">
        <v>44219</v>
      </c>
      <c r="E2673" s="6" t="s">
        <v>24</v>
      </c>
      <c r="F2673" s="6" t="s">
        <v>98</v>
      </c>
      <c r="G2673" s="6" t="s">
        <v>99</v>
      </c>
      <c r="H2673" s="6" t="s">
        <v>20</v>
      </c>
      <c r="I2673" s="8">
        <v>0.2</v>
      </c>
      <c r="J2673" s="9">
        <v>2250</v>
      </c>
      <c r="K2673" s="10">
        <f t="shared" si="21"/>
        <v>450</v>
      </c>
      <c r="L2673" s="10">
        <f t="shared" si="20"/>
        <v>180</v>
      </c>
      <c r="M2673" s="11">
        <v>0.4</v>
      </c>
      <c r="O2673" s="16"/>
      <c r="P2673" s="14"/>
      <c r="Q2673" s="12"/>
      <c r="R2673" s="13"/>
    </row>
    <row r="2674" spans="1:18" ht="15.75" customHeight="1" x14ac:dyDescent="0.25">
      <c r="A2674" s="1"/>
      <c r="B2674" s="6" t="s">
        <v>23</v>
      </c>
      <c r="C2674" s="6">
        <v>1197831</v>
      </c>
      <c r="D2674" s="7">
        <v>44219</v>
      </c>
      <c r="E2674" s="6" t="s">
        <v>24</v>
      </c>
      <c r="F2674" s="6" t="s">
        <v>98</v>
      </c>
      <c r="G2674" s="6" t="s">
        <v>99</v>
      </c>
      <c r="H2674" s="6" t="s">
        <v>21</v>
      </c>
      <c r="I2674" s="8">
        <v>0.35000000000000003</v>
      </c>
      <c r="J2674" s="9">
        <v>2750</v>
      </c>
      <c r="K2674" s="10">
        <f t="shared" si="21"/>
        <v>962.50000000000011</v>
      </c>
      <c r="L2674" s="10">
        <f t="shared" si="20"/>
        <v>336.875</v>
      </c>
      <c r="M2674" s="11">
        <v>0.35</v>
      </c>
      <c r="O2674" s="16"/>
      <c r="P2674" s="14"/>
      <c r="Q2674" s="12"/>
      <c r="R2674" s="13"/>
    </row>
    <row r="2675" spans="1:18" ht="15.75" customHeight="1" x14ac:dyDescent="0.25">
      <c r="A2675" s="1"/>
      <c r="B2675" s="6" t="s">
        <v>23</v>
      </c>
      <c r="C2675" s="6">
        <v>1197831</v>
      </c>
      <c r="D2675" s="7">
        <v>44219</v>
      </c>
      <c r="E2675" s="6" t="s">
        <v>24</v>
      </c>
      <c r="F2675" s="6" t="s">
        <v>98</v>
      </c>
      <c r="G2675" s="6" t="s">
        <v>99</v>
      </c>
      <c r="H2675" s="6" t="s">
        <v>22</v>
      </c>
      <c r="I2675" s="8">
        <v>0.25000000000000006</v>
      </c>
      <c r="J2675" s="9">
        <v>3750</v>
      </c>
      <c r="K2675" s="10">
        <f t="shared" si="21"/>
        <v>937.50000000000023</v>
      </c>
      <c r="L2675" s="10">
        <f t="shared" si="20"/>
        <v>375.00000000000011</v>
      </c>
      <c r="M2675" s="11">
        <v>0.4</v>
      </c>
      <c r="O2675" s="16"/>
      <c r="P2675" s="14"/>
      <c r="Q2675" s="12"/>
      <c r="R2675" s="13"/>
    </row>
    <row r="2676" spans="1:18" ht="15.75" customHeight="1" x14ac:dyDescent="0.25">
      <c r="A2676" s="1"/>
      <c r="B2676" s="6" t="s">
        <v>23</v>
      </c>
      <c r="C2676" s="6">
        <v>1197831</v>
      </c>
      <c r="D2676" s="7">
        <v>44248</v>
      </c>
      <c r="E2676" s="6" t="s">
        <v>24</v>
      </c>
      <c r="F2676" s="6" t="s">
        <v>98</v>
      </c>
      <c r="G2676" s="6" t="s">
        <v>99</v>
      </c>
      <c r="H2676" s="6" t="s">
        <v>17</v>
      </c>
      <c r="I2676" s="8">
        <v>0.25000000000000006</v>
      </c>
      <c r="J2676" s="9">
        <v>6250</v>
      </c>
      <c r="K2676" s="10">
        <f t="shared" si="21"/>
        <v>1562.5000000000005</v>
      </c>
      <c r="L2676" s="10">
        <f t="shared" si="20"/>
        <v>625.00000000000023</v>
      </c>
      <c r="M2676" s="11">
        <v>0.4</v>
      </c>
      <c r="O2676" s="16"/>
      <c r="P2676" s="14"/>
      <c r="Q2676" s="12"/>
      <c r="R2676" s="13"/>
    </row>
    <row r="2677" spans="1:18" ht="15.75" customHeight="1" x14ac:dyDescent="0.25">
      <c r="A2677" s="1"/>
      <c r="B2677" s="6" t="s">
        <v>23</v>
      </c>
      <c r="C2677" s="6">
        <v>1197831</v>
      </c>
      <c r="D2677" s="7">
        <v>44248</v>
      </c>
      <c r="E2677" s="6" t="s">
        <v>24</v>
      </c>
      <c r="F2677" s="6" t="s">
        <v>98</v>
      </c>
      <c r="G2677" s="6" t="s">
        <v>99</v>
      </c>
      <c r="H2677" s="6" t="s">
        <v>18</v>
      </c>
      <c r="I2677" s="8">
        <v>0.25000000000000006</v>
      </c>
      <c r="J2677" s="9">
        <v>2750</v>
      </c>
      <c r="K2677" s="10">
        <f t="shared" si="21"/>
        <v>687.50000000000011</v>
      </c>
      <c r="L2677" s="10">
        <f t="shared" si="20"/>
        <v>240.62500000000003</v>
      </c>
      <c r="M2677" s="11">
        <v>0.35</v>
      </c>
      <c r="O2677" s="16"/>
      <c r="P2677" s="14"/>
      <c r="Q2677" s="12"/>
      <c r="R2677" s="13"/>
    </row>
    <row r="2678" spans="1:18" ht="15.75" customHeight="1" x14ac:dyDescent="0.25">
      <c r="A2678" s="1"/>
      <c r="B2678" s="6" t="s">
        <v>23</v>
      </c>
      <c r="C2678" s="6">
        <v>1197831</v>
      </c>
      <c r="D2678" s="7">
        <v>44248</v>
      </c>
      <c r="E2678" s="6" t="s">
        <v>24</v>
      </c>
      <c r="F2678" s="6" t="s">
        <v>98</v>
      </c>
      <c r="G2678" s="6" t="s">
        <v>99</v>
      </c>
      <c r="H2678" s="6" t="s">
        <v>19</v>
      </c>
      <c r="I2678" s="8">
        <v>0.15000000000000008</v>
      </c>
      <c r="J2678" s="9">
        <v>3250</v>
      </c>
      <c r="K2678" s="10">
        <f t="shared" si="21"/>
        <v>487.50000000000023</v>
      </c>
      <c r="L2678" s="10">
        <f t="shared" si="20"/>
        <v>195.00000000000011</v>
      </c>
      <c r="M2678" s="11">
        <v>0.4</v>
      </c>
      <c r="O2678" s="16"/>
      <c r="P2678" s="14"/>
      <c r="Q2678" s="12"/>
      <c r="R2678" s="13"/>
    </row>
    <row r="2679" spans="1:18" ht="15.75" customHeight="1" x14ac:dyDescent="0.25">
      <c r="A2679" s="1"/>
      <c r="B2679" s="6" t="s">
        <v>23</v>
      </c>
      <c r="C2679" s="6">
        <v>1197831</v>
      </c>
      <c r="D2679" s="7">
        <v>44248</v>
      </c>
      <c r="E2679" s="6" t="s">
        <v>24</v>
      </c>
      <c r="F2679" s="6" t="s">
        <v>98</v>
      </c>
      <c r="G2679" s="6" t="s">
        <v>99</v>
      </c>
      <c r="H2679" s="6" t="s">
        <v>20</v>
      </c>
      <c r="I2679" s="8">
        <v>0.2</v>
      </c>
      <c r="J2679" s="9">
        <v>1750</v>
      </c>
      <c r="K2679" s="10">
        <f t="shared" si="21"/>
        <v>350</v>
      </c>
      <c r="L2679" s="10">
        <f t="shared" si="20"/>
        <v>140</v>
      </c>
      <c r="M2679" s="11">
        <v>0.4</v>
      </c>
      <c r="O2679" s="16"/>
      <c r="P2679" s="14"/>
      <c r="Q2679" s="12"/>
      <c r="R2679" s="13"/>
    </row>
    <row r="2680" spans="1:18" ht="15.75" customHeight="1" x14ac:dyDescent="0.25">
      <c r="A2680" s="1"/>
      <c r="B2680" s="6" t="s">
        <v>23</v>
      </c>
      <c r="C2680" s="6">
        <v>1197831</v>
      </c>
      <c r="D2680" s="7">
        <v>44248</v>
      </c>
      <c r="E2680" s="6" t="s">
        <v>24</v>
      </c>
      <c r="F2680" s="6" t="s">
        <v>98</v>
      </c>
      <c r="G2680" s="6" t="s">
        <v>99</v>
      </c>
      <c r="H2680" s="6" t="s">
        <v>21</v>
      </c>
      <c r="I2680" s="8">
        <v>0.35000000000000003</v>
      </c>
      <c r="J2680" s="9">
        <v>2500</v>
      </c>
      <c r="K2680" s="10">
        <f t="shared" si="21"/>
        <v>875.00000000000011</v>
      </c>
      <c r="L2680" s="10">
        <f t="shared" si="20"/>
        <v>306.25</v>
      </c>
      <c r="M2680" s="11">
        <v>0.35</v>
      </c>
      <c r="O2680" s="16"/>
      <c r="P2680" s="14"/>
      <c r="Q2680" s="12"/>
      <c r="R2680" s="13"/>
    </row>
    <row r="2681" spans="1:18" ht="15.75" customHeight="1" x14ac:dyDescent="0.25">
      <c r="A2681" s="1"/>
      <c r="B2681" s="6" t="s">
        <v>23</v>
      </c>
      <c r="C2681" s="6">
        <v>1197831</v>
      </c>
      <c r="D2681" s="7">
        <v>44248</v>
      </c>
      <c r="E2681" s="6" t="s">
        <v>24</v>
      </c>
      <c r="F2681" s="6" t="s">
        <v>98</v>
      </c>
      <c r="G2681" s="6" t="s">
        <v>99</v>
      </c>
      <c r="H2681" s="6" t="s">
        <v>22</v>
      </c>
      <c r="I2681" s="8">
        <v>0.2</v>
      </c>
      <c r="J2681" s="9">
        <v>3500</v>
      </c>
      <c r="K2681" s="10">
        <f t="shared" si="21"/>
        <v>700</v>
      </c>
      <c r="L2681" s="10">
        <f t="shared" si="20"/>
        <v>280</v>
      </c>
      <c r="M2681" s="11">
        <v>0.4</v>
      </c>
      <c r="O2681" s="16"/>
      <c r="P2681" s="14"/>
      <c r="Q2681" s="12"/>
      <c r="R2681" s="13"/>
    </row>
    <row r="2682" spans="1:18" ht="15.75" customHeight="1" x14ac:dyDescent="0.25">
      <c r="A2682" s="1"/>
      <c r="B2682" s="6" t="s">
        <v>23</v>
      </c>
      <c r="C2682" s="6">
        <v>1197831</v>
      </c>
      <c r="D2682" s="7">
        <v>44274</v>
      </c>
      <c r="E2682" s="6" t="s">
        <v>24</v>
      </c>
      <c r="F2682" s="6" t="s">
        <v>98</v>
      </c>
      <c r="G2682" s="6" t="s">
        <v>99</v>
      </c>
      <c r="H2682" s="6" t="s">
        <v>17</v>
      </c>
      <c r="I2682" s="8">
        <v>0.2</v>
      </c>
      <c r="J2682" s="9">
        <v>5700</v>
      </c>
      <c r="K2682" s="10">
        <f t="shared" si="21"/>
        <v>1140</v>
      </c>
      <c r="L2682" s="10">
        <f t="shared" si="20"/>
        <v>456</v>
      </c>
      <c r="M2682" s="11">
        <v>0.4</v>
      </c>
      <c r="O2682" s="16"/>
      <c r="P2682" s="14"/>
      <c r="Q2682" s="12"/>
      <c r="R2682" s="13"/>
    </row>
    <row r="2683" spans="1:18" ht="15.75" customHeight="1" x14ac:dyDescent="0.25">
      <c r="A2683" s="1"/>
      <c r="B2683" s="6" t="s">
        <v>23</v>
      </c>
      <c r="C2683" s="6">
        <v>1197831</v>
      </c>
      <c r="D2683" s="7">
        <v>44274</v>
      </c>
      <c r="E2683" s="6" t="s">
        <v>24</v>
      </c>
      <c r="F2683" s="6" t="s">
        <v>98</v>
      </c>
      <c r="G2683" s="6" t="s">
        <v>99</v>
      </c>
      <c r="H2683" s="6" t="s">
        <v>18</v>
      </c>
      <c r="I2683" s="8">
        <v>0.2</v>
      </c>
      <c r="J2683" s="9">
        <v>2500</v>
      </c>
      <c r="K2683" s="10">
        <f t="shared" si="21"/>
        <v>500</v>
      </c>
      <c r="L2683" s="10">
        <f t="shared" si="20"/>
        <v>175</v>
      </c>
      <c r="M2683" s="11">
        <v>0.35</v>
      </c>
      <c r="O2683" s="16"/>
      <c r="P2683" s="14"/>
      <c r="Q2683" s="12"/>
      <c r="R2683" s="13"/>
    </row>
    <row r="2684" spans="1:18" ht="15.75" customHeight="1" x14ac:dyDescent="0.25">
      <c r="A2684" s="1"/>
      <c r="B2684" s="6" t="s">
        <v>23</v>
      </c>
      <c r="C2684" s="6">
        <v>1197831</v>
      </c>
      <c r="D2684" s="7">
        <v>44274</v>
      </c>
      <c r="E2684" s="6" t="s">
        <v>24</v>
      </c>
      <c r="F2684" s="6" t="s">
        <v>98</v>
      </c>
      <c r="G2684" s="6" t="s">
        <v>99</v>
      </c>
      <c r="H2684" s="6" t="s">
        <v>19</v>
      </c>
      <c r="I2684" s="8">
        <v>0.10000000000000002</v>
      </c>
      <c r="J2684" s="9">
        <v>2750</v>
      </c>
      <c r="K2684" s="10">
        <f t="shared" si="21"/>
        <v>275.00000000000006</v>
      </c>
      <c r="L2684" s="10">
        <f t="shared" si="20"/>
        <v>110.00000000000003</v>
      </c>
      <c r="M2684" s="11">
        <v>0.4</v>
      </c>
      <c r="O2684" s="16"/>
      <c r="P2684" s="14"/>
      <c r="Q2684" s="12"/>
      <c r="R2684" s="13"/>
    </row>
    <row r="2685" spans="1:18" ht="15.75" customHeight="1" x14ac:dyDescent="0.25">
      <c r="A2685" s="1"/>
      <c r="B2685" s="6" t="s">
        <v>23</v>
      </c>
      <c r="C2685" s="6">
        <v>1197831</v>
      </c>
      <c r="D2685" s="7">
        <v>44274</v>
      </c>
      <c r="E2685" s="6" t="s">
        <v>24</v>
      </c>
      <c r="F2685" s="6" t="s">
        <v>98</v>
      </c>
      <c r="G2685" s="6" t="s">
        <v>99</v>
      </c>
      <c r="H2685" s="6" t="s">
        <v>20</v>
      </c>
      <c r="I2685" s="8">
        <v>0.19999999999999996</v>
      </c>
      <c r="J2685" s="9">
        <v>1250</v>
      </c>
      <c r="K2685" s="10">
        <f t="shared" si="21"/>
        <v>249.99999999999994</v>
      </c>
      <c r="L2685" s="10">
        <f t="shared" si="20"/>
        <v>99.999999999999986</v>
      </c>
      <c r="M2685" s="11">
        <v>0.4</v>
      </c>
      <c r="O2685" s="16"/>
      <c r="P2685" s="14"/>
      <c r="Q2685" s="12"/>
      <c r="R2685" s="13"/>
    </row>
    <row r="2686" spans="1:18" ht="15.75" customHeight="1" x14ac:dyDescent="0.25">
      <c r="A2686" s="1"/>
      <c r="B2686" s="6" t="s">
        <v>23</v>
      </c>
      <c r="C2686" s="6">
        <v>1197831</v>
      </c>
      <c r="D2686" s="7">
        <v>44274</v>
      </c>
      <c r="E2686" s="6" t="s">
        <v>24</v>
      </c>
      <c r="F2686" s="6" t="s">
        <v>98</v>
      </c>
      <c r="G2686" s="6" t="s">
        <v>99</v>
      </c>
      <c r="H2686" s="6" t="s">
        <v>21</v>
      </c>
      <c r="I2686" s="8">
        <v>0.35000000000000009</v>
      </c>
      <c r="J2686" s="9">
        <v>1750</v>
      </c>
      <c r="K2686" s="10">
        <f t="shared" si="21"/>
        <v>612.50000000000011</v>
      </c>
      <c r="L2686" s="10">
        <f t="shared" si="20"/>
        <v>214.37500000000003</v>
      </c>
      <c r="M2686" s="11">
        <v>0.35</v>
      </c>
      <c r="O2686" s="16"/>
      <c r="P2686" s="14"/>
      <c r="Q2686" s="12"/>
      <c r="R2686" s="13"/>
    </row>
    <row r="2687" spans="1:18" ht="15.75" customHeight="1" x14ac:dyDescent="0.25">
      <c r="A2687" s="1"/>
      <c r="B2687" s="6" t="s">
        <v>23</v>
      </c>
      <c r="C2687" s="6">
        <v>1197831</v>
      </c>
      <c r="D2687" s="7">
        <v>44274</v>
      </c>
      <c r="E2687" s="6" t="s">
        <v>24</v>
      </c>
      <c r="F2687" s="6" t="s">
        <v>98</v>
      </c>
      <c r="G2687" s="6" t="s">
        <v>99</v>
      </c>
      <c r="H2687" s="6" t="s">
        <v>22</v>
      </c>
      <c r="I2687" s="8">
        <v>0.25</v>
      </c>
      <c r="J2687" s="9">
        <v>2750</v>
      </c>
      <c r="K2687" s="10">
        <f t="shared" si="21"/>
        <v>687.5</v>
      </c>
      <c r="L2687" s="10">
        <f t="shared" si="20"/>
        <v>275</v>
      </c>
      <c r="M2687" s="11">
        <v>0.4</v>
      </c>
      <c r="O2687" s="16"/>
      <c r="P2687" s="14"/>
      <c r="Q2687" s="12"/>
      <c r="R2687" s="13"/>
    </row>
    <row r="2688" spans="1:18" ht="15.75" customHeight="1" x14ac:dyDescent="0.25">
      <c r="A2688" s="1"/>
      <c r="B2688" s="6" t="s">
        <v>23</v>
      </c>
      <c r="C2688" s="6">
        <v>1197831</v>
      </c>
      <c r="D2688" s="7">
        <v>44306</v>
      </c>
      <c r="E2688" s="6" t="s">
        <v>24</v>
      </c>
      <c r="F2688" s="6" t="s">
        <v>98</v>
      </c>
      <c r="G2688" s="6" t="s">
        <v>99</v>
      </c>
      <c r="H2688" s="6" t="s">
        <v>17</v>
      </c>
      <c r="I2688" s="8">
        <v>0.25</v>
      </c>
      <c r="J2688" s="9">
        <v>5250</v>
      </c>
      <c r="K2688" s="10">
        <f t="shared" si="21"/>
        <v>1312.5</v>
      </c>
      <c r="L2688" s="10">
        <f t="shared" si="20"/>
        <v>525</v>
      </c>
      <c r="M2688" s="11">
        <v>0.4</v>
      </c>
      <c r="O2688" s="16"/>
      <c r="P2688" s="14"/>
      <c r="Q2688" s="12"/>
      <c r="R2688" s="13"/>
    </row>
    <row r="2689" spans="1:18" ht="15.75" customHeight="1" x14ac:dyDescent="0.25">
      <c r="A2689" s="1"/>
      <c r="B2689" s="6" t="s">
        <v>23</v>
      </c>
      <c r="C2689" s="6">
        <v>1197831</v>
      </c>
      <c r="D2689" s="7">
        <v>44306</v>
      </c>
      <c r="E2689" s="6" t="s">
        <v>24</v>
      </c>
      <c r="F2689" s="6" t="s">
        <v>98</v>
      </c>
      <c r="G2689" s="6" t="s">
        <v>99</v>
      </c>
      <c r="H2689" s="6" t="s">
        <v>18</v>
      </c>
      <c r="I2689" s="8">
        <v>0.25</v>
      </c>
      <c r="J2689" s="9">
        <v>2250</v>
      </c>
      <c r="K2689" s="10">
        <f t="shared" si="21"/>
        <v>562.5</v>
      </c>
      <c r="L2689" s="10">
        <f t="shared" si="20"/>
        <v>196.875</v>
      </c>
      <c r="M2689" s="11">
        <v>0.35</v>
      </c>
      <c r="O2689" s="16"/>
      <c r="P2689" s="14"/>
      <c r="Q2689" s="12"/>
      <c r="R2689" s="13"/>
    </row>
    <row r="2690" spans="1:18" ht="15.75" customHeight="1" x14ac:dyDescent="0.25">
      <c r="A2690" s="1"/>
      <c r="B2690" s="6" t="s">
        <v>23</v>
      </c>
      <c r="C2690" s="6">
        <v>1197831</v>
      </c>
      <c r="D2690" s="7">
        <v>44306</v>
      </c>
      <c r="E2690" s="6" t="s">
        <v>24</v>
      </c>
      <c r="F2690" s="6" t="s">
        <v>98</v>
      </c>
      <c r="G2690" s="6" t="s">
        <v>99</v>
      </c>
      <c r="H2690" s="6" t="s">
        <v>19</v>
      </c>
      <c r="I2690" s="8">
        <v>0.15000000000000002</v>
      </c>
      <c r="J2690" s="9">
        <v>2250</v>
      </c>
      <c r="K2690" s="10">
        <f t="shared" si="21"/>
        <v>337.50000000000006</v>
      </c>
      <c r="L2690" s="10">
        <f t="shared" si="20"/>
        <v>135.00000000000003</v>
      </c>
      <c r="M2690" s="11">
        <v>0.4</v>
      </c>
      <c r="O2690" s="16"/>
      <c r="P2690" s="14"/>
      <c r="Q2690" s="12"/>
      <c r="R2690" s="13"/>
    </row>
    <row r="2691" spans="1:18" ht="15.75" customHeight="1" x14ac:dyDescent="0.25">
      <c r="A2691" s="1"/>
      <c r="B2691" s="6" t="s">
        <v>23</v>
      </c>
      <c r="C2691" s="6">
        <v>1197831</v>
      </c>
      <c r="D2691" s="7">
        <v>44306</v>
      </c>
      <c r="E2691" s="6" t="s">
        <v>24</v>
      </c>
      <c r="F2691" s="6" t="s">
        <v>98</v>
      </c>
      <c r="G2691" s="6" t="s">
        <v>99</v>
      </c>
      <c r="H2691" s="6" t="s">
        <v>20</v>
      </c>
      <c r="I2691" s="8">
        <v>0.19999999999999996</v>
      </c>
      <c r="J2691" s="9">
        <v>1500</v>
      </c>
      <c r="K2691" s="10">
        <f t="shared" si="21"/>
        <v>299.99999999999994</v>
      </c>
      <c r="L2691" s="10">
        <f t="shared" si="20"/>
        <v>119.99999999999999</v>
      </c>
      <c r="M2691" s="11">
        <v>0.4</v>
      </c>
      <c r="O2691" s="16"/>
      <c r="P2691" s="14"/>
      <c r="Q2691" s="12"/>
      <c r="R2691" s="13"/>
    </row>
    <row r="2692" spans="1:18" ht="15.75" customHeight="1" x14ac:dyDescent="0.25">
      <c r="A2692" s="1"/>
      <c r="B2692" s="6" t="s">
        <v>23</v>
      </c>
      <c r="C2692" s="6">
        <v>1197831</v>
      </c>
      <c r="D2692" s="7">
        <v>44306</v>
      </c>
      <c r="E2692" s="6" t="s">
        <v>24</v>
      </c>
      <c r="F2692" s="6" t="s">
        <v>98</v>
      </c>
      <c r="G2692" s="6" t="s">
        <v>99</v>
      </c>
      <c r="H2692" s="6" t="s">
        <v>21</v>
      </c>
      <c r="I2692" s="8">
        <v>0.4</v>
      </c>
      <c r="J2692" s="9">
        <v>1750</v>
      </c>
      <c r="K2692" s="10">
        <f t="shared" si="21"/>
        <v>700</v>
      </c>
      <c r="L2692" s="10">
        <f t="shared" si="20"/>
        <v>244.99999999999997</v>
      </c>
      <c r="M2692" s="11">
        <v>0.35</v>
      </c>
      <c r="O2692" s="16"/>
      <c r="P2692" s="14"/>
      <c r="Q2692" s="12"/>
      <c r="R2692" s="13"/>
    </row>
    <row r="2693" spans="1:18" ht="15.75" customHeight="1" x14ac:dyDescent="0.25">
      <c r="A2693" s="1"/>
      <c r="B2693" s="6" t="s">
        <v>23</v>
      </c>
      <c r="C2693" s="6">
        <v>1197831</v>
      </c>
      <c r="D2693" s="7">
        <v>44306</v>
      </c>
      <c r="E2693" s="6" t="s">
        <v>24</v>
      </c>
      <c r="F2693" s="6" t="s">
        <v>98</v>
      </c>
      <c r="G2693" s="6" t="s">
        <v>99</v>
      </c>
      <c r="H2693" s="6" t="s">
        <v>22</v>
      </c>
      <c r="I2693" s="8">
        <v>0.30000000000000004</v>
      </c>
      <c r="J2693" s="9">
        <v>3250</v>
      </c>
      <c r="K2693" s="10">
        <f t="shared" si="21"/>
        <v>975.00000000000011</v>
      </c>
      <c r="L2693" s="10">
        <f t="shared" si="20"/>
        <v>390.00000000000006</v>
      </c>
      <c r="M2693" s="11">
        <v>0.4</v>
      </c>
      <c r="O2693" s="16"/>
      <c r="P2693" s="14"/>
      <c r="Q2693" s="12"/>
      <c r="R2693" s="13"/>
    </row>
    <row r="2694" spans="1:18" ht="15.75" customHeight="1" x14ac:dyDescent="0.25">
      <c r="A2694" s="1"/>
      <c r="B2694" s="6" t="s">
        <v>23</v>
      </c>
      <c r="C2694" s="6">
        <v>1197831</v>
      </c>
      <c r="D2694" s="7">
        <v>44335</v>
      </c>
      <c r="E2694" s="6" t="s">
        <v>24</v>
      </c>
      <c r="F2694" s="6" t="s">
        <v>98</v>
      </c>
      <c r="G2694" s="6" t="s">
        <v>99</v>
      </c>
      <c r="H2694" s="6" t="s">
        <v>17</v>
      </c>
      <c r="I2694" s="8">
        <v>0.4</v>
      </c>
      <c r="J2694" s="9">
        <v>5950</v>
      </c>
      <c r="K2694" s="10">
        <f t="shared" si="21"/>
        <v>2380</v>
      </c>
      <c r="L2694" s="10">
        <f t="shared" si="20"/>
        <v>952</v>
      </c>
      <c r="M2694" s="11">
        <v>0.4</v>
      </c>
      <c r="O2694" s="16"/>
      <c r="P2694" s="14"/>
      <c r="Q2694" s="12"/>
      <c r="R2694" s="13"/>
    </row>
    <row r="2695" spans="1:18" ht="15.75" customHeight="1" x14ac:dyDescent="0.25">
      <c r="A2695" s="1"/>
      <c r="B2695" s="6" t="s">
        <v>23</v>
      </c>
      <c r="C2695" s="6">
        <v>1197831</v>
      </c>
      <c r="D2695" s="7">
        <v>44335</v>
      </c>
      <c r="E2695" s="6" t="s">
        <v>24</v>
      </c>
      <c r="F2695" s="6" t="s">
        <v>98</v>
      </c>
      <c r="G2695" s="6" t="s">
        <v>99</v>
      </c>
      <c r="H2695" s="6" t="s">
        <v>18</v>
      </c>
      <c r="I2695" s="8">
        <v>0.4</v>
      </c>
      <c r="J2695" s="9">
        <v>3000</v>
      </c>
      <c r="K2695" s="10">
        <f t="shared" si="21"/>
        <v>1200</v>
      </c>
      <c r="L2695" s="10">
        <f t="shared" si="20"/>
        <v>420</v>
      </c>
      <c r="M2695" s="11">
        <v>0.35</v>
      </c>
      <c r="O2695" s="16"/>
      <c r="P2695" s="14"/>
      <c r="Q2695" s="12"/>
      <c r="R2695" s="13"/>
    </row>
    <row r="2696" spans="1:18" ht="15.75" customHeight="1" x14ac:dyDescent="0.25">
      <c r="A2696" s="1"/>
      <c r="B2696" s="6" t="s">
        <v>23</v>
      </c>
      <c r="C2696" s="6">
        <v>1197831</v>
      </c>
      <c r="D2696" s="7">
        <v>44335</v>
      </c>
      <c r="E2696" s="6" t="s">
        <v>24</v>
      </c>
      <c r="F2696" s="6" t="s">
        <v>98</v>
      </c>
      <c r="G2696" s="6" t="s">
        <v>99</v>
      </c>
      <c r="H2696" s="6" t="s">
        <v>19</v>
      </c>
      <c r="I2696" s="8">
        <v>0.35000000000000003</v>
      </c>
      <c r="J2696" s="9">
        <v>2750</v>
      </c>
      <c r="K2696" s="10">
        <f t="shared" si="21"/>
        <v>962.50000000000011</v>
      </c>
      <c r="L2696" s="10">
        <f t="shared" si="20"/>
        <v>385.00000000000006</v>
      </c>
      <c r="M2696" s="11">
        <v>0.4</v>
      </c>
      <c r="O2696" s="16"/>
      <c r="P2696" s="14"/>
      <c r="Q2696" s="12"/>
      <c r="R2696" s="13"/>
    </row>
    <row r="2697" spans="1:18" ht="15.75" customHeight="1" x14ac:dyDescent="0.25">
      <c r="A2697" s="1"/>
      <c r="B2697" s="6" t="s">
        <v>23</v>
      </c>
      <c r="C2697" s="6">
        <v>1197831</v>
      </c>
      <c r="D2697" s="7">
        <v>44335</v>
      </c>
      <c r="E2697" s="6" t="s">
        <v>24</v>
      </c>
      <c r="F2697" s="6" t="s">
        <v>98</v>
      </c>
      <c r="G2697" s="6" t="s">
        <v>99</v>
      </c>
      <c r="H2697" s="6" t="s">
        <v>20</v>
      </c>
      <c r="I2697" s="8">
        <v>0.35000000000000003</v>
      </c>
      <c r="J2697" s="9">
        <v>2250</v>
      </c>
      <c r="K2697" s="10">
        <f t="shared" si="21"/>
        <v>787.50000000000011</v>
      </c>
      <c r="L2697" s="10">
        <f t="shared" si="20"/>
        <v>315.00000000000006</v>
      </c>
      <c r="M2697" s="11">
        <v>0.4</v>
      </c>
      <c r="O2697" s="16"/>
      <c r="P2697" s="14"/>
      <c r="Q2697" s="12"/>
      <c r="R2697" s="13"/>
    </row>
    <row r="2698" spans="1:18" ht="15.75" customHeight="1" x14ac:dyDescent="0.25">
      <c r="A2698" s="1"/>
      <c r="B2698" s="6" t="s">
        <v>23</v>
      </c>
      <c r="C2698" s="6">
        <v>1197831</v>
      </c>
      <c r="D2698" s="7">
        <v>44335</v>
      </c>
      <c r="E2698" s="6" t="s">
        <v>24</v>
      </c>
      <c r="F2698" s="6" t="s">
        <v>98</v>
      </c>
      <c r="G2698" s="6" t="s">
        <v>99</v>
      </c>
      <c r="H2698" s="6" t="s">
        <v>21</v>
      </c>
      <c r="I2698" s="8">
        <v>0.44999999999999996</v>
      </c>
      <c r="J2698" s="9">
        <v>2500</v>
      </c>
      <c r="K2698" s="10">
        <f t="shared" si="21"/>
        <v>1125</v>
      </c>
      <c r="L2698" s="10">
        <f t="shared" si="20"/>
        <v>393.75</v>
      </c>
      <c r="M2698" s="11">
        <v>0.35</v>
      </c>
      <c r="O2698" s="16"/>
      <c r="P2698" s="14"/>
      <c r="Q2698" s="12"/>
      <c r="R2698" s="13"/>
    </row>
    <row r="2699" spans="1:18" ht="15.75" customHeight="1" x14ac:dyDescent="0.25">
      <c r="A2699" s="1"/>
      <c r="B2699" s="6" t="s">
        <v>23</v>
      </c>
      <c r="C2699" s="6">
        <v>1197831</v>
      </c>
      <c r="D2699" s="7">
        <v>44335</v>
      </c>
      <c r="E2699" s="6" t="s">
        <v>24</v>
      </c>
      <c r="F2699" s="6" t="s">
        <v>98</v>
      </c>
      <c r="G2699" s="6" t="s">
        <v>99</v>
      </c>
      <c r="H2699" s="6" t="s">
        <v>22</v>
      </c>
      <c r="I2699" s="8">
        <v>0.44999999999999996</v>
      </c>
      <c r="J2699" s="9">
        <v>3500</v>
      </c>
      <c r="K2699" s="10">
        <f t="shared" si="21"/>
        <v>1574.9999999999998</v>
      </c>
      <c r="L2699" s="10">
        <f t="shared" si="20"/>
        <v>630</v>
      </c>
      <c r="M2699" s="11">
        <v>0.4</v>
      </c>
      <c r="O2699" s="16"/>
      <c r="P2699" s="14"/>
      <c r="Q2699" s="12"/>
      <c r="R2699" s="13"/>
    </row>
    <row r="2700" spans="1:18" ht="15.75" customHeight="1" x14ac:dyDescent="0.25">
      <c r="A2700" s="1"/>
      <c r="B2700" s="6" t="s">
        <v>23</v>
      </c>
      <c r="C2700" s="6">
        <v>1197831</v>
      </c>
      <c r="D2700" s="7">
        <v>44368</v>
      </c>
      <c r="E2700" s="6" t="s">
        <v>24</v>
      </c>
      <c r="F2700" s="6" t="s">
        <v>98</v>
      </c>
      <c r="G2700" s="6" t="s">
        <v>99</v>
      </c>
      <c r="H2700" s="6" t="s">
        <v>17</v>
      </c>
      <c r="I2700" s="8">
        <v>0.39999999999999997</v>
      </c>
      <c r="J2700" s="9">
        <v>6000</v>
      </c>
      <c r="K2700" s="10">
        <f t="shared" si="21"/>
        <v>2400</v>
      </c>
      <c r="L2700" s="10">
        <f t="shared" si="20"/>
        <v>960</v>
      </c>
      <c r="M2700" s="11">
        <v>0.4</v>
      </c>
      <c r="O2700" s="16"/>
      <c r="P2700" s="14"/>
      <c r="Q2700" s="12"/>
      <c r="R2700" s="13"/>
    </row>
    <row r="2701" spans="1:18" ht="15.75" customHeight="1" x14ac:dyDescent="0.25">
      <c r="A2701" s="1"/>
      <c r="B2701" s="6" t="s">
        <v>23</v>
      </c>
      <c r="C2701" s="6">
        <v>1197831</v>
      </c>
      <c r="D2701" s="7">
        <v>44368</v>
      </c>
      <c r="E2701" s="6" t="s">
        <v>24</v>
      </c>
      <c r="F2701" s="6" t="s">
        <v>98</v>
      </c>
      <c r="G2701" s="6" t="s">
        <v>99</v>
      </c>
      <c r="H2701" s="6" t="s">
        <v>18</v>
      </c>
      <c r="I2701" s="8">
        <v>0.35000000000000003</v>
      </c>
      <c r="J2701" s="9">
        <v>3500</v>
      </c>
      <c r="K2701" s="10">
        <f t="shared" si="21"/>
        <v>1225.0000000000002</v>
      </c>
      <c r="L2701" s="10">
        <f t="shared" si="20"/>
        <v>428.75000000000006</v>
      </c>
      <c r="M2701" s="11">
        <v>0.35</v>
      </c>
      <c r="O2701" s="16"/>
      <c r="P2701" s="14"/>
      <c r="Q2701" s="12"/>
      <c r="R2701" s="13"/>
    </row>
    <row r="2702" spans="1:18" ht="15.75" customHeight="1" x14ac:dyDescent="0.25">
      <c r="A2702" s="1"/>
      <c r="B2702" s="6" t="s">
        <v>23</v>
      </c>
      <c r="C2702" s="6">
        <v>1197831</v>
      </c>
      <c r="D2702" s="7">
        <v>44368</v>
      </c>
      <c r="E2702" s="6" t="s">
        <v>24</v>
      </c>
      <c r="F2702" s="6" t="s">
        <v>98</v>
      </c>
      <c r="G2702" s="6" t="s">
        <v>99</v>
      </c>
      <c r="H2702" s="6" t="s">
        <v>19</v>
      </c>
      <c r="I2702" s="8">
        <v>0.4</v>
      </c>
      <c r="J2702" s="9">
        <v>3250</v>
      </c>
      <c r="K2702" s="10">
        <f t="shared" si="21"/>
        <v>1300</v>
      </c>
      <c r="L2702" s="10">
        <f t="shared" si="20"/>
        <v>520</v>
      </c>
      <c r="M2702" s="11">
        <v>0.4</v>
      </c>
      <c r="O2702" s="16"/>
      <c r="P2702" s="14"/>
      <c r="Q2702" s="12"/>
      <c r="R2702" s="13"/>
    </row>
    <row r="2703" spans="1:18" ht="15.75" customHeight="1" x14ac:dyDescent="0.25">
      <c r="A2703" s="1"/>
      <c r="B2703" s="6" t="s">
        <v>23</v>
      </c>
      <c r="C2703" s="6">
        <v>1197831</v>
      </c>
      <c r="D2703" s="7">
        <v>44368</v>
      </c>
      <c r="E2703" s="6" t="s">
        <v>24</v>
      </c>
      <c r="F2703" s="6" t="s">
        <v>98</v>
      </c>
      <c r="G2703" s="6" t="s">
        <v>99</v>
      </c>
      <c r="H2703" s="6" t="s">
        <v>20</v>
      </c>
      <c r="I2703" s="8">
        <v>0.4</v>
      </c>
      <c r="J2703" s="9">
        <v>3000</v>
      </c>
      <c r="K2703" s="10">
        <f t="shared" si="21"/>
        <v>1200</v>
      </c>
      <c r="L2703" s="10">
        <f t="shared" si="20"/>
        <v>480</v>
      </c>
      <c r="M2703" s="11">
        <v>0.4</v>
      </c>
      <c r="O2703" s="16"/>
      <c r="P2703" s="14"/>
      <c r="Q2703" s="12"/>
      <c r="R2703" s="13"/>
    </row>
    <row r="2704" spans="1:18" ht="15.75" customHeight="1" x14ac:dyDescent="0.25">
      <c r="A2704" s="1"/>
      <c r="B2704" s="6" t="s">
        <v>23</v>
      </c>
      <c r="C2704" s="6">
        <v>1197831</v>
      </c>
      <c r="D2704" s="7">
        <v>44368</v>
      </c>
      <c r="E2704" s="6" t="s">
        <v>24</v>
      </c>
      <c r="F2704" s="6" t="s">
        <v>98</v>
      </c>
      <c r="G2704" s="6" t="s">
        <v>99</v>
      </c>
      <c r="H2704" s="6" t="s">
        <v>21</v>
      </c>
      <c r="I2704" s="8">
        <v>0.54999999999999993</v>
      </c>
      <c r="J2704" s="9">
        <v>3000</v>
      </c>
      <c r="K2704" s="10">
        <f t="shared" si="21"/>
        <v>1649.9999999999998</v>
      </c>
      <c r="L2704" s="10">
        <f t="shared" si="20"/>
        <v>577.49999999999989</v>
      </c>
      <c r="M2704" s="11">
        <v>0.35</v>
      </c>
      <c r="O2704" s="16"/>
      <c r="P2704" s="14"/>
      <c r="Q2704" s="12"/>
      <c r="R2704" s="13"/>
    </row>
    <row r="2705" spans="1:18" ht="15.75" customHeight="1" x14ac:dyDescent="0.25">
      <c r="A2705" s="1"/>
      <c r="B2705" s="6" t="s">
        <v>23</v>
      </c>
      <c r="C2705" s="6">
        <v>1197831</v>
      </c>
      <c r="D2705" s="7">
        <v>44368</v>
      </c>
      <c r="E2705" s="6" t="s">
        <v>24</v>
      </c>
      <c r="F2705" s="6" t="s">
        <v>98</v>
      </c>
      <c r="G2705" s="6" t="s">
        <v>99</v>
      </c>
      <c r="H2705" s="6" t="s">
        <v>22</v>
      </c>
      <c r="I2705" s="8">
        <v>0.6</v>
      </c>
      <c r="J2705" s="9">
        <v>4750</v>
      </c>
      <c r="K2705" s="10">
        <f t="shared" si="21"/>
        <v>2850</v>
      </c>
      <c r="L2705" s="10">
        <f t="shared" si="20"/>
        <v>1140</v>
      </c>
      <c r="M2705" s="11">
        <v>0.4</v>
      </c>
      <c r="O2705" s="16"/>
      <c r="P2705" s="14"/>
      <c r="Q2705" s="12"/>
      <c r="R2705" s="13"/>
    </row>
    <row r="2706" spans="1:18" ht="15.75" customHeight="1" x14ac:dyDescent="0.25">
      <c r="A2706" s="1"/>
      <c r="B2706" s="6" t="s">
        <v>23</v>
      </c>
      <c r="C2706" s="6">
        <v>1197831</v>
      </c>
      <c r="D2706" s="7">
        <v>44396</v>
      </c>
      <c r="E2706" s="6" t="s">
        <v>24</v>
      </c>
      <c r="F2706" s="6" t="s">
        <v>98</v>
      </c>
      <c r="G2706" s="6" t="s">
        <v>99</v>
      </c>
      <c r="H2706" s="6" t="s">
        <v>17</v>
      </c>
      <c r="I2706" s="8">
        <v>0.54999999999999993</v>
      </c>
      <c r="J2706" s="9">
        <v>7000</v>
      </c>
      <c r="K2706" s="10">
        <f t="shared" si="21"/>
        <v>3849.9999999999995</v>
      </c>
      <c r="L2706" s="10">
        <f t="shared" si="20"/>
        <v>1540</v>
      </c>
      <c r="M2706" s="11">
        <v>0.4</v>
      </c>
      <c r="O2706" s="16"/>
      <c r="P2706" s="14"/>
      <c r="Q2706" s="12"/>
      <c r="R2706" s="13"/>
    </row>
    <row r="2707" spans="1:18" ht="15.75" customHeight="1" x14ac:dyDescent="0.25">
      <c r="A2707" s="1"/>
      <c r="B2707" s="6" t="s">
        <v>23</v>
      </c>
      <c r="C2707" s="6">
        <v>1197831</v>
      </c>
      <c r="D2707" s="7">
        <v>44396</v>
      </c>
      <c r="E2707" s="6" t="s">
        <v>24</v>
      </c>
      <c r="F2707" s="6" t="s">
        <v>98</v>
      </c>
      <c r="G2707" s="6" t="s">
        <v>99</v>
      </c>
      <c r="H2707" s="6" t="s">
        <v>18</v>
      </c>
      <c r="I2707" s="8">
        <v>0.5</v>
      </c>
      <c r="J2707" s="9">
        <v>4500</v>
      </c>
      <c r="K2707" s="10">
        <f t="shared" si="21"/>
        <v>2250</v>
      </c>
      <c r="L2707" s="10">
        <f t="shared" si="20"/>
        <v>787.5</v>
      </c>
      <c r="M2707" s="11">
        <v>0.35</v>
      </c>
      <c r="O2707" s="16"/>
      <c r="P2707" s="14"/>
      <c r="Q2707" s="12"/>
      <c r="R2707" s="13"/>
    </row>
    <row r="2708" spans="1:18" ht="15.75" customHeight="1" x14ac:dyDescent="0.25">
      <c r="A2708" s="1"/>
      <c r="B2708" s="6" t="s">
        <v>23</v>
      </c>
      <c r="C2708" s="6">
        <v>1197831</v>
      </c>
      <c r="D2708" s="7">
        <v>44396</v>
      </c>
      <c r="E2708" s="6" t="s">
        <v>24</v>
      </c>
      <c r="F2708" s="6" t="s">
        <v>98</v>
      </c>
      <c r="G2708" s="6" t="s">
        <v>99</v>
      </c>
      <c r="H2708" s="6" t="s">
        <v>19</v>
      </c>
      <c r="I2708" s="8">
        <v>0.45</v>
      </c>
      <c r="J2708" s="9">
        <v>3750</v>
      </c>
      <c r="K2708" s="10">
        <f t="shared" si="21"/>
        <v>1687.5</v>
      </c>
      <c r="L2708" s="10">
        <f t="shared" si="20"/>
        <v>675</v>
      </c>
      <c r="M2708" s="11">
        <v>0.4</v>
      </c>
      <c r="O2708" s="16"/>
      <c r="P2708" s="14"/>
      <c r="Q2708" s="12"/>
      <c r="R2708" s="13"/>
    </row>
    <row r="2709" spans="1:18" ht="15.75" customHeight="1" x14ac:dyDescent="0.25">
      <c r="A2709" s="1"/>
      <c r="B2709" s="6" t="s">
        <v>23</v>
      </c>
      <c r="C2709" s="6">
        <v>1197831</v>
      </c>
      <c r="D2709" s="7">
        <v>44396</v>
      </c>
      <c r="E2709" s="6" t="s">
        <v>24</v>
      </c>
      <c r="F2709" s="6" t="s">
        <v>98</v>
      </c>
      <c r="G2709" s="6" t="s">
        <v>99</v>
      </c>
      <c r="H2709" s="6" t="s">
        <v>20</v>
      </c>
      <c r="I2709" s="8">
        <v>0.45</v>
      </c>
      <c r="J2709" s="9">
        <v>3250</v>
      </c>
      <c r="K2709" s="10">
        <f t="shared" si="21"/>
        <v>1462.5</v>
      </c>
      <c r="L2709" s="10">
        <f t="shared" si="20"/>
        <v>585</v>
      </c>
      <c r="M2709" s="11">
        <v>0.4</v>
      </c>
      <c r="O2709" s="16"/>
      <c r="P2709" s="14"/>
      <c r="Q2709" s="12"/>
      <c r="R2709" s="13"/>
    </row>
    <row r="2710" spans="1:18" ht="15.75" customHeight="1" x14ac:dyDescent="0.25">
      <c r="A2710" s="1"/>
      <c r="B2710" s="6" t="s">
        <v>23</v>
      </c>
      <c r="C2710" s="6">
        <v>1197831</v>
      </c>
      <c r="D2710" s="7">
        <v>44396</v>
      </c>
      <c r="E2710" s="6" t="s">
        <v>24</v>
      </c>
      <c r="F2710" s="6" t="s">
        <v>98</v>
      </c>
      <c r="G2710" s="6" t="s">
        <v>99</v>
      </c>
      <c r="H2710" s="6" t="s">
        <v>21</v>
      </c>
      <c r="I2710" s="8">
        <v>0.6</v>
      </c>
      <c r="J2710" s="9">
        <v>3500</v>
      </c>
      <c r="K2710" s="10">
        <f t="shared" si="21"/>
        <v>2100</v>
      </c>
      <c r="L2710" s="10">
        <f t="shared" si="20"/>
        <v>735</v>
      </c>
      <c r="M2710" s="11">
        <v>0.35</v>
      </c>
      <c r="O2710" s="16"/>
      <c r="P2710" s="14"/>
      <c r="Q2710" s="12"/>
      <c r="R2710" s="13"/>
    </row>
    <row r="2711" spans="1:18" ht="15.75" customHeight="1" x14ac:dyDescent="0.25">
      <c r="A2711" s="1"/>
      <c r="B2711" s="6" t="s">
        <v>23</v>
      </c>
      <c r="C2711" s="6">
        <v>1197831</v>
      </c>
      <c r="D2711" s="7">
        <v>44396</v>
      </c>
      <c r="E2711" s="6" t="s">
        <v>24</v>
      </c>
      <c r="F2711" s="6" t="s">
        <v>98</v>
      </c>
      <c r="G2711" s="6" t="s">
        <v>99</v>
      </c>
      <c r="H2711" s="6" t="s">
        <v>22</v>
      </c>
      <c r="I2711" s="8">
        <v>0.65</v>
      </c>
      <c r="J2711" s="9">
        <v>5250</v>
      </c>
      <c r="K2711" s="10">
        <f t="shared" si="21"/>
        <v>3412.5</v>
      </c>
      <c r="L2711" s="10">
        <f t="shared" si="20"/>
        <v>1365</v>
      </c>
      <c r="M2711" s="11">
        <v>0.4</v>
      </c>
      <c r="O2711" s="16"/>
      <c r="P2711" s="14"/>
      <c r="Q2711" s="12"/>
      <c r="R2711" s="13"/>
    </row>
    <row r="2712" spans="1:18" ht="15.75" customHeight="1" x14ac:dyDescent="0.25">
      <c r="A2712" s="1"/>
      <c r="B2712" s="6" t="s">
        <v>23</v>
      </c>
      <c r="C2712" s="6">
        <v>1197831</v>
      </c>
      <c r="D2712" s="7">
        <v>44428</v>
      </c>
      <c r="E2712" s="6" t="s">
        <v>24</v>
      </c>
      <c r="F2712" s="6" t="s">
        <v>98</v>
      </c>
      <c r="G2712" s="6" t="s">
        <v>99</v>
      </c>
      <c r="H2712" s="6" t="s">
        <v>17</v>
      </c>
      <c r="I2712" s="8">
        <v>0.6</v>
      </c>
      <c r="J2712" s="9">
        <v>6750</v>
      </c>
      <c r="K2712" s="10">
        <f t="shared" si="21"/>
        <v>4050</v>
      </c>
      <c r="L2712" s="10">
        <f t="shared" si="20"/>
        <v>1620</v>
      </c>
      <c r="M2712" s="11">
        <v>0.4</v>
      </c>
      <c r="O2712" s="16"/>
      <c r="P2712" s="14"/>
      <c r="Q2712" s="12"/>
      <c r="R2712" s="13"/>
    </row>
    <row r="2713" spans="1:18" ht="15.75" customHeight="1" x14ac:dyDescent="0.25">
      <c r="A2713" s="1"/>
      <c r="B2713" s="6" t="s">
        <v>23</v>
      </c>
      <c r="C2713" s="6">
        <v>1197831</v>
      </c>
      <c r="D2713" s="7">
        <v>44428</v>
      </c>
      <c r="E2713" s="6" t="s">
        <v>24</v>
      </c>
      <c r="F2713" s="6" t="s">
        <v>98</v>
      </c>
      <c r="G2713" s="6" t="s">
        <v>99</v>
      </c>
      <c r="H2713" s="6" t="s">
        <v>18</v>
      </c>
      <c r="I2713" s="8">
        <v>0.55000000000000004</v>
      </c>
      <c r="J2713" s="9">
        <v>4500</v>
      </c>
      <c r="K2713" s="10">
        <f t="shared" si="21"/>
        <v>2475</v>
      </c>
      <c r="L2713" s="10">
        <f t="shared" si="20"/>
        <v>866.25</v>
      </c>
      <c r="M2713" s="11">
        <v>0.35</v>
      </c>
      <c r="O2713" s="16"/>
      <c r="P2713" s="14"/>
      <c r="Q2713" s="12"/>
      <c r="R2713" s="13"/>
    </row>
    <row r="2714" spans="1:18" ht="15.75" customHeight="1" x14ac:dyDescent="0.25">
      <c r="A2714" s="1"/>
      <c r="B2714" s="6" t="s">
        <v>23</v>
      </c>
      <c r="C2714" s="6">
        <v>1197831</v>
      </c>
      <c r="D2714" s="7">
        <v>44428</v>
      </c>
      <c r="E2714" s="6" t="s">
        <v>24</v>
      </c>
      <c r="F2714" s="6" t="s">
        <v>98</v>
      </c>
      <c r="G2714" s="6" t="s">
        <v>99</v>
      </c>
      <c r="H2714" s="6" t="s">
        <v>19</v>
      </c>
      <c r="I2714" s="8">
        <v>0.5</v>
      </c>
      <c r="J2714" s="9">
        <v>3750</v>
      </c>
      <c r="K2714" s="10">
        <f t="shared" si="21"/>
        <v>1875</v>
      </c>
      <c r="L2714" s="10">
        <f t="shared" si="20"/>
        <v>750</v>
      </c>
      <c r="M2714" s="11">
        <v>0.4</v>
      </c>
      <c r="O2714" s="16"/>
      <c r="P2714" s="14"/>
      <c r="Q2714" s="12"/>
      <c r="R2714" s="13"/>
    </row>
    <row r="2715" spans="1:18" ht="15.75" customHeight="1" x14ac:dyDescent="0.25">
      <c r="A2715" s="1"/>
      <c r="B2715" s="6" t="s">
        <v>23</v>
      </c>
      <c r="C2715" s="6">
        <v>1197831</v>
      </c>
      <c r="D2715" s="7">
        <v>44428</v>
      </c>
      <c r="E2715" s="6" t="s">
        <v>24</v>
      </c>
      <c r="F2715" s="6" t="s">
        <v>98</v>
      </c>
      <c r="G2715" s="6" t="s">
        <v>99</v>
      </c>
      <c r="H2715" s="6" t="s">
        <v>20</v>
      </c>
      <c r="I2715" s="8">
        <v>0.4</v>
      </c>
      <c r="J2715" s="9">
        <v>3250</v>
      </c>
      <c r="K2715" s="10">
        <f t="shared" si="21"/>
        <v>1300</v>
      </c>
      <c r="L2715" s="10">
        <f t="shared" si="20"/>
        <v>520</v>
      </c>
      <c r="M2715" s="11">
        <v>0.4</v>
      </c>
      <c r="O2715" s="16"/>
      <c r="P2715" s="14"/>
      <c r="Q2715" s="12"/>
      <c r="R2715" s="13"/>
    </row>
    <row r="2716" spans="1:18" ht="15.75" customHeight="1" x14ac:dyDescent="0.25">
      <c r="A2716" s="1"/>
      <c r="B2716" s="6" t="s">
        <v>23</v>
      </c>
      <c r="C2716" s="6">
        <v>1197831</v>
      </c>
      <c r="D2716" s="7">
        <v>44428</v>
      </c>
      <c r="E2716" s="6" t="s">
        <v>24</v>
      </c>
      <c r="F2716" s="6" t="s">
        <v>98</v>
      </c>
      <c r="G2716" s="6" t="s">
        <v>99</v>
      </c>
      <c r="H2716" s="6" t="s">
        <v>21</v>
      </c>
      <c r="I2716" s="8">
        <v>0.5</v>
      </c>
      <c r="J2716" s="9">
        <v>3000</v>
      </c>
      <c r="K2716" s="10">
        <f t="shared" si="21"/>
        <v>1500</v>
      </c>
      <c r="L2716" s="10">
        <f t="shared" si="20"/>
        <v>525</v>
      </c>
      <c r="M2716" s="11">
        <v>0.35</v>
      </c>
      <c r="O2716" s="16"/>
      <c r="P2716" s="14"/>
      <c r="Q2716" s="12"/>
      <c r="R2716" s="13"/>
    </row>
    <row r="2717" spans="1:18" ht="15.75" customHeight="1" x14ac:dyDescent="0.25">
      <c r="A2717" s="1"/>
      <c r="B2717" s="6" t="s">
        <v>23</v>
      </c>
      <c r="C2717" s="6">
        <v>1197831</v>
      </c>
      <c r="D2717" s="7">
        <v>44428</v>
      </c>
      <c r="E2717" s="6" t="s">
        <v>24</v>
      </c>
      <c r="F2717" s="6" t="s">
        <v>98</v>
      </c>
      <c r="G2717" s="6" t="s">
        <v>99</v>
      </c>
      <c r="H2717" s="6" t="s">
        <v>22</v>
      </c>
      <c r="I2717" s="8">
        <v>0.55000000000000004</v>
      </c>
      <c r="J2717" s="9">
        <v>4750</v>
      </c>
      <c r="K2717" s="10">
        <f t="shared" si="21"/>
        <v>2612.5</v>
      </c>
      <c r="L2717" s="10">
        <f t="shared" si="20"/>
        <v>1045</v>
      </c>
      <c r="M2717" s="11">
        <v>0.4</v>
      </c>
      <c r="O2717" s="16"/>
      <c r="P2717" s="14"/>
      <c r="Q2717" s="12"/>
      <c r="R2717" s="13"/>
    </row>
    <row r="2718" spans="1:18" ht="15.75" customHeight="1" x14ac:dyDescent="0.25">
      <c r="A2718" s="1"/>
      <c r="B2718" s="6" t="s">
        <v>23</v>
      </c>
      <c r="C2718" s="6">
        <v>1197831</v>
      </c>
      <c r="D2718" s="7">
        <v>44458</v>
      </c>
      <c r="E2718" s="6" t="s">
        <v>24</v>
      </c>
      <c r="F2718" s="6" t="s">
        <v>98</v>
      </c>
      <c r="G2718" s="6" t="s">
        <v>99</v>
      </c>
      <c r="H2718" s="6" t="s">
        <v>17</v>
      </c>
      <c r="I2718" s="8">
        <v>0.5</v>
      </c>
      <c r="J2718" s="9">
        <v>5750</v>
      </c>
      <c r="K2718" s="10">
        <f t="shared" si="21"/>
        <v>2875</v>
      </c>
      <c r="L2718" s="10">
        <f t="shared" si="20"/>
        <v>1150</v>
      </c>
      <c r="M2718" s="11">
        <v>0.4</v>
      </c>
      <c r="O2718" s="16"/>
      <c r="P2718" s="14"/>
      <c r="Q2718" s="12"/>
      <c r="R2718" s="13"/>
    </row>
    <row r="2719" spans="1:18" ht="15.75" customHeight="1" x14ac:dyDescent="0.25">
      <c r="A2719" s="1"/>
      <c r="B2719" s="6" t="s">
        <v>23</v>
      </c>
      <c r="C2719" s="6">
        <v>1197831</v>
      </c>
      <c r="D2719" s="7">
        <v>44458</v>
      </c>
      <c r="E2719" s="6" t="s">
        <v>24</v>
      </c>
      <c r="F2719" s="6" t="s">
        <v>98</v>
      </c>
      <c r="G2719" s="6" t="s">
        <v>99</v>
      </c>
      <c r="H2719" s="6" t="s">
        <v>18</v>
      </c>
      <c r="I2719" s="8">
        <v>0.40000000000000013</v>
      </c>
      <c r="J2719" s="9">
        <v>3750</v>
      </c>
      <c r="K2719" s="10">
        <f t="shared" si="21"/>
        <v>1500.0000000000005</v>
      </c>
      <c r="L2719" s="10">
        <f t="shared" si="20"/>
        <v>525.00000000000011</v>
      </c>
      <c r="M2719" s="11">
        <v>0.35</v>
      </c>
      <c r="O2719" s="16"/>
      <c r="P2719" s="14"/>
      <c r="Q2719" s="12"/>
      <c r="R2719" s="13"/>
    </row>
    <row r="2720" spans="1:18" ht="15.75" customHeight="1" x14ac:dyDescent="0.25">
      <c r="A2720" s="1"/>
      <c r="B2720" s="6" t="s">
        <v>23</v>
      </c>
      <c r="C2720" s="6">
        <v>1197831</v>
      </c>
      <c r="D2720" s="7">
        <v>44458</v>
      </c>
      <c r="E2720" s="6" t="s">
        <v>24</v>
      </c>
      <c r="F2720" s="6" t="s">
        <v>98</v>
      </c>
      <c r="G2720" s="6" t="s">
        <v>99</v>
      </c>
      <c r="H2720" s="6" t="s">
        <v>19</v>
      </c>
      <c r="I2720" s="8">
        <v>0.15000000000000008</v>
      </c>
      <c r="J2720" s="9">
        <v>2750</v>
      </c>
      <c r="K2720" s="10">
        <f t="shared" si="21"/>
        <v>412.50000000000023</v>
      </c>
      <c r="L2720" s="10">
        <f t="shared" si="20"/>
        <v>165.00000000000011</v>
      </c>
      <c r="M2720" s="11">
        <v>0.4</v>
      </c>
      <c r="O2720" s="16"/>
      <c r="P2720" s="14"/>
      <c r="Q2720" s="12"/>
      <c r="R2720" s="13"/>
    </row>
    <row r="2721" spans="1:18" ht="15.75" customHeight="1" x14ac:dyDescent="0.25">
      <c r="A2721" s="1"/>
      <c r="B2721" s="6" t="s">
        <v>23</v>
      </c>
      <c r="C2721" s="6">
        <v>1197831</v>
      </c>
      <c r="D2721" s="7">
        <v>44458</v>
      </c>
      <c r="E2721" s="6" t="s">
        <v>24</v>
      </c>
      <c r="F2721" s="6" t="s">
        <v>98</v>
      </c>
      <c r="G2721" s="6" t="s">
        <v>99</v>
      </c>
      <c r="H2721" s="6" t="s">
        <v>20</v>
      </c>
      <c r="I2721" s="8">
        <v>0.15000000000000008</v>
      </c>
      <c r="J2721" s="9">
        <v>2500</v>
      </c>
      <c r="K2721" s="10">
        <f t="shared" si="21"/>
        <v>375.00000000000017</v>
      </c>
      <c r="L2721" s="10">
        <f t="shared" si="20"/>
        <v>150.00000000000009</v>
      </c>
      <c r="M2721" s="11">
        <v>0.4</v>
      </c>
      <c r="O2721" s="16"/>
      <c r="P2721" s="14"/>
      <c r="Q2721" s="12"/>
      <c r="R2721" s="13"/>
    </row>
    <row r="2722" spans="1:18" ht="15.75" customHeight="1" x14ac:dyDescent="0.25">
      <c r="A2722" s="1"/>
      <c r="B2722" s="6" t="s">
        <v>23</v>
      </c>
      <c r="C2722" s="6">
        <v>1197831</v>
      </c>
      <c r="D2722" s="7">
        <v>44458</v>
      </c>
      <c r="E2722" s="6" t="s">
        <v>24</v>
      </c>
      <c r="F2722" s="6" t="s">
        <v>98</v>
      </c>
      <c r="G2722" s="6" t="s">
        <v>99</v>
      </c>
      <c r="H2722" s="6" t="s">
        <v>21</v>
      </c>
      <c r="I2722" s="8">
        <v>0.25000000000000006</v>
      </c>
      <c r="J2722" s="9">
        <v>2500</v>
      </c>
      <c r="K2722" s="10">
        <f t="shared" si="21"/>
        <v>625.00000000000011</v>
      </c>
      <c r="L2722" s="10">
        <f t="shared" si="20"/>
        <v>218.75000000000003</v>
      </c>
      <c r="M2722" s="11">
        <v>0.35</v>
      </c>
      <c r="O2722" s="16"/>
      <c r="P2722" s="14"/>
      <c r="Q2722" s="12"/>
      <c r="R2722" s="13"/>
    </row>
    <row r="2723" spans="1:18" ht="15.75" customHeight="1" x14ac:dyDescent="0.25">
      <c r="A2723" s="1"/>
      <c r="B2723" s="6" t="s">
        <v>23</v>
      </c>
      <c r="C2723" s="6">
        <v>1197831</v>
      </c>
      <c r="D2723" s="7">
        <v>44458</v>
      </c>
      <c r="E2723" s="6" t="s">
        <v>24</v>
      </c>
      <c r="F2723" s="6" t="s">
        <v>98</v>
      </c>
      <c r="G2723" s="6" t="s">
        <v>99</v>
      </c>
      <c r="H2723" s="6" t="s">
        <v>22</v>
      </c>
      <c r="I2723" s="8">
        <v>0.3000000000000001</v>
      </c>
      <c r="J2723" s="9">
        <v>3500</v>
      </c>
      <c r="K2723" s="10">
        <f t="shared" si="21"/>
        <v>1050.0000000000005</v>
      </c>
      <c r="L2723" s="10">
        <f t="shared" si="20"/>
        <v>420.00000000000023</v>
      </c>
      <c r="M2723" s="11">
        <v>0.4</v>
      </c>
      <c r="O2723" s="16"/>
      <c r="P2723" s="14"/>
      <c r="Q2723" s="12"/>
      <c r="R2723" s="13"/>
    </row>
    <row r="2724" spans="1:18" ht="15.75" customHeight="1" x14ac:dyDescent="0.25">
      <c r="A2724" s="1"/>
      <c r="B2724" s="6" t="s">
        <v>23</v>
      </c>
      <c r="C2724" s="6">
        <v>1197831</v>
      </c>
      <c r="D2724" s="7">
        <v>44490</v>
      </c>
      <c r="E2724" s="6" t="s">
        <v>24</v>
      </c>
      <c r="F2724" s="6" t="s">
        <v>98</v>
      </c>
      <c r="G2724" s="6" t="s">
        <v>99</v>
      </c>
      <c r="H2724" s="6" t="s">
        <v>17</v>
      </c>
      <c r="I2724" s="8">
        <v>0.3000000000000001</v>
      </c>
      <c r="J2724" s="9">
        <v>5250</v>
      </c>
      <c r="K2724" s="10">
        <f t="shared" si="21"/>
        <v>1575.0000000000005</v>
      </c>
      <c r="L2724" s="10">
        <f t="shared" si="20"/>
        <v>630.00000000000023</v>
      </c>
      <c r="M2724" s="11">
        <v>0.4</v>
      </c>
      <c r="O2724" s="16"/>
      <c r="P2724" s="14"/>
      <c r="Q2724" s="12"/>
      <c r="R2724" s="13"/>
    </row>
    <row r="2725" spans="1:18" ht="15.75" customHeight="1" x14ac:dyDescent="0.25">
      <c r="A2725" s="1"/>
      <c r="B2725" s="6" t="s">
        <v>23</v>
      </c>
      <c r="C2725" s="6">
        <v>1197831</v>
      </c>
      <c r="D2725" s="7">
        <v>44490</v>
      </c>
      <c r="E2725" s="6" t="s">
        <v>24</v>
      </c>
      <c r="F2725" s="6" t="s">
        <v>98</v>
      </c>
      <c r="G2725" s="6" t="s">
        <v>99</v>
      </c>
      <c r="H2725" s="6" t="s">
        <v>18</v>
      </c>
      <c r="I2725" s="8">
        <v>0.20000000000000012</v>
      </c>
      <c r="J2725" s="9">
        <v>3500</v>
      </c>
      <c r="K2725" s="10">
        <f t="shared" si="21"/>
        <v>700.00000000000045</v>
      </c>
      <c r="L2725" s="10">
        <f t="shared" si="20"/>
        <v>245.00000000000014</v>
      </c>
      <c r="M2725" s="11">
        <v>0.35</v>
      </c>
      <c r="O2725" s="16"/>
      <c r="P2725" s="14"/>
      <c r="Q2725" s="12"/>
      <c r="R2725" s="13"/>
    </row>
    <row r="2726" spans="1:18" ht="15.75" customHeight="1" x14ac:dyDescent="0.25">
      <c r="A2726" s="1"/>
      <c r="B2726" s="6" t="s">
        <v>23</v>
      </c>
      <c r="C2726" s="6">
        <v>1197831</v>
      </c>
      <c r="D2726" s="7">
        <v>44490</v>
      </c>
      <c r="E2726" s="6" t="s">
        <v>24</v>
      </c>
      <c r="F2726" s="6" t="s">
        <v>98</v>
      </c>
      <c r="G2726" s="6" t="s">
        <v>99</v>
      </c>
      <c r="H2726" s="6" t="s">
        <v>19</v>
      </c>
      <c r="I2726" s="8">
        <v>0.20000000000000012</v>
      </c>
      <c r="J2726" s="9">
        <v>2250</v>
      </c>
      <c r="K2726" s="10">
        <f t="shared" si="21"/>
        <v>450.00000000000028</v>
      </c>
      <c r="L2726" s="10">
        <f t="shared" si="20"/>
        <v>180.00000000000011</v>
      </c>
      <c r="M2726" s="11">
        <v>0.4</v>
      </c>
      <c r="O2726" s="16"/>
      <c r="P2726" s="14"/>
      <c r="Q2726" s="12"/>
      <c r="R2726" s="13"/>
    </row>
    <row r="2727" spans="1:18" ht="15.75" customHeight="1" x14ac:dyDescent="0.25">
      <c r="A2727" s="1"/>
      <c r="B2727" s="6" t="s">
        <v>23</v>
      </c>
      <c r="C2727" s="6">
        <v>1197831</v>
      </c>
      <c r="D2727" s="7">
        <v>44490</v>
      </c>
      <c r="E2727" s="6" t="s">
        <v>24</v>
      </c>
      <c r="F2727" s="6" t="s">
        <v>98</v>
      </c>
      <c r="G2727" s="6" t="s">
        <v>99</v>
      </c>
      <c r="H2727" s="6" t="s">
        <v>20</v>
      </c>
      <c r="I2727" s="8">
        <v>0.20000000000000012</v>
      </c>
      <c r="J2727" s="9">
        <v>2000</v>
      </c>
      <c r="K2727" s="10">
        <f t="shared" si="21"/>
        <v>400.00000000000023</v>
      </c>
      <c r="L2727" s="10">
        <f t="shared" si="20"/>
        <v>160.00000000000011</v>
      </c>
      <c r="M2727" s="11">
        <v>0.4</v>
      </c>
      <c r="O2727" s="16"/>
      <c r="P2727" s="14"/>
      <c r="Q2727" s="12"/>
      <c r="R2727" s="13"/>
    </row>
    <row r="2728" spans="1:18" ht="15.75" customHeight="1" x14ac:dyDescent="0.25">
      <c r="A2728" s="1"/>
      <c r="B2728" s="6" t="s">
        <v>23</v>
      </c>
      <c r="C2728" s="6">
        <v>1197831</v>
      </c>
      <c r="D2728" s="7">
        <v>44490</v>
      </c>
      <c r="E2728" s="6" t="s">
        <v>24</v>
      </c>
      <c r="F2728" s="6" t="s">
        <v>98</v>
      </c>
      <c r="G2728" s="6" t="s">
        <v>99</v>
      </c>
      <c r="H2728" s="6" t="s">
        <v>21</v>
      </c>
      <c r="I2728" s="8">
        <v>0.3000000000000001</v>
      </c>
      <c r="J2728" s="9">
        <v>2000</v>
      </c>
      <c r="K2728" s="10">
        <f t="shared" si="21"/>
        <v>600.00000000000023</v>
      </c>
      <c r="L2728" s="10">
        <f t="shared" si="20"/>
        <v>210.00000000000006</v>
      </c>
      <c r="M2728" s="11">
        <v>0.35</v>
      </c>
      <c r="O2728" s="16"/>
      <c r="P2728" s="14"/>
      <c r="Q2728" s="12"/>
      <c r="R2728" s="13"/>
    </row>
    <row r="2729" spans="1:18" ht="15.75" customHeight="1" x14ac:dyDescent="0.25">
      <c r="A2729" s="1"/>
      <c r="B2729" s="6" t="s">
        <v>23</v>
      </c>
      <c r="C2729" s="6">
        <v>1197831</v>
      </c>
      <c r="D2729" s="7">
        <v>44490</v>
      </c>
      <c r="E2729" s="6" t="s">
        <v>24</v>
      </c>
      <c r="F2729" s="6" t="s">
        <v>98</v>
      </c>
      <c r="G2729" s="6" t="s">
        <v>99</v>
      </c>
      <c r="H2729" s="6" t="s">
        <v>22</v>
      </c>
      <c r="I2729" s="8">
        <v>0.30000000000000004</v>
      </c>
      <c r="J2729" s="9">
        <v>3250</v>
      </c>
      <c r="K2729" s="10">
        <f t="shared" si="21"/>
        <v>975.00000000000011</v>
      </c>
      <c r="L2729" s="10">
        <f t="shared" si="20"/>
        <v>390.00000000000006</v>
      </c>
      <c r="M2729" s="11">
        <v>0.4</v>
      </c>
      <c r="O2729" s="16"/>
      <c r="P2729" s="14"/>
      <c r="Q2729" s="12"/>
      <c r="R2729" s="13"/>
    </row>
    <row r="2730" spans="1:18" ht="15.75" customHeight="1" x14ac:dyDescent="0.25">
      <c r="A2730" s="1"/>
      <c r="B2730" s="6" t="s">
        <v>23</v>
      </c>
      <c r="C2730" s="6">
        <v>1197831</v>
      </c>
      <c r="D2730" s="7">
        <v>44520</v>
      </c>
      <c r="E2730" s="6" t="s">
        <v>24</v>
      </c>
      <c r="F2730" s="6" t="s">
        <v>98</v>
      </c>
      <c r="G2730" s="6" t="s">
        <v>99</v>
      </c>
      <c r="H2730" s="6" t="s">
        <v>17</v>
      </c>
      <c r="I2730" s="8">
        <v>0.25000000000000011</v>
      </c>
      <c r="J2730" s="9">
        <v>4750</v>
      </c>
      <c r="K2730" s="10">
        <f t="shared" si="21"/>
        <v>1187.5000000000005</v>
      </c>
      <c r="L2730" s="10">
        <f t="shared" si="20"/>
        <v>475.00000000000023</v>
      </c>
      <c r="M2730" s="11">
        <v>0.4</v>
      </c>
      <c r="O2730" s="16"/>
      <c r="P2730" s="14"/>
      <c r="Q2730" s="12"/>
      <c r="R2730" s="13"/>
    </row>
    <row r="2731" spans="1:18" ht="15.75" customHeight="1" x14ac:dyDescent="0.25">
      <c r="A2731" s="1"/>
      <c r="B2731" s="6" t="s">
        <v>23</v>
      </c>
      <c r="C2731" s="6">
        <v>1197831</v>
      </c>
      <c r="D2731" s="7">
        <v>44520</v>
      </c>
      <c r="E2731" s="6" t="s">
        <v>24</v>
      </c>
      <c r="F2731" s="6" t="s">
        <v>98</v>
      </c>
      <c r="G2731" s="6" t="s">
        <v>99</v>
      </c>
      <c r="H2731" s="6" t="s">
        <v>18</v>
      </c>
      <c r="I2731" s="8">
        <v>0.15000000000000013</v>
      </c>
      <c r="J2731" s="9">
        <v>3000</v>
      </c>
      <c r="K2731" s="10">
        <f t="shared" si="21"/>
        <v>450.0000000000004</v>
      </c>
      <c r="L2731" s="10">
        <f t="shared" si="20"/>
        <v>157.50000000000014</v>
      </c>
      <c r="M2731" s="11">
        <v>0.35</v>
      </c>
      <c r="O2731" s="16"/>
      <c r="P2731" s="14"/>
      <c r="Q2731" s="12"/>
      <c r="R2731" s="13"/>
    </row>
    <row r="2732" spans="1:18" ht="15.75" customHeight="1" x14ac:dyDescent="0.25">
      <c r="A2732" s="1"/>
      <c r="B2732" s="6" t="s">
        <v>23</v>
      </c>
      <c r="C2732" s="6">
        <v>1197831</v>
      </c>
      <c r="D2732" s="7">
        <v>44520</v>
      </c>
      <c r="E2732" s="6" t="s">
        <v>24</v>
      </c>
      <c r="F2732" s="6" t="s">
        <v>98</v>
      </c>
      <c r="G2732" s="6" t="s">
        <v>99</v>
      </c>
      <c r="H2732" s="6" t="s">
        <v>19</v>
      </c>
      <c r="I2732" s="8">
        <v>0.25000000000000017</v>
      </c>
      <c r="J2732" s="9">
        <v>2450</v>
      </c>
      <c r="K2732" s="10">
        <f t="shared" si="21"/>
        <v>612.50000000000045</v>
      </c>
      <c r="L2732" s="10">
        <f t="shared" si="20"/>
        <v>245.0000000000002</v>
      </c>
      <c r="M2732" s="11">
        <v>0.4</v>
      </c>
      <c r="O2732" s="16"/>
      <c r="P2732" s="14"/>
      <c r="Q2732" s="12"/>
      <c r="R2732" s="13"/>
    </row>
    <row r="2733" spans="1:18" ht="15.75" customHeight="1" x14ac:dyDescent="0.25">
      <c r="A2733" s="1"/>
      <c r="B2733" s="6" t="s">
        <v>23</v>
      </c>
      <c r="C2733" s="6">
        <v>1197831</v>
      </c>
      <c r="D2733" s="7">
        <v>44520</v>
      </c>
      <c r="E2733" s="6" t="s">
        <v>24</v>
      </c>
      <c r="F2733" s="6" t="s">
        <v>98</v>
      </c>
      <c r="G2733" s="6" t="s">
        <v>99</v>
      </c>
      <c r="H2733" s="6" t="s">
        <v>20</v>
      </c>
      <c r="I2733" s="8">
        <v>0.55000000000000016</v>
      </c>
      <c r="J2733" s="9">
        <v>3000</v>
      </c>
      <c r="K2733" s="10">
        <f t="shared" si="21"/>
        <v>1650.0000000000005</v>
      </c>
      <c r="L2733" s="10">
        <f t="shared" si="20"/>
        <v>660.00000000000023</v>
      </c>
      <c r="M2733" s="11">
        <v>0.4</v>
      </c>
      <c r="O2733" s="16"/>
      <c r="P2733" s="14"/>
      <c r="Q2733" s="12"/>
      <c r="R2733" s="13"/>
    </row>
    <row r="2734" spans="1:18" ht="15.75" customHeight="1" x14ac:dyDescent="0.25">
      <c r="A2734" s="1"/>
      <c r="B2734" s="6" t="s">
        <v>23</v>
      </c>
      <c r="C2734" s="6">
        <v>1197831</v>
      </c>
      <c r="D2734" s="7">
        <v>44520</v>
      </c>
      <c r="E2734" s="6" t="s">
        <v>24</v>
      </c>
      <c r="F2734" s="6" t="s">
        <v>98</v>
      </c>
      <c r="G2734" s="6" t="s">
        <v>99</v>
      </c>
      <c r="H2734" s="6" t="s">
        <v>21</v>
      </c>
      <c r="I2734" s="8">
        <v>0.75000000000000011</v>
      </c>
      <c r="J2734" s="9">
        <v>2750</v>
      </c>
      <c r="K2734" s="10">
        <f t="shared" si="21"/>
        <v>2062.5000000000005</v>
      </c>
      <c r="L2734" s="10">
        <f t="shared" si="20"/>
        <v>721.87500000000011</v>
      </c>
      <c r="M2734" s="11">
        <v>0.35</v>
      </c>
      <c r="O2734" s="16"/>
      <c r="P2734" s="14"/>
      <c r="Q2734" s="12"/>
      <c r="R2734" s="13"/>
    </row>
    <row r="2735" spans="1:18" ht="15.75" customHeight="1" x14ac:dyDescent="0.25">
      <c r="A2735" s="1"/>
      <c r="B2735" s="6" t="s">
        <v>23</v>
      </c>
      <c r="C2735" s="6">
        <v>1197831</v>
      </c>
      <c r="D2735" s="7">
        <v>44520</v>
      </c>
      <c r="E2735" s="6" t="s">
        <v>24</v>
      </c>
      <c r="F2735" s="6" t="s">
        <v>98</v>
      </c>
      <c r="G2735" s="6" t="s">
        <v>99</v>
      </c>
      <c r="H2735" s="6" t="s">
        <v>22</v>
      </c>
      <c r="I2735" s="8">
        <v>0.75</v>
      </c>
      <c r="J2735" s="9">
        <v>3750</v>
      </c>
      <c r="K2735" s="10">
        <f t="shared" si="21"/>
        <v>2812.5</v>
      </c>
      <c r="L2735" s="10">
        <f t="shared" si="20"/>
        <v>1125</v>
      </c>
      <c r="M2735" s="11">
        <v>0.4</v>
      </c>
      <c r="O2735" s="16"/>
      <c r="P2735" s="14"/>
      <c r="Q2735" s="12"/>
      <c r="R2735" s="13"/>
    </row>
    <row r="2736" spans="1:18" ht="15.75" customHeight="1" x14ac:dyDescent="0.25">
      <c r="A2736" s="1"/>
      <c r="B2736" s="6" t="s">
        <v>23</v>
      </c>
      <c r="C2736" s="6">
        <v>1197831</v>
      </c>
      <c r="D2736" s="7">
        <v>44549</v>
      </c>
      <c r="E2736" s="6" t="s">
        <v>24</v>
      </c>
      <c r="F2736" s="6" t="s">
        <v>98</v>
      </c>
      <c r="G2736" s="6" t="s">
        <v>99</v>
      </c>
      <c r="H2736" s="6" t="s">
        <v>17</v>
      </c>
      <c r="I2736" s="8">
        <v>0.70000000000000007</v>
      </c>
      <c r="J2736" s="9">
        <v>6250</v>
      </c>
      <c r="K2736" s="10">
        <f t="shared" si="21"/>
        <v>4375</v>
      </c>
      <c r="L2736" s="10">
        <f t="shared" si="20"/>
        <v>1750</v>
      </c>
      <c r="M2736" s="11">
        <v>0.4</v>
      </c>
      <c r="O2736" s="16"/>
      <c r="P2736" s="14"/>
      <c r="Q2736" s="12"/>
      <c r="R2736" s="13"/>
    </row>
    <row r="2737" spans="1:18" ht="15.75" customHeight="1" x14ac:dyDescent="0.25">
      <c r="A2737" s="1"/>
      <c r="B2737" s="6" t="s">
        <v>23</v>
      </c>
      <c r="C2737" s="6">
        <v>1197831</v>
      </c>
      <c r="D2737" s="7">
        <v>44549</v>
      </c>
      <c r="E2737" s="6" t="s">
        <v>24</v>
      </c>
      <c r="F2737" s="6" t="s">
        <v>98</v>
      </c>
      <c r="G2737" s="6" t="s">
        <v>99</v>
      </c>
      <c r="H2737" s="6" t="s">
        <v>18</v>
      </c>
      <c r="I2737" s="8">
        <v>0.60000000000000009</v>
      </c>
      <c r="J2737" s="9">
        <v>4250</v>
      </c>
      <c r="K2737" s="10">
        <f t="shared" si="21"/>
        <v>2550.0000000000005</v>
      </c>
      <c r="L2737" s="10">
        <f t="shared" si="20"/>
        <v>892.50000000000011</v>
      </c>
      <c r="M2737" s="11">
        <v>0.35</v>
      </c>
      <c r="O2737" s="16"/>
      <c r="P2737" s="14"/>
      <c r="Q2737" s="12"/>
      <c r="R2737" s="13"/>
    </row>
    <row r="2738" spans="1:18" ht="15.75" customHeight="1" x14ac:dyDescent="0.25">
      <c r="A2738" s="1"/>
      <c r="B2738" s="6" t="s">
        <v>23</v>
      </c>
      <c r="C2738" s="6">
        <v>1197831</v>
      </c>
      <c r="D2738" s="7">
        <v>44549</v>
      </c>
      <c r="E2738" s="6" t="s">
        <v>24</v>
      </c>
      <c r="F2738" s="6" t="s">
        <v>98</v>
      </c>
      <c r="G2738" s="6" t="s">
        <v>99</v>
      </c>
      <c r="H2738" s="6" t="s">
        <v>19</v>
      </c>
      <c r="I2738" s="8">
        <v>0.60000000000000009</v>
      </c>
      <c r="J2738" s="9">
        <v>3750</v>
      </c>
      <c r="K2738" s="10">
        <f t="shared" si="21"/>
        <v>2250.0000000000005</v>
      </c>
      <c r="L2738" s="10">
        <f t="shared" si="20"/>
        <v>900.00000000000023</v>
      </c>
      <c r="M2738" s="11">
        <v>0.4</v>
      </c>
      <c r="O2738" s="16"/>
      <c r="P2738" s="14"/>
      <c r="Q2738" s="12"/>
      <c r="R2738" s="13"/>
    </row>
    <row r="2739" spans="1:18" ht="15.75" customHeight="1" x14ac:dyDescent="0.25">
      <c r="A2739" s="1"/>
      <c r="B2739" s="6" t="s">
        <v>23</v>
      </c>
      <c r="C2739" s="6">
        <v>1197831</v>
      </c>
      <c r="D2739" s="7">
        <v>44549</v>
      </c>
      <c r="E2739" s="6" t="s">
        <v>24</v>
      </c>
      <c r="F2739" s="6" t="s">
        <v>98</v>
      </c>
      <c r="G2739" s="6" t="s">
        <v>99</v>
      </c>
      <c r="H2739" s="6" t="s">
        <v>20</v>
      </c>
      <c r="I2739" s="8">
        <v>0.60000000000000009</v>
      </c>
      <c r="J2739" s="9">
        <v>3250</v>
      </c>
      <c r="K2739" s="10">
        <f t="shared" si="21"/>
        <v>1950.0000000000002</v>
      </c>
      <c r="L2739" s="10">
        <f t="shared" si="20"/>
        <v>780.00000000000011</v>
      </c>
      <c r="M2739" s="11">
        <v>0.4</v>
      </c>
      <c r="O2739" s="16"/>
      <c r="P2739" s="14"/>
      <c r="Q2739" s="12"/>
      <c r="R2739" s="13"/>
    </row>
    <row r="2740" spans="1:18" ht="15.75" customHeight="1" x14ac:dyDescent="0.25">
      <c r="A2740" s="1"/>
      <c r="B2740" s="6" t="s">
        <v>23</v>
      </c>
      <c r="C2740" s="6">
        <v>1197831</v>
      </c>
      <c r="D2740" s="7">
        <v>44549</v>
      </c>
      <c r="E2740" s="6" t="s">
        <v>24</v>
      </c>
      <c r="F2740" s="6" t="s">
        <v>98</v>
      </c>
      <c r="G2740" s="6" t="s">
        <v>99</v>
      </c>
      <c r="H2740" s="6" t="s">
        <v>21</v>
      </c>
      <c r="I2740" s="8">
        <v>0.70000000000000007</v>
      </c>
      <c r="J2740" s="9">
        <v>3250</v>
      </c>
      <c r="K2740" s="10">
        <f t="shared" si="21"/>
        <v>2275</v>
      </c>
      <c r="L2740" s="10">
        <f t="shared" si="20"/>
        <v>796.25</v>
      </c>
      <c r="M2740" s="11">
        <v>0.35</v>
      </c>
      <c r="O2740" s="16"/>
      <c r="P2740" s="14"/>
      <c r="Q2740" s="12"/>
      <c r="R2740" s="13"/>
    </row>
    <row r="2741" spans="1:18" ht="15.75" customHeight="1" x14ac:dyDescent="0.25">
      <c r="A2741" s="1"/>
      <c r="B2741" s="6" t="s">
        <v>23</v>
      </c>
      <c r="C2741" s="6">
        <v>1197831</v>
      </c>
      <c r="D2741" s="7">
        <v>44549</v>
      </c>
      <c r="E2741" s="6" t="s">
        <v>24</v>
      </c>
      <c r="F2741" s="6" t="s">
        <v>98</v>
      </c>
      <c r="G2741" s="6" t="s">
        <v>99</v>
      </c>
      <c r="H2741" s="6" t="s">
        <v>22</v>
      </c>
      <c r="I2741" s="8">
        <v>0.75</v>
      </c>
      <c r="J2741" s="9">
        <v>4250</v>
      </c>
      <c r="K2741" s="10">
        <f t="shared" si="21"/>
        <v>3187.5</v>
      </c>
      <c r="L2741" s="10">
        <f t="shared" si="20"/>
        <v>1275</v>
      </c>
      <c r="M2741" s="11">
        <v>0.4</v>
      </c>
      <c r="O2741" s="16"/>
      <c r="P2741" s="14"/>
      <c r="Q2741" s="12"/>
      <c r="R2741" s="13"/>
    </row>
    <row r="2742" spans="1:18" ht="15.75" customHeight="1" x14ac:dyDescent="0.25">
      <c r="A2742" s="1" t="s">
        <v>39</v>
      </c>
      <c r="B2742" s="6" t="s">
        <v>23</v>
      </c>
      <c r="C2742" s="6">
        <v>1197831</v>
      </c>
      <c r="D2742" s="7">
        <v>44212</v>
      </c>
      <c r="E2742" s="6" t="s">
        <v>24</v>
      </c>
      <c r="F2742" s="6" t="s">
        <v>100</v>
      </c>
      <c r="G2742" s="6" t="s">
        <v>101</v>
      </c>
      <c r="H2742" s="6" t="s">
        <v>17</v>
      </c>
      <c r="I2742" s="8">
        <v>0.25000000000000006</v>
      </c>
      <c r="J2742" s="9">
        <v>5500</v>
      </c>
      <c r="K2742" s="10">
        <f t="shared" si="21"/>
        <v>1375.0000000000002</v>
      </c>
      <c r="L2742" s="10">
        <f t="shared" si="20"/>
        <v>481.25000000000006</v>
      </c>
      <c r="M2742" s="11">
        <v>0.35</v>
      </c>
      <c r="O2742" s="16"/>
      <c r="P2742" s="14"/>
      <c r="Q2742" s="12"/>
      <c r="R2742" s="13"/>
    </row>
    <row r="2743" spans="1:18" ht="15.75" customHeight="1" x14ac:dyDescent="0.25">
      <c r="A2743" s="1"/>
      <c r="B2743" s="6" t="s">
        <v>23</v>
      </c>
      <c r="C2743" s="6">
        <v>1197831</v>
      </c>
      <c r="D2743" s="7">
        <v>44212</v>
      </c>
      <c r="E2743" s="6" t="s">
        <v>24</v>
      </c>
      <c r="F2743" s="6" t="s">
        <v>100</v>
      </c>
      <c r="G2743" s="6" t="s">
        <v>101</v>
      </c>
      <c r="H2743" s="6" t="s">
        <v>18</v>
      </c>
      <c r="I2743" s="8">
        <v>0.25000000000000006</v>
      </c>
      <c r="J2743" s="9">
        <v>3500</v>
      </c>
      <c r="K2743" s="10">
        <f t="shared" si="21"/>
        <v>875.00000000000023</v>
      </c>
      <c r="L2743" s="10">
        <f t="shared" si="20"/>
        <v>306.25000000000006</v>
      </c>
      <c r="M2743" s="11">
        <v>0.35</v>
      </c>
      <c r="O2743" s="16"/>
      <c r="P2743" s="14"/>
      <c r="Q2743" s="12"/>
      <c r="R2743" s="13"/>
    </row>
    <row r="2744" spans="1:18" ht="15.75" customHeight="1" x14ac:dyDescent="0.25">
      <c r="A2744" s="1"/>
      <c r="B2744" s="6" t="s">
        <v>23</v>
      </c>
      <c r="C2744" s="6">
        <v>1197831</v>
      </c>
      <c r="D2744" s="7">
        <v>44212</v>
      </c>
      <c r="E2744" s="6" t="s">
        <v>24</v>
      </c>
      <c r="F2744" s="6" t="s">
        <v>100</v>
      </c>
      <c r="G2744" s="6" t="s">
        <v>101</v>
      </c>
      <c r="H2744" s="6" t="s">
        <v>19</v>
      </c>
      <c r="I2744" s="8">
        <v>0.15000000000000008</v>
      </c>
      <c r="J2744" s="9">
        <v>3500</v>
      </c>
      <c r="K2744" s="10">
        <f t="shared" si="21"/>
        <v>525.00000000000023</v>
      </c>
      <c r="L2744" s="10">
        <f t="shared" si="20"/>
        <v>183.75000000000006</v>
      </c>
      <c r="M2744" s="11">
        <v>0.35</v>
      </c>
      <c r="O2744" s="16"/>
      <c r="P2744" s="14"/>
      <c r="Q2744" s="12"/>
      <c r="R2744" s="13"/>
    </row>
    <row r="2745" spans="1:18" ht="15.75" customHeight="1" x14ac:dyDescent="0.25">
      <c r="A2745" s="1"/>
      <c r="B2745" s="6" t="s">
        <v>23</v>
      </c>
      <c r="C2745" s="6">
        <v>1197831</v>
      </c>
      <c r="D2745" s="7">
        <v>44212</v>
      </c>
      <c r="E2745" s="6" t="s">
        <v>24</v>
      </c>
      <c r="F2745" s="6" t="s">
        <v>100</v>
      </c>
      <c r="G2745" s="6" t="s">
        <v>101</v>
      </c>
      <c r="H2745" s="6" t="s">
        <v>20</v>
      </c>
      <c r="I2745" s="8">
        <v>0.2</v>
      </c>
      <c r="J2745" s="9">
        <v>2000</v>
      </c>
      <c r="K2745" s="10">
        <f t="shared" si="21"/>
        <v>400</v>
      </c>
      <c r="L2745" s="10">
        <f t="shared" si="20"/>
        <v>140</v>
      </c>
      <c r="M2745" s="11">
        <v>0.35</v>
      </c>
      <c r="O2745" s="16"/>
      <c r="P2745" s="14"/>
      <c r="Q2745" s="12"/>
      <c r="R2745" s="13"/>
    </row>
    <row r="2746" spans="1:18" ht="15.75" customHeight="1" x14ac:dyDescent="0.25">
      <c r="A2746" s="1"/>
      <c r="B2746" s="6" t="s">
        <v>23</v>
      </c>
      <c r="C2746" s="6">
        <v>1197831</v>
      </c>
      <c r="D2746" s="7">
        <v>44212</v>
      </c>
      <c r="E2746" s="6" t="s">
        <v>24</v>
      </c>
      <c r="F2746" s="6" t="s">
        <v>100</v>
      </c>
      <c r="G2746" s="6" t="s">
        <v>101</v>
      </c>
      <c r="H2746" s="6" t="s">
        <v>21</v>
      </c>
      <c r="I2746" s="8">
        <v>0.35000000000000003</v>
      </c>
      <c r="J2746" s="9">
        <v>2500</v>
      </c>
      <c r="K2746" s="10">
        <f t="shared" si="21"/>
        <v>875.00000000000011</v>
      </c>
      <c r="L2746" s="10">
        <f t="shared" si="20"/>
        <v>306.25</v>
      </c>
      <c r="M2746" s="11">
        <v>0.35</v>
      </c>
      <c r="O2746" s="16"/>
      <c r="P2746" s="14"/>
      <c r="Q2746" s="12"/>
      <c r="R2746" s="13"/>
    </row>
    <row r="2747" spans="1:18" ht="15.75" customHeight="1" x14ac:dyDescent="0.25">
      <c r="A2747" s="1"/>
      <c r="B2747" s="6" t="s">
        <v>23</v>
      </c>
      <c r="C2747" s="6">
        <v>1197831</v>
      </c>
      <c r="D2747" s="7">
        <v>44212</v>
      </c>
      <c r="E2747" s="6" t="s">
        <v>24</v>
      </c>
      <c r="F2747" s="6" t="s">
        <v>100</v>
      </c>
      <c r="G2747" s="6" t="s">
        <v>101</v>
      </c>
      <c r="H2747" s="6" t="s">
        <v>22</v>
      </c>
      <c r="I2747" s="8">
        <v>0.25000000000000006</v>
      </c>
      <c r="J2747" s="9">
        <v>3500</v>
      </c>
      <c r="K2747" s="10">
        <f t="shared" si="21"/>
        <v>875.00000000000023</v>
      </c>
      <c r="L2747" s="10">
        <f t="shared" si="20"/>
        <v>306.25000000000006</v>
      </c>
      <c r="M2747" s="11">
        <v>0.35</v>
      </c>
      <c r="O2747" s="16"/>
      <c r="P2747" s="14"/>
      <c r="Q2747" s="12"/>
      <c r="R2747" s="13"/>
    </row>
    <row r="2748" spans="1:18" ht="15.75" customHeight="1" x14ac:dyDescent="0.25">
      <c r="A2748" s="1"/>
      <c r="B2748" s="6" t="s">
        <v>23</v>
      </c>
      <c r="C2748" s="6">
        <v>1197831</v>
      </c>
      <c r="D2748" s="7">
        <v>44241</v>
      </c>
      <c r="E2748" s="6" t="s">
        <v>24</v>
      </c>
      <c r="F2748" s="6" t="s">
        <v>100</v>
      </c>
      <c r="G2748" s="6" t="s">
        <v>101</v>
      </c>
      <c r="H2748" s="6" t="s">
        <v>17</v>
      </c>
      <c r="I2748" s="8">
        <v>0.25000000000000006</v>
      </c>
      <c r="J2748" s="9">
        <v>6000</v>
      </c>
      <c r="K2748" s="10">
        <f t="shared" si="21"/>
        <v>1500.0000000000002</v>
      </c>
      <c r="L2748" s="10">
        <f t="shared" si="20"/>
        <v>525</v>
      </c>
      <c r="M2748" s="11">
        <v>0.35</v>
      </c>
      <c r="O2748" s="16"/>
      <c r="P2748" s="14"/>
      <c r="Q2748" s="12"/>
      <c r="R2748" s="13"/>
    </row>
    <row r="2749" spans="1:18" ht="15.75" customHeight="1" x14ac:dyDescent="0.25">
      <c r="A2749" s="1"/>
      <c r="B2749" s="6" t="s">
        <v>23</v>
      </c>
      <c r="C2749" s="6">
        <v>1197831</v>
      </c>
      <c r="D2749" s="7">
        <v>44241</v>
      </c>
      <c r="E2749" s="6" t="s">
        <v>24</v>
      </c>
      <c r="F2749" s="6" t="s">
        <v>100</v>
      </c>
      <c r="G2749" s="6" t="s">
        <v>101</v>
      </c>
      <c r="H2749" s="6" t="s">
        <v>18</v>
      </c>
      <c r="I2749" s="8">
        <v>0.25000000000000006</v>
      </c>
      <c r="J2749" s="9">
        <v>2500</v>
      </c>
      <c r="K2749" s="10">
        <f t="shared" si="21"/>
        <v>625.00000000000011</v>
      </c>
      <c r="L2749" s="10">
        <f t="shared" si="20"/>
        <v>218.75000000000003</v>
      </c>
      <c r="M2749" s="11">
        <v>0.35</v>
      </c>
      <c r="O2749" s="16"/>
      <c r="P2749" s="14"/>
      <c r="Q2749" s="12"/>
      <c r="R2749" s="13"/>
    </row>
    <row r="2750" spans="1:18" ht="15.75" customHeight="1" x14ac:dyDescent="0.25">
      <c r="A2750" s="1"/>
      <c r="B2750" s="6" t="s">
        <v>23</v>
      </c>
      <c r="C2750" s="6">
        <v>1197831</v>
      </c>
      <c r="D2750" s="7">
        <v>44241</v>
      </c>
      <c r="E2750" s="6" t="s">
        <v>24</v>
      </c>
      <c r="F2750" s="6" t="s">
        <v>100</v>
      </c>
      <c r="G2750" s="6" t="s">
        <v>101</v>
      </c>
      <c r="H2750" s="6" t="s">
        <v>19</v>
      </c>
      <c r="I2750" s="8">
        <v>0.15000000000000008</v>
      </c>
      <c r="J2750" s="9">
        <v>3000</v>
      </c>
      <c r="K2750" s="10">
        <f t="shared" si="21"/>
        <v>450.00000000000023</v>
      </c>
      <c r="L2750" s="10">
        <f t="shared" si="20"/>
        <v>157.50000000000006</v>
      </c>
      <c r="M2750" s="11">
        <v>0.35</v>
      </c>
      <c r="O2750" s="16"/>
      <c r="P2750" s="14"/>
      <c r="Q2750" s="12"/>
      <c r="R2750" s="13"/>
    </row>
    <row r="2751" spans="1:18" ht="15.75" customHeight="1" x14ac:dyDescent="0.25">
      <c r="A2751" s="1"/>
      <c r="B2751" s="6" t="s">
        <v>23</v>
      </c>
      <c r="C2751" s="6">
        <v>1197831</v>
      </c>
      <c r="D2751" s="7">
        <v>44241</v>
      </c>
      <c r="E2751" s="6" t="s">
        <v>24</v>
      </c>
      <c r="F2751" s="6" t="s">
        <v>100</v>
      </c>
      <c r="G2751" s="6" t="s">
        <v>101</v>
      </c>
      <c r="H2751" s="6" t="s">
        <v>20</v>
      </c>
      <c r="I2751" s="8">
        <v>0.2</v>
      </c>
      <c r="J2751" s="9">
        <v>1500</v>
      </c>
      <c r="K2751" s="10">
        <f t="shared" si="21"/>
        <v>300</v>
      </c>
      <c r="L2751" s="10">
        <f t="shared" si="20"/>
        <v>105</v>
      </c>
      <c r="M2751" s="11">
        <v>0.35</v>
      </c>
      <c r="O2751" s="16"/>
      <c r="P2751" s="14"/>
      <c r="Q2751" s="12"/>
      <c r="R2751" s="13"/>
    </row>
    <row r="2752" spans="1:18" ht="15.75" customHeight="1" x14ac:dyDescent="0.25">
      <c r="A2752" s="1"/>
      <c r="B2752" s="6" t="s">
        <v>23</v>
      </c>
      <c r="C2752" s="6">
        <v>1197831</v>
      </c>
      <c r="D2752" s="7">
        <v>44241</v>
      </c>
      <c r="E2752" s="6" t="s">
        <v>24</v>
      </c>
      <c r="F2752" s="6" t="s">
        <v>100</v>
      </c>
      <c r="G2752" s="6" t="s">
        <v>101</v>
      </c>
      <c r="H2752" s="6" t="s">
        <v>21</v>
      </c>
      <c r="I2752" s="8">
        <v>0.35000000000000003</v>
      </c>
      <c r="J2752" s="9">
        <v>2250</v>
      </c>
      <c r="K2752" s="10">
        <f t="shared" si="21"/>
        <v>787.50000000000011</v>
      </c>
      <c r="L2752" s="10">
        <f t="shared" si="20"/>
        <v>275.625</v>
      </c>
      <c r="M2752" s="11">
        <v>0.35</v>
      </c>
      <c r="O2752" s="16"/>
      <c r="P2752" s="14"/>
      <c r="Q2752" s="12"/>
      <c r="R2752" s="13"/>
    </row>
    <row r="2753" spans="1:18" ht="15.75" customHeight="1" x14ac:dyDescent="0.25">
      <c r="A2753" s="1"/>
      <c r="B2753" s="6" t="s">
        <v>23</v>
      </c>
      <c r="C2753" s="6">
        <v>1197831</v>
      </c>
      <c r="D2753" s="7">
        <v>44241</v>
      </c>
      <c r="E2753" s="6" t="s">
        <v>24</v>
      </c>
      <c r="F2753" s="6" t="s">
        <v>100</v>
      </c>
      <c r="G2753" s="6" t="s">
        <v>101</v>
      </c>
      <c r="H2753" s="6" t="s">
        <v>22</v>
      </c>
      <c r="I2753" s="8">
        <v>0.2</v>
      </c>
      <c r="J2753" s="9">
        <v>3250</v>
      </c>
      <c r="K2753" s="10">
        <f t="shared" si="21"/>
        <v>650</v>
      </c>
      <c r="L2753" s="10">
        <f t="shared" si="20"/>
        <v>227.49999999999997</v>
      </c>
      <c r="M2753" s="11">
        <v>0.35</v>
      </c>
      <c r="O2753" s="16"/>
      <c r="P2753" s="14"/>
      <c r="Q2753" s="12"/>
      <c r="R2753" s="13"/>
    </row>
    <row r="2754" spans="1:18" ht="15.75" customHeight="1" x14ac:dyDescent="0.25">
      <c r="A2754" s="1"/>
      <c r="B2754" s="6" t="s">
        <v>23</v>
      </c>
      <c r="C2754" s="6">
        <v>1197831</v>
      </c>
      <c r="D2754" s="7">
        <v>44267</v>
      </c>
      <c r="E2754" s="6" t="s">
        <v>24</v>
      </c>
      <c r="F2754" s="6" t="s">
        <v>100</v>
      </c>
      <c r="G2754" s="6" t="s">
        <v>101</v>
      </c>
      <c r="H2754" s="6" t="s">
        <v>17</v>
      </c>
      <c r="I2754" s="8">
        <v>0.2</v>
      </c>
      <c r="J2754" s="9">
        <v>5450</v>
      </c>
      <c r="K2754" s="10">
        <f t="shared" si="21"/>
        <v>1090</v>
      </c>
      <c r="L2754" s="10">
        <f t="shared" si="20"/>
        <v>381.5</v>
      </c>
      <c r="M2754" s="11">
        <v>0.35</v>
      </c>
      <c r="O2754" s="16"/>
      <c r="P2754" s="14"/>
      <c r="Q2754" s="12"/>
      <c r="R2754" s="13"/>
    </row>
    <row r="2755" spans="1:18" ht="15.75" customHeight="1" x14ac:dyDescent="0.25">
      <c r="A2755" s="1"/>
      <c r="B2755" s="6" t="s">
        <v>23</v>
      </c>
      <c r="C2755" s="6">
        <v>1197831</v>
      </c>
      <c r="D2755" s="7">
        <v>44267</v>
      </c>
      <c r="E2755" s="6" t="s">
        <v>24</v>
      </c>
      <c r="F2755" s="6" t="s">
        <v>100</v>
      </c>
      <c r="G2755" s="6" t="s">
        <v>101</v>
      </c>
      <c r="H2755" s="6" t="s">
        <v>18</v>
      </c>
      <c r="I2755" s="8">
        <v>0.2</v>
      </c>
      <c r="J2755" s="9">
        <v>2250</v>
      </c>
      <c r="K2755" s="10">
        <f t="shared" si="21"/>
        <v>450</v>
      </c>
      <c r="L2755" s="10">
        <f t="shared" si="20"/>
        <v>157.5</v>
      </c>
      <c r="M2755" s="11">
        <v>0.35</v>
      </c>
      <c r="O2755" s="16"/>
      <c r="P2755" s="14"/>
      <c r="Q2755" s="12"/>
      <c r="R2755" s="13"/>
    </row>
    <row r="2756" spans="1:18" ht="15.75" customHeight="1" x14ac:dyDescent="0.25">
      <c r="A2756" s="1"/>
      <c r="B2756" s="6" t="s">
        <v>23</v>
      </c>
      <c r="C2756" s="6">
        <v>1197831</v>
      </c>
      <c r="D2756" s="7">
        <v>44267</v>
      </c>
      <c r="E2756" s="6" t="s">
        <v>24</v>
      </c>
      <c r="F2756" s="6" t="s">
        <v>100</v>
      </c>
      <c r="G2756" s="6" t="s">
        <v>101</v>
      </c>
      <c r="H2756" s="6" t="s">
        <v>19</v>
      </c>
      <c r="I2756" s="8">
        <v>0.10000000000000002</v>
      </c>
      <c r="J2756" s="9">
        <v>2500</v>
      </c>
      <c r="K2756" s="10">
        <f t="shared" si="21"/>
        <v>250.00000000000006</v>
      </c>
      <c r="L2756" s="10">
        <f t="shared" si="20"/>
        <v>87.500000000000014</v>
      </c>
      <c r="M2756" s="11">
        <v>0.35</v>
      </c>
      <c r="O2756" s="16"/>
      <c r="P2756" s="14"/>
      <c r="Q2756" s="12"/>
      <c r="R2756" s="13"/>
    </row>
    <row r="2757" spans="1:18" ht="15.75" customHeight="1" x14ac:dyDescent="0.25">
      <c r="A2757" s="1"/>
      <c r="B2757" s="6" t="s">
        <v>23</v>
      </c>
      <c r="C2757" s="6">
        <v>1197831</v>
      </c>
      <c r="D2757" s="7">
        <v>44267</v>
      </c>
      <c r="E2757" s="6" t="s">
        <v>24</v>
      </c>
      <c r="F2757" s="6" t="s">
        <v>100</v>
      </c>
      <c r="G2757" s="6" t="s">
        <v>101</v>
      </c>
      <c r="H2757" s="6" t="s">
        <v>20</v>
      </c>
      <c r="I2757" s="8">
        <v>0.19999999999999996</v>
      </c>
      <c r="J2757" s="9">
        <v>1000</v>
      </c>
      <c r="K2757" s="10">
        <f t="shared" si="21"/>
        <v>199.99999999999994</v>
      </c>
      <c r="L2757" s="10">
        <f t="shared" si="20"/>
        <v>69.999999999999972</v>
      </c>
      <c r="M2757" s="11">
        <v>0.35</v>
      </c>
      <c r="O2757" s="16"/>
      <c r="P2757" s="14"/>
      <c r="Q2757" s="12"/>
      <c r="R2757" s="13"/>
    </row>
    <row r="2758" spans="1:18" ht="15.75" customHeight="1" x14ac:dyDescent="0.25">
      <c r="A2758" s="1"/>
      <c r="B2758" s="6" t="s">
        <v>23</v>
      </c>
      <c r="C2758" s="6">
        <v>1197831</v>
      </c>
      <c r="D2758" s="7">
        <v>44267</v>
      </c>
      <c r="E2758" s="6" t="s">
        <v>24</v>
      </c>
      <c r="F2758" s="6" t="s">
        <v>100</v>
      </c>
      <c r="G2758" s="6" t="s">
        <v>101</v>
      </c>
      <c r="H2758" s="6" t="s">
        <v>21</v>
      </c>
      <c r="I2758" s="8">
        <v>0.35000000000000009</v>
      </c>
      <c r="J2758" s="9">
        <v>1500</v>
      </c>
      <c r="K2758" s="10">
        <f t="shared" si="21"/>
        <v>525.00000000000011</v>
      </c>
      <c r="L2758" s="10">
        <f t="shared" si="20"/>
        <v>183.75000000000003</v>
      </c>
      <c r="M2758" s="11">
        <v>0.35</v>
      </c>
      <c r="O2758" s="16"/>
      <c r="P2758" s="14"/>
      <c r="Q2758" s="12"/>
      <c r="R2758" s="13"/>
    </row>
    <row r="2759" spans="1:18" ht="15.75" customHeight="1" x14ac:dyDescent="0.25">
      <c r="A2759" s="1"/>
      <c r="B2759" s="6" t="s">
        <v>23</v>
      </c>
      <c r="C2759" s="6">
        <v>1197831</v>
      </c>
      <c r="D2759" s="7">
        <v>44267</v>
      </c>
      <c r="E2759" s="6" t="s">
        <v>24</v>
      </c>
      <c r="F2759" s="6" t="s">
        <v>100</v>
      </c>
      <c r="G2759" s="6" t="s">
        <v>101</v>
      </c>
      <c r="H2759" s="6" t="s">
        <v>22</v>
      </c>
      <c r="I2759" s="8">
        <v>0.25</v>
      </c>
      <c r="J2759" s="9">
        <v>2500</v>
      </c>
      <c r="K2759" s="10">
        <f t="shared" si="21"/>
        <v>625</v>
      </c>
      <c r="L2759" s="10">
        <f t="shared" si="20"/>
        <v>218.75</v>
      </c>
      <c r="M2759" s="11">
        <v>0.35</v>
      </c>
      <c r="O2759" s="16"/>
      <c r="P2759" s="14"/>
      <c r="Q2759" s="12"/>
      <c r="R2759" s="13"/>
    </row>
    <row r="2760" spans="1:18" ht="15.75" customHeight="1" x14ac:dyDescent="0.25">
      <c r="A2760" s="1"/>
      <c r="B2760" s="6" t="s">
        <v>23</v>
      </c>
      <c r="C2760" s="6">
        <v>1197831</v>
      </c>
      <c r="D2760" s="7">
        <v>44299</v>
      </c>
      <c r="E2760" s="6" t="s">
        <v>24</v>
      </c>
      <c r="F2760" s="6" t="s">
        <v>100</v>
      </c>
      <c r="G2760" s="6" t="s">
        <v>101</v>
      </c>
      <c r="H2760" s="6" t="s">
        <v>17</v>
      </c>
      <c r="I2760" s="8">
        <v>0.25</v>
      </c>
      <c r="J2760" s="9">
        <v>5000</v>
      </c>
      <c r="K2760" s="10">
        <f t="shared" si="21"/>
        <v>1250</v>
      </c>
      <c r="L2760" s="10">
        <f t="shared" si="20"/>
        <v>437.5</v>
      </c>
      <c r="M2760" s="11">
        <v>0.35</v>
      </c>
      <c r="O2760" s="16"/>
      <c r="P2760" s="14"/>
      <c r="Q2760" s="12"/>
      <c r="R2760" s="13"/>
    </row>
    <row r="2761" spans="1:18" ht="15.75" customHeight="1" x14ac:dyDescent="0.25">
      <c r="A2761" s="1"/>
      <c r="B2761" s="6" t="s">
        <v>23</v>
      </c>
      <c r="C2761" s="6">
        <v>1197831</v>
      </c>
      <c r="D2761" s="7">
        <v>44299</v>
      </c>
      <c r="E2761" s="6" t="s">
        <v>24</v>
      </c>
      <c r="F2761" s="6" t="s">
        <v>100</v>
      </c>
      <c r="G2761" s="6" t="s">
        <v>101</v>
      </c>
      <c r="H2761" s="6" t="s">
        <v>18</v>
      </c>
      <c r="I2761" s="8">
        <v>0.25</v>
      </c>
      <c r="J2761" s="9">
        <v>2000</v>
      </c>
      <c r="K2761" s="10">
        <f t="shared" si="21"/>
        <v>500</v>
      </c>
      <c r="L2761" s="10">
        <f t="shared" si="20"/>
        <v>175</v>
      </c>
      <c r="M2761" s="11">
        <v>0.35</v>
      </c>
      <c r="O2761" s="16"/>
      <c r="P2761" s="14"/>
      <c r="Q2761" s="12"/>
      <c r="R2761" s="13"/>
    </row>
    <row r="2762" spans="1:18" ht="15.75" customHeight="1" x14ac:dyDescent="0.25">
      <c r="A2762" s="1"/>
      <c r="B2762" s="6" t="s">
        <v>23</v>
      </c>
      <c r="C2762" s="6">
        <v>1197831</v>
      </c>
      <c r="D2762" s="7">
        <v>44299</v>
      </c>
      <c r="E2762" s="6" t="s">
        <v>24</v>
      </c>
      <c r="F2762" s="6" t="s">
        <v>100</v>
      </c>
      <c r="G2762" s="6" t="s">
        <v>101</v>
      </c>
      <c r="H2762" s="6" t="s">
        <v>19</v>
      </c>
      <c r="I2762" s="8">
        <v>0.15000000000000002</v>
      </c>
      <c r="J2762" s="9">
        <v>2000</v>
      </c>
      <c r="K2762" s="10">
        <f t="shared" si="21"/>
        <v>300.00000000000006</v>
      </c>
      <c r="L2762" s="10">
        <f t="shared" si="20"/>
        <v>105.00000000000001</v>
      </c>
      <c r="M2762" s="11">
        <v>0.35</v>
      </c>
      <c r="O2762" s="16"/>
      <c r="P2762" s="14"/>
      <c r="Q2762" s="12"/>
      <c r="R2762" s="13"/>
    </row>
    <row r="2763" spans="1:18" ht="15.75" customHeight="1" x14ac:dyDescent="0.25">
      <c r="A2763" s="1"/>
      <c r="B2763" s="6" t="s">
        <v>23</v>
      </c>
      <c r="C2763" s="6">
        <v>1197831</v>
      </c>
      <c r="D2763" s="7">
        <v>44299</v>
      </c>
      <c r="E2763" s="6" t="s">
        <v>24</v>
      </c>
      <c r="F2763" s="6" t="s">
        <v>100</v>
      </c>
      <c r="G2763" s="6" t="s">
        <v>101</v>
      </c>
      <c r="H2763" s="6" t="s">
        <v>20</v>
      </c>
      <c r="I2763" s="8">
        <v>0.19999999999999996</v>
      </c>
      <c r="J2763" s="9">
        <v>1250</v>
      </c>
      <c r="K2763" s="10">
        <f t="shared" si="21"/>
        <v>249.99999999999994</v>
      </c>
      <c r="L2763" s="10">
        <f t="shared" si="20"/>
        <v>87.499999999999972</v>
      </c>
      <c r="M2763" s="11">
        <v>0.35</v>
      </c>
      <c r="O2763" s="16"/>
      <c r="P2763" s="14"/>
      <c r="Q2763" s="12"/>
      <c r="R2763" s="13"/>
    </row>
    <row r="2764" spans="1:18" ht="15.75" customHeight="1" x14ac:dyDescent="0.25">
      <c r="A2764" s="1"/>
      <c r="B2764" s="6" t="s">
        <v>23</v>
      </c>
      <c r="C2764" s="6">
        <v>1197831</v>
      </c>
      <c r="D2764" s="7">
        <v>44299</v>
      </c>
      <c r="E2764" s="6" t="s">
        <v>24</v>
      </c>
      <c r="F2764" s="6" t="s">
        <v>100</v>
      </c>
      <c r="G2764" s="6" t="s">
        <v>101</v>
      </c>
      <c r="H2764" s="6" t="s">
        <v>21</v>
      </c>
      <c r="I2764" s="8">
        <v>0.4</v>
      </c>
      <c r="J2764" s="9">
        <v>1500</v>
      </c>
      <c r="K2764" s="10">
        <f t="shared" si="21"/>
        <v>600</v>
      </c>
      <c r="L2764" s="10">
        <f t="shared" si="20"/>
        <v>210</v>
      </c>
      <c r="M2764" s="11">
        <v>0.35</v>
      </c>
      <c r="O2764" s="16"/>
      <c r="P2764" s="14"/>
      <c r="Q2764" s="12"/>
      <c r="R2764" s="13"/>
    </row>
    <row r="2765" spans="1:18" ht="15.75" customHeight="1" x14ac:dyDescent="0.25">
      <c r="A2765" s="1"/>
      <c r="B2765" s="6" t="s">
        <v>23</v>
      </c>
      <c r="C2765" s="6">
        <v>1197831</v>
      </c>
      <c r="D2765" s="7">
        <v>44299</v>
      </c>
      <c r="E2765" s="6" t="s">
        <v>24</v>
      </c>
      <c r="F2765" s="6" t="s">
        <v>100</v>
      </c>
      <c r="G2765" s="6" t="s">
        <v>101</v>
      </c>
      <c r="H2765" s="6" t="s">
        <v>22</v>
      </c>
      <c r="I2765" s="8">
        <v>0.30000000000000004</v>
      </c>
      <c r="J2765" s="9">
        <v>3000</v>
      </c>
      <c r="K2765" s="10">
        <f t="shared" si="21"/>
        <v>900.00000000000011</v>
      </c>
      <c r="L2765" s="10">
        <f t="shared" si="20"/>
        <v>315</v>
      </c>
      <c r="M2765" s="11">
        <v>0.35</v>
      </c>
      <c r="O2765" s="16"/>
      <c r="P2765" s="14"/>
      <c r="Q2765" s="12"/>
      <c r="R2765" s="13"/>
    </row>
    <row r="2766" spans="1:18" ht="15.75" customHeight="1" x14ac:dyDescent="0.25">
      <c r="A2766" s="1"/>
      <c r="B2766" s="6" t="s">
        <v>23</v>
      </c>
      <c r="C2766" s="6">
        <v>1197831</v>
      </c>
      <c r="D2766" s="7">
        <v>44328</v>
      </c>
      <c r="E2766" s="6" t="s">
        <v>24</v>
      </c>
      <c r="F2766" s="6" t="s">
        <v>100</v>
      </c>
      <c r="G2766" s="6" t="s">
        <v>101</v>
      </c>
      <c r="H2766" s="6" t="s">
        <v>17</v>
      </c>
      <c r="I2766" s="8">
        <v>0.4</v>
      </c>
      <c r="J2766" s="9">
        <v>5700</v>
      </c>
      <c r="K2766" s="10">
        <f t="shared" si="21"/>
        <v>2280</v>
      </c>
      <c r="L2766" s="10">
        <f t="shared" si="20"/>
        <v>798</v>
      </c>
      <c r="M2766" s="11">
        <v>0.35</v>
      </c>
      <c r="O2766" s="16"/>
      <c r="P2766" s="14"/>
      <c r="Q2766" s="12"/>
      <c r="R2766" s="13"/>
    </row>
    <row r="2767" spans="1:18" ht="15.75" customHeight="1" x14ac:dyDescent="0.25">
      <c r="A2767" s="1"/>
      <c r="B2767" s="6" t="s">
        <v>23</v>
      </c>
      <c r="C2767" s="6">
        <v>1197831</v>
      </c>
      <c r="D2767" s="7">
        <v>44328</v>
      </c>
      <c r="E2767" s="6" t="s">
        <v>24</v>
      </c>
      <c r="F2767" s="6" t="s">
        <v>100</v>
      </c>
      <c r="G2767" s="6" t="s">
        <v>101</v>
      </c>
      <c r="H2767" s="6" t="s">
        <v>18</v>
      </c>
      <c r="I2767" s="8">
        <v>0.4</v>
      </c>
      <c r="J2767" s="9">
        <v>2750</v>
      </c>
      <c r="K2767" s="10">
        <f t="shared" si="21"/>
        <v>1100</v>
      </c>
      <c r="L2767" s="10">
        <f t="shared" si="20"/>
        <v>385</v>
      </c>
      <c r="M2767" s="11">
        <v>0.35</v>
      </c>
      <c r="O2767" s="16"/>
      <c r="P2767" s="14"/>
      <c r="Q2767" s="12"/>
      <c r="R2767" s="13"/>
    </row>
    <row r="2768" spans="1:18" ht="15.75" customHeight="1" x14ac:dyDescent="0.25">
      <c r="A2768" s="1"/>
      <c r="B2768" s="6" t="s">
        <v>23</v>
      </c>
      <c r="C2768" s="6">
        <v>1197831</v>
      </c>
      <c r="D2768" s="7">
        <v>44328</v>
      </c>
      <c r="E2768" s="6" t="s">
        <v>24</v>
      </c>
      <c r="F2768" s="6" t="s">
        <v>100</v>
      </c>
      <c r="G2768" s="6" t="s">
        <v>101</v>
      </c>
      <c r="H2768" s="6" t="s">
        <v>19</v>
      </c>
      <c r="I2768" s="8">
        <v>0.35000000000000003</v>
      </c>
      <c r="J2768" s="9">
        <v>2500</v>
      </c>
      <c r="K2768" s="10">
        <f t="shared" si="21"/>
        <v>875.00000000000011</v>
      </c>
      <c r="L2768" s="10">
        <f t="shared" si="20"/>
        <v>306.25</v>
      </c>
      <c r="M2768" s="11">
        <v>0.35</v>
      </c>
      <c r="O2768" s="16"/>
      <c r="P2768" s="14"/>
      <c r="Q2768" s="12"/>
      <c r="R2768" s="13"/>
    </row>
    <row r="2769" spans="1:18" ht="15.75" customHeight="1" x14ac:dyDescent="0.25">
      <c r="A2769" s="1"/>
      <c r="B2769" s="6" t="s">
        <v>23</v>
      </c>
      <c r="C2769" s="6">
        <v>1197831</v>
      </c>
      <c r="D2769" s="7">
        <v>44328</v>
      </c>
      <c r="E2769" s="6" t="s">
        <v>24</v>
      </c>
      <c r="F2769" s="6" t="s">
        <v>100</v>
      </c>
      <c r="G2769" s="6" t="s">
        <v>101</v>
      </c>
      <c r="H2769" s="6" t="s">
        <v>20</v>
      </c>
      <c r="I2769" s="8">
        <v>0.35000000000000003</v>
      </c>
      <c r="J2769" s="9">
        <v>2000</v>
      </c>
      <c r="K2769" s="10">
        <f t="shared" si="21"/>
        <v>700.00000000000011</v>
      </c>
      <c r="L2769" s="10">
        <f t="shared" si="20"/>
        <v>245.00000000000003</v>
      </c>
      <c r="M2769" s="11">
        <v>0.35</v>
      </c>
      <c r="O2769" s="16"/>
      <c r="P2769" s="14"/>
      <c r="Q2769" s="12"/>
      <c r="R2769" s="13"/>
    </row>
    <row r="2770" spans="1:18" ht="15.75" customHeight="1" x14ac:dyDescent="0.25">
      <c r="A2770" s="1"/>
      <c r="B2770" s="6" t="s">
        <v>23</v>
      </c>
      <c r="C2770" s="6">
        <v>1197831</v>
      </c>
      <c r="D2770" s="7">
        <v>44328</v>
      </c>
      <c r="E2770" s="6" t="s">
        <v>24</v>
      </c>
      <c r="F2770" s="6" t="s">
        <v>100</v>
      </c>
      <c r="G2770" s="6" t="s">
        <v>101</v>
      </c>
      <c r="H2770" s="6" t="s">
        <v>21</v>
      </c>
      <c r="I2770" s="8">
        <v>0.44999999999999996</v>
      </c>
      <c r="J2770" s="9">
        <v>2250</v>
      </c>
      <c r="K2770" s="10">
        <f t="shared" si="21"/>
        <v>1012.4999999999999</v>
      </c>
      <c r="L2770" s="10">
        <f t="shared" si="20"/>
        <v>354.37499999999994</v>
      </c>
      <c r="M2770" s="11">
        <v>0.35</v>
      </c>
      <c r="O2770" s="16"/>
      <c r="P2770" s="14"/>
      <c r="Q2770" s="12"/>
      <c r="R2770" s="13"/>
    </row>
    <row r="2771" spans="1:18" ht="15.75" customHeight="1" x14ac:dyDescent="0.25">
      <c r="A2771" s="1"/>
      <c r="B2771" s="6" t="s">
        <v>23</v>
      </c>
      <c r="C2771" s="6">
        <v>1197831</v>
      </c>
      <c r="D2771" s="7">
        <v>44328</v>
      </c>
      <c r="E2771" s="6" t="s">
        <v>24</v>
      </c>
      <c r="F2771" s="6" t="s">
        <v>100</v>
      </c>
      <c r="G2771" s="6" t="s">
        <v>101</v>
      </c>
      <c r="H2771" s="6" t="s">
        <v>22</v>
      </c>
      <c r="I2771" s="8">
        <v>0.44999999999999996</v>
      </c>
      <c r="J2771" s="9">
        <v>3250</v>
      </c>
      <c r="K2771" s="10">
        <f t="shared" si="21"/>
        <v>1462.4999999999998</v>
      </c>
      <c r="L2771" s="10">
        <f t="shared" si="20"/>
        <v>511.87499999999989</v>
      </c>
      <c r="M2771" s="11">
        <v>0.35</v>
      </c>
      <c r="O2771" s="16"/>
      <c r="P2771" s="14"/>
      <c r="Q2771" s="12"/>
      <c r="R2771" s="13"/>
    </row>
    <row r="2772" spans="1:18" ht="15.75" customHeight="1" x14ac:dyDescent="0.25">
      <c r="A2772" s="1"/>
      <c r="B2772" s="6" t="s">
        <v>23</v>
      </c>
      <c r="C2772" s="6">
        <v>1197831</v>
      </c>
      <c r="D2772" s="7">
        <v>44361</v>
      </c>
      <c r="E2772" s="6" t="s">
        <v>24</v>
      </c>
      <c r="F2772" s="6" t="s">
        <v>100</v>
      </c>
      <c r="G2772" s="6" t="s">
        <v>101</v>
      </c>
      <c r="H2772" s="6" t="s">
        <v>17</v>
      </c>
      <c r="I2772" s="8">
        <v>0.39999999999999997</v>
      </c>
      <c r="J2772" s="9">
        <v>5750</v>
      </c>
      <c r="K2772" s="10">
        <f t="shared" si="21"/>
        <v>2300</v>
      </c>
      <c r="L2772" s="10">
        <f t="shared" si="20"/>
        <v>805</v>
      </c>
      <c r="M2772" s="11">
        <v>0.35</v>
      </c>
      <c r="O2772" s="16"/>
      <c r="P2772" s="14"/>
      <c r="Q2772" s="12"/>
      <c r="R2772" s="13"/>
    </row>
    <row r="2773" spans="1:18" ht="15.75" customHeight="1" x14ac:dyDescent="0.25">
      <c r="A2773" s="1"/>
      <c r="B2773" s="6" t="s">
        <v>23</v>
      </c>
      <c r="C2773" s="6">
        <v>1197831</v>
      </c>
      <c r="D2773" s="7">
        <v>44361</v>
      </c>
      <c r="E2773" s="6" t="s">
        <v>24</v>
      </c>
      <c r="F2773" s="6" t="s">
        <v>100</v>
      </c>
      <c r="G2773" s="6" t="s">
        <v>101</v>
      </c>
      <c r="H2773" s="6" t="s">
        <v>18</v>
      </c>
      <c r="I2773" s="8">
        <v>0.35000000000000003</v>
      </c>
      <c r="J2773" s="9">
        <v>3250</v>
      </c>
      <c r="K2773" s="10">
        <f t="shared" si="21"/>
        <v>1137.5</v>
      </c>
      <c r="L2773" s="10">
        <f t="shared" si="20"/>
        <v>398.125</v>
      </c>
      <c r="M2773" s="11">
        <v>0.35</v>
      </c>
      <c r="O2773" s="16"/>
      <c r="P2773" s="14"/>
      <c r="Q2773" s="12"/>
      <c r="R2773" s="13"/>
    </row>
    <row r="2774" spans="1:18" ht="15.75" customHeight="1" x14ac:dyDescent="0.25">
      <c r="A2774" s="1"/>
      <c r="B2774" s="6" t="s">
        <v>23</v>
      </c>
      <c r="C2774" s="6">
        <v>1197831</v>
      </c>
      <c r="D2774" s="7">
        <v>44361</v>
      </c>
      <c r="E2774" s="6" t="s">
        <v>24</v>
      </c>
      <c r="F2774" s="6" t="s">
        <v>100</v>
      </c>
      <c r="G2774" s="6" t="s">
        <v>101</v>
      </c>
      <c r="H2774" s="6" t="s">
        <v>19</v>
      </c>
      <c r="I2774" s="8">
        <v>0.4</v>
      </c>
      <c r="J2774" s="9">
        <v>3000</v>
      </c>
      <c r="K2774" s="10">
        <f t="shared" si="21"/>
        <v>1200</v>
      </c>
      <c r="L2774" s="10">
        <f t="shared" si="20"/>
        <v>420</v>
      </c>
      <c r="M2774" s="11">
        <v>0.35</v>
      </c>
      <c r="O2774" s="16"/>
      <c r="P2774" s="14"/>
      <c r="Q2774" s="12"/>
      <c r="R2774" s="13"/>
    </row>
    <row r="2775" spans="1:18" ht="15.75" customHeight="1" x14ac:dyDescent="0.25">
      <c r="A2775" s="1"/>
      <c r="B2775" s="6" t="s">
        <v>23</v>
      </c>
      <c r="C2775" s="6">
        <v>1197831</v>
      </c>
      <c r="D2775" s="7">
        <v>44361</v>
      </c>
      <c r="E2775" s="6" t="s">
        <v>24</v>
      </c>
      <c r="F2775" s="6" t="s">
        <v>100</v>
      </c>
      <c r="G2775" s="6" t="s">
        <v>101</v>
      </c>
      <c r="H2775" s="6" t="s">
        <v>20</v>
      </c>
      <c r="I2775" s="8">
        <v>0.4</v>
      </c>
      <c r="J2775" s="9">
        <v>2750</v>
      </c>
      <c r="K2775" s="10">
        <f t="shared" si="21"/>
        <v>1100</v>
      </c>
      <c r="L2775" s="10">
        <f t="shared" si="20"/>
        <v>385</v>
      </c>
      <c r="M2775" s="11">
        <v>0.35</v>
      </c>
      <c r="O2775" s="16"/>
      <c r="P2775" s="14"/>
      <c r="Q2775" s="12"/>
      <c r="R2775" s="13"/>
    </row>
    <row r="2776" spans="1:18" ht="15.75" customHeight="1" x14ac:dyDescent="0.25">
      <c r="A2776" s="1"/>
      <c r="B2776" s="6" t="s">
        <v>23</v>
      </c>
      <c r="C2776" s="6">
        <v>1197831</v>
      </c>
      <c r="D2776" s="7">
        <v>44361</v>
      </c>
      <c r="E2776" s="6" t="s">
        <v>24</v>
      </c>
      <c r="F2776" s="6" t="s">
        <v>100</v>
      </c>
      <c r="G2776" s="6" t="s">
        <v>101</v>
      </c>
      <c r="H2776" s="6" t="s">
        <v>21</v>
      </c>
      <c r="I2776" s="8">
        <v>0.54999999999999993</v>
      </c>
      <c r="J2776" s="9">
        <v>2750</v>
      </c>
      <c r="K2776" s="10">
        <f t="shared" si="21"/>
        <v>1512.4999999999998</v>
      </c>
      <c r="L2776" s="10">
        <f t="shared" si="20"/>
        <v>529.37499999999989</v>
      </c>
      <c r="M2776" s="11">
        <v>0.35</v>
      </c>
      <c r="O2776" s="16"/>
      <c r="P2776" s="14"/>
      <c r="Q2776" s="12"/>
      <c r="R2776" s="13"/>
    </row>
    <row r="2777" spans="1:18" ht="15.75" customHeight="1" x14ac:dyDescent="0.25">
      <c r="A2777" s="1"/>
      <c r="B2777" s="6" t="s">
        <v>23</v>
      </c>
      <c r="C2777" s="6">
        <v>1197831</v>
      </c>
      <c r="D2777" s="7">
        <v>44361</v>
      </c>
      <c r="E2777" s="6" t="s">
        <v>24</v>
      </c>
      <c r="F2777" s="6" t="s">
        <v>100</v>
      </c>
      <c r="G2777" s="6" t="s">
        <v>101</v>
      </c>
      <c r="H2777" s="6" t="s">
        <v>22</v>
      </c>
      <c r="I2777" s="8">
        <v>0.6</v>
      </c>
      <c r="J2777" s="9">
        <v>4500</v>
      </c>
      <c r="K2777" s="10">
        <f t="shared" si="21"/>
        <v>2700</v>
      </c>
      <c r="L2777" s="10">
        <f t="shared" si="20"/>
        <v>944.99999999999989</v>
      </c>
      <c r="M2777" s="11">
        <v>0.35</v>
      </c>
      <c r="O2777" s="16"/>
      <c r="P2777" s="14"/>
      <c r="Q2777" s="12"/>
      <c r="R2777" s="13"/>
    </row>
    <row r="2778" spans="1:18" ht="15.75" customHeight="1" x14ac:dyDescent="0.25">
      <c r="A2778" s="1"/>
      <c r="B2778" s="6" t="s">
        <v>23</v>
      </c>
      <c r="C2778" s="6">
        <v>1197831</v>
      </c>
      <c r="D2778" s="7">
        <v>44389</v>
      </c>
      <c r="E2778" s="6" t="s">
        <v>24</v>
      </c>
      <c r="F2778" s="6" t="s">
        <v>100</v>
      </c>
      <c r="G2778" s="6" t="s">
        <v>101</v>
      </c>
      <c r="H2778" s="6" t="s">
        <v>17</v>
      </c>
      <c r="I2778" s="8">
        <v>0.54999999999999993</v>
      </c>
      <c r="J2778" s="9">
        <v>6750</v>
      </c>
      <c r="K2778" s="10">
        <f t="shared" si="21"/>
        <v>3712.4999999999995</v>
      </c>
      <c r="L2778" s="10">
        <f t="shared" si="20"/>
        <v>1299.3749999999998</v>
      </c>
      <c r="M2778" s="11">
        <v>0.35</v>
      </c>
      <c r="O2778" s="16"/>
      <c r="P2778" s="14"/>
      <c r="Q2778" s="12"/>
      <c r="R2778" s="13"/>
    </row>
    <row r="2779" spans="1:18" ht="15.75" customHeight="1" x14ac:dyDescent="0.25">
      <c r="A2779" s="1"/>
      <c r="B2779" s="6" t="s">
        <v>23</v>
      </c>
      <c r="C2779" s="6">
        <v>1197831</v>
      </c>
      <c r="D2779" s="7">
        <v>44389</v>
      </c>
      <c r="E2779" s="6" t="s">
        <v>24</v>
      </c>
      <c r="F2779" s="6" t="s">
        <v>100</v>
      </c>
      <c r="G2779" s="6" t="s">
        <v>101</v>
      </c>
      <c r="H2779" s="6" t="s">
        <v>18</v>
      </c>
      <c r="I2779" s="8">
        <v>0.5</v>
      </c>
      <c r="J2779" s="9">
        <v>4250</v>
      </c>
      <c r="K2779" s="10">
        <f t="shared" si="21"/>
        <v>2125</v>
      </c>
      <c r="L2779" s="10">
        <f t="shared" si="20"/>
        <v>743.75</v>
      </c>
      <c r="M2779" s="11">
        <v>0.35</v>
      </c>
      <c r="O2779" s="16"/>
      <c r="P2779" s="14"/>
      <c r="Q2779" s="12"/>
      <c r="R2779" s="13"/>
    </row>
    <row r="2780" spans="1:18" ht="15.75" customHeight="1" x14ac:dyDescent="0.25">
      <c r="A2780" s="1"/>
      <c r="B2780" s="6" t="s">
        <v>23</v>
      </c>
      <c r="C2780" s="6">
        <v>1197831</v>
      </c>
      <c r="D2780" s="7">
        <v>44389</v>
      </c>
      <c r="E2780" s="6" t="s">
        <v>24</v>
      </c>
      <c r="F2780" s="6" t="s">
        <v>100</v>
      </c>
      <c r="G2780" s="6" t="s">
        <v>101</v>
      </c>
      <c r="H2780" s="6" t="s">
        <v>19</v>
      </c>
      <c r="I2780" s="8">
        <v>0.45</v>
      </c>
      <c r="J2780" s="9">
        <v>3500</v>
      </c>
      <c r="K2780" s="10">
        <f t="shared" si="21"/>
        <v>1575</v>
      </c>
      <c r="L2780" s="10">
        <f t="shared" si="20"/>
        <v>551.25</v>
      </c>
      <c r="M2780" s="11">
        <v>0.35</v>
      </c>
      <c r="O2780" s="16"/>
      <c r="P2780" s="14"/>
      <c r="Q2780" s="12"/>
      <c r="R2780" s="13"/>
    </row>
    <row r="2781" spans="1:18" ht="15.75" customHeight="1" x14ac:dyDescent="0.25">
      <c r="A2781" s="1"/>
      <c r="B2781" s="6" t="s">
        <v>23</v>
      </c>
      <c r="C2781" s="6">
        <v>1197831</v>
      </c>
      <c r="D2781" s="7">
        <v>44389</v>
      </c>
      <c r="E2781" s="6" t="s">
        <v>24</v>
      </c>
      <c r="F2781" s="6" t="s">
        <v>100</v>
      </c>
      <c r="G2781" s="6" t="s">
        <v>101</v>
      </c>
      <c r="H2781" s="6" t="s">
        <v>20</v>
      </c>
      <c r="I2781" s="8">
        <v>0.45</v>
      </c>
      <c r="J2781" s="9">
        <v>3000</v>
      </c>
      <c r="K2781" s="10">
        <f t="shared" si="21"/>
        <v>1350</v>
      </c>
      <c r="L2781" s="10">
        <f t="shared" si="20"/>
        <v>472.49999999999994</v>
      </c>
      <c r="M2781" s="11">
        <v>0.35</v>
      </c>
      <c r="O2781" s="16"/>
      <c r="P2781" s="14"/>
      <c r="Q2781" s="12"/>
      <c r="R2781" s="13"/>
    </row>
    <row r="2782" spans="1:18" ht="15.75" customHeight="1" x14ac:dyDescent="0.25">
      <c r="A2782" s="1"/>
      <c r="B2782" s="6" t="s">
        <v>23</v>
      </c>
      <c r="C2782" s="6">
        <v>1197831</v>
      </c>
      <c r="D2782" s="7">
        <v>44389</v>
      </c>
      <c r="E2782" s="6" t="s">
        <v>24</v>
      </c>
      <c r="F2782" s="6" t="s">
        <v>100</v>
      </c>
      <c r="G2782" s="6" t="s">
        <v>101</v>
      </c>
      <c r="H2782" s="6" t="s">
        <v>21</v>
      </c>
      <c r="I2782" s="8">
        <v>0.6</v>
      </c>
      <c r="J2782" s="9">
        <v>3250</v>
      </c>
      <c r="K2782" s="10">
        <f t="shared" si="21"/>
        <v>1950</v>
      </c>
      <c r="L2782" s="10">
        <f t="shared" si="20"/>
        <v>682.5</v>
      </c>
      <c r="M2782" s="11">
        <v>0.35</v>
      </c>
      <c r="O2782" s="16"/>
      <c r="P2782" s="14"/>
      <c r="Q2782" s="12"/>
      <c r="R2782" s="13"/>
    </row>
    <row r="2783" spans="1:18" ht="15.75" customHeight="1" x14ac:dyDescent="0.25">
      <c r="A2783" s="1"/>
      <c r="B2783" s="6" t="s">
        <v>23</v>
      </c>
      <c r="C2783" s="6">
        <v>1197831</v>
      </c>
      <c r="D2783" s="7">
        <v>44389</v>
      </c>
      <c r="E2783" s="6" t="s">
        <v>24</v>
      </c>
      <c r="F2783" s="6" t="s">
        <v>100</v>
      </c>
      <c r="G2783" s="6" t="s">
        <v>101</v>
      </c>
      <c r="H2783" s="6" t="s">
        <v>22</v>
      </c>
      <c r="I2783" s="8">
        <v>0.65</v>
      </c>
      <c r="J2783" s="9">
        <v>5000</v>
      </c>
      <c r="K2783" s="10">
        <f t="shared" si="21"/>
        <v>3250</v>
      </c>
      <c r="L2783" s="10">
        <f t="shared" si="20"/>
        <v>1137.5</v>
      </c>
      <c r="M2783" s="11">
        <v>0.35</v>
      </c>
      <c r="O2783" s="16"/>
      <c r="P2783" s="14"/>
      <c r="Q2783" s="12"/>
      <c r="R2783" s="13"/>
    </row>
    <row r="2784" spans="1:18" ht="15.75" customHeight="1" x14ac:dyDescent="0.25">
      <c r="A2784" s="1"/>
      <c r="B2784" s="6" t="s">
        <v>23</v>
      </c>
      <c r="C2784" s="6">
        <v>1197831</v>
      </c>
      <c r="D2784" s="7">
        <v>44421</v>
      </c>
      <c r="E2784" s="6" t="s">
        <v>24</v>
      </c>
      <c r="F2784" s="6" t="s">
        <v>100</v>
      </c>
      <c r="G2784" s="6" t="s">
        <v>101</v>
      </c>
      <c r="H2784" s="6" t="s">
        <v>17</v>
      </c>
      <c r="I2784" s="8">
        <v>0.6</v>
      </c>
      <c r="J2784" s="9">
        <v>6500</v>
      </c>
      <c r="K2784" s="10">
        <f t="shared" si="21"/>
        <v>3900</v>
      </c>
      <c r="L2784" s="10">
        <f t="shared" si="20"/>
        <v>1365</v>
      </c>
      <c r="M2784" s="11">
        <v>0.35</v>
      </c>
      <c r="O2784" s="16"/>
      <c r="P2784" s="14"/>
      <c r="Q2784" s="12"/>
      <c r="R2784" s="13"/>
    </row>
    <row r="2785" spans="1:18" ht="15.75" customHeight="1" x14ac:dyDescent="0.25">
      <c r="A2785" s="1"/>
      <c r="B2785" s="6" t="s">
        <v>23</v>
      </c>
      <c r="C2785" s="6">
        <v>1197831</v>
      </c>
      <c r="D2785" s="7">
        <v>44421</v>
      </c>
      <c r="E2785" s="6" t="s">
        <v>24</v>
      </c>
      <c r="F2785" s="6" t="s">
        <v>100</v>
      </c>
      <c r="G2785" s="6" t="s">
        <v>101</v>
      </c>
      <c r="H2785" s="6" t="s">
        <v>18</v>
      </c>
      <c r="I2785" s="8">
        <v>0.55000000000000004</v>
      </c>
      <c r="J2785" s="9">
        <v>4250</v>
      </c>
      <c r="K2785" s="10">
        <f t="shared" si="21"/>
        <v>2337.5</v>
      </c>
      <c r="L2785" s="10">
        <f t="shared" si="20"/>
        <v>818.125</v>
      </c>
      <c r="M2785" s="11">
        <v>0.35</v>
      </c>
      <c r="O2785" s="16"/>
      <c r="P2785" s="14"/>
      <c r="Q2785" s="12"/>
      <c r="R2785" s="13"/>
    </row>
    <row r="2786" spans="1:18" ht="15.75" customHeight="1" x14ac:dyDescent="0.25">
      <c r="A2786" s="1"/>
      <c r="B2786" s="6" t="s">
        <v>23</v>
      </c>
      <c r="C2786" s="6">
        <v>1197831</v>
      </c>
      <c r="D2786" s="7">
        <v>44421</v>
      </c>
      <c r="E2786" s="6" t="s">
        <v>24</v>
      </c>
      <c r="F2786" s="6" t="s">
        <v>100</v>
      </c>
      <c r="G2786" s="6" t="s">
        <v>101</v>
      </c>
      <c r="H2786" s="6" t="s">
        <v>19</v>
      </c>
      <c r="I2786" s="8">
        <v>0.5</v>
      </c>
      <c r="J2786" s="9">
        <v>3500</v>
      </c>
      <c r="K2786" s="10">
        <f t="shared" si="21"/>
        <v>1750</v>
      </c>
      <c r="L2786" s="10">
        <f t="shared" si="20"/>
        <v>612.5</v>
      </c>
      <c r="M2786" s="11">
        <v>0.35</v>
      </c>
      <c r="O2786" s="16"/>
      <c r="P2786" s="14"/>
      <c r="Q2786" s="12"/>
      <c r="R2786" s="13"/>
    </row>
    <row r="2787" spans="1:18" ht="15.75" customHeight="1" x14ac:dyDescent="0.25">
      <c r="A2787" s="1"/>
      <c r="B2787" s="6" t="s">
        <v>23</v>
      </c>
      <c r="C2787" s="6">
        <v>1197831</v>
      </c>
      <c r="D2787" s="7">
        <v>44421</v>
      </c>
      <c r="E2787" s="6" t="s">
        <v>24</v>
      </c>
      <c r="F2787" s="6" t="s">
        <v>100</v>
      </c>
      <c r="G2787" s="6" t="s">
        <v>101</v>
      </c>
      <c r="H2787" s="6" t="s">
        <v>20</v>
      </c>
      <c r="I2787" s="8">
        <v>0.4</v>
      </c>
      <c r="J2787" s="9">
        <v>3000</v>
      </c>
      <c r="K2787" s="10">
        <f t="shared" si="21"/>
        <v>1200</v>
      </c>
      <c r="L2787" s="10">
        <f t="shared" si="20"/>
        <v>420</v>
      </c>
      <c r="M2787" s="11">
        <v>0.35</v>
      </c>
      <c r="O2787" s="16"/>
      <c r="P2787" s="14"/>
      <c r="Q2787" s="12"/>
      <c r="R2787" s="13"/>
    </row>
    <row r="2788" spans="1:18" ht="15.75" customHeight="1" x14ac:dyDescent="0.25">
      <c r="A2788" s="1"/>
      <c r="B2788" s="6" t="s">
        <v>23</v>
      </c>
      <c r="C2788" s="6">
        <v>1197831</v>
      </c>
      <c r="D2788" s="7">
        <v>44421</v>
      </c>
      <c r="E2788" s="6" t="s">
        <v>24</v>
      </c>
      <c r="F2788" s="6" t="s">
        <v>100</v>
      </c>
      <c r="G2788" s="6" t="s">
        <v>101</v>
      </c>
      <c r="H2788" s="6" t="s">
        <v>21</v>
      </c>
      <c r="I2788" s="8">
        <v>0.5</v>
      </c>
      <c r="J2788" s="9">
        <v>2750</v>
      </c>
      <c r="K2788" s="10">
        <f t="shared" si="21"/>
        <v>1375</v>
      </c>
      <c r="L2788" s="10">
        <f t="shared" si="20"/>
        <v>481.24999999999994</v>
      </c>
      <c r="M2788" s="11">
        <v>0.35</v>
      </c>
      <c r="O2788" s="16"/>
      <c r="P2788" s="14"/>
      <c r="Q2788" s="12"/>
      <c r="R2788" s="13"/>
    </row>
    <row r="2789" spans="1:18" ht="15.75" customHeight="1" x14ac:dyDescent="0.25">
      <c r="A2789" s="1"/>
      <c r="B2789" s="6" t="s">
        <v>23</v>
      </c>
      <c r="C2789" s="6">
        <v>1197831</v>
      </c>
      <c r="D2789" s="7">
        <v>44421</v>
      </c>
      <c r="E2789" s="6" t="s">
        <v>24</v>
      </c>
      <c r="F2789" s="6" t="s">
        <v>100</v>
      </c>
      <c r="G2789" s="6" t="s">
        <v>101</v>
      </c>
      <c r="H2789" s="6" t="s">
        <v>22</v>
      </c>
      <c r="I2789" s="8">
        <v>0.55000000000000004</v>
      </c>
      <c r="J2789" s="9">
        <v>4500</v>
      </c>
      <c r="K2789" s="10">
        <f t="shared" si="21"/>
        <v>2475</v>
      </c>
      <c r="L2789" s="10">
        <f t="shared" si="20"/>
        <v>866.25</v>
      </c>
      <c r="M2789" s="11">
        <v>0.35</v>
      </c>
      <c r="O2789" s="16"/>
      <c r="P2789" s="14"/>
      <c r="Q2789" s="12"/>
      <c r="R2789" s="13"/>
    </row>
    <row r="2790" spans="1:18" ht="15.75" customHeight="1" x14ac:dyDescent="0.25">
      <c r="A2790" s="1"/>
      <c r="B2790" s="6" t="s">
        <v>23</v>
      </c>
      <c r="C2790" s="6">
        <v>1197831</v>
      </c>
      <c r="D2790" s="7">
        <v>44451</v>
      </c>
      <c r="E2790" s="6" t="s">
        <v>24</v>
      </c>
      <c r="F2790" s="6" t="s">
        <v>100</v>
      </c>
      <c r="G2790" s="6" t="s">
        <v>101</v>
      </c>
      <c r="H2790" s="6" t="s">
        <v>17</v>
      </c>
      <c r="I2790" s="8">
        <v>0.5</v>
      </c>
      <c r="J2790" s="9">
        <v>5500</v>
      </c>
      <c r="K2790" s="10">
        <f t="shared" si="21"/>
        <v>2750</v>
      </c>
      <c r="L2790" s="10">
        <f t="shared" si="20"/>
        <v>962.49999999999989</v>
      </c>
      <c r="M2790" s="11">
        <v>0.35</v>
      </c>
      <c r="O2790" s="16"/>
      <c r="P2790" s="14"/>
      <c r="Q2790" s="12"/>
      <c r="R2790" s="13"/>
    </row>
    <row r="2791" spans="1:18" ht="15.75" customHeight="1" x14ac:dyDescent="0.25">
      <c r="A2791" s="1"/>
      <c r="B2791" s="6" t="s">
        <v>23</v>
      </c>
      <c r="C2791" s="6">
        <v>1197831</v>
      </c>
      <c r="D2791" s="7">
        <v>44451</v>
      </c>
      <c r="E2791" s="6" t="s">
        <v>24</v>
      </c>
      <c r="F2791" s="6" t="s">
        <v>100</v>
      </c>
      <c r="G2791" s="6" t="s">
        <v>101</v>
      </c>
      <c r="H2791" s="6" t="s">
        <v>18</v>
      </c>
      <c r="I2791" s="8">
        <v>0.40000000000000013</v>
      </c>
      <c r="J2791" s="9">
        <v>3500</v>
      </c>
      <c r="K2791" s="10">
        <f t="shared" si="21"/>
        <v>1400.0000000000005</v>
      </c>
      <c r="L2791" s="10">
        <f t="shared" si="20"/>
        <v>490.00000000000011</v>
      </c>
      <c r="M2791" s="11">
        <v>0.35</v>
      </c>
      <c r="O2791" s="16"/>
      <c r="P2791" s="14"/>
      <c r="Q2791" s="12"/>
      <c r="R2791" s="13"/>
    </row>
    <row r="2792" spans="1:18" ht="15.75" customHeight="1" x14ac:dyDescent="0.25">
      <c r="A2792" s="1"/>
      <c r="B2792" s="6" t="s">
        <v>23</v>
      </c>
      <c r="C2792" s="6">
        <v>1197831</v>
      </c>
      <c r="D2792" s="7">
        <v>44451</v>
      </c>
      <c r="E2792" s="6" t="s">
        <v>24</v>
      </c>
      <c r="F2792" s="6" t="s">
        <v>100</v>
      </c>
      <c r="G2792" s="6" t="s">
        <v>101</v>
      </c>
      <c r="H2792" s="6" t="s">
        <v>19</v>
      </c>
      <c r="I2792" s="8">
        <v>0.15000000000000008</v>
      </c>
      <c r="J2792" s="9">
        <v>2500</v>
      </c>
      <c r="K2792" s="10">
        <f t="shared" si="21"/>
        <v>375.00000000000017</v>
      </c>
      <c r="L2792" s="10">
        <f t="shared" si="20"/>
        <v>131.25000000000006</v>
      </c>
      <c r="M2792" s="11">
        <v>0.35</v>
      </c>
      <c r="O2792" s="16"/>
      <c r="P2792" s="14"/>
      <c r="Q2792" s="12"/>
      <c r="R2792" s="13"/>
    </row>
    <row r="2793" spans="1:18" ht="15.75" customHeight="1" x14ac:dyDescent="0.25">
      <c r="A2793" s="1"/>
      <c r="B2793" s="6" t="s">
        <v>23</v>
      </c>
      <c r="C2793" s="6">
        <v>1197831</v>
      </c>
      <c r="D2793" s="7">
        <v>44451</v>
      </c>
      <c r="E2793" s="6" t="s">
        <v>24</v>
      </c>
      <c r="F2793" s="6" t="s">
        <v>100</v>
      </c>
      <c r="G2793" s="6" t="s">
        <v>101</v>
      </c>
      <c r="H2793" s="6" t="s">
        <v>20</v>
      </c>
      <c r="I2793" s="8">
        <v>0.15000000000000008</v>
      </c>
      <c r="J2793" s="9">
        <v>2250</v>
      </c>
      <c r="K2793" s="10">
        <f t="shared" si="21"/>
        <v>337.50000000000017</v>
      </c>
      <c r="L2793" s="10">
        <f t="shared" si="20"/>
        <v>118.12500000000006</v>
      </c>
      <c r="M2793" s="11">
        <v>0.35</v>
      </c>
      <c r="O2793" s="16"/>
      <c r="P2793" s="14"/>
      <c r="Q2793" s="12"/>
      <c r="R2793" s="13"/>
    </row>
    <row r="2794" spans="1:18" ht="15.75" customHeight="1" x14ac:dyDescent="0.25">
      <c r="A2794" s="1"/>
      <c r="B2794" s="6" t="s">
        <v>23</v>
      </c>
      <c r="C2794" s="6">
        <v>1197831</v>
      </c>
      <c r="D2794" s="7">
        <v>44451</v>
      </c>
      <c r="E2794" s="6" t="s">
        <v>24</v>
      </c>
      <c r="F2794" s="6" t="s">
        <v>100</v>
      </c>
      <c r="G2794" s="6" t="s">
        <v>101</v>
      </c>
      <c r="H2794" s="6" t="s">
        <v>21</v>
      </c>
      <c r="I2794" s="8">
        <v>0.25000000000000006</v>
      </c>
      <c r="J2794" s="9">
        <v>2250</v>
      </c>
      <c r="K2794" s="10">
        <f t="shared" si="21"/>
        <v>562.50000000000011</v>
      </c>
      <c r="L2794" s="10">
        <f t="shared" si="20"/>
        <v>196.87500000000003</v>
      </c>
      <c r="M2794" s="11">
        <v>0.35</v>
      </c>
      <c r="O2794" s="16"/>
      <c r="P2794" s="14"/>
      <c r="Q2794" s="12"/>
      <c r="R2794" s="13"/>
    </row>
    <row r="2795" spans="1:18" ht="15.75" customHeight="1" x14ac:dyDescent="0.25">
      <c r="A2795" s="1"/>
      <c r="B2795" s="6" t="s">
        <v>23</v>
      </c>
      <c r="C2795" s="6">
        <v>1197831</v>
      </c>
      <c r="D2795" s="7">
        <v>44451</v>
      </c>
      <c r="E2795" s="6" t="s">
        <v>24</v>
      </c>
      <c r="F2795" s="6" t="s">
        <v>100</v>
      </c>
      <c r="G2795" s="6" t="s">
        <v>101</v>
      </c>
      <c r="H2795" s="6" t="s">
        <v>22</v>
      </c>
      <c r="I2795" s="8">
        <v>0.3000000000000001</v>
      </c>
      <c r="J2795" s="9">
        <v>3250</v>
      </c>
      <c r="K2795" s="10">
        <f t="shared" si="21"/>
        <v>975.00000000000034</v>
      </c>
      <c r="L2795" s="10">
        <f t="shared" si="20"/>
        <v>341.25000000000011</v>
      </c>
      <c r="M2795" s="11">
        <v>0.35</v>
      </c>
      <c r="O2795" s="16"/>
      <c r="P2795" s="14"/>
      <c r="Q2795" s="12"/>
      <c r="R2795" s="13"/>
    </row>
    <row r="2796" spans="1:18" ht="15.75" customHeight="1" x14ac:dyDescent="0.25">
      <c r="A2796" s="1"/>
      <c r="B2796" s="6" t="s">
        <v>23</v>
      </c>
      <c r="C2796" s="6">
        <v>1197831</v>
      </c>
      <c r="D2796" s="7">
        <v>44483</v>
      </c>
      <c r="E2796" s="6" t="s">
        <v>24</v>
      </c>
      <c r="F2796" s="6" t="s">
        <v>100</v>
      </c>
      <c r="G2796" s="6" t="s">
        <v>101</v>
      </c>
      <c r="H2796" s="6" t="s">
        <v>17</v>
      </c>
      <c r="I2796" s="8">
        <v>0.3000000000000001</v>
      </c>
      <c r="J2796" s="9">
        <v>5000</v>
      </c>
      <c r="K2796" s="10">
        <f t="shared" si="21"/>
        <v>1500.0000000000005</v>
      </c>
      <c r="L2796" s="10">
        <f t="shared" si="20"/>
        <v>525.00000000000011</v>
      </c>
      <c r="M2796" s="11">
        <v>0.35</v>
      </c>
      <c r="O2796" s="16"/>
      <c r="P2796" s="14"/>
      <c r="Q2796" s="12"/>
      <c r="R2796" s="13"/>
    </row>
    <row r="2797" spans="1:18" ht="15.75" customHeight="1" x14ac:dyDescent="0.25">
      <c r="A2797" s="1"/>
      <c r="B2797" s="6" t="s">
        <v>23</v>
      </c>
      <c r="C2797" s="6">
        <v>1197831</v>
      </c>
      <c r="D2797" s="7">
        <v>44483</v>
      </c>
      <c r="E2797" s="6" t="s">
        <v>24</v>
      </c>
      <c r="F2797" s="6" t="s">
        <v>100</v>
      </c>
      <c r="G2797" s="6" t="s">
        <v>101</v>
      </c>
      <c r="H2797" s="6" t="s">
        <v>18</v>
      </c>
      <c r="I2797" s="8">
        <v>0.20000000000000012</v>
      </c>
      <c r="J2797" s="9">
        <v>3250</v>
      </c>
      <c r="K2797" s="10">
        <f t="shared" si="21"/>
        <v>650.00000000000034</v>
      </c>
      <c r="L2797" s="10">
        <f t="shared" si="20"/>
        <v>227.50000000000011</v>
      </c>
      <c r="M2797" s="11">
        <v>0.35</v>
      </c>
      <c r="O2797" s="16"/>
      <c r="P2797" s="14"/>
      <c r="Q2797" s="12"/>
      <c r="R2797" s="13"/>
    </row>
    <row r="2798" spans="1:18" ht="15.75" customHeight="1" x14ac:dyDescent="0.25">
      <c r="A2798" s="1"/>
      <c r="B2798" s="6" t="s">
        <v>23</v>
      </c>
      <c r="C2798" s="6">
        <v>1197831</v>
      </c>
      <c r="D2798" s="7">
        <v>44483</v>
      </c>
      <c r="E2798" s="6" t="s">
        <v>24</v>
      </c>
      <c r="F2798" s="6" t="s">
        <v>100</v>
      </c>
      <c r="G2798" s="6" t="s">
        <v>101</v>
      </c>
      <c r="H2798" s="6" t="s">
        <v>19</v>
      </c>
      <c r="I2798" s="8">
        <v>0.20000000000000012</v>
      </c>
      <c r="J2798" s="9">
        <v>2000</v>
      </c>
      <c r="K2798" s="10">
        <f t="shared" si="21"/>
        <v>400.00000000000023</v>
      </c>
      <c r="L2798" s="10">
        <f t="shared" si="20"/>
        <v>140.00000000000006</v>
      </c>
      <c r="M2798" s="11">
        <v>0.35</v>
      </c>
      <c r="O2798" s="16"/>
      <c r="P2798" s="14"/>
      <c r="Q2798" s="12"/>
      <c r="R2798" s="13"/>
    </row>
    <row r="2799" spans="1:18" ht="15.75" customHeight="1" x14ac:dyDescent="0.25">
      <c r="A2799" s="1"/>
      <c r="B2799" s="6" t="s">
        <v>23</v>
      </c>
      <c r="C2799" s="6">
        <v>1197831</v>
      </c>
      <c r="D2799" s="7">
        <v>44483</v>
      </c>
      <c r="E2799" s="6" t="s">
        <v>24</v>
      </c>
      <c r="F2799" s="6" t="s">
        <v>100</v>
      </c>
      <c r="G2799" s="6" t="s">
        <v>101</v>
      </c>
      <c r="H2799" s="6" t="s">
        <v>20</v>
      </c>
      <c r="I2799" s="8">
        <v>0.20000000000000012</v>
      </c>
      <c r="J2799" s="9">
        <v>1750</v>
      </c>
      <c r="K2799" s="10">
        <f t="shared" si="21"/>
        <v>350.00000000000023</v>
      </c>
      <c r="L2799" s="10">
        <f t="shared" si="20"/>
        <v>122.50000000000007</v>
      </c>
      <c r="M2799" s="11">
        <v>0.35</v>
      </c>
      <c r="O2799" s="16"/>
      <c r="P2799" s="14"/>
      <c r="Q2799" s="12"/>
      <c r="R2799" s="13"/>
    </row>
    <row r="2800" spans="1:18" ht="15.75" customHeight="1" x14ac:dyDescent="0.25">
      <c r="A2800" s="1"/>
      <c r="B2800" s="6" t="s">
        <v>23</v>
      </c>
      <c r="C2800" s="6">
        <v>1197831</v>
      </c>
      <c r="D2800" s="7">
        <v>44483</v>
      </c>
      <c r="E2800" s="6" t="s">
        <v>24</v>
      </c>
      <c r="F2800" s="6" t="s">
        <v>100</v>
      </c>
      <c r="G2800" s="6" t="s">
        <v>101</v>
      </c>
      <c r="H2800" s="6" t="s">
        <v>21</v>
      </c>
      <c r="I2800" s="8">
        <v>0.3000000000000001</v>
      </c>
      <c r="J2800" s="9">
        <v>1750</v>
      </c>
      <c r="K2800" s="10">
        <f t="shared" si="21"/>
        <v>525.00000000000023</v>
      </c>
      <c r="L2800" s="10">
        <f t="shared" si="20"/>
        <v>183.75000000000006</v>
      </c>
      <c r="M2800" s="11">
        <v>0.35</v>
      </c>
      <c r="O2800" s="16"/>
      <c r="P2800" s="14"/>
      <c r="Q2800" s="12"/>
      <c r="R2800" s="13"/>
    </row>
    <row r="2801" spans="1:18" ht="15.75" customHeight="1" x14ac:dyDescent="0.25">
      <c r="A2801" s="1"/>
      <c r="B2801" s="6" t="s">
        <v>23</v>
      </c>
      <c r="C2801" s="6">
        <v>1197831</v>
      </c>
      <c r="D2801" s="7">
        <v>44483</v>
      </c>
      <c r="E2801" s="6" t="s">
        <v>24</v>
      </c>
      <c r="F2801" s="6" t="s">
        <v>100</v>
      </c>
      <c r="G2801" s="6" t="s">
        <v>101</v>
      </c>
      <c r="H2801" s="6" t="s">
        <v>22</v>
      </c>
      <c r="I2801" s="8">
        <v>0.30000000000000004</v>
      </c>
      <c r="J2801" s="9">
        <v>3000</v>
      </c>
      <c r="K2801" s="10">
        <f t="shared" si="21"/>
        <v>900.00000000000011</v>
      </c>
      <c r="L2801" s="10">
        <f t="shared" si="20"/>
        <v>315</v>
      </c>
      <c r="M2801" s="11">
        <v>0.35</v>
      </c>
      <c r="O2801" s="16"/>
      <c r="P2801" s="14"/>
      <c r="Q2801" s="12"/>
      <c r="R2801" s="13"/>
    </row>
    <row r="2802" spans="1:18" ht="15.75" customHeight="1" x14ac:dyDescent="0.25">
      <c r="A2802" s="1"/>
      <c r="B2802" s="6" t="s">
        <v>23</v>
      </c>
      <c r="C2802" s="6">
        <v>1197831</v>
      </c>
      <c r="D2802" s="7">
        <v>44513</v>
      </c>
      <c r="E2802" s="6" t="s">
        <v>24</v>
      </c>
      <c r="F2802" s="6" t="s">
        <v>100</v>
      </c>
      <c r="G2802" s="6" t="s">
        <v>101</v>
      </c>
      <c r="H2802" s="6" t="s">
        <v>17</v>
      </c>
      <c r="I2802" s="8">
        <v>0.25000000000000011</v>
      </c>
      <c r="J2802" s="9">
        <v>4500</v>
      </c>
      <c r="K2802" s="10">
        <f t="shared" si="21"/>
        <v>1125.0000000000005</v>
      </c>
      <c r="L2802" s="10">
        <f t="shared" si="20"/>
        <v>393.75000000000011</v>
      </c>
      <c r="M2802" s="11">
        <v>0.35</v>
      </c>
      <c r="O2802" s="16"/>
      <c r="P2802" s="14"/>
      <c r="Q2802" s="12"/>
      <c r="R2802" s="13"/>
    </row>
    <row r="2803" spans="1:18" ht="15.75" customHeight="1" x14ac:dyDescent="0.25">
      <c r="A2803" s="1"/>
      <c r="B2803" s="6" t="s">
        <v>23</v>
      </c>
      <c r="C2803" s="6">
        <v>1197831</v>
      </c>
      <c r="D2803" s="7">
        <v>44513</v>
      </c>
      <c r="E2803" s="6" t="s">
        <v>24</v>
      </c>
      <c r="F2803" s="6" t="s">
        <v>100</v>
      </c>
      <c r="G2803" s="6" t="s">
        <v>101</v>
      </c>
      <c r="H2803" s="6" t="s">
        <v>18</v>
      </c>
      <c r="I2803" s="8">
        <v>0.15000000000000013</v>
      </c>
      <c r="J2803" s="9">
        <v>2750</v>
      </c>
      <c r="K2803" s="10">
        <f t="shared" si="21"/>
        <v>412.50000000000034</v>
      </c>
      <c r="L2803" s="10">
        <f t="shared" si="20"/>
        <v>144.37500000000011</v>
      </c>
      <c r="M2803" s="11">
        <v>0.35</v>
      </c>
      <c r="O2803" s="16"/>
      <c r="P2803" s="14"/>
      <c r="Q2803" s="12"/>
      <c r="R2803" s="13"/>
    </row>
    <row r="2804" spans="1:18" ht="15.75" customHeight="1" x14ac:dyDescent="0.25">
      <c r="A2804" s="1"/>
      <c r="B2804" s="6" t="s">
        <v>23</v>
      </c>
      <c r="C2804" s="6">
        <v>1197831</v>
      </c>
      <c r="D2804" s="7">
        <v>44513</v>
      </c>
      <c r="E2804" s="6" t="s">
        <v>24</v>
      </c>
      <c r="F2804" s="6" t="s">
        <v>100</v>
      </c>
      <c r="G2804" s="6" t="s">
        <v>101</v>
      </c>
      <c r="H2804" s="6" t="s">
        <v>19</v>
      </c>
      <c r="I2804" s="8">
        <v>0.25000000000000017</v>
      </c>
      <c r="J2804" s="9">
        <v>2200</v>
      </c>
      <c r="K2804" s="10">
        <f t="shared" si="21"/>
        <v>550.00000000000034</v>
      </c>
      <c r="L2804" s="10">
        <f t="shared" si="20"/>
        <v>192.50000000000011</v>
      </c>
      <c r="M2804" s="11">
        <v>0.35</v>
      </c>
      <c r="O2804" s="16"/>
      <c r="P2804" s="14"/>
      <c r="Q2804" s="12"/>
      <c r="R2804" s="13"/>
    </row>
    <row r="2805" spans="1:18" ht="15.75" customHeight="1" x14ac:dyDescent="0.25">
      <c r="A2805" s="1"/>
      <c r="B2805" s="6" t="s">
        <v>23</v>
      </c>
      <c r="C2805" s="6">
        <v>1197831</v>
      </c>
      <c r="D2805" s="7">
        <v>44513</v>
      </c>
      <c r="E2805" s="6" t="s">
        <v>24</v>
      </c>
      <c r="F2805" s="6" t="s">
        <v>100</v>
      </c>
      <c r="G2805" s="6" t="s">
        <v>101</v>
      </c>
      <c r="H2805" s="6" t="s">
        <v>20</v>
      </c>
      <c r="I2805" s="8">
        <v>0.55000000000000016</v>
      </c>
      <c r="J2805" s="9">
        <v>2750</v>
      </c>
      <c r="K2805" s="10">
        <f t="shared" si="21"/>
        <v>1512.5000000000005</v>
      </c>
      <c r="L2805" s="10">
        <f t="shared" si="20"/>
        <v>529.37500000000011</v>
      </c>
      <c r="M2805" s="11">
        <v>0.35</v>
      </c>
      <c r="O2805" s="16"/>
      <c r="P2805" s="14"/>
      <c r="Q2805" s="12"/>
      <c r="R2805" s="13"/>
    </row>
    <row r="2806" spans="1:18" ht="15.75" customHeight="1" x14ac:dyDescent="0.25">
      <c r="A2806" s="1"/>
      <c r="B2806" s="6" t="s">
        <v>23</v>
      </c>
      <c r="C2806" s="6">
        <v>1197831</v>
      </c>
      <c r="D2806" s="7">
        <v>44513</v>
      </c>
      <c r="E2806" s="6" t="s">
        <v>24</v>
      </c>
      <c r="F2806" s="6" t="s">
        <v>100</v>
      </c>
      <c r="G2806" s="6" t="s">
        <v>101</v>
      </c>
      <c r="H2806" s="6" t="s">
        <v>21</v>
      </c>
      <c r="I2806" s="8">
        <v>0.75000000000000011</v>
      </c>
      <c r="J2806" s="9">
        <v>2500</v>
      </c>
      <c r="K2806" s="10">
        <f t="shared" si="21"/>
        <v>1875.0000000000002</v>
      </c>
      <c r="L2806" s="10">
        <f t="shared" si="20"/>
        <v>656.25</v>
      </c>
      <c r="M2806" s="11">
        <v>0.35</v>
      </c>
      <c r="O2806" s="16"/>
      <c r="P2806" s="14"/>
      <c r="Q2806" s="12"/>
      <c r="R2806" s="13"/>
    </row>
    <row r="2807" spans="1:18" ht="15.75" customHeight="1" x14ac:dyDescent="0.25">
      <c r="A2807" s="1"/>
      <c r="B2807" s="6" t="s">
        <v>23</v>
      </c>
      <c r="C2807" s="6">
        <v>1197831</v>
      </c>
      <c r="D2807" s="7">
        <v>44513</v>
      </c>
      <c r="E2807" s="6" t="s">
        <v>24</v>
      </c>
      <c r="F2807" s="6" t="s">
        <v>100</v>
      </c>
      <c r="G2807" s="6" t="s">
        <v>101</v>
      </c>
      <c r="H2807" s="6" t="s">
        <v>22</v>
      </c>
      <c r="I2807" s="8">
        <v>0.75</v>
      </c>
      <c r="J2807" s="9">
        <v>3500</v>
      </c>
      <c r="K2807" s="10">
        <f t="shared" si="21"/>
        <v>2625</v>
      </c>
      <c r="L2807" s="10">
        <f t="shared" si="20"/>
        <v>918.74999999999989</v>
      </c>
      <c r="M2807" s="11">
        <v>0.35</v>
      </c>
      <c r="O2807" s="16"/>
      <c r="P2807" s="14"/>
      <c r="Q2807" s="12"/>
      <c r="R2807" s="13"/>
    </row>
    <row r="2808" spans="1:18" ht="15.75" customHeight="1" x14ac:dyDescent="0.25">
      <c r="A2808" s="1"/>
      <c r="B2808" s="6" t="s">
        <v>23</v>
      </c>
      <c r="C2808" s="6">
        <v>1197831</v>
      </c>
      <c r="D2808" s="7">
        <v>44542</v>
      </c>
      <c r="E2808" s="6" t="s">
        <v>24</v>
      </c>
      <c r="F2808" s="6" t="s">
        <v>100</v>
      </c>
      <c r="G2808" s="6" t="s">
        <v>101</v>
      </c>
      <c r="H2808" s="6" t="s">
        <v>17</v>
      </c>
      <c r="I2808" s="8">
        <v>0.70000000000000007</v>
      </c>
      <c r="J2808" s="9">
        <v>6000</v>
      </c>
      <c r="K2808" s="10">
        <f t="shared" si="21"/>
        <v>4200</v>
      </c>
      <c r="L2808" s="10">
        <f t="shared" si="20"/>
        <v>1470</v>
      </c>
      <c r="M2808" s="11">
        <v>0.35</v>
      </c>
      <c r="O2808" s="16"/>
      <c r="P2808" s="14"/>
      <c r="Q2808" s="12"/>
      <c r="R2808" s="13"/>
    </row>
    <row r="2809" spans="1:18" ht="15.75" customHeight="1" x14ac:dyDescent="0.25">
      <c r="A2809" s="1"/>
      <c r="B2809" s="6" t="s">
        <v>23</v>
      </c>
      <c r="C2809" s="6">
        <v>1197831</v>
      </c>
      <c r="D2809" s="7">
        <v>44542</v>
      </c>
      <c r="E2809" s="6" t="s">
        <v>24</v>
      </c>
      <c r="F2809" s="6" t="s">
        <v>100</v>
      </c>
      <c r="G2809" s="6" t="s">
        <v>101</v>
      </c>
      <c r="H2809" s="6" t="s">
        <v>18</v>
      </c>
      <c r="I2809" s="8">
        <v>0.60000000000000009</v>
      </c>
      <c r="J2809" s="9">
        <v>4000</v>
      </c>
      <c r="K2809" s="10">
        <f t="shared" si="21"/>
        <v>2400.0000000000005</v>
      </c>
      <c r="L2809" s="10">
        <f t="shared" si="20"/>
        <v>840.00000000000011</v>
      </c>
      <c r="M2809" s="11">
        <v>0.35</v>
      </c>
      <c r="O2809" s="16"/>
      <c r="P2809" s="14"/>
      <c r="Q2809" s="12"/>
      <c r="R2809" s="13"/>
    </row>
    <row r="2810" spans="1:18" ht="15.75" customHeight="1" x14ac:dyDescent="0.25">
      <c r="A2810" s="1"/>
      <c r="B2810" s="6" t="s">
        <v>23</v>
      </c>
      <c r="C2810" s="6">
        <v>1197831</v>
      </c>
      <c r="D2810" s="7">
        <v>44542</v>
      </c>
      <c r="E2810" s="6" t="s">
        <v>24</v>
      </c>
      <c r="F2810" s="6" t="s">
        <v>100</v>
      </c>
      <c r="G2810" s="6" t="s">
        <v>101</v>
      </c>
      <c r="H2810" s="6" t="s">
        <v>19</v>
      </c>
      <c r="I2810" s="8">
        <v>0.60000000000000009</v>
      </c>
      <c r="J2810" s="9">
        <v>3500</v>
      </c>
      <c r="K2810" s="10">
        <f t="shared" si="21"/>
        <v>2100.0000000000005</v>
      </c>
      <c r="L2810" s="10">
        <f t="shared" si="20"/>
        <v>735.00000000000011</v>
      </c>
      <c r="M2810" s="11">
        <v>0.35</v>
      </c>
      <c r="O2810" s="16"/>
      <c r="P2810" s="14"/>
      <c r="Q2810" s="12"/>
      <c r="R2810" s="13"/>
    </row>
    <row r="2811" spans="1:18" ht="15.75" customHeight="1" x14ac:dyDescent="0.25">
      <c r="A2811" s="1"/>
      <c r="B2811" s="6" t="s">
        <v>23</v>
      </c>
      <c r="C2811" s="6">
        <v>1197831</v>
      </c>
      <c r="D2811" s="7">
        <v>44542</v>
      </c>
      <c r="E2811" s="6" t="s">
        <v>24</v>
      </c>
      <c r="F2811" s="6" t="s">
        <v>100</v>
      </c>
      <c r="G2811" s="6" t="s">
        <v>101</v>
      </c>
      <c r="H2811" s="6" t="s">
        <v>20</v>
      </c>
      <c r="I2811" s="8">
        <v>0.60000000000000009</v>
      </c>
      <c r="J2811" s="9">
        <v>3000</v>
      </c>
      <c r="K2811" s="10">
        <f t="shared" si="21"/>
        <v>1800.0000000000002</v>
      </c>
      <c r="L2811" s="10">
        <f t="shared" si="20"/>
        <v>630</v>
      </c>
      <c r="M2811" s="11">
        <v>0.35</v>
      </c>
      <c r="O2811" s="16"/>
      <c r="P2811" s="14"/>
      <c r="Q2811" s="12"/>
      <c r="R2811" s="13"/>
    </row>
    <row r="2812" spans="1:18" ht="15.75" customHeight="1" x14ac:dyDescent="0.25">
      <c r="A2812" s="1"/>
      <c r="B2812" s="6" t="s">
        <v>23</v>
      </c>
      <c r="C2812" s="6">
        <v>1197831</v>
      </c>
      <c r="D2812" s="7">
        <v>44542</v>
      </c>
      <c r="E2812" s="6" t="s">
        <v>24</v>
      </c>
      <c r="F2812" s="6" t="s">
        <v>100</v>
      </c>
      <c r="G2812" s="6" t="s">
        <v>101</v>
      </c>
      <c r="H2812" s="6" t="s">
        <v>21</v>
      </c>
      <c r="I2812" s="8">
        <v>0.70000000000000007</v>
      </c>
      <c r="J2812" s="9">
        <v>3000</v>
      </c>
      <c r="K2812" s="10">
        <f t="shared" si="21"/>
        <v>2100</v>
      </c>
      <c r="L2812" s="10">
        <f t="shared" ref="L2812:L3066" si="22">K2812*M2812</f>
        <v>735</v>
      </c>
      <c r="M2812" s="11">
        <v>0.35</v>
      </c>
      <c r="O2812" s="16"/>
      <c r="P2812" s="14"/>
      <c r="Q2812" s="12"/>
      <c r="R2812" s="13"/>
    </row>
    <row r="2813" spans="1:18" ht="15.75" customHeight="1" x14ac:dyDescent="0.25">
      <c r="A2813" s="1"/>
      <c r="B2813" s="6" t="s">
        <v>23</v>
      </c>
      <c r="C2813" s="6">
        <v>1197831</v>
      </c>
      <c r="D2813" s="7">
        <v>44542</v>
      </c>
      <c r="E2813" s="6" t="s">
        <v>24</v>
      </c>
      <c r="F2813" s="6" t="s">
        <v>100</v>
      </c>
      <c r="G2813" s="6" t="s">
        <v>101</v>
      </c>
      <c r="H2813" s="6" t="s">
        <v>22</v>
      </c>
      <c r="I2813" s="8">
        <v>0.75</v>
      </c>
      <c r="J2813" s="9">
        <v>4000</v>
      </c>
      <c r="K2813" s="10">
        <f t="shared" ref="K2813:K3067" si="23">I2813*J2813</f>
        <v>3000</v>
      </c>
      <c r="L2813" s="10">
        <f t="shared" si="22"/>
        <v>1050</v>
      </c>
      <c r="M2813" s="11">
        <v>0.35</v>
      </c>
      <c r="O2813" s="16"/>
      <c r="P2813" s="14"/>
      <c r="Q2813" s="12"/>
      <c r="R2813" s="13"/>
    </row>
    <row r="2814" spans="1:18" ht="15.75" customHeight="1" x14ac:dyDescent="0.25">
      <c r="A2814" s="1" t="s">
        <v>39</v>
      </c>
      <c r="B2814" s="6" t="s">
        <v>14</v>
      </c>
      <c r="C2814" s="6">
        <v>1185732</v>
      </c>
      <c r="D2814" s="7">
        <v>44208</v>
      </c>
      <c r="E2814" s="6" t="s">
        <v>33</v>
      </c>
      <c r="F2814" s="6" t="s">
        <v>102</v>
      </c>
      <c r="G2814" s="6" t="s">
        <v>103</v>
      </c>
      <c r="H2814" s="6" t="s">
        <v>17</v>
      </c>
      <c r="I2814" s="8">
        <v>0.4</v>
      </c>
      <c r="J2814" s="9">
        <v>4750</v>
      </c>
      <c r="K2814" s="10">
        <f t="shared" si="23"/>
        <v>1900</v>
      </c>
      <c r="L2814" s="10">
        <f t="shared" si="22"/>
        <v>665</v>
      </c>
      <c r="M2814" s="11">
        <v>0.35</v>
      </c>
      <c r="O2814" s="16"/>
      <c r="P2814" s="14"/>
      <c r="Q2814" s="12"/>
      <c r="R2814" s="13"/>
    </row>
    <row r="2815" spans="1:18" ht="15.75" customHeight="1" x14ac:dyDescent="0.25">
      <c r="A2815" s="1"/>
      <c r="B2815" s="6" t="s">
        <v>14</v>
      </c>
      <c r="C2815" s="6">
        <v>1185732</v>
      </c>
      <c r="D2815" s="7">
        <v>44208</v>
      </c>
      <c r="E2815" s="6" t="s">
        <v>33</v>
      </c>
      <c r="F2815" s="6" t="s">
        <v>102</v>
      </c>
      <c r="G2815" s="6" t="s">
        <v>103</v>
      </c>
      <c r="H2815" s="6" t="s">
        <v>18</v>
      </c>
      <c r="I2815" s="8">
        <v>0.4</v>
      </c>
      <c r="J2815" s="9">
        <v>2750</v>
      </c>
      <c r="K2815" s="10">
        <f t="shared" si="23"/>
        <v>1100</v>
      </c>
      <c r="L2815" s="10">
        <f t="shared" si="22"/>
        <v>330</v>
      </c>
      <c r="M2815" s="11">
        <v>0.3</v>
      </c>
      <c r="O2815" s="16"/>
      <c r="P2815" s="14"/>
      <c r="Q2815" s="12"/>
      <c r="R2815" s="13"/>
    </row>
    <row r="2816" spans="1:18" ht="15.75" customHeight="1" x14ac:dyDescent="0.25">
      <c r="A2816" s="1"/>
      <c r="B2816" s="6" t="s">
        <v>14</v>
      </c>
      <c r="C2816" s="6">
        <v>1185732</v>
      </c>
      <c r="D2816" s="7">
        <v>44208</v>
      </c>
      <c r="E2816" s="6" t="s">
        <v>33</v>
      </c>
      <c r="F2816" s="6" t="s">
        <v>102</v>
      </c>
      <c r="G2816" s="6" t="s">
        <v>103</v>
      </c>
      <c r="H2816" s="6" t="s">
        <v>19</v>
      </c>
      <c r="I2816" s="8">
        <v>0.30000000000000004</v>
      </c>
      <c r="J2816" s="9">
        <v>2750</v>
      </c>
      <c r="K2816" s="10">
        <f t="shared" si="23"/>
        <v>825.00000000000011</v>
      </c>
      <c r="L2816" s="10">
        <f t="shared" si="22"/>
        <v>247.50000000000003</v>
      </c>
      <c r="M2816" s="11">
        <v>0.3</v>
      </c>
      <c r="O2816" s="16"/>
      <c r="P2816" s="14"/>
      <c r="Q2816" s="12"/>
      <c r="R2816" s="13"/>
    </row>
    <row r="2817" spans="1:18" ht="15.75" customHeight="1" x14ac:dyDescent="0.25">
      <c r="A2817" s="1"/>
      <c r="B2817" s="6" t="s">
        <v>14</v>
      </c>
      <c r="C2817" s="6">
        <v>1185732</v>
      </c>
      <c r="D2817" s="7">
        <v>44208</v>
      </c>
      <c r="E2817" s="6" t="s">
        <v>33</v>
      </c>
      <c r="F2817" s="6" t="s">
        <v>102</v>
      </c>
      <c r="G2817" s="6" t="s">
        <v>103</v>
      </c>
      <c r="H2817" s="6" t="s">
        <v>20</v>
      </c>
      <c r="I2817" s="8">
        <v>0.35000000000000003</v>
      </c>
      <c r="J2817" s="9">
        <v>1250</v>
      </c>
      <c r="K2817" s="10">
        <f t="shared" si="23"/>
        <v>437.50000000000006</v>
      </c>
      <c r="L2817" s="10">
        <f t="shared" si="22"/>
        <v>131.25</v>
      </c>
      <c r="M2817" s="11">
        <v>0.3</v>
      </c>
      <c r="O2817" s="16"/>
      <c r="P2817" s="14"/>
      <c r="Q2817" s="12"/>
      <c r="R2817" s="13"/>
    </row>
    <row r="2818" spans="1:18" ht="15.75" customHeight="1" x14ac:dyDescent="0.25">
      <c r="A2818" s="1"/>
      <c r="B2818" s="6" t="s">
        <v>14</v>
      </c>
      <c r="C2818" s="6">
        <v>1185732</v>
      </c>
      <c r="D2818" s="7">
        <v>44208</v>
      </c>
      <c r="E2818" s="6" t="s">
        <v>33</v>
      </c>
      <c r="F2818" s="6" t="s">
        <v>102</v>
      </c>
      <c r="G2818" s="6" t="s">
        <v>103</v>
      </c>
      <c r="H2818" s="6" t="s">
        <v>21</v>
      </c>
      <c r="I2818" s="8">
        <v>0.49999999999999994</v>
      </c>
      <c r="J2818" s="9">
        <v>1750</v>
      </c>
      <c r="K2818" s="10">
        <f t="shared" si="23"/>
        <v>874.99999999999989</v>
      </c>
      <c r="L2818" s="10">
        <f t="shared" si="22"/>
        <v>306.24999999999994</v>
      </c>
      <c r="M2818" s="11">
        <v>0.35</v>
      </c>
      <c r="O2818" s="16"/>
      <c r="P2818" s="14"/>
      <c r="Q2818" s="12"/>
      <c r="R2818" s="13"/>
    </row>
    <row r="2819" spans="1:18" ht="15.75" customHeight="1" x14ac:dyDescent="0.25">
      <c r="A2819" s="1"/>
      <c r="B2819" s="6" t="s">
        <v>14</v>
      </c>
      <c r="C2819" s="6">
        <v>1185732</v>
      </c>
      <c r="D2819" s="7">
        <v>44208</v>
      </c>
      <c r="E2819" s="6" t="s">
        <v>33</v>
      </c>
      <c r="F2819" s="6" t="s">
        <v>102</v>
      </c>
      <c r="G2819" s="6" t="s">
        <v>103</v>
      </c>
      <c r="H2819" s="6" t="s">
        <v>22</v>
      </c>
      <c r="I2819" s="8">
        <v>0.4</v>
      </c>
      <c r="J2819" s="9">
        <v>2750</v>
      </c>
      <c r="K2819" s="10">
        <f t="shared" si="23"/>
        <v>1100</v>
      </c>
      <c r="L2819" s="10">
        <f t="shared" si="22"/>
        <v>440</v>
      </c>
      <c r="M2819" s="11">
        <v>0.4</v>
      </c>
      <c r="O2819" s="16"/>
      <c r="P2819" s="14"/>
      <c r="Q2819" s="12"/>
      <c r="R2819" s="13"/>
    </row>
    <row r="2820" spans="1:18" ht="15.75" customHeight="1" x14ac:dyDescent="0.25">
      <c r="A2820" s="1"/>
      <c r="B2820" s="6" t="s">
        <v>14</v>
      </c>
      <c r="C2820" s="6">
        <v>1185732</v>
      </c>
      <c r="D2820" s="7">
        <v>44239</v>
      </c>
      <c r="E2820" s="6" t="s">
        <v>33</v>
      </c>
      <c r="F2820" s="6" t="s">
        <v>102</v>
      </c>
      <c r="G2820" s="6" t="s">
        <v>103</v>
      </c>
      <c r="H2820" s="6" t="s">
        <v>17</v>
      </c>
      <c r="I2820" s="8">
        <v>0.4</v>
      </c>
      <c r="J2820" s="9">
        <v>5250</v>
      </c>
      <c r="K2820" s="10">
        <f t="shared" si="23"/>
        <v>2100</v>
      </c>
      <c r="L2820" s="10">
        <f t="shared" si="22"/>
        <v>735</v>
      </c>
      <c r="M2820" s="11">
        <v>0.35</v>
      </c>
      <c r="O2820" s="16"/>
      <c r="P2820" s="14"/>
      <c r="Q2820" s="12"/>
      <c r="R2820" s="13"/>
    </row>
    <row r="2821" spans="1:18" ht="15.75" customHeight="1" x14ac:dyDescent="0.25">
      <c r="A2821" s="1"/>
      <c r="B2821" s="6" t="s">
        <v>14</v>
      </c>
      <c r="C2821" s="6">
        <v>1185732</v>
      </c>
      <c r="D2821" s="7">
        <v>44239</v>
      </c>
      <c r="E2821" s="6" t="s">
        <v>33</v>
      </c>
      <c r="F2821" s="6" t="s">
        <v>102</v>
      </c>
      <c r="G2821" s="6" t="s">
        <v>103</v>
      </c>
      <c r="H2821" s="6" t="s">
        <v>18</v>
      </c>
      <c r="I2821" s="8">
        <v>0.4</v>
      </c>
      <c r="J2821" s="9">
        <v>1750</v>
      </c>
      <c r="K2821" s="10">
        <f t="shared" si="23"/>
        <v>700</v>
      </c>
      <c r="L2821" s="10">
        <f t="shared" si="22"/>
        <v>210</v>
      </c>
      <c r="M2821" s="11">
        <v>0.3</v>
      </c>
      <c r="O2821" s="16"/>
      <c r="P2821" s="14"/>
      <c r="Q2821" s="12"/>
      <c r="R2821" s="13"/>
    </row>
    <row r="2822" spans="1:18" ht="15.75" customHeight="1" x14ac:dyDescent="0.25">
      <c r="A2822" s="1"/>
      <c r="B2822" s="6" t="s">
        <v>14</v>
      </c>
      <c r="C2822" s="6">
        <v>1185732</v>
      </c>
      <c r="D2822" s="7">
        <v>44239</v>
      </c>
      <c r="E2822" s="6" t="s">
        <v>33</v>
      </c>
      <c r="F2822" s="6" t="s">
        <v>102</v>
      </c>
      <c r="G2822" s="6" t="s">
        <v>103</v>
      </c>
      <c r="H2822" s="6" t="s">
        <v>19</v>
      </c>
      <c r="I2822" s="8">
        <v>0.30000000000000004</v>
      </c>
      <c r="J2822" s="9">
        <v>2250</v>
      </c>
      <c r="K2822" s="10">
        <f t="shared" si="23"/>
        <v>675.00000000000011</v>
      </c>
      <c r="L2822" s="10">
        <f t="shared" si="22"/>
        <v>202.50000000000003</v>
      </c>
      <c r="M2822" s="11">
        <v>0.3</v>
      </c>
      <c r="O2822" s="16"/>
      <c r="P2822" s="14"/>
      <c r="Q2822" s="12"/>
      <c r="R2822" s="13"/>
    </row>
    <row r="2823" spans="1:18" ht="15.75" customHeight="1" x14ac:dyDescent="0.25">
      <c r="A2823" s="1"/>
      <c r="B2823" s="6" t="s">
        <v>14</v>
      </c>
      <c r="C2823" s="6">
        <v>1185732</v>
      </c>
      <c r="D2823" s="7">
        <v>44239</v>
      </c>
      <c r="E2823" s="6" t="s">
        <v>33</v>
      </c>
      <c r="F2823" s="6" t="s">
        <v>102</v>
      </c>
      <c r="G2823" s="6" t="s">
        <v>103</v>
      </c>
      <c r="H2823" s="6" t="s">
        <v>20</v>
      </c>
      <c r="I2823" s="8">
        <v>0.35000000000000003</v>
      </c>
      <c r="J2823" s="9">
        <v>1000</v>
      </c>
      <c r="K2823" s="10">
        <f t="shared" si="23"/>
        <v>350.00000000000006</v>
      </c>
      <c r="L2823" s="10">
        <f t="shared" si="22"/>
        <v>105.00000000000001</v>
      </c>
      <c r="M2823" s="11">
        <v>0.3</v>
      </c>
      <c r="O2823" s="16"/>
      <c r="P2823" s="14"/>
      <c r="Q2823" s="12"/>
      <c r="R2823" s="13"/>
    </row>
    <row r="2824" spans="1:18" ht="15.75" customHeight="1" x14ac:dyDescent="0.25">
      <c r="A2824" s="1"/>
      <c r="B2824" s="6" t="s">
        <v>14</v>
      </c>
      <c r="C2824" s="6">
        <v>1185732</v>
      </c>
      <c r="D2824" s="7">
        <v>44239</v>
      </c>
      <c r="E2824" s="6" t="s">
        <v>33</v>
      </c>
      <c r="F2824" s="6" t="s">
        <v>102</v>
      </c>
      <c r="G2824" s="6" t="s">
        <v>103</v>
      </c>
      <c r="H2824" s="6" t="s">
        <v>21</v>
      </c>
      <c r="I2824" s="8">
        <v>0.49999999999999994</v>
      </c>
      <c r="J2824" s="9">
        <v>1750</v>
      </c>
      <c r="K2824" s="10">
        <f t="shared" si="23"/>
        <v>874.99999999999989</v>
      </c>
      <c r="L2824" s="10">
        <f t="shared" si="22"/>
        <v>306.24999999999994</v>
      </c>
      <c r="M2824" s="11">
        <v>0.35</v>
      </c>
      <c r="O2824" s="16"/>
      <c r="P2824" s="14"/>
      <c r="Q2824" s="12"/>
      <c r="R2824" s="13"/>
    </row>
    <row r="2825" spans="1:18" ht="15.75" customHeight="1" x14ac:dyDescent="0.25">
      <c r="A2825" s="1"/>
      <c r="B2825" s="6" t="s">
        <v>14</v>
      </c>
      <c r="C2825" s="6">
        <v>1185732</v>
      </c>
      <c r="D2825" s="7">
        <v>44239</v>
      </c>
      <c r="E2825" s="6" t="s">
        <v>33</v>
      </c>
      <c r="F2825" s="6" t="s">
        <v>102</v>
      </c>
      <c r="G2825" s="6" t="s">
        <v>103</v>
      </c>
      <c r="H2825" s="6" t="s">
        <v>22</v>
      </c>
      <c r="I2825" s="8">
        <v>0.35</v>
      </c>
      <c r="J2825" s="9">
        <v>2750</v>
      </c>
      <c r="K2825" s="10">
        <f t="shared" si="23"/>
        <v>962.49999999999989</v>
      </c>
      <c r="L2825" s="10">
        <f t="shared" si="22"/>
        <v>385</v>
      </c>
      <c r="M2825" s="11">
        <v>0.4</v>
      </c>
      <c r="O2825" s="16"/>
      <c r="P2825" s="14"/>
      <c r="Q2825" s="12"/>
      <c r="R2825" s="13"/>
    </row>
    <row r="2826" spans="1:18" ht="15.75" customHeight="1" x14ac:dyDescent="0.25">
      <c r="A2826" s="1"/>
      <c r="B2826" s="6" t="s">
        <v>14</v>
      </c>
      <c r="C2826" s="6">
        <v>1185732</v>
      </c>
      <c r="D2826" s="7">
        <v>44266</v>
      </c>
      <c r="E2826" s="6" t="s">
        <v>33</v>
      </c>
      <c r="F2826" s="6" t="s">
        <v>102</v>
      </c>
      <c r="G2826" s="6" t="s">
        <v>103</v>
      </c>
      <c r="H2826" s="6" t="s">
        <v>17</v>
      </c>
      <c r="I2826" s="8">
        <v>0.4</v>
      </c>
      <c r="J2826" s="9">
        <v>4950</v>
      </c>
      <c r="K2826" s="10">
        <f t="shared" si="23"/>
        <v>1980</v>
      </c>
      <c r="L2826" s="10">
        <f t="shared" si="22"/>
        <v>693</v>
      </c>
      <c r="M2826" s="11">
        <v>0.35</v>
      </c>
      <c r="O2826" s="16"/>
      <c r="P2826" s="14"/>
      <c r="Q2826" s="12"/>
      <c r="R2826" s="13"/>
    </row>
    <row r="2827" spans="1:18" ht="15.75" customHeight="1" x14ac:dyDescent="0.25">
      <c r="A2827" s="1"/>
      <c r="B2827" s="6" t="s">
        <v>14</v>
      </c>
      <c r="C2827" s="6">
        <v>1185732</v>
      </c>
      <c r="D2827" s="7">
        <v>44266</v>
      </c>
      <c r="E2827" s="6" t="s">
        <v>33</v>
      </c>
      <c r="F2827" s="6" t="s">
        <v>102</v>
      </c>
      <c r="G2827" s="6" t="s">
        <v>103</v>
      </c>
      <c r="H2827" s="6" t="s">
        <v>18</v>
      </c>
      <c r="I2827" s="8">
        <v>0.4</v>
      </c>
      <c r="J2827" s="9">
        <v>2000</v>
      </c>
      <c r="K2827" s="10">
        <f t="shared" si="23"/>
        <v>800</v>
      </c>
      <c r="L2827" s="10">
        <f t="shared" si="22"/>
        <v>240</v>
      </c>
      <c r="M2827" s="11">
        <v>0.3</v>
      </c>
      <c r="O2827" s="16"/>
      <c r="P2827" s="14"/>
      <c r="Q2827" s="12"/>
      <c r="R2827" s="13"/>
    </row>
    <row r="2828" spans="1:18" ht="15.75" customHeight="1" x14ac:dyDescent="0.25">
      <c r="A2828" s="1"/>
      <c r="B2828" s="6" t="s">
        <v>14</v>
      </c>
      <c r="C2828" s="6">
        <v>1185732</v>
      </c>
      <c r="D2828" s="7">
        <v>44266</v>
      </c>
      <c r="E2828" s="6" t="s">
        <v>33</v>
      </c>
      <c r="F2828" s="6" t="s">
        <v>102</v>
      </c>
      <c r="G2828" s="6" t="s">
        <v>103</v>
      </c>
      <c r="H2828" s="6" t="s">
        <v>19</v>
      </c>
      <c r="I2828" s="8">
        <v>0.30000000000000004</v>
      </c>
      <c r="J2828" s="9">
        <v>2250</v>
      </c>
      <c r="K2828" s="10">
        <f t="shared" si="23"/>
        <v>675.00000000000011</v>
      </c>
      <c r="L2828" s="10">
        <f t="shared" si="22"/>
        <v>202.50000000000003</v>
      </c>
      <c r="M2828" s="11">
        <v>0.3</v>
      </c>
      <c r="O2828" s="16"/>
      <c r="P2828" s="14"/>
      <c r="Q2828" s="12"/>
      <c r="R2828" s="13"/>
    </row>
    <row r="2829" spans="1:18" ht="15.75" customHeight="1" x14ac:dyDescent="0.25">
      <c r="A2829" s="1"/>
      <c r="B2829" s="6" t="s">
        <v>14</v>
      </c>
      <c r="C2829" s="6">
        <v>1185732</v>
      </c>
      <c r="D2829" s="7">
        <v>44266</v>
      </c>
      <c r="E2829" s="6" t="s">
        <v>33</v>
      </c>
      <c r="F2829" s="6" t="s">
        <v>102</v>
      </c>
      <c r="G2829" s="6" t="s">
        <v>103</v>
      </c>
      <c r="H2829" s="6" t="s">
        <v>20</v>
      </c>
      <c r="I2829" s="8">
        <v>0.35</v>
      </c>
      <c r="J2829" s="9">
        <v>750</v>
      </c>
      <c r="K2829" s="10">
        <f t="shared" si="23"/>
        <v>262.5</v>
      </c>
      <c r="L2829" s="10">
        <f t="shared" si="22"/>
        <v>78.75</v>
      </c>
      <c r="M2829" s="11">
        <v>0.3</v>
      </c>
      <c r="O2829" s="16"/>
      <c r="P2829" s="14"/>
      <c r="Q2829" s="12"/>
      <c r="R2829" s="13"/>
    </row>
    <row r="2830" spans="1:18" ht="15.75" customHeight="1" x14ac:dyDescent="0.25">
      <c r="A2830" s="1"/>
      <c r="B2830" s="6" t="s">
        <v>14</v>
      </c>
      <c r="C2830" s="6">
        <v>1185732</v>
      </c>
      <c r="D2830" s="7">
        <v>44266</v>
      </c>
      <c r="E2830" s="6" t="s">
        <v>33</v>
      </c>
      <c r="F2830" s="6" t="s">
        <v>102</v>
      </c>
      <c r="G2830" s="6" t="s">
        <v>103</v>
      </c>
      <c r="H2830" s="6" t="s">
        <v>21</v>
      </c>
      <c r="I2830" s="8">
        <v>0.5</v>
      </c>
      <c r="J2830" s="9">
        <v>1250</v>
      </c>
      <c r="K2830" s="10">
        <f t="shared" si="23"/>
        <v>625</v>
      </c>
      <c r="L2830" s="10">
        <f t="shared" si="22"/>
        <v>218.75</v>
      </c>
      <c r="M2830" s="11">
        <v>0.35</v>
      </c>
      <c r="O2830" s="16"/>
      <c r="P2830" s="14"/>
      <c r="Q2830" s="12"/>
      <c r="R2830" s="13"/>
    </row>
    <row r="2831" spans="1:18" ht="15.75" customHeight="1" x14ac:dyDescent="0.25">
      <c r="A2831" s="1"/>
      <c r="B2831" s="6" t="s">
        <v>14</v>
      </c>
      <c r="C2831" s="6">
        <v>1185732</v>
      </c>
      <c r="D2831" s="7">
        <v>44266</v>
      </c>
      <c r="E2831" s="6" t="s">
        <v>33</v>
      </c>
      <c r="F2831" s="6" t="s">
        <v>102</v>
      </c>
      <c r="G2831" s="6" t="s">
        <v>103</v>
      </c>
      <c r="H2831" s="6" t="s">
        <v>22</v>
      </c>
      <c r="I2831" s="8">
        <v>0.4</v>
      </c>
      <c r="J2831" s="9">
        <v>2250</v>
      </c>
      <c r="K2831" s="10">
        <f t="shared" si="23"/>
        <v>900</v>
      </c>
      <c r="L2831" s="10">
        <f t="shared" si="22"/>
        <v>360</v>
      </c>
      <c r="M2831" s="11">
        <v>0.4</v>
      </c>
      <c r="O2831" s="16"/>
      <c r="P2831" s="14"/>
      <c r="Q2831" s="12"/>
      <c r="R2831" s="13"/>
    </row>
    <row r="2832" spans="1:18" ht="15.75" customHeight="1" x14ac:dyDescent="0.25">
      <c r="A2832" s="1"/>
      <c r="B2832" s="6" t="s">
        <v>14</v>
      </c>
      <c r="C2832" s="6">
        <v>1185732</v>
      </c>
      <c r="D2832" s="7">
        <v>44298</v>
      </c>
      <c r="E2832" s="6" t="s">
        <v>33</v>
      </c>
      <c r="F2832" s="6" t="s">
        <v>102</v>
      </c>
      <c r="G2832" s="6" t="s">
        <v>103</v>
      </c>
      <c r="H2832" s="6" t="s">
        <v>17</v>
      </c>
      <c r="I2832" s="8">
        <v>0.4</v>
      </c>
      <c r="J2832" s="9">
        <v>4500</v>
      </c>
      <c r="K2832" s="10">
        <f t="shared" si="23"/>
        <v>1800</v>
      </c>
      <c r="L2832" s="10">
        <f t="shared" si="22"/>
        <v>630</v>
      </c>
      <c r="M2832" s="11">
        <v>0.35</v>
      </c>
      <c r="O2832" s="16"/>
      <c r="P2832" s="14"/>
      <c r="Q2832" s="12"/>
      <c r="R2832" s="13"/>
    </row>
    <row r="2833" spans="1:18" ht="15.75" customHeight="1" x14ac:dyDescent="0.25">
      <c r="A2833" s="1"/>
      <c r="B2833" s="6" t="s">
        <v>14</v>
      </c>
      <c r="C2833" s="6">
        <v>1185732</v>
      </c>
      <c r="D2833" s="7">
        <v>44298</v>
      </c>
      <c r="E2833" s="6" t="s">
        <v>33</v>
      </c>
      <c r="F2833" s="6" t="s">
        <v>102</v>
      </c>
      <c r="G2833" s="6" t="s">
        <v>103</v>
      </c>
      <c r="H2833" s="6" t="s">
        <v>18</v>
      </c>
      <c r="I2833" s="8">
        <v>0.4</v>
      </c>
      <c r="J2833" s="9">
        <v>1500</v>
      </c>
      <c r="K2833" s="10">
        <f t="shared" si="23"/>
        <v>600</v>
      </c>
      <c r="L2833" s="10">
        <f t="shared" si="22"/>
        <v>180</v>
      </c>
      <c r="M2833" s="11">
        <v>0.3</v>
      </c>
      <c r="O2833" s="16"/>
      <c r="P2833" s="14"/>
      <c r="Q2833" s="12"/>
      <c r="R2833" s="13"/>
    </row>
    <row r="2834" spans="1:18" ht="15.75" customHeight="1" x14ac:dyDescent="0.25">
      <c r="A2834" s="1"/>
      <c r="B2834" s="6" t="s">
        <v>14</v>
      </c>
      <c r="C2834" s="6">
        <v>1185732</v>
      </c>
      <c r="D2834" s="7">
        <v>44298</v>
      </c>
      <c r="E2834" s="6" t="s">
        <v>33</v>
      </c>
      <c r="F2834" s="6" t="s">
        <v>102</v>
      </c>
      <c r="G2834" s="6" t="s">
        <v>103</v>
      </c>
      <c r="H2834" s="6" t="s">
        <v>19</v>
      </c>
      <c r="I2834" s="8">
        <v>0.30000000000000004</v>
      </c>
      <c r="J2834" s="9">
        <v>1500</v>
      </c>
      <c r="K2834" s="10">
        <f t="shared" si="23"/>
        <v>450.00000000000006</v>
      </c>
      <c r="L2834" s="10">
        <f t="shared" si="22"/>
        <v>135</v>
      </c>
      <c r="M2834" s="11">
        <v>0.3</v>
      </c>
      <c r="O2834" s="16"/>
      <c r="P2834" s="14"/>
      <c r="Q2834" s="12"/>
      <c r="R2834" s="13"/>
    </row>
    <row r="2835" spans="1:18" ht="15.75" customHeight="1" x14ac:dyDescent="0.25">
      <c r="A2835" s="1"/>
      <c r="B2835" s="6" t="s">
        <v>14</v>
      </c>
      <c r="C2835" s="6">
        <v>1185732</v>
      </c>
      <c r="D2835" s="7">
        <v>44298</v>
      </c>
      <c r="E2835" s="6" t="s">
        <v>33</v>
      </c>
      <c r="F2835" s="6" t="s">
        <v>102</v>
      </c>
      <c r="G2835" s="6" t="s">
        <v>103</v>
      </c>
      <c r="H2835" s="6" t="s">
        <v>20</v>
      </c>
      <c r="I2835" s="8">
        <v>0.35</v>
      </c>
      <c r="J2835" s="9">
        <v>750</v>
      </c>
      <c r="K2835" s="10">
        <f t="shared" si="23"/>
        <v>262.5</v>
      </c>
      <c r="L2835" s="10">
        <f t="shared" si="22"/>
        <v>78.75</v>
      </c>
      <c r="M2835" s="11">
        <v>0.3</v>
      </c>
      <c r="O2835" s="16"/>
      <c r="P2835" s="14"/>
      <c r="Q2835" s="12"/>
      <c r="R2835" s="13"/>
    </row>
    <row r="2836" spans="1:18" ht="15.75" customHeight="1" x14ac:dyDescent="0.25">
      <c r="A2836" s="1"/>
      <c r="B2836" s="6" t="s">
        <v>14</v>
      </c>
      <c r="C2836" s="6">
        <v>1185732</v>
      </c>
      <c r="D2836" s="7">
        <v>44298</v>
      </c>
      <c r="E2836" s="6" t="s">
        <v>33</v>
      </c>
      <c r="F2836" s="6" t="s">
        <v>102</v>
      </c>
      <c r="G2836" s="6" t="s">
        <v>103</v>
      </c>
      <c r="H2836" s="6" t="s">
        <v>21</v>
      </c>
      <c r="I2836" s="8">
        <v>0.6</v>
      </c>
      <c r="J2836" s="9">
        <v>1000</v>
      </c>
      <c r="K2836" s="10">
        <f t="shared" si="23"/>
        <v>600</v>
      </c>
      <c r="L2836" s="10">
        <f t="shared" si="22"/>
        <v>210</v>
      </c>
      <c r="M2836" s="11">
        <v>0.35</v>
      </c>
      <c r="O2836" s="16"/>
      <c r="P2836" s="14"/>
      <c r="Q2836" s="12"/>
      <c r="R2836" s="13"/>
    </row>
    <row r="2837" spans="1:18" ht="15.75" customHeight="1" x14ac:dyDescent="0.25">
      <c r="A2837" s="1"/>
      <c r="B2837" s="6" t="s">
        <v>14</v>
      </c>
      <c r="C2837" s="6">
        <v>1185732</v>
      </c>
      <c r="D2837" s="7">
        <v>44298</v>
      </c>
      <c r="E2837" s="6" t="s">
        <v>33</v>
      </c>
      <c r="F2837" s="6" t="s">
        <v>102</v>
      </c>
      <c r="G2837" s="6" t="s">
        <v>103</v>
      </c>
      <c r="H2837" s="6" t="s">
        <v>22</v>
      </c>
      <c r="I2837" s="8">
        <v>0.5</v>
      </c>
      <c r="J2837" s="9">
        <v>2250</v>
      </c>
      <c r="K2837" s="10">
        <f t="shared" si="23"/>
        <v>1125</v>
      </c>
      <c r="L2837" s="10">
        <f t="shared" si="22"/>
        <v>450</v>
      </c>
      <c r="M2837" s="11">
        <v>0.4</v>
      </c>
      <c r="O2837" s="16"/>
      <c r="P2837" s="14"/>
      <c r="Q2837" s="12"/>
      <c r="R2837" s="13"/>
    </row>
    <row r="2838" spans="1:18" ht="15.75" customHeight="1" x14ac:dyDescent="0.25">
      <c r="A2838" s="1"/>
      <c r="B2838" s="6" t="s">
        <v>14</v>
      </c>
      <c r="C2838" s="6">
        <v>1185732</v>
      </c>
      <c r="D2838" s="7">
        <v>44329</v>
      </c>
      <c r="E2838" s="6" t="s">
        <v>33</v>
      </c>
      <c r="F2838" s="6" t="s">
        <v>102</v>
      </c>
      <c r="G2838" s="6" t="s">
        <v>103</v>
      </c>
      <c r="H2838" s="6" t="s">
        <v>17</v>
      </c>
      <c r="I2838" s="8">
        <v>0.6</v>
      </c>
      <c r="J2838" s="9">
        <v>4950</v>
      </c>
      <c r="K2838" s="10">
        <f t="shared" si="23"/>
        <v>2970</v>
      </c>
      <c r="L2838" s="10">
        <f t="shared" si="22"/>
        <v>1039.5</v>
      </c>
      <c r="M2838" s="11">
        <v>0.35</v>
      </c>
      <c r="O2838" s="16"/>
      <c r="P2838" s="14"/>
      <c r="Q2838" s="12"/>
      <c r="R2838" s="13"/>
    </row>
    <row r="2839" spans="1:18" ht="15.75" customHeight="1" x14ac:dyDescent="0.25">
      <c r="A2839" s="1"/>
      <c r="B2839" s="6" t="s">
        <v>14</v>
      </c>
      <c r="C2839" s="6">
        <v>1185732</v>
      </c>
      <c r="D2839" s="7">
        <v>44329</v>
      </c>
      <c r="E2839" s="6" t="s">
        <v>33</v>
      </c>
      <c r="F2839" s="6" t="s">
        <v>102</v>
      </c>
      <c r="G2839" s="6" t="s">
        <v>103</v>
      </c>
      <c r="H2839" s="6" t="s">
        <v>18</v>
      </c>
      <c r="I2839" s="8">
        <v>0.5</v>
      </c>
      <c r="J2839" s="9">
        <v>2000</v>
      </c>
      <c r="K2839" s="10">
        <f t="shared" si="23"/>
        <v>1000</v>
      </c>
      <c r="L2839" s="10">
        <f t="shared" si="22"/>
        <v>300</v>
      </c>
      <c r="M2839" s="11">
        <v>0.3</v>
      </c>
      <c r="O2839" s="16"/>
      <c r="P2839" s="14"/>
      <c r="Q2839" s="12"/>
      <c r="R2839" s="13"/>
    </row>
    <row r="2840" spans="1:18" ht="15.75" customHeight="1" x14ac:dyDescent="0.25">
      <c r="A2840" s="1"/>
      <c r="B2840" s="6" t="s">
        <v>14</v>
      </c>
      <c r="C2840" s="6">
        <v>1185732</v>
      </c>
      <c r="D2840" s="7">
        <v>44329</v>
      </c>
      <c r="E2840" s="6" t="s">
        <v>33</v>
      </c>
      <c r="F2840" s="6" t="s">
        <v>102</v>
      </c>
      <c r="G2840" s="6" t="s">
        <v>103</v>
      </c>
      <c r="H2840" s="6" t="s">
        <v>19</v>
      </c>
      <c r="I2840" s="8">
        <v>0.45</v>
      </c>
      <c r="J2840" s="9">
        <v>1750</v>
      </c>
      <c r="K2840" s="10">
        <f t="shared" si="23"/>
        <v>787.5</v>
      </c>
      <c r="L2840" s="10">
        <f t="shared" si="22"/>
        <v>236.25</v>
      </c>
      <c r="M2840" s="11">
        <v>0.3</v>
      </c>
      <c r="O2840" s="16"/>
      <c r="P2840" s="14"/>
      <c r="Q2840" s="12"/>
      <c r="R2840" s="13"/>
    </row>
    <row r="2841" spans="1:18" ht="15.75" customHeight="1" x14ac:dyDescent="0.25">
      <c r="A2841" s="1"/>
      <c r="B2841" s="6" t="s">
        <v>14</v>
      </c>
      <c r="C2841" s="6">
        <v>1185732</v>
      </c>
      <c r="D2841" s="7">
        <v>44329</v>
      </c>
      <c r="E2841" s="6" t="s">
        <v>33</v>
      </c>
      <c r="F2841" s="6" t="s">
        <v>102</v>
      </c>
      <c r="G2841" s="6" t="s">
        <v>103</v>
      </c>
      <c r="H2841" s="6" t="s">
        <v>20</v>
      </c>
      <c r="I2841" s="8">
        <v>0.45</v>
      </c>
      <c r="J2841" s="9">
        <v>1000</v>
      </c>
      <c r="K2841" s="10">
        <f t="shared" si="23"/>
        <v>450</v>
      </c>
      <c r="L2841" s="10">
        <f t="shared" si="22"/>
        <v>135</v>
      </c>
      <c r="M2841" s="11">
        <v>0.3</v>
      </c>
      <c r="O2841" s="16"/>
      <c r="P2841" s="14"/>
      <c r="Q2841" s="12"/>
      <c r="R2841" s="13"/>
    </row>
    <row r="2842" spans="1:18" ht="15.75" customHeight="1" x14ac:dyDescent="0.25">
      <c r="A2842" s="1"/>
      <c r="B2842" s="6" t="s">
        <v>14</v>
      </c>
      <c r="C2842" s="6">
        <v>1185732</v>
      </c>
      <c r="D2842" s="7">
        <v>44329</v>
      </c>
      <c r="E2842" s="6" t="s">
        <v>33</v>
      </c>
      <c r="F2842" s="6" t="s">
        <v>102</v>
      </c>
      <c r="G2842" s="6" t="s">
        <v>103</v>
      </c>
      <c r="H2842" s="6" t="s">
        <v>21</v>
      </c>
      <c r="I2842" s="8">
        <v>0.54999999999999993</v>
      </c>
      <c r="J2842" s="9">
        <v>1250</v>
      </c>
      <c r="K2842" s="10">
        <f t="shared" si="23"/>
        <v>687.49999999999989</v>
      </c>
      <c r="L2842" s="10">
        <f t="shared" si="22"/>
        <v>240.62499999999994</v>
      </c>
      <c r="M2842" s="11">
        <v>0.35</v>
      </c>
      <c r="O2842" s="16"/>
      <c r="P2842" s="14"/>
      <c r="Q2842" s="12"/>
      <c r="R2842" s="13"/>
    </row>
    <row r="2843" spans="1:18" ht="15.75" customHeight="1" x14ac:dyDescent="0.25">
      <c r="A2843" s="1"/>
      <c r="B2843" s="6" t="s">
        <v>14</v>
      </c>
      <c r="C2843" s="6">
        <v>1185732</v>
      </c>
      <c r="D2843" s="7">
        <v>44329</v>
      </c>
      <c r="E2843" s="6" t="s">
        <v>33</v>
      </c>
      <c r="F2843" s="6" t="s">
        <v>102</v>
      </c>
      <c r="G2843" s="6" t="s">
        <v>103</v>
      </c>
      <c r="H2843" s="6" t="s">
        <v>22</v>
      </c>
      <c r="I2843" s="8">
        <v>0.6</v>
      </c>
      <c r="J2843" s="9">
        <v>2500</v>
      </c>
      <c r="K2843" s="10">
        <f t="shared" si="23"/>
        <v>1500</v>
      </c>
      <c r="L2843" s="10">
        <f t="shared" si="22"/>
        <v>600</v>
      </c>
      <c r="M2843" s="11">
        <v>0.4</v>
      </c>
      <c r="O2843" s="16"/>
      <c r="P2843" s="14"/>
      <c r="Q2843" s="12"/>
      <c r="R2843" s="13"/>
    </row>
    <row r="2844" spans="1:18" ht="15.75" customHeight="1" x14ac:dyDescent="0.25">
      <c r="A2844" s="1"/>
      <c r="B2844" s="6" t="s">
        <v>14</v>
      </c>
      <c r="C2844" s="6">
        <v>1185732</v>
      </c>
      <c r="D2844" s="7">
        <v>44359</v>
      </c>
      <c r="E2844" s="6" t="s">
        <v>33</v>
      </c>
      <c r="F2844" s="6" t="s">
        <v>102</v>
      </c>
      <c r="G2844" s="6" t="s">
        <v>103</v>
      </c>
      <c r="H2844" s="6" t="s">
        <v>17</v>
      </c>
      <c r="I2844" s="8">
        <v>0.45</v>
      </c>
      <c r="J2844" s="9">
        <v>5000</v>
      </c>
      <c r="K2844" s="10">
        <f t="shared" si="23"/>
        <v>2250</v>
      </c>
      <c r="L2844" s="10">
        <f t="shared" si="22"/>
        <v>787.5</v>
      </c>
      <c r="M2844" s="11">
        <v>0.35</v>
      </c>
      <c r="O2844" s="16"/>
      <c r="P2844" s="14"/>
      <c r="Q2844" s="12"/>
      <c r="R2844" s="13"/>
    </row>
    <row r="2845" spans="1:18" ht="15.75" customHeight="1" x14ac:dyDescent="0.25">
      <c r="A2845" s="1"/>
      <c r="B2845" s="6" t="s">
        <v>14</v>
      </c>
      <c r="C2845" s="6">
        <v>1185732</v>
      </c>
      <c r="D2845" s="7">
        <v>44359</v>
      </c>
      <c r="E2845" s="6" t="s">
        <v>33</v>
      </c>
      <c r="F2845" s="6" t="s">
        <v>102</v>
      </c>
      <c r="G2845" s="6" t="s">
        <v>103</v>
      </c>
      <c r="H2845" s="6" t="s">
        <v>18</v>
      </c>
      <c r="I2845" s="8">
        <v>0.40000000000000008</v>
      </c>
      <c r="J2845" s="9">
        <v>2500</v>
      </c>
      <c r="K2845" s="10">
        <f t="shared" si="23"/>
        <v>1000.0000000000002</v>
      </c>
      <c r="L2845" s="10">
        <f t="shared" si="22"/>
        <v>300.00000000000006</v>
      </c>
      <c r="M2845" s="11">
        <v>0.3</v>
      </c>
      <c r="O2845" s="16"/>
      <c r="P2845" s="14"/>
      <c r="Q2845" s="12"/>
      <c r="R2845" s="13"/>
    </row>
    <row r="2846" spans="1:18" ht="15.75" customHeight="1" x14ac:dyDescent="0.25">
      <c r="A2846" s="1"/>
      <c r="B2846" s="6" t="s">
        <v>14</v>
      </c>
      <c r="C2846" s="6">
        <v>1185732</v>
      </c>
      <c r="D2846" s="7">
        <v>44359</v>
      </c>
      <c r="E2846" s="6" t="s">
        <v>33</v>
      </c>
      <c r="F2846" s="6" t="s">
        <v>102</v>
      </c>
      <c r="G2846" s="6" t="s">
        <v>103</v>
      </c>
      <c r="H2846" s="6" t="s">
        <v>19</v>
      </c>
      <c r="I2846" s="8">
        <v>0.35000000000000003</v>
      </c>
      <c r="J2846" s="9">
        <v>2000</v>
      </c>
      <c r="K2846" s="10">
        <f t="shared" si="23"/>
        <v>700.00000000000011</v>
      </c>
      <c r="L2846" s="10">
        <f t="shared" si="22"/>
        <v>210.00000000000003</v>
      </c>
      <c r="M2846" s="11">
        <v>0.3</v>
      </c>
      <c r="O2846" s="16"/>
      <c r="P2846" s="14"/>
      <c r="Q2846" s="12"/>
      <c r="R2846" s="13"/>
    </row>
    <row r="2847" spans="1:18" ht="15.75" customHeight="1" x14ac:dyDescent="0.25">
      <c r="A2847" s="1"/>
      <c r="B2847" s="6" t="s">
        <v>14</v>
      </c>
      <c r="C2847" s="6">
        <v>1185732</v>
      </c>
      <c r="D2847" s="7">
        <v>44359</v>
      </c>
      <c r="E2847" s="6" t="s">
        <v>33</v>
      </c>
      <c r="F2847" s="6" t="s">
        <v>102</v>
      </c>
      <c r="G2847" s="6" t="s">
        <v>103</v>
      </c>
      <c r="H2847" s="6" t="s">
        <v>20</v>
      </c>
      <c r="I2847" s="8">
        <v>0.35000000000000003</v>
      </c>
      <c r="J2847" s="9">
        <v>1750</v>
      </c>
      <c r="K2847" s="10">
        <f t="shared" si="23"/>
        <v>612.50000000000011</v>
      </c>
      <c r="L2847" s="10">
        <f t="shared" si="22"/>
        <v>183.75000000000003</v>
      </c>
      <c r="M2847" s="11">
        <v>0.3</v>
      </c>
      <c r="O2847" s="16"/>
      <c r="P2847" s="14"/>
      <c r="Q2847" s="12"/>
      <c r="R2847" s="13"/>
    </row>
    <row r="2848" spans="1:18" ht="15.75" customHeight="1" x14ac:dyDescent="0.25">
      <c r="A2848" s="1"/>
      <c r="B2848" s="6" t="s">
        <v>14</v>
      </c>
      <c r="C2848" s="6">
        <v>1185732</v>
      </c>
      <c r="D2848" s="7">
        <v>44359</v>
      </c>
      <c r="E2848" s="6" t="s">
        <v>33</v>
      </c>
      <c r="F2848" s="6" t="s">
        <v>102</v>
      </c>
      <c r="G2848" s="6" t="s">
        <v>103</v>
      </c>
      <c r="H2848" s="6" t="s">
        <v>21</v>
      </c>
      <c r="I2848" s="8">
        <v>0.45</v>
      </c>
      <c r="J2848" s="9">
        <v>1750</v>
      </c>
      <c r="K2848" s="10">
        <f t="shared" si="23"/>
        <v>787.5</v>
      </c>
      <c r="L2848" s="10">
        <f t="shared" si="22"/>
        <v>275.625</v>
      </c>
      <c r="M2848" s="11">
        <v>0.35</v>
      </c>
      <c r="O2848" s="16"/>
      <c r="P2848" s="14"/>
      <c r="Q2848" s="12"/>
      <c r="R2848" s="13"/>
    </row>
    <row r="2849" spans="1:18" ht="15.75" customHeight="1" x14ac:dyDescent="0.25">
      <c r="A2849" s="1"/>
      <c r="B2849" s="6" t="s">
        <v>14</v>
      </c>
      <c r="C2849" s="6">
        <v>1185732</v>
      </c>
      <c r="D2849" s="7">
        <v>44359</v>
      </c>
      <c r="E2849" s="6" t="s">
        <v>33</v>
      </c>
      <c r="F2849" s="6" t="s">
        <v>102</v>
      </c>
      <c r="G2849" s="6" t="s">
        <v>103</v>
      </c>
      <c r="H2849" s="6" t="s">
        <v>22</v>
      </c>
      <c r="I2849" s="8">
        <v>0.55000000000000004</v>
      </c>
      <c r="J2849" s="9">
        <v>3250</v>
      </c>
      <c r="K2849" s="10">
        <f t="shared" si="23"/>
        <v>1787.5000000000002</v>
      </c>
      <c r="L2849" s="10">
        <f t="shared" si="22"/>
        <v>715.00000000000011</v>
      </c>
      <c r="M2849" s="11">
        <v>0.4</v>
      </c>
      <c r="O2849" s="16"/>
      <c r="P2849" s="14"/>
      <c r="Q2849" s="12"/>
      <c r="R2849" s="13"/>
    </row>
    <row r="2850" spans="1:18" ht="15.75" customHeight="1" x14ac:dyDescent="0.25">
      <c r="A2850" s="1"/>
      <c r="B2850" s="6" t="s">
        <v>14</v>
      </c>
      <c r="C2850" s="6">
        <v>1185732</v>
      </c>
      <c r="D2850" s="7">
        <v>44388</v>
      </c>
      <c r="E2850" s="6" t="s">
        <v>33</v>
      </c>
      <c r="F2850" s="6" t="s">
        <v>102</v>
      </c>
      <c r="G2850" s="6" t="s">
        <v>103</v>
      </c>
      <c r="H2850" s="6" t="s">
        <v>17</v>
      </c>
      <c r="I2850" s="8">
        <v>0.5</v>
      </c>
      <c r="J2850" s="9">
        <v>5500</v>
      </c>
      <c r="K2850" s="10">
        <f t="shared" si="23"/>
        <v>2750</v>
      </c>
      <c r="L2850" s="10">
        <f t="shared" si="22"/>
        <v>962.49999999999989</v>
      </c>
      <c r="M2850" s="11">
        <v>0.35</v>
      </c>
      <c r="O2850" s="16"/>
      <c r="P2850" s="14"/>
      <c r="Q2850" s="12"/>
      <c r="R2850" s="13"/>
    </row>
    <row r="2851" spans="1:18" ht="15.75" customHeight="1" x14ac:dyDescent="0.25">
      <c r="A2851" s="1"/>
      <c r="B2851" s="6" t="s">
        <v>14</v>
      </c>
      <c r="C2851" s="6">
        <v>1185732</v>
      </c>
      <c r="D2851" s="7">
        <v>44388</v>
      </c>
      <c r="E2851" s="6" t="s">
        <v>33</v>
      </c>
      <c r="F2851" s="6" t="s">
        <v>102</v>
      </c>
      <c r="G2851" s="6" t="s">
        <v>103</v>
      </c>
      <c r="H2851" s="6" t="s">
        <v>18</v>
      </c>
      <c r="I2851" s="8">
        <v>0.45000000000000007</v>
      </c>
      <c r="J2851" s="9">
        <v>3000</v>
      </c>
      <c r="K2851" s="10">
        <f t="shared" si="23"/>
        <v>1350.0000000000002</v>
      </c>
      <c r="L2851" s="10">
        <f t="shared" si="22"/>
        <v>405.00000000000006</v>
      </c>
      <c r="M2851" s="11">
        <v>0.3</v>
      </c>
      <c r="O2851" s="16"/>
      <c r="P2851" s="14"/>
      <c r="Q2851" s="12"/>
      <c r="R2851" s="13"/>
    </row>
    <row r="2852" spans="1:18" ht="15.75" customHeight="1" x14ac:dyDescent="0.25">
      <c r="A2852" s="1"/>
      <c r="B2852" s="6" t="s">
        <v>14</v>
      </c>
      <c r="C2852" s="6">
        <v>1185732</v>
      </c>
      <c r="D2852" s="7">
        <v>44388</v>
      </c>
      <c r="E2852" s="6" t="s">
        <v>33</v>
      </c>
      <c r="F2852" s="6" t="s">
        <v>102</v>
      </c>
      <c r="G2852" s="6" t="s">
        <v>103</v>
      </c>
      <c r="H2852" s="6" t="s">
        <v>19</v>
      </c>
      <c r="I2852" s="8">
        <v>0.4</v>
      </c>
      <c r="J2852" s="9">
        <v>2250</v>
      </c>
      <c r="K2852" s="10">
        <f t="shared" si="23"/>
        <v>900</v>
      </c>
      <c r="L2852" s="10">
        <f t="shared" si="22"/>
        <v>270</v>
      </c>
      <c r="M2852" s="11">
        <v>0.3</v>
      </c>
      <c r="O2852" s="16"/>
      <c r="P2852" s="14"/>
      <c r="Q2852" s="12"/>
      <c r="R2852" s="13"/>
    </row>
    <row r="2853" spans="1:18" ht="15.75" customHeight="1" x14ac:dyDescent="0.25">
      <c r="A2853" s="1"/>
      <c r="B2853" s="6" t="s">
        <v>14</v>
      </c>
      <c r="C2853" s="6">
        <v>1185732</v>
      </c>
      <c r="D2853" s="7">
        <v>44388</v>
      </c>
      <c r="E2853" s="6" t="s">
        <v>33</v>
      </c>
      <c r="F2853" s="6" t="s">
        <v>102</v>
      </c>
      <c r="G2853" s="6" t="s">
        <v>103</v>
      </c>
      <c r="H2853" s="6" t="s">
        <v>20</v>
      </c>
      <c r="I2853" s="8">
        <v>0.4</v>
      </c>
      <c r="J2853" s="9">
        <v>1750</v>
      </c>
      <c r="K2853" s="10">
        <f t="shared" si="23"/>
        <v>700</v>
      </c>
      <c r="L2853" s="10">
        <f t="shared" si="22"/>
        <v>210</v>
      </c>
      <c r="M2853" s="11">
        <v>0.3</v>
      </c>
      <c r="O2853" s="16"/>
      <c r="P2853" s="14"/>
      <c r="Q2853" s="12"/>
      <c r="R2853" s="13"/>
    </row>
    <row r="2854" spans="1:18" ht="15.75" customHeight="1" x14ac:dyDescent="0.25">
      <c r="A2854" s="1"/>
      <c r="B2854" s="6" t="s">
        <v>14</v>
      </c>
      <c r="C2854" s="6">
        <v>1185732</v>
      </c>
      <c r="D2854" s="7">
        <v>44388</v>
      </c>
      <c r="E2854" s="6" t="s">
        <v>33</v>
      </c>
      <c r="F2854" s="6" t="s">
        <v>102</v>
      </c>
      <c r="G2854" s="6" t="s">
        <v>103</v>
      </c>
      <c r="H2854" s="6" t="s">
        <v>21</v>
      </c>
      <c r="I2854" s="8">
        <v>0.5</v>
      </c>
      <c r="J2854" s="9">
        <v>2000</v>
      </c>
      <c r="K2854" s="10">
        <f t="shared" si="23"/>
        <v>1000</v>
      </c>
      <c r="L2854" s="10">
        <f t="shared" si="22"/>
        <v>350</v>
      </c>
      <c r="M2854" s="11">
        <v>0.35</v>
      </c>
      <c r="O2854" s="16"/>
      <c r="P2854" s="14"/>
      <c r="Q2854" s="12"/>
      <c r="R2854" s="13"/>
    </row>
    <row r="2855" spans="1:18" ht="15.75" customHeight="1" x14ac:dyDescent="0.25">
      <c r="A2855" s="1"/>
      <c r="B2855" s="6" t="s">
        <v>14</v>
      </c>
      <c r="C2855" s="6">
        <v>1185732</v>
      </c>
      <c r="D2855" s="7">
        <v>44388</v>
      </c>
      <c r="E2855" s="6" t="s">
        <v>33</v>
      </c>
      <c r="F2855" s="6" t="s">
        <v>102</v>
      </c>
      <c r="G2855" s="6" t="s">
        <v>103</v>
      </c>
      <c r="H2855" s="6" t="s">
        <v>22</v>
      </c>
      <c r="I2855" s="8">
        <v>0.55000000000000004</v>
      </c>
      <c r="J2855" s="9">
        <v>3750</v>
      </c>
      <c r="K2855" s="10">
        <f t="shared" si="23"/>
        <v>2062.5</v>
      </c>
      <c r="L2855" s="10">
        <f t="shared" si="22"/>
        <v>825</v>
      </c>
      <c r="M2855" s="11">
        <v>0.4</v>
      </c>
      <c r="O2855" s="16"/>
      <c r="P2855" s="14"/>
      <c r="Q2855" s="12"/>
      <c r="R2855" s="13"/>
    </row>
    <row r="2856" spans="1:18" ht="15.75" customHeight="1" x14ac:dyDescent="0.25">
      <c r="A2856" s="1"/>
      <c r="B2856" s="6" t="s">
        <v>14</v>
      </c>
      <c r="C2856" s="6">
        <v>1185732</v>
      </c>
      <c r="D2856" s="7">
        <v>44420</v>
      </c>
      <c r="E2856" s="6" t="s">
        <v>33</v>
      </c>
      <c r="F2856" s="6" t="s">
        <v>102</v>
      </c>
      <c r="G2856" s="6" t="s">
        <v>103</v>
      </c>
      <c r="H2856" s="6" t="s">
        <v>17</v>
      </c>
      <c r="I2856" s="8">
        <v>0.5</v>
      </c>
      <c r="J2856" s="9">
        <v>5250</v>
      </c>
      <c r="K2856" s="10">
        <f t="shared" si="23"/>
        <v>2625</v>
      </c>
      <c r="L2856" s="10">
        <f t="shared" si="22"/>
        <v>918.74999999999989</v>
      </c>
      <c r="M2856" s="11">
        <v>0.35</v>
      </c>
      <c r="O2856" s="16"/>
      <c r="P2856" s="14"/>
      <c r="Q2856" s="12"/>
      <c r="R2856" s="13"/>
    </row>
    <row r="2857" spans="1:18" ht="15.75" customHeight="1" x14ac:dyDescent="0.25">
      <c r="A2857" s="1"/>
      <c r="B2857" s="6" t="s">
        <v>14</v>
      </c>
      <c r="C2857" s="6">
        <v>1185732</v>
      </c>
      <c r="D2857" s="7">
        <v>44420</v>
      </c>
      <c r="E2857" s="6" t="s">
        <v>33</v>
      </c>
      <c r="F2857" s="6" t="s">
        <v>102</v>
      </c>
      <c r="G2857" s="6" t="s">
        <v>103</v>
      </c>
      <c r="H2857" s="6" t="s">
        <v>18</v>
      </c>
      <c r="I2857" s="8">
        <v>0.45000000000000007</v>
      </c>
      <c r="J2857" s="9">
        <v>3000</v>
      </c>
      <c r="K2857" s="10">
        <f t="shared" si="23"/>
        <v>1350.0000000000002</v>
      </c>
      <c r="L2857" s="10">
        <f t="shared" si="22"/>
        <v>405.00000000000006</v>
      </c>
      <c r="M2857" s="11">
        <v>0.3</v>
      </c>
      <c r="O2857" s="16"/>
      <c r="P2857" s="14"/>
      <c r="Q2857" s="12"/>
      <c r="R2857" s="13"/>
    </row>
    <row r="2858" spans="1:18" ht="15.75" customHeight="1" x14ac:dyDescent="0.25">
      <c r="A2858" s="1"/>
      <c r="B2858" s="6" t="s">
        <v>14</v>
      </c>
      <c r="C2858" s="6">
        <v>1185732</v>
      </c>
      <c r="D2858" s="7">
        <v>44420</v>
      </c>
      <c r="E2858" s="6" t="s">
        <v>33</v>
      </c>
      <c r="F2858" s="6" t="s">
        <v>102</v>
      </c>
      <c r="G2858" s="6" t="s">
        <v>103</v>
      </c>
      <c r="H2858" s="6" t="s">
        <v>19</v>
      </c>
      <c r="I2858" s="8">
        <v>0.4</v>
      </c>
      <c r="J2858" s="9">
        <v>2250</v>
      </c>
      <c r="K2858" s="10">
        <f t="shared" si="23"/>
        <v>900</v>
      </c>
      <c r="L2858" s="10">
        <f t="shared" si="22"/>
        <v>270</v>
      </c>
      <c r="M2858" s="11">
        <v>0.3</v>
      </c>
      <c r="O2858" s="16"/>
      <c r="P2858" s="14"/>
      <c r="Q2858" s="12"/>
      <c r="R2858" s="13"/>
    </row>
    <row r="2859" spans="1:18" ht="15.75" customHeight="1" x14ac:dyDescent="0.25">
      <c r="A2859" s="1"/>
      <c r="B2859" s="6" t="s">
        <v>14</v>
      </c>
      <c r="C2859" s="6">
        <v>1185732</v>
      </c>
      <c r="D2859" s="7">
        <v>44420</v>
      </c>
      <c r="E2859" s="6" t="s">
        <v>33</v>
      </c>
      <c r="F2859" s="6" t="s">
        <v>102</v>
      </c>
      <c r="G2859" s="6" t="s">
        <v>103</v>
      </c>
      <c r="H2859" s="6" t="s">
        <v>20</v>
      </c>
      <c r="I2859" s="8">
        <v>0.4</v>
      </c>
      <c r="J2859" s="9">
        <v>2000</v>
      </c>
      <c r="K2859" s="10">
        <f t="shared" si="23"/>
        <v>800</v>
      </c>
      <c r="L2859" s="10">
        <f t="shared" si="22"/>
        <v>240</v>
      </c>
      <c r="M2859" s="11">
        <v>0.3</v>
      </c>
      <c r="O2859" s="16"/>
      <c r="P2859" s="14"/>
      <c r="Q2859" s="12"/>
      <c r="R2859" s="13"/>
    </row>
    <row r="2860" spans="1:18" ht="15.75" customHeight="1" x14ac:dyDescent="0.25">
      <c r="A2860" s="1"/>
      <c r="B2860" s="6" t="s">
        <v>14</v>
      </c>
      <c r="C2860" s="6">
        <v>1185732</v>
      </c>
      <c r="D2860" s="7">
        <v>44420</v>
      </c>
      <c r="E2860" s="6" t="s">
        <v>33</v>
      </c>
      <c r="F2860" s="6" t="s">
        <v>102</v>
      </c>
      <c r="G2860" s="6" t="s">
        <v>103</v>
      </c>
      <c r="H2860" s="6" t="s">
        <v>21</v>
      </c>
      <c r="I2860" s="8">
        <v>0.5</v>
      </c>
      <c r="J2860" s="9">
        <v>1750</v>
      </c>
      <c r="K2860" s="10">
        <f t="shared" si="23"/>
        <v>875</v>
      </c>
      <c r="L2860" s="10">
        <f t="shared" si="22"/>
        <v>306.25</v>
      </c>
      <c r="M2860" s="11">
        <v>0.35</v>
      </c>
      <c r="O2860" s="16"/>
      <c r="P2860" s="14"/>
      <c r="Q2860" s="12"/>
      <c r="R2860" s="13"/>
    </row>
    <row r="2861" spans="1:18" ht="15.75" customHeight="1" x14ac:dyDescent="0.25">
      <c r="A2861" s="1"/>
      <c r="B2861" s="6" t="s">
        <v>14</v>
      </c>
      <c r="C2861" s="6">
        <v>1185732</v>
      </c>
      <c r="D2861" s="7">
        <v>44420</v>
      </c>
      <c r="E2861" s="6" t="s">
        <v>33</v>
      </c>
      <c r="F2861" s="6" t="s">
        <v>102</v>
      </c>
      <c r="G2861" s="6" t="s">
        <v>103</v>
      </c>
      <c r="H2861" s="6" t="s">
        <v>22</v>
      </c>
      <c r="I2861" s="8">
        <v>0.55000000000000004</v>
      </c>
      <c r="J2861" s="9">
        <v>3500</v>
      </c>
      <c r="K2861" s="10">
        <f t="shared" si="23"/>
        <v>1925.0000000000002</v>
      </c>
      <c r="L2861" s="10">
        <f t="shared" si="22"/>
        <v>770.00000000000011</v>
      </c>
      <c r="M2861" s="11">
        <v>0.4</v>
      </c>
      <c r="O2861" s="16"/>
      <c r="P2861" s="14"/>
      <c r="Q2861" s="12"/>
      <c r="R2861" s="13"/>
    </row>
    <row r="2862" spans="1:18" ht="15.75" customHeight="1" x14ac:dyDescent="0.25">
      <c r="A2862" s="1"/>
      <c r="B2862" s="6" t="s">
        <v>14</v>
      </c>
      <c r="C2862" s="6">
        <v>1185732</v>
      </c>
      <c r="D2862" s="7">
        <v>44452</v>
      </c>
      <c r="E2862" s="6" t="s">
        <v>33</v>
      </c>
      <c r="F2862" s="6" t="s">
        <v>102</v>
      </c>
      <c r="G2862" s="6" t="s">
        <v>103</v>
      </c>
      <c r="H2862" s="6" t="s">
        <v>17</v>
      </c>
      <c r="I2862" s="8">
        <v>0.45</v>
      </c>
      <c r="J2862" s="9">
        <v>4750</v>
      </c>
      <c r="K2862" s="10">
        <f t="shared" si="23"/>
        <v>2137.5</v>
      </c>
      <c r="L2862" s="10">
        <f t="shared" si="22"/>
        <v>748.125</v>
      </c>
      <c r="M2862" s="11">
        <v>0.35</v>
      </c>
      <c r="O2862" s="16"/>
      <c r="P2862" s="14"/>
      <c r="Q2862" s="12"/>
      <c r="R2862" s="13"/>
    </row>
    <row r="2863" spans="1:18" ht="15.75" customHeight="1" x14ac:dyDescent="0.25">
      <c r="A2863" s="1"/>
      <c r="B2863" s="6" t="s">
        <v>14</v>
      </c>
      <c r="C2863" s="6">
        <v>1185732</v>
      </c>
      <c r="D2863" s="7">
        <v>44452</v>
      </c>
      <c r="E2863" s="6" t="s">
        <v>33</v>
      </c>
      <c r="F2863" s="6" t="s">
        <v>102</v>
      </c>
      <c r="G2863" s="6" t="s">
        <v>103</v>
      </c>
      <c r="H2863" s="6" t="s">
        <v>18</v>
      </c>
      <c r="I2863" s="8">
        <v>0.40000000000000008</v>
      </c>
      <c r="J2863" s="9">
        <v>2750</v>
      </c>
      <c r="K2863" s="10">
        <f t="shared" si="23"/>
        <v>1100.0000000000002</v>
      </c>
      <c r="L2863" s="10">
        <f t="shared" si="22"/>
        <v>330.00000000000006</v>
      </c>
      <c r="M2863" s="11">
        <v>0.3</v>
      </c>
      <c r="O2863" s="16"/>
      <c r="P2863" s="14"/>
      <c r="Q2863" s="12"/>
      <c r="R2863" s="13"/>
    </row>
    <row r="2864" spans="1:18" ht="15.75" customHeight="1" x14ac:dyDescent="0.25">
      <c r="A2864" s="1"/>
      <c r="B2864" s="6" t="s">
        <v>14</v>
      </c>
      <c r="C2864" s="6">
        <v>1185732</v>
      </c>
      <c r="D2864" s="7">
        <v>44452</v>
      </c>
      <c r="E2864" s="6" t="s">
        <v>33</v>
      </c>
      <c r="F2864" s="6" t="s">
        <v>102</v>
      </c>
      <c r="G2864" s="6" t="s">
        <v>103</v>
      </c>
      <c r="H2864" s="6" t="s">
        <v>19</v>
      </c>
      <c r="I2864" s="8">
        <v>0.35000000000000003</v>
      </c>
      <c r="J2864" s="9">
        <v>1750</v>
      </c>
      <c r="K2864" s="10">
        <f t="shared" si="23"/>
        <v>612.50000000000011</v>
      </c>
      <c r="L2864" s="10">
        <f t="shared" si="22"/>
        <v>183.75000000000003</v>
      </c>
      <c r="M2864" s="11">
        <v>0.3</v>
      </c>
      <c r="O2864" s="16"/>
      <c r="P2864" s="14"/>
      <c r="Q2864" s="12"/>
      <c r="R2864" s="13"/>
    </row>
    <row r="2865" spans="1:18" ht="15.75" customHeight="1" x14ac:dyDescent="0.25">
      <c r="A2865" s="1"/>
      <c r="B2865" s="6" t="s">
        <v>14</v>
      </c>
      <c r="C2865" s="6">
        <v>1185732</v>
      </c>
      <c r="D2865" s="7">
        <v>44452</v>
      </c>
      <c r="E2865" s="6" t="s">
        <v>33</v>
      </c>
      <c r="F2865" s="6" t="s">
        <v>102</v>
      </c>
      <c r="G2865" s="6" t="s">
        <v>103</v>
      </c>
      <c r="H2865" s="6" t="s">
        <v>20</v>
      </c>
      <c r="I2865" s="8">
        <v>0.35000000000000003</v>
      </c>
      <c r="J2865" s="9">
        <v>1500</v>
      </c>
      <c r="K2865" s="10">
        <f t="shared" si="23"/>
        <v>525</v>
      </c>
      <c r="L2865" s="10">
        <f t="shared" si="22"/>
        <v>157.5</v>
      </c>
      <c r="M2865" s="11">
        <v>0.3</v>
      </c>
      <c r="O2865" s="16"/>
      <c r="P2865" s="14"/>
      <c r="Q2865" s="12"/>
      <c r="R2865" s="13"/>
    </row>
    <row r="2866" spans="1:18" ht="15.75" customHeight="1" x14ac:dyDescent="0.25">
      <c r="A2866" s="1"/>
      <c r="B2866" s="6" t="s">
        <v>14</v>
      </c>
      <c r="C2866" s="6">
        <v>1185732</v>
      </c>
      <c r="D2866" s="7">
        <v>44452</v>
      </c>
      <c r="E2866" s="6" t="s">
        <v>33</v>
      </c>
      <c r="F2866" s="6" t="s">
        <v>102</v>
      </c>
      <c r="G2866" s="6" t="s">
        <v>103</v>
      </c>
      <c r="H2866" s="6" t="s">
        <v>21</v>
      </c>
      <c r="I2866" s="8">
        <v>0.45</v>
      </c>
      <c r="J2866" s="9">
        <v>1500</v>
      </c>
      <c r="K2866" s="10">
        <f t="shared" si="23"/>
        <v>675</v>
      </c>
      <c r="L2866" s="10">
        <f t="shared" si="22"/>
        <v>236.24999999999997</v>
      </c>
      <c r="M2866" s="11">
        <v>0.35</v>
      </c>
      <c r="O2866" s="16"/>
      <c r="P2866" s="14"/>
      <c r="Q2866" s="12"/>
      <c r="R2866" s="13"/>
    </row>
    <row r="2867" spans="1:18" ht="15.75" customHeight="1" x14ac:dyDescent="0.25">
      <c r="A2867" s="1"/>
      <c r="B2867" s="6" t="s">
        <v>14</v>
      </c>
      <c r="C2867" s="6">
        <v>1185732</v>
      </c>
      <c r="D2867" s="7">
        <v>44452</v>
      </c>
      <c r="E2867" s="6" t="s">
        <v>33</v>
      </c>
      <c r="F2867" s="6" t="s">
        <v>102</v>
      </c>
      <c r="G2867" s="6" t="s">
        <v>103</v>
      </c>
      <c r="H2867" s="6" t="s">
        <v>22</v>
      </c>
      <c r="I2867" s="8">
        <v>0.5</v>
      </c>
      <c r="J2867" s="9">
        <v>2250</v>
      </c>
      <c r="K2867" s="10">
        <f t="shared" si="23"/>
        <v>1125</v>
      </c>
      <c r="L2867" s="10">
        <f t="shared" si="22"/>
        <v>450</v>
      </c>
      <c r="M2867" s="11">
        <v>0.4</v>
      </c>
      <c r="O2867" s="16"/>
      <c r="P2867" s="14"/>
      <c r="Q2867" s="12"/>
      <c r="R2867" s="13"/>
    </row>
    <row r="2868" spans="1:18" ht="15.75" customHeight="1" x14ac:dyDescent="0.25">
      <c r="A2868" s="1"/>
      <c r="B2868" s="6" t="s">
        <v>14</v>
      </c>
      <c r="C2868" s="6">
        <v>1185732</v>
      </c>
      <c r="D2868" s="7">
        <v>44481</v>
      </c>
      <c r="E2868" s="6" t="s">
        <v>33</v>
      </c>
      <c r="F2868" s="6" t="s">
        <v>102</v>
      </c>
      <c r="G2868" s="6" t="s">
        <v>103</v>
      </c>
      <c r="H2868" s="6" t="s">
        <v>17</v>
      </c>
      <c r="I2868" s="8">
        <v>0.54999999999999993</v>
      </c>
      <c r="J2868" s="9">
        <v>4000</v>
      </c>
      <c r="K2868" s="10">
        <f t="shared" si="23"/>
        <v>2199.9999999999995</v>
      </c>
      <c r="L2868" s="10">
        <f t="shared" si="22"/>
        <v>769.99999999999977</v>
      </c>
      <c r="M2868" s="11">
        <v>0.35</v>
      </c>
      <c r="O2868" s="16"/>
      <c r="P2868" s="14"/>
      <c r="Q2868" s="12"/>
      <c r="R2868" s="13"/>
    </row>
    <row r="2869" spans="1:18" ht="15.75" customHeight="1" x14ac:dyDescent="0.25">
      <c r="A2869" s="1"/>
      <c r="B2869" s="6" t="s">
        <v>14</v>
      </c>
      <c r="C2869" s="6">
        <v>1185732</v>
      </c>
      <c r="D2869" s="7">
        <v>44481</v>
      </c>
      <c r="E2869" s="6" t="s">
        <v>33</v>
      </c>
      <c r="F2869" s="6" t="s">
        <v>102</v>
      </c>
      <c r="G2869" s="6" t="s">
        <v>103</v>
      </c>
      <c r="H2869" s="6" t="s">
        <v>18</v>
      </c>
      <c r="I2869" s="8">
        <v>0.45</v>
      </c>
      <c r="J2869" s="9">
        <v>2500</v>
      </c>
      <c r="K2869" s="10">
        <f t="shared" si="23"/>
        <v>1125</v>
      </c>
      <c r="L2869" s="10">
        <f t="shared" si="22"/>
        <v>337.5</v>
      </c>
      <c r="M2869" s="11">
        <v>0.3</v>
      </c>
      <c r="O2869" s="16"/>
      <c r="P2869" s="14"/>
      <c r="Q2869" s="12"/>
      <c r="R2869" s="13"/>
    </row>
    <row r="2870" spans="1:18" ht="15.75" customHeight="1" x14ac:dyDescent="0.25">
      <c r="A2870" s="1"/>
      <c r="B2870" s="6" t="s">
        <v>14</v>
      </c>
      <c r="C2870" s="6">
        <v>1185732</v>
      </c>
      <c r="D2870" s="7">
        <v>44481</v>
      </c>
      <c r="E2870" s="6" t="s">
        <v>33</v>
      </c>
      <c r="F2870" s="6" t="s">
        <v>102</v>
      </c>
      <c r="G2870" s="6" t="s">
        <v>103</v>
      </c>
      <c r="H2870" s="6" t="s">
        <v>19</v>
      </c>
      <c r="I2870" s="8">
        <v>0.45</v>
      </c>
      <c r="J2870" s="9">
        <v>1500</v>
      </c>
      <c r="K2870" s="10">
        <f t="shared" si="23"/>
        <v>675</v>
      </c>
      <c r="L2870" s="10">
        <f t="shared" si="22"/>
        <v>202.5</v>
      </c>
      <c r="M2870" s="11">
        <v>0.3</v>
      </c>
      <c r="O2870" s="16"/>
      <c r="P2870" s="14"/>
      <c r="Q2870" s="12"/>
      <c r="R2870" s="13"/>
    </row>
    <row r="2871" spans="1:18" ht="15.75" customHeight="1" x14ac:dyDescent="0.25">
      <c r="A2871" s="1"/>
      <c r="B2871" s="6" t="s">
        <v>14</v>
      </c>
      <c r="C2871" s="6">
        <v>1185732</v>
      </c>
      <c r="D2871" s="7">
        <v>44481</v>
      </c>
      <c r="E2871" s="6" t="s">
        <v>33</v>
      </c>
      <c r="F2871" s="6" t="s">
        <v>102</v>
      </c>
      <c r="G2871" s="6" t="s">
        <v>103</v>
      </c>
      <c r="H2871" s="6" t="s">
        <v>20</v>
      </c>
      <c r="I2871" s="8">
        <v>0.45</v>
      </c>
      <c r="J2871" s="9">
        <v>1250</v>
      </c>
      <c r="K2871" s="10">
        <f t="shared" si="23"/>
        <v>562.5</v>
      </c>
      <c r="L2871" s="10">
        <f t="shared" si="22"/>
        <v>168.75</v>
      </c>
      <c r="M2871" s="11">
        <v>0.3</v>
      </c>
      <c r="O2871" s="16"/>
      <c r="P2871" s="14"/>
      <c r="Q2871" s="12"/>
      <c r="R2871" s="13"/>
    </row>
    <row r="2872" spans="1:18" ht="15.75" customHeight="1" x14ac:dyDescent="0.25">
      <c r="A2872" s="1"/>
      <c r="B2872" s="6" t="s">
        <v>14</v>
      </c>
      <c r="C2872" s="6">
        <v>1185732</v>
      </c>
      <c r="D2872" s="7">
        <v>44481</v>
      </c>
      <c r="E2872" s="6" t="s">
        <v>33</v>
      </c>
      <c r="F2872" s="6" t="s">
        <v>102</v>
      </c>
      <c r="G2872" s="6" t="s">
        <v>103</v>
      </c>
      <c r="H2872" s="6" t="s">
        <v>21</v>
      </c>
      <c r="I2872" s="8">
        <v>0.54999999999999993</v>
      </c>
      <c r="J2872" s="9">
        <v>1250</v>
      </c>
      <c r="K2872" s="10">
        <f t="shared" si="23"/>
        <v>687.49999999999989</v>
      </c>
      <c r="L2872" s="10">
        <f t="shared" si="22"/>
        <v>240.62499999999994</v>
      </c>
      <c r="M2872" s="11">
        <v>0.35</v>
      </c>
      <c r="O2872" s="16"/>
      <c r="P2872" s="14"/>
      <c r="Q2872" s="12"/>
      <c r="R2872" s="13"/>
    </row>
    <row r="2873" spans="1:18" ht="15.75" customHeight="1" x14ac:dyDescent="0.25">
      <c r="A2873" s="1"/>
      <c r="B2873" s="6" t="s">
        <v>14</v>
      </c>
      <c r="C2873" s="6">
        <v>1185732</v>
      </c>
      <c r="D2873" s="7">
        <v>44481</v>
      </c>
      <c r="E2873" s="6" t="s">
        <v>33</v>
      </c>
      <c r="F2873" s="6" t="s">
        <v>102</v>
      </c>
      <c r="G2873" s="6" t="s">
        <v>103</v>
      </c>
      <c r="H2873" s="6" t="s">
        <v>22</v>
      </c>
      <c r="I2873" s="8">
        <v>0.59999999999999987</v>
      </c>
      <c r="J2873" s="9">
        <v>2500</v>
      </c>
      <c r="K2873" s="10">
        <f t="shared" si="23"/>
        <v>1499.9999999999998</v>
      </c>
      <c r="L2873" s="10">
        <f t="shared" si="22"/>
        <v>599.99999999999989</v>
      </c>
      <c r="M2873" s="11">
        <v>0.4</v>
      </c>
      <c r="O2873" s="16"/>
      <c r="P2873" s="14"/>
      <c r="Q2873" s="12"/>
      <c r="R2873" s="13"/>
    </row>
    <row r="2874" spans="1:18" ht="15.75" customHeight="1" x14ac:dyDescent="0.25">
      <c r="A2874" s="1"/>
      <c r="B2874" s="6" t="s">
        <v>14</v>
      </c>
      <c r="C2874" s="6">
        <v>1185732</v>
      </c>
      <c r="D2874" s="7">
        <v>44512</v>
      </c>
      <c r="E2874" s="6" t="s">
        <v>33</v>
      </c>
      <c r="F2874" s="6" t="s">
        <v>102</v>
      </c>
      <c r="G2874" s="6" t="s">
        <v>103</v>
      </c>
      <c r="H2874" s="6" t="s">
        <v>17</v>
      </c>
      <c r="I2874" s="8">
        <v>0.54999999999999993</v>
      </c>
      <c r="J2874" s="9">
        <v>4000</v>
      </c>
      <c r="K2874" s="10">
        <f t="shared" si="23"/>
        <v>2199.9999999999995</v>
      </c>
      <c r="L2874" s="10">
        <f t="shared" si="22"/>
        <v>769.99999999999977</v>
      </c>
      <c r="M2874" s="11">
        <v>0.35</v>
      </c>
      <c r="O2874" s="16"/>
      <c r="P2874" s="14"/>
      <c r="Q2874" s="12"/>
      <c r="R2874" s="13"/>
    </row>
    <row r="2875" spans="1:18" ht="15.75" customHeight="1" x14ac:dyDescent="0.25">
      <c r="A2875" s="1"/>
      <c r="B2875" s="6" t="s">
        <v>14</v>
      </c>
      <c r="C2875" s="6">
        <v>1185732</v>
      </c>
      <c r="D2875" s="7">
        <v>44512</v>
      </c>
      <c r="E2875" s="6" t="s">
        <v>33</v>
      </c>
      <c r="F2875" s="6" t="s">
        <v>102</v>
      </c>
      <c r="G2875" s="6" t="s">
        <v>103</v>
      </c>
      <c r="H2875" s="6" t="s">
        <v>18</v>
      </c>
      <c r="I2875" s="8">
        <v>0.45</v>
      </c>
      <c r="J2875" s="9">
        <v>2500</v>
      </c>
      <c r="K2875" s="10">
        <f t="shared" si="23"/>
        <v>1125</v>
      </c>
      <c r="L2875" s="10">
        <f t="shared" si="22"/>
        <v>337.5</v>
      </c>
      <c r="M2875" s="11">
        <v>0.3</v>
      </c>
      <c r="O2875" s="16"/>
      <c r="P2875" s="14"/>
      <c r="Q2875" s="12"/>
      <c r="R2875" s="13"/>
    </row>
    <row r="2876" spans="1:18" ht="15.75" customHeight="1" x14ac:dyDescent="0.25">
      <c r="A2876" s="1"/>
      <c r="B2876" s="6" t="s">
        <v>14</v>
      </c>
      <c r="C2876" s="6">
        <v>1185732</v>
      </c>
      <c r="D2876" s="7">
        <v>44512</v>
      </c>
      <c r="E2876" s="6" t="s">
        <v>33</v>
      </c>
      <c r="F2876" s="6" t="s">
        <v>102</v>
      </c>
      <c r="G2876" s="6" t="s">
        <v>103</v>
      </c>
      <c r="H2876" s="6" t="s">
        <v>19</v>
      </c>
      <c r="I2876" s="8">
        <v>0.45</v>
      </c>
      <c r="J2876" s="9">
        <v>1950</v>
      </c>
      <c r="K2876" s="10">
        <f t="shared" si="23"/>
        <v>877.5</v>
      </c>
      <c r="L2876" s="10">
        <f t="shared" si="22"/>
        <v>263.25</v>
      </c>
      <c r="M2876" s="11">
        <v>0.3</v>
      </c>
      <c r="O2876" s="16"/>
      <c r="P2876" s="14"/>
      <c r="Q2876" s="12"/>
      <c r="R2876" s="13"/>
    </row>
    <row r="2877" spans="1:18" ht="15.75" customHeight="1" x14ac:dyDescent="0.25">
      <c r="A2877" s="1"/>
      <c r="B2877" s="6" t="s">
        <v>14</v>
      </c>
      <c r="C2877" s="6">
        <v>1185732</v>
      </c>
      <c r="D2877" s="7">
        <v>44512</v>
      </c>
      <c r="E2877" s="6" t="s">
        <v>33</v>
      </c>
      <c r="F2877" s="6" t="s">
        <v>102</v>
      </c>
      <c r="G2877" s="6" t="s">
        <v>103</v>
      </c>
      <c r="H2877" s="6" t="s">
        <v>20</v>
      </c>
      <c r="I2877" s="8">
        <v>0.45</v>
      </c>
      <c r="J2877" s="9">
        <v>1750</v>
      </c>
      <c r="K2877" s="10">
        <f t="shared" si="23"/>
        <v>787.5</v>
      </c>
      <c r="L2877" s="10">
        <f t="shared" si="22"/>
        <v>236.25</v>
      </c>
      <c r="M2877" s="11">
        <v>0.3</v>
      </c>
      <c r="O2877" s="16"/>
      <c r="P2877" s="14"/>
      <c r="Q2877" s="12"/>
      <c r="R2877" s="13"/>
    </row>
    <row r="2878" spans="1:18" ht="15.75" customHeight="1" x14ac:dyDescent="0.25">
      <c r="A2878" s="1"/>
      <c r="B2878" s="6" t="s">
        <v>14</v>
      </c>
      <c r="C2878" s="6">
        <v>1185732</v>
      </c>
      <c r="D2878" s="7">
        <v>44512</v>
      </c>
      <c r="E2878" s="6" t="s">
        <v>33</v>
      </c>
      <c r="F2878" s="6" t="s">
        <v>102</v>
      </c>
      <c r="G2878" s="6" t="s">
        <v>103</v>
      </c>
      <c r="H2878" s="6" t="s">
        <v>21</v>
      </c>
      <c r="I2878" s="8">
        <v>0.6</v>
      </c>
      <c r="J2878" s="9">
        <v>1500</v>
      </c>
      <c r="K2878" s="10">
        <f t="shared" si="23"/>
        <v>900</v>
      </c>
      <c r="L2878" s="10">
        <f t="shared" si="22"/>
        <v>315</v>
      </c>
      <c r="M2878" s="11">
        <v>0.35</v>
      </c>
      <c r="O2878" s="16"/>
      <c r="P2878" s="14"/>
      <c r="Q2878" s="12"/>
      <c r="R2878" s="13"/>
    </row>
    <row r="2879" spans="1:18" ht="15.75" customHeight="1" x14ac:dyDescent="0.25">
      <c r="A2879" s="1"/>
      <c r="B2879" s="6" t="s">
        <v>14</v>
      </c>
      <c r="C2879" s="6">
        <v>1185732</v>
      </c>
      <c r="D2879" s="7">
        <v>44512</v>
      </c>
      <c r="E2879" s="6" t="s">
        <v>33</v>
      </c>
      <c r="F2879" s="6" t="s">
        <v>102</v>
      </c>
      <c r="G2879" s="6" t="s">
        <v>103</v>
      </c>
      <c r="H2879" s="6" t="s">
        <v>22</v>
      </c>
      <c r="I2879" s="8">
        <v>0.64999999999999991</v>
      </c>
      <c r="J2879" s="9">
        <v>2500</v>
      </c>
      <c r="K2879" s="10">
        <f t="shared" si="23"/>
        <v>1624.9999999999998</v>
      </c>
      <c r="L2879" s="10">
        <f t="shared" si="22"/>
        <v>650</v>
      </c>
      <c r="M2879" s="11">
        <v>0.4</v>
      </c>
      <c r="O2879" s="16"/>
      <c r="P2879" s="14"/>
      <c r="Q2879" s="12"/>
      <c r="R2879" s="13"/>
    </row>
    <row r="2880" spans="1:18" ht="15.75" customHeight="1" x14ac:dyDescent="0.25">
      <c r="A2880" s="1"/>
      <c r="B2880" s="6" t="s">
        <v>14</v>
      </c>
      <c r="C2880" s="6">
        <v>1185732</v>
      </c>
      <c r="D2880" s="7">
        <v>44541</v>
      </c>
      <c r="E2880" s="6" t="s">
        <v>33</v>
      </c>
      <c r="F2880" s="6" t="s">
        <v>102</v>
      </c>
      <c r="G2880" s="6" t="s">
        <v>103</v>
      </c>
      <c r="H2880" s="6" t="s">
        <v>17</v>
      </c>
      <c r="I2880" s="8">
        <v>0.6</v>
      </c>
      <c r="J2880" s="9">
        <v>5000</v>
      </c>
      <c r="K2880" s="10">
        <f t="shared" si="23"/>
        <v>3000</v>
      </c>
      <c r="L2880" s="10">
        <f t="shared" si="22"/>
        <v>1050</v>
      </c>
      <c r="M2880" s="11">
        <v>0.35</v>
      </c>
      <c r="O2880" s="16"/>
      <c r="P2880" s="14"/>
      <c r="Q2880" s="12"/>
      <c r="R2880" s="13"/>
    </row>
    <row r="2881" spans="1:18" ht="15.75" customHeight="1" x14ac:dyDescent="0.25">
      <c r="A2881" s="1"/>
      <c r="B2881" s="6" t="s">
        <v>14</v>
      </c>
      <c r="C2881" s="6">
        <v>1185732</v>
      </c>
      <c r="D2881" s="7">
        <v>44541</v>
      </c>
      <c r="E2881" s="6" t="s">
        <v>33</v>
      </c>
      <c r="F2881" s="6" t="s">
        <v>102</v>
      </c>
      <c r="G2881" s="6" t="s">
        <v>103</v>
      </c>
      <c r="H2881" s="6" t="s">
        <v>18</v>
      </c>
      <c r="I2881" s="8">
        <v>0.5</v>
      </c>
      <c r="J2881" s="9">
        <v>3000</v>
      </c>
      <c r="K2881" s="10">
        <f t="shared" si="23"/>
        <v>1500</v>
      </c>
      <c r="L2881" s="10">
        <f t="shared" si="22"/>
        <v>450</v>
      </c>
      <c r="M2881" s="11">
        <v>0.3</v>
      </c>
      <c r="O2881" s="16"/>
      <c r="P2881" s="14"/>
      <c r="Q2881" s="12"/>
      <c r="R2881" s="13"/>
    </row>
    <row r="2882" spans="1:18" ht="15.75" customHeight="1" x14ac:dyDescent="0.25">
      <c r="A2882" s="1"/>
      <c r="B2882" s="6" t="s">
        <v>14</v>
      </c>
      <c r="C2882" s="6">
        <v>1185732</v>
      </c>
      <c r="D2882" s="7">
        <v>44541</v>
      </c>
      <c r="E2882" s="6" t="s">
        <v>33</v>
      </c>
      <c r="F2882" s="6" t="s">
        <v>102</v>
      </c>
      <c r="G2882" s="6" t="s">
        <v>103</v>
      </c>
      <c r="H2882" s="6" t="s">
        <v>19</v>
      </c>
      <c r="I2882" s="8">
        <v>0.5</v>
      </c>
      <c r="J2882" s="9">
        <v>2500</v>
      </c>
      <c r="K2882" s="10">
        <f t="shared" si="23"/>
        <v>1250</v>
      </c>
      <c r="L2882" s="10">
        <f t="shared" si="22"/>
        <v>375</v>
      </c>
      <c r="M2882" s="11">
        <v>0.3</v>
      </c>
      <c r="O2882" s="16"/>
      <c r="P2882" s="14"/>
      <c r="Q2882" s="12"/>
      <c r="R2882" s="13"/>
    </row>
    <row r="2883" spans="1:18" ht="15.75" customHeight="1" x14ac:dyDescent="0.25">
      <c r="A2883" s="1"/>
      <c r="B2883" s="6" t="s">
        <v>14</v>
      </c>
      <c r="C2883" s="6">
        <v>1185732</v>
      </c>
      <c r="D2883" s="7">
        <v>44541</v>
      </c>
      <c r="E2883" s="6" t="s">
        <v>33</v>
      </c>
      <c r="F2883" s="6" t="s">
        <v>102</v>
      </c>
      <c r="G2883" s="6" t="s">
        <v>103</v>
      </c>
      <c r="H2883" s="6" t="s">
        <v>20</v>
      </c>
      <c r="I2883" s="8">
        <v>0.5</v>
      </c>
      <c r="J2883" s="9">
        <v>2000</v>
      </c>
      <c r="K2883" s="10">
        <f t="shared" si="23"/>
        <v>1000</v>
      </c>
      <c r="L2883" s="10">
        <f t="shared" si="22"/>
        <v>300</v>
      </c>
      <c r="M2883" s="11">
        <v>0.3</v>
      </c>
      <c r="O2883" s="16"/>
      <c r="P2883" s="14"/>
      <c r="Q2883" s="12"/>
      <c r="R2883" s="13"/>
    </row>
    <row r="2884" spans="1:18" ht="15.75" customHeight="1" x14ac:dyDescent="0.25">
      <c r="A2884" s="1"/>
      <c r="B2884" s="6" t="s">
        <v>14</v>
      </c>
      <c r="C2884" s="6">
        <v>1185732</v>
      </c>
      <c r="D2884" s="7">
        <v>44541</v>
      </c>
      <c r="E2884" s="6" t="s">
        <v>33</v>
      </c>
      <c r="F2884" s="6" t="s">
        <v>102</v>
      </c>
      <c r="G2884" s="6" t="s">
        <v>103</v>
      </c>
      <c r="H2884" s="6" t="s">
        <v>21</v>
      </c>
      <c r="I2884" s="8">
        <v>0.6</v>
      </c>
      <c r="J2884" s="9">
        <v>2000</v>
      </c>
      <c r="K2884" s="10">
        <f t="shared" si="23"/>
        <v>1200</v>
      </c>
      <c r="L2884" s="10">
        <f t="shared" si="22"/>
        <v>420</v>
      </c>
      <c r="M2884" s="11">
        <v>0.35</v>
      </c>
      <c r="O2884" s="16"/>
      <c r="P2884" s="14"/>
      <c r="Q2884" s="12"/>
      <c r="R2884" s="13"/>
    </row>
    <row r="2885" spans="1:18" ht="15.75" customHeight="1" x14ac:dyDescent="0.25">
      <c r="A2885" s="1"/>
      <c r="B2885" s="6" t="s">
        <v>14</v>
      </c>
      <c r="C2885" s="6">
        <v>1185732</v>
      </c>
      <c r="D2885" s="7">
        <v>44541</v>
      </c>
      <c r="E2885" s="6" t="s">
        <v>33</v>
      </c>
      <c r="F2885" s="6" t="s">
        <v>102</v>
      </c>
      <c r="G2885" s="6" t="s">
        <v>103</v>
      </c>
      <c r="H2885" s="6" t="s">
        <v>22</v>
      </c>
      <c r="I2885" s="8">
        <v>0.64999999999999991</v>
      </c>
      <c r="J2885" s="9">
        <v>3000</v>
      </c>
      <c r="K2885" s="10">
        <f t="shared" si="23"/>
        <v>1949.9999999999998</v>
      </c>
      <c r="L2885" s="10">
        <f t="shared" si="22"/>
        <v>780</v>
      </c>
      <c r="M2885" s="11">
        <v>0.4</v>
      </c>
      <c r="O2885" s="16"/>
      <c r="P2885" s="14"/>
      <c r="Q2885" s="12"/>
      <c r="R2885" s="13"/>
    </row>
    <row r="2886" spans="1:18" ht="15.75" customHeight="1" x14ac:dyDescent="0.25">
      <c r="A2886" s="1" t="s">
        <v>39</v>
      </c>
      <c r="B2886" s="6" t="s">
        <v>14</v>
      </c>
      <c r="C2886" s="6">
        <v>1185732</v>
      </c>
      <c r="D2886" s="7">
        <v>44205</v>
      </c>
      <c r="E2886" s="6" t="s">
        <v>33</v>
      </c>
      <c r="F2886" s="6" t="s">
        <v>104</v>
      </c>
      <c r="G2886" s="6" t="s">
        <v>105</v>
      </c>
      <c r="H2886" s="6" t="s">
        <v>17</v>
      </c>
      <c r="I2886" s="8">
        <v>0.35000000000000003</v>
      </c>
      <c r="J2886" s="9">
        <v>4750</v>
      </c>
      <c r="K2886" s="10">
        <f t="shared" si="23"/>
        <v>1662.5000000000002</v>
      </c>
      <c r="L2886" s="10">
        <f t="shared" si="22"/>
        <v>581.875</v>
      </c>
      <c r="M2886" s="11">
        <v>0.35</v>
      </c>
      <c r="O2886" s="16"/>
      <c r="P2886" s="14"/>
      <c r="Q2886" s="12"/>
      <c r="R2886" s="13"/>
    </row>
    <row r="2887" spans="1:18" ht="15.75" customHeight="1" x14ac:dyDescent="0.25">
      <c r="A2887" s="1"/>
      <c r="B2887" s="6" t="s">
        <v>14</v>
      </c>
      <c r="C2887" s="6">
        <v>1185732</v>
      </c>
      <c r="D2887" s="7">
        <v>44205</v>
      </c>
      <c r="E2887" s="6" t="s">
        <v>33</v>
      </c>
      <c r="F2887" s="6" t="s">
        <v>104</v>
      </c>
      <c r="G2887" s="6" t="s">
        <v>105</v>
      </c>
      <c r="H2887" s="6" t="s">
        <v>18</v>
      </c>
      <c r="I2887" s="8">
        <v>0.35000000000000003</v>
      </c>
      <c r="J2887" s="9">
        <v>2750</v>
      </c>
      <c r="K2887" s="10">
        <f t="shared" si="23"/>
        <v>962.50000000000011</v>
      </c>
      <c r="L2887" s="10">
        <f t="shared" si="22"/>
        <v>288.75</v>
      </c>
      <c r="M2887" s="11">
        <v>0.3</v>
      </c>
      <c r="O2887" s="16"/>
      <c r="P2887" s="14"/>
      <c r="Q2887" s="12"/>
      <c r="R2887" s="13"/>
    </row>
    <row r="2888" spans="1:18" ht="15.75" customHeight="1" x14ac:dyDescent="0.25">
      <c r="A2888" s="1"/>
      <c r="B2888" s="6" t="s">
        <v>14</v>
      </c>
      <c r="C2888" s="6">
        <v>1185732</v>
      </c>
      <c r="D2888" s="7">
        <v>44205</v>
      </c>
      <c r="E2888" s="6" t="s">
        <v>33</v>
      </c>
      <c r="F2888" s="6" t="s">
        <v>104</v>
      </c>
      <c r="G2888" s="6" t="s">
        <v>105</v>
      </c>
      <c r="H2888" s="6" t="s">
        <v>19</v>
      </c>
      <c r="I2888" s="8">
        <v>0.25000000000000006</v>
      </c>
      <c r="J2888" s="9">
        <v>2750</v>
      </c>
      <c r="K2888" s="10">
        <f t="shared" si="23"/>
        <v>687.50000000000011</v>
      </c>
      <c r="L2888" s="10">
        <f t="shared" si="22"/>
        <v>206.25000000000003</v>
      </c>
      <c r="M2888" s="11">
        <v>0.3</v>
      </c>
      <c r="O2888" s="16"/>
      <c r="P2888" s="14"/>
      <c r="Q2888" s="12"/>
      <c r="R2888" s="13"/>
    </row>
    <row r="2889" spans="1:18" ht="15.75" customHeight="1" x14ac:dyDescent="0.25">
      <c r="A2889" s="1"/>
      <c r="B2889" s="6" t="s">
        <v>14</v>
      </c>
      <c r="C2889" s="6">
        <v>1185732</v>
      </c>
      <c r="D2889" s="7">
        <v>44205</v>
      </c>
      <c r="E2889" s="6" t="s">
        <v>33</v>
      </c>
      <c r="F2889" s="6" t="s">
        <v>104</v>
      </c>
      <c r="G2889" s="6" t="s">
        <v>105</v>
      </c>
      <c r="H2889" s="6" t="s">
        <v>20</v>
      </c>
      <c r="I2889" s="8">
        <v>0.30000000000000004</v>
      </c>
      <c r="J2889" s="9">
        <v>1250</v>
      </c>
      <c r="K2889" s="10">
        <f t="shared" si="23"/>
        <v>375.00000000000006</v>
      </c>
      <c r="L2889" s="10">
        <f t="shared" si="22"/>
        <v>112.50000000000001</v>
      </c>
      <c r="M2889" s="11">
        <v>0.3</v>
      </c>
      <c r="O2889" s="16"/>
      <c r="P2889" s="14"/>
      <c r="Q2889" s="12"/>
      <c r="R2889" s="13"/>
    </row>
    <row r="2890" spans="1:18" ht="15.75" customHeight="1" x14ac:dyDescent="0.25">
      <c r="A2890" s="1"/>
      <c r="B2890" s="6" t="s">
        <v>14</v>
      </c>
      <c r="C2890" s="6">
        <v>1185732</v>
      </c>
      <c r="D2890" s="7">
        <v>44205</v>
      </c>
      <c r="E2890" s="6" t="s">
        <v>33</v>
      </c>
      <c r="F2890" s="6" t="s">
        <v>104</v>
      </c>
      <c r="G2890" s="6" t="s">
        <v>105</v>
      </c>
      <c r="H2890" s="6" t="s">
        <v>21</v>
      </c>
      <c r="I2890" s="8">
        <v>0.44999999999999996</v>
      </c>
      <c r="J2890" s="9">
        <v>1750</v>
      </c>
      <c r="K2890" s="10">
        <f t="shared" si="23"/>
        <v>787.49999999999989</v>
      </c>
      <c r="L2890" s="10">
        <f t="shared" si="22"/>
        <v>275.62499999999994</v>
      </c>
      <c r="M2890" s="11">
        <v>0.35</v>
      </c>
      <c r="O2890" s="16"/>
      <c r="P2890" s="14"/>
      <c r="Q2890" s="12"/>
      <c r="R2890" s="13"/>
    </row>
    <row r="2891" spans="1:18" ht="15.75" customHeight="1" x14ac:dyDescent="0.25">
      <c r="A2891" s="1"/>
      <c r="B2891" s="6" t="s">
        <v>14</v>
      </c>
      <c r="C2891" s="6">
        <v>1185732</v>
      </c>
      <c r="D2891" s="7">
        <v>44205</v>
      </c>
      <c r="E2891" s="6" t="s">
        <v>33</v>
      </c>
      <c r="F2891" s="6" t="s">
        <v>104</v>
      </c>
      <c r="G2891" s="6" t="s">
        <v>105</v>
      </c>
      <c r="H2891" s="6" t="s">
        <v>22</v>
      </c>
      <c r="I2891" s="8">
        <v>0.35000000000000003</v>
      </c>
      <c r="J2891" s="9">
        <v>2750</v>
      </c>
      <c r="K2891" s="10">
        <f t="shared" si="23"/>
        <v>962.50000000000011</v>
      </c>
      <c r="L2891" s="10">
        <f t="shared" si="22"/>
        <v>385.00000000000006</v>
      </c>
      <c r="M2891" s="11">
        <v>0.4</v>
      </c>
      <c r="O2891" s="16"/>
      <c r="P2891" s="14"/>
      <c r="Q2891" s="12"/>
      <c r="R2891" s="13"/>
    </row>
    <row r="2892" spans="1:18" ht="15.75" customHeight="1" x14ac:dyDescent="0.25">
      <c r="A2892" s="1"/>
      <c r="B2892" s="6" t="s">
        <v>14</v>
      </c>
      <c r="C2892" s="6">
        <v>1185732</v>
      </c>
      <c r="D2892" s="7">
        <v>44236</v>
      </c>
      <c r="E2892" s="6" t="s">
        <v>33</v>
      </c>
      <c r="F2892" s="6" t="s">
        <v>104</v>
      </c>
      <c r="G2892" s="6" t="s">
        <v>105</v>
      </c>
      <c r="H2892" s="6" t="s">
        <v>17</v>
      </c>
      <c r="I2892" s="8">
        <v>0.35000000000000003</v>
      </c>
      <c r="J2892" s="9">
        <v>5250</v>
      </c>
      <c r="K2892" s="10">
        <f t="shared" si="23"/>
        <v>1837.5000000000002</v>
      </c>
      <c r="L2892" s="10">
        <f t="shared" si="22"/>
        <v>643.125</v>
      </c>
      <c r="M2892" s="11">
        <v>0.35</v>
      </c>
      <c r="O2892" s="16"/>
      <c r="P2892" s="14"/>
      <c r="Q2892" s="12"/>
      <c r="R2892" s="13"/>
    </row>
    <row r="2893" spans="1:18" ht="15.75" customHeight="1" x14ac:dyDescent="0.25">
      <c r="A2893" s="1"/>
      <c r="B2893" s="6" t="s">
        <v>14</v>
      </c>
      <c r="C2893" s="6">
        <v>1185732</v>
      </c>
      <c r="D2893" s="7">
        <v>44236</v>
      </c>
      <c r="E2893" s="6" t="s">
        <v>33</v>
      </c>
      <c r="F2893" s="6" t="s">
        <v>104</v>
      </c>
      <c r="G2893" s="6" t="s">
        <v>105</v>
      </c>
      <c r="H2893" s="6" t="s">
        <v>18</v>
      </c>
      <c r="I2893" s="8">
        <v>0.35000000000000003</v>
      </c>
      <c r="J2893" s="9">
        <v>1750</v>
      </c>
      <c r="K2893" s="10">
        <f t="shared" si="23"/>
        <v>612.50000000000011</v>
      </c>
      <c r="L2893" s="10">
        <f t="shared" si="22"/>
        <v>183.75000000000003</v>
      </c>
      <c r="M2893" s="11">
        <v>0.3</v>
      </c>
      <c r="O2893" s="16"/>
      <c r="P2893" s="14"/>
      <c r="Q2893" s="12"/>
      <c r="R2893" s="13"/>
    </row>
    <row r="2894" spans="1:18" ht="15.75" customHeight="1" x14ac:dyDescent="0.25">
      <c r="A2894" s="1"/>
      <c r="B2894" s="6" t="s">
        <v>14</v>
      </c>
      <c r="C2894" s="6">
        <v>1185732</v>
      </c>
      <c r="D2894" s="7">
        <v>44236</v>
      </c>
      <c r="E2894" s="6" t="s">
        <v>33</v>
      </c>
      <c r="F2894" s="6" t="s">
        <v>104</v>
      </c>
      <c r="G2894" s="6" t="s">
        <v>105</v>
      </c>
      <c r="H2894" s="6" t="s">
        <v>19</v>
      </c>
      <c r="I2894" s="8">
        <v>0.25000000000000006</v>
      </c>
      <c r="J2894" s="9">
        <v>2250</v>
      </c>
      <c r="K2894" s="10">
        <f t="shared" si="23"/>
        <v>562.50000000000011</v>
      </c>
      <c r="L2894" s="10">
        <f t="shared" si="22"/>
        <v>168.75000000000003</v>
      </c>
      <c r="M2894" s="11">
        <v>0.3</v>
      </c>
      <c r="O2894" s="16"/>
      <c r="P2894" s="14"/>
      <c r="Q2894" s="12"/>
      <c r="R2894" s="13"/>
    </row>
    <row r="2895" spans="1:18" ht="15.75" customHeight="1" x14ac:dyDescent="0.25">
      <c r="A2895" s="1"/>
      <c r="B2895" s="6" t="s">
        <v>14</v>
      </c>
      <c r="C2895" s="6">
        <v>1185732</v>
      </c>
      <c r="D2895" s="7">
        <v>44236</v>
      </c>
      <c r="E2895" s="6" t="s">
        <v>33</v>
      </c>
      <c r="F2895" s="6" t="s">
        <v>104</v>
      </c>
      <c r="G2895" s="6" t="s">
        <v>105</v>
      </c>
      <c r="H2895" s="6" t="s">
        <v>20</v>
      </c>
      <c r="I2895" s="8">
        <v>0.30000000000000004</v>
      </c>
      <c r="J2895" s="9">
        <v>1000</v>
      </c>
      <c r="K2895" s="10">
        <f t="shared" si="23"/>
        <v>300.00000000000006</v>
      </c>
      <c r="L2895" s="10">
        <f t="shared" si="22"/>
        <v>90.000000000000014</v>
      </c>
      <c r="M2895" s="11">
        <v>0.3</v>
      </c>
      <c r="O2895" s="16"/>
      <c r="P2895" s="14"/>
      <c r="Q2895" s="12"/>
      <c r="R2895" s="13"/>
    </row>
    <row r="2896" spans="1:18" ht="15.75" customHeight="1" x14ac:dyDescent="0.25">
      <c r="A2896" s="1"/>
      <c r="B2896" s="6" t="s">
        <v>14</v>
      </c>
      <c r="C2896" s="6">
        <v>1185732</v>
      </c>
      <c r="D2896" s="7">
        <v>44236</v>
      </c>
      <c r="E2896" s="6" t="s">
        <v>33</v>
      </c>
      <c r="F2896" s="6" t="s">
        <v>104</v>
      </c>
      <c r="G2896" s="6" t="s">
        <v>105</v>
      </c>
      <c r="H2896" s="6" t="s">
        <v>21</v>
      </c>
      <c r="I2896" s="8">
        <v>0.44999999999999996</v>
      </c>
      <c r="J2896" s="9">
        <v>1750</v>
      </c>
      <c r="K2896" s="10">
        <f t="shared" si="23"/>
        <v>787.49999999999989</v>
      </c>
      <c r="L2896" s="10">
        <f t="shared" si="22"/>
        <v>275.62499999999994</v>
      </c>
      <c r="M2896" s="11">
        <v>0.35</v>
      </c>
      <c r="O2896" s="16"/>
      <c r="P2896" s="14"/>
      <c r="Q2896" s="12"/>
      <c r="R2896" s="13"/>
    </row>
    <row r="2897" spans="1:18" ht="15.75" customHeight="1" x14ac:dyDescent="0.25">
      <c r="A2897" s="1"/>
      <c r="B2897" s="6" t="s">
        <v>14</v>
      </c>
      <c r="C2897" s="6">
        <v>1185732</v>
      </c>
      <c r="D2897" s="7">
        <v>44236</v>
      </c>
      <c r="E2897" s="6" t="s">
        <v>33</v>
      </c>
      <c r="F2897" s="6" t="s">
        <v>104</v>
      </c>
      <c r="G2897" s="6" t="s">
        <v>105</v>
      </c>
      <c r="H2897" s="6" t="s">
        <v>22</v>
      </c>
      <c r="I2897" s="8">
        <v>0.24999999999999997</v>
      </c>
      <c r="J2897" s="9">
        <v>2750</v>
      </c>
      <c r="K2897" s="10">
        <f t="shared" si="23"/>
        <v>687.49999999999989</v>
      </c>
      <c r="L2897" s="10">
        <f t="shared" si="22"/>
        <v>274.99999999999994</v>
      </c>
      <c r="M2897" s="11">
        <v>0.4</v>
      </c>
      <c r="O2897" s="16"/>
      <c r="P2897" s="14"/>
      <c r="Q2897" s="12"/>
      <c r="R2897" s="13"/>
    </row>
    <row r="2898" spans="1:18" ht="15.75" customHeight="1" x14ac:dyDescent="0.25">
      <c r="A2898" s="1"/>
      <c r="B2898" s="6" t="s">
        <v>14</v>
      </c>
      <c r="C2898" s="6">
        <v>1185732</v>
      </c>
      <c r="D2898" s="7">
        <v>44263</v>
      </c>
      <c r="E2898" s="6" t="s">
        <v>33</v>
      </c>
      <c r="F2898" s="6" t="s">
        <v>104</v>
      </c>
      <c r="G2898" s="6" t="s">
        <v>105</v>
      </c>
      <c r="H2898" s="6" t="s">
        <v>17</v>
      </c>
      <c r="I2898" s="8">
        <v>0.30000000000000004</v>
      </c>
      <c r="J2898" s="9">
        <v>4950</v>
      </c>
      <c r="K2898" s="10">
        <f t="shared" si="23"/>
        <v>1485.0000000000002</v>
      </c>
      <c r="L2898" s="10">
        <f t="shared" si="22"/>
        <v>519.75</v>
      </c>
      <c r="M2898" s="11">
        <v>0.35</v>
      </c>
      <c r="O2898" s="16"/>
      <c r="P2898" s="14"/>
      <c r="Q2898" s="12"/>
      <c r="R2898" s="13"/>
    </row>
    <row r="2899" spans="1:18" ht="15.75" customHeight="1" x14ac:dyDescent="0.25">
      <c r="A2899" s="1"/>
      <c r="B2899" s="6" t="s">
        <v>14</v>
      </c>
      <c r="C2899" s="6">
        <v>1185732</v>
      </c>
      <c r="D2899" s="7">
        <v>44263</v>
      </c>
      <c r="E2899" s="6" t="s">
        <v>33</v>
      </c>
      <c r="F2899" s="6" t="s">
        <v>104</v>
      </c>
      <c r="G2899" s="6" t="s">
        <v>105</v>
      </c>
      <c r="H2899" s="6" t="s">
        <v>18</v>
      </c>
      <c r="I2899" s="8">
        <v>0.30000000000000004</v>
      </c>
      <c r="J2899" s="9">
        <v>2000</v>
      </c>
      <c r="K2899" s="10">
        <f t="shared" si="23"/>
        <v>600.00000000000011</v>
      </c>
      <c r="L2899" s="10">
        <f t="shared" si="22"/>
        <v>180.00000000000003</v>
      </c>
      <c r="M2899" s="11">
        <v>0.3</v>
      </c>
      <c r="O2899" s="16"/>
      <c r="P2899" s="14"/>
      <c r="Q2899" s="12"/>
      <c r="R2899" s="13"/>
    </row>
    <row r="2900" spans="1:18" ht="15.75" customHeight="1" x14ac:dyDescent="0.25">
      <c r="A2900" s="1"/>
      <c r="B2900" s="6" t="s">
        <v>14</v>
      </c>
      <c r="C2900" s="6">
        <v>1185732</v>
      </c>
      <c r="D2900" s="7">
        <v>44263</v>
      </c>
      <c r="E2900" s="6" t="s">
        <v>33</v>
      </c>
      <c r="F2900" s="6" t="s">
        <v>104</v>
      </c>
      <c r="G2900" s="6" t="s">
        <v>105</v>
      </c>
      <c r="H2900" s="6" t="s">
        <v>19</v>
      </c>
      <c r="I2900" s="8">
        <v>0.20000000000000004</v>
      </c>
      <c r="J2900" s="9">
        <v>2250</v>
      </c>
      <c r="K2900" s="10">
        <f t="shared" si="23"/>
        <v>450.00000000000011</v>
      </c>
      <c r="L2900" s="10">
        <f t="shared" si="22"/>
        <v>135.00000000000003</v>
      </c>
      <c r="M2900" s="11">
        <v>0.3</v>
      </c>
      <c r="O2900" s="16"/>
      <c r="P2900" s="14"/>
      <c r="Q2900" s="12"/>
      <c r="R2900" s="13"/>
    </row>
    <row r="2901" spans="1:18" ht="15.75" customHeight="1" x14ac:dyDescent="0.25">
      <c r="A2901" s="1"/>
      <c r="B2901" s="6" t="s">
        <v>14</v>
      </c>
      <c r="C2901" s="6">
        <v>1185732</v>
      </c>
      <c r="D2901" s="7">
        <v>44263</v>
      </c>
      <c r="E2901" s="6" t="s">
        <v>33</v>
      </c>
      <c r="F2901" s="6" t="s">
        <v>104</v>
      </c>
      <c r="G2901" s="6" t="s">
        <v>105</v>
      </c>
      <c r="H2901" s="6" t="s">
        <v>20</v>
      </c>
      <c r="I2901" s="8">
        <v>0.24999999999999997</v>
      </c>
      <c r="J2901" s="9">
        <v>750</v>
      </c>
      <c r="K2901" s="10">
        <f t="shared" si="23"/>
        <v>187.49999999999997</v>
      </c>
      <c r="L2901" s="10">
        <f t="shared" si="22"/>
        <v>56.249999999999993</v>
      </c>
      <c r="M2901" s="11">
        <v>0.3</v>
      </c>
      <c r="O2901" s="16"/>
      <c r="P2901" s="14"/>
      <c r="Q2901" s="12"/>
      <c r="R2901" s="13"/>
    </row>
    <row r="2902" spans="1:18" ht="15.75" customHeight="1" x14ac:dyDescent="0.25">
      <c r="A2902" s="1"/>
      <c r="B2902" s="6" t="s">
        <v>14</v>
      </c>
      <c r="C2902" s="6">
        <v>1185732</v>
      </c>
      <c r="D2902" s="7">
        <v>44263</v>
      </c>
      <c r="E2902" s="6" t="s">
        <v>33</v>
      </c>
      <c r="F2902" s="6" t="s">
        <v>104</v>
      </c>
      <c r="G2902" s="6" t="s">
        <v>105</v>
      </c>
      <c r="H2902" s="6" t="s">
        <v>21</v>
      </c>
      <c r="I2902" s="8">
        <v>0.4</v>
      </c>
      <c r="J2902" s="9">
        <v>1250</v>
      </c>
      <c r="K2902" s="10">
        <f t="shared" si="23"/>
        <v>500</v>
      </c>
      <c r="L2902" s="10">
        <f t="shared" si="22"/>
        <v>175</v>
      </c>
      <c r="M2902" s="11">
        <v>0.35</v>
      </c>
      <c r="O2902" s="16"/>
      <c r="P2902" s="14"/>
      <c r="Q2902" s="12"/>
      <c r="R2902" s="13"/>
    </row>
    <row r="2903" spans="1:18" ht="15.75" customHeight="1" x14ac:dyDescent="0.25">
      <c r="A2903" s="1"/>
      <c r="B2903" s="6" t="s">
        <v>14</v>
      </c>
      <c r="C2903" s="6">
        <v>1185732</v>
      </c>
      <c r="D2903" s="7">
        <v>44263</v>
      </c>
      <c r="E2903" s="6" t="s">
        <v>33</v>
      </c>
      <c r="F2903" s="6" t="s">
        <v>104</v>
      </c>
      <c r="G2903" s="6" t="s">
        <v>105</v>
      </c>
      <c r="H2903" s="6" t="s">
        <v>22</v>
      </c>
      <c r="I2903" s="8">
        <v>0.30000000000000004</v>
      </c>
      <c r="J2903" s="9">
        <v>2250</v>
      </c>
      <c r="K2903" s="10">
        <f t="shared" si="23"/>
        <v>675.00000000000011</v>
      </c>
      <c r="L2903" s="10">
        <f t="shared" si="22"/>
        <v>270.00000000000006</v>
      </c>
      <c r="M2903" s="11">
        <v>0.4</v>
      </c>
      <c r="O2903" s="16"/>
      <c r="P2903" s="14"/>
      <c r="Q2903" s="12"/>
      <c r="R2903" s="13"/>
    </row>
    <row r="2904" spans="1:18" ht="15.75" customHeight="1" x14ac:dyDescent="0.25">
      <c r="A2904" s="1"/>
      <c r="B2904" s="6" t="s">
        <v>14</v>
      </c>
      <c r="C2904" s="6">
        <v>1185732</v>
      </c>
      <c r="D2904" s="7">
        <v>44295</v>
      </c>
      <c r="E2904" s="6" t="s">
        <v>33</v>
      </c>
      <c r="F2904" s="6" t="s">
        <v>104</v>
      </c>
      <c r="G2904" s="6" t="s">
        <v>105</v>
      </c>
      <c r="H2904" s="6" t="s">
        <v>17</v>
      </c>
      <c r="I2904" s="8">
        <v>0.30000000000000004</v>
      </c>
      <c r="J2904" s="9">
        <v>4500</v>
      </c>
      <c r="K2904" s="10">
        <f t="shared" si="23"/>
        <v>1350.0000000000002</v>
      </c>
      <c r="L2904" s="10">
        <f t="shared" si="22"/>
        <v>472.50000000000006</v>
      </c>
      <c r="M2904" s="11">
        <v>0.35</v>
      </c>
      <c r="O2904" s="16"/>
      <c r="P2904" s="14"/>
      <c r="Q2904" s="12"/>
      <c r="R2904" s="13"/>
    </row>
    <row r="2905" spans="1:18" ht="15.75" customHeight="1" x14ac:dyDescent="0.25">
      <c r="A2905" s="1"/>
      <c r="B2905" s="6" t="s">
        <v>14</v>
      </c>
      <c r="C2905" s="6">
        <v>1185732</v>
      </c>
      <c r="D2905" s="7">
        <v>44295</v>
      </c>
      <c r="E2905" s="6" t="s">
        <v>33</v>
      </c>
      <c r="F2905" s="6" t="s">
        <v>104</v>
      </c>
      <c r="G2905" s="6" t="s">
        <v>105</v>
      </c>
      <c r="H2905" s="6" t="s">
        <v>18</v>
      </c>
      <c r="I2905" s="8">
        <v>0.30000000000000004</v>
      </c>
      <c r="J2905" s="9">
        <v>1500</v>
      </c>
      <c r="K2905" s="10">
        <f t="shared" si="23"/>
        <v>450.00000000000006</v>
      </c>
      <c r="L2905" s="10">
        <f t="shared" si="22"/>
        <v>135</v>
      </c>
      <c r="M2905" s="11">
        <v>0.3</v>
      </c>
      <c r="O2905" s="16"/>
      <c r="P2905" s="14"/>
      <c r="Q2905" s="12"/>
      <c r="R2905" s="13"/>
    </row>
    <row r="2906" spans="1:18" ht="15.75" customHeight="1" x14ac:dyDescent="0.25">
      <c r="A2906" s="1"/>
      <c r="B2906" s="6" t="s">
        <v>14</v>
      </c>
      <c r="C2906" s="6">
        <v>1185732</v>
      </c>
      <c r="D2906" s="7">
        <v>44295</v>
      </c>
      <c r="E2906" s="6" t="s">
        <v>33</v>
      </c>
      <c r="F2906" s="6" t="s">
        <v>104</v>
      </c>
      <c r="G2906" s="6" t="s">
        <v>105</v>
      </c>
      <c r="H2906" s="6" t="s">
        <v>19</v>
      </c>
      <c r="I2906" s="8">
        <v>0.20000000000000004</v>
      </c>
      <c r="J2906" s="9">
        <v>1500</v>
      </c>
      <c r="K2906" s="10">
        <f t="shared" si="23"/>
        <v>300.00000000000006</v>
      </c>
      <c r="L2906" s="10">
        <f t="shared" si="22"/>
        <v>90.000000000000014</v>
      </c>
      <c r="M2906" s="11">
        <v>0.3</v>
      </c>
      <c r="O2906" s="16"/>
      <c r="P2906" s="14"/>
      <c r="Q2906" s="12"/>
      <c r="R2906" s="13"/>
    </row>
    <row r="2907" spans="1:18" ht="15.75" customHeight="1" x14ac:dyDescent="0.25">
      <c r="A2907" s="1"/>
      <c r="B2907" s="6" t="s">
        <v>14</v>
      </c>
      <c r="C2907" s="6">
        <v>1185732</v>
      </c>
      <c r="D2907" s="7">
        <v>44295</v>
      </c>
      <c r="E2907" s="6" t="s">
        <v>33</v>
      </c>
      <c r="F2907" s="6" t="s">
        <v>104</v>
      </c>
      <c r="G2907" s="6" t="s">
        <v>105</v>
      </c>
      <c r="H2907" s="6" t="s">
        <v>20</v>
      </c>
      <c r="I2907" s="8">
        <v>0.24999999999999997</v>
      </c>
      <c r="J2907" s="9">
        <v>750</v>
      </c>
      <c r="K2907" s="10">
        <f t="shared" si="23"/>
        <v>187.49999999999997</v>
      </c>
      <c r="L2907" s="10">
        <f t="shared" si="22"/>
        <v>56.249999999999993</v>
      </c>
      <c r="M2907" s="11">
        <v>0.3</v>
      </c>
      <c r="O2907" s="16"/>
      <c r="P2907" s="14"/>
      <c r="Q2907" s="12"/>
      <c r="R2907" s="13"/>
    </row>
    <row r="2908" spans="1:18" ht="15.75" customHeight="1" x14ac:dyDescent="0.25">
      <c r="A2908" s="1"/>
      <c r="B2908" s="6" t="s">
        <v>14</v>
      </c>
      <c r="C2908" s="6">
        <v>1185732</v>
      </c>
      <c r="D2908" s="7">
        <v>44295</v>
      </c>
      <c r="E2908" s="6" t="s">
        <v>33</v>
      </c>
      <c r="F2908" s="6" t="s">
        <v>104</v>
      </c>
      <c r="G2908" s="6" t="s">
        <v>105</v>
      </c>
      <c r="H2908" s="6" t="s">
        <v>21</v>
      </c>
      <c r="I2908" s="8">
        <v>0.6</v>
      </c>
      <c r="J2908" s="9">
        <v>1000</v>
      </c>
      <c r="K2908" s="10">
        <f t="shared" si="23"/>
        <v>600</v>
      </c>
      <c r="L2908" s="10">
        <f t="shared" si="22"/>
        <v>210</v>
      </c>
      <c r="M2908" s="11">
        <v>0.35</v>
      </c>
      <c r="O2908" s="16"/>
      <c r="P2908" s="14"/>
      <c r="Q2908" s="12"/>
      <c r="R2908" s="13"/>
    </row>
    <row r="2909" spans="1:18" ht="15.75" customHeight="1" x14ac:dyDescent="0.25">
      <c r="A2909" s="1"/>
      <c r="B2909" s="6" t="s">
        <v>14</v>
      </c>
      <c r="C2909" s="6">
        <v>1185732</v>
      </c>
      <c r="D2909" s="7">
        <v>44295</v>
      </c>
      <c r="E2909" s="6" t="s">
        <v>33</v>
      </c>
      <c r="F2909" s="6" t="s">
        <v>104</v>
      </c>
      <c r="G2909" s="6" t="s">
        <v>105</v>
      </c>
      <c r="H2909" s="6" t="s">
        <v>22</v>
      </c>
      <c r="I2909" s="8">
        <v>0.5</v>
      </c>
      <c r="J2909" s="9">
        <v>2250</v>
      </c>
      <c r="K2909" s="10">
        <f t="shared" si="23"/>
        <v>1125</v>
      </c>
      <c r="L2909" s="10">
        <f t="shared" si="22"/>
        <v>450</v>
      </c>
      <c r="M2909" s="11">
        <v>0.4</v>
      </c>
      <c r="O2909" s="16"/>
      <c r="P2909" s="14"/>
      <c r="Q2909" s="12"/>
      <c r="R2909" s="13"/>
    </row>
    <row r="2910" spans="1:18" ht="15.75" customHeight="1" x14ac:dyDescent="0.25">
      <c r="A2910" s="1"/>
      <c r="B2910" s="6" t="s">
        <v>14</v>
      </c>
      <c r="C2910" s="6">
        <v>1185732</v>
      </c>
      <c r="D2910" s="7">
        <v>44326</v>
      </c>
      <c r="E2910" s="6" t="s">
        <v>33</v>
      </c>
      <c r="F2910" s="6" t="s">
        <v>104</v>
      </c>
      <c r="G2910" s="6" t="s">
        <v>105</v>
      </c>
      <c r="H2910" s="6" t="s">
        <v>17</v>
      </c>
      <c r="I2910" s="8">
        <v>0.6</v>
      </c>
      <c r="J2910" s="9">
        <v>4950</v>
      </c>
      <c r="K2910" s="10">
        <f t="shared" si="23"/>
        <v>2970</v>
      </c>
      <c r="L2910" s="10">
        <f t="shared" si="22"/>
        <v>1039.5</v>
      </c>
      <c r="M2910" s="11">
        <v>0.35</v>
      </c>
      <c r="O2910" s="16"/>
      <c r="P2910" s="14"/>
      <c r="Q2910" s="12"/>
      <c r="R2910" s="13"/>
    </row>
    <row r="2911" spans="1:18" ht="15.75" customHeight="1" x14ac:dyDescent="0.25">
      <c r="A2911" s="1"/>
      <c r="B2911" s="6" t="s">
        <v>14</v>
      </c>
      <c r="C2911" s="6">
        <v>1185732</v>
      </c>
      <c r="D2911" s="7">
        <v>44326</v>
      </c>
      <c r="E2911" s="6" t="s">
        <v>33</v>
      </c>
      <c r="F2911" s="6" t="s">
        <v>104</v>
      </c>
      <c r="G2911" s="6" t="s">
        <v>105</v>
      </c>
      <c r="H2911" s="6" t="s">
        <v>18</v>
      </c>
      <c r="I2911" s="8">
        <v>0.45</v>
      </c>
      <c r="J2911" s="9">
        <v>2000</v>
      </c>
      <c r="K2911" s="10">
        <f t="shared" si="23"/>
        <v>900</v>
      </c>
      <c r="L2911" s="10">
        <f t="shared" si="22"/>
        <v>270</v>
      </c>
      <c r="M2911" s="11">
        <v>0.3</v>
      </c>
      <c r="O2911" s="16"/>
      <c r="P2911" s="14"/>
      <c r="Q2911" s="12"/>
      <c r="R2911" s="13"/>
    </row>
    <row r="2912" spans="1:18" ht="15.75" customHeight="1" x14ac:dyDescent="0.25">
      <c r="A2912" s="1"/>
      <c r="B2912" s="6" t="s">
        <v>14</v>
      </c>
      <c r="C2912" s="6">
        <v>1185732</v>
      </c>
      <c r="D2912" s="7">
        <v>44326</v>
      </c>
      <c r="E2912" s="6" t="s">
        <v>33</v>
      </c>
      <c r="F2912" s="6" t="s">
        <v>104</v>
      </c>
      <c r="G2912" s="6" t="s">
        <v>105</v>
      </c>
      <c r="H2912" s="6" t="s">
        <v>19</v>
      </c>
      <c r="I2912" s="8">
        <v>0.4</v>
      </c>
      <c r="J2912" s="9">
        <v>1750</v>
      </c>
      <c r="K2912" s="10">
        <f t="shared" si="23"/>
        <v>700</v>
      </c>
      <c r="L2912" s="10">
        <f t="shared" si="22"/>
        <v>210</v>
      </c>
      <c r="M2912" s="11">
        <v>0.3</v>
      </c>
      <c r="O2912" s="16"/>
      <c r="P2912" s="14"/>
      <c r="Q2912" s="12"/>
      <c r="R2912" s="13"/>
    </row>
    <row r="2913" spans="1:18" ht="15.75" customHeight="1" x14ac:dyDescent="0.25">
      <c r="A2913" s="1"/>
      <c r="B2913" s="6" t="s">
        <v>14</v>
      </c>
      <c r="C2913" s="6">
        <v>1185732</v>
      </c>
      <c r="D2913" s="7">
        <v>44326</v>
      </c>
      <c r="E2913" s="6" t="s">
        <v>33</v>
      </c>
      <c r="F2913" s="6" t="s">
        <v>104</v>
      </c>
      <c r="G2913" s="6" t="s">
        <v>105</v>
      </c>
      <c r="H2913" s="6" t="s">
        <v>20</v>
      </c>
      <c r="I2913" s="8">
        <v>0.4</v>
      </c>
      <c r="J2913" s="9">
        <v>1000</v>
      </c>
      <c r="K2913" s="10">
        <f t="shared" si="23"/>
        <v>400</v>
      </c>
      <c r="L2913" s="10">
        <f t="shared" si="22"/>
        <v>120</v>
      </c>
      <c r="M2913" s="11">
        <v>0.3</v>
      </c>
      <c r="O2913" s="16"/>
      <c r="P2913" s="14"/>
      <c r="Q2913" s="12"/>
      <c r="R2913" s="13"/>
    </row>
    <row r="2914" spans="1:18" ht="15.75" customHeight="1" x14ac:dyDescent="0.25">
      <c r="A2914" s="1"/>
      <c r="B2914" s="6" t="s">
        <v>14</v>
      </c>
      <c r="C2914" s="6">
        <v>1185732</v>
      </c>
      <c r="D2914" s="7">
        <v>44326</v>
      </c>
      <c r="E2914" s="6" t="s">
        <v>33</v>
      </c>
      <c r="F2914" s="6" t="s">
        <v>104</v>
      </c>
      <c r="G2914" s="6" t="s">
        <v>105</v>
      </c>
      <c r="H2914" s="6" t="s">
        <v>21</v>
      </c>
      <c r="I2914" s="8">
        <v>0.49999999999999994</v>
      </c>
      <c r="J2914" s="9">
        <v>1250</v>
      </c>
      <c r="K2914" s="10">
        <f t="shared" si="23"/>
        <v>624.99999999999989</v>
      </c>
      <c r="L2914" s="10">
        <f t="shared" si="22"/>
        <v>218.74999999999994</v>
      </c>
      <c r="M2914" s="11">
        <v>0.35</v>
      </c>
      <c r="O2914" s="16"/>
      <c r="P2914" s="14"/>
      <c r="Q2914" s="12"/>
      <c r="R2914" s="13"/>
    </row>
    <row r="2915" spans="1:18" ht="15.75" customHeight="1" x14ac:dyDescent="0.25">
      <c r="A2915" s="1"/>
      <c r="B2915" s="6" t="s">
        <v>14</v>
      </c>
      <c r="C2915" s="6">
        <v>1185732</v>
      </c>
      <c r="D2915" s="7">
        <v>44326</v>
      </c>
      <c r="E2915" s="6" t="s">
        <v>33</v>
      </c>
      <c r="F2915" s="6" t="s">
        <v>104</v>
      </c>
      <c r="G2915" s="6" t="s">
        <v>105</v>
      </c>
      <c r="H2915" s="6" t="s">
        <v>22</v>
      </c>
      <c r="I2915" s="8">
        <v>0.54999999999999993</v>
      </c>
      <c r="J2915" s="9">
        <v>2500</v>
      </c>
      <c r="K2915" s="10">
        <f t="shared" si="23"/>
        <v>1374.9999999999998</v>
      </c>
      <c r="L2915" s="10">
        <f t="shared" si="22"/>
        <v>549.99999999999989</v>
      </c>
      <c r="M2915" s="11">
        <v>0.4</v>
      </c>
      <c r="O2915" s="16"/>
      <c r="P2915" s="14"/>
      <c r="Q2915" s="12"/>
      <c r="R2915" s="13"/>
    </row>
    <row r="2916" spans="1:18" ht="15.75" customHeight="1" x14ac:dyDescent="0.25">
      <c r="A2916" s="1"/>
      <c r="B2916" s="6" t="s">
        <v>14</v>
      </c>
      <c r="C2916" s="6">
        <v>1185732</v>
      </c>
      <c r="D2916" s="7">
        <v>44356</v>
      </c>
      <c r="E2916" s="6" t="s">
        <v>33</v>
      </c>
      <c r="F2916" s="6" t="s">
        <v>104</v>
      </c>
      <c r="G2916" s="6" t="s">
        <v>105</v>
      </c>
      <c r="H2916" s="6" t="s">
        <v>17</v>
      </c>
      <c r="I2916" s="8">
        <v>0.4</v>
      </c>
      <c r="J2916" s="9">
        <v>5000</v>
      </c>
      <c r="K2916" s="10">
        <f t="shared" si="23"/>
        <v>2000</v>
      </c>
      <c r="L2916" s="10">
        <f t="shared" si="22"/>
        <v>700</v>
      </c>
      <c r="M2916" s="11">
        <v>0.35</v>
      </c>
      <c r="O2916" s="16"/>
      <c r="P2916" s="14"/>
      <c r="Q2916" s="12"/>
      <c r="R2916" s="13"/>
    </row>
    <row r="2917" spans="1:18" ht="15.75" customHeight="1" x14ac:dyDescent="0.25">
      <c r="A2917" s="1"/>
      <c r="B2917" s="6" t="s">
        <v>14</v>
      </c>
      <c r="C2917" s="6">
        <v>1185732</v>
      </c>
      <c r="D2917" s="7">
        <v>44356</v>
      </c>
      <c r="E2917" s="6" t="s">
        <v>33</v>
      </c>
      <c r="F2917" s="6" t="s">
        <v>104</v>
      </c>
      <c r="G2917" s="6" t="s">
        <v>105</v>
      </c>
      <c r="H2917" s="6" t="s">
        <v>18</v>
      </c>
      <c r="I2917" s="8">
        <v>0.35000000000000009</v>
      </c>
      <c r="J2917" s="9">
        <v>2500</v>
      </c>
      <c r="K2917" s="10">
        <f t="shared" si="23"/>
        <v>875.00000000000023</v>
      </c>
      <c r="L2917" s="10">
        <f t="shared" si="22"/>
        <v>262.50000000000006</v>
      </c>
      <c r="M2917" s="11">
        <v>0.3</v>
      </c>
      <c r="O2917" s="16"/>
      <c r="P2917" s="14"/>
      <c r="Q2917" s="12"/>
      <c r="R2917" s="13"/>
    </row>
    <row r="2918" spans="1:18" ht="15.75" customHeight="1" x14ac:dyDescent="0.25">
      <c r="A2918" s="1"/>
      <c r="B2918" s="6" t="s">
        <v>14</v>
      </c>
      <c r="C2918" s="6">
        <v>1185732</v>
      </c>
      <c r="D2918" s="7">
        <v>44356</v>
      </c>
      <c r="E2918" s="6" t="s">
        <v>33</v>
      </c>
      <c r="F2918" s="6" t="s">
        <v>104</v>
      </c>
      <c r="G2918" s="6" t="s">
        <v>105</v>
      </c>
      <c r="H2918" s="6" t="s">
        <v>19</v>
      </c>
      <c r="I2918" s="8">
        <v>0.30000000000000004</v>
      </c>
      <c r="J2918" s="9">
        <v>2000</v>
      </c>
      <c r="K2918" s="10">
        <f t="shared" si="23"/>
        <v>600.00000000000011</v>
      </c>
      <c r="L2918" s="10">
        <f t="shared" si="22"/>
        <v>180.00000000000003</v>
      </c>
      <c r="M2918" s="11">
        <v>0.3</v>
      </c>
      <c r="O2918" s="16"/>
      <c r="P2918" s="14"/>
      <c r="Q2918" s="12"/>
      <c r="R2918" s="13"/>
    </row>
    <row r="2919" spans="1:18" ht="15.75" customHeight="1" x14ac:dyDescent="0.25">
      <c r="A2919" s="1"/>
      <c r="B2919" s="6" t="s">
        <v>14</v>
      </c>
      <c r="C2919" s="6">
        <v>1185732</v>
      </c>
      <c r="D2919" s="7">
        <v>44356</v>
      </c>
      <c r="E2919" s="6" t="s">
        <v>33</v>
      </c>
      <c r="F2919" s="6" t="s">
        <v>104</v>
      </c>
      <c r="G2919" s="6" t="s">
        <v>105</v>
      </c>
      <c r="H2919" s="6" t="s">
        <v>20</v>
      </c>
      <c r="I2919" s="8">
        <v>0.30000000000000004</v>
      </c>
      <c r="J2919" s="9">
        <v>1750</v>
      </c>
      <c r="K2919" s="10">
        <f t="shared" si="23"/>
        <v>525.00000000000011</v>
      </c>
      <c r="L2919" s="10">
        <f t="shared" si="22"/>
        <v>157.50000000000003</v>
      </c>
      <c r="M2919" s="11">
        <v>0.3</v>
      </c>
      <c r="O2919" s="16"/>
      <c r="P2919" s="14"/>
      <c r="Q2919" s="12"/>
      <c r="R2919" s="13"/>
    </row>
    <row r="2920" spans="1:18" ht="15.75" customHeight="1" x14ac:dyDescent="0.25">
      <c r="A2920" s="1"/>
      <c r="B2920" s="6" t="s">
        <v>14</v>
      </c>
      <c r="C2920" s="6">
        <v>1185732</v>
      </c>
      <c r="D2920" s="7">
        <v>44356</v>
      </c>
      <c r="E2920" s="6" t="s">
        <v>33</v>
      </c>
      <c r="F2920" s="6" t="s">
        <v>104</v>
      </c>
      <c r="G2920" s="6" t="s">
        <v>105</v>
      </c>
      <c r="H2920" s="6" t="s">
        <v>21</v>
      </c>
      <c r="I2920" s="8">
        <v>0.4</v>
      </c>
      <c r="J2920" s="9">
        <v>1750</v>
      </c>
      <c r="K2920" s="10">
        <f t="shared" si="23"/>
        <v>700</v>
      </c>
      <c r="L2920" s="10">
        <f t="shared" si="22"/>
        <v>244.99999999999997</v>
      </c>
      <c r="M2920" s="11">
        <v>0.35</v>
      </c>
      <c r="O2920" s="16"/>
      <c r="P2920" s="14"/>
      <c r="Q2920" s="12"/>
      <c r="R2920" s="13"/>
    </row>
    <row r="2921" spans="1:18" ht="15.75" customHeight="1" x14ac:dyDescent="0.25">
      <c r="A2921" s="1"/>
      <c r="B2921" s="6" t="s">
        <v>14</v>
      </c>
      <c r="C2921" s="6">
        <v>1185732</v>
      </c>
      <c r="D2921" s="7">
        <v>44356</v>
      </c>
      <c r="E2921" s="6" t="s">
        <v>33</v>
      </c>
      <c r="F2921" s="6" t="s">
        <v>104</v>
      </c>
      <c r="G2921" s="6" t="s">
        <v>105</v>
      </c>
      <c r="H2921" s="6" t="s">
        <v>22</v>
      </c>
      <c r="I2921" s="8">
        <v>0.55000000000000004</v>
      </c>
      <c r="J2921" s="9">
        <v>3250</v>
      </c>
      <c r="K2921" s="10">
        <f t="shared" si="23"/>
        <v>1787.5000000000002</v>
      </c>
      <c r="L2921" s="10">
        <f t="shared" si="22"/>
        <v>715.00000000000011</v>
      </c>
      <c r="M2921" s="11">
        <v>0.4</v>
      </c>
      <c r="O2921" s="16"/>
      <c r="P2921" s="14"/>
      <c r="Q2921" s="12"/>
      <c r="R2921" s="13"/>
    </row>
    <row r="2922" spans="1:18" ht="15.75" customHeight="1" x14ac:dyDescent="0.25">
      <c r="A2922" s="1"/>
      <c r="B2922" s="6" t="s">
        <v>14</v>
      </c>
      <c r="C2922" s="6">
        <v>1185732</v>
      </c>
      <c r="D2922" s="7">
        <v>44385</v>
      </c>
      <c r="E2922" s="6" t="s">
        <v>33</v>
      </c>
      <c r="F2922" s="6" t="s">
        <v>104</v>
      </c>
      <c r="G2922" s="6" t="s">
        <v>105</v>
      </c>
      <c r="H2922" s="6" t="s">
        <v>17</v>
      </c>
      <c r="I2922" s="8">
        <v>0.5</v>
      </c>
      <c r="J2922" s="9">
        <v>5500</v>
      </c>
      <c r="K2922" s="10">
        <f t="shared" si="23"/>
        <v>2750</v>
      </c>
      <c r="L2922" s="10">
        <f t="shared" si="22"/>
        <v>962.49999999999989</v>
      </c>
      <c r="M2922" s="11">
        <v>0.35</v>
      </c>
      <c r="O2922" s="16"/>
      <c r="P2922" s="14"/>
      <c r="Q2922" s="12"/>
      <c r="R2922" s="13"/>
    </row>
    <row r="2923" spans="1:18" ht="15.75" customHeight="1" x14ac:dyDescent="0.25">
      <c r="A2923" s="1"/>
      <c r="B2923" s="6" t="s">
        <v>14</v>
      </c>
      <c r="C2923" s="6">
        <v>1185732</v>
      </c>
      <c r="D2923" s="7">
        <v>44385</v>
      </c>
      <c r="E2923" s="6" t="s">
        <v>33</v>
      </c>
      <c r="F2923" s="6" t="s">
        <v>104</v>
      </c>
      <c r="G2923" s="6" t="s">
        <v>105</v>
      </c>
      <c r="H2923" s="6" t="s">
        <v>18</v>
      </c>
      <c r="I2923" s="8">
        <v>0.45000000000000007</v>
      </c>
      <c r="J2923" s="9">
        <v>3000</v>
      </c>
      <c r="K2923" s="10">
        <f t="shared" si="23"/>
        <v>1350.0000000000002</v>
      </c>
      <c r="L2923" s="10">
        <f t="shared" si="22"/>
        <v>405.00000000000006</v>
      </c>
      <c r="M2923" s="11">
        <v>0.3</v>
      </c>
      <c r="O2923" s="16"/>
      <c r="P2923" s="14"/>
      <c r="Q2923" s="12"/>
      <c r="R2923" s="13"/>
    </row>
    <row r="2924" spans="1:18" ht="15.75" customHeight="1" x14ac:dyDescent="0.25">
      <c r="A2924" s="1"/>
      <c r="B2924" s="6" t="s">
        <v>14</v>
      </c>
      <c r="C2924" s="6">
        <v>1185732</v>
      </c>
      <c r="D2924" s="7">
        <v>44385</v>
      </c>
      <c r="E2924" s="6" t="s">
        <v>33</v>
      </c>
      <c r="F2924" s="6" t="s">
        <v>104</v>
      </c>
      <c r="G2924" s="6" t="s">
        <v>105</v>
      </c>
      <c r="H2924" s="6" t="s">
        <v>19</v>
      </c>
      <c r="I2924" s="8">
        <v>0.4</v>
      </c>
      <c r="J2924" s="9">
        <v>2250</v>
      </c>
      <c r="K2924" s="10">
        <f t="shared" si="23"/>
        <v>900</v>
      </c>
      <c r="L2924" s="10">
        <f t="shared" si="22"/>
        <v>270</v>
      </c>
      <c r="M2924" s="11">
        <v>0.3</v>
      </c>
      <c r="O2924" s="16"/>
      <c r="P2924" s="14"/>
      <c r="Q2924" s="12"/>
      <c r="R2924" s="13"/>
    </row>
    <row r="2925" spans="1:18" ht="15.75" customHeight="1" x14ac:dyDescent="0.25">
      <c r="A2925" s="1"/>
      <c r="B2925" s="6" t="s">
        <v>14</v>
      </c>
      <c r="C2925" s="6">
        <v>1185732</v>
      </c>
      <c r="D2925" s="7">
        <v>44385</v>
      </c>
      <c r="E2925" s="6" t="s">
        <v>33</v>
      </c>
      <c r="F2925" s="6" t="s">
        <v>104</v>
      </c>
      <c r="G2925" s="6" t="s">
        <v>105</v>
      </c>
      <c r="H2925" s="6" t="s">
        <v>20</v>
      </c>
      <c r="I2925" s="8">
        <v>0.4</v>
      </c>
      <c r="J2925" s="9">
        <v>1750</v>
      </c>
      <c r="K2925" s="10">
        <f t="shared" si="23"/>
        <v>700</v>
      </c>
      <c r="L2925" s="10">
        <f t="shared" si="22"/>
        <v>210</v>
      </c>
      <c r="M2925" s="11">
        <v>0.3</v>
      </c>
      <c r="O2925" s="16"/>
      <c r="P2925" s="14"/>
      <c r="Q2925" s="12"/>
      <c r="R2925" s="13"/>
    </row>
    <row r="2926" spans="1:18" ht="15.75" customHeight="1" x14ac:dyDescent="0.25">
      <c r="A2926" s="1"/>
      <c r="B2926" s="6" t="s">
        <v>14</v>
      </c>
      <c r="C2926" s="6">
        <v>1185732</v>
      </c>
      <c r="D2926" s="7">
        <v>44385</v>
      </c>
      <c r="E2926" s="6" t="s">
        <v>33</v>
      </c>
      <c r="F2926" s="6" t="s">
        <v>104</v>
      </c>
      <c r="G2926" s="6" t="s">
        <v>105</v>
      </c>
      <c r="H2926" s="6" t="s">
        <v>21</v>
      </c>
      <c r="I2926" s="8">
        <v>0.5</v>
      </c>
      <c r="J2926" s="9">
        <v>2000</v>
      </c>
      <c r="K2926" s="10">
        <f t="shared" si="23"/>
        <v>1000</v>
      </c>
      <c r="L2926" s="10">
        <f t="shared" si="22"/>
        <v>350</v>
      </c>
      <c r="M2926" s="11">
        <v>0.35</v>
      </c>
      <c r="O2926" s="16"/>
      <c r="P2926" s="14"/>
      <c r="Q2926" s="12"/>
      <c r="R2926" s="13"/>
    </row>
    <row r="2927" spans="1:18" ht="15.75" customHeight="1" x14ac:dyDescent="0.25">
      <c r="A2927" s="1"/>
      <c r="B2927" s="6" t="s">
        <v>14</v>
      </c>
      <c r="C2927" s="6">
        <v>1185732</v>
      </c>
      <c r="D2927" s="7">
        <v>44385</v>
      </c>
      <c r="E2927" s="6" t="s">
        <v>33</v>
      </c>
      <c r="F2927" s="6" t="s">
        <v>104</v>
      </c>
      <c r="G2927" s="6" t="s">
        <v>105</v>
      </c>
      <c r="H2927" s="6" t="s">
        <v>22</v>
      </c>
      <c r="I2927" s="8">
        <v>0.55000000000000004</v>
      </c>
      <c r="J2927" s="9">
        <v>3750</v>
      </c>
      <c r="K2927" s="10">
        <f t="shared" si="23"/>
        <v>2062.5</v>
      </c>
      <c r="L2927" s="10">
        <f t="shared" si="22"/>
        <v>825</v>
      </c>
      <c r="M2927" s="11">
        <v>0.4</v>
      </c>
      <c r="O2927" s="16"/>
      <c r="P2927" s="14"/>
      <c r="Q2927" s="12"/>
      <c r="R2927" s="13"/>
    </row>
    <row r="2928" spans="1:18" ht="15.75" customHeight="1" x14ac:dyDescent="0.25">
      <c r="A2928" s="1"/>
      <c r="B2928" s="6" t="s">
        <v>14</v>
      </c>
      <c r="C2928" s="6">
        <v>1185732</v>
      </c>
      <c r="D2928" s="7">
        <v>44417</v>
      </c>
      <c r="E2928" s="6" t="s">
        <v>33</v>
      </c>
      <c r="F2928" s="6" t="s">
        <v>104</v>
      </c>
      <c r="G2928" s="6" t="s">
        <v>105</v>
      </c>
      <c r="H2928" s="6" t="s">
        <v>17</v>
      </c>
      <c r="I2928" s="8">
        <v>0.5</v>
      </c>
      <c r="J2928" s="9">
        <v>5250</v>
      </c>
      <c r="K2928" s="10">
        <f t="shared" si="23"/>
        <v>2625</v>
      </c>
      <c r="L2928" s="10">
        <f t="shared" si="22"/>
        <v>918.74999999999989</v>
      </c>
      <c r="M2928" s="11">
        <v>0.35</v>
      </c>
      <c r="O2928" s="16"/>
      <c r="P2928" s="14"/>
      <c r="Q2928" s="12"/>
      <c r="R2928" s="13"/>
    </row>
    <row r="2929" spans="1:18" ht="15.75" customHeight="1" x14ac:dyDescent="0.25">
      <c r="A2929" s="1"/>
      <c r="B2929" s="6" t="s">
        <v>14</v>
      </c>
      <c r="C2929" s="6">
        <v>1185732</v>
      </c>
      <c r="D2929" s="7">
        <v>44417</v>
      </c>
      <c r="E2929" s="6" t="s">
        <v>33</v>
      </c>
      <c r="F2929" s="6" t="s">
        <v>104</v>
      </c>
      <c r="G2929" s="6" t="s">
        <v>105</v>
      </c>
      <c r="H2929" s="6" t="s">
        <v>18</v>
      </c>
      <c r="I2929" s="8">
        <v>0.45000000000000007</v>
      </c>
      <c r="J2929" s="9">
        <v>3000</v>
      </c>
      <c r="K2929" s="10">
        <f t="shared" si="23"/>
        <v>1350.0000000000002</v>
      </c>
      <c r="L2929" s="10">
        <f t="shared" si="22"/>
        <v>405.00000000000006</v>
      </c>
      <c r="M2929" s="11">
        <v>0.3</v>
      </c>
      <c r="O2929" s="16"/>
      <c r="P2929" s="14"/>
      <c r="Q2929" s="12"/>
      <c r="R2929" s="13"/>
    </row>
    <row r="2930" spans="1:18" ht="15.75" customHeight="1" x14ac:dyDescent="0.25">
      <c r="A2930" s="1"/>
      <c r="B2930" s="6" t="s">
        <v>14</v>
      </c>
      <c r="C2930" s="6">
        <v>1185732</v>
      </c>
      <c r="D2930" s="7">
        <v>44417</v>
      </c>
      <c r="E2930" s="6" t="s">
        <v>33</v>
      </c>
      <c r="F2930" s="6" t="s">
        <v>104</v>
      </c>
      <c r="G2930" s="6" t="s">
        <v>105</v>
      </c>
      <c r="H2930" s="6" t="s">
        <v>19</v>
      </c>
      <c r="I2930" s="8">
        <v>0.4</v>
      </c>
      <c r="J2930" s="9">
        <v>2250</v>
      </c>
      <c r="K2930" s="10">
        <f t="shared" si="23"/>
        <v>900</v>
      </c>
      <c r="L2930" s="10">
        <f t="shared" si="22"/>
        <v>270</v>
      </c>
      <c r="M2930" s="11">
        <v>0.3</v>
      </c>
      <c r="O2930" s="16"/>
      <c r="P2930" s="14"/>
      <c r="Q2930" s="12"/>
      <c r="R2930" s="13"/>
    </row>
    <row r="2931" spans="1:18" ht="15.75" customHeight="1" x14ac:dyDescent="0.25">
      <c r="A2931" s="1"/>
      <c r="B2931" s="6" t="s">
        <v>14</v>
      </c>
      <c r="C2931" s="6">
        <v>1185732</v>
      </c>
      <c r="D2931" s="7">
        <v>44417</v>
      </c>
      <c r="E2931" s="6" t="s">
        <v>33</v>
      </c>
      <c r="F2931" s="6" t="s">
        <v>104</v>
      </c>
      <c r="G2931" s="6" t="s">
        <v>105</v>
      </c>
      <c r="H2931" s="6" t="s">
        <v>20</v>
      </c>
      <c r="I2931" s="8">
        <v>0.4</v>
      </c>
      <c r="J2931" s="9">
        <v>2000</v>
      </c>
      <c r="K2931" s="10">
        <f t="shared" si="23"/>
        <v>800</v>
      </c>
      <c r="L2931" s="10">
        <f t="shared" si="22"/>
        <v>240</v>
      </c>
      <c r="M2931" s="11">
        <v>0.3</v>
      </c>
      <c r="O2931" s="16"/>
      <c r="P2931" s="14"/>
      <c r="Q2931" s="12"/>
      <c r="R2931" s="13"/>
    </row>
    <row r="2932" spans="1:18" ht="15.75" customHeight="1" x14ac:dyDescent="0.25">
      <c r="A2932" s="1"/>
      <c r="B2932" s="6" t="s">
        <v>14</v>
      </c>
      <c r="C2932" s="6">
        <v>1185732</v>
      </c>
      <c r="D2932" s="7">
        <v>44417</v>
      </c>
      <c r="E2932" s="6" t="s">
        <v>33</v>
      </c>
      <c r="F2932" s="6" t="s">
        <v>104</v>
      </c>
      <c r="G2932" s="6" t="s">
        <v>105</v>
      </c>
      <c r="H2932" s="6" t="s">
        <v>21</v>
      </c>
      <c r="I2932" s="8">
        <v>0.5</v>
      </c>
      <c r="J2932" s="9">
        <v>1750</v>
      </c>
      <c r="K2932" s="10">
        <f t="shared" si="23"/>
        <v>875</v>
      </c>
      <c r="L2932" s="10">
        <f t="shared" si="22"/>
        <v>306.25</v>
      </c>
      <c r="M2932" s="11">
        <v>0.35</v>
      </c>
      <c r="O2932" s="16"/>
      <c r="P2932" s="14"/>
      <c r="Q2932" s="12"/>
      <c r="R2932" s="13"/>
    </row>
    <row r="2933" spans="1:18" ht="15.75" customHeight="1" x14ac:dyDescent="0.25">
      <c r="A2933" s="1"/>
      <c r="B2933" s="6" t="s">
        <v>14</v>
      </c>
      <c r="C2933" s="6">
        <v>1185732</v>
      </c>
      <c r="D2933" s="7">
        <v>44417</v>
      </c>
      <c r="E2933" s="6" t="s">
        <v>33</v>
      </c>
      <c r="F2933" s="6" t="s">
        <v>104</v>
      </c>
      <c r="G2933" s="6" t="s">
        <v>105</v>
      </c>
      <c r="H2933" s="6" t="s">
        <v>22</v>
      </c>
      <c r="I2933" s="8">
        <v>0.55000000000000004</v>
      </c>
      <c r="J2933" s="9">
        <v>3500</v>
      </c>
      <c r="K2933" s="10">
        <f t="shared" si="23"/>
        <v>1925.0000000000002</v>
      </c>
      <c r="L2933" s="10">
        <f t="shared" si="22"/>
        <v>770.00000000000011</v>
      </c>
      <c r="M2933" s="11">
        <v>0.4</v>
      </c>
      <c r="O2933" s="16"/>
      <c r="P2933" s="14"/>
      <c r="Q2933" s="12"/>
      <c r="R2933" s="13"/>
    </row>
    <row r="2934" spans="1:18" ht="15.75" customHeight="1" x14ac:dyDescent="0.25">
      <c r="A2934" s="1"/>
      <c r="B2934" s="6" t="s">
        <v>14</v>
      </c>
      <c r="C2934" s="6">
        <v>1185732</v>
      </c>
      <c r="D2934" s="7">
        <v>44449</v>
      </c>
      <c r="E2934" s="6" t="s">
        <v>33</v>
      </c>
      <c r="F2934" s="6" t="s">
        <v>104</v>
      </c>
      <c r="G2934" s="6" t="s">
        <v>105</v>
      </c>
      <c r="H2934" s="6" t="s">
        <v>17</v>
      </c>
      <c r="I2934" s="8">
        <v>0.4</v>
      </c>
      <c r="J2934" s="9">
        <v>4750</v>
      </c>
      <c r="K2934" s="10">
        <f t="shared" si="23"/>
        <v>1900</v>
      </c>
      <c r="L2934" s="10">
        <f t="shared" si="22"/>
        <v>665</v>
      </c>
      <c r="M2934" s="11">
        <v>0.35</v>
      </c>
      <c r="O2934" s="16"/>
      <c r="P2934" s="14"/>
      <c r="Q2934" s="12"/>
      <c r="R2934" s="13"/>
    </row>
    <row r="2935" spans="1:18" ht="15.75" customHeight="1" x14ac:dyDescent="0.25">
      <c r="A2935" s="1"/>
      <c r="B2935" s="6" t="s">
        <v>14</v>
      </c>
      <c r="C2935" s="6">
        <v>1185732</v>
      </c>
      <c r="D2935" s="7">
        <v>44449</v>
      </c>
      <c r="E2935" s="6" t="s">
        <v>33</v>
      </c>
      <c r="F2935" s="6" t="s">
        <v>104</v>
      </c>
      <c r="G2935" s="6" t="s">
        <v>105</v>
      </c>
      <c r="H2935" s="6" t="s">
        <v>18</v>
      </c>
      <c r="I2935" s="8">
        <v>0.35000000000000009</v>
      </c>
      <c r="J2935" s="9">
        <v>2750</v>
      </c>
      <c r="K2935" s="10">
        <f t="shared" si="23"/>
        <v>962.50000000000023</v>
      </c>
      <c r="L2935" s="10">
        <f t="shared" si="22"/>
        <v>288.75000000000006</v>
      </c>
      <c r="M2935" s="11">
        <v>0.3</v>
      </c>
      <c r="O2935" s="16"/>
      <c r="P2935" s="14"/>
      <c r="Q2935" s="12"/>
      <c r="R2935" s="13"/>
    </row>
    <row r="2936" spans="1:18" ht="15.75" customHeight="1" x14ac:dyDescent="0.25">
      <c r="A2936" s="1"/>
      <c r="B2936" s="6" t="s">
        <v>14</v>
      </c>
      <c r="C2936" s="6">
        <v>1185732</v>
      </c>
      <c r="D2936" s="7">
        <v>44449</v>
      </c>
      <c r="E2936" s="6" t="s">
        <v>33</v>
      </c>
      <c r="F2936" s="6" t="s">
        <v>104</v>
      </c>
      <c r="G2936" s="6" t="s">
        <v>105</v>
      </c>
      <c r="H2936" s="6" t="s">
        <v>19</v>
      </c>
      <c r="I2936" s="8">
        <v>0.30000000000000004</v>
      </c>
      <c r="J2936" s="9">
        <v>1750</v>
      </c>
      <c r="K2936" s="10">
        <f t="shared" si="23"/>
        <v>525.00000000000011</v>
      </c>
      <c r="L2936" s="10">
        <f t="shared" si="22"/>
        <v>157.50000000000003</v>
      </c>
      <c r="M2936" s="11">
        <v>0.3</v>
      </c>
      <c r="O2936" s="16"/>
      <c r="P2936" s="14"/>
      <c r="Q2936" s="12"/>
      <c r="R2936" s="13"/>
    </row>
    <row r="2937" spans="1:18" ht="15.75" customHeight="1" x14ac:dyDescent="0.25">
      <c r="A2937" s="1"/>
      <c r="B2937" s="6" t="s">
        <v>14</v>
      </c>
      <c r="C2937" s="6">
        <v>1185732</v>
      </c>
      <c r="D2937" s="7">
        <v>44449</v>
      </c>
      <c r="E2937" s="6" t="s">
        <v>33</v>
      </c>
      <c r="F2937" s="6" t="s">
        <v>104</v>
      </c>
      <c r="G2937" s="6" t="s">
        <v>105</v>
      </c>
      <c r="H2937" s="6" t="s">
        <v>20</v>
      </c>
      <c r="I2937" s="8">
        <v>0.30000000000000004</v>
      </c>
      <c r="J2937" s="9">
        <v>1500</v>
      </c>
      <c r="K2937" s="10">
        <f t="shared" si="23"/>
        <v>450.00000000000006</v>
      </c>
      <c r="L2937" s="10">
        <f t="shared" si="22"/>
        <v>135</v>
      </c>
      <c r="M2937" s="11">
        <v>0.3</v>
      </c>
      <c r="O2937" s="16"/>
      <c r="P2937" s="14"/>
      <c r="Q2937" s="12"/>
      <c r="R2937" s="13"/>
    </row>
    <row r="2938" spans="1:18" ht="15.75" customHeight="1" x14ac:dyDescent="0.25">
      <c r="A2938" s="1"/>
      <c r="B2938" s="6" t="s">
        <v>14</v>
      </c>
      <c r="C2938" s="6">
        <v>1185732</v>
      </c>
      <c r="D2938" s="7">
        <v>44449</v>
      </c>
      <c r="E2938" s="6" t="s">
        <v>33</v>
      </c>
      <c r="F2938" s="6" t="s">
        <v>104</v>
      </c>
      <c r="G2938" s="6" t="s">
        <v>105</v>
      </c>
      <c r="H2938" s="6" t="s">
        <v>21</v>
      </c>
      <c r="I2938" s="8">
        <v>0.4</v>
      </c>
      <c r="J2938" s="9">
        <v>1500</v>
      </c>
      <c r="K2938" s="10">
        <f t="shared" si="23"/>
        <v>600</v>
      </c>
      <c r="L2938" s="10">
        <f t="shared" si="22"/>
        <v>210</v>
      </c>
      <c r="M2938" s="11">
        <v>0.35</v>
      </c>
      <c r="O2938" s="16"/>
      <c r="P2938" s="14"/>
      <c r="Q2938" s="12"/>
      <c r="R2938" s="13"/>
    </row>
    <row r="2939" spans="1:18" ht="15.75" customHeight="1" x14ac:dyDescent="0.25">
      <c r="A2939" s="1"/>
      <c r="B2939" s="6" t="s">
        <v>14</v>
      </c>
      <c r="C2939" s="6">
        <v>1185732</v>
      </c>
      <c r="D2939" s="7">
        <v>44449</v>
      </c>
      <c r="E2939" s="6" t="s">
        <v>33</v>
      </c>
      <c r="F2939" s="6" t="s">
        <v>104</v>
      </c>
      <c r="G2939" s="6" t="s">
        <v>105</v>
      </c>
      <c r="H2939" s="6" t="s">
        <v>22</v>
      </c>
      <c r="I2939" s="8">
        <v>0.45</v>
      </c>
      <c r="J2939" s="9">
        <v>2250</v>
      </c>
      <c r="K2939" s="10">
        <f t="shared" si="23"/>
        <v>1012.5</v>
      </c>
      <c r="L2939" s="10">
        <f t="shared" si="22"/>
        <v>405</v>
      </c>
      <c r="M2939" s="11">
        <v>0.4</v>
      </c>
      <c r="O2939" s="16"/>
      <c r="P2939" s="14"/>
      <c r="Q2939" s="12"/>
      <c r="R2939" s="13"/>
    </row>
    <row r="2940" spans="1:18" ht="15.75" customHeight="1" x14ac:dyDescent="0.25">
      <c r="A2940" s="1"/>
      <c r="B2940" s="6" t="s">
        <v>14</v>
      </c>
      <c r="C2940" s="6">
        <v>1185732</v>
      </c>
      <c r="D2940" s="7">
        <v>44478</v>
      </c>
      <c r="E2940" s="6" t="s">
        <v>33</v>
      </c>
      <c r="F2940" s="6" t="s">
        <v>104</v>
      </c>
      <c r="G2940" s="6" t="s">
        <v>105</v>
      </c>
      <c r="H2940" s="6" t="s">
        <v>17</v>
      </c>
      <c r="I2940" s="8">
        <v>0.49999999999999994</v>
      </c>
      <c r="J2940" s="9">
        <v>4000</v>
      </c>
      <c r="K2940" s="10">
        <f t="shared" si="23"/>
        <v>1999.9999999999998</v>
      </c>
      <c r="L2940" s="10">
        <f t="shared" si="22"/>
        <v>699.99999999999989</v>
      </c>
      <c r="M2940" s="11">
        <v>0.35</v>
      </c>
      <c r="O2940" s="16"/>
      <c r="P2940" s="14"/>
      <c r="Q2940" s="12"/>
      <c r="R2940" s="13"/>
    </row>
    <row r="2941" spans="1:18" ht="15.75" customHeight="1" x14ac:dyDescent="0.25">
      <c r="A2941" s="1"/>
      <c r="B2941" s="6" t="s">
        <v>14</v>
      </c>
      <c r="C2941" s="6">
        <v>1185732</v>
      </c>
      <c r="D2941" s="7">
        <v>44478</v>
      </c>
      <c r="E2941" s="6" t="s">
        <v>33</v>
      </c>
      <c r="F2941" s="6" t="s">
        <v>104</v>
      </c>
      <c r="G2941" s="6" t="s">
        <v>105</v>
      </c>
      <c r="H2941" s="6" t="s">
        <v>18</v>
      </c>
      <c r="I2941" s="8">
        <v>0.4</v>
      </c>
      <c r="J2941" s="9">
        <v>2500</v>
      </c>
      <c r="K2941" s="10">
        <f t="shared" si="23"/>
        <v>1000</v>
      </c>
      <c r="L2941" s="10">
        <f t="shared" si="22"/>
        <v>300</v>
      </c>
      <c r="M2941" s="11">
        <v>0.3</v>
      </c>
      <c r="O2941" s="16"/>
      <c r="P2941" s="14"/>
      <c r="Q2941" s="12"/>
      <c r="R2941" s="13"/>
    </row>
    <row r="2942" spans="1:18" ht="15.75" customHeight="1" x14ac:dyDescent="0.25">
      <c r="A2942" s="1"/>
      <c r="B2942" s="6" t="s">
        <v>14</v>
      </c>
      <c r="C2942" s="6">
        <v>1185732</v>
      </c>
      <c r="D2942" s="7">
        <v>44478</v>
      </c>
      <c r="E2942" s="6" t="s">
        <v>33</v>
      </c>
      <c r="F2942" s="6" t="s">
        <v>104</v>
      </c>
      <c r="G2942" s="6" t="s">
        <v>105</v>
      </c>
      <c r="H2942" s="6" t="s">
        <v>19</v>
      </c>
      <c r="I2942" s="8">
        <v>0.4</v>
      </c>
      <c r="J2942" s="9">
        <v>1500</v>
      </c>
      <c r="K2942" s="10">
        <f t="shared" si="23"/>
        <v>600</v>
      </c>
      <c r="L2942" s="10">
        <f t="shared" si="22"/>
        <v>180</v>
      </c>
      <c r="M2942" s="11">
        <v>0.3</v>
      </c>
      <c r="O2942" s="16"/>
      <c r="P2942" s="14"/>
      <c r="Q2942" s="12"/>
      <c r="R2942" s="13"/>
    </row>
    <row r="2943" spans="1:18" ht="15.75" customHeight="1" x14ac:dyDescent="0.25">
      <c r="A2943" s="1"/>
      <c r="B2943" s="6" t="s">
        <v>14</v>
      </c>
      <c r="C2943" s="6">
        <v>1185732</v>
      </c>
      <c r="D2943" s="7">
        <v>44478</v>
      </c>
      <c r="E2943" s="6" t="s">
        <v>33</v>
      </c>
      <c r="F2943" s="6" t="s">
        <v>104</v>
      </c>
      <c r="G2943" s="6" t="s">
        <v>105</v>
      </c>
      <c r="H2943" s="6" t="s">
        <v>20</v>
      </c>
      <c r="I2943" s="8">
        <v>0.4</v>
      </c>
      <c r="J2943" s="9">
        <v>1250</v>
      </c>
      <c r="K2943" s="10">
        <f t="shared" si="23"/>
        <v>500</v>
      </c>
      <c r="L2943" s="10">
        <f t="shared" si="22"/>
        <v>150</v>
      </c>
      <c r="M2943" s="11">
        <v>0.3</v>
      </c>
      <c r="O2943" s="16"/>
      <c r="P2943" s="14"/>
      <c r="Q2943" s="12"/>
      <c r="R2943" s="13"/>
    </row>
    <row r="2944" spans="1:18" ht="15.75" customHeight="1" x14ac:dyDescent="0.25">
      <c r="A2944" s="1"/>
      <c r="B2944" s="6" t="s">
        <v>14</v>
      </c>
      <c r="C2944" s="6">
        <v>1185732</v>
      </c>
      <c r="D2944" s="7">
        <v>44478</v>
      </c>
      <c r="E2944" s="6" t="s">
        <v>33</v>
      </c>
      <c r="F2944" s="6" t="s">
        <v>104</v>
      </c>
      <c r="G2944" s="6" t="s">
        <v>105</v>
      </c>
      <c r="H2944" s="6" t="s">
        <v>21</v>
      </c>
      <c r="I2944" s="8">
        <v>0.49999999999999994</v>
      </c>
      <c r="J2944" s="9">
        <v>1250</v>
      </c>
      <c r="K2944" s="10">
        <f t="shared" si="23"/>
        <v>624.99999999999989</v>
      </c>
      <c r="L2944" s="10">
        <f t="shared" si="22"/>
        <v>218.74999999999994</v>
      </c>
      <c r="M2944" s="11">
        <v>0.35</v>
      </c>
      <c r="O2944" s="16"/>
      <c r="P2944" s="14"/>
      <c r="Q2944" s="12"/>
      <c r="R2944" s="13"/>
    </row>
    <row r="2945" spans="1:18" ht="15.75" customHeight="1" x14ac:dyDescent="0.25">
      <c r="A2945" s="1"/>
      <c r="B2945" s="6" t="s">
        <v>14</v>
      </c>
      <c r="C2945" s="6">
        <v>1185732</v>
      </c>
      <c r="D2945" s="7">
        <v>44478</v>
      </c>
      <c r="E2945" s="6" t="s">
        <v>33</v>
      </c>
      <c r="F2945" s="6" t="s">
        <v>104</v>
      </c>
      <c r="G2945" s="6" t="s">
        <v>105</v>
      </c>
      <c r="H2945" s="6" t="s">
        <v>22</v>
      </c>
      <c r="I2945" s="8">
        <v>0.54999999999999982</v>
      </c>
      <c r="J2945" s="9">
        <v>2500</v>
      </c>
      <c r="K2945" s="10">
        <f t="shared" si="23"/>
        <v>1374.9999999999995</v>
      </c>
      <c r="L2945" s="10">
        <f t="shared" si="22"/>
        <v>549.99999999999989</v>
      </c>
      <c r="M2945" s="11">
        <v>0.4</v>
      </c>
      <c r="O2945" s="16"/>
      <c r="P2945" s="14"/>
      <c r="Q2945" s="12"/>
      <c r="R2945" s="13"/>
    </row>
    <row r="2946" spans="1:18" ht="15.75" customHeight="1" x14ac:dyDescent="0.25">
      <c r="A2946" s="1"/>
      <c r="B2946" s="6" t="s">
        <v>14</v>
      </c>
      <c r="C2946" s="6">
        <v>1185732</v>
      </c>
      <c r="D2946" s="7">
        <v>44509</v>
      </c>
      <c r="E2946" s="6" t="s">
        <v>33</v>
      </c>
      <c r="F2946" s="6" t="s">
        <v>104</v>
      </c>
      <c r="G2946" s="6" t="s">
        <v>105</v>
      </c>
      <c r="H2946" s="6" t="s">
        <v>17</v>
      </c>
      <c r="I2946" s="8">
        <v>0.49999999999999994</v>
      </c>
      <c r="J2946" s="9">
        <v>4000</v>
      </c>
      <c r="K2946" s="10">
        <f t="shared" si="23"/>
        <v>1999.9999999999998</v>
      </c>
      <c r="L2946" s="10">
        <f t="shared" si="22"/>
        <v>699.99999999999989</v>
      </c>
      <c r="M2946" s="11">
        <v>0.35</v>
      </c>
      <c r="O2946" s="16"/>
      <c r="P2946" s="14"/>
      <c r="Q2946" s="12"/>
      <c r="R2946" s="13"/>
    </row>
    <row r="2947" spans="1:18" ht="15.75" customHeight="1" x14ac:dyDescent="0.25">
      <c r="A2947" s="1"/>
      <c r="B2947" s="6" t="s">
        <v>14</v>
      </c>
      <c r="C2947" s="6">
        <v>1185732</v>
      </c>
      <c r="D2947" s="7">
        <v>44509</v>
      </c>
      <c r="E2947" s="6" t="s">
        <v>33</v>
      </c>
      <c r="F2947" s="6" t="s">
        <v>104</v>
      </c>
      <c r="G2947" s="6" t="s">
        <v>105</v>
      </c>
      <c r="H2947" s="6" t="s">
        <v>18</v>
      </c>
      <c r="I2947" s="8">
        <v>0.4</v>
      </c>
      <c r="J2947" s="9">
        <v>2500</v>
      </c>
      <c r="K2947" s="10">
        <f t="shared" si="23"/>
        <v>1000</v>
      </c>
      <c r="L2947" s="10">
        <f t="shared" si="22"/>
        <v>300</v>
      </c>
      <c r="M2947" s="11">
        <v>0.3</v>
      </c>
      <c r="O2947" s="16"/>
      <c r="P2947" s="14"/>
      <c r="Q2947" s="12"/>
      <c r="R2947" s="13"/>
    </row>
    <row r="2948" spans="1:18" ht="15.75" customHeight="1" x14ac:dyDescent="0.25">
      <c r="A2948" s="1"/>
      <c r="B2948" s="6" t="s">
        <v>14</v>
      </c>
      <c r="C2948" s="6">
        <v>1185732</v>
      </c>
      <c r="D2948" s="7">
        <v>44509</v>
      </c>
      <c r="E2948" s="6" t="s">
        <v>33</v>
      </c>
      <c r="F2948" s="6" t="s">
        <v>104</v>
      </c>
      <c r="G2948" s="6" t="s">
        <v>105</v>
      </c>
      <c r="H2948" s="6" t="s">
        <v>19</v>
      </c>
      <c r="I2948" s="8">
        <v>0.4</v>
      </c>
      <c r="J2948" s="9">
        <v>1950</v>
      </c>
      <c r="K2948" s="10">
        <f t="shared" si="23"/>
        <v>780</v>
      </c>
      <c r="L2948" s="10">
        <f t="shared" si="22"/>
        <v>234</v>
      </c>
      <c r="M2948" s="11">
        <v>0.3</v>
      </c>
      <c r="O2948" s="16"/>
      <c r="P2948" s="14"/>
      <c r="Q2948" s="12"/>
      <c r="R2948" s="13"/>
    </row>
    <row r="2949" spans="1:18" ht="15.75" customHeight="1" x14ac:dyDescent="0.25">
      <c r="A2949" s="1"/>
      <c r="B2949" s="6" t="s">
        <v>14</v>
      </c>
      <c r="C2949" s="6">
        <v>1185732</v>
      </c>
      <c r="D2949" s="7">
        <v>44509</v>
      </c>
      <c r="E2949" s="6" t="s">
        <v>33</v>
      </c>
      <c r="F2949" s="6" t="s">
        <v>104</v>
      </c>
      <c r="G2949" s="6" t="s">
        <v>105</v>
      </c>
      <c r="H2949" s="6" t="s">
        <v>20</v>
      </c>
      <c r="I2949" s="8">
        <v>0.4</v>
      </c>
      <c r="J2949" s="9">
        <v>1750</v>
      </c>
      <c r="K2949" s="10">
        <f t="shared" si="23"/>
        <v>700</v>
      </c>
      <c r="L2949" s="10">
        <f t="shared" si="22"/>
        <v>210</v>
      </c>
      <c r="M2949" s="11">
        <v>0.3</v>
      </c>
      <c r="O2949" s="16"/>
      <c r="P2949" s="14"/>
      <c r="Q2949" s="12"/>
      <c r="R2949" s="13"/>
    </row>
    <row r="2950" spans="1:18" ht="15.75" customHeight="1" x14ac:dyDescent="0.25">
      <c r="A2950" s="1"/>
      <c r="B2950" s="6" t="s">
        <v>14</v>
      </c>
      <c r="C2950" s="6">
        <v>1185732</v>
      </c>
      <c r="D2950" s="7">
        <v>44509</v>
      </c>
      <c r="E2950" s="6" t="s">
        <v>33</v>
      </c>
      <c r="F2950" s="6" t="s">
        <v>104</v>
      </c>
      <c r="G2950" s="6" t="s">
        <v>105</v>
      </c>
      <c r="H2950" s="6" t="s">
        <v>21</v>
      </c>
      <c r="I2950" s="8">
        <v>0.6</v>
      </c>
      <c r="J2950" s="9">
        <v>1500</v>
      </c>
      <c r="K2950" s="10">
        <f t="shared" si="23"/>
        <v>900</v>
      </c>
      <c r="L2950" s="10">
        <f t="shared" si="22"/>
        <v>315</v>
      </c>
      <c r="M2950" s="11">
        <v>0.35</v>
      </c>
      <c r="O2950" s="16"/>
      <c r="P2950" s="14"/>
      <c r="Q2950" s="12"/>
      <c r="R2950" s="13"/>
    </row>
    <row r="2951" spans="1:18" ht="15.75" customHeight="1" x14ac:dyDescent="0.25">
      <c r="A2951" s="1"/>
      <c r="B2951" s="6" t="s">
        <v>14</v>
      </c>
      <c r="C2951" s="6">
        <v>1185732</v>
      </c>
      <c r="D2951" s="7">
        <v>44509</v>
      </c>
      <c r="E2951" s="6" t="s">
        <v>33</v>
      </c>
      <c r="F2951" s="6" t="s">
        <v>104</v>
      </c>
      <c r="G2951" s="6" t="s">
        <v>105</v>
      </c>
      <c r="H2951" s="6" t="s">
        <v>22</v>
      </c>
      <c r="I2951" s="8">
        <v>0.64999999999999991</v>
      </c>
      <c r="J2951" s="9">
        <v>2500</v>
      </c>
      <c r="K2951" s="10">
        <f t="shared" si="23"/>
        <v>1624.9999999999998</v>
      </c>
      <c r="L2951" s="10">
        <f t="shared" si="22"/>
        <v>650</v>
      </c>
      <c r="M2951" s="11">
        <v>0.4</v>
      </c>
      <c r="O2951" s="16"/>
      <c r="P2951" s="14"/>
      <c r="Q2951" s="12"/>
      <c r="R2951" s="13"/>
    </row>
    <row r="2952" spans="1:18" ht="15.75" customHeight="1" x14ac:dyDescent="0.25">
      <c r="A2952" s="1"/>
      <c r="B2952" s="6" t="s">
        <v>14</v>
      </c>
      <c r="C2952" s="6">
        <v>1185732</v>
      </c>
      <c r="D2952" s="7">
        <v>44538</v>
      </c>
      <c r="E2952" s="6" t="s">
        <v>33</v>
      </c>
      <c r="F2952" s="6" t="s">
        <v>104</v>
      </c>
      <c r="G2952" s="6" t="s">
        <v>105</v>
      </c>
      <c r="H2952" s="6" t="s">
        <v>17</v>
      </c>
      <c r="I2952" s="8">
        <v>0.6</v>
      </c>
      <c r="J2952" s="9">
        <v>5000</v>
      </c>
      <c r="K2952" s="10">
        <f t="shared" si="23"/>
        <v>3000</v>
      </c>
      <c r="L2952" s="10">
        <f t="shared" si="22"/>
        <v>1050</v>
      </c>
      <c r="M2952" s="11">
        <v>0.35</v>
      </c>
      <c r="O2952" s="16"/>
      <c r="P2952" s="14"/>
      <c r="Q2952" s="12"/>
      <c r="R2952" s="13"/>
    </row>
    <row r="2953" spans="1:18" ht="15.75" customHeight="1" x14ac:dyDescent="0.25">
      <c r="A2953" s="1"/>
      <c r="B2953" s="6" t="s">
        <v>14</v>
      </c>
      <c r="C2953" s="6">
        <v>1185732</v>
      </c>
      <c r="D2953" s="7">
        <v>44538</v>
      </c>
      <c r="E2953" s="6" t="s">
        <v>33</v>
      </c>
      <c r="F2953" s="6" t="s">
        <v>104</v>
      </c>
      <c r="G2953" s="6" t="s">
        <v>105</v>
      </c>
      <c r="H2953" s="6" t="s">
        <v>18</v>
      </c>
      <c r="I2953" s="8">
        <v>0.5</v>
      </c>
      <c r="J2953" s="9">
        <v>3000</v>
      </c>
      <c r="K2953" s="10">
        <f t="shared" si="23"/>
        <v>1500</v>
      </c>
      <c r="L2953" s="10">
        <f t="shared" si="22"/>
        <v>450</v>
      </c>
      <c r="M2953" s="11">
        <v>0.3</v>
      </c>
      <c r="O2953" s="16"/>
      <c r="P2953" s="14"/>
      <c r="Q2953" s="12"/>
      <c r="R2953" s="13"/>
    </row>
    <row r="2954" spans="1:18" ht="15.75" customHeight="1" x14ac:dyDescent="0.25">
      <c r="A2954" s="1"/>
      <c r="B2954" s="6" t="s">
        <v>14</v>
      </c>
      <c r="C2954" s="6">
        <v>1185732</v>
      </c>
      <c r="D2954" s="7">
        <v>44538</v>
      </c>
      <c r="E2954" s="6" t="s">
        <v>33</v>
      </c>
      <c r="F2954" s="6" t="s">
        <v>104</v>
      </c>
      <c r="G2954" s="6" t="s">
        <v>105</v>
      </c>
      <c r="H2954" s="6" t="s">
        <v>19</v>
      </c>
      <c r="I2954" s="8">
        <v>0.5</v>
      </c>
      <c r="J2954" s="9">
        <v>2500</v>
      </c>
      <c r="K2954" s="10">
        <f t="shared" si="23"/>
        <v>1250</v>
      </c>
      <c r="L2954" s="10">
        <f t="shared" si="22"/>
        <v>375</v>
      </c>
      <c r="M2954" s="11">
        <v>0.3</v>
      </c>
      <c r="O2954" s="16"/>
      <c r="P2954" s="14"/>
      <c r="Q2954" s="12"/>
      <c r="R2954" s="13"/>
    </row>
    <row r="2955" spans="1:18" ht="15.75" customHeight="1" x14ac:dyDescent="0.25">
      <c r="A2955" s="1"/>
      <c r="B2955" s="6" t="s">
        <v>14</v>
      </c>
      <c r="C2955" s="6">
        <v>1185732</v>
      </c>
      <c r="D2955" s="7">
        <v>44538</v>
      </c>
      <c r="E2955" s="6" t="s">
        <v>33</v>
      </c>
      <c r="F2955" s="6" t="s">
        <v>104</v>
      </c>
      <c r="G2955" s="6" t="s">
        <v>105</v>
      </c>
      <c r="H2955" s="6" t="s">
        <v>20</v>
      </c>
      <c r="I2955" s="8">
        <v>0.5</v>
      </c>
      <c r="J2955" s="9">
        <v>2000</v>
      </c>
      <c r="K2955" s="10">
        <f t="shared" si="23"/>
        <v>1000</v>
      </c>
      <c r="L2955" s="10">
        <f t="shared" si="22"/>
        <v>300</v>
      </c>
      <c r="M2955" s="11">
        <v>0.3</v>
      </c>
      <c r="O2955" s="16"/>
      <c r="P2955" s="14"/>
      <c r="Q2955" s="12"/>
      <c r="R2955" s="13"/>
    </row>
    <row r="2956" spans="1:18" ht="15.75" customHeight="1" x14ac:dyDescent="0.25">
      <c r="A2956" s="1"/>
      <c r="B2956" s="6" t="s">
        <v>14</v>
      </c>
      <c r="C2956" s="6">
        <v>1185732</v>
      </c>
      <c r="D2956" s="7">
        <v>44538</v>
      </c>
      <c r="E2956" s="6" t="s">
        <v>33</v>
      </c>
      <c r="F2956" s="6" t="s">
        <v>104</v>
      </c>
      <c r="G2956" s="6" t="s">
        <v>105</v>
      </c>
      <c r="H2956" s="6" t="s">
        <v>21</v>
      </c>
      <c r="I2956" s="8">
        <v>0.6</v>
      </c>
      <c r="J2956" s="9">
        <v>2000</v>
      </c>
      <c r="K2956" s="10">
        <f t="shared" si="23"/>
        <v>1200</v>
      </c>
      <c r="L2956" s="10">
        <f t="shared" si="22"/>
        <v>420</v>
      </c>
      <c r="M2956" s="11">
        <v>0.35</v>
      </c>
      <c r="O2956" s="16"/>
      <c r="P2956" s="14"/>
      <c r="Q2956" s="12"/>
      <c r="R2956" s="13"/>
    </row>
    <row r="2957" spans="1:18" ht="15.75" customHeight="1" x14ac:dyDescent="0.25">
      <c r="A2957" s="1"/>
      <c r="B2957" s="6" t="s">
        <v>14</v>
      </c>
      <c r="C2957" s="6">
        <v>1185732</v>
      </c>
      <c r="D2957" s="7">
        <v>44538</v>
      </c>
      <c r="E2957" s="6" t="s">
        <v>33</v>
      </c>
      <c r="F2957" s="6" t="s">
        <v>104</v>
      </c>
      <c r="G2957" s="6" t="s">
        <v>105</v>
      </c>
      <c r="H2957" s="6" t="s">
        <v>22</v>
      </c>
      <c r="I2957" s="8">
        <v>0.64999999999999991</v>
      </c>
      <c r="J2957" s="9">
        <v>3000</v>
      </c>
      <c r="K2957" s="10">
        <f t="shared" si="23"/>
        <v>1949.9999999999998</v>
      </c>
      <c r="L2957" s="10">
        <f t="shared" si="22"/>
        <v>780</v>
      </c>
      <c r="M2957" s="11">
        <v>0.4</v>
      </c>
      <c r="O2957" s="16"/>
      <c r="P2957" s="14"/>
      <c r="Q2957" s="12"/>
      <c r="R2957" s="13"/>
    </row>
    <row r="2958" spans="1:18" ht="15.75" customHeight="1" x14ac:dyDescent="0.25">
      <c r="A2958" s="1" t="s">
        <v>39</v>
      </c>
      <c r="B2958" s="6" t="s">
        <v>14</v>
      </c>
      <c r="C2958" s="6">
        <v>1185732</v>
      </c>
      <c r="D2958" s="7">
        <v>44202</v>
      </c>
      <c r="E2958" s="6" t="s">
        <v>33</v>
      </c>
      <c r="F2958" s="6" t="s">
        <v>106</v>
      </c>
      <c r="G2958" s="6" t="s">
        <v>107</v>
      </c>
      <c r="H2958" s="6" t="s">
        <v>17</v>
      </c>
      <c r="I2958" s="8">
        <v>0.30000000000000004</v>
      </c>
      <c r="J2958" s="9">
        <v>4500</v>
      </c>
      <c r="K2958" s="10">
        <f t="shared" si="23"/>
        <v>1350.0000000000002</v>
      </c>
      <c r="L2958" s="10">
        <f t="shared" si="22"/>
        <v>405.00000000000006</v>
      </c>
      <c r="M2958" s="11">
        <v>0.3</v>
      </c>
      <c r="O2958" s="16"/>
      <c r="P2958" s="14"/>
      <c r="Q2958" s="12"/>
      <c r="R2958" s="13"/>
    </row>
    <row r="2959" spans="1:18" ht="15.75" customHeight="1" x14ac:dyDescent="0.25">
      <c r="A2959" s="1"/>
      <c r="B2959" s="6" t="s">
        <v>14</v>
      </c>
      <c r="C2959" s="6">
        <v>1185732</v>
      </c>
      <c r="D2959" s="7">
        <v>44202</v>
      </c>
      <c r="E2959" s="6" t="s">
        <v>33</v>
      </c>
      <c r="F2959" s="6" t="s">
        <v>106</v>
      </c>
      <c r="G2959" s="6" t="s">
        <v>107</v>
      </c>
      <c r="H2959" s="6" t="s">
        <v>18</v>
      </c>
      <c r="I2959" s="8">
        <v>0.30000000000000004</v>
      </c>
      <c r="J2959" s="9">
        <v>2500</v>
      </c>
      <c r="K2959" s="10">
        <f t="shared" si="23"/>
        <v>750.00000000000011</v>
      </c>
      <c r="L2959" s="10">
        <f t="shared" si="22"/>
        <v>262.5</v>
      </c>
      <c r="M2959" s="11">
        <v>0.35</v>
      </c>
      <c r="O2959" s="16"/>
      <c r="P2959" s="14"/>
      <c r="Q2959" s="12"/>
      <c r="R2959" s="13"/>
    </row>
    <row r="2960" spans="1:18" ht="15.75" customHeight="1" x14ac:dyDescent="0.25">
      <c r="A2960" s="1"/>
      <c r="B2960" s="6" t="s">
        <v>14</v>
      </c>
      <c r="C2960" s="6">
        <v>1185732</v>
      </c>
      <c r="D2960" s="7">
        <v>44202</v>
      </c>
      <c r="E2960" s="6" t="s">
        <v>33</v>
      </c>
      <c r="F2960" s="6" t="s">
        <v>106</v>
      </c>
      <c r="G2960" s="6" t="s">
        <v>107</v>
      </c>
      <c r="H2960" s="6" t="s">
        <v>19</v>
      </c>
      <c r="I2960" s="8">
        <v>0.20000000000000007</v>
      </c>
      <c r="J2960" s="9">
        <v>2500</v>
      </c>
      <c r="K2960" s="10">
        <f t="shared" si="23"/>
        <v>500.00000000000017</v>
      </c>
      <c r="L2960" s="10">
        <f t="shared" si="22"/>
        <v>150.00000000000006</v>
      </c>
      <c r="M2960" s="11">
        <v>0.3</v>
      </c>
      <c r="O2960" s="16"/>
      <c r="P2960" s="14"/>
      <c r="Q2960" s="12"/>
      <c r="R2960" s="13"/>
    </row>
    <row r="2961" spans="1:18" ht="15.75" customHeight="1" x14ac:dyDescent="0.25">
      <c r="A2961" s="1"/>
      <c r="B2961" s="6" t="s">
        <v>14</v>
      </c>
      <c r="C2961" s="6">
        <v>1185732</v>
      </c>
      <c r="D2961" s="7">
        <v>44202</v>
      </c>
      <c r="E2961" s="6" t="s">
        <v>33</v>
      </c>
      <c r="F2961" s="6" t="s">
        <v>106</v>
      </c>
      <c r="G2961" s="6" t="s">
        <v>107</v>
      </c>
      <c r="H2961" s="6" t="s">
        <v>20</v>
      </c>
      <c r="I2961" s="8">
        <v>0.25000000000000006</v>
      </c>
      <c r="J2961" s="9">
        <v>1000</v>
      </c>
      <c r="K2961" s="10">
        <f t="shared" si="23"/>
        <v>250.00000000000006</v>
      </c>
      <c r="L2961" s="10">
        <f t="shared" si="22"/>
        <v>75.000000000000014</v>
      </c>
      <c r="M2961" s="11">
        <v>0.3</v>
      </c>
      <c r="O2961" s="16"/>
      <c r="P2961" s="14"/>
      <c r="Q2961" s="12"/>
      <c r="R2961" s="13"/>
    </row>
    <row r="2962" spans="1:18" ht="15.75" customHeight="1" x14ac:dyDescent="0.25">
      <c r="A2962" s="1"/>
      <c r="B2962" s="6" t="s">
        <v>14</v>
      </c>
      <c r="C2962" s="6">
        <v>1185732</v>
      </c>
      <c r="D2962" s="7">
        <v>44202</v>
      </c>
      <c r="E2962" s="6" t="s">
        <v>33</v>
      </c>
      <c r="F2962" s="6" t="s">
        <v>106</v>
      </c>
      <c r="G2962" s="6" t="s">
        <v>107</v>
      </c>
      <c r="H2962" s="6" t="s">
        <v>21</v>
      </c>
      <c r="I2962" s="8">
        <v>0.39999999999999997</v>
      </c>
      <c r="J2962" s="9">
        <v>1500</v>
      </c>
      <c r="K2962" s="10">
        <f t="shared" si="23"/>
        <v>600</v>
      </c>
      <c r="L2962" s="10">
        <f t="shared" si="22"/>
        <v>300</v>
      </c>
      <c r="M2962" s="11">
        <v>0.5</v>
      </c>
      <c r="O2962" s="16"/>
      <c r="P2962" s="14"/>
      <c r="Q2962" s="12"/>
      <c r="R2962" s="13"/>
    </row>
    <row r="2963" spans="1:18" ht="15.75" customHeight="1" x14ac:dyDescent="0.25">
      <c r="A2963" s="1"/>
      <c r="B2963" s="6" t="s">
        <v>14</v>
      </c>
      <c r="C2963" s="6">
        <v>1185732</v>
      </c>
      <c r="D2963" s="7">
        <v>44202</v>
      </c>
      <c r="E2963" s="6" t="s">
        <v>33</v>
      </c>
      <c r="F2963" s="6" t="s">
        <v>106</v>
      </c>
      <c r="G2963" s="6" t="s">
        <v>107</v>
      </c>
      <c r="H2963" s="6" t="s">
        <v>22</v>
      </c>
      <c r="I2963" s="8">
        <v>0.30000000000000004</v>
      </c>
      <c r="J2963" s="9">
        <v>2500</v>
      </c>
      <c r="K2963" s="10">
        <f t="shared" si="23"/>
        <v>750.00000000000011</v>
      </c>
      <c r="L2963" s="10">
        <f t="shared" si="22"/>
        <v>300.00000000000006</v>
      </c>
      <c r="M2963" s="11">
        <v>0.4</v>
      </c>
      <c r="O2963" s="16"/>
      <c r="P2963" s="14"/>
      <c r="Q2963" s="12"/>
      <c r="R2963" s="13"/>
    </row>
    <row r="2964" spans="1:18" ht="15.75" customHeight="1" x14ac:dyDescent="0.25">
      <c r="A2964" s="1"/>
      <c r="B2964" s="6" t="s">
        <v>14</v>
      </c>
      <c r="C2964" s="6">
        <v>1185732</v>
      </c>
      <c r="D2964" s="7">
        <v>44233</v>
      </c>
      <c r="E2964" s="6" t="s">
        <v>33</v>
      </c>
      <c r="F2964" s="6" t="s">
        <v>106</v>
      </c>
      <c r="G2964" s="6" t="s">
        <v>107</v>
      </c>
      <c r="H2964" s="6" t="s">
        <v>17</v>
      </c>
      <c r="I2964" s="8">
        <v>0.30000000000000004</v>
      </c>
      <c r="J2964" s="9">
        <v>5000</v>
      </c>
      <c r="K2964" s="10">
        <f t="shared" si="23"/>
        <v>1500.0000000000002</v>
      </c>
      <c r="L2964" s="10">
        <f t="shared" si="22"/>
        <v>450.00000000000006</v>
      </c>
      <c r="M2964" s="11">
        <v>0.3</v>
      </c>
      <c r="O2964" s="16"/>
      <c r="P2964" s="14"/>
      <c r="Q2964" s="12"/>
      <c r="R2964" s="13"/>
    </row>
    <row r="2965" spans="1:18" ht="15.75" customHeight="1" x14ac:dyDescent="0.25">
      <c r="A2965" s="1"/>
      <c r="B2965" s="6" t="s">
        <v>14</v>
      </c>
      <c r="C2965" s="6">
        <v>1185732</v>
      </c>
      <c r="D2965" s="7">
        <v>44233</v>
      </c>
      <c r="E2965" s="6" t="s">
        <v>33</v>
      </c>
      <c r="F2965" s="6" t="s">
        <v>106</v>
      </c>
      <c r="G2965" s="6" t="s">
        <v>107</v>
      </c>
      <c r="H2965" s="6" t="s">
        <v>18</v>
      </c>
      <c r="I2965" s="8">
        <v>0.30000000000000004</v>
      </c>
      <c r="J2965" s="9">
        <v>1500</v>
      </c>
      <c r="K2965" s="10">
        <f t="shared" si="23"/>
        <v>450.00000000000006</v>
      </c>
      <c r="L2965" s="10">
        <f t="shared" si="22"/>
        <v>157.5</v>
      </c>
      <c r="M2965" s="11">
        <v>0.35</v>
      </c>
      <c r="O2965" s="16"/>
      <c r="P2965" s="14"/>
      <c r="Q2965" s="12"/>
      <c r="R2965" s="13"/>
    </row>
    <row r="2966" spans="1:18" ht="15.75" customHeight="1" x14ac:dyDescent="0.25">
      <c r="A2966" s="1"/>
      <c r="B2966" s="6" t="s">
        <v>14</v>
      </c>
      <c r="C2966" s="6">
        <v>1185732</v>
      </c>
      <c r="D2966" s="7">
        <v>44233</v>
      </c>
      <c r="E2966" s="6" t="s">
        <v>33</v>
      </c>
      <c r="F2966" s="6" t="s">
        <v>106</v>
      </c>
      <c r="G2966" s="6" t="s">
        <v>107</v>
      </c>
      <c r="H2966" s="6" t="s">
        <v>19</v>
      </c>
      <c r="I2966" s="8">
        <v>0.20000000000000007</v>
      </c>
      <c r="J2966" s="9">
        <v>2000</v>
      </c>
      <c r="K2966" s="10">
        <f t="shared" si="23"/>
        <v>400.00000000000011</v>
      </c>
      <c r="L2966" s="10">
        <f t="shared" si="22"/>
        <v>120.00000000000003</v>
      </c>
      <c r="M2966" s="11">
        <v>0.3</v>
      </c>
      <c r="O2966" s="16"/>
      <c r="P2966" s="14"/>
      <c r="Q2966" s="12"/>
      <c r="R2966" s="13"/>
    </row>
    <row r="2967" spans="1:18" ht="15.75" customHeight="1" x14ac:dyDescent="0.25">
      <c r="A2967" s="1"/>
      <c r="B2967" s="6" t="s">
        <v>14</v>
      </c>
      <c r="C2967" s="6">
        <v>1185732</v>
      </c>
      <c r="D2967" s="7">
        <v>44233</v>
      </c>
      <c r="E2967" s="6" t="s">
        <v>33</v>
      </c>
      <c r="F2967" s="6" t="s">
        <v>106</v>
      </c>
      <c r="G2967" s="6" t="s">
        <v>107</v>
      </c>
      <c r="H2967" s="6" t="s">
        <v>20</v>
      </c>
      <c r="I2967" s="8">
        <v>0.25000000000000006</v>
      </c>
      <c r="J2967" s="9">
        <v>750</v>
      </c>
      <c r="K2967" s="10">
        <f t="shared" si="23"/>
        <v>187.50000000000003</v>
      </c>
      <c r="L2967" s="10">
        <f t="shared" si="22"/>
        <v>56.250000000000007</v>
      </c>
      <c r="M2967" s="11">
        <v>0.3</v>
      </c>
      <c r="O2967" s="16"/>
      <c r="P2967" s="14"/>
      <c r="Q2967" s="12"/>
      <c r="R2967" s="13"/>
    </row>
    <row r="2968" spans="1:18" ht="15.75" customHeight="1" x14ac:dyDescent="0.25">
      <c r="A2968" s="1"/>
      <c r="B2968" s="6" t="s">
        <v>14</v>
      </c>
      <c r="C2968" s="6">
        <v>1185732</v>
      </c>
      <c r="D2968" s="7">
        <v>44233</v>
      </c>
      <c r="E2968" s="6" t="s">
        <v>33</v>
      </c>
      <c r="F2968" s="6" t="s">
        <v>106</v>
      </c>
      <c r="G2968" s="6" t="s">
        <v>107</v>
      </c>
      <c r="H2968" s="6" t="s">
        <v>21</v>
      </c>
      <c r="I2968" s="8">
        <v>0.39999999999999997</v>
      </c>
      <c r="J2968" s="9">
        <v>1500</v>
      </c>
      <c r="K2968" s="10">
        <f t="shared" si="23"/>
        <v>600</v>
      </c>
      <c r="L2968" s="10">
        <f t="shared" si="22"/>
        <v>300</v>
      </c>
      <c r="M2968" s="11">
        <v>0.5</v>
      </c>
      <c r="O2968" s="16"/>
      <c r="P2968" s="14"/>
      <c r="Q2968" s="12"/>
      <c r="R2968" s="13"/>
    </row>
    <row r="2969" spans="1:18" ht="15.75" customHeight="1" x14ac:dyDescent="0.25">
      <c r="A2969" s="1"/>
      <c r="B2969" s="6" t="s">
        <v>14</v>
      </c>
      <c r="C2969" s="6">
        <v>1185732</v>
      </c>
      <c r="D2969" s="7">
        <v>44233</v>
      </c>
      <c r="E2969" s="6" t="s">
        <v>33</v>
      </c>
      <c r="F2969" s="6" t="s">
        <v>106</v>
      </c>
      <c r="G2969" s="6" t="s">
        <v>107</v>
      </c>
      <c r="H2969" s="6" t="s">
        <v>22</v>
      </c>
      <c r="I2969" s="8">
        <v>0.14999999999999997</v>
      </c>
      <c r="J2969" s="9">
        <v>2500</v>
      </c>
      <c r="K2969" s="10">
        <f t="shared" si="23"/>
        <v>374.99999999999994</v>
      </c>
      <c r="L2969" s="10">
        <f t="shared" si="22"/>
        <v>149.99999999999997</v>
      </c>
      <c r="M2969" s="11">
        <v>0.4</v>
      </c>
      <c r="O2969" s="16"/>
      <c r="P2969" s="14"/>
      <c r="Q2969" s="12"/>
      <c r="R2969" s="13"/>
    </row>
    <row r="2970" spans="1:18" ht="15.75" customHeight="1" x14ac:dyDescent="0.25">
      <c r="A2970" s="1"/>
      <c r="B2970" s="6" t="s">
        <v>14</v>
      </c>
      <c r="C2970" s="6">
        <v>1185732</v>
      </c>
      <c r="D2970" s="7">
        <v>44260</v>
      </c>
      <c r="E2970" s="6" t="s">
        <v>33</v>
      </c>
      <c r="F2970" s="6" t="s">
        <v>106</v>
      </c>
      <c r="G2970" s="6" t="s">
        <v>107</v>
      </c>
      <c r="H2970" s="6" t="s">
        <v>17</v>
      </c>
      <c r="I2970" s="8">
        <v>0.20000000000000004</v>
      </c>
      <c r="J2970" s="9">
        <v>4700</v>
      </c>
      <c r="K2970" s="10">
        <f t="shared" si="23"/>
        <v>940.00000000000023</v>
      </c>
      <c r="L2970" s="10">
        <f t="shared" si="22"/>
        <v>282.00000000000006</v>
      </c>
      <c r="M2970" s="11">
        <v>0.3</v>
      </c>
      <c r="O2970" s="16"/>
      <c r="P2970" s="14"/>
      <c r="Q2970" s="12"/>
      <c r="R2970" s="13"/>
    </row>
    <row r="2971" spans="1:18" ht="15.75" customHeight="1" x14ac:dyDescent="0.25">
      <c r="A2971" s="1"/>
      <c r="B2971" s="6" t="s">
        <v>14</v>
      </c>
      <c r="C2971" s="6">
        <v>1185732</v>
      </c>
      <c r="D2971" s="7">
        <v>44260</v>
      </c>
      <c r="E2971" s="6" t="s">
        <v>33</v>
      </c>
      <c r="F2971" s="6" t="s">
        <v>106</v>
      </c>
      <c r="G2971" s="6" t="s">
        <v>107</v>
      </c>
      <c r="H2971" s="6" t="s">
        <v>18</v>
      </c>
      <c r="I2971" s="8">
        <v>0.20000000000000004</v>
      </c>
      <c r="J2971" s="9">
        <v>1750</v>
      </c>
      <c r="K2971" s="10">
        <f t="shared" si="23"/>
        <v>350.00000000000006</v>
      </c>
      <c r="L2971" s="10">
        <f t="shared" si="22"/>
        <v>122.50000000000001</v>
      </c>
      <c r="M2971" s="11">
        <v>0.35</v>
      </c>
      <c r="O2971" s="16"/>
      <c r="P2971" s="14"/>
      <c r="Q2971" s="12"/>
      <c r="R2971" s="13"/>
    </row>
    <row r="2972" spans="1:18" ht="15.75" customHeight="1" x14ac:dyDescent="0.25">
      <c r="A2972" s="1"/>
      <c r="B2972" s="6" t="s">
        <v>14</v>
      </c>
      <c r="C2972" s="6">
        <v>1185732</v>
      </c>
      <c r="D2972" s="7">
        <v>44260</v>
      </c>
      <c r="E2972" s="6" t="s">
        <v>33</v>
      </c>
      <c r="F2972" s="6" t="s">
        <v>106</v>
      </c>
      <c r="G2972" s="6" t="s">
        <v>107</v>
      </c>
      <c r="H2972" s="6" t="s">
        <v>19</v>
      </c>
      <c r="I2972" s="8">
        <v>0.10000000000000003</v>
      </c>
      <c r="J2972" s="9">
        <v>2250</v>
      </c>
      <c r="K2972" s="10">
        <f t="shared" si="23"/>
        <v>225.00000000000009</v>
      </c>
      <c r="L2972" s="10">
        <f t="shared" si="22"/>
        <v>67.500000000000028</v>
      </c>
      <c r="M2972" s="11">
        <v>0.3</v>
      </c>
      <c r="O2972" s="16"/>
      <c r="P2972" s="14"/>
      <c r="Q2972" s="12"/>
      <c r="R2972" s="13"/>
    </row>
    <row r="2973" spans="1:18" ht="15.75" customHeight="1" x14ac:dyDescent="0.25">
      <c r="A2973" s="1"/>
      <c r="B2973" s="6" t="s">
        <v>14</v>
      </c>
      <c r="C2973" s="6">
        <v>1185732</v>
      </c>
      <c r="D2973" s="7">
        <v>44260</v>
      </c>
      <c r="E2973" s="6" t="s">
        <v>33</v>
      </c>
      <c r="F2973" s="6" t="s">
        <v>106</v>
      </c>
      <c r="G2973" s="6" t="s">
        <v>107</v>
      </c>
      <c r="H2973" s="6" t="s">
        <v>20</v>
      </c>
      <c r="I2973" s="8">
        <v>0.14999999999999997</v>
      </c>
      <c r="J2973" s="9">
        <v>1000</v>
      </c>
      <c r="K2973" s="10">
        <f t="shared" si="23"/>
        <v>149.99999999999997</v>
      </c>
      <c r="L2973" s="10">
        <f t="shared" si="22"/>
        <v>44.999999999999993</v>
      </c>
      <c r="M2973" s="11">
        <v>0.3</v>
      </c>
      <c r="O2973" s="16"/>
      <c r="P2973" s="14"/>
      <c r="Q2973" s="12"/>
      <c r="R2973" s="13"/>
    </row>
    <row r="2974" spans="1:18" ht="15.75" customHeight="1" x14ac:dyDescent="0.25">
      <c r="A2974" s="1"/>
      <c r="B2974" s="6" t="s">
        <v>14</v>
      </c>
      <c r="C2974" s="6">
        <v>1185732</v>
      </c>
      <c r="D2974" s="7">
        <v>44260</v>
      </c>
      <c r="E2974" s="6" t="s">
        <v>33</v>
      </c>
      <c r="F2974" s="6" t="s">
        <v>106</v>
      </c>
      <c r="G2974" s="6" t="s">
        <v>107</v>
      </c>
      <c r="H2974" s="6" t="s">
        <v>21</v>
      </c>
      <c r="I2974" s="8">
        <v>0.30000000000000004</v>
      </c>
      <c r="J2974" s="9">
        <v>1500</v>
      </c>
      <c r="K2974" s="10">
        <f t="shared" si="23"/>
        <v>450.00000000000006</v>
      </c>
      <c r="L2974" s="10">
        <f t="shared" si="22"/>
        <v>225.00000000000003</v>
      </c>
      <c r="M2974" s="11">
        <v>0.5</v>
      </c>
      <c r="O2974" s="16"/>
      <c r="P2974" s="14"/>
      <c r="Q2974" s="12"/>
      <c r="R2974" s="13"/>
    </row>
    <row r="2975" spans="1:18" ht="15.75" customHeight="1" x14ac:dyDescent="0.25">
      <c r="A2975" s="1"/>
      <c r="B2975" s="6" t="s">
        <v>14</v>
      </c>
      <c r="C2975" s="6">
        <v>1185732</v>
      </c>
      <c r="D2975" s="7">
        <v>44260</v>
      </c>
      <c r="E2975" s="6" t="s">
        <v>33</v>
      </c>
      <c r="F2975" s="6" t="s">
        <v>106</v>
      </c>
      <c r="G2975" s="6" t="s">
        <v>107</v>
      </c>
      <c r="H2975" s="6" t="s">
        <v>22</v>
      </c>
      <c r="I2975" s="8">
        <v>0.20000000000000004</v>
      </c>
      <c r="J2975" s="9">
        <v>2500</v>
      </c>
      <c r="K2975" s="10">
        <f t="shared" si="23"/>
        <v>500.00000000000011</v>
      </c>
      <c r="L2975" s="10">
        <f t="shared" si="22"/>
        <v>200.00000000000006</v>
      </c>
      <c r="M2975" s="11">
        <v>0.4</v>
      </c>
      <c r="O2975" s="16"/>
      <c r="P2975" s="14"/>
      <c r="Q2975" s="12"/>
      <c r="R2975" s="13"/>
    </row>
    <row r="2976" spans="1:18" ht="15.75" customHeight="1" x14ac:dyDescent="0.25">
      <c r="A2976" s="1"/>
      <c r="B2976" s="6" t="s">
        <v>14</v>
      </c>
      <c r="C2976" s="6">
        <v>1185732</v>
      </c>
      <c r="D2976" s="7">
        <v>44292</v>
      </c>
      <c r="E2976" s="6" t="s">
        <v>33</v>
      </c>
      <c r="F2976" s="6" t="s">
        <v>106</v>
      </c>
      <c r="G2976" s="6" t="s">
        <v>107</v>
      </c>
      <c r="H2976" s="6" t="s">
        <v>17</v>
      </c>
      <c r="I2976" s="8">
        <v>0.20000000000000004</v>
      </c>
      <c r="J2976" s="9">
        <v>4750</v>
      </c>
      <c r="K2976" s="10">
        <f t="shared" si="23"/>
        <v>950.00000000000023</v>
      </c>
      <c r="L2976" s="10">
        <f t="shared" si="22"/>
        <v>285.00000000000006</v>
      </c>
      <c r="M2976" s="11">
        <v>0.3</v>
      </c>
      <c r="O2976" s="16"/>
      <c r="P2976" s="14"/>
      <c r="Q2976" s="12"/>
      <c r="R2976" s="13"/>
    </row>
    <row r="2977" spans="1:18" ht="15.75" customHeight="1" x14ac:dyDescent="0.25">
      <c r="A2977" s="1"/>
      <c r="B2977" s="6" t="s">
        <v>14</v>
      </c>
      <c r="C2977" s="6">
        <v>1185732</v>
      </c>
      <c r="D2977" s="7">
        <v>44292</v>
      </c>
      <c r="E2977" s="6" t="s">
        <v>33</v>
      </c>
      <c r="F2977" s="6" t="s">
        <v>106</v>
      </c>
      <c r="G2977" s="6" t="s">
        <v>107</v>
      </c>
      <c r="H2977" s="6" t="s">
        <v>18</v>
      </c>
      <c r="I2977" s="8">
        <v>0.20000000000000004</v>
      </c>
      <c r="J2977" s="9">
        <v>1750</v>
      </c>
      <c r="K2977" s="10">
        <f t="shared" si="23"/>
        <v>350.00000000000006</v>
      </c>
      <c r="L2977" s="10">
        <f t="shared" si="22"/>
        <v>122.50000000000001</v>
      </c>
      <c r="M2977" s="11">
        <v>0.35</v>
      </c>
      <c r="O2977" s="16"/>
      <c r="P2977" s="14"/>
      <c r="Q2977" s="12"/>
      <c r="R2977" s="13"/>
    </row>
    <row r="2978" spans="1:18" ht="15.75" customHeight="1" x14ac:dyDescent="0.25">
      <c r="A2978" s="1"/>
      <c r="B2978" s="6" t="s">
        <v>14</v>
      </c>
      <c r="C2978" s="6">
        <v>1185732</v>
      </c>
      <c r="D2978" s="7">
        <v>44292</v>
      </c>
      <c r="E2978" s="6" t="s">
        <v>33</v>
      </c>
      <c r="F2978" s="6" t="s">
        <v>106</v>
      </c>
      <c r="G2978" s="6" t="s">
        <v>107</v>
      </c>
      <c r="H2978" s="6" t="s">
        <v>19</v>
      </c>
      <c r="I2978" s="8">
        <v>0.10000000000000003</v>
      </c>
      <c r="J2978" s="9">
        <v>1750</v>
      </c>
      <c r="K2978" s="10">
        <f t="shared" si="23"/>
        <v>175.00000000000006</v>
      </c>
      <c r="L2978" s="10">
        <f t="shared" si="22"/>
        <v>52.500000000000014</v>
      </c>
      <c r="M2978" s="11">
        <v>0.3</v>
      </c>
      <c r="O2978" s="16"/>
      <c r="P2978" s="14"/>
      <c r="Q2978" s="12"/>
      <c r="R2978" s="13"/>
    </row>
    <row r="2979" spans="1:18" ht="15.75" customHeight="1" x14ac:dyDescent="0.25">
      <c r="A2979" s="1"/>
      <c r="B2979" s="6" t="s">
        <v>14</v>
      </c>
      <c r="C2979" s="6">
        <v>1185732</v>
      </c>
      <c r="D2979" s="7">
        <v>44292</v>
      </c>
      <c r="E2979" s="6" t="s">
        <v>33</v>
      </c>
      <c r="F2979" s="6" t="s">
        <v>106</v>
      </c>
      <c r="G2979" s="6" t="s">
        <v>107</v>
      </c>
      <c r="H2979" s="6" t="s">
        <v>20</v>
      </c>
      <c r="I2979" s="8">
        <v>0.14999999999999997</v>
      </c>
      <c r="J2979" s="9">
        <v>1000</v>
      </c>
      <c r="K2979" s="10">
        <f t="shared" si="23"/>
        <v>149.99999999999997</v>
      </c>
      <c r="L2979" s="10">
        <f t="shared" si="22"/>
        <v>44.999999999999993</v>
      </c>
      <c r="M2979" s="11">
        <v>0.3</v>
      </c>
      <c r="O2979" s="16"/>
      <c r="P2979" s="14"/>
      <c r="Q2979" s="12"/>
      <c r="R2979" s="13"/>
    </row>
    <row r="2980" spans="1:18" ht="15.75" customHeight="1" x14ac:dyDescent="0.25">
      <c r="A2980" s="1"/>
      <c r="B2980" s="6" t="s">
        <v>14</v>
      </c>
      <c r="C2980" s="6">
        <v>1185732</v>
      </c>
      <c r="D2980" s="7">
        <v>44292</v>
      </c>
      <c r="E2980" s="6" t="s">
        <v>33</v>
      </c>
      <c r="F2980" s="6" t="s">
        <v>106</v>
      </c>
      <c r="G2980" s="6" t="s">
        <v>107</v>
      </c>
      <c r="H2980" s="6" t="s">
        <v>21</v>
      </c>
      <c r="I2980" s="8">
        <v>0.6</v>
      </c>
      <c r="J2980" s="9">
        <v>1250</v>
      </c>
      <c r="K2980" s="10">
        <f t="shared" si="23"/>
        <v>750</v>
      </c>
      <c r="L2980" s="10">
        <f t="shared" si="22"/>
        <v>375</v>
      </c>
      <c r="M2980" s="11">
        <v>0.5</v>
      </c>
      <c r="O2980" s="16"/>
      <c r="P2980" s="14"/>
      <c r="Q2980" s="12"/>
      <c r="R2980" s="13"/>
    </row>
    <row r="2981" spans="1:18" ht="15.75" customHeight="1" x14ac:dyDescent="0.25">
      <c r="A2981" s="1"/>
      <c r="B2981" s="6" t="s">
        <v>14</v>
      </c>
      <c r="C2981" s="6">
        <v>1185732</v>
      </c>
      <c r="D2981" s="7">
        <v>44292</v>
      </c>
      <c r="E2981" s="6" t="s">
        <v>33</v>
      </c>
      <c r="F2981" s="6" t="s">
        <v>106</v>
      </c>
      <c r="G2981" s="6" t="s">
        <v>107</v>
      </c>
      <c r="H2981" s="6" t="s">
        <v>22</v>
      </c>
      <c r="I2981" s="8">
        <v>0.5</v>
      </c>
      <c r="J2981" s="9">
        <v>2500</v>
      </c>
      <c r="K2981" s="10">
        <f t="shared" si="23"/>
        <v>1250</v>
      </c>
      <c r="L2981" s="10">
        <f t="shared" si="22"/>
        <v>500</v>
      </c>
      <c r="M2981" s="11">
        <v>0.4</v>
      </c>
      <c r="O2981" s="16"/>
      <c r="P2981" s="14"/>
      <c r="Q2981" s="12"/>
      <c r="R2981" s="13"/>
    </row>
    <row r="2982" spans="1:18" ht="15.75" customHeight="1" x14ac:dyDescent="0.25">
      <c r="A2982" s="1"/>
      <c r="B2982" s="6" t="s">
        <v>14</v>
      </c>
      <c r="C2982" s="6">
        <v>1185732</v>
      </c>
      <c r="D2982" s="7">
        <v>44323</v>
      </c>
      <c r="E2982" s="6" t="s">
        <v>33</v>
      </c>
      <c r="F2982" s="6" t="s">
        <v>106</v>
      </c>
      <c r="G2982" s="6" t="s">
        <v>107</v>
      </c>
      <c r="H2982" s="6" t="s">
        <v>17</v>
      </c>
      <c r="I2982" s="8">
        <v>0.6</v>
      </c>
      <c r="J2982" s="9">
        <v>5200</v>
      </c>
      <c r="K2982" s="10">
        <f t="shared" si="23"/>
        <v>3120</v>
      </c>
      <c r="L2982" s="10">
        <f t="shared" si="22"/>
        <v>936</v>
      </c>
      <c r="M2982" s="11">
        <v>0.3</v>
      </c>
      <c r="O2982" s="16"/>
      <c r="P2982" s="14"/>
      <c r="Q2982" s="12"/>
      <c r="R2982" s="13"/>
    </row>
    <row r="2983" spans="1:18" ht="15.75" customHeight="1" x14ac:dyDescent="0.25">
      <c r="A2983" s="1"/>
      <c r="B2983" s="6" t="s">
        <v>14</v>
      </c>
      <c r="C2983" s="6">
        <v>1185732</v>
      </c>
      <c r="D2983" s="7">
        <v>44323</v>
      </c>
      <c r="E2983" s="6" t="s">
        <v>33</v>
      </c>
      <c r="F2983" s="6" t="s">
        <v>106</v>
      </c>
      <c r="G2983" s="6" t="s">
        <v>107</v>
      </c>
      <c r="H2983" s="6" t="s">
        <v>18</v>
      </c>
      <c r="I2983" s="8">
        <v>0.4</v>
      </c>
      <c r="J2983" s="9">
        <v>2250</v>
      </c>
      <c r="K2983" s="10">
        <f t="shared" si="23"/>
        <v>900</v>
      </c>
      <c r="L2983" s="10">
        <f t="shared" si="22"/>
        <v>315</v>
      </c>
      <c r="M2983" s="11">
        <v>0.35</v>
      </c>
      <c r="O2983" s="16"/>
      <c r="P2983" s="14"/>
      <c r="Q2983" s="12"/>
      <c r="R2983" s="13"/>
    </row>
    <row r="2984" spans="1:18" ht="15.75" customHeight="1" x14ac:dyDescent="0.25">
      <c r="A2984" s="1"/>
      <c r="B2984" s="6" t="s">
        <v>14</v>
      </c>
      <c r="C2984" s="6">
        <v>1185732</v>
      </c>
      <c r="D2984" s="7">
        <v>44323</v>
      </c>
      <c r="E2984" s="6" t="s">
        <v>33</v>
      </c>
      <c r="F2984" s="6" t="s">
        <v>106</v>
      </c>
      <c r="G2984" s="6" t="s">
        <v>107</v>
      </c>
      <c r="H2984" s="6" t="s">
        <v>19</v>
      </c>
      <c r="I2984" s="8">
        <v>0.35000000000000003</v>
      </c>
      <c r="J2984" s="9">
        <v>2000</v>
      </c>
      <c r="K2984" s="10">
        <f t="shared" si="23"/>
        <v>700.00000000000011</v>
      </c>
      <c r="L2984" s="10">
        <f t="shared" si="22"/>
        <v>210.00000000000003</v>
      </c>
      <c r="M2984" s="11">
        <v>0.3</v>
      </c>
      <c r="O2984" s="16"/>
      <c r="P2984" s="14"/>
      <c r="Q2984" s="12"/>
      <c r="R2984" s="13"/>
    </row>
    <row r="2985" spans="1:18" ht="15.75" customHeight="1" x14ac:dyDescent="0.25">
      <c r="A2985" s="1"/>
      <c r="B2985" s="6" t="s">
        <v>14</v>
      </c>
      <c r="C2985" s="6">
        <v>1185732</v>
      </c>
      <c r="D2985" s="7">
        <v>44323</v>
      </c>
      <c r="E2985" s="6" t="s">
        <v>33</v>
      </c>
      <c r="F2985" s="6" t="s">
        <v>106</v>
      </c>
      <c r="G2985" s="6" t="s">
        <v>107</v>
      </c>
      <c r="H2985" s="6" t="s">
        <v>20</v>
      </c>
      <c r="I2985" s="8">
        <v>0.35000000000000003</v>
      </c>
      <c r="J2985" s="9">
        <v>1250</v>
      </c>
      <c r="K2985" s="10">
        <f t="shared" si="23"/>
        <v>437.50000000000006</v>
      </c>
      <c r="L2985" s="10">
        <f t="shared" si="22"/>
        <v>131.25</v>
      </c>
      <c r="M2985" s="11">
        <v>0.3</v>
      </c>
      <c r="O2985" s="16"/>
      <c r="P2985" s="14"/>
      <c r="Q2985" s="12"/>
      <c r="R2985" s="13"/>
    </row>
    <row r="2986" spans="1:18" ht="15.75" customHeight="1" x14ac:dyDescent="0.25">
      <c r="A2986" s="1"/>
      <c r="B2986" s="6" t="s">
        <v>14</v>
      </c>
      <c r="C2986" s="6">
        <v>1185732</v>
      </c>
      <c r="D2986" s="7">
        <v>44323</v>
      </c>
      <c r="E2986" s="6" t="s">
        <v>33</v>
      </c>
      <c r="F2986" s="6" t="s">
        <v>106</v>
      </c>
      <c r="G2986" s="6" t="s">
        <v>107</v>
      </c>
      <c r="H2986" s="6" t="s">
        <v>21</v>
      </c>
      <c r="I2986" s="8">
        <v>0.44999999999999996</v>
      </c>
      <c r="J2986" s="9">
        <v>1500</v>
      </c>
      <c r="K2986" s="10">
        <f t="shared" si="23"/>
        <v>674.99999999999989</v>
      </c>
      <c r="L2986" s="10">
        <f t="shared" si="22"/>
        <v>337.49999999999994</v>
      </c>
      <c r="M2986" s="11">
        <v>0.5</v>
      </c>
      <c r="O2986" s="16"/>
      <c r="P2986" s="14"/>
      <c r="Q2986" s="12"/>
      <c r="R2986" s="13"/>
    </row>
    <row r="2987" spans="1:18" ht="15.75" customHeight="1" x14ac:dyDescent="0.25">
      <c r="A2987" s="1"/>
      <c r="B2987" s="6" t="s">
        <v>14</v>
      </c>
      <c r="C2987" s="6">
        <v>1185732</v>
      </c>
      <c r="D2987" s="7">
        <v>44323</v>
      </c>
      <c r="E2987" s="6" t="s">
        <v>33</v>
      </c>
      <c r="F2987" s="6" t="s">
        <v>106</v>
      </c>
      <c r="G2987" s="6" t="s">
        <v>107</v>
      </c>
      <c r="H2987" s="6" t="s">
        <v>22</v>
      </c>
      <c r="I2987" s="8">
        <v>0.49999999999999994</v>
      </c>
      <c r="J2987" s="9">
        <v>2750</v>
      </c>
      <c r="K2987" s="10">
        <f t="shared" si="23"/>
        <v>1374.9999999999998</v>
      </c>
      <c r="L2987" s="10">
        <f t="shared" si="22"/>
        <v>549.99999999999989</v>
      </c>
      <c r="M2987" s="11">
        <v>0.4</v>
      </c>
      <c r="O2987" s="16"/>
      <c r="P2987" s="14"/>
      <c r="Q2987" s="12"/>
      <c r="R2987" s="13"/>
    </row>
    <row r="2988" spans="1:18" ht="15.75" customHeight="1" x14ac:dyDescent="0.25">
      <c r="A2988" s="1"/>
      <c r="B2988" s="6" t="s">
        <v>14</v>
      </c>
      <c r="C2988" s="6">
        <v>1185732</v>
      </c>
      <c r="D2988" s="7">
        <v>44353</v>
      </c>
      <c r="E2988" s="6" t="s">
        <v>33</v>
      </c>
      <c r="F2988" s="6" t="s">
        <v>106</v>
      </c>
      <c r="G2988" s="6" t="s">
        <v>107</v>
      </c>
      <c r="H2988" s="6" t="s">
        <v>17</v>
      </c>
      <c r="I2988" s="8">
        <v>0.35000000000000003</v>
      </c>
      <c r="J2988" s="9">
        <v>5250</v>
      </c>
      <c r="K2988" s="10">
        <f t="shared" si="23"/>
        <v>1837.5000000000002</v>
      </c>
      <c r="L2988" s="10">
        <f t="shared" si="22"/>
        <v>551.25</v>
      </c>
      <c r="M2988" s="11">
        <v>0.3</v>
      </c>
      <c r="O2988" s="16"/>
      <c r="P2988" s="14"/>
      <c r="Q2988" s="12"/>
      <c r="R2988" s="13"/>
    </row>
    <row r="2989" spans="1:18" ht="15.75" customHeight="1" x14ac:dyDescent="0.25">
      <c r="A2989" s="1"/>
      <c r="B2989" s="6" t="s">
        <v>14</v>
      </c>
      <c r="C2989" s="6">
        <v>1185732</v>
      </c>
      <c r="D2989" s="7">
        <v>44353</v>
      </c>
      <c r="E2989" s="6" t="s">
        <v>33</v>
      </c>
      <c r="F2989" s="6" t="s">
        <v>106</v>
      </c>
      <c r="G2989" s="6" t="s">
        <v>107</v>
      </c>
      <c r="H2989" s="6" t="s">
        <v>18</v>
      </c>
      <c r="I2989" s="8">
        <v>0.3000000000000001</v>
      </c>
      <c r="J2989" s="9">
        <v>2750</v>
      </c>
      <c r="K2989" s="10">
        <f t="shared" si="23"/>
        <v>825.00000000000023</v>
      </c>
      <c r="L2989" s="10">
        <f t="shared" si="22"/>
        <v>288.75000000000006</v>
      </c>
      <c r="M2989" s="11">
        <v>0.35</v>
      </c>
      <c r="O2989" s="16"/>
      <c r="P2989" s="14"/>
      <c r="Q2989" s="12"/>
      <c r="R2989" s="13"/>
    </row>
    <row r="2990" spans="1:18" ht="15.75" customHeight="1" x14ac:dyDescent="0.25">
      <c r="A2990" s="1"/>
      <c r="B2990" s="6" t="s">
        <v>14</v>
      </c>
      <c r="C2990" s="6">
        <v>1185732</v>
      </c>
      <c r="D2990" s="7">
        <v>44353</v>
      </c>
      <c r="E2990" s="6" t="s">
        <v>33</v>
      </c>
      <c r="F2990" s="6" t="s">
        <v>106</v>
      </c>
      <c r="G2990" s="6" t="s">
        <v>107</v>
      </c>
      <c r="H2990" s="6" t="s">
        <v>19</v>
      </c>
      <c r="I2990" s="8">
        <v>0.25000000000000006</v>
      </c>
      <c r="J2990" s="9">
        <v>2000</v>
      </c>
      <c r="K2990" s="10">
        <f t="shared" si="23"/>
        <v>500.00000000000011</v>
      </c>
      <c r="L2990" s="10">
        <f t="shared" si="22"/>
        <v>150.00000000000003</v>
      </c>
      <c r="M2990" s="11">
        <v>0.3</v>
      </c>
      <c r="O2990" s="16"/>
      <c r="P2990" s="14"/>
      <c r="Q2990" s="12"/>
      <c r="R2990" s="13"/>
    </row>
    <row r="2991" spans="1:18" ht="15.75" customHeight="1" x14ac:dyDescent="0.25">
      <c r="A2991" s="1"/>
      <c r="B2991" s="6" t="s">
        <v>14</v>
      </c>
      <c r="C2991" s="6">
        <v>1185732</v>
      </c>
      <c r="D2991" s="7">
        <v>44353</v>
      </c>
      <c r="E2991" s="6" t="s">
        <v>33</v>
      </c>
      <c r="F2991" s="6" t="s">
        <v>106</v>
      </c>
      <c r="G2991" s="6" t="s">
        <v>107</v>
      </c>
      <c r="H2991" s="6" t="s">
        <v>20</v>
      </c>
      <c r="I2991" s="8">
        <v>0.25000000000000006</v>
      </c>
      <c r="J2991" s="9">
        <v>1750</v>
      </c>
      <c r="K2991" s="10">
        <f t="shared" si="23"/>
        <v>437.50000000000011</v>
      </c>
      <c r="L2991" s="10">
        <f t="shared" si="22"/>
        <v>131.25000000000003</v>
      </c>
      <c r="M2991" s="11">
        <v>0.3</v>
      </c>
      <c r="O2991" s="16"/>
      <c r="P2991" s="14"/>
      <c r="Q2991" s="12"/>
      <c r="R2991" s="13"/>
    </row>
    <row r="2992" spans="1:18" ht="15.75" customHeight="1" x14ac:dyDescent="0.25">
      <c r="A2992" s="1"/>
      <c r="B2992" s="6" t="s">
        <v>14</v>
      </c>
      <c r="C2992" s="6">
        <v>1185732</v>
      </c>
      <c r="D2992" s="7">
        <v>44353</v>
      </c>
      <c r="E2992" s="6" t="s">
        <v>33</v>
      </c>
      <c r="F2992" s="6" t="s">
        <v>106</v>
      </c>
      <c r="G2992" s="6" t="s">
        <v>107</v>
      </c>
      <c r="H2992" s="6" t="s">
        <v>21</v>
      </c>
      <c r="I2992" s="8">
        <v>0.35000000000000003</v>
      </c>
      <c r="J2992" s="9">
        <v>1750</v>
      </c>
      <c r="K2992" s="10">
        <f t="shared" si="23"/>
        <v>612.50000000000011</v>
      </c>
      <c r="L2992" s="10">
        <f t="shared" si="22"/>
        <v>306.25000000000006</v>
      </c>
      <c r="M2992" s="11">
        <v>0.5</v>
      </c>
      <c r="O2992" s="16"/>
      <c r="P2992" s="14"/>
      <c r="Q2992" s="12"/>
      <c r="R2992" s="13"/>
    </row>
    <row r="2993" spans="1:18" ht="15.75" customHeight="1" x14ac:dyDescent="0.25">
      <c r="A2993" s="1"/>
      <c r="B2993" s="6" t="s">
        <v>14</v>
      </c>
      <c r="C2993" s="6">
        <v>1185732</v>
      </c>
      <c r="D2993" s="7">
        <v>44353</v>
      </c>
      <c r="E2993" s="6" t="s">
        <v>33</v>
      </c>
      <c r="F2993" s="6" t="s">
        <v>106</v>
      </c>
      <c r="G2993" s="6" t="s">
        <v>107</v>
      </c>
      <c r="H2993" s="6" t="s">
        <v>22</v>
      </c>
      <c r="I2993" s="8">
        <v>0.55000000000000004</v>
      </c>
      <c r="J2993" s="9">
        <v>3250</v>
      </c>
      <c r="K2993" s="10">
        <f t="shared" si="23"/>
        <v>1787.5000000000002</v>
      </c>
      <c r="L2993" s="10">
        <f t="shared" si="22"/>
        <v>715.00000000000011</v>
      </c>
      <c r="M2993" s="11">
        <v>0.4</v>
      </c>
      <c r="O2993" s="16"/>
      <c r="P2993" s="14"/>
      <c r="Q2993" s="12"/>
      <c r="R2993" s="13"/>
    </row>
    <row r="2994" spans="1:18" ht="15.75" customHeight="1" x14ac:dyDescent="0.25">
      <c r="A2994" s="1"/>
      <c r="B2994" s="6" t="s">
        <v>14</v>
      </c>
      <c r="C2994" s="6">
        <v>1185732</v>
      </c>
      <c r="D2994" s="7">
        <v>44382</v>
      </c>
      <c r="E2994" s="6" t="s">
        <v>33</v>
      </c>
      <c r="F2994" s="6" t="s">
        <v>106</v>
      </c>
      <c r="G2994" s="6" t="s">
        <v>107</v>
      </c>
      <c r="H2994" s="6" t="s">
        <v>17</v>
      </c>
      <c r="I2994" s="8">
        <v>0.5</v>
      </c>
      <c r="J2994" s="9">
        <v>5500</v>
      </c>
      <c r="K2994" s="10">
        <f t="shared" si="23"/>
        <v>2750</v>
      </c>
      <c r="L2994" s="10">
        <f t="shared" si="22"/>
        <v>825</v>
      </c>
      <c r="M2994" s="11">
        <v>0.3</v>
      </c>
      <c r="O2994" s="16"/>
      <c r="P2994" s="14"/>
      <c r="Q2994" s="12"/>
      <c r="R2994" s="13"/>
    </row>
    <row r="2995" spans="1:18" ht="15.75" customHeight="1" x14ac:dyDescent="0.25">
      <c r="A2995" s="1"/>
      <c r="B2995" s="6" t="s">
        <v>14</v>
      </c>
      <c r="C2995" s="6">
        <v>1185732</v>
      </c>
      <c r="D2995" s="7">
        <v>44382</v>
      </c>
      <c r="E2995" s="6" t="s">
        <v>33</v>
      </c>
      <c r="F2995" s="6" t="s">
        <v>106</v>
      </c>
      <c r="G2995" s="6" t="s">
        <v>107</v>
      </c>
      <c r="H2995" s="6" t="s">
        <v>18</v>
      </c>
      <c r="I2995" s="8">
        <v>0.45000000000000007</v>
      </c>
      <c r="J2995" s="9">
        <v>3000</v>
      </c>
      <c r="K2995" s="10">
        <f t="shared" si="23"/>
        <v>1350.0000000000002</v>
      </c>
      <c r="L2995" s="10">
        <f t="shared" si="22"/>
        <v>472.50000000000006</v>
      </c>
      <c r="M2995" s="11">
        <v>0.35</v>
      </c>
      <c r="O2995" s="16"/>
      <c r="P2995" s="14"/>
      <c r="Q2995" s="12"/>
      <c r="R2995" s="13"/>
    </row>
    <row r="2996" spans="1:18" ht="15.75" customHeight="1" x14ac:dyDescent="0.25">
      <c r="A2996" s="1"/>
      <c r="B2996" s="6" t="s">
        <v>14</v>
      </c>
      <c r="C2996" s="6">
        <v>1185732</v>
      </c>
      <c r="D2996" s="7">
        <v>44382</v>
      </c>
      <c r="E2996" s="6" t="s">
        <v>33</v>
      </c>
      <c r="F2996" s="6" t="s">
        <v>106</v>
      </c>
      <c r="G2996" s="6" t="s">
        <v>107</v>
      </c>
      <c r="H2996" s="6" t="s">
        <v>19</v>
      </c>
      <c r="I2996" s="8">
        <v>0.4</v>
      </c>
      <c r="J2996" s="9">
        <v>2250</v>
      </c>
      <c r="K2996" s="10">
        <f t="shared" si="23"/>
        <v>900</v>
      </c>
      <c r="L2996" s="10">
        <f t="shared" si="22"/>
        <v>270</v>
      </c>
      <c r="M2996" s="11">
        <v>0.3</v>
      </c>
      <c r="O2996" s="16"/>
      <c r="P2996" s="14"/>
      <c r="Q2996" s="12"/>
      <c r="R2996" s="13"/>
    </row>
    <row r="2997" spans="1:18" ht="15.75" customHeight="1" x14ac:dyDescent="0.25">
      <c r="A2997" s="1"/>
      <c r="B2997" s="6" t="s">
        <v>14</v>
      </c>
      <c r="C2997" s="6">
        <v>1185732</v>
      </c>
      <c r="D2997" s="7">
        <v>44382</v>
      </c>
      <c r="E2997" s="6" t="s">
        <v>33</v>
      </c>
      <c r="F2997" s="6" t="s">
        <v>106</v>
      </c>
      <c r="G2997" s="6" t="s">
        <v>107</v>
      </c>
      <c r="H2997" s="6" t="s">
        <v>20</v>
      </c>
      <c r="I2997" s="8">
        <v>0.4</v>
      </c>
      <c r="J2997" s="9">
        <v>1750</v>
      </c>
      <c r="K2997" s="10">
        <f t="shared" si="23"/>
        <v>700</v>
      </c>
      <c r="L2997" s="10">
        <f t="shared" si="22"/>
        <v>210</v>
      </c>
      <c r="M2997" s="11">
        <v>0.3</v>
      </c>
      <c r="O2997" s="16"/>
      <c r="P2997" s="14"/>
      <c r="Q2997" s="12"/>
      <c r="R2997" s="13"/>
    </row>
    <row r="2998" spans="1:18" ht="15.75" customHeight="1" x14ac:dyDescent="0.25">
      <c r="A2998" s="1"/>
      <c r="B2998" s="6" t="s">
        <v>14</v>
      </c>
      <c r="C2998" s="6">
        <v>1185732</v>
      </c>
      <c r="D2998" s="7">
        <v>44382</v>
      </c>
      <c r="E2998" s="6" t="s">
        <v>33</v>
      </c>
      <c r="F2998" s="6" t="s">
        <v>106</v>
      </c>
      <c r="G2998" s="6" t="s">
        <v>107</v>
      </c>
      <c r="H2998" s="6" t="s">
        <v>21</v>
      </c>
      <c r="I2998" s="8">
        <v>0.5</v>
      </c>
      <c r="J2998" s="9">
        <v>2000</v>
      </c>
      <c r="K2998" s="10">
        <f t="shared" si="23"/>
        <v>1000</v>
      </c>
      <c r="L2998" s="10">
        <f t="shared" si="22"/>
        <v>500</v>
      </c>
      <c r="M2998" s="11">
        <v>0.5</v>
      </c>
      <c r="O2998" s="16"/>
      <c r="P2998" s="14"/>
      <c r="Q2998" s="12"/>
      <c r="R2998" s="13"/>
    </row>
    <row r="2999" spans="1:18" ht="15.75" customHeight="1" x14ac:dyDescent="0.25">
      <c r="A2999" s="1"/>
      <c r="B2999" s="6" t="s">
        <v>14</v>
      </c>
      <c r="C2999" s="6">
        <v>1185732</v>
      </c>
      <c r="D2999" s="7">
        <v>44382</v>
      </c>
      <c r="E2999" s="6" t="s">
        <v>33</v>
      </c>
      <c r="F2999" s="6" t="s">
        <v>106</v>
      </c>
      <c r="G2999" s="6" t="s">
        <v>107</v>
      </c>
      <c r="H2999" s="6" t="s">
        <v>22</v>
      </c>
      <c r="I2999" s="8">
        <v>0.55000000000000004</v>
      </c>
      <c r="J2999" s="9">
        <v>3750</v>
      </c>
      <c r="K2999" s="10">
        <f t="shared" si="23"/>
        <v>2062.5</v>
      </c>
      <c r="L2999" s="10">
        <f t="shared" si="22"/>
        <v>825</v>
      </c>
      <c r="M2999" s="11">
        <v>0.4</v>
      </c>
      <c r="O2999" s="16"/>
      <c r="P2999" s="14"/>
      <c r="Q2999" s="12"/>
      <c r="R2999" s="13"/>
    </row>
    <row r="3000" spans="1:18" ht="15.75" customHeight="1" x14ac:dyDescent="0.25">
      <c r="A3000" s="1"/>
      <c r="B3000" s="6" t="s">
        <v>14</v>
      </c>
      <c r="C3000" s="6">
        <v>1185732</v>
      </c>
      <c r="D3000" s="7">
        <v>44414</v>
      </c>
      <c r="E3000" s="6" t="s">
        <v>33</v>
      </c>
      <c r="F3000" s="6" t="s">
        <v>106</v>
      </c>
      <c r="G3000" s="6" t="s">
        <v>107</v>
      </c>
      <c r="H3000" s="6" t="s">
        <v>17</v>
      </c>
      <c r="I3000" s="8">
        <v>0.5</v>
      </c>
      <c r="J3000" s="9">
        <v>5250</v>
      </c>
      <c r="K3000" s="10">
        <f t="shared" si="23"/>
        <v>2625</v>
      </c>
      <c r="L3000" s="10">
        <f t="shared" si="22"/>
        <v>787.5</v>
      </c>
      <c r="M3000" s="11">
        <v>0.3</v>
      </c>
      <c r="O3000" s="16"/>
      <c r="P3000" s="14"/>
      <c r="Q3000" s="12"/>
      <c r="R3000" s="13"/>
    </row>
    <row r="3001" spans="1:18" ht="15.75" customHeight="1" x14ac:dyDescent="0.25">
      <c r="A3001" s="1"/>
      <c r="B3001" s="6" t="s">
        <v>14</v>
      </c>
      <c r="C3001" s="6">
        <v>1185732</v>
      </c>
      <c r="D3001" s="7">
        <v>44414</v>
      </c>
      <c r="E3001" s="6" t="s">
        <v>33</v>
      </c>
      <c r="F3001" s="6" t="s">
        <v>106</v>
      </c>
      <c r="G3001" s="6" t="s">
        <v>107</v>
      </c>
      <c r="H3001" s="6" t="s">
        <v>18</v>
      </c>
      <c r="I3001" s="8">
        <v>0.45000000000000007</v>
      </c>
      <c r="J3001" s="9">
        <v>3000</v>
      </c>
      <c r="K3001" s="10">
        <f t="shared" si="23"/>
        <v>1350.0000000000002</v>
      </c>
      <c r="L3001" s="10">
        <f t="shared" si="22"/>
        <v>472.50000000000006</v>
      </c>
      <c r="M3001" s="11">
        <v>0.35</v>
      </c>
      <c r="O3001" s="16"/>
      <c r="P3001" s="14"/>
      <c r="Q3001" s="12"/>
      <c r="R3001" s="13"/>
    </row>
    <row r="3002" spans="1:18" ht="15.75" customHeight="1" x14ac:dyDescent="0.25">
      <c r="A3002" s="1"/>
      <c r="B3002" s="6" t="s">
        <v>14</v>
      </c>
      <c r="C3002" s="6">
        <v>1185732</v>
      </c>
      <c r="D3002" s="7">
        <v>44414</v>
      </c>
      <c r="E3002" s="6" t="s">
        <v>33</v>
      </c>
      <c r="F3002" s="6" t="s">
        <v>106</v>
      </c>
      <c r="G3002" s="6" t="s">
        <v>107</v>
      </c>
      <c r="H3002" s="6" t="s">
        <v>19</v>
      </c>
      <c r="I3002" s="8">
        <v>0.4</v>
      </c>
      <c r="J3002" s="9">
        <v>2250</v>
      </c>
      <c r="K3002" s="10">
        <f t="shared" si="23"/>
        <v>900</v>
      </c>
      <c r="L3002" s="10">
        <f t="shared" si="22"/>
        <v>270</v>
      </c>
      <c r="M3002" s="11">
        <v>0.3</v>
      </c>
      <c r="O3002" s="16"/>
      <c r="P3002" s="14"/>
      <c r="Q3002" s="12"/>
      <c r="R3002" s="13"/>
    </row>
    <row r="3003" spans="1:18" ht="15.75" customHeight="1" x14ac:dyDescent="0.25">
      <c r="A3003" s="1"/>
      <c r="B3003" s="6" t="s">
        <v>14</v>
      </c>
      <c r="C3003" s="6">
        <v>1185732</v>
      </c>
      <c r="D3003" s="7">
        <v>44414</v>
      </c>
      <c r="E3003" s="6" t="s">
        <v>33</v>
      </c>
      <c r="F3003" s="6" t="s">
        <v>106</v>
      </c>
      <c r="G3003" s="6" t="s">
        <v>107</v>
      </c>
      <c r="H3003" s="6" t="s">
        <v>20</v>
      </c>
      <c r="I3003" s="8">
        <v>0.4</v>
      </c>
      <c r="J3003" s="9">
        <v>2000</v>
      </c>
      <c r="K3003" s="10">
        <f t="shared" si="23"/>
        <v>800</v>
      </c>
      <c r="L3003" s="10">
        <f t="shared" si="22"/>
        <v>240</v>
      </c>
      <c r="M3003" s="11">
        <v>0.3</v>
      </c>
      <c r="O3003" s="16"/>
      <c r="P3003" s="14"/>
      <c r="Q3003" s="12"/>
      <c r="R3003" s="13"/>
    </row>
    <row r="3004" spans="1:18" ht="15.75" customHeight="1" x14ac:dyDescent="0.25">
      <c r="A3004" s="1"/>
      <c r="B3004" s="6" t="s">
        <v>14</v>
      </c>
      <c r="C3004" s="6">
        <v>1185732</v>
      </c>
      <c r="D3004" s="7">
        <v>44414</v>
      </c>
      <c r="E3004" s="6" t="s">
        <v>33</v>
      </c>
      <c r="F3004" s="6" t="s">
        <v>106</v>
      </c>
      <c r="G3004" s="6" t="s">
        <v>107</v>
      </c>
      <c r="H3004" s="6" t="s">
        <v>21</v>
      </c>
      <c r="I3004" s="8">
        <v>0.5</v>
      </c>
      <c r="J3004" s="9">
        <v>1750</v>
      </c>
      <c r="K3004" s="10">
        <f t="shared" si="23"/>
        <v>875</v>
      </c>
      <c r="L3004" s="10">
        <f t="shared" si="22"/>
        <v>437.5</v>
      </c>
      <c r="M3004" s="11">
        <v>0.5</v>
      </c>
      <c r="O3004" s="16"/>
      <c r="P3004" s="14"/>
      <c r="Q3004" s="12"/>
      <c r="R3004" s="13"/>
    </row>
    <row r="3005" spans="1:18" ht="15.75" customHeight="1" x14ac:dyDescent="0.25">
      <c r="A3005" s="1"/>
      <c r="B3005" s="6" t="s">
        <v>14</v>
      </c>
      <c r="C3005" s="6">
        <v>1185732</v>
      </c>
      <c r="D3005" s="7">
        <v>44414</v>
      </c>
      <c r="E3005" s="6" t="s">
        <v>33</v>
      </c>
      <c r="F3005" s="6" t="s">
        <v>106</v>
      </c>
      <c r="G3005" s="6" t="s">
        <v>107</v>
      </c>
      <c r="H3005" s="6" t="s">
        <v>22</v>
      </c>
      <c r="I3005" s="8">
        <v>0.55000000000000004</v>
      </c>
      <c r="J3005" s="9">
        <v>3500</v>
      </c>
      <c r="K3005" s="10">
        <f t="shared" si="23"/>
        <v>1925.0000000000002</v>
      </c>
      <c r="L3005" s="10">
        <f t="shared" si="22"/>
        <v>770.00000000000011</v>
      </c>
      <c r="M3005" s="11">
        <v>0.4</v>
      </c>
      <c r="O3005" s="16"/>
      <c r="P3005" s="14"/>
      <c r="Q3005" s="12"/>
      <c r="R3005" s="13"/>
    </row>
    <row r="3006" spans="1:18" ht="15.75" customHeight="1" x14ac:dyDescent="0.25">
      <c r="A3006" s="1"/>
      <c r="B3006" s="6" t="s">
        <v>14</v>
      </c>
      <c r="C3006" s="6">
        <v>1185732</v>
      </c>
      <c r="D3006" s="7">
        <v>44446</v>
      </c>
      <c r="E3006" s="6" t="s">
        <v>33</v>
      </c>
      <c r="F3006" s="6" t="s">
        <v>106</v>
      </c>
      <c r="G3006" s="6" t="s">
        <v>107</v>
      </c>
      <c r="H3006" s="6" t="s">
        <v>17</v>
      </c>
      <c r="I3006" s="8">
        <v>0.35000000000000003</v>
      </c>
      <c r="J3006" s="9">
        <v>4750</v>
      </c>
      <c r="K3006" s="10">
        <f t="shared" si="23"/>
        <v>1662.5000000000002</v>
      </c>
      <c r="L3006" s="10">
        <f t="shared" si="22"/>
        <v>498.75000000000006</v>
      </c>
      <c r="M3006" s="11">
        <v>0.3</v>
      </c>
      <c r="O3006" s="16"/>
      <c r="P3006" s="14"/>
      <c r="Q3006" s="12"/>
      <c r="R3006" s="13"/>
    </row>
    <row r="3007" spans="1:18" ht="15.75" customHeight="1" x14ac:dyDescent="0.25">
      <c r="A3007" s="1"/>
      <c r="B3007" s="6" t="s">
        <v>14</v>
      </c>
      <c r="C3007" s="6">
        <v>1185732</v>
      </c>
      <c r="D3007" s="7">
        <v>44446</v>
      </c>
      <c r="E3007" s="6" t="s">
        <v>33</v>
      </c>
      <c r="F3007" s="6" t="s">
        <v>106</v>
      </c>
      <c r="G3007" s="6" t="s">
        <v>107</v>
      </c>
      <c r="H3007" s="6" t="s">
        <v>18</v>
      </c>
      <c r="I3007" s="8">
        <v>0.3000000000000001</v>
      </c>
      <c r="J3007" s="9">
        <v>2750</v>
      </c>
      <c r="K3007" s="10">
        <f t="shared" si="23"/>
        <v>825.00000000000023</v>
      </c>
      <c r="L3007" s="10">
        <f t="shared" si="22"/>
        <v>288.75000000000006</v>
      </c>
      <c r="M3007" s="11">
        <v>0.35</v>
      </c>
      <c r="O3007" s="16"/>
      <c r="P3007" s="14"/>
      <c r="Q3007" s="12"/>
      <c r="R3007" s="13"/>
    </row>
    <row r="3008" spans="1:18" ht="15.75" customHeight="1" x14ac:dyDescent="0.25">
      <c r="A3008" s="1"/>
      <c r="B3008" s="6" t="s">
        <v>14</v>
      </c>
      <c r="C3008" s="6">
        <v>1185732</v>
      </c>
      <c r="D3008" s="7">
        <v>44446</v>
      </c>
      <c r="E3008" s="6" t="s">
        <v>33</v>
      </c>
      <c r="F3008" s="6" t="s">
        <v>106</v>
      </c>
      <c r="G3008" s="6" t="s">
        <v>107</v>
      </c>
      <c r="H3008" s="6" t="s">
        <v>19</v>
      </c>
      <c r="I3008" s="8">
        <v>0.25000000000000006</v>
      </c>
      <c r="J3008" s="9">
        <v>1750</v>
      </c>
      <c r="K3008" s="10">
        <f t="shared" si="23"/>
        <v>437.50000000000011</v>
      </c>
      <c r="L3008" s="10">
        <f t="shared" si="22"/>
        <v>131.25000000000003</v>
      </c>
      <c r="M3008" s="11">
        <v>0.3</v>
      </c>
      <c r="O3008" s="16"/>
      <c r="P3008" s="14"/>
      <c r="Q3008" s="12"/>
      <c r="R3008" s="13"/>
    </row>
    <row r="3009" spans="1:18" ht="15.75" customHeight="1" x14ac:dyDescent="0.25">
      <c r="A3009" s="1"/>
      <c r="B3009" s="6" t="s">
        <v>14</v>
      </c>
      <c r="C3009" s="6">
        <v>1185732</v>
      </c>
      <c r="D3009" s="7">
        <v>44446</v>
      </c>
      <c r="E3009" s="6" t="s">
        <v>33</v>
      </c>
      <c r="F3009" s="6" t="s">
        <v>106</v>
      </c>
      <c r="G3009" s="6" t="s">
        <v>107</v>
      </c>
      <c r="H3009" s="6" t="s">
        <v>20</v>
      </c>
      <c r="I3009" s="8">
        <v>0.25000000000000006</v>
      </c>
      <c r="J3009" s="9">
        <v>1500</v>
      </c>
      <c r="K3009" s="10">
        <f t="shared" si="23"/>
        <v>375.00000000000006</v>
      </c>
      <c r="L3009" s="10">
        <f t="shared" si="22"/>
        <v>112.50000000000001</v>
      </c>
      <c r="M3009" s="11">
        <v>0.3</v>
      </c>
      <c r="O3009" s="16"/>
      <c r="P3009" s="14"/>
      <c r="Q3009" s="12"/>
      <c r="R3009" s="13"/>
    </row>
    <row r="3010" spans="1:18" ht="15.75" customHeight="1" x14ac:dyDescent="0.25">
      <c r="A3010" s="1"/>
      <c r="B3010" s="6" t="s">
        <v>14</v>
      </c>
      <c r="C3010" s="6">
        <v>1185732</v>
      </c>
      <c r="D3010" s="7">
        <v>44446</v>
      </c>
      <c r="E3010" s="6" t="s">
        <v>33</v>
      </c>
      <c r="F3010" s="6" t="s">
        <v>106</v>
      </c>
      <c r="G3010" s="6" t="s">
        <v>107</v>
      </c>
      <c r="H3010" s="6" t="s">
        <v>21</v>
      </c>
      <c r="I3010" s="8">
        <v>0.35000000000000003</v>
      </c>
      <c r="J3010" s="9">
        <v>1500</v>
      </c>
      <c r="K3010" s="10">
        <f t="shared" si="23"/>
        <v>525</v>
      </c>
      <c r="L3010" s="10">
        <f t="shared" si="22"/>
        <v>262.5</v>
      </c>
      <c r="M3010" s="11">
        <v>0.5</v>
      </c>
      <c r="O3010" s="16"/>
      <c r="P3010" s="14"/>
      <c r="Q3010" s="12"/>
      <c r="R3010" s="13"/>
    </row>
    <row r="3011" spans="1:18" ht="15.75" customHeight="1" x14ac:dyDescent="0.25">
      <c r="A3011" s="1"/>
      <c r="B3011" s="6" t="s">
        <v>14</v>
      </c>
      <c r="C3011" s="6">
        <v>1185732</v>
      </c>
      <c r="D3011" s="7">
        <v>44446</v>
      </c>
      <c r="E3011" s="6" t="s">
        <v>33</v>
      </c>
      <c r="F3011" s="6" t="s">
        <v>106</v>
      </c>
      <c r="G3011" s="6" t="s">
        <v>107</v>
      </c>
      <c r="H3011" s="6" t="s">
        <v>22</v>
      </c>
      <c r="I3011" s="8">
        <v>0.4</v>
      </c>
      <c r="J3011" s="9">
        <v>2250</v>
      </c>
      <c r="K3011" s="10">
        <f t="shared" si="23"/>
        <v>900</v>
      </c>
      <c r="L3011" s="10">
        <f t="shared" si="22"/>
        <v>360</v>
      </c>
      <c r="M3011" s="11">
        <v>0.4</v>
      </c>
      <c r="O3011" s="16"/>
      <c r="P3011" s="14"/>
      <c r="Q3011" s="12"/>
      <c r="R3011" s="13"/>
    </row>
    <row r="3012" spans="1:18" ht="15.75" customHeight="1" x14ac:dyDescent="0.25">
      <c r="A3012" s="1"/>
      <c r="B3012" s="6" t="s">
        <v>14</v>
      </c>
      <c r="C3012" s="6">
        <v>1185732</v>
      </c>
      <c r="D3012" s="7">
        <v>44475</v>
      </c>
      <c r="E3012" s="6" t="s">
        <v>33</v>
      </c>
      <c r="F3012" s="6" t="s">
        <v>106</v>
      </c>
      <c r="G3012" s="6" t="s">
        <v>107</v>
      </c>
      <c r="H3012" s="6" t="s">
        <v>17</v>
      </c>
      <c r="I3012" s="8">
        <v>0.44999999999999996</v>
      </c>
      <c r="J3012" s="9">
        <v>4000</v>
      </c>
      <c r="K3012" s="10">
        <f t="shared" si="23"/>
        <v>1799.9999999999998</v>
      </c>
      <c r="L3012" s="10">
        <f t="shared" si="22"/>
        <v>539.99999999999989</v>
      </c>
      <c r="M3012" s="11">
        <v>0.3</v>
      </c>
      <c r="O3012" s="16"/>
      <c r="P3012" s="14"/>
      <c r="Q3012" s="12"/>
      <c r="R3012" s="13"/>
    </row>
    <row r="3013" spans="1:18" ht="15.75" customHeight="1" x14ac:dyDescent="0.25">
      <c r="A3013" s="1"/>
      <c r="B3013" s="6" t="s">
        <v>14</v>
      </c>
      <c r="C3013" s="6">
        <v>1185732</v>
      </c>
      <c r="D3013" s="7">
        <v>44475</v>
      </c>
      <c r="E3013" s="6" t="s">
        <v>33</v>
      </c>
      <c r="F3013" s="6" t="s">
        <v>106</v>
      </c>
      <c r="G3013" s="6" t="s">
        <v>107</v>
      </c>
      <c r="H3013" s="6" t="s">
        <v>18</v>
      </c>
      <c r="I3013" s="8">
        <v>0.35000000000000003</v>
      </c>
      <c r="J3013" s="9">
        <v>2500</v>
      </c>
      <c r="K3013" s="10">
        <f t="shared" si="23"/>
        <v>875.00000000000011</v>
      </c>
      <c r="L3013" s="10">
        <f t="shared" si="22"/>
        <v>306.25</v>
      </c>
      <c r="M3013" s="11">
        <v>0.35</v>
      </c>
      <c r="O3013" s="16"/>
      <c r="P3013" s="14"/>
      <c r="Q3013" s="12"/>
      <c r="R3013" s="13"/>
    </row>
    <row r="3014" spans="1:18" ht="15.75" customHeight="1" x14ac:dyDescent="0.25">
      <c r="A3014" s="1"/>
      <c r="B3014" s="6" t="s">
        <v>14</v>
      </c>
      <c r="C3014" s="6">
        <v>1185732</v>
      </c>
      <c r="D3014" s="7">
        <v>44475</v>
      </c>
      <c r="E3014" s="6" t="s">
        <v>33</v>
      </c>
      <c r="F3014" s="6" t="s">
        <v>106</v>
      </c>
      <c r="G3014" s="6" t="s">
        <v>107</v>
      </c>
      <c r="H3014" s="6" t="s">
        <v>19</v>
      </c>
      <c r="I3014" s="8">
        <v>0.35000000000000003</v>
      </c>
      <c r="J3014" s="9">
        <v>1500</v>
      </c>
      <c r="K3014" s="10">
        <f t="shared" si="23"/>
        <v>525</v>
      </c>
      <c r="L3014" s="10">
        <f t="shared" si="22"/>
        <v>157.5</v>
      </c>
      <c r="M3014" s="11">
        <v>0.3</v>
      </c>
      <c r="O3014" s="16"/>
      <c r="P3014" s="14"/>
      <c r="Q3014" s="12"/>
      <c r="R3014" s="13"/>
    </row>
    <row r="3015" spans="1:18" ht="15.75" customHeight="1" x14ac:dyDescent="0.25">
      <c r="A3015" s="1"/>
      <c r="B3015" s="6" t="s">
        <v>14</v>
      </c>
      <c r="C3015" s="6">
        <v>1185732</v>
      </c>
      <c r="D3015" s="7">
        <v>44475</v>
      </c>
      <c r="E3015" s="6" t="s">
        <v>33</v>
      </c>
      <c r="F3015" s="6" t="s">
        <v>106</v>
      </c>
      <c r="G3015" s="6" t="s">
        <v>107</v>
      </c>
      <c r="H3015" s="6" t="s">
        <v>20</v>
      </c>
      <c r="I3015" s="8">
        <v>0.35000000000000003</v>
      </c>
      <c r="J3015" s="9">
        <v>1250</v>
      </c>
      <c r="K3015" s="10">
        <f t="shared" si="23"/>
        <v>437.50000000000006</v>
      </c>
      <c r="L3015" s="10">
        <f t="shared" si="22"/>
        <v>131.25</v>
      </c>
      <c r="M3015" s="11">
        <v>0.3</v>
      </c>
      <c r="O3015" s="16"/>
      <c r="P3015" s="14"/>
      <c r="Q3015" s="12"/>
      <c r="R3015" s="13"/>
    </row>
    <row r="3016" spans="1:18" ht="15.75" customHeight="1" x14ac:dyDescent="0.25">
      <c r="A3016" s="1"/>
      <c r="B3016" s="6" t="s">
        <v>14</v>
      </c>
      <c r="C3016" s="6">
        <v>1185732</v>
      </c>
      <c r="D3016" s="7">
        <v>44475</v>
      </c>
      <c r="E3016" s="6" t="s">
        <v>33</v>
      </c>
      <c r="F3016" s="6" t="s">
        <v>106</v>
      </c>
      <c r="G3016" s="6" t="s">
        <v>107</v>
      </c>
      <c r="H3016" s="6" t="s">
        <v>21</v>
      </c>
      <c r="I3016" s="8">
        <v>0.44999999999999996</v>
      </c>
      <c r="J3016" s="9">
        <v>1250</v>
      </c>
      <c r="K3016" s="10">
        <f t="shared" si="23"/>
        <v>562.5</v>
      </c>
      <c r="L3016" s="10">
        <f t="shared" si="22"/>
        <v>281.25</v>
      </c>
      <c r="M3016" s="11">
        <v>0.5</v>
      </c>
      <c r="O3016" s="16"/>
      <c r="P3016" s="14"/>
      <c r="Q3016" s="12"/>
      <c r="R3016" s="13"/>
    </row>
    <row r="3017" spans="1:18" ht="15.75" customHeight="1" x14ac:dyDescent="0.25">
      <c r="A3017" s="1"/>
      <c r="B3017" s="6" t="s">
        <v>14</v>
      </c>
      <c r="C3017" s="6">
        <v>1185732</v>
      </c>
      <c r="D3017" s="7">
        <v>44475</v>
      </c>
      <c r="E3017" s="6" t="s">
        <v>33</v>
      </c>
      <c r="F3017" s="6" t="s">
        <v>106</v>
      </c>
      <c r="G3017" s="6" t="s">
        <v>107</v>
      </c>
      <c r="H3017" s="6" t="s">
        <v>22</v>
      </c>
      <c r="I3017" s="8">
        <v>0.49999999999999983</v>
      </c>
      <c r="J3017" s="9">
        <v>2500</v>
      </c>
      <c r="K3017" s="10">
        <f t="shared" si="23"/>
        <v>1249.9999999999995</v>
      </c>
      <c r="L3017" s="10">
        <f t="shared" si="22"/>
        <v>499.99999999999983</v>
      </c>
      <c r="M3017" s="11">
        <v>0.4</v>
      </c>
      <c r="O3017" s="16"/>
      <c r="P3017" s="14"/>
      <c r="Q3017" s="12"/>
      <c r="R3017" s="13"/>
    </row>
    <row r="3018" spans="1:18" ht="15.75" customHeight="1" x14ac:dyDescent="0.25">
      <c r="A3018" s="1"/>
      <c r="B3018" s="6" t="s">
        <v>14</v>
      </c>
      <c r="C3018" s="6">
        <v>1185732</v>
      </c>
      <c r="D3018" s="7">
        <v>44506</v>
      </c>
      <c r="E3018" s="6" t="s">
        <v>33</v>
      </c>
      <c r="F3018" s="6" t="s">
        <v>106</v>
      </c>
      <c r="G3018" s="6" t="s">
        <v>107</v>
      </c>
      <c r="H3018" s="6" t="s">
        <v>17</v>
      </c>
      <c r="I3018" s="8">
        <v>0.44999999999999996</v>
      </c>
      <c r="J3018" s="9">
        <v>4000</v>
      </c>
      <c r="K3018" s="10">
        <f t="shared" si="23"/>
        <v>1799.9999999999998</v>
      </c>
      <c r="L3018" s="10">
        <f t="shared" si="22"/>
        <v>539.99999999999989</v>
      </c>
      <c r="M3018" s="11">
        <v>0.3</v>
      </c>
      <c r="O3018" s="16"/>
      <c r="P3018" s="14"/>
      <c r="Q3018" s="12"/>
      <c r="R3018" s="13"/>
    </row>
    <row r="3019" spans="1:18" ht="15.75" customHeight="1" x14ac:dyDescent="0.25">
      <c r="A3019" s="1"/>
      <c r="B3019" s="6" t="s">
        <v>14</v>
      </c>
      <c r="C3019" s="6">
        <v>1185732</v>
      </c>
      <c r="D3019" s="7">
        <v>44506</v>
      </c>
      <c r="E3019" s="6" t="s">
        <v>33</v>
      </c>
      <c r="F3019" s="6" t="s">
        <v>106</v>
      </c>
      <c r="G3019" s="6" t="s">
        <v>107</v>
      </c>
      <c r="H3019" s="6" t="s">
        <v>18</v>
      </c>
      <c r="I3019" s="8">
        <v>0.35000000000000003</v>
      </c>
      <c r="J3019" s="9">
        <v>2750</v>
      </c>
      <c r="K3019" s="10">
        <f t="shared" si="23"/>
        <v>962.50000000000011</v>
      </c>
      <c r="L3019" s="10">
        <f t="shared" si="22"/>
        <v>336.875</v>
      </c>
      <c r="M3019" s="11">
        <v>0.35</v>
      </c>
      <c r="O3019" s="16"/>
      <c r="P3019" s="14"/>
      <c r="Q3019" s="12"/>
      <c r="R3019" s="13"/>
    </row>
    <row r="3020" spans="1:18" ht="15.75" customHeight="1" x14ac:dyDescent="0.25">
      <c r="A3020" s="1"/>
      <c r="B3020" s="6" t="s">
        <v>14</v>
      </c>
      <c r="C3020" s="6">
        <v>1185732</v>
      </c>
      <c r="D3020" s="7">
        <v>44506</v>
      </c>
      <c r="E3020" s="6" t="s">
        <v>33</v>
      </c>
      <c r="F3020" s="6" t="s">
        <v>106</v>
      </c>
      <c r="G3020" s="6" t="s">
        <v>107</v>
      </c>
      <c r="H3020" s="6" t="s">
        <v>19</v>
      </c>
      <c r="I3020" s="8">
        <v>0.35000000000000003</v>
      </c>
      <c r="J3020" s="9">
        <v>2200</v>
      </c>
      <c r="K3020" s="10">
        <f t="shared" si="23"/>
        <v>770.00000000000011</v>
      </c>
      <c r="L3020" s="10">
        <f t="shared" si="22"/>
        <v>231.00000000000003</v>
      </c>
      <c r="M3020" s="11">
        <v>0.3</v>
      </c>
      <c r="O3020" s="16"/>
      <c r="P3020" s="14"/>
      <c r="Q3020" s="12"/>
      <c r="R3020" s="13"/>
    </row>
    <row r="3021" spans="1:18" ht="15.75" customHeight="1" x14ac:dyDescent="0.25">
      <c r="A3021" s="1"/>
      <c r="B3021" s="6" t="s">
        <v>14</v>
      </c>
      <c r="C3021" s="6">
        <v>1185732</v>
      </c>
      <c r="D3021" s="7">
        <v>44506</v>
      </c>
      <c r="E3021" s="6" t="s">
        <v>33</v>
      </c>
      <c r="F3021" s="6" t="s">
        <v>106</v>
      </c>
      <c r="G3021" s="6" t="s">
        <v>107</v>
      </c>
      <c r="H3021" s="6" t="s">
        <v>20</v>
      </c>
      <c r="I3021" s="8">
        <v>0.35000000000000003</v>
      </c>
      <c r="J3021" s="9">
        <v>2000</v>
      </c>
      <c r="K3021" s="10">
        <f t="shared" si="23"/>
        <v>700.00000000000011</v>
      </c>
      <c r="L3021" s="10">
        <f t="shared" si="22"/>
        <v>210.00000000000003</v>
      </c>
      <c r="M3021" s="11">
        <v>0.3</v>
      </c>
      <c r="O3021" s="16"/>
      <c r="P3021" s="14"/>
      <c r="Q3021" s="12"/>
      <c r="R3021" s="13"/>
    </row>
    <row r="3022" spans="1:18" ht="15.75" customHeight="1" x14ac:dyDescent="0.25">
      <c r="A3022" s="1"/>
      <c r="B3022" s="6" t="s">
        <v>14</v>
      </c>
      <c r="C3022" s="6">
        <v>1185732</v>
      </c>
      <c r="D3022" s="7">
        <v>44506</v>
      </c>
      <c r="E3022" s="6" t="s">
        <v>33</v>
      </c>
      <c r="F3022" s="6" t="s">
        <v>106</v>
      </c>
      <c r="G3022" s="6" t="s">
        <v>107</v>
      </c>
      <c r="H3022" s="6" t="s">
        <v>21</v>
      </c>
      <c r="I3022" s="8">
        <v>0.6</v>
      </c>
      <c r="J3022" s="9">
        <v>1750</v>
      </c>
      <c r="K3022" s="10">
        <f t="shared" si="23"/>
        <v>1050</v>
      </c>
      <c r="L3022" s="10">
        <f t="shared" si="22"/>
        <v>525</v>
      </c>
      <c r="M3022" s="11">
        <v>0.5</v>
      </c>
      <c r="O3022" s="16"/>
      <c r="P3022" s="14"/>
      <c r="Q3022" s="12"/>
      <c r="R3022" s="13"/>
    </row>
    <row r="3023" spans="1:18" ht="15.75" customHeight="1" x14ac:dyDescent="0.25">
      <c r="A3023" s="1"/>
      <c r="B3023" s="6" t="s">
        <v>14</v>
      </c>
      <c r="C3023" s="6">
        <v>1185732</v>
      </c>
      <c r="D3023" s="7">
        <v>44506</v>
      </c>
      <c r="E3023" s="6" t="s">
        <v>33</v>
      </c>
      <c r="F3023" s="6" t="s">
        <v>106</v>
      </c>
      <c r="G3023" s="6" t="s">
        <v>107</v>
      </c>
      <c r="H3023" s="6" t="s">
        <v>22</v>
      </c>
      <c r="I3023" s="8">
        <v>0.64999999999999991</v>
      </c>
      <c r="J3023" s="9">
        <v>2750</v>
      </c>
      <c r="K3023" s="10">
        <f t="shared" si="23"/>
        <v>1787.4999999999998</v>
      </c>
      <c r="L3023" s="10">
        <f t="shared" si="22"/>
        <v>715</v>
      </c>
      <c r="M3023" s="11">
        <v>0.4</v>
      </c>
      <c r="O3023" s="16"/>
      <c r="P3023" s="14"/>
      <c r="Q3023" s="12"/>
      <c r="R3023" s="13"/>
    </row>
    <row r="3024" spans="1:18" ht="15.75" customHeight="1" x14ac:dyDescent="0.25">
      <c r="A3024" s="1"/>
      <c r="B3024" s="6" t="s">
        <v>14</v>
      </c>
      <c r="C3024" s="6">
        <v>1185732</v>
      </c>
      <c r="D3024" s="7">
        <v>44535</v>
      </c>
      <c r="E3024" s="6" t="s">
        <v>33</v>
      </c>
      <c r="F3024" s="6" t="s">
        <v>106</v>
      </c>
      <c r="G3024" s="6" t="s">
        <v>107</v>
      </c>
      <c r="H3024" s="6" t="s">
        <v>17</v>
      </c>
      <c r="I3024" s="8">
        <v>0.6</v>
      </c>
      <c r="J3024" s="9">
        <v>5250</v>
      </c>
      <c r="K3024" s="10">
        <f t="shared" si="23"/>
        <v>3150</v>
      </c>
      <c r="L3024" s="10">
        <f t="shared" si="22"/>
        <v>945</v>
      </c>
      <c r="M3024" s="11">
        <v>0.3</v>
      </c>
      <c r="O3024" s="16"/>
      <c r="P3024" s="14"/>
      <c r="Q3024" s="12"/>
      <c r="R3024" s="13"/>
    </row>
    <row r="3025" spans="1:18" ht="15.75" customHeight="1" x14ac:dyDescent="0.25">
      <c r="A3025" s="1"/>
      <c r="B3025" s="6" t="s">
        <v>14</v>
      </c>
      <c r="C3025" s="6">
        <v>1185732</v>
      </c>
      <c r="D3025" s="7">
        <v>44535</v>
      </c>
      <c r="E3025" s="6" t="s">
        <v>33</v>
      </c>
      <c r="F3025" s="6" t="s">
        <v>106</v>
      </c>
      <c r="G3025" s="6" t="s">
        <v>107</v>
      </c>
      <c r="H3025" s="6" t="s">
        <v>18</v>
      </c>
      <c r="I3025" s="8">
        <v>0.5</v>
      </c>
      <c r="J3025" s="9">
        <v>3250</v>
      </c>
      <c r="K3025" s="10">
        <f t="shared" si="23"/>
        <v>1625</v>
      </c>
      <c r="L3025" s="10">
        <f t="shared" si="22"/>
        <v>568.75</v>
      </c>
      <c r="M3025" s="11">
        <v>0.35</v>
      </c>
      <c r="O3025" s="16"/>
      <c r="P3025" s="14"/>
      <c r="Q3025" s="12"/>
      <c r="R3025" s="13"/>
    </row>
    <row r="3026" spans="1:18" ht="15.75" customHeight="1" x14ac:dyDescent="0.25">
      <c r="A3026" s="1"/>
      <c r="B3026" s="6" t="s">
        <v>14</v>
      </c>
      <c r="C3026" s="6">
        <v>1185732</v>
      </c>
      <c r="D3026" s="7">
        <v>44535</v>
      </c>
      <c r="E3026" s="6" t="s">
        <v>33</v>
      </c>
      <c r="F3026" s="6" t="s">
        <v>106</v>
      </c>
      <c r="G3026" s="6" t="s">
        <v>107</v>
      </c>
      <c r="H3026" s="6" t="s">
        <v>19</v>
      </c>
      <c r="I3026" s="8">
        <v>0.5</v>
      </c>
      <c r="J3026" s="9">
        <v>2750</v>
      </c>
      <c r="K3026" s="10">
        <f t="shared" si="23"/>
        <v>1375</v>
      </c>
      <c r="L3026" s="10">
        <f t="shared" si="22"/>
        <v>412.5</v>
      </c>
      <c r="M3026" s="11">
        <v>0.3</v>
      </c>
      <c r="O3026" s="16"/>
      <c r="P3026" s="14"/>
      <c r="Q3026" s="12"/>
      <c r="R3026" s="13"/>
    </row>
    <row r="3027" spans="1:18" ht="15.75" customHeight="1" x14ac:dyDescent="0.25">
      <c r="A3027" s="1"/>
      <c r="B3027" s="6" t="s">
        <v>14</v>
      </c>
      <c r="C3027" s="6">
        <v>1185732</v>
      </c>
      <c r="D3027" s="7">
        <v>44535</v>
      </c>
      <c r="E3027" s="6" t="s">
        <v>33</v>
      </c>
      <c r="F3027" s="6" t="s">
        <v>106</v>
      </c>
      <c r="G3027" s="6" t="s">
        <v>107</v>
      </c>
      <c r="H3027" s="6" t="s">
        <v>20</v>
      </c>
      <c r="I3027" s="8">
        <v>0.5</v>
      </c>
      <c r="J3027" s="9">
        <v>2250</v>
      </c>
      <c r="K3027" s="10">
        <f t="shared" si="23"/>
        <v>1125</v>
      </c>
      <c r="L3027" s="10">
        <f t="shared" si="22"/>
        <v>337.5</v>
      </c>
      <c r="M3027" s="11">
        <v>0.3</v>
      </c>
      <c r="O3027" s="16"/>
      <c r="P3027" s="14"/>
      <c r="Q3027" s="12"/>
      <c r="R3027" s="13"/>
    </row>
    <row r="3028" spans="1:18" ht="15.75" customHeight="1" x14ac:dyDescent="0.25">
      <c r="A3028" s="1"/>
      <c r="B3028" s="6" t="s">
        <v>14</v>
      </c>
      <c r="C3028" s="6">
        <v>1185732</v>
      </c>
      <c r="D3028" s="7">
        <v>44535</v>
      </c>
      <c r="E3028" s="6" t="s">
        <v>33</v>
      </c>
      <c r="F3028" s="6" t="s">
        <v>106</v>
      </c>
      <c r="G3028" s="6" t="s">
        <v>107</v>
      </c>
      <c r="H3028" s="6" t="s">
        <v>21</v>
      </c>
      <c r="I3028" s="8">
        <v>0.6</v>
      </c>
      <c r="J3028" s="9">
        <v>2250</v>
      </c>
      <c r="K3028" s="10">
        <f t="shared" si="23"/>
        <v>1350</v>
      </c>
      <c r="L3028" s="10">
        <f t="shared" si="22"/>
        <v>675</v>
      </c>
      <c r="M3028" s="11">
        <v>0.5</v>
      </c>
      <c r="O3028" s="16"/>
      <c r="P3028" s="14"/>
      <c r="Q3028" s="12"/>
      <c r="R3028" s="13"/>
    </row>
    <row r="3029" spans="1:18" ht="15.75" customHeight="1" x14ac:dyDescent="0.25">
      <c r="A3029" s="1"/>
      <c r="B3029" s="6" t="s">
        <v>14</v>
      </c>
      <c r="C3029" s="6">
        <v>1185732</v>
      </c>
      <c r="D3029" s="7">
        <v>44535</v>
      </c>
      <c r="E3029" s="6" t="s">
        <v>33</v>
      </c>
      <c r="F3029" s="6" t="s">
        <v>106</v>
      </c>
      <c r="G3029" s="6" t="s">
        <v>107</v>
      </c>
      <c r="H3029" s="6" t="s">
        <v>22</v>
      </c>
      <c r="I3029" s="8">
        <v>0.64999999999999991</v>
      </c>
      <c r="J3029" s="9">
        <v>3250</v>
      </c>
      <c r="K3029" s="10">
        <f t="shared" si="23"/>
        <v>2112.4999999999995</v>
      </c>
      <c r="L3029" s="10">
        <f t="shared" si="22"/>
        <v>844.99999999999989</v>
      </c>
      <c r="M3029" s="11">
        <v>0.4</v>
      </c>
      <c r="O3029" s="16"/>
      <c r="P3029" s="14"/>
      <c r="Q3029" s="12"/>
      <c r="R3029" s="13"/>
    </row>
    <row r="3030" spans="1:18" ht="15.75" customHeight="1" x14ac:dyDescent="0.25">
      <c r="A3030" s="1" t="s">
        <v>39</v>
      </c>
      <c r="B3030" s="6" t="s">
        <v>14</v>
      </c>
      <c r="C3030" s="6">
        <v>1185732</v>
      </c>
      <c r="D3030" s="7">
        <v>44199</v>
      </c>
      <c r="E3030" s="6" t="s">
        <v>33</v>
      </c>
      <c r="F3030" s="6" t="s">
        <v>108</v>
      </c>
      <c r="G3030" s="6" t="s">
        <v>109</v>
      </c>
      <c r="H3030" s="6" t="s">
        <v>17</v>
      </c>
      <c r="I3030" s="8">
        <v>0.30000000000000004</v>
      </c>
      <c r="J3030" s="9">
        <v>4500</v>
      </c>
      <c r="K3030" s="10">
        <f t="shared" si="23"/>
        <v>1350.0000000000002</v>
      </c>
      <c r="L3030" s="10">
        <f t="shared" si="22"/>
        <v>405.00000000000006</v>
      </c>
      <c r="M3030" s="11">
        <v>0.3</v>
      </c>
      <c r="O3030" s="16"/>
      <c r="P3030" s="14"/>
      <c r="Q3030" s="12"/>
      <c r="R3030" s="13"/>
    </row>
    <row r="3031" spans="1:18" ht="15.75" customHeight="1" x14ac:dyDescent="0.25">
      <c r="A3031" s="1"/>
      <c r="B3031" s="6" t="s">
        <v>14</v>
      </c>
      <c r="C3031" s="6">
        <v>1185732</v>
      </c>
      <c r="D3031" s="7">
        <v>44199</v>
      </c>
      <c r="E3031" s="6" t="s">
        <v>33</v>
      </c>
      <c r="F3031" s="6" t="s">
        <v>108</v>
      </c>
      <c r="G3031" s="6" t="s">
        <v>109</v>
      </c>
      <c r="H3031" s="6" t="s">
        <v>18</v>
      </c>
      <c r="I3031" s="8">
        <v>0.30000000000000004</v>
      </c>
      <c r="J3031" s="9">
        <v>2500</v>
      </c>
      <c r="K3031" s="10">
        <f t="shared" si="23"/>
        <v>750.00000000000011</v>
      </c>
      <c r="L3031" s="10">
        <f t="shared" si="22"/>
        <v>262.5</v>
      </c>
      <c r="M3031" s="11">
        <v>0.35</v>
      </c>
      <c r="O3031" s="16"/>
      <c r="P3031" s="14"/>
      <c r="Q3031" s="12"/>
      <c r="R3031" s="13"/>
    </row>
    <row r="3032" spans="1:18" ht="15.75" customHeight="1" x14ac:dyDescent="0.25">
      <c r="A3032" s="1"/>
      <c r="B3032" s="6" t="s">
        <v>14</v>
      </c>
      <c r="C3032" s="6">
        <v>1185732</v>
      </c>
      <c r="D3032" s="7">
        <v>44199</v>
      </c>
      <c r="E3032" s="6" t="s">
        <v>33</v>
      </c>
      <c r="F3032" s="6" t="s">
        <v>108</v>
      </c>
      <c r="G3032" s="6" t="s">
        <v>109</v>
      </c>
      <c r="H3032" s="6" t="s">
        <v>19</v>
      </c>
      <c r="I3032" s="8">
        <v>0.20000000000000007</v>
      </c>
      <c r="J3032" s="9">
        <v>2500</v>
      </c>
      <c r="K3032" s="10">
        <f t="shared" si="23"/>
        <v>500.00000000000017</v>
      </c>
      <c r="L3032" s="10">
        <f t="shared" si="22"/>
        <v>150.00000000000006</v>
      </c>
      <c r="M3032" s="11">
        <v>0.3</v>
      </c>
      <c r="O3032" s="16"/>
      <c r="P3032" s="14"/>
      <c r="Q3032" s="12"/>
      <c r="R3032" s="13"/>
    </row>
    <row r="3033" spans="1:18" ht="15.75" customHeight="1" x14ac:dyDescent="0.25">
      <c r="A3033" s="1"/>
      <c r="B3033" s="6" t="s">
        <v>14</v>
      </c>
      <c r="C3033" s="6">
        <v>1185732</v>
      </c>
      <c r="D3033" s="7">
        <v>44199</v>
      </c>
      <c r="E3033" s="6" t="s">
        <v>33</v>
      </c>
      <c r="F3033" s="6" t="s">
        <v>108</v>
      </c>
      <c r="G3033" s="6" t="s">
        <v>109</v>
      </c>
      <c r="H3033" s="6" t="s">
        <v>20</v>
      </c>
      <c r="I3033" s="8">
        <v>0.25000000000000006</v>
      </c>
      <c r="J3033" s="9">
        <v>1000</v>
      </c>
      <c r="K3033" s="10">
        <f t="shared" si="23"/>
        <v>250.00000000000006</v>
      </c>
      <c r="L3033" s="10">
        <f t="shared" si="22"/>
        <v>75.000000000000014</v>
      </c>
      <c r="M3033" s="11">
        <v>0.3</v>
      </c>
      <c r="O3033" s="16"/>
      <c r="P3033" s="14"/>
      <c r="Q3033" s="12"/>
      <c r="R3033" s="13"/>
    </row>
    <row r="3034" spans="1:18" ht="15.75" customHeight="1" x14ac:dyDescent="0.25">
      <c r="A3034" s="1"/>
      <c r="B3034" s="6" t="s">
        <v>14</v>
      </c>
      <c r="C3034" s="6">
        <v>1185732</v>
      </c>
      <c r="D3034" s="7">
        <v>44199</v>
      </c>
      <c r="E3034" s="6" t="s">
        <v>33</v>
      </c>
      <c r="F3034" s="6" t="s">
        <v>108</v>
      </c>
      <c r="G3034" s="6" t="s">
        <v>109</v>
      </c>
      <c r="H3034" s="6" t="s">
        <v>21</v>
      </c>
      <c r="I3034" s="8">
        <v>0.39999999999999997</v>
      </c>
      <c r="J3034" s="9">
        <v>1500</v>
      </c>
      <c r="K3034" s="10">
        <f t="shared" si="23"/>
        <v>600</v>
      </c>
      <c r="L3034" s="10">
        <f t="shared" si="22"/>
        <v>300</v>
      </c>
      <c r="M3034" s="11">
        <v>0.5</v>
      </c>
      <c r="O3034" s="16"/>
      <c r="P3034" s="14"/>
      <c r="Q3034" s="12"/>
      <c r="R3034" s="13"/>
    </row>
    <row r="3035" spans="1:18" ht="15.75" customHeight="1" x14ac:dyDescent="0.25">
      <c r="A3035" s="1"/>
      <c r="B3035" s="6" t="s">
        <v>14</v>
      </c>
      <c r="C3035" s="6">
        <v>1185732</v>
      </c>
      <c r="D3035" s="7">
        <v>44199</v>
      </c>
      <c r="E3035" s="6" t="s">
        <v>33</v>
      </c>
      <c r="F3035" s="6" t="s">
        <v>108</v>
      </c>
      <c r="G3035" s="6" t="s">
        <v>109</v>
      </c>
      <c r="H3035" s="6" t="s">
        <v>22</v>
      </c>
      <c r="I3035" s="8">
        <v>0.30000000000000004</v>
      </c>
      <c r="J3035" s="9">
        <v>2500</v>
      </c>
      <c r="K3035" s="10">
        <f t="shared" si="23"/>
        <v>750.00000000000011</v>
      </c>
      <c r="L3035" s="10">
        <f t="shared" si="22"/>
        <v>300.00000000000006</v>
      </c>
      <c r="M3035" s="11">
        <v>0.4</v>
      </c>
      <c r="O3035" s="16"/>
      <c r="P3035" s="14"/>
      <c r="Q3035" s="12"/>
      <c r="R3035" s="13"/>
    </row>
    <row r="3036" spans="1:18" ht="15.75" customHeight="1" x14ac:dyDescent="0.25">
      <c r="A3036" s="1"/>
      <c r="B3036" s="6" t="s">
        <v>14</v>
      </c>
      <c r="C3036" s="6">
        <v>1185732</v>
      </c>
      <c r="D3036" s="7">
        <v>44230</v>
      </c>
      <c r="E3036" s="6" t="s">
        <v>33</v>
      </c>
      <c r="F3036" s="6" t="s">
        <v>108</v>
      </c>
      <c r="G3036" s="6" t="s">
        <v>109</v>
      </c>
      <c r="H3036" s="6" t="s">
        <v>17</v>
      </c>
      <c r="I3036" s="8">
        <v>0.30000000000000004</v>
      </c>
      <c r="J3036" s="9">
        <v>5000</v>
      </c>
      <c r="K3036" s="10">
        <f t="shared" si="23"/>
        <v>1500.0000000000002</v>
      </c>
      <c r="L3036" s="10">
        <f t="shared" si="22"/>
        <v>450.00000000000006</v>
      </c>
      <c r="M3036" s="11">
        <v>0.3</v>
      </c>
      <c r="O3036" s="16"/>
      <c r="P3036" s="14"/>
      <c r="Q3036" s="12"/>
      <c r="R3036" s="13"/>
    </row>
    <row r="3037" spans="1:18" ht="15.75" customHeight="1" x14ac:dyDescent="0.25">
      <c r="A3037" s="1"/>
      <c r="B3037" s="6" t="s">
        <v>14</v>
      </c>
      <c r="C3037" s="6">
        <v>1185732</v>
      </c>
      <c r="D3037" s="7">
        <v>44230</v>
      </c>
      <c r="E3037" s="6" t="s">
        <v>33</v>
      </c>
      <c r="F3037" s="6" t="s">
        <v>108</v>
      </c>
      <c r="G3037" s="6" t="s">
        <v>109</v>
      </c>
      <c r="H3037" s="6" t="s">
        <v>18</v>
      </c>
      <c r="I3037" s="8">
        <v>0.30000000000000004</v>
      </c>
      <c r="J3037" s="9">
        <v>1500</v>
      </c>
      <c r="K3037" s="10">
        <f t="shared" si="23"/>
        <v>450.00000000000006</v>
      </c>
      <c r="L3037" s="10">
        <f t="shared" si="22"/>
        <v>157.5</v>
      </c>
      <c r="M3037" s="11">
        <v>0.35</v>
      </c>
      <c r="O3037" s="16"/>
      <c r="P3037" s="14"/>
      <c r="Q3037" s="12"/>
      <c r="R3037" s="13"/>
    </row>
    <row r="3038" spans="1:18" ht="15.75" customHeight="1" x14ac:dyDescent="0.25">
      <c r="A3038" s="1"/>
      <c r="B3038" s="6" t="s">
        <v>14</v>
      </c>
      <c r="C3038" s="6">
        <v>1185732</v>
      </c>
      <c r="D3038" s="7">
        <v>44230</v>
      </c>
      <c r="E3038" s="6" t="s">
        <v>33</v>
      </c>
      <c r="F3038" s="6" t="s">
        <v>108</v>
      </c>
      <c r="G3038" s="6" t="s">
        <v>109</v>
      </c>
      <c r="H3038" s="6" t="s">
        <v>19</v>
      </c>
      <c r="I3038" s="8">
        <v>0.20000000000000007</v>
      </c>
      <c r="J3038" s="9">
        <v>2000</v>
      </c>
      <c r="K3038" s="10">
        <f t="shared" si="23"/>
        <v>400.00000000000011</v>
      </c>
      <c r="L3038" s="10">
        <f t="shared" si="22"/>
        <v>120.00000000000003</v>
      </c>
      <c r="M3038" s="11">
        <v>0.3</v>
      </c>
      <c r="O3038" s="16"/>
      <c r="P3038" s="14"/>
      <c r="Q3038" s="12"/>
      <c r="R3038" s="13"/>
    </row>
    <row r="3039" spans="1:18" ht="15.75" customHeight="1" x14ac:dyDescent="0.25">
      <c r="A3039" s="1"/>
      <c r="B3039" s="6" t="s">
        <v>14</v>
      </c>
      <c r="C3039" s="6">
        <v>1185732</v>
      </c>
      <c r="D3039" s="7">
        <v>44230</v>
      </c>
      <c r="E3039" s="6" t="s">
        <v>33</v>
      </c>
      <c r="F3039" s="6" t="s">
        <v>108</v>
      </c>
      <c r="G3039" s="6" t="s">
        <v>109</v>
      </c>
      <c r="H3039" s="6" t="s">
        <v>20</v>
      </c>
      <c r="I3039" s="8">
        <v>0.25000000000000006</v>
      </c>
      <c r="J3039" s="9">
        <v>750</v>
      </c>
      <c r="K3039" s="10">
        <f t="shared" si="23"/>
        <v>187.50000000000003</v>
      </c>
      <c r="L3039" s="10">
        <f t="shared" si="22"/>
        <v>56.250000000000007</v>
      </c>
      <c r="M3039" s="11">
        <v>0.3</v>
      </c>
      <c r="O3039" s="16"/>
      <c r="P3039" s="14"/>
      <c r="Q3039" s="12"/>
      <c r="R3039" s="13"/>
    </row>
    <row r="3040" spans="1:18" ht="15.75" customHeight="1" x14ac:dyDescent="0.25">
      <c r="A3040" s="1"/>
      <c r="B3040" s="6" t="s">
        <v>14</v>
      </c>
      <c r="C3040" s="6">
        <v>1185732</v>
      </c>
      <c r="D3040" s="7">
        <v>44230</v>
      </c>
      <c r="E3040" s="6" t="s">
        <v>33</v>
      </c>
      <c r="F3040" s="6" t="s">
        <v>108</v>
      </c>
      <c r="G3040" s="6" t="s">
        <v>109</v>
      </c>
      <c r="H3040" s="6" t="s">
        <v>21</v>
      </c>
      <c r="I3040" s="8">
        <v>0.39999999999999997</v>
      </c>
      <c r="J3040" s="9">
        <v>1500</v>
      </c>
      <c r="K3040" s="10">
        <f t="shared" si="23"/>
        <v>600</v>
      </c>
      <c r="L3040" s="10">
        <f t="shared" si="22"/>
        <v>300</v>
      </c>
      <c r="M3040" s="11">
        <v>0.5</v>
      </c>
      <c r="O3040" s="16"/>
      <c r="P3040" s="14"/>
      <c r="Q3040" s="12"/>
      <c r="R3040" s="13"/>
    </row>
    <row r="3041" spans="1:18" ht="15.75" customHeight="1" x14ac:dyDescent="0.25">
      <c r="A3041" s="1"/>
      <c r="B3041" s="6" t="s">
        <v>14</v>
      </c>
      <c r="C3041" s="6">
        <v>1185732</v>
      </c>
      <c r="D3041" s="7">
        <v>44230</v>
      </c>
      <c r="E3041" s="6" t="s">
        <v>33</v>
      </c>
      <c r="F3041" s="6" t="s">
        <v>108</v>
      </c>
      <c r="G3041" s="6" t="s">
        <v>109</v>
      </c>
      <c r="H3041" s="6" t="s">
        <v>22</v>
      </c>
      <c r="I3041" s="8">
        <v>0.14999999999999997</v>
      </c>
      <c r="J3041" s="9">
        <v>2500</v>
      </c>
      <c r="K3041" s="10">
        <f t="shared" si="23"/>
        <v>374.99999999999994</v>
      </c>
      <c r="L3041" s="10">
        <f t="shared" si="22"/>
        <v>149.99999999999997</v>
      </c>
      <c r="M3041" s="11">
        <v>0.4</v>
      </c>
      <c r="O3041" s="16"/>
      <c r="P3041" s="14"/>
      <c r="Q3041" s="12"/>
      <c r="R3041" s="13"/>
    </row>
    <row r="3042" spans="1:18" ht="15.75" customHeight="1" x14ac:dyDescent="0.25">
      <c r="A3042" s="1"/>
      <c r="B3042" s="6" t="s">
        <v>14</v>
      </c>
      <c r="C3042" s="6">
        <v>1185732</v>
      </c>
      <c r="D3042" s="7">
        <v>44257</v>
      </c>
      <c r="E3042" s="6" t="s">
        <v>33</v>
      </c>
      <c r="F3042" s="6" t="s">
        <v>108</v>
      </c>
      <c r="G3042" s="6" t="s">
        <v>109</v>
      </c>
      <c r="H3042" s="6" t="s">
        <v>17</v>
      </c>
      <c r="I3042" s="8">
        <v>0.20000000000000004</v>
      </c>
      <c r="J3042" s="9">
        <v>4700</v>
      </c>
      <c r="K3042" s="10">
        <f t="shared" si="23"/>
        <v>940.00000000000023</v>
      </c>
      <c r="L3042" s="10">
        <f t="shared" si="22"/>
        <v>282.00000000000006</v>
      </c>
      <c r="M3042" s="11">
        <v>0.3</v>
      </c>
      <c r="O3042" s="16"/>
      <c r="P3042" s="14"/>
      <c r="Q3042" s="12"/>
      <c r="R3042" s="13"/>
    </row>
    <row r="3043" spans="1:18" ht="15.75" customHeight="1" x14ac:dyDescent="0.25">
      <c r="A3043" s="1"/>
      <c r="B3043" s="6" t="s">
        <v>14</v>
      </c>
      <c r="C3043" s="6">
        <v>1185732</v>
      </c>
      <c r="D3043" s="7">
        <v>44257</v>
      </c>
      <c r="E3043" s="6" t="s">
        <v>33</v>
      </c>
      <c r="F3043" s="6" t="s">
        <v>108</v>
      </c>
      <c r="G3043" s="6" t="s">
        <v>109</v>
      </c>
      <c r="H3043" s="6" t="s">
        <v>18</v>
      </c>
      <c r="I3043" s="8">
        <v>0.20000000000000004</v>
      </c>
      <c r="J3043" s="9">
        <v>1750</v>
      </c>
      <c r="K3043" s="10">
        <f t="shared" si="23"/>
        <v>350.00000000000006</v>
      </c>
      <c r="L3043" s="10">
        <f t="shared" si="22"/>
        <v>122.50000000000001</v>
      </c>
      <c r="M3043" s="11">
        <v>0.35</v>
      </c>
      <c r="O3043" s="16"/>
      <c r="P3043" s="14"/>
      <c r="Q3043" s="12"/>
      <c r="R3043" s="13"/>
    </row>
    <row r="3044" spans="1:18" ht="15.75" customHeight="1" x14ac:dyDescent="0.25">
      <c r="A3044" s="1"/>
      <c r="B3044" s="6" t="s">
        <v>14</v>
      </c>
      <c r="C3044" s="6">
        <v>1185732</v>
      </c>
      <c r="D3044" s="7">
        <v>44257</v>
      </c>
      <c r="E3044" s="6" t="s">
        <v>33</v>
      </c>
      <c r="F3044" s="6" t="s">
        <v>108</v>
      </c>
      <c r="G3044" s="6" t="s">
        <v>109</v>
      </c>
      <c r="H3044" s="6" t="s">
        <v>19</v>
      </c>
      <c r="I3044" s="8">
        <v>0.10000000000000003</v>
      </c>
      <c r="J3044" s="9">
        <v>2250</v>
      </c>
      <c r="K3044" s="10">
        <f t="shared" si="23"/>
        <v>225.00000000000009</v>
      </c>
      <c r="L3044" s="10">
        <f t="shared" si="22"/>
        <v>67.500000000000028</v>
      </c>
      <c r="M3044" s="11">
        <v>0.3</v>
      </c>
      <c r="O3044" s="16"/>
      <c r="P3044" s="14"/>
      <c r="Q3044" s="12"/>
      <c r="R3044" s="13"/>
    </row>
    <row r="3045" spans="1:18" ht="15.75" customHeight="1" x14ac:dyDescent="0.25">
      <c r="A3045" s="1"/>
      <c r="B3045" s="6" t="s">
        <v>14</v>
      </c>
      <c r="C3045" s="6">
        <v>1185732</v>
      </c>
      <c r="D3045" s="7">
        <v>44257</v>
      </c>
      <c r="E3045" s="6" t="s">
        <v>33</v>
      </c>
      <c r="F3045" s="6" t="s">
        <v>108</v>
      </c>
      <c r="G3045" s="6" t="s">
        <v>109</v>
      </c>
      <c r="H3045" s="6" t="s">
        <v>20</v>
      </c>
      <c r="I3045" s="8">
        <v>0.14999999999999997</v>
      </c>
      <c r="J3045" s="9">
        <v>750</v>
      </c>
      <c r="K3045" s="10">
        <f t="shared" si="23"/>
        <v>112.49999999999997</v>
      </c>
      <c r="L3045" s="10">
        <f t="shared" si="22"/>
        <v>33.749999999999993</v>
      </c>
      <c r="M3045" s="11">
        <v>0.3</v>
      </c>
      <c r="O3045" s="16"/>
      <c r="P3045" s="14"/>
      <c r="Q3045" s="12"/>
      <c r="R3045" s="13"/>
    </row>
    <row r="3046" spans="1:18" ht="15.75" customHeight="1" x14ac:dyDescent="0.25">
      <c r="A3046" s="1"/>
      <c r="B3046" s="6" t="s">
        <v>14</v>
      </c>
      <c r="C3046" s="6">
        <v>1185732</v>
      </c>
      <c r="D3046" s="7">
        <v>44257</v>
      </c>
      <c r="E3046" s="6" t="s">
        <v>33</v>
      </c>
      <c r="F3046" s="6" t="s">
        <v>108</v>
      </c>
      <c r="G3046" s="6" t="s">
        <v>109</v>
      </c>
      <c r="H3046" s="6" t="s">
        <v>21</v>
      </c>
      <c r="I3046" s="8">
        <v>0.30000000000000004</v>
      </c>
      <c r="J3046" s="9">
        <v>1250</v>
      </c>
      <c r="K3046" s="10">
        <f t="shared" si="23"/>
        <v>375.00000000000006</v>
      </c>
      <c r="L3046" s="10">
        <f t="shared" si="22"/>
        <v>187.50000000000003</v>
      </c>
      <c r="M3046" s="11">
        <v>0.5</v>
      </c>
      <c r="O3046" s="16"/>
      <c r="P3046" s="14"/>
      <c r="Q3046" s="12"/>
      <c r="R3046" s="13"/>
    </row>
    <row r="3047" spans="1:18" ht="15.75" customHeight="1" x14ac:dyDescent="0.25">
      <c r="A3047" s="1"/>
      <c r="B3047" s="6" t="s">
        <v>14</v>
      </c>
      <c r="C3047" s="6">
        <v>1185732</v>
      </c>
      <c r="D3047" s="7">
        <v>44257</v>
      </c>
      <c r="E3047" s="6" t="s">
        <v>33</v>
      </c>
      <c r="F3047" s="6" t="s">
        <v>108</v>
      </c>
      <c r="G3047" s="6" t="s">
        <v>109</v>
      </c>
      <c r="H3047" s="6" t="s">
        <v>22</v>
      </c>
      <c r="I3047" s="8">
        <v>0.20000000000000004</v>
      </c>
      <c r="J3047" s="9">
        <v>2250</v>
      </c>
      <c r="K3047" s="10">
        <f t="shared" si="23"/>
        <v>450.00000000000011</v>
      </c>
      <c r="L3047" s="10">
        <f t="shared" si="22"/>
        <v>180.00000000000006</v>
      </c>
      <c r="M3047" s="11">
        <v>0.4</v>
      </c>
      <c r="O3047" s="16"/>
      <c r="P3047" s="14"/>
      <c r="Q3047" s="12"/>
      <c r="R3047" s="13"/>
    </row>
    <row r="3048" spans="1:18" ht="15.75" customHeight="1" x14ac:dyDescent="0.25">
      <c r="A3048" s="1"/>
      <c r="B3048" s="6" t="s">
        <v>14</v>
      </c>
      <c r="C3048" s="6">
        <v>1185732</v>
      </c>
      <c r="D3048" s="7">
        <v>44289</v>
      </c>
      <c r="E3048" s="6" t="s">
        <v>33</v>
      </c>
      <c r="F3048" s="6" t="s">
        <v>108</v>
      </c>
      <c r="G3048" s="6" t="s">
        <v>109</v>
      </c>
      <c r="H3048" s="6" t="s">
        <v>17</v>
      </c>
      <c r="I3048" s="8">
        <v>0.20000000000000004</v>
      </c>
      <c r="J3048" s="9">
        <v>4500</v>
      </c>
      <c r="K3048" s="10">
        <f t="shared" si="23"/>
        <v>900.00000000000023</v>
      </c>
      <c r="L3048" s="10">
        <f t="shared" si="22"/>
        <v>270.00000000000006</v>
      </c>
      <c r="M3048" s="11">
        <v>0.3</v>
      </c>
      <c r="O3048" s="16"/>
      <c r="P3048" s="14"/>
      <c r="Q3048" s="12"/>
      <c r="R3048" s="13"/>
    </row>
    <row r="3049" spans="1:18" ht="15.75" customHeight="1" x14ac:dyDescent="0.25">
      <c r="A3049" s="1"/>
      <c r="B3049" s="6" t="s">
        <v>14</v>
      </c>
      <c r="C3049" s="6">
        <v>1185732</v>
      </c>
      <c r="D3049" s="7">
        <v>44289</v>
      </c>
      <c r="E3049" s="6" t="s">
        <v>33</v>
      </c>
      <c r="F3049" s="6" t="s">
        <v>108</v>
      </c>
      <c r="G3049" s="6" t="s">
        <v>109</v>
      </c>
      <c r="H3049" s="6" t="s">
        <v>18</v>
      </c>
      <c r="I3049" s="8">
        <v>0.20000000000000004</v>
      </c>
      <c r="J3049" s="9">
        <v>1500</v>
      </c>
      <c r="K3049" s="10">
        <f t="shared" si="23"/>
        <v>300.00000000000006</v>
      </c>
      <c r="L3049" s="10">
        <f t="shared" si="22"/>
        <v>105.00000000000001</v>
      </c>
      <c r="M3049" s="11">
        <v>0.35</v>
      </c>
      <c r="O3049" s="16"/>
      <c r="P3049" s="14"/>
      <c r="Q3049" s="12"/>
      <c r="R3049" s="13"/>
    </row>
    <row r="3050" spans="1:18" ht="15.75" customHeight="1" x14ac:dyDescent="0.25">
      <c r="A3050" s="1"/>
      <c r="B3050" s="6" t="s">
        <v>14</v>
      </c>
      <c r="C3050" s="6">
        <v>1185732</v>
      </c>
      <c r="D3050" s="7">
        <v>44289</v>
      </c>
      <c r="E3050" s="6" t="s">
        <v>33</v>
      </c>
      <c r="F3050" s="6" t="s">
        <v>108</v>
      </c>
      <c r="G3050" s="6" t="s">
        <v>109</v>
      </c>
      <c r="H3050" s="6" t="s">
        <v>19</v>
      </c>
      <c r="I3050" s="8">
        <v>0.10000000000000003</v>
      </c>
      <c r="J3050" s="9">
        <v>1500</v>
      </c>
      <c r="K3050" s="10">
        <f t="shared" si="23"/>
        <v>150.00000000000006</v>
      </c>
      <c r="L3050" s="10">
        <f t="shared" si="22"/>
        <v>45.000000000000014</v>
      </c>
      <c r="M3050" s="11">
        <v>0.3</v>
      </c>
      <c r="O3050" s="16"/>
      <c r="P3050" s="14"/>
      <c r="Q3050" s="12"/>
      <c r="R3050" s="13"/>
    </row>
    <row r="3051" spans="1:18" ht="15.75" customHeight="1" x14ac:dyDescent="0.25">
      <c r="A3051" s="1"/>
      <c r="B3051" s="6" t="s">
        <v>14</v>
      </c>
      <c r="C3051" s="6">
        <v>1185732</v>
      </c>
      <c r="D3051" s="7">
        <v>44289</v>
      </c>
      <c r="E3051" s="6" t="s">
        <v>33</v>
      </c>
      <c r="F3051" s="6" t="s">
        <v>108</v>
      </c>
      <c r="G3051" s="6" t="s">
        <v>109</v>
      </c>
      <c r="H3051" s="6" t="s">
        <v>20</v>
      </c>
      <c r="I3051" s="8">
        <v>0.14999999999999997</v>
      </c>
      <c r="J3051" s="9">
        <v>750</v>
      </c>
      <c r="K3051" s="10">
        <f t="shared" si="23"/>
        <v>112.49999999999997</v>
      </c>
      <c r="L3051" s="10">
        <f t="shared" si="22"/>
        <v>33.749999999999993</v>
      </c>
      <c r="M3051" s="11">
        <v>0.3</v>
      </c>
      <c r="O3051" s="16"/>
      <c r="P3051" s="14"/>
      <c r="Q3051" s="12"/>
      <c r="R3051" s="13"/>
    </row>
    <row r="3052" spans="1:18" ht="15.75" customHeight="1" x14ac:dyDescent="0.25">
      <c r="A3052" s="1"/>
      <c r="B3052" s="6" t="s">
        <v>14</v>
      </c>
      <c r="C3052" s="6">
        <v>1185732</v>
      </c>
      <c r="D3052" s="7">
        <v>44289</v>
      </c>
      <c r="E3052" s="6" t="s">
        <v>33</v>
      </c>
      <c r="F3052" s="6" t="s">
        <v>108</v>
      </c>
      <c r="G3052" s="6" t="s">
        <v>109</v>
      </c>
      <c r="H3052" s="6" t="s">
        <v>21</v>
      </c>
      <c r="I3052" s="8">
        <v>0.6</v>
      </c>
      <c r="J3052" s="9">
        <v>1000</v>
      </c>
      <c r="K3052" s="10">
        <f t="shared" si="23"/>
        <v>600</v>
      </c>
      <c r="L3052" s="10">
        <f t="shared" si="22"/>
        <v>300</v>
      </c>
      <c r="M3052" s="11">
        <v>0.5</v>
      </c>
      <c r="O3052" s="16"/>
      <c r="P3052" s="14"/>
      <c r="Q3052" s="12"/>
      <c r="R3052" s="13"/>
    </row>
    <row r="3053" spans="1:18" ht="15.75" customHeight="1" x14ac:dyDescent="0.25">
      <c r="A3053" s="1"/>
      <c r="B3053" s="6" t="s">
        <v>14</v>
      </c>
      <c r="C3053" s="6">
        <v>1185732</v>
      </c>
      <c r="D3053" s="7">
        <v>44289</v>
      </c>
      <c r="E3053" s="6" t="s">
        <v>33</v>
      </c>
      <c r="F3053" s="6" t="s">
        <v>108</v>
      </c>
      <c r="G3053" s="6" t="s">
        <v>109</v>
      </c>
      <c r="H3053" s="6" t="s">
        <v>22</v>
      </c>
      <c r="I3053" s="8">
        <v>0.5</v>
      </c>
      <c r="J3053" s="9">
        <v>2250</v>
      </c>
      <c r="K3053" s="10">
        <f t="shared" si="23"/>
        <v>1125</v>
      </c>
      <c r="L3053" s="10">
        <f t="shared" si="22"/>
        <v>450</v>
      </c>
      <c r="M3053" s="11">
        <v>0.4</v>
      </c>
      <c r="O3053" s="16"/>
      <c r="P3053" s="14"/>
      <c r="Q3053" s="12"/>
      <c r="R3053" s="13"/>
    </row>
    <row r="3054" spans="1:18" ht="15.75" customHeight="1" x14ac:dyDescent="0.25">
      <c r="A3054" s="1"/>
      <c r="B3054" s="6" t="s">
        <v>14</v>
      </c>
      <c r="C3054" s="6">
        <v>1185732</v>
      </c>
      <c r="D3054" s="7">
        <v>44320</v>
      </c>
      <c r="E3054" s="6" t="s">
        <v>33</v>
      </c>
      <c r="F3054" s="6" t="s">
        <v>108</v>
      </c>
      <c r="G3054" s="6" t="s">
        <v>109</v>
      </c>
      <c r="H3054" s="6" t="s">
        <v>17</v>
      </c>
      <c r="I3054" s="8">
        <v>0.6</v>
      </c>
      <c r="J3054" s="9">
        <v>4950</v>
      </c>
      <c r="K3054" s="10">
        <f t="shared" si="23"/>
        <v>2970</v>
      </c>
      <c r="L3054" s="10">
        <f t="shared" si="22"/>
        <v>891</v>
      </c>
      <c r="M3054" s="11">
        <v>0.3</v>
      </c>
      <c r="O3054" s="16"/>
      <c r="P3054" s="14"/>
      <c r="Q3054" s="12"/>
      <c r="R3054" s="13"/>
    </row>
    <row r="3055" spans="1:18" ht="15.75" customHeight="1" x14ac:dyDescent="0.25">
      <c r="A3055" s="1"/>
      <c r="B3055" s="6" t="s">
        <v>14</v>
      </c>
      <c r="C3055" s="6">
        <v>1185732</v>
      </c>
      <c r="D3055" s="7">
        <v>44320</v>
      </c>
      <c r="E3055" s="6" t="s">
        <v>33</v>
      </c>
      <c r="F3055" s="6" t="s">
        <v>108</v>
      </c>
      <c r="G3055" s="6" t="s">
        <v>109</v>
      </c>
      <c r="H3055" s="6" t="s">
        <v>18</v>
      </c>
      <c r="I3055" s="8">
        <v>0.4</v>
      </c>
      <c r="J3055" s="9">
        <v>2000</v>
      </c>
      <c r="K3055" s="10">
        <f t="shared" si="23"/>
        <v>800</v>
      </c>
      <c r="L3055" s="10">
        <f t="shared" si="22"/>
        <v>280</v>
      </c>
      <c r="M3055" s="11">
        <v>0.35</v>
      </c>
      <c r="O3055" s="16"/>
      <c r="P3055" s="14"/>
      <c r="Q3055" s="12"/>
      <c r="R3055" s="13"/>
    </row>
    <row r="3056" spans="1:18" ht="15.75" customHeight="1" x14ac:dyDescent="0.25">
      <c r="A3056" s="1"/>
      <c r="B3056" s="6" t="s">
        <v>14</v>
      </c>
      <c r="C3056" s="6">
        <v>1185732</v>
      </c>
      <c r="D3056" s="7">
        <v>44320</v>
      </c>
      <c r="E3056" s="6" t="s">
        <v>33</v>
      </c>
      <c r="F3056" s="6" t="s">
        <v>108</v>
      </c>
      <c r="G3056" s="6" t="s">
        <v>109</v>
      </c>
      <c r="H3056" s="6" t="s">
        <v>19</v>
      </c>
      <c r="I3056" s="8">
        <v>0.35000000000000003</v>
      </c>
      <c r="J3056" s="9">
        <v>1750</v>
      </c>
      <c r="K3056" s="10">
        <f t="shared" si="23"/>
        <v>612.50000000000011</v>
      </c>
      <c r="L3056" s="10">
        <f t="shared" si="22"/>
        <v>183.75000000000003</v>
      </c>
      <c r="M3056" s="11">
        <v>0.3</v>
      </c>
      <c r="O3056" s="16"/>
      <c r="P3056" s="14"/>
      <c r="Q3056" s="12"/>
      <c r="R3056" s="13"/>
    </row>
    <row r="3057" spans="1:18" ht="15.75" customHeight="1" x14ac:dyDescent="0.25">
      <c r="A3057" s="1"/>
      <c r="B3057" s="6" t="s">
        <v>14</v>
      </c>
      <c r="C3057" s="6">
        <v>1185732</v>
      </c>
      <c r="D3057" s="7">
        <v>44320</v>
      </c>
      <c r="E3057" s="6" t="s">
        <v>33</v>
      </c>
      <c r="F3057" s="6" t="s">
        <v>108</v>
      </c>
      <c r="G3057" s="6" t="s">
        <v>109</v>
      </c>
      <c r="H3057" s="6" t="s">
        <v>20</v>
      </c>
      <c r="I3057" s="8">
        <v>0.35000000000000003</v>
      </c>
      <c r="J3057" s="9">
        <v>1500</v>
      </c>
      <c r="K3057" s="10">
        <f t="shared" si="23"/>
        <v>525</v>
      </c>
      <c r="L3057" s="10">
        <f t="shared" si="22"/>
        <v>157.5</v>
      </c>
      <c r="M3057" s="11">
        <v>0.3</v>
      </c>
      <c r="O3057" s="16"/>
      <c r="P3057" s="14"/>
      <c r="Q3057" s="12"/>
      <c r="R3057" s="13"/>
    </row>
    <row r="3058" spans="1:18" ht="15.75" customHeight="1" x14ac:dyDescent="0.25">
      <c r="A3058" s="1"/>
      <c r="B3058" s="6" t="s">
        <v>14</v>
      </c>
      <c r="C3058" s="6">
        <v>1185732</v>
      </c>
      <c r="D3058" s="7">
        <v>44320</v>
      </c>
      <c r="E3058" s="6" t="s">
        <v>33</v>
      </c>
      <c r="F3058" s="6" t="s">
        <v>108</v>
      </c>
      <c r="G3058" s="6" t="s">
        <v>109</v>
      </c>
      <c r="H3058" s="6" t="s">
        <v>21</v>
      </c>
      <c r="I3058" s="8">
        <v>0.44999999999999996</v>
      </c>
      <c r="J3058" s="9">
        <v>1750</v>
      </c>
      <c r="K3058" s="10">
        <f t="shared" si="23"/>
        <v>787.49999999999989</v>
      </c>
      <c r="L3058" s="10">
        <f t="shared" si="22"/>
        <v>393.74999999999994</v>
      </c>
      <c r="M3058" s="11">
        <v>0.5</v>
      </c>
      <c r="O3058" s="16"/>
      <c r="P3058" s="14"/>
      <c r="Q3058" s="12"/>
      <c r="R3058" s="13"/>
    </row>
    <row r="3059" spans="1:18" ht="15.75" customHeight="1" x14ac:dyDescent="0.25">
      <c r="A3059" s="1"/>
      <c r="B3059" s="6" t="s">
        <v>14</v>
      </c>
      <c r="C3059" s="6">
        <v>1185732</v>
      </c>
      <c r="D3059" s="7">
        <v>44320</v>
      </c>
      <c r="E3059" s="6" t="s">
        <v>33</v>
      </c>
      <c r="F3059" s="6" t="s">
        <v>108</v>
      </c>
      <c r="G3059" s="6" t="s">
        <v>109</v>
      </c>
      <c r="H3059" s="6" t="s">
        <v>22</v>
      </c>
      <c r="I3059" s="8">
        <v>0.49999999999999994</v>
      </c>
      <c r="J3059" s="9">
        <v>3000</v>
      </c>
      <c r="K3059" s="10">
        <f t="shared" si="23"/>
        <v>1499.9999999999998</v>
      </c>
      <c r="L3059" s="10">
        <f t="shared" si="22"/>
        <v>599.99999999999989</v>
      </c>
      <c r="M3059" s="11">
        <v>0.4</v>
      </c>
      <c r="O3059" s="16"/>
      <c r="P3059" s="14"/>
      <c r="Q3059" s="12"/>
      <c r="R3059" s="13"/>
    </row>
    <row r="3060" spans="1:18" ht="15.75" customHeight="1" x14ac:dyDescent="0.25">
      <c r="A3060" s="1"/>
      <c r="B3060" s="6" t="s">
        <v>14</v>
      </c>
      <c r="C3060" s="6">
        <v>1185732</v>
      </c>
      <c r="D3060" s="7">
        <v>44350</v>
      </c>
      <c r="E3060" s="6" t="s">
        <v>33</v>
      </c>
      <c r="F3060" s="6" t="s">
        <v>108</v>
      </c>
      <c r="G3060" s="6" t="s">
        <v>109</v>
      </c>
      <c r="H3060" s="6" t="s">
        <v>17</v>
      </c>
      <c r="I3060" s="8">
        <v>0.35000000000000003</v>
      </c>
      <c r="J3060" s="9">
        <v>5500</v>
      </c>
      <c r="K3060" s="10">
        <f t="shared" si="23"/>
        <v>1925.0000000000002</v>
      </c>
      <c r="L3060" s="10">
        <f t="shared" si="22"/>
        <v>577.5</v>
      </c>
      <c r="M3060" s="11">
        <v>0.3</v>
      </c>
      <c r="O3060" s="16"/>
      <c r="P3060" s="14"/>
      <c r="Q3060" s="12"/>
      <c r="R3060" s="13"/>
    </row>
    <row r="3061" spans="1:18" ht="15.75" customHeight="1" x14ac:dyDescent="0.25">
      <c r="A3061" s="1"/>
      <c r="B3061" s="6" t="s">
        <v>14</v>
      </c>
      <c r="C3061" s="6">
        <v>1185732</v>
      </c>
      <c r="D3061" s="7">
        <v>44350</v>
      </c>
      <c r="E3061" s="6" t="s">
        <v>33</v>
      </c>
      <c r="F3061" s="6" t="s">
        <v>108</v>
      </c>
      <c r="G3061" s="6" t="s">
        <v>109</v>
      </c>
      <c r="H3061" s="6" t="s">
        <v>18</v>
      </c>
      <c r="I3061" s="8">
        <v>0.3000000000000001</v>
      </c>
      <c r="J3061" s="9">
        <v>3000</v>
      </c>
      <c r="K3061" s="10">
        <f t="shared" si="23"/>
        <v>900.00000000000034</v>
      </c>
      <c r="L3061" s="10">
        <f t="shared" si="22"/>
        <v>315.00000000000011</v>
      </c>
      <c r="M3061" s="11">
        <v>0.35</v>
      </c>
      <c r="O3061" s="16"/>
      <c r="P3061" s="14"/>
      <c r="Q3061" s="12"/>
      <c r="R3061" s="13"/>
    </row>
    <row r="3062" spans="1:18" ht="15.75" customHeight="1" x14ac:dyDescent="0.25">
      <c r="A3062" s="1"/>
      <c r="B3062" s="6" t="s">
        <v>14</v>
      </c>
      <c r="C3062" s="6">
        <v>1185732</v>
      </c>
      <c r="D3062" s="7">
        <v>44350</v>
      </c>
      <c r="E3062" s="6" t="s">
        <v>33</v>
      </c>
      <c r="F3062" s="6" t="s">
        <v>108</v>
      </c>
      <c r="G3062" s="6" t="s">
        <v>109</v>
      </c>
      <c r="H3062" s="6" t="s">
        <v>19</v>
      </c>
      <c r="I3062" s="8">
        <v>0.25000000000000006</v>
      </c>
      <c r="J3062" s="9">
        <v>2000</v>
      </c>
      <c r="K3062" s="10">
        <f t="shared" si="23"/>
        <v>500.00000000000011</v>
      </c>
      <c r="L3062" s="10">
        <f t="shared" si="22"/>
        <v>150.00000000000003</v>
      </c>
      <c r="M3062" s="11">
        <v>0.3</v>
      </c>
      <c r="O3062" s="16"/>
      <c r="P3062" s="14"/>
      <c r="Q3062" s="12"/>
      <c r="R3062" s="13"/>
    </row>
    <row r="3063" spans="1:18" ht="15.75" customHeight="1" x14ac:dyDescent="0.25">
      <c r="A3063" s="1"/>
      <c r="B3063" s="6" t="s">
        <v>14</v>
      </c>
      <c r="C3063" s="6">
        <v>1185732</v>
      </c>
      <c r="D3063" s="7">
        <v>44350</v>
      </c>
      <c r="E3063" s="6" t="s">
        <v>33</v>
      </c>
      <c r="F3063" s="6" t="s">
        <v>108</v>
      </c>
      <c r="G3063" s="6" t="s">
        <v>109</v>
      </c>
      <c r="H3063" s="6" t="s">
        <v>20</v>
      </c>
      <c r="I3063" s="8">
        <v>0.25000000000000006</v>
      </c>
      <c r="J3063" s="9">
        <v>1750</v>
      </c>
      <c r="K3063" s="10">
        <f t="shared" si="23"/>
        <v>437.50000000000011</v>
      </c>
      <c r="L3063" s="10">
        <f t="shared" si="22"/>
        <v>131.25000000000003</v>
      </c>
      <c r="M3063" s="11">
        <v>0.3</v>
      </c>
      <c r="O3063" s="16"/>
      <c r="P3063" s="14"/>
      <c r="Q3063" s="12"/>
      <c r="R3063" s="13"/>
    </row>
    <row r="3064" spans="1:18" ht="15.75" customHeight="1" x14ac:dyDescent="0.25">
      <c r="A3064" s="1"/>
      <c r="B3064" s="6" t="s">
        <v>14</v>
      </c>
      <c r="C3064" s="6">
        <v>1185732</v>
      </c>
      <c r="D3064" s="7">
        <v>44350</v>
      </c>
      <c r="E3064" s="6" t="s">
        <v>33</v>
      </c>
      <c r="F3064" s="6" t="s">
        <v>108</v>
      </c>
      <c r="G3064" s="6" t="s">
        <v>109</v>
      </c>
      <c r="H3064" s="6" t="s">
        <v>21</v>
      </c>
      <c r="I3064" s="8">
        <v>0.35000000000000003</v>
      </c>
      <c r="J3064" s="9">
        <v>1750</v>
      </c>
      <c r="K3064" s="10">
        <f t="shared" si="23"/>
        <v>612.50000000000011</v>
      </c>
      <c r="L3064" s="10">
        <f t="shared" si="22"/>
        <v>306.25000000000006</v>
      </c>
      <c r="M3064" s="11">
        <v>0.5</v>
      </c>
      <c r="O3064" s="16"/>
      <c r="P3064" s="14"/>
      <c r="Q3064" s="12"/>
      <c r="R3064" s="13"/>
    </row>
    <row r="3065" spans="1:18" ht="15.75" customHeight="1" x14ac:dyDescent="0.25">
      <c r="A3065" s="1"/>
      <c r="B3065" s="6" t="s">
        <v>14</v>
      </c>
      <c r="C3065" s="6">
        <v>1185732</v>
      </c>
      <c r="D3065" s="7">
        <v>44350</v>
      </c>
      <c r="E3065" s="6" t="s">
        <v>33</v>
      </c>
      <c r="F3065" s="6" t="s">
        <v>108</v>
      </c>
      <c r="G3065" s="6" t="s">
        <v>109</v>
      </c>
      <c r="H3065" s="6" t="s">
        <v>22</v>
      </c>
      <c r="I3065" s="8">
        <v>0.55000000000000004</v>
      </c>
      <c r="J3065" s="9">
        <v>3250</v>
      </c>
      <c r="K3065" s="10">
        <f t="shared" si="23"/>
        <v>1787.5000000000002</v>
      </c>
      <c r="L3065" s="10">
        <f t="shared" si="22"/>
        <v>715.00000000000011</v>
      </c>
      <c r="M3065" s="11">
        <v>0.4</v>
      </c>
      <c r="O3065" s="16"/>
      <c r="P3065" s="14"/>
      <c r="Q3065" s="12"/>
      <c r="R3065" s="13"/>
    </row>
    <row r="3066" spans="1:18" ht="15.75" customHeight="1" x14ac:dyDescent="0.25">
      <c r="A3066" s="1"/>
      <c r="B3066" s="6" t="s">
        <v>14</v>
      </c>
      <c r="C3066" s="6">
        <v>1185732</v>
      </c>
      <c r="D3066" s="7">
        <v>44379</v>
      </c>
      <c r="E3066" s="6" t="s">
        <v>33</v>
      </c>
      <c r="F3066" s="6" t="s">
        <v>108</v>
      </c>
      <c r="G3066" s="6" t="s">
        <v>109</v>
      </c>
      <c r="H3066" s="6" t="s">
        <v>17</v>
      </c>
      <c r="I3066" s="8">
        <v>0.5</v>
      </c>
      <c r="J3066" s="9">
        <v>5500</v>
      </c>
      <c r="K3066" s="10">
        <f t="shared" si="23"/>
        <v>2750</v>
      </c>
      <c r="L3066" s="10">
        <f t="shared" si="22"/>
        <v>825</v>
      </c>
      <c r="M3066" s="11">
        <v>0.3</v>
      </c>
      <c r="O3066" s="16"/>
      <c r="P3066" s="14"/>
      <c r="Q3066" s="12"/>
      <c r="R3066" s="13"/>
    </row>
    <row r="3067" spans="1:18" ht="15.75" customHeight="1" x14ac:dyDescent="0.25">
      <c r="A3067" s="1"/>
      <c r="B3067" s="6" t="s">
        <v>14</v>
      </c>
      <c r="C3067" s="6">
        <v>1185732</v>
      </c>
      <c r="D3067" s="7">
        <v>44379</v>
      </c>
      <c r="E3067" s="6" t="s">
        <v>33</v>
      </c>
      <c r="F3067" s="6" t="s">
        <v>108</v>
      </c>
      <c r="G3067" s="6" t="s">
        <v>109</v>
      </c>
      <c r="H3067" s="6" t="s">
        <v>18</v>
      </c>
      <c r="I3067" s="8">
        <v>0.45000000000000007</v>
      </c>
      <c r="J3067" s="9">
        <v>3000</v>
      </c>
      <c r="K3067" s="10">
        <f t="shared" si="23"/>
        <v>1350.0000000000002</v>
      </c>
      <c r="L3067" s="10">
        <f t="shared" ref="L3067:L3321" si="24">K3067*M3067</f>
        <v>472.50000000000006</v>
      </c>
      <c r="M3067" s="11">
        <v>0.35</v>
      </c>
      <c r="O3067" s="16"/>
      <c r="P3067" s="14"/>
      <c r="Q3067" s="12"/>
      <c r="R3067" s="13"/>
    </row>
    <row r="3068" spans="1:18" ht="15.75" customHeight="1" x14ac:dyDescent="0.25">
      <c r="A3068" s="1"/>
      <c r="B3068" s="6" t="s">
        <v>14</v>
      </c>
      <c r="C3068" s="6">
        <v>1185732</v>
      </c>
      <c r="D3068" s="7">
        <v>44379</v>
      </c>
      <c r="E3068" s="6" t="s">
        <v>33</v>
      </c>
      <c r="F3068" s="6" t="s">
        <v>108</v>
      </c>
      <c r="G3068" s="6" t="s">
        <v>109</v>
      </c>
      <c r="H3068" s="6" t="s">
        <v>19</v>
      </c>
      <c r="I3068" s="8">
        <v>0.4</v>
      </c>
      <c r="J3068" s="9">
        <v>2250</v>
      </c>
      <c r="K3068" s="10">
        <f t="shared" ref="K3068:K3322" si="25">I3068*J3068</f>
        <v>900</v>
      </c>
      <c r="L3068" s="10">
        <f t="shared" si="24"/>
        <v>270</v>
      </c>
      <c r="M3068" s="11">
        <v>0.3</v>
      </c>
      <c r="O3068" s="16"/>
      <c r="P3068" s="14"/>
      <c r="Q3068" s="12"/>
      <c r="R3068" s="13"/>
    </row>
    <row r="3069" spans="1:18" ht="15.75" customHeight="1" x14ac:dyDescent="0.25">
      <c r="A3069" s="1"/>
      <c r="B3069" s="6" t="s">
        <v>14</v>
      </c>
      <c r="C3069" s="6">
        <v>1185732</v>
      </c>
      <c r="D3069" s="7">
        <v>44379</v>
      </c>
      <c r="E3069" s="6" t="s">
        <v>33</v>
      </c>
      <c r="F3069" s="6" t="s">
        <v>108</v>
      </c>
      <c r="G3069" s="6" t="s">
        <v>109</v>
      </c>
      <c r="H3069" s="6" t="s">
        <v>20</v>
      </c>
      <c r="I3069" s="8">
        <v>0.4</v>
      </c>
      <c r="J3069" s="9">
        <v>1750</v>
      </c>
      <c r="K3069" s="10">
        <f t="shared" si="25"/>
        <v>700</v>
      </c>
      <c r="L3069" s="10">
        <f t="shared" si="24"/>
        <v>210</v>
      </c>
      <c r="M3069" s="11">
        <v>0.3</v>
      </c>
      <c r="O3069" s="16"/>
      <c r="P3069" s="14"/>
      <c r="Q3069" s="12"/>
      <c r="R3069" s="13"/>
    </row>
    <row r="3070" spans="1:18" ht="15.75" customHeight="1" x14ac:dyDescent="0.25">
      <c r="A3070" s="1"/>
      <c r="B3070" s="6" t="s">
        <v>14</v>
      </c>
      <c r="C3070" s="6">
        <v>1185732</v>
      </c>
      <c r="D3070" s="7">
        <v>44379</v>
      </c>
      <c r="E3070" s="6" t="s">
        <v>33</v>
      </c>
      <c r="F3070" s="6" t="s">
        <v>108</v>
      </c>
      <c r="G3070" s="6" t="s">
        <v>109</v>
      </c>
      <c r="H3070" s="6" t="s">
        <v>21</v>
      </c>
      <c r="I3070" s="8">
        <v>0.5</v>
      </c>
      <c r="J3070" s="9">
        <v>2000</v>
      </c>
      <c r="K3070" s="10">
        <f t="shared" si="25"/>
        <v>1000</v>
      </c>
      <c r="L3070" s="10">
        <f t="shared" si="24"/>
        <v>500</v>
      </c>
      <c r="M3070" s="11">
        <v>0.5</v>
      </c>
      <c r="O3070" s="16"/>
      <c r="P3070" s="14"/>
      <c r="Q3070" s="12"/>
      <c r="R3070" s="13"/>
    </row>
    <row r="3071" spans="1:18" ht="15.75" customHeight="1" x14ac:dyDescent="0.25">
      <c r="A3071" s="1"/>
      <c r="B3071" s="6" t="s">
        <v>14</v>
      </c>
      <c r="C3071" s="6">
        <v>1185732</v>
      </c>
      <c r="D3071" s="7">
        <v>44379</v>
      </c>
      <c r="E3071" s="6" t="s">
        <v>33</v>
      </c>
      <c r="F3071" s="6" t="s">
        <v>108</v>
      </c>
      <c r="G3071" s="6" t="s">
        <v>109</v>
      </c>
      <c r="H3071" s="6" t="s">
        <v>22</v>
      </c>
      <c r="I3071" s="8">
        <v>0.55000000000000004</v>
      </c>
      <c r="J3071" s="9">
        <v>3750</v>
      </c>
      <c r="K3071" s="10">
        <f t="shared" si="25"/>
        <v>2062.5</v>
      </c>
      <c r="L3071" s="10">
        <f t="shared" si="24"/>
        <v>825</v>
      </c>
      <c r="M3071" s="11">
        <v>0.4</v>
      </c>
      <c r="O3071" s="16"/>
      <c r="P3071" s="14"/>
      <c r="Q3071" s="12"/>
      <c r="R3071" s="13"/>
    </row>
    <row r="3072" spans="1:18" ht="15.75" customHeight="1" x14ac:dyDescent="0.25">
      <c r="A3072" s="1"/>
      <c r="B3072" s="6" t="s">
        <v>14</v>
      </c>
      <c r="C3072" s="6">
        <v>1185732</v>
      </c>
      <c r="D3072" s="7">
        <v>44411</v>
      </c>
      <c r="E3072" s="6" t="s">
        <v>33</v>
      </c>
      <c r="F3072" s="6" t="s">
        <v>108</v>
      </c>
      <c r="G3072" s="6" t="s">
        <v>109</v>
      </c>
      <c r="H3072" s="6" t="s">
        <v>17</v>
      </c>
      <c r="I3072" s="8">
        <v>0.5</v>
      </c>
      <c r="J3072" s="9">
        <v>5250</v>
      </c>
      <c r="K3072" s="10">
        <f t="shared" si="25"/>
        <v>2625</v>
      </c>
      <c r="L3072" s="10">
        <f t="shared" si="24"/>
        <v>787.5</v>
      </c>
      <c r="M3072" s="11">
        <v>0.3</v>
      </c>
      <c r="O3072" s="16"/>
      <c r="P3072" s="14"/>
      <c r="Q3072" s="12"/>
      <c r="R3072" s="13"/>
    </row>
    <row r="3073" spans="1:18" ht="15.75" customHeight="1" x14ac:dyDescent="0.25">
      <c r="A3073" s="1"/>
      <c r="B3073" s="6" t="s">
        <v>14</v>
      </c>
      <c r="C3073" s="6">
        <v>1185732</v>
      </c>
      <c r="D3073" s="7">
        <v>44411</v>
      </c>
      <c r="E3073" s="6" t="s">
        <v>33</v>
      </c>
      <c r="F3073" s="6" t="s">
        <v>108</v>
      </c>
      <c r="G3073" s="6" t="s">
        <v>109</v>
      </c>
      <c r="H3073" s="6" t="s">
        <v>18</v>
      </c>
      <c r="I3073" s="8">
        <v>0.45000000000000007</v>
      </c>
      <c r="J3073" s="9">
        <v>3000</v>
      </c>
      <c r="K3073" s="10">
        <f t="shared" si="25"/>
        <v>1350.0000000000002</v>
      </c>
      <c r="L3073" s="10">
        <f t="shared" si="24"/>
        <v>472.50000000000006</v>
      </c>
      <c r="M3073" s="11">
        <v>0.35</v>
      </c>
      <c r="O3073" s="16"/>
      <c r="P3073" s="14"/>
      <c r="Q3073" s="12"/>
      <c r="R3073" s="13"/>
    </row>
    <row r="3074" spans="1:18" ht="15.75" customHeight="1" x14ac:dyDescent="0.25">
      <c r="A3074" s="1"/>
      <c r="B3074" s="6" t="s">
        <v>14</v>
      </c>
      <c r="C3074" s="6">
        <v>1185732</v>
      </c>
      <c r="D3074" s="7">
        <v>44411</v>
      </c>
      <c r="E3074" s="6" t="s">
        <v>33</v>
      </c>
      <c r="F3074" s="6" t="s">
        <v>108</v>
      </c>
      <c r="G3074" s="6" t="s">
        <v>109</v>
      </c>
      <c r="H3074" s="6" t="s">
        <v>19</v>
      </c>
      <c r="I3074" s="8">
        <v>0.4</v>
      </c>
      <c r="J3074" s="9">
        <v>2250</v>
      </c>
      <c r="K3074" s="10">
        <f t="shared" si="25"/>
        <v>900</v>
      </c>
      <c r="L3074" s="10">
        <f t="shared" si="24"/>
        <v>270</v>
      </c>
      <c r="M3074" s="11">
        <v>0.3</v>
      </c>
      <c r="O3074" s="16"/>
      <c r="P3074" s="14"/>
      <c r="Q3074" s="12"/>
      <c r="R3074" s="13"/>
    </row>
    <row r="3075" spans="1:18" ht="15.75" customHeight="1" x14ac:dyDescent="0.25">
      <c r="A3075" s="1"/>
      <c r="B3075" s="6" t="s">
        <v>14</v>
      </c>
      <c r="C3075" s="6">
        <v>1185732</v>
      </c>
      <c r="D3075" s="7">
        <v>44411</v>
      </c>
      <c r="E3075" s="6" t="s">
        <v>33</v>
      </c>
      <c r="F3075" s="6" t="s">
        <v>108</v>
      </c>
      <c r="G3075" s="6" t="s">
        <v>109</v>
      </c>
      <c r="H3075" s="6" t="s">
        <v>20</v>
      </c>
      <c r="I3075" s="8">
        <v>0.4</v>
      </c>
      <c r="J3075" s="9">
        <v>2000</v>
      </c>
      <c r="K3075" s="10">
        <f t="shared" si="25"/>
        <v>800</v>
      </c>
      <c r="L3075" s="10">
        <f t="shared" si="24"/>
        <v>240</v>
      </c>
      <c r="M3075" s="11">
        <v>0.3</v>
      </c>
      <c r="O3075" s="16"/>
      <c r="P3075" s="14"/>
      <c r="Q3075" s="12"/>
      <c r="R3075" s="13"/>
    </row>
    <row r="3076" spans="1:18" ht="15.75" customHeight="1" x14ac:dyDescent="0.25">
      <c r="A3076" s="1"/>
      <c r="B3076" s="6" t="s">
        <v>14</v>
      </c>
      <c r="C3076" s="6">
        <v>1185732</v>
      </c>
      <c r="D3076" s="7">
        <v>44411</v>
      </c>
      <c r="E3076" s="6" t="s">
        <v>33</v>
      </c>
      <c r="F3076" s="6" t="s">
        <v>108</v>
      </c>
      <c r="G3076" s="6" t="s">
        <v>109</v>
      </c>
      <c r="H3076" s="6" t="s">
        <v>21</v>
      </c>
      <c r="I3076" s="8">
        <v>0.5</v>
      </c>
      <c r="J3076" s="9">
        <v>1750</v>
      </c>
      <c r="K3076" s="10">
        <f t="shared" si="25"/>
        <v>875</v>
      </c>
      <c r="L3076" s="10">
        <f t="shared" si="24"/>
        <v>437.5</v>
      </c>
      <c r="M3076" s="11">
        <v>0.5</v>
      </c>
      <c r="O3076" s="16"/>
      <c r="P3076" s="14"/>
      <c r="Q3076" s="12"/>
      <c r="R3076" s="13"/>
    </row>
    <row r="3077" spans="1:18" ht="15.75" customHeight="1" x14ac:dyDescent="0.25">
      <c r="A3077" s="1"/>
      <c r="B3077" s="6" t="s">
        <v>14</v>
      </c>
      <c r="C3077" s="6">
        <v>1185732</v>
      </c>
      <c r="D3077" s="7">
        <v>44411</v>
      </c>
      <c r="E3077" s="6" t="s">
        <v>33</v>
      </c>
      <c r="F3077" s="6" t="s">
        <v>108</v>
      </c>
      <c r="G3077" s="6" t="s">
        <v>109</v>
      </c>
      <c r="H3077" s="6" t="s">
        <v>22</v>
      </c>
      <c r="I3077" s="8">
        <v>0.55000000000000004</v>
      </c>
      <c r="J3077" s="9">
        <v>3500</v>
      </c>
      <c r="K3077" s="10">
        <f t="shared" si="25"/>
        <v>1925.0000000000002</v>
      </c>
      <c r="L3077" s="10">
        <f t="shared" si="24"/>
        <v>770.00000000000011</v>
      </c>
      <c r="M3077" s="11">
        <v>0.4</v>
      </c>
      <c r="O3077" s="16"/>
      <c r="P3077" s="14"/>
      <c r="Q3077" s="12"/>
      <c r="R3077" s="13"/>
    </row>
    <row r="3078" spans="1:18" ht="15.75" customHeight="1" x14ac:dyDescent="0.25">
      <c r="A3078" s="1"/>
      <c r="B3078" s="6" t="s">
        <v>14</v>
      </c>
      <c r="C3078" s="6">
        <v>1185732</v>
      </c>
      <c r="D3078" s="7">
        <v>44443</v>
      </c>
      <c r="E3078" s="6" t="s">
        <v>33</v>
      </c>
      <c r="F3078" s="6" t="s">
        <v>108</v>
      </c>
      <c r="G3078" s="6" t="s">
        <v>109</v>
      </c>
      <c r="H3078" s="6" t="s">
        <v>17</v>
      </c>
      <c r="I3078" s="8">
        <v>0.35000000000000003</v>
      </c>
      <c r="J3078" s="9">
        <v>4750</v>
      </c>
      <c r="K3078" s="10">
        <f t="shared" si="25"/>
        <v>1662.5000000000002</v>
      </c>
      <c r="L3078" s="10">
        <f t="shared" si="24"/>
        <v>498.75000000000006</v>
      </c>
      <c r="M3078" s="11">
        <v>0.3</v>
      </c>
      <c r="O3078" s="16"/>
      <c r="P3078" s="14"/>
      <c r="Q3078" s="12"/>
      <c r="R3078" s="13"/>
    </row>
    <row r="3079" spans="1:18" ht="15.75" customHeight="1" x14ac:dyDescent="0.25">
      <c r="A3079" s="1"/>
      <c r="B3079" s="6" t="s">
        <v>14</v>
      </c>
      <c r="C3079" s="6">
        <v>1185732</v>
      </c>
      <c r="D3079" s="7">
        <v>44443</v>
      </c>
      <c r="E3079" s="6" t="s">
        <v>33</v>
      </c>
      <c r="F3079" s="6" t="s">
        <v>108</v>
      </c>
      <c r="G3079" s="6" t="s">
        <v>109</v>
      </c>
      <c r="H3079" s="6" t="s">
        <v>18</v>
      </c>
      <c r="I3079" s="8">
        <v>0.3000000000000001</v>
      </c>
      <c r="J3079" s="9">
        <v>2500</v>
      </c>
      <c r="K3079" s="10">
        <f t="shared" si="25"/>
        <v>750.00000000000023</v>
      </c>
      <c r="L3079" s="10">
        <f t="shared" si="24"/>
        <v>262.50000000000006</v>
      </c>
      <c r="M3079" s="11">
        <v>0.35</v>
      </c>
      <c r="O3079" s="16"/>
      <c r="P3079" s="14"/>
      <c r="Q3079" s="12"/>
      <c r="R3079" s="13"/>
    </row>
    <row r="3080" spans="1:18" ht="15.75" customHeight="1" x14ac:dyDescent="0.25">
      <c r="A3080" s="1"/>
      <c r="B3080" s="6" t="s">
        <v>14</v>
      </c>
      <c r="C3080" s="6">
        <v>1185732</v>
      </c>
      <c r="D3080" s="7">
        <v>44443</v>
      </c>
      <c r="E3080" s="6" t="s">
        <v>33</v>
      </c>
      <c r="F3080" s="6" t="s">
        <v>108</v>
      </c>
      <c r="G3080" s="6" t="s">
        <v>109</v>
      </c>
      <c r="H3080" s="6" t="s">
        <v>19</v>
      </c>
      <c r="I3080" s="8">
        <v>0.25000000000000006</v>
      </c>
      <c r="J3080" s="9">
        <v>1500</v>
      </c>
      <c r="K3080" s="10">
        <f t="shared" si="25"/>
        <v>375.00000000000006</v>
      </c>
      <c r="L3080" s="10">
        <f t="shared" si="24"/>
        <v>112.50000000000001</v>
      </c>
      <c r="M3080" s="11">
        <v>0.3</v>
      </c>
      <c r="O3080" s="16"/>
      <c r="P3080" s="14"/>
      <c r="Q3080" s="12"/>
      <c r="R3080" s="13"/>
    </row>
    <row r="3081" spans="1:18" ht="15.75" customHeight="1" x14ac:dyDescent="0.25">
      <c r="A3081" s="1"/>
      <c r="B3081" s="6" t="s">
        <v>14</v>
      </c>
      <c r="C3081" s="6">
        <v>1185732</v>
      </c>
      <c r="D3081" s="7">
        <v>44443</v>
      </c>
      <c r="E3081" s="6" t="s">
        <v>33</v>
      </c>
      <c r="F3081" s="6" t="s">
        <v>108</v>
      </c>
      <c r="G3081" s="6" t="s">
        <v>109</v>
      </c>
      <c r="H3081" s="6" t="s">
        <v>20</v>
      </c>
      <c r="I3081" s="8">
        <v>0.25000000000000006</v>
      </c>
      <c r="J3081" s="9">
        <v>1250</v>
      </c>
      <c r="K3081" s="10">
        <f t="shared" si="25"/>
        <v>312.50000000000006</v>
      </c>
      <c r="L3081" s="10">
        <f t="shared" si="24"/>
        <v>93.750000000000014</v>
      </c>
      <c r="M3081" s="11">
        <v>0.3</v>
      </c>
      <c r="O3081" s="16"/>
      <c r="P3081" s="14"/>
      <c r="Q3081" s="12"/>
      <c r="R3081" s="13"/>
    </row>
    <row r="3082" spans="1:18" ht="15.75" customHeight="1" x14ac:dyDescent="0.25">
      <c r="A3082" s="1"/>
      <c r="B3082" s="6" t="s">
        <v>14</v>
      </c>
      <c r="C3082" s="6">
        <v>1185732</v>
      </c>
      <c r="D3082" s="7">
        <v>44443</v>
      </c>
      <c r="E3082" s="6" t="s">
        <v>33</v>
      </c>
      <c r="F3082" s="6" t="s">
        <v>108</v>
      </c>
      <c r="G3082" s="6" t="s">
        <v>109</v>
      </c>
      <c r="H3082" s="6" t="s">
        <v>21</v>
      </c>
      <c r="I3082" s="8">
        <v>0.35000000000000003</v>
      </c>
      <c r="J3082" s="9">
        <v>1250</v>
      </c>
      <c r="K3082" s="10">
        <f t="shared" si="25"/>
        <v>437.50000000000006</v>
      </c>
      <c r="L3082" s="10">
        <f t="shared" si="24"/>
        <v>218.75000000000003</v>
      </c>
      <c r="M3082" s="11">
        <v>0.5</v>
      </c>
      <c r="O3082" s="16"/>
      <c r="P3082" s="14"/>
      <c r="Q3082" s="12"/>
      <c r="R3082" s="13"/>
    </row>
    <row r="3083" spans="1:18" ht="15.75" customHeight="1" x14ac:dyDescent="0.25">
      <c r="A3083" s="1"/>
      <c r="B3083" s="6" t="s">
        <v>14</v>
      </c>
      <c r="C3083" s="6">
        <v>1185732</v>
      </c>
      <c r="D3083" s="7">
        <v>44443</v>
      </c>
      <c r="E3083" s="6" t="s">
        <v>33</v>
      </c>
      <c r="F3083" s="6" t="s">
        <v>108</v>
      </c>
      <c r="G3083" s="6" t="s">
        <v>109</v>
      </c>
      <c r="H3083" s="6" t="s">
        <v>22</v>
      </c>
      <c r="I3083" s="8">
        <v>0.4</v>
      </c>
      <c r="J3083" s="9">
        <v>2000</v>
      </c>
      <c r="K3083" s="10">
        <f t="shared" si="25"/>
        <v>800</v>
      </c>
      <c r="L3083" s="10">
        <f t="shared" si="24"/>
        <v>320</v>
      </c>
      <c r="M3083" s="11">
        <v>0.4</v>
      </c>
      <c r="O3083" s="16"/>
      <c r="P3083" s="14"/>
      <c r="Q3083" s="12"/>
      <c r="R3083" s="13"/>
    </row>
    <row r="3084" spans="1:18" ht="15.75" customHeight="1" x14ac:dyDescent="0.25">
      <c r="A3084" s="1"/>
      <c r="B3084" s="6" t="s">
        <v>14</v>
      </c>
      <c r="C3084" s="6">
        <v>1185732</v>
      </c>
      <c r="D3084" s="7">
        <v>44472</v>
      </c>
      <c r="E3084" s="6" t="s">
        <v>33</v>
      </c>
      <c r="F3084" s="6" t="s">
        <v>108</v>
      </c>
      <c r="G3084" s="6" t="s">
        <v>109</v>
      </c>
      <c r="H3084" s="6" t="s">
        <v>17</v>
      </c>
      <c r="I3084" s="8">
        <v>0.44999999999999996</v>
      </c>
      <c r="J3084" s="9">
        <v>3750</v>
      </c>
      <c r="K3084" s="10">
        <f t="shared" si="25"/>
        <v>1687.4999999999998</v>
      </c>
      <c r="L3084" s="10">
        <f t="shared" si="24"/>
        <v>506.24999999999989</v>
      </c>
      <c r="M3084" s="11">
        <v>0.3</v>
      </c>
      <c r="O3084" s="16"/>
      <c r="P3084" s="14"/>
      <c r="Q3084" s="12"/>
      <c r="R3084" s="13"/>
    </row>
    <row r="3085" spans="1:18" ht="15.75" customHeight="1" x14ac:dyDescent="0.25">
      <c r="A3085" s="1"/>
      <c r="B3085" s="6" t="s">
        <v>14</v>
      </c>
      <c r="C3085" s="6">
        <v>1185732</v>
      </c>
      <c r="D3085" s="7">
        <v>44472</v>
      </c>
      <c r="E3085" s="6" t="s">
        <v>33</v>
      </c>
      <c r="F3085" s="6" t="s">
        <v>108</v>
      </c>
      <c r="G3085" s="6" t="s">
        <v>109</v>
      </c>
      <c r="H3085" s="6" t="s">
        <v>18</v>
      </c>
      <c r="I3085" s="8">
        <v>0.35000000000000003</v>
      </c>
      <c r="J3085" s="9">
        <v>2250</v>
      </c>
      <c r="K3085" s="10">
        <f t="shared" si="25"/>
        <v>787.50000000000011</v>
      </c>
      <c r="L3085" s="10">
        <f t="shared" si="24"/>
        <v>275.625</v>
      </c>
      <c r="M3085" s="11">
        <v>0.35</v>
      </c>
      <c r="O3085" s="16"/>
      <c r="P3085" s="14"/>
      <c r="Q3085" s="12"/>
      <c r="R3085" s="13"/>
    </row>
    <row r="3086" spans="1:18" ht="15.75" customHeight="1" x14ac:dyDescent="0.25">
      <c r="A3086" s="1"/>
      <c r="B3086" s="6" t="s">
        <v>14</v>
      </c>
      <c r="C3086" s="6">
        <v>1185732</v>
      </c>
      <c r="D3086" s="7">
        <v>44472</v>
      </c>
      <c r="E3086" s="6" t="s">
        <v>33</v>
      </c>
      <c r="F3086" s="6" t="s">
        <v>108</v>
      </c>
      <c r="G3086" s="6" t="s">
        <v>109</v>
      </c>
      <c r="H3086" s="6" t="s">
        <v>19</v>
      </c>
      <c r="I3086" s="8">
        <v>0.35000000000000003</v>
      </c>
      <c r="J3086" s="9">
        <v>1250</v>
      </c>
      <c r="K3086" s="10">
        <f t="shared" si="25"/>
        <v>437.50000000000006</v>
      </c>
      <c r="L3086" s="10">
        <f t="shared" si="24"/>
        <v>131.25</v>
      </c>
      <c r="M3086" s="11">
        <v>0.3</v>
      </c>
      <c r="O3086" s="16"/>
      <c r="P3086" s="14"/>
      <c r="Q3086" s="12"/>
      <c r="R3086" s="13"/>
    </row>
    <row r="3087" spans="1:18" ht="15.75" customHeight="1" x14ac:dyDescent="0.25">
      <c r="A3087" s="1"/>
      <c r="B3087" s="6" t="s">
        <v>14</v>
      </c>
      <c r="C3087" s="6">
        <v>1185732</v>
      </c>
      <c r="D3087" s="7">
        <v>44472</v>
      </c>
      <c r="E3087" s="6" t="s">
        <v>33</v>
      </c>
      <c r="F3087" s="6" t="s">
        <v>108</v>
      </c>
      <c r="G3087" s="6" t="s">
        <v>109</v>
      </c>
      <c r="H3087" s="6" t="s">
        <v>20</v>
      </c>
      <c r="I3087" s="8">
        <v>0.35000000000000003</v>
      </c>
      <c r="J3087" s="9">
        <v>1250</v>
      </c>
      <c r="K3087" s="10">
        <f t="shared" si="25"/>
        <v>437.50000000000006</v>
      </c>
      <c r="L3087" s="10">
        <f t="shared" si="24"/>
        <v>131.25</v>
      </c>
      <c r="M3087" s="11">
        <v>0.3</v>
      </c>
      <c r="O3087" s="16"/>
      <c r="P3087" s="14"/>
      <c r="Q3087" s="12"/>
      <c r="R3087" s="13"/>
    </row>
    <row r="3088" spans="1:18" ht="15.75" customHeight="1" x14ac:dyDescent="0.25">
      <c r="A3088" s="1"/>
      <c r="B3088" s="6" t="s">
        <v>14</v>
      </c>
      <c r="C3088" s="6">
        <v>1185732</v>
      </c>
      <c r="D3088" s="7">
        <v>44472</v>
      </c>
      <c r="E3088" s="6" t="s">
        <v>33</v>
      </c>
      <c r="F3088" s="6" t="s">
        <v>108</v>
      </c>
      <c r="G3088" s="6" t="s">
        <v>109</v>
      </c>
      <c r="H3088" s="6" t="s">
        <v>21</v>
      </c>
      <c r="I3088" s="8">
        <v>0.44999999999999996</v>
      </c>
      <c r="J3088" s="9">
        <v>1250</v>
      </c>
      <c r="K3088" s="10">
        <f t="shared" si="25"/>
        <v>562.5</v>
      </c>
      <c r="L3088" s="10">
        <f t="shared" si="24"/>
        <v>281.25</v>
      </c>
      <c r="M3088" s="11">
        <v>0.5</v>
      </c>
      <c r="O3088" s="16"/>
      <c r="P3088" s="14"/>
      <c r="Q3088" s="12"/>
      <c r="R3088" s="13"/>
    </row>
    <row r="3089" spans="1:18" ht="15.75" customHeight="1" x14ac:dyDescent="0.25">
      <c r="A3089" s="1"/>
      <c r="B3089" s="6" t="s">
        <v>14</v>
      </c>
      <c r="C3089" s="6">
        <v>1185732</v>
      </c>
      <c r="D3089" s="7">
        <v>44472</v>
      </c>
      <c r="E3089" s="6" t="s">
        <v>33</v>
      </c>
      <c r="F3089" s="6" t="s">
        <v>108</v>
      </c>
      <c r="G3089" s="6" t="s">
        <v>109</v>
      </c>
      <c r="H3089" s="6" t="s">
        <v>22</v>
      </c>
      <c r="I3089" s="8">
        <v>0.49999999999999983</v>
      </c>
      <c r="J3089" s="9">
        <v>2500</v>
      </c>
      <c r="K3089" s="10">
        <f t="shared" si="25"/>
        <v>1249.9999999999995</v>
      </c>
      <c r="L3089" s="10">
        <f t="shared" si="24"/>
        <v>499.99999999999983</v>
      </c>
      <c r="M3089" s="11">
        <v>0.4</v>
      </c>
      <c r="O3089" s="16"/>
      <c r="P3089" s="14"/>
      <c r="Q3089" s="12"/>
      <c r="R3089" s="13"/>
    </row>
    <row r="3090" spans="1:18" ht="15.75" customHeight="1" x14ac:dyDescent="0.25">
      <c r="A3090" s="1"/>
      <c r="B3090" s="6" t="s">
        <v>14</v>
      </c>
      <c r="C3090" s="6">
        <v>1185732</v>
      </c>
      <c r="D3090" s="7">
        <v>44503</v>
      </c>
      <c r="E3090" s="6" t="s">
        <v>33</v>
      </c>
      <c r="F3090" s="6" t="s">
        <v>108</v>
      </c>
      <c r="G3090" s="6" t="s">
        <v>109</v>
      </c>
      <c r="H3090" s="6" t="s">
        <v>17</v>
      </c>
      <c r="I3090" s="8">
        <v>0.44999999999999996</v>
      </c>
      <c r="J3090" s="9">
        <v>4000</v>
      </c>
      <c r="K3090" s="10">
        <f t="shared" si="25"/>
        <v>1799.9999999999998</v>
      </c>
      <c r="L3090" s="10">
        <f t="shared" si="24"/>
        <v>539.99999999999989</v>
      </c>
      <c r="M3090" s="11">
        <v>0.3</v>
      </c>
      <c r="O3090" s="16"/>
      <c r="P3090" s="14"/>
      <c r="Q3090" s="12"/>
      <c r="R3090" s="13"/>
    </row>
    <row r="3091" spans="1:18" ht="15.75" customHeight="1" x14ac:dyDescent="0.25">
      <c r="A3091" s="1"/>
      <c r="B3091" s="6" t="s">
        <v>14</v>
      </c>
      <c r="C3091" s="6">
        <v>1185732</v>
      </c>
      <c r="D3091" s="7">
        <v>44503</v>
      </c>
      <c r="E3091" s="6" t="s">
        <v>33</v>
      </c>
      <c r="F3091" s="6" t="s">
        <v>108</v>
      </c>
      <c r="G3091" s="6" t="s">
        <v>109</v>
      </c>
      <c r="H3091" s="6" t="s">
        <v>18</v>
      </c>
      <c r="I3091" s="8">
        <v>0.35000000000000003</v>
      </c>
      <c r="J3091" s="9">
        <v>3000</v>
      </c>
      <c r="K3091" s="10">
        <f t="shared" si="25"/>
        <v>1050</v>
      </c>
      <c r="L3091" s="10">
        <f t="shared" si="24"/>
        <v>367.5</v>
      </c>
      <c r="M3091" s="11">
        <v>0.35</v>
      </c>
      <c r="O3091" s="16"/>
      <c r="P3091" s="14"/>
      <c r="Q3091" s="12"/>
      <c r="R3091" s="13"/>
    </row>
    <row r="3092" spans="1:18" ht="15.75" customHeight="1" x14ac:dyDescent="0.25">
      <c r="A3092" s="1"/>
      <c r="B3092" s="6" t="s">
        <v>14</v>
      </c>
      <c r="C3092" s="6">
        <v>1185732</v>
      </c>
      <c r="D3092" s="7">
        <v>44503</v>
      </c>
      <c r="E3092" s="6" t="s">
        <v>33</v>
      </c>
      <c r="F3092" s="6" t="s">
        <v>108</v>
      </c>
      <c r="G3092" s="6" t="s">
        <v>109</v>
      </c>
      <c r="H3092" s="6" t="s">
        <v>19</v>
      </c>
      <c r="I3092" s="8">
        <v>0.35000000000000003</v>
      </c>
      <c r="J3092" s="9">
        <v>2450</v>
      </c>
      <c r="K3092" s="10">
        <f t="shared" si="25"/>
        <v>857.50000000000011</v>
      </c>
      <c r="L3092" s="10">
        <f t="shared" si="24"/>
        <v>257.25</v>
      </c>
      <c r="M3092" s="11">
        <v>0.3</v>
      </c>
      <c r="O3092" s="16"/>
      <c r="P3092" s="14"/>
      <c r="Q3092" s="12"/>
      <c r="R3092" s="13"/>
    </row>
    <row r="3093" spans="1:18" ht="15.75" customHeight="1" x14ac:dyDescent="0.25">
      <c r="A3093" s="1"/>
      <c r="B3093" s="6" t="s">
        <v>14</v>
      </c>
      <c r="C3093" s="6">
        <v>1185732</v>
      </c>
      <c r="D3093" s="7">
        <v>44503</v>
      </c>
      <c r="E3093" s="6" t="s">
        <v>33</v>
      </c>
      <c r="F3093" s="6" t="s">
        <v>108</v>
      </c>
      <c r="G3093" s="6" t="s">
        <v>109</v>
      </c>
      <c r="H3093" s="6" t="s">
        <v>20</v>
      </c>
      <c r="I3093" s="8">
        <v>0.35000000000000003</v>
      </c>
      <c r="J3093" s="9">
        <v>2250</v>
      </c>
      <c r="K3093" s="10">
        <f t="shared" si="25"/>
        <v>787.50000000000011</v>
      </c>
      <c r="L3093" s="10">
        <f t="shared" si="24"/>
        <v>236.25000000000003</v>
      </c>
      <c r="M3093" s="11">
        <v>0.3</v>
      </c>
      <c r="O3093" s="16"/>
      <c r="P3093" s="14"/>
      <c r="Q3093" s="12"/>
      <c r="R3093" s="13"/>
    </row>
    <row r="3094" spans="1:18" ht="15.75" customHeight="1" x14ac:dyDescent="0.25">
      <c r="A3094" s="1"/>
      <c r="B3094" s="6" t="s">
        <v>14</v>
      </c>
      <c r="C3094" s="6">
        <v>1185732</v>
      </c>
      <c r="D3094" s="7">
        <v>44503</v>
      </c>
      <c r="E3094" s="6" t="s">
        <v>33</v>
      </c>
      <c r="F3094" s="6" t="s">
        <v>108</v>
      </c>
      <c r="G3094" s="6" t="s">
        <v>109</v>
      </c>
      <c r="H3094" s="6" t="s">
        <v>21</v>
      </c>
      <c r="I3094" s="8">
        <v>0.6</v>
      </c>
      <c r="J3094" s="9">
        <v>2000</v>
      </c>
      <c r="K3094" s="10">
        <f t="shared" si="25"/>
        <v>1200</v>
      </c>
      <c r="L3094" s="10">
        <f t="shared" si="24"/>
        <v>600</v>
      </c>
      <c r="M3094" s="11">
        <v>0.5</v>
      </c>
      <c r="O3094" s="16"/>
      <c r="P3094" s="14"/>
      <c r="Q3094" s="12"/>
      <c r="R3094" s="13"/>
    </row>
    <row r="3095" spans="1:18" ht="15.75" customHeight="1" x14ac:dyDescent="0.25">
      <c r="A3095" s="1"/>
      <c r="B3095" s="6" t="s">
        <v>14</v>
      </c>
      <c r="C3095" s="6">
        <v>1185732</v>
      </c>
      <c r="D3095" s="7">
        <v>44503</v>
      </c>
      <c r="E3095" s="6" t="s">
        <v>33</v>
      </c>
      <c r="F3095" s="6" t="s">
        <v>108</v>
      </c>
      <c r="G3095" s="6" t="s">
        <v>109</v>
      </c>
      <c r="H3095" s="6" t="s">
        <v>22</v>
      </c>
      <c r="I3095" s="8">
        <v>0.64999999999999991</v>
      </c>
      <c r="J3095" s="9">
        <v>3000</v>
      </c>
      <c r="K3095" s="10">
        <f t="shared" si="25"/>
        <v>1949.9999999999998</v>
      </c>
      <c r="L3095" s="10">
        <f t="shared" si="24"/>
        <v>780</v>
      </c>
      <c r="M3095" s="11">
        <v>0.4</v>
      </c>
      <c r="O3095" s="16"/>
      <c r="P3095" s="14"/>
      <c r="Q3095" s="12"/>
      <c r="R3095" s="13"/>
    </row>
    <row r="3096" spans="1:18" ht="15.75" customHeight="1" x14ac:dyDescent="0.25">
      <c r="A3096" s="1"/>
      <c r="B3096" s="6" t="s">
        <v>14</v>
      </c>
      <c r="C3096" s="6">
        <v>1185732</v>
      </c>
      <c r="D3096" s="7">
        <v>44532</v>
      </c>
      <c r="E3096" s="6" t="s">
        <v>33</v>
      </c>
      <c r="F3096" s="6" t="s">
        <v>108</v>
      </c>
      <c r="G3096" s="6" t="s">
        <v>109</v>
      </c>
      <c r="H3096" s="6" t="s">
        <v>17</v>
      </c>
      <c r="I3096" s="8">
        <v>0.6</v>
      </c>
      <c r="J3096" s="9">
        <v>5500</v>
      </c>
      <c r="K3096" s="10">
        <f t="shared" si="25"/>
        <v>3300</v>
      </c>
      <c r="L3096" s="10">
        <f t="shared" si="24"/>
        <v>990</v>
      </c>
      <c r="M3096" s="11">
        <v>0.3</v>
      </c>
      <c r="O3096" s="16"/>
      <c r="P3096" s="14"/>
      <c r="Q3096" s="12"/>
      <c r="R3096" s="13"/>
    </row>
    <row r="3097" spans="1:18" ht="15.75" customHeight="1" x14ac:dyDescent="0.25">
      <c r="A3097" s="1"/>
      <c r="B3097" s="6" t="s">
        <v>14</v>
      </c>
      <c r="C3097" s="6">
        <v>1185732</v>
      </c>
      <c r="D3097" s="7">
        <v>44532</v>
      </c>
      <c r="E3097" s="6" t="s">
        <v>33</v>
      </c>
      <c r="F3097" s="6" t="s">
        <v>108</v>
      </c>
      <c r="G3097" s="6" t="s">
        <v>109</v>
      </c>
      <c r="H3097" s="6" t="s">
        <v>18</v>
      </c>
      <c r="I3097" s="8">
        <v>0.5</v>
      </c>
      <c r="J3097" s="9">
        <v>3500</v>
      </c>
      <c r="K3097" s="10">
        <f t="shared" si="25"/>
        <v>1750</v>
      </c>
      <c r="L3097" s="10">
        <f t="shared" si="24"/>
        <v>612.5</v>
      </c>
      <c r="M3097" s="11">
        <v>0.35</v>
      </c>
      <c r="O3097" s="16"/>
      <c r="P3097" s="14"/>
      <c r="Q3097" s="12"/>
      <c r="R3097" s="13"/>
    </row>
    <row r="3098" spans="1:18" ht="15.75" customHeight="1" x14ac:dyDescent="0.25">
      <c r="A3098" s="1"/>
      <c r="B3098" s="6" t="s">
        <v>14</v>
      </c>
      <c r="C3098" s="6">
        <v>1185732</v>
      </c>
      <c r="D3098" s="7">
        <v>44532</v>
      </c>
      <c r="E3098" s="6" t="s">
        <v>33</v>
      </c>
      <c r="F3098" s="6" t="s">
        <v>108</v>
      </c>
      <c r="G3098" s="6" t="s">
        <v>109</v>
      </c>
      <c r="H3098" s="6" t="s">
        <v>19</v>
      </c>
      <c r="I3098" s="8">
        <v>0.5</v>
      </c>
      <c r="J3098" s="9">
        <v>3000</v>
      </c>
      <c r="K3098" s="10">
        <f t="shared" si="25"/>
        <v>1500</v>
      </c>
      <c r="L3098" s="10">
        <f t="shared" si="24"/>
        <v>450</v>
      </c>
      <c r="M3098" s="11">
        <v>0.3</v>
      </c>
      <c r="O3098" s="16"/>
      <c r="P3098" s="14"/>
      <c r="Q3098" s="12"/>
      <c r="R3098" s="13"/>
    </row>
    <row r="3099" spans="1:18" ht="15.75" customHeight="1" x14ac:dyDescent="0.25">
      <c r="A3099" s="1"/>
      <c r="B3099" s="6" t="s">
        <v>14</v>
      </c>
      <c r="C3099" s="6">
        <v>1185732</v>
      </c>
      <c r="D3099" s="7">
        <v>44532</v>
      </c>
      <c r="E3099" s="6" t="s">
        <v>33</v>
      </c>
      <c r="F3099" s="6" t="s">
        <v>108</v>
      </c>
      <c r="G3099" s="6" t="s">
        <v>109</v>
      </c>
      <c r="H3099" s="6" t="s">
        <v>20</v>
      </c>
      <c r="I3099" s="8">
        <v>0.5</v>
      </c>
      <c r="J3099" s="9">
        <v>2500</v>
      </c>
      <c r="K3099" s="10">
        <f t="shared" si="25"/>
        <v>1250</v>
      </c>
      <c r="L3099" s="10">
        <f t="shared" si="24"/>
        <v>375</v>
      </c>
      <c r="M3099" s="11">
        <v>0.3</v>
      </c>
      <c r="O3099" s="16"/>
      <c r="P3099" s="14"/>
      <c r="Q3099" s="12"/>
      <c r="R3099" s="13"/>
    </row>
    <row r="3100" spans="1:18" ht="15.75" customHeight="1" x14ac:dyDescent="0.25">
      <c r="A3100" s="1"/>
      <c r="B3100" s="6" t="s">
        <v>14</v>
      </c>
      <c r="C3100" s="6">
        <v>1185732</v>
      </c>
      <c r="D3100" s="7">
        <v>44532</v>
      </c>
      <c r="E3100" s="6" t="s">
        <v>33</v>
      </c>
      <c r="F3100" s="6" t="s">
        <v>108</v>
      </c>
      <c r="G3100" s="6" t="s">
        <v>109</v>
      </c>
      <c r="H3100" s="6" t="s">
        <v>21</v>
      </c>
      <c r="I3100" s="8">
        <v>0.6</v>
      </c>
      <c r="J3100" s="9">
        <v>2500</v>
      </c>
      <c r="K3100" s="10">
        <f t="shared" si="25"/>
        <v>1500</v>
      </c>
      <c r="L3100" s="10">
        <f t="shared" si="24"/>
        <v>750</v>
      </c>
      <c r="M3100" s="11">
        <v>0.5</v>
      </c>
      <c r="O3100" s="16"/>
      <c r="P3100" s="14"/>
      <c r="Q3100" s="12"/>
      <c r="R3100" s="13"/>
    </row>
    <row r="3101" spans="1:18" ht="15.75" customHeight="1" x14ac:dyDescent="0.25">
      <c r="A3101" s="1"/>
      <c r="B3101" s="6" t="s">
        <v>14</v>
      </c>
      <c r="C3101" s="6">
        <v>1185732</v>
      </c>
      <c r="D3101" s="7">
        <v>44532</v>
      </c>
      <c r="E3101" s="6" t="s">
        <v>33</v>
      </c>
      <c r="F3101" s="6" t="s">
        <v>108</v>
      </c>
      <c r="G3101" s="6" t="s">
        <v>109</v>
      </c>
      <c r="H3101" s="6" t="s">
        <v>22</v>
      </c>
      <c r="I3101" s="8">
        <v>0.64999999999999991</v>
      </c>
      <c r="J3101" s="9">
        <v>3500</v>
      </c>
      <c r="K3101" s="10">
        <f t="shared" si="25"/>
        <v>2274.9999999999995</v>
      </c>
      <c r="L3101" s="10">
        <f t="shared" si="24"/>
        <v>909.99999999999989</v>
      </c>
      <c r="M3101" s="11">
        <v>0.4</v>
      </c>
      <c r="O3101" s="16"/>
      <c r="P3101" s="14"/>
      <c r="Q3101" s="12"/>
      <c r="R3101" s="13"/>
    </row>
    <row r="3102" spans="1:18" ht="15.75" customHeight="1" x14ac:dyDescent="0.25">
      <c r="A3102" s="1" t="s">
        <v>39</v>
      </c>
      <c r="B3102" s="6" t="s">
        <v>14</v>
      </c>
      <c r="C3102" s="6">
        <v>1185732</v>
      </c>
      <c r="D3102" s="7">
        <v>44206</v>
      </c>
      <c r="E3102" s="6" t="s">
        <v>33</v>
      </c>
      <c r="F3102" s="6" t="s">
        <v>110</v>
      </c>
      <c r="G3102" s="6" t="s">
        <v>111</v>
      </c>
      <c r="H3102" s="6" t="s">
        <v>17</v>
      </c>
      <c r="I3102" s="8">
        <v>0.35000000000000003</v>
      </c>
      <c r="J3102" s="9">
        <v>5000</v>
      </c>
      <c r="K3102" s="10">
        <f t="shared" si="25"/>
        <v>1750.0000000000002</v>
      </c>
      <c r="L3102" s="10">
        <f t="shared" si="24"/>
        <v>700.00000000000011</v>
      </c>
      <c r="M3102" s="11">
        <v>0.4</v>
      </c>
      <c r="O3102" s="16"/>
      <c r="P3102" s="14"/>
      <c r="Q3102" s="12"/>
      <c r="R3102" s="13"/>
    </row>
    <row r="3103" spans="1:18" ht="15.75" customHeight="1" x14ac:dyDescent="0.25">
      <c r="A3103" s="1"/>
      <c r="B3103" s="6" t="s">
        <v>14</v>
      </c>
      <c r="C3103" s="6">
        <v>1185732</v>
      </c>
      <c r="D3103" s="7">
        <v>44206</v>
      </c>
      <c r="E3103" s="6" t="s">
        <v>33</v>
      </c>
      <c r="F3103" s="6" t="s">
        <v>110</v>
      </c>
      <c r="G3103" s="6" t="s">
        <v>111</v>
      </c>
      <c r="H3103" s="6" t="s">
        <v>18</v>
      </c>
      <c r="I3103" s="8">
        <v>0.35000000000000003</v>
      </c>
      <c r="J3103" s="9">
        <v>3000</v>
      </c>
      <c r="K3103" s="10">
        <f t="shared" si="25"/>
        <v>1050</v>
      </c>
      <c r="L3103" s="10">
        <f t="shared" si="24"/>
        <v>420</v>
      </c>
      <c r="M3103" s="11">
        <v>0.4</v>
      </c>
      <c r="O3103" s="16"/>
      <c r="P3103" s="14"/>
      <c r="Q3103" s="12"/>
      <c r="R3103" s="13"/>
    </row>
    <row r="3104" spans="1:18" ht="15.75" customHeight="1" x14ac:dyDescent="0.25">
      <c r="A3104" s="1"/>
      <c r="B3104" s="6" t="s">
        <v>14</v>
      </c>
      <c r="C3104" s="6">
        <v>1185732</v>
      </c>
      <c r="D3104" s="7">
        <v>44206</v>
      </c>
      <c r="E3104" s="6" t="s">
        <v>33</v>
      </c>
      <c r="F3104" s="6" t="s">
        <v>110</v>
      </c>
      <c r="G3104" s="6" t="s">
        <v>111</v>
      </c>
      <c r="H3104" s="6" t="s">
        <v>19</v>
      </c>
      <c r="I3104" s="8">
        <v>0.25000000000000006</v>
      </c>
      <c r="J3104" s="9">
        <v>3000</v>
      </c>
      <c r="K3104" s="10">
        <f t="shared" si="25"/>
        <v>750.00000000000011</v>
      </c>
      <c r="L3104" s="10">
        <f t="shared" si="24"/>
        <v>262.5</v>
      </c>
      <c r="M3104" s="11">
        <v>0.35</v>
      </c>
      <c r="O3104" s="16"/>
      <c r="P3104" s="14"/>
      <c r="Q3104" s="12"/>
      <c r="R3104" s="13"/>
    </row>
    <row r="3105" spans="1:18" ht="15.75" customHeight="1" x14ac:dyDescent="0.25">
      <c r="A3105" s="1"/>
      <c r="B3105" s="6" t="s">
        <v>14</v>
      </c>
      <c r="C3105" s="6">
        <v>1185732</v>
      </c>
      <c r="D3105" s="7">
        <v>44206</v>
      </c>
      <c r="E3105" s="6" t="s">
        <v>33</v>
      </c>
      <c r="F3105" s="6" t="s">
        <v>110</v>
      </c>
      <c r="G3105" s="6" t="s">
        <v>111</v>
      </c>
      <c r="H3105" s="6" t="s">
        <v>20</v>
      </c>
      <c r="I3105" s="8">
        <v>0.30000000000000004</v>
      </c>
      <c r="J3105" s="9">
        <v>1500</v>
      </c>
      <c r="K3105" s="10">
        <f t="shared" si="25"/>
        <v>450.00000000000006</v>
      </c>
      <c r="L3105" s="10">
        <f t="shared" si="24"/>
        <v>157.5</v>
      </c>
      <c r="M3105" s="11">
        <v>0.35</v>
      </c>
      <c r="O3105" s="16"/>
      <c r="P3105" s="14"/>
      <c r="Q3105" s="12"/>
      <c r="R3105" s="13"/>
    </row>
    <row r="3106" spans="1:18" ht="15.75" customHeight="1" x14ac:dyDescent="0.25">
      <c r="A3106" s="1"/>
      <c r="B3106" s="6" t="s">
        <v>14</v>
      </c>
      <c r="C3106" s="6">
        <v>1185732</v>
      </c>
      <c r="D3106" s="7">
        <v>44206</v>
      </c>
      <c r="E3106" s="6" t="s">
        <v>33</v>
      </c>
      <c r="F3106" s="6" t="s">
        <v>110</v>
      </c>
      <c r="G3106" s="6" t="s">
        <v>111</v>
      </c>
      <c r="H3106" s="6" t="s">
        <v>21</v>
      </c>
      <c r="I3106" s="8">
        <v>0.44999999999999996</v>
      </c>
      <c r="J3106" s="9">
        <v>2000</v>
      </c>
      <c r="K3106" s="10">
        <f t="shared" si="25"/>
        <v>899.99999999999989</v>
      </c>
      <c r="L3106" s="10">
        <f t="shared" si="24"/>
        <v>269.99999999999994</v>
      </c>
      <c r="M3106" s="11">
        <v>0.3</v>
      </c>
      <c r="O3106" s="16"/>
      <c r="P3106" s="14"/>
      <c r="Q3106" s="12"/>
      <c r="R3106" s="13"/>
    </row>
    <row r="3107" spans="1:18" ht="15.75" customHeight="1" x14ac:dyDescent="0.25">
      <c r="A3107" s="1"/>
      <c r="B3107" s="6" t="s">
        <v>14</v>
      </c>
      <c r="C3107" s="6">
        <v>1185732</v>
      </c>
      <c r="D3107" s="7">
        <v>44206</v>
      </c>
      <c r="E3107" s="6" t="s">
        <v>33</v>
      </c>
      <c r="F3107" s="6" t="s">
        <v>110</v>
      </c>
      <c r="G3107" s="6" t="s">
        <v>111</v>
      </c>
      <c r="H3107" s="6" t="s">
        <v>22</v>
      </c>
      <c r="I3107" s="8">
        <v>0.35000000000000003</v>
      </c>
      <c r="J3107" s="9">
        <v>3000</v>
      </c>
      <c r="K3107" s="10">
        <f t="shared" si="25"/>
        <v>1050</v>
      </c>
      <c r="L3107" s="10">
        <f t="shared" si="24"/>
        <v>420</v>
      </c>
      <c r="M3107" s="11">
        <v>0.4</v>
      </c>
      <c r="O3107" s="16"/>
      <c r="P3107" s="14"/>
      <c r="Q3107" s="12"/>
      <c r="R3107" s="13"/>
    </row>
    <row r="3108" spans="1:18" ht="15.75" customHeight="1" x14ac:dyDescent="0.25">
      <c r="A3108" s="1"/>
      <c r="B3108" s="6" t="s">
        <v>14</v>
      </c>
      <c r="C3108" s="6">
        <v>1185732</v>
      </c>
      <c r="D3108" s="7">
        <v>44237</v>
      </c>
      <c r="E3108" s="6" t="s">
        <v>33</v>
      </c>
      <c r="F3108" s="6" t="s">
        <v>110</v>
      </c>
      <c r="G3108" s="6" t="s">
        <v>111</v>
      </c>
      <c r="H3108" s="6" t="s">
        <v>17</v>
      </c>
      <c r="I3108" s="8">
        <v>0.35000000000000003</v>
      </c>
      <c r="J3108" s="9">
        <v>5500</v>
      </c>
      <c r="K3108" s="10">
        <f t="shared" si="25"/>
        <v>1925.0000000000002</v>
      </c>
      <c r="L3108" s="10">
        <f t="shared" si="24"/>
        <v>770.00000000000011</v>
      </c>
      <c r="M3108" s="11">
        <v>0.4</v>
      </c>
      <c r="O3108" s="16"/>
      <c r="P3108" s="14"/>
      <c r="Q3108" s="12"/>
      <c r="R3108" s="13"/>
    </row>
    <row r="3109" spans="1:18" ht="15.75" customHeight="1" x14ac:dyDescent="0.25">
      <c r="A3109" s="1"/>
      <c r="B3109" s="6" t="s">
        <v>14</v>
      </c>
      <c r="C3109" s="6">
        <v>1185732</v>
      </c>
      <c r="D3109" s="7">
        <v>44237</v>
      </c>
      <c r="E3109" s="6" t="s">
        <v>33</v>
      </c>
      <c r="F3109" s="6" t="s">
        <v>110</v>
      </c>
      <c r="G3109" s="6" t="s">
        <v>111</v>
      </c>
      <c r="H3109" s="6" t="s">
        <v>18</v>
      </c>
      <c r="I3109" s="8">
        <v>0.35000000000000003</v>
      </c>
      <c r="J3109" s="9">
        <v>2000</v>
      </c>
      <c r="K3109" s="10">
        <f t="shared" si="25"/>
        <v>700.00000000000011</v>
      </c>
      <c r="L3109" s="10">
        <f t="shared" si="24"/>
        <v>280.00000000000006</v>
      </c>
      <c r="M3109" s="11">
        <v>0.4</v>
      </c>
      <c r="O3109" s="16"/>
      <c r="P3109" s="14"/>
      <c r="Q3109" s="12"/>
      <c r="R3109" s="13"/>
    </row>
    <row r="3110" spans="1:18" ht="15.75" customHeight="1" x14ac:dyDescent="0.25">
      <c r="A3110" s="1"/>
      <c r="B3110" s="6" t="s">
        <v>14</v>
      </c>
      <c r="C3110" s="6">
        <v>1185732</v>
      </c>
      <c r="D3110" s="7">
        <v>44237</v>
      </c>
      <c r="E3110" s="6" t="s">
        <v>33</v>
      </c>
      <c r="F3110" s="6" t="s">
        <v>110</v>
      </c>
      <c r="G3110" s="6" t="s">
        <v>111</v>
      </c>
      <c r="H3110" s="6" t="s">
        <v>19</v>
      </c>
      <c r="I3110" s="8">
        <v>0.25000000000000006</v>
      </c>
      <c r="J3110" s="9">
        <v>2500</v>
      </c>
      <c r="K3110" s="10">
        <f t="shared" si="25"/>
        <v>625.00000000000011</v>
      </c>
      <c r="L3110" s="10">
        <f t="shared" si="24"/>
        <v>218.75000000000003</v>
      </c>
      <c r="M3110" s="11">
        <v>0.35</v>
      </c>
      <c r="O3110" s="16"/>
      <c r="P3110" s="14"/>
      <c r="Q3110" s="12"/>
      <c r="R3110" s="13"/>
    </row>
    <row r="3111" spans="1:18" ht="15.75" customHeight="1" x14ac:dyDescent="0.25">
      <c r="A3111" s="1"/>
      <c r="B3111" s="6" t="s">
        <v>14</v>
      </c>
      <c r="C3111" s="6">
        <v>1185732</v>
      </c>
      <c r="D3111" s="7">
        <v>44237</v>
      </c>
      <c r="E3111" s="6" t="s">
        <v>33</v>
      </c>
      <c r="F3111" s="6" t="s">
        <v>110</v>
      </c>
      <c r="G3111" s="6" t="s">
        <v>111</v>
      </c>
      <c r="H3111" s="6" t="s">
        <v>20</v>
      </c>
      <c r="I3111" s="8">
        <v>0.30000000000000004</v>
      </c>
      <c r="J3111" s="9">
        <v>1250</v>
      </c>
      <c r="K3111" s="10">
        <f t="shared" si="25"/>
        <v>375.00000000000006</v>
      </c>
      <c r="L3111" s="10">
        <f t="shared" si="24"/>
        <v>131.25</v>
      </c>
      <c r="M3111" s="11">
        <v>0.35</v>
      </c>
      <c r="O3111" s="16"/>
      <c r="P3111" s="14"/>
      <c r="Q3111" s="12"/>
      <c r="R3111" s="13"/>
    </row>
    <row r="3112" spans="1:18" ht="15.75" customHeight="1" x14ac:dyDescent="0.25">
      <c r="A3112" s="1"/>
      <c r="B3112" s="6" t="s">
        <v>14</v>
      </c>
      <c r="C3112" s="6">
        <v>1185732</v>
      </c>
      <c r="D3112" s="7">
        <v>44237</v>
      </c>
      <c r="E3112" s="6" t="s">
        <v>33</v>
      </c>
      <c r="F3112" s="6" t="s">
        <v>110</v>
      </c>
      <c r="G3112" s="6" t="s">
        <v>111</v>
      </c>
      <c r="H3112" s="6" t="s">
        <v>21</v>
      </c>
      <c r="I3112" s="8">
        <v>0.44999999999999996</v>
      </c>
      <c r="J3112" s="9">
        <v>2000</v>
      </c>
      <c r="K3112" s="10">
        <f t="shared" si="25"/>
        <v>899.99999999999989</v>
      </c>
      <c r="L3112" s="10">
        <f t="shared" si="24"/>
        <v>269.99999999999994</v>
      </c>
      <c r="M3112" s="11">
        <v>0.3</v>
      </c>
      <c r="O3112" s="16"/>
      <c r="P3112" s="14"/>
      <c r="Q3112" s="12"/>
      <c r="R3112" s="13"/>
    </row>
    <row r="3113" spans="1:18" ht="15.75" customHeight="1" x14ac:dyDescent="0.25">
      <c r="A3113" s="1"/>
      <c r="B3113" s="6" t="s">
        <v>14</v>
      </c>
      <c r="C3113" s="6">
        <v>1185732</v>
      </c>
      <c r="D3113" s="7">
        <v>44237</v>
      </c>
      <c r="E3113" s="6" t="s">
        <v>33</v>
      </c>
      <c r="F3113" s="6" t="s">
        <v>110</v>
      </c>
      <c r="G3113" s="6" t="s">
        <v>111</v>
      </c>
      <c r="H3113" s="6" t="s">
        <v>22</v>
      </c>
      <c r="I3113" s="8">
        <v>0.19999999999999996</v>
      </c>
      <c r="J3113" s="9">
        <v>3000</v>
      </c>
      <c r="K3113" s="10">
        <f t="shared" si="25"/>
        <v>599.99999999999989</v>
      </c>
      <c r="L3113" s="10">
        <f t="shared" si="24"/>
        <v>239.99999999999997</v>
      </c>
      <c r="M3113" s="11">
        <v>0.4</v>
      </c>
      <c r="O3113" s="16"/>
      <c r="P3113" s="14"/>
      <c r="Q3113" s="12"/>
      <c r="R3113" s="13"/>
    </row>
    <row r="3114" spans="1:18" ht="15.75" customHeight="1" x14ac:dyDescent="0.25">
      <c r="A3114" s="1"/>
      <c r="B3114" s="6" t="s">
        <v>14</v>
      </c>
      <c r="C3114" s="6">
        <v>1185732</v>
      </c>
      <c r="D3114" s="7">
        <v>44264</v>
      </c>
      <c r="E3114" s="6" t="s">
        <v>33</v>
      </c>
      <c r="F3114" s="6" t="s">
        <v>110</v>
      </c>
      <c r="G3114" s="6" t="s">
        <v>111</v>
      </c>
      <c r="H3114" s="6" t="s">
        <v>17</v>
      </c>
      <c r="I3114" s="8">
        <v>0.25000000000000006</v>
      </c>
      <c r="J3114" s="9">
        <v>5200</v>
      </c>
      <c r="K3114" s="10">
        <f t="shared" si="25"/>
        <v>1300.0000000000002</v>
      </c>
      <c r="L3114" s="10">
        <f t="shared" si="24"/>
        <v>520.00000000000011</v>
      </c>
      <c r="M3114" s="11">
        <v>0.4</v>
      </c>
      <c r="O3114" s="16"/>
      <c r="P3114" s="14"/>
      <c r="Q3114" s="12"/>
      <c r="R3114" s="13"/>
    </row>
    <row r="3115" spans="1:18" ht="15.75" customHeight="1" x14ac:dyDescent="0.25">
      <c r="A3115" s="1"/>
      <c r="B3115" s="6" t="s">
        <v>14</v>
      </c>
      <c r="C3115" s="6">
        <v>1185732</v>
      </c>
      <c r="D3115" s="7">
        <v>44264</v>
      </c>
      <c r="E3115" s="6" t="s">
        <v>33</v>
      </c>
      <c r="F3115" s="6" t="s">
        <v>110</v>
      </c>
      <c r="G3115" s="6" t="s">
        <v>111</v>
      </c>
      <c r="H3115" s="6" t="s">
        <v>18</v>
      </c>
      <c r="I3115" s="8">
        <v>0.25000000000000006</v>
      </c>
      <c r="J3115" s="9">
        <v>2250</v>
      </c>
      <c r="K3115" s="10">
        <f t="shared" si="25"/>
        <v>562.50000000000011</v>
      </c>
      <c r="L3115" s="10">
        <f t="shared" si="24"/>
        <v>225.00000000000006</v>
      </c>
      <c r="M3115" s="11">
        <v>0.4</v>
      </c>
      <c r="O3115" s="16"/>
      <c r="P3115" s="14"/>
      <c r="Q3115" s="12"/>
      <c r="R3115" s="13"/>
    </row>
    <row r="3116" spans="1:18" ht="15.75" customHeight="1" x14ac:dyDescent="0.25">
      <c r="A3116" s="1"/>
      <c r="B3116" s="6" t="s">
        <v>14</v>
      </c>
      <c r="C3116" s="6">
        <v>1185732</v>
      </c>
      <c r="D3116" s="7">
        <v>44264</v>
      </c>
      <c r="E3116" s="6" t="s">
        <v>33</v>
      </c>
      <c r="F3116" s="6" t="s">
        <v>110</v>
      </c>
      <c r="G3116" s="6" t="s">
        <v>111</v>
      </c>
      <c r="H3116" s="6" t="s">
        <v>19</v>
      </c>
      <c r="I3116" s="8">
        <v>0.15000000000000002</v>
      </c>
      <c r="J3116" s="9">
        <v>2750</v>
      </c>
      <c r="K3116" s="10">
        <f t="shared" si="25"/>
        <v>412.50000000000006</v>
      </c>
      <c r="L3116" s="10">
        <f t="shared" si="24"/>
        <v>144.375</v>
      </c>
      <c r="M3116" s="11">
        <v>0.35</v>
      </c>
      <c r="O3116" s="16"/>
      <c r="P3116" s="14"/>
      <c r="Q3116" s="12"/>
      <c r="R3116" s="13"/>
    </row>
    <row r="3117" spans="1:18" ht="15.75" customHeight="1" x14ac:dyDescent="0.25">
      <c r="A3117" s="1"/>
      <c r="B3117" s="6" t="s">
        <v>14</v>
      </c>
      <c r="C3117" s="6">
        <v>1185732</v>
      </c>
      <c r="D3117" s="7">
        <v>44264</v>
      </c>
      <c r="E3117" s="6" t="s">
        <v>33</v>
      </c>
      <c r="F3117" s="6" t="s">
        <v>110</v>
      </c>
      <c r="G3117" s="6" t="s">
        <v>111</v>
      </c>
      <c r="H3117" s="6" t="s">
        <v>20</v>
      </c>
      <c r="I3117" s="8">
        <v>0.19999999999999996</v>
      </c>
      <c r="J3117" s="9">
        <v>1250</v>
      </c>
      <c r="K3117" s="10">
        <f t="shared" si="25"/>
        <v>249.99999999999994</v>
      </c>
      <c r="L3117" s="10">
        <f t="shared" si="24"/>
        <v>87.499999999999972</v>
      </c>
      <c r="M3117" s="11">
        <v>0.35</v>
      </c>
      <c r="O3117" s="16"/>
      <c r="P3117" s="14"/>
      <c r="Q3117" s="12"/>
      <c r="R3117" s="13"/>
    </row>
    <row r="3118" spans="1:18" ht="15.75" customHeight="1" x14ac:dyDescent="0.25">
      <c r="A3118" s="1"/>
      <c r="B3118" s="6" t="s">
        <v>14</v>
      </c>
      <c r="C3118" s="6">
        <v>1185732</v>
      </c>
      <c r="D3118" s="7">
        <v>44264</v>
      </c>
      <c r="E3118" s="6" t="s">
        <v>33</v>
      </c>
      <c r="F3118" s="6" t="s">
        <v>110</v>
      </c>
      <c r="G3118" s="6" t="s">
        <v>111</v>
      </c>
      <c r="H3118" s="6" t="s">
        <v>21</v>
      </c>
      <c r="I3118" s="8">
        <v>0.35000000000000003</v>
      </c>
      <c r="J3118" s="9">
        <v>1750</v>
      </c>
      <c r="K3118" s="10">
        <f t="shared" si="25"/>
        <v>612.50000000000011</v>
      </c>
      <c r="L3118" s="10">
        <f t="shared" si="24"/>
        <v>183.75000000000003</v>
      </c>
      <c r="M3118" s="11">
        <v>0.3</v>
      </c>
      <c r="O3118" s="16"/>
      <c r="P3118" s="14"/>
      <c r="Q3118" s="12"/>
      <c r="R3118" s="13"/>
    </row>
    <row r="3119" spans="1:18" ht="15.75" customHeight="1" x14ac:dyDescent="0.25">
      <c r="A3119" s="1"/>
      <c r="B3119" s="6" t="s">
        <v>14</v>
      </c>
      <c r="C3119" s="6">
        <v>1185732</v>
      </c>
      <c r="D3119" s="7">
        <v>44264</v>
      </c>
      <c r="E3119" s="6" t="s">
        <v>33</v>
      </c>
      <c r="F3119" s="6" t="s">
        <v>110</v>
      </c>
      <c r="G3119" s="6" t="s">
        <v>111</v>
      </c>
      <c r="H3119" s="6" t="s">
        <v>22</v>
      </c>
      <c r="I3119" s="8">
        <v>0.25000000000000006</v>
      </c>
      <c r="J3119" s="9">
        <v>2750</v>
      </c>
      <c r="K3119" s="10">
        <f t="shared" si="25"/>
        <v>687.50000000000011</v>
      </c>
      <c r="L3119" s="10">
        <f t="shared" si="24"/>
        <v>275.00000000000006</v>
      </c>
      <c r="M3119" s="11">
        <v>0.4</v>
      </c>
      <c r="O3119" s="16"/>
      <c r="P3119" s="14"/>
      <c r="Q3119" s="12"/>
      <c r="R3119" s="13"/>
    </row>
    <row r="3120" spans="1:18" ht="15.75" customHeight="1" x14ac:dyDescent="0.25">
      <c r="A3120" s="1"/>
      <c r="B3120" s="6" t="s">
        <v>14</v>
      </c>
      <c r="C3120" s="6">
        <v>1185732</v>
      </c>
      <c r="D3120" s="7">
        <v>44296</v>
      </c>
      <c r="E3120" s="6" t="s">
        <v>33</v>
      </c>
      <c r="F3120" s="6" t="s">
        <v>110</v>
      </c>
      <c r="G3120" s="6" t="s">
        <v>111</v>
      </c>
      <c r="H3120" s="6" t="s">
        <v>17</v>
      </c>
      <c r="I3120" s="8">
        <v>0.25000000000000006</v>
      </c>
      <c r="J3120" s="9">
        <v>5000</v>
      </c>
      <c r="K3120" s="10">
        <f t="shared" si="25"/>
        <v>1250.0000000000002</v>
      </c>
      <c r="L3120" s="10">
        <f t="shared" si="24"/>
        <v>500.00000000000011</v>
      </c>
      <c r="M3120" s="11">
        <v>0.4</v>
      </c>
      <c r="O3120" s="16"/>
      <c r="P3120" s="14"/>
      <c r="Q3120" s="12"/>
      <c r="R3120" s="13"/>
    </row>
    <row r="3121" spans="1:18" ht="15.75" customHeight="1" x14ac:dyDescent="0.25">
      <c r="A3121" s="1"/>
      <c r="B3121" s="6" t="s">
        <v>14</v>
      </c>
      <c r="C3121" s="6">
        <v>1185732</v>
      </c>
      <c r="D3121" s="7">
        <v>44296</v>
      </c>
      <c r="E3121" s="6" t="s">
        <v>33</v>
      </c>
      <c r="F3121" s="6" t="s">
        <v>110</v>
      </c>
      <c r="G3121" s="6" t="s">
        <v>111</v>
      </c>
      <c r="H3121" s="6" t="s">
        <v>18</v>
      </c>
      <c r="I3121" s="8">
        <v>0.25000000000000006</v>
      </c>
      <c r="J3121" s="9">
        <v>2000</v>
      </c>
      <c r="K3121" s="10">
        <f t="shared" si="25"/>
        <v>500.00000000000011</v>
      </c>
      <c r="L3121" s="10">
        <f t="shared" si="24"/>
        <v>200.00000000000006</v>
      </c>
      <c r="M3121" s="11">
        <v>0.4</v>
      </c>
      <c r="O3121" s="16"/>
      <c r="P3121" s="14"/>
      <c r="Q3121" s="12"/>
      <c r="R3121" s="13"/>
    </row>
    <row r="3122" spans="1:18" ht="15.75" customHeight="1" x14ac:dyDescent="0.25">
      <c r="A3122" s="1"/>
      <c r="B3122" s="6" t="s">
        <v>14</v>
      </c>
      <c r="C3122" s="6">
        <v>1185732</v>
      </c>
      <c r="D3122" s="7">
        <v>44296</v>
      </c>
      <c r="E3122" s="6" t="s">
        <v>33</v>
      </c>
      <c r="F3122" s="6" t="s">
        <v>110</v>
      </c>
      <c r="G3122" s="6" t="s">
        <v>111</v>
      </c>
      <c r="H3122" s="6" t="s">
        <v>19</v>
      </c>
      <c r="I3122" s="8">
        <v>0.15000000000000002</v>
      </c>
      <c r="J3122" s="9">
        <v>2000</v>
      </c>
      <c r="K3122" s="10">
        <f t="shared" si="25"/>
        <v>300.00000000000006</v>
      </c>
      <c r="L3122" s="10">
        <f t="shared" si="24"/>
        <v>105.00000000000001</v>
      </c>
      <c r="M3122" s="11">
        <v>0.35</v>
      </c>
      <c r="O3122" s="16"/>
      <c r="P3122" s="14"/>
      <c r="Q3122" s="12"/>
      <c r="R3122" s="13"/>
    </row>
    <row r="3123" spans="1:18" ht="15.75" customHeight="1" x14ac:dyDescent="0.25">
      <c r="A3123" s="1"/>
      <c r="B3123" s="6" t="s">
        <v>14</v>
      </c>
      <c r="C3123" s="6">
        <v>1185732</v>
      </c>
      <c r="D3123" s="7">
        <v>44296</v>
      </c>
      <c r="E3123" s="6" t="s">
        <v>33</v>
      </c>
      <c r="F3123" s="6" t="s">
        <v>110</v>
      </c>
      <c r="G3123" s="6" t="s">
        <v>111</v>
      </c>
      <c r="H3123" s="6" t="s">
        <v>20</v>
      </c>
      <c r="I3123" s="8">
        <v>0.19999999999999996</v>
      </c>
      <c r="J3123" s="9">
        <v>1250</v>
      </c>
      <c r="K3123" s="10">
        <f t="shared" si="25"/>
        <v>249.99999999999994</v>
      </c>
      <c r="L3123" s="10">
        <f t="shared" si="24"/>
        <v>87.499999999999972</v>
      </c>
      <c r="M3123" s="11">
        <v>0.35</v>
      </c>
      <c r="O3123" s="16"/>
      <c r="P3123" s="14"/>
      <c r="Q3123" s="12"/>
      <c r="R3123" s="13"/>
    </row>
    <row r="3124" spans="1:18" ht="15.75" customHeight="1" x14ac:dyDescent="0.25">
      <c r="A3124" s="1"/>
      <c r="B3124" s="6" t="s">
        <v>14</v>
      </c>
      <c r="C3124" s="6">
        <v>1185732</v>
      </c>
      <c r="D3124" s="7">
        <v>44296</v>
      </c>
      <c r="E3124" s="6" t="s">
        <v>33</v>
      </c>
      <c r="F3124" s="6" t="s">
        <v>110</v>
      </c>
      <c r="G3124" s="6" t="s">
        <v>111</v>
      </c>
      <c r="H3124" s="6" t="s">
        <v>21</v>
      </c>
      <c r="I3124" s="8">
        <v>0.65</v>
      </c>
      <c r="J3124" s="9">
        <v>1500</v>
      </c>
      <c r="K3124" s="10">
        <f t="shared" si="25"/>
        <v>975</v>
      </c>
      <c r="L3124" s="10">
        <f t="shared" si="24"/>
        <v>292.5</v>
      </c>
      <c r="M3124" s="11">
        <v>0.3</v>
      </c>
      <c r="O3124" s="16"/>
      <c r="P3124" s="14"/>
      <c r="Q3124" s="12"/>
      <c r="R3124" s="13"/>
    </row>
    <row r="3125" spans="1:18" ht="15.75" customHeight="1" x14ac:dyDescent="0.25">
      <c r="A3125" s="1"/>
      <c r="B3125" s="6" t="s">
        <v>14</v>
      </c>
      <c r="C3125" s="6">
        <v>1185732</v>
      </c>
      <c r="D3125" s="7">
        <v>44296</v>
      </c>
      <c r="E3125" s="6" t="s">
        <v>33</v>
      </c>
      <c r="F3125" s="6" t="s">
        <v>110</v>
      </c>
      <c r="G3125" s="6" t="s">
        <v>111</v>
      </c>
      <c r="H3125" s="6" t="s">
        <v>22</v>
      </c>
      <c r="I3125" s="8">
        <v>0.5</v>
      </c>
      <c r="J3125" s="9">
        <v>2750</v>
      </c>
      <c r="K3125" s="10">
        <f t="shared" si="25"/>
        <v>1375</v>
      </c>
      <c r="L3125" s="10">
        <f t="shared" si="24"/>
        <v>550</v>
      </c>
      <c r="M3125" s="11">
        <v>0.4</v>
      </c>
      <c r="O3125" s="16"/>
      <c r="P3125" s="14"/>
      <c r="Q3125" s="12"/>
      <c r="R3125" s="13"/>
    </row>
    <row r="3126" spans="1:18" ht="15.75" customHeight="1" x14ac:dyDescent="0.25">
      <c r="A3126" s="1"/>
      <c r="B3126" s="6" t="s">
        <v>14</v>
      </c>
      <c r="C3126" s="6">
        <v>1185732</v>
      </c>
      <c r="D3126" s="7">
        <v>44327</v>
      </c>
      <c r="E3126" s="6" t="s">
        <v>33</v>
      </c>
      <c r="F3126" s="6" t="s">
        <v>110</v>
      </c>
      <c r="G3126" s="6" t="s">
        <v>111</v>
      </c>
      <c r="H3126" s="6" t="s">
        <v>17</v>
      </c>
      <c r="I3126" s="8">
        <v>0.6</v>
      </c>
      <c r="J3126" s="9">
        <v>5450</v>
      </c>
      <c r="K3126" s="10">
        <f t="shared" si="25"/>
        <v>3270</v>
      </c>
      <c r="L3126" s="10">
        <f t="shared" si="24"/>
        <v>1308</v>
      </c>
      <c r="M3126" s="11">
        <v>0.4</v>
      </c>
      <c r="O3126" s="16"/>
      <c r="P3126" s="14"/>
      <c r="Q3126" s="12"/>
      <c r="R3126" s="13"/>
    </row>
    <row r="3127" spans="1:18" ht="15.75" customHeight="1" x14ac:dyDescent="0.25">
      <c r="A3127" s="1"/>
      <c r="B3127" s="6" t="s">
        <v>14</v>
      </c>
      <c r="C3127" s="6">
        <v>1185732</v>
      </c>
      <c r="D3127" s="7">
        <v>44327</v>
      </c>
      <c r="E3127" s="6" t="s">
        <v>33</v>
      </c>
      <c r="F3127" s="6" t="s">
        <v>110</v>
      </c>
      <c r="G3127" s="6" t="s">
        <v>111</v>
      </c>
      <c r="H3127" s="6" t="s">
        <v>18</v>
      </c>
      <c r="I3127" s="8">
        <v>0.4</v>
      </c>
      <c r="J3127" s="9">
        <v>2500</v>
      </c>
      <c r="K3127" s="10">
        <f t="shared" si="25"/>
        <v>1000</v>
      </c>
      <c r="L3127" s="10">
        <f t="shared" si="24"/>
        <v>400</v>
      </c>
      <c r="M3127" s="11">
        <v>0.4</v>
      </c>
      <c r="O3127" s="16"/>
      <c r="P3127" s="14"/>
      <c r="Q3127" s="12"/>
      <c r="R3127" s="13"/>
    </row>
    <row r="3128" spans="1:18" ht="15.75" customHeight="1" x14ac:dyDescent="0.25">
      <c r="A3128" s="1"/>
      <c r="B3128" s="6" t="s">
        <v>14</v>
      </c>
      <c r="C3128" s="6">
        <v>1185732</v>
      </c>
      <c r="D3128" s="7">
        <v>44327</v>
      </c>
      <c r="E3128" s="6" t="s">
        <v>33</v>
      </c>
      <c r="F3128" s="6" t="s">
        <v>110</v>
      </c>
      <c r="G3128" s="6" t="s">
        <v>111</v>
      </c>
      <c r="H3128" s="6" t="s">
        <v>19</v>
      </c>
      <c r="I3128" s="8">
        <v>0.35000000000000003</v>
      </c>
      <c r="J3128" s="9">
        <v>2250</v>
      </c>
      <c r="K3128" s="10">
        <f t="shared" si="25"/>
        <v>787.50000000000011</v>
      </c>
      <c r="L3128" s="10">
        <f t="shared" si="24"/>
        <v>275.625</v>
      </c>
      <c r="M3128" s="11">
        <v>0.35</v>
      </c>
      <c r="O3128" s="16"/>
      <c r="P3128" s="14"/>
      <c r="Q3128" s="12"/>
      <c r="R3128" s="13"/>
    </row>
    <row r="3129" spans="1:18" ht="15.75" customHeight="1" x14ac:dyDescent="0.25">
      <c r="A3129" s="1"/>
      <c r="B3129" s="6" t="s">
        <v>14</v>
      </c>
      <c r="C3129" s="6">
        <v>1185732</v>
      </c>
      <c r="D3129" s="7">
        <v>44327</v>
      </c>
      <c r="E3129" s="6" t="s">
        <v>33</v>
      </c>
      <c r="F3129" s="6" t="s">
        <v>110</v>
      </c>
      <c r="G3129" s="6" t="s">
        <v>111</v>
      </c>
      <c r="H3129" s="6" t="s">
        <v>20</v>
      </c>
      <c r="I3129" s="8">
        <v>0.35000000000000003</v>
      </c>
      <c r="J3129" s="9">
        <v>1750</v>
      </c>
      <c r="K3129" s="10">
        <f t="shared" si="25"/>
        <v>612.50000000000011</v>
      </c>
      <c r="L3129" s="10">
        <f t="shared" si="24"/>
        <v>214.37500000000003</v>
      </c>
      <c r="M3129" s="11">
        <v>0.35</v>
      </c>
      <c r="O3129" s="16"/>
      <c r="P3129" s="14"/>
      <c r="Q3129" s="12"/>
      <c r="R3129" s="13"/>
    </row>
    <row r="3130" spans="1:18" ht="15.75" customHeight="1" x14ac:dyDescent="0.25">
      <c r="A3130" s="1"/>
      <c r="B3130" s="6" t="s">
        <v>14</v>
      </c>
      <c r="C3130" s="6">
        <v>1185732</v>
      </c>
      <c r="D3130" s="7">
        <v>44327</v>
      </c>
      <c r="E3130" s="6" t="s">
        <v>33</v>
      </c>
      <c r="F3130" s="6" t="s">
        <v>110</v>
      </c>
      <c r="G3130" s="6" t="s">
        <v>111</v>
      </c>
      <c r="H3130" s="6" t="s">
        <v>21</v>
      </c>
      <c r="I3130" s="8">
        <v>0.44999999999999996</v>
      </c>
      <c r="J3130" s="9">
        <v>2000</v>
      </c>
      <c r="K3130" s="10">
        <f t="shared" si="25"/>
        <v>899.99999999999989</v>
      </c>
      <c r="L3130" s="10">
        <f t="shared" si="24"/>
        <v>269.99999999999994</v>
      </c>
      <c r="M3130" s="11">
        <v>0.3</v>
      </c>
      <c r="O3130" s="16"/>
      <c r="P3130" s="14"/>
      <c r="Q3130" s="12"/>
      <c r="R3130" s="13"/>
    </row>
    <row r="3131" spans="1:18" ht="15.75" customHeight="1" x14ac:dyDescent="0.25">
      <c r="A3131" s="1"/>
      <c r="B3131" s="6" t="s">
        <v>14</v>
      </c>
      <c r="C3131" s="6">
        <v>1185732</v>
      </c>
      <c r="D3131" s="7">
        <v>44327</v>
      </c>
      <c r="E3131" s="6" t="s">
        <v>33</v>
      </c>
      <c r="F3131" s="6" t="s">
        <v>110</v>
      </c>
      <c r="G3131" s="6" t="s">
        <v>111</v>
      </c>
      <c r="H3131" s="6" t="s">
        <v>22</v>
      </c>
      <c r="I3131" s="8">
        <v>0.54999999999999993</v>
      </c>
      <c r="J3131" s="9">
        <v>3250</v>
      </c>
      <c r="K3131" s="10">
        <f t="shared" si="25"/>
        <v>1787.4999999999998</v>
      </c>
      <c r="L3131" s="10">
        <f t="shared" si="24"/>
        <v>715</v>
      </c>
      <c r="M3131" s="11">
        <v>0.4</v>
      </c>
      <c r="O3131" s="16"/>
      <c r="P3131" s="14"/>
      <c r="Q3131" s="12"/>
      <c r="R3131" s="13"/>
    </row>
    <row r="3132" spans="1:18" ht="15.75" customHeight="1" x14ac:dyDescent="0.25">
      <c r="A3132" s="1"/>
      <c r="B3132" s="6" t="s">
        <v>14</v>
      </c>
      <c r="C3132" s="6">
        <v>1185732</v>
      </c>
      <c r="D3132" s="7">
        <v>44357</v>
      </c>
      <c r="E3132" s="6" t="s">
        <v>33</v>
      </c>
      <c r="F3132" s="6" t="s">
        <v>110</v>
      </c>
      <c r="G3132" s="6" t="s">
        <v>111</v>
      </c>
      <c r="H3132" s="6" t="s">
        <v>17</v>
      </c>
      <c r="I3132" s="8">
        <v>0.4</v>
      </c>
      <c r="J3132" s="9">
        <v>5750</v>
      </c>
      <c r="K3132" s="10">
        <f t="shared" si="25"/>
        <v>2300</v>
      </c>
      <c r="L3132" s="10">
        <f t="shared" si="24"/>
        <v>920</v>
      </c>
      <c r="M3132" s="11">
        <v>0.4</v>
      </c>
      <c r="O3132" s="16"/>
      <c r="P3132" s="14"/>
      <c r="Q3132" s="12"/>
      <c r="R3132" s="13"/>
    </row>
    <row r="3133" spans="1:18" ht="15.75" customHeight="1" x14ac:dyDescent="0.25">
      <c r="A3133" s="1"/>
      <c r="B3133" s="6" t="s">
        <v>14</v>
      </c>
      <c r="C3133" s="6">
        <v>1185732</v>
      </c>
      <c r="D3133" s="7">
        <v>44357</v>
      </c>
      <c r="E3133" s="6" t="s">
        <v>33</v>
      </c>
      <c r="F3133" s="6" t="s">
        <v>110</v>
      </c>
      <c r="G3133" s="6" t="s">
        <v>111</v>
      </c>
      <c r="H3133" s="6" t="s">
        <v>18</v>
      </c>
      <c r="I3133" s="8">
        <v>0.35000000000000009</v>
      </c>
      <c r="J3133" s="9">
        <v>3250</v>
      </c>
      <c r="K3133" s="10">
        <f t="shared" si="25"/>
        <v>1137.5000000000002</v>
      </c>
      <c r="L3133" s="10">
        <f t="shared" si="24"/>
        <v>455.00000000000011</v>
      </c>
      <c r="M3133" s="11">
        <v>0.4</v>
      </c>
      <c r="O3133" s="16"/>
      <c r="P3133" s="14"/>
      <c r="Q3133" s="12"/>
      <c r="R3133" s="13"/>
    </row>
    <row r="3134" spans="1:18" ht="15.75" customHeight="1" x14ac:dyDescent="0.25">
      <c r="A3134" s="1"/>
      <c r="B3134" s="6" t="s">
        <v>14</v>
      </c>
      <c r="C3134" s="6">
        <v>1185732</v>
      </c>
      <c r="D3134" s="7">
        <v>44357</v>
      </c>
      <c r="E3134" s="6" t="s">
        <v>33</v>
      </c>
      <c r="F3134" s="6" t="s">
        <v>110</v>
      </c>
      <c r="G3134" s="6" t="s">
        <v>111</v>
      </c>
      <c r="H3134" s="6" t="s">
        <v>19</v>
      </c>
      <c r="I3134" s="8">
        <v>0.30000000000000004</v>
      </c>
      <c r="J3134" s="9">
        <v>2000</v>
      </c>
      <c r="K3134" s="10">
        <f t="shared" si="25"/>
        <v>600.00000000000011</v>
      </c>
      <c r="L3134" s="10">
        <f t="shared" si="24"/>
        <v>210.00000000000003</v>
      </c>
      <c r="M3134" s="11">
        <v>0.35</v>
      </c>
      <c r="O3134" s="16"/>
      <c r="P3134" s="14"/>
      <c r="Q3134" s="12"/>
      <c r="R3134" s="13"/>
    </row>
    <row r="3135" spans="1:18" ht="15.75" customHeight="1" x14ac:dyDescent="0.25">
      <c r="A3135" s="1"/>
      <c r="B3135" s="6" t="s">
        <v>14</v>
      </c>
      <c r="C3135" s="6">
        <v>1185732</v>
      </c>
      <c r="D3135" s="7">
        <v>44357</v>
      </c>
      <c r="E3135" s="6" t="s">
        <v>33</v>
      </c>
      <c r="F3135" s="6" t="s">
        <v>110</v>
      </c>
      <c r="G3135" s="6" t="s">
        <v>111</v>
      </c>
      <c r="H3135" s="6" t="s">
        <v>20</v>
      </c>
      <c r="I3135" s="8">
        <v>0.30000000000000004</v>
      </c>
      <c r="J3135" s="9">
        <v>1750</v>
      </c>
      <c r="K3135" s="10">
        <f t="shared" si="25"/>
        <v>525.00000000000011</v>
      </c>
      <c r="L3135" s="10">
        <f t="shared" si="24"/>
        <v>183.75000000000003</v>
      </c>
      <c r="M3135" s="11">
        <v>0.35</v>
      </c>
      <c r="O3135" s="16"/>
      <c r="P3135" s="14"/>
      <c r="Q3135" s="12"/>
      <c r="R3135" s="13"/>
    </row>
    <row r="3136" spans="1:18" ht="15.75" customHeight="1" x14ac:dyDescent="0.25">
      <c r="A3136" s="1"/>
      <c r="B3136" s="6" t="s">
        <v>14</v>
      </c>
      <c r="C3136" s="6">
        <v>1185732</v>
      </c>
      <c r="D3136" s="7">
        <v>44357</v>
      </c>
      <c r="E3136" s="6" t="s">
        <v>33</v>
      </c>
      <c r="F3136" s="6" t="s">
        <v>110</v>
      </c>
      <c r="G3136" s="6" t="s">
        <v>111</v>
      </c>
      <c r="H3136" s="6" t="s">
        <v>21</v>
      </c>
      <c r="I3136" s="8">
        <v>0.4</v>
      </c>
      <c r="J3136" s="9">
        <v>1750</v>
      </c>
      <c r="K3136" s="10">
        <f t="shared" si="25"/>
        <v>700</v>
      </c>
      <c r="L3136" s="10">
        <f t="shared" si="24"/>
        <v>210</v>
      </c>
      <c r="M3136" s="11">
        <v>0.3</v>
      </c>
      <c r="O3136" s="16"/>
      <c r="P3136" s="14"/>
      <c r="Q3136" s="12"/>
      <c r="R3136" s="13"/>
    </row>
    <row r="3137" spans="1:18" ht="15.75" customHeight="1" x14ac:dyDescent="0.25">
      <c r="A3137" s="1"/>
      <c r="B3137" s="6" t="s">
        <v>14</v>
      </c>
      <c r="C3137" s="6">
        <v>1185732</v>
      </c>
      <c r="D3137" s="7">
        <v>44357</v>
      </c>
      <c r="E3137" s="6" t="s">
        <v>33</v>
      </c>
      <c r="F3137" s="6" t="s">
        <v>110</v>
      </c>
      <c r="G3137" s="6" t="s">
        <v>111</v>
      </c>
      <c r="H3137" s="6" t="s">
        <v>22</v>
      </c>
      <c r="I3137" s="8">
        <v>0.60000000000000009</v>
      </c>
      <c r="J3137" s="9">
        <v>3250</v>
      </c>
      <c r="K3137" s="10">
        <f t="shared" si="25"/>
        <v>1950.0000000000002</v>
      </c>
      <c r="L3137" s="10">
        <f t="shared" si="24"/>
        <v>780.00000000000011</v>
      </c>
      <c r="M3137" s="11">
        <v>0.4</v>
      </c>
      <c r="O3137" s="16"/>
      <c r="P3137" s="14"/>
      <c r="Q3137" s="12"/>
      <c r="R3137" s="13"/>
    </row>
    <row r="3138" spans="1:18" ht="15.75" customHeight="1" x14ac:dyDescent="0.25">
      <c r="A3138" s="1"/>
      <c r="B3138" s="6" t="s">
        <v>14</v>
      </c>
      <c r="C3138" s="6">
        <v>1185732</v>
      </c>
      <c r="D3138" s="7">
        <v>44386</v>
      </c>
      <c r="E3138" s="6" t="s">
        <v>33</v>
      </c>
      <c r="F3138" s="6" t="s">
        <v>110</v>
      </c>
      <c r="G3138" s="6" t="s">
        <v>111</v>
      </c>
      <c r="H3138" s="6" t="s">
        <v>17</v>
      </c>
      <c r="I3138" s="8">
        <v>0.55000000000000004</v>
      </c>
      <c r="J3138" s="9">
        <v>5500</v>
      </c>
      <c r="K3138" s="10">
        <f t="shared" si="25"/>
        <v>3025.0000000000005</v>
      </c>
      <c r="L3138" s="10">
        <f t="shared" si="24"/>
        <v>1210.0000000000002</v>
      </c>
      <c r="M3138" s="11">
        <v>0.4</v>
      </c>
      <c r="O3138" s="16"/>
      <c r="P3138" s="14"/>
      <c r="Q3138" s="12"/>
      <c r="R3138" s="13"/>
    </row>
    <row r="3139" spans="1:18" ht="15.75" customHeight="1" x14ac:dyDescent="0.25">
      <c r="A3139" s="1"/>
      <c r="B3139" s="6" t="s">
        <v>14</v>
      </c>
      <c r="C3139" s="6">
        <v>1185732</v>
      </c>
      <c r="D3139" s="7">
        <v>44386</v>
      </c>
      <c r="E3139" s="6" t="s">
        <v>33</v>
      </c>
      <c r="F3139" s="6" t="s">
        <v>110</v>
      </c>
      <c r="G3139" s="6" t="s">
        <v>111</v>
      </c>
      <c r="H3139" s="6" t="s">
        <v>18</v>
      </c>
      <c r="I3139" s="8">
        <v>0.50000000000000011</v>
      </c>
      <c r="J3139" s="9">
        <v>3000</v>
      </c>
      <c r="K3139" s="10">
        <f t="shared" si="25"/>
        <v>1500.0000000000002</v>
      </c>
      <c r="L3139" s="10">
        <f t="shared" si="24"/>
        <v>600.00000000000011</v>
      </c>
      <c r="M3139" s="11">
        <v>0.4</v>
      </c>
      <c r="O3139" s="16"/>
      <c r="P3139" s="14"/>
      <c r="Q3139" s="12"/>
      <c r="R3139" s="13"/>
    </row>
    <row r="3140" spans="1:18" ht="15.75" customHeight="1" x14ac:dyDescent="0.25">
      <c r="A3140" s="1"/>
      <c r="B3140" s="6" t="s">
        <v>14</v>
      </c>
      <c r="C3140" s="6">
        <v>1185732</v>
      </c>
      <c r="D3140" s="7">
        <v>44386</v>
      </c>
      <c r="E3140" s="6" t="s">
        <v>33</v>
      </c>
      <c r="F3140" s="6" t="s">
        <v>110</v>
      </c>
      <c r="G3140" s="6" t="s">
        <v>111</v>
      </c>
      <c r="H3140" s="6" t="s">
        <v>19</v>
      </c>
      <c r="I3140" s="8">
        <v>0.45</v>
      </c>
      <c r="J3140" s="9">
        <v>2250</v>
      </c>
      <c r="K3140" s="10">
        <f t="shared" si="25"/>
        <v>1012.5</v>
      </c>
      <c r="L3140" s="10">
        <f t="shared" si="24"/>
        <v>354.375</v>
      </c>
      <c r="M3140" s="11">
        <v>0.35</v>
      </c>
      <c r="O3140" s="16"/>
      <c r="P3140" s="14"/>
      <c r="Q3140" s="12"/>
      <c r="R3140" s="13"/>
    </row>
    <row r="3141" spans="1:18" ht="15.75" customHeight="1" x14ac:dyDescent="0.25">
      <c r="A3141" s="1"/>
      <c r="B3141" s="6" t="s">
        <v>14</v>
      </c>
      <c r="C3141" s="6">
        <v>1185732</v>
      </c>
      <c r="D3141" s="7">
        <v>44386</v>
      </c>
      <c r="E3141" s="6" t="s">
        <v>33</v>
      </c>
      <c r="F3141" s="6" t="s">
        <v>110</v>
      </c>
      <c r="G3141" s="6" t="s">
        <v>111</v>
      </c>
      <c r="H3141" s="6" t="s">
        <v>20</v>
      </c>
      <c r="I3141" s="8">
        <v>0.45</v>
      </c>
      <c r="J3141" s="9">
        <v>1750</v>
      </c>
      <c r="K3141" s="10">
        <f t="shared" si="25"/>
        <v>787.5</v>
      </c>
      <c r="L3141" s="10">
        <f t="shared" si="24"/>
        <v>275.625</v>
      </c>
      <c r="M3141" s="11">
        <v>0.35</v>
      </c>
      <c r="O3141" s="16"/>
      <c r="P3141" s="14"/>
      <c r="Q3141" s="12"/>
      <c r="R3141" s="13"/>
    </row>
    <row r="3142" spans="1:18" ht="15.75" customHeight="1" x14ac:dyDescent="0.25">
      <c r="A3142" s="1"/>
      <c r="B3142" s="6" t="s">
        <v>14</v>
      </c>
      <c r="C3142" s="6">
        <v>1185732</v>
      </c>
      <c r="D3142" s="7">
        <v>44386</v>
      </c>
      <c r="E3142" s="6" t="s">
        <v>33</v>
      </c>
      <c r="F3142" s="6" t="s">
        <v>110</v>
      </c>
      <c r="G3142" s="6" t="s">
        <v>111</v>
      </c>
      <c r="H3142" s="6" t="s">
        <v>21</v>
      </c>
      <c r="I3142" s="8">
        <v>0.55000000000000004</v>
      </c>
      <c r="J3142" s="9">
        <v>2000</v>
      </c>
      <c r="K3142" s="10">
        <f t="shared" si="25"/>
        <v>1100</v>
      </c>
      <c r="L3142" s="10">
        <f t="shared" si="24"/>
        <v>330</v>
      </c>
      <c r="M3142" s="11">
        <v>0.3</v>
      </c>
      <c r="O3142" s="16"/>
      <c r="P3142" s="14"/>
      <c r="Q3142" s="12"/>
      <c r="R3142" s="13"/>
    </row>
    <row r="3143" spans="1:18" ht="15.75" customHeight="1" x14ac:dyDescent="0.25">
      <c r="A3143" s="1"/>
      <c r="B3143" s="6" t="s">
        <v>14</v>
      </c>
      <c r="C3143" s="6">
        <v>1185732</v>
      </c>
      <c r="D3143" s="7">
        <v>44386</v>
      </c>
      <c r="E3143" s="6" t="s">
        <v>33</v>
      </c>
      <c r="F3143" s="6" t="s">
        <v>110</v>
      </c>
      <c r="G3143" s="6" t="s">
        <v>111</v>
      </c>
      <c r="H3143" s="6" t="s">
        <v>22</v>
      </c>
      <c r="I3143" s="8">
        <v>0.60000000000000009</v>
      </c>
      <c r="J3143" s="9">
        <v>3750</v>
      </c>
      <c r="K3143" s="10">
        <f t="shared" si="25"/>
        <v>2250.0000000000005</v>
      </c>
      <c r="L3143" s="10">
        <f t="shared" si="24"/>
        <v>900.00000000000023</v>
      </c>
      <c r="M3143" s="11">
        <v>0.4</v>
      </c>
      <c r="O3143" s="16"/>
      <c r="P3143" s="14"/>
      <c r="Q3143" s="12"/>
      <c r="R3143" s="13"/>
    </row>
    <row r="3144" spans="1:18" ht="15.75" customHeight="1" x14ac:dyDescent="0.25">
      <c r="A3144" s="1"/>
      <c r="B3144" s="6" t="s">
        <v>14</v>
      </c>
      <c r="C3144" s="6">
        <v>1185732</v>
      </c>
      <c r="D3144" s="7">
        <v>44418</v>
      </c>
      <c r="E3144" s="6" t="s">
        <v>33</v>
      </c>
      <c r="F3144" s="6" t="s">
        <v>110</v>
      </c>
      <c r="G3144" s="6" t="s">
        <v>111</v>
      </c>
      <c r="H3144" s="6" t="s">
        <v>17</v>
      </c>
      <c r="I3144" s="8">
        <v>0.5</v>
      </c>
      <c r="J3144" s="9">
        <v>5250</v>
      </c>
      <c r="K3144" s="10">
        <f t="shared" si="25"/>
        <v>2625</v>
      </c>
      <c r="L3144" s="10">
        <f t="shared" si="24"/>
        <v>1050</v>
      </c>
      <c r="M3144" s="11">
        <v>0.4</v>
      </c>
      <c r="O3144" s="16"/>
      <c r="P3144" s="14"/>
      <c r="Q3144" s="12"/>
      <c r="R3144" s="13"/>
    </row>
    <row r="3145" spans="1:18" ht="15.75" customHeight="1" x14ac:dyDescent="0.25">
      <c r="A3145" s="1"/>
      <c r="B3145" s="6" t="s">
        <v>14</v>
      </c>
      <c r="C3145" s="6">
        <v>1185732</v>
      </c>
      <c r="D3145" s="7">
        <v>44418</v>
      </c>
      <c r="E3145" s="6" t="s">
        <v>33</v>
      </c>
      <c r="F3145" s="6" t="s">
        <v>110</v>
      </c>
      <c r="G3145" s="6" t="s">
        <v>111</v>
      </c>
      <c r="H3145" s="6" t="s">
        <v>18</v>
      </c>
      <c r="I3145" s="8">
        <v>0.45000000000000007</v>
      </c>
      <c r="J3145" s="9">
        <v>3000</v>
      </c>
      <c r="K3145" s="10">
        <f t="shared" si="25"/>
        <v>1350.0000000000002</v>
      </c>
      <c r="L3145" s="10">
        <f t="shared" si="24"/>
        <v>540.00000000000011</v>
      </c>
      <c r="M3145" s="11">
        <v>0.4</v>
      </c>
      <c r="O3145" s="16"/>
      <c r="P3145" s="14"/>
      <c r="Q3145" s="12"/>
      <c r="R3145" s="13"/>
    </row>
    <row r="3146" spans="1:18" ht="15.75" customHeight="1" x14ac:dyDescent="0.25">
      <c r="A3146" s="1"/>
      <c r="B3146" s="6" t="s">
        <v>14</v>
      </c>
      <c r="C3146" s="6">
        <v>1185732</v>
      </c>
      <c r="D3146" s="7">
        <v>44418</v>
      </c>
      <c r="E3146" s="6" t="s">
        <v>33</v>
      </c>
      <c r="F3146" s="6" t="s">
        <v>110</v>
      </c>
      <c r="G3146" s="6" t="s">
        <v>111</v>
      </c>
      <c r="H3146" s="6" t="s">
        <v>19</v>
      </c>
      <c r="I3146" s="8">
        <v>0.4</v>
      </c>
      <c r="J3146" s="9">
        <v>2250</v>
      </c>
      <c r="K3146" s="10">
        <f t="shared" si="25"/>
        <v>900</v>
      </c>
      <c r="L3146" s="10">
        <f t="shared" si="24"/>
        <v>315</v>
      </c>
      <c r="M3146" s="11">
        <v>0.35</v>
      </c>
      <c r="O3146" s="16"/>
      <c r="P3146" s="14"/>
      <c r="Q3146" s="12"/>
      <c r="R3146" s="13"/>
    </row>
    <row r="3147" spans="1:18" ht="15.75" customHeight="1" x14ac:dyDescent="0.25">
      <c r="A3147" s="1"/>
      <c r="B3147" s="6" t="s">
        <v>14</v>
      </c>
      <c r="C3147" s="6">
        <v>1185732</v>
      </c>
      <c r="D3147" s="7">
        <v>44418</v>
      </c>
      <c r="E3147" s="6" t="s">
        <v>33</v>
      </c>
      <c r="F3147" s="6" t="s">
        <v>110</v>
      </c>
      <c r="G3147" s="6" t="s">
        <v>111</v>
      </c>
      <c r="H3147" s="6" t="s">
        <v>20</v>
      </c>
      <c r="I3147" s="8">
        <v>0.4</v>
      </c>
      <c r="J3147" s="9">
        <v>2000</v>
      </c>
      <c r="K3147" s="10">
        <f t="shared" si="25"/>
        <v>800</v>
      </c>
      <c r="L3147" s="10">
        <f t="shared" si="24"/>
        <v>280</v>
      </c>
      <c r="M3147" s="11">
        <v>0.35</v>
      </c>
      <c r="O3147" s="16"/>
      <c r="P3147" s="14"/>
      <c r="Q3147" s="12"/>
      <c r="R3147" s="13"/>
    </row>
    <row r="3148" spans="1:18" ht="15.75" customHeight="1" x14ac:dyDescent="0.25">
      <c r="A3148" s="1"/>
      <c r="B3148" s="6" t="s">
        <v>14</v>
      </c>
      <c r="C3148" s="6">
        <v>1185732</v>
      </c>
      <c r="D3148" s="7">
        <v>44418</v>
      </c>
      <c r="E3148" s="6" t="s">
        <v>33</v>
      </c>
      <c r="F3148" s="6" t="s">
        <v>110</v>
      </c>
      <c r="G3148" s="6" t="s">
        <v>111</v>
      </c>
      <c r="H3148" s="6" t="s">
        <v>21</v>
      </c>
      <c r="I3148" s="8">
        <v>0.5</v>
      </c>
      <c r="J3148" s="9">
        <v>1750</v>
      </c>
      <c r="K3148" s="10">
        <f t="shared" si="25"/>
        <v>875</v>
      </c>
      <c r="L3148" s="10">
        <f t="shared" si="24"/>
        <v>262.5</v>
      </c>
      <c r="M3148" s="11">
        <v>0.3</v>
      </c>
      <c r="O3148" s="16"/>
      <c r="P3148" s="14"/>
      <c r="Q3148" s="12"/>
      <c r="R3148" s="13"/>
    </row>
    <row r="3149" spans="1:18" ht="15.75" customHeight="1" x14ac:dyDescent="0.25">
      <c r="A3149" s="1"/>
      <c r="B3149" s="6" t="s">
        <v>14</v>
      </c>
      <c r="C3149" s="6">
        <v>1185732</v>
      </c>
      <c r="D3149" s="7">
        <v>44418</v>
      </c>
      <c r="E3149" s="6" t="s">
        <v>33</v>
      </c>
      <c r="F3149" s="6" t="s">
        <v>110</v>
      </c>
      <c r="G3149" s="6" t="s">
        <v>111</v>
      </c>
      <c r="H3149" s="6" t="s">
        <v>22</v>
      </c>
      <c r="I3149" s="8">
        <v>0.55000000000000004</v>
      </c>
      <c r="J3149" s="9">
        <v>3500</v>
      </c>
      <c r="K3149" s="10">
        <f t="shared" si="25"/>
        <v>1925.0000000000002</v>
      </c>
      <c r="L3149" s="10">
        <f t="shared" si="24"/>
        <v>770.00000000000011</v>
      </c>
      <c r="M3149" s="11">
        <v>0.4</v>
      </c>
      <c r="O3149" s="16"/>
      <c r="P3149" s="14"/>
      <c r="Q3149" s="12"/>
      <c r="R3149" s="13"/>
    </row>
    <row r="3150" spans="1:18" ht="15.75" customHeight="1" x14ac:dyDescent="0.25">
      <c r="A3150" s="1"/>
      <c r="B3150" s="6" t="s">
        <v>14</v>
      </c>
      <c r="C3150" s="6">
        <v>1185732</v>
      </c>
      <c r="D3150" s="7">
        <v>44450</v>
      </c>
      <c r="E3150" s="6" t="s">
        <v>33</v>
      </c>
      <c r="F3150" s="6" t="s">
        <v>110</v>
      </c>
      <c r="G3150" s="6" t="s">
        <v>111</v>
      </c>
      <c r="H3150" s="6" t="s">
        <v>17</v>
      </c>
      <c r="I3150" s="8">
        <v>0.35000000000000003</v>
      </c>
      <c r="J3150" s="9">
        <v>4750</v>
      </c>
      <c r="K3150" s="10">
        <f t="shared" si="25"/>
        <v>1662.5000000000002</v>
      </c>
      <c r="L3150" s="10">
        <f t="shared" si="24"/>
        <v>665.00000000000011</v>
      </c>
      <c r="M3150" s="11">
        <v>0.4</v>
      </c>
      <c r="O3150" s="16"/>
      <c r="P3150" s="14"/>
      <c r="Q3150" s="12"/>
      <c r="R3150" s="13"/>
    </row>
    <row r="3151" spans="1:18" ht="15.75" customHeight="1" x14ac:dyDescent="0.25">
      <c r="A3151" s="1"/>
      <c r="B3151" s="6" t="s">
        <v>14</v>
      </c>
      <c r="C3151" s="6">
        <v>1185732</v>
      </c>
      <c r="D3151" s="7">
        <v>44450</v>
      </c>
      <c r="E3151" s="6" t="s">
        <v>33</v>
      </c>
      <c r="F3151" s="6" t="s">
        <v>110</v>
      </c>
      <c r="G3151" s="6" t="s">
        <v>111</v>
      </c>
      <c r="H3151" s="6" t="s">
        <v>18</v>
      </c>
      <c r="I3151" s="8">
        <v>0.3000000000000001</v>
      </c>
      <c r="J3151" s="9">
        <v>2750</v>
      </c>
      <c r="K3151" s="10">
        <f t="shared" si="25"/>
        <v>825.00000000000023</v>
      </c>
      <c r="L3151" s="10">
        <f t="shared" si="24"/>
        <v>330.00000000000011</v>
      </c>
      <c r="M3151" s="11">
        <v>0.4</v>
      </c>
      <c r="O3151" s="16"/>
      <c r="P3151" s="14"/>
      <c r="Q3151" s="12"/>
      <c r="R3151" s="13"/>
    </row>
    <row r="3152" spans="1:18" ht="15.75" customHeight="1" x14ac:dyDescent="0.25">
      <c r="A3152" s="1"/>
      <c r="B3152" s="6" t="s">
        <v>14</v>
      </c>
      <c r="C3152" s="6">
        <v>1185732</v>
      </c>
      <c r="D3152" s="7">
        <v>44450</v>
      </c>
      <c r="E3152" s="6" t="s">
        <v>33</v>
      </c>
      <c r="F3152" s="6" t="s">
        <v>110</v>
      </c>
      <c r="G3152" s="6" t="s">
        <v>111</v>
      </c>
      <c r="H3152" s="6" t="s">
        <v>19</v>
      </c>
      <c r="I3152" s="8">
        <v>0.25000000000000006</v>
      </c>
      <c r="J3152" s="9">
        <v>1750</v>
      </c>
      <c r="K3152" s="10">
        <f t="shared" si="25"/>
        <v>437.50000000000011</v>
      </c>
      <c r="L3152" s="10">
        <f t="shared" si="24"/>
        <v>153.12500000000003</v>
      </c>
      <c r="M3152" s="11">
        <v>0.35</v>
      </c>
      <c r="O3152" s="16"/>
      <c r="P3152" s="14"/>
      <c r="Q3152" s="12"/>
      <c r="R3152" s="13"/>
    </row>
    <row r="3153" spans="1:18" ht="15.75" customHeight="1" x14ac:dyDescent="0.25">
      <c r="A3153" s="1"/>
      <c r="B3153" s="6" t="s">
        <v>14</v>
      </c>
      <c r="C3153" s="6">
        <v>1185732</v>
      </c>
      <c r="D3153" s="7">
        <v>44450</v>
      </c>
      <c r="E3153" s="6" t="s">
        <v>33</v>
      </c>
      <c r="F3153" s="6" t="s">
        <v>110</v>
      </c>
      <c r="G3153" s="6" t="s">
        <v>111</v>
      </c>
      <c r="H3153" s="6" t="s">
        <v>20</v>
      </c>
      <c r="I3153" s="8">
        <v>0.25000000000000006</v>
      </c>
      <c r="J3153" s="9">
        <v>1500</v>
      </c>
      <c r="K3153" s="10">
        <f t="shared" si="25"/>
        <v>375.00000000000006</v>
      </c>
      <c r="L3153" s="10">
        <f t="shared" si="24"/>
        <v>131.25</v>
      </c>
      <c r="M3153" s="11">
        <v>0.35</v>
      </c>
      <c r="O3153" s="16"/>
      <c r="P3153" s="14"/>
      <c r="Q3153" s="12"/>
      <c r="R3153" s="13"/>
    </row>
    <row r="3154" spans="1:18" ht="15.75" customHeight="1" x14ac:dyDescent="0.25">
      <c r="A3154" s="1"/>
      <c r="B3154" s="6" t="s">
        <v>14</v>
      </c>
      <c r="C3154" s="6">
        <v>1185732</v>
      </c>
      <c r="D3154" s="7">
        <v>44450</v>
      </c>
      <c r="E3154" s="6" t="s">
        <v>33</v>
      </c>
      <c r="F3154" s="6" t="s">
        <v>110</v>
      </c>
      <c r="G3154" s="6" t="s">
        <v>111</v>
      </c>
      <c r="H3154" s="6" t="s">
        <v>21</v>
      </c>
      <c r="I3154" s="8">
        <v>0.35000000000000003</v>
      </c>
      <c r="J3154" s="9">
        <v>1500</v>
      </c>
      <c r="K3154" s="10">
        <f t="shared" si="25"/>
        <v>525</v>
      </c>
      <c r="L3154" s="10">
        <f t="shared" si="24"/>
        <v>157.5</v>
      </c>
      <c r="M3154" s="11">
        <v>0.3</v>
      </c>
      <c r="O3154" s="16"/>
      <c r="P3154" s="14"/>
      <c r="Q3154" s="12"/>
      <c r="R3154" s="13"/>
    </row>
    <row r="3155" spans="1:18" ht="15.75" customHeight="1" x14ac:dyDescent="0.25">
      <c r="A3155" s="1"/>
      <c r="B3155" s="6" t="s">
        <v>14</v>
      </c>
      <c r="C3155" s="6">
        <v>1185732</v>
      </c>
      <c r="D3155" s="7">
        <v>44450</v>
      </c>
      <c r="E3155" s="6" t="s">
        <v>33</v>
      </c>
      <c r="F3155" s="6" t="s">
        <v>110</v>
      </c>
      <c r="G3155" s="6" t="s">
        <v>111</v>
      </c>
      <c r="H3155" s="6" t="s">
        <v>22</v>
      </c>
      <c r="I3155" s="8">
        <v>0.4</v>
      </c>
      <c r="J3155" s="9">
        <v>2250</v>
      </c>
      <c r="K3155" s="10">
        <f t="shared" si="25"/>
        <v>900</v>
      </c>
      <c r="L3155" s="10">
        <f t="shared" si="24"/>
        <v>360</v>
      </c>
      <c r="M3155" s="11">
        <v>0.4</v>
      </c>
      <c r="O3155" s="16"/>
      <c r="P3155" s="14"/>
      <c r="Q3155" s="12"/>
      <c r="R3155" s="13"/>
    </row>
    <row r="3156" spans="1:18" ht="15.75" customHeight="1" x14ac:dyDescent="0.25">
      <c r="A3156" s="1"/>
      <c r="B3156" s="6" t="s">
        <v>14</v>
      </c>
      <c r="C3156" s="6">
        <v>1185732</v>
      </c>
      <c r="D3156" s="7">
        <v>44479</v>
      </c>
      <c r="E3156" s="6" t="s">
        <v>33</v>
      </c>
      <c r="F3156" s="6" t="s">
        <v>110</v>
      </c>
      <c r="G3156" s="6" t="s">
        <v>111</v>
      </c>
      <c r="H3156" s="6" t="s">
        <v>17</v>
      </c>
      <c r="I3156" s="8">
        <v>0.44999999999999996</v>
      </c>
      <c r="J3156" s="9">
        <v>4000</v>
      </c>
      <c r="K3156" s="10">
        <f t="shared" si="25"/>
        <v>1799.9999999999998</v>
      </c>
      <c r="L3156" s="10">
        <f t="shared" si="24"/>
        <v>720</v>
      </c>
      <c r="M3156" s="11">
        <v>0.4</v>
      </c>
      <c r="O3156" s="16"/>
      <c r="P3156" s="14"/>
      <c r="Q3156" s="12"/>
      <c r="R3156" s="13"/>
    </row>
    <row r="3157" spans="1:18" ht="15.75" customHeight="1" x14ac:dyDescent="0.25">
      <c r="A3157" s="1"/>
      <c r="B3157" s="6" t="s">
        <v>14</v>
      </c>
      <c r="C3157" s="6">
        <v>1185732</v>
      </c>
      <c r="D3157" s="7">
        <v>44479</v>
      </c>
      <c r="E3157" s="6" t="s">
        <v>33</v>
      </c>
      <c r="F3157" s="6" t="s">
        <v>110</v>
      </c>
      <c r="G3157" s="6" t="s">
        <v>111</v>
      </c>
      <c r="H3157" s="6" t="s">
        <v>18</v>
      </c>
      <c r="I3157" s="8">
        <v>0.35000000000000003</v>
      </c>
      <c r="J3157" s="9">
        <v>2500</v>
      </c>
      <c r="K3157" s="10">
        <f t="shared" si="25"/>
        <v>875.00000000000011</v>
      </c>
      <c r="L3157" s="10">
        <f t="shared" si="24"/>
        <v>350.00000000000006</v>
      </c>
      <c r="M3157" s="11">
        <v>0.4</v>
      </c>
      <c r="O3157" s="16"/>
      <c r="P3157" s="14"/>
      <c r="Q3157" s="12"/>
      <c r="R3157" s="13"/>
    </row>
    <row r="3158" spans="1:18" ht="15.75" customHeight="1" x14ac:dyDescent="0.25">
      <c r="A3158" s="1"/>
      <c r="B3158" s="6" t="s">
        <v>14</v>
      </c>
      <c r="C3158" s="6">
        <v>1185732</v>
      </c>
      <c r="D3158" s="7">
        <v>44479</v>
      </c>
      <c r="E3158" s="6" t="s">
        <v>33</v>
      </c>
      <c r="F3158" s="6" t="s">
        <v>110</v>
      </c>
      <c r="G3158" s="6" t="s">
        <v>111</v>
      </c>
      <c r="H3158" s="6" t="s">
        <v>19</v>
      </c>
      <c r="I3158" s="8">
        <v>0.35000000000000003</v>
      </c>
      <c r="J3158" s="9">
        <v>1500</v>
      </c>
      <c r="K3158" s="10">
        <f t="shared" si="25"/>
        <v>525</v>
      </c>
      <c r="L3158" s="10">
        <f t="shared" si="24"/>
        <v>183.75</v>
      </c>
      <c r="M3158" s="11">
        <v>0.35</v>
      </c>
      <c r="O3158" s="16"/>
      <c r="P3158" s="14"/>
      <c r="Q3158" s="12"/>
      <c r="R3158" s="13"/>
    </row>
    <row r="3159" spans="1:18" ht="15.75" customHeight="1" x14ac:dyDescent="0.25">
      <c r="A3159" s="1"/>
      <c r="B3159" s="6" t="s">
        <v>14</v>
      </c>
      <c r="C3159" s="6">
        <v>1185732</v>
      </c>
      <c r="D3159" s="7">
        <v>44479</v>
      </c>
      <c r="E3159" s="6" t="s">
        <v>33</v>
      </c>
      <c r="F3159" s="6" t="s">
        <v>110</v>
      </c>
      <c r="G3159" s="6" t="s">
        <v>111</v>
      </c>
      <c r="H3159" s="6" t="s">
        <v>20</v>
      </c>
      <c r="I3159" s="8">
        <v>0.35000000000000003</v>
      </c>
      <c r="J3159" s="9">
        <v>1500</v>
      </c>
      <c r="K3159" s="10">
        <f t="shared" si="25"/>
        <v>525</v>
      </c>
      <c r="L3159" s="10">
        <f t="shared" si="24"/>
        <v>183.75</v>
      </c>
      <c r="M3159" s="11">
        <v>0.35</v>
      </c>
      <c r="O3159" s="16"/>
      <c r="P3159" s="14"/>
      <c r="Q3159" s="12"/>
      <c r="R3159" s="13"/>
    </row>
    <row r="3160" spans="1:18" ht="15.75" customHeight="1" x14ac:dyDescent="0.25">
      <c r="A3160" s="1"/>
      <c r="B3160" s="6" t="s">
        <v>14</v>
      </c>
      <c r="C3160" s="6">
        <v>1185732</v>
      </c>
      <c r="D3160" s="7">
        <v>44479</v>
      </c>
      <c r="E3160" s="6" t="s">
        <v>33</v>
      </c>
      <c r="F3160" s="6" t="s">
        <v>110</v>
      </c>
      <c r="G3160" s="6" t="s">
        <v>111</v>
      </c>
      <c r="H3160" s="6" t="s">
        <v>21</v>
      </c>
      <c r="I3160" s="8">
        <v>0.44999999999999996</v>
      </c>
      <c r="J3160" s="9">
        <v>1500</v>
      </c>
      <c r="K3160" s="10">
        <f t="shared" si="25"/>
        <v>674.99999999999989</v>
      </c>
      <c r="L3160" s="10">
        <f t="shared" si="24"/>
        <v>202.49999999999997</v>
      </c>
      <c r="M3160" s="11">
        <v>0.3</v>
      </c>
      <c r="O3160" s="16"/>
      <c r="P3160" s="14"/>
      <c r="Q3160" s="12"/>
      <c r="R3160" s="13"/>
    </row>
    <row r="3161" spans="1:18" ht="15.75" customHeight="1" x14ac:dyDescent="0.25">
      <c r="A3161" s="1"/>
      <c r="B3161" s="6" t="s">
        <v>14</v>
      </c>
      <c r="C3161" s="6">
        <v>1185732</v>
      </c>
      <c r="D3161" s="7">
        <v>44479</v>
      </c>
      <c r="E3161" s="6" t="s">
        <v>33</v>
      </c>
      <c r="F3161" s="6" t="s">
        <v>110</v>
      </c>
      <c r="G3161" s="6" t="s">
        <v>111</v>
      </c>
      <c r="H3161" s="6" t="s">
        <v>22</v>
      </c>
      <c r="I3161" s="8">
        <v>0.49999999999999983</v>
      </c>
      <c r="J3161" s="9">
        <v>2750</v>
      </c>
      <c r="K3161" s="10">
        <f t="shared" si="25"/>
        <v>1374.9999999999995</v>
      </c>
      <c r="L3161" s="10">
        <f t="shared" si="24"/>
        <v>549.99999999999989</v>
      </c>
      <c r="M3161" s="11">
        <v>0.4</v>
      </c>
      <c r="O3161" s="16"/>
      <c r="P3161" s="14"/>
      <c r="Q3161" s="12"/>
      <c r="R3161" s="13"/>
    </row>
    <row r="3162" spans="1:18" ht="15.75" customHeight="1" x14ac:dyDescent="0.25">
      <c r="A3162" s="1"/>
      <c r="B3162" s="6" t="s">
        <v>14</v>
      </c>
      <c r="C3162" s="6">
        <v>1185732</v>
      </c>
      <c r="D3162" s="7">
        <v>44510</v>
      </c>
      <c r="E3162" s="6" t="s">
        <v>33</v>
      </c>
      <c r="F3162" s="6" t="s">
        <v>110</v>
      </c>
      <c r="G3162" s="6" t="s">
        <v>111</v>
      </c>
      <c r="H3162" s="6" t="s">
        <v>17</v>
      </c>
      <c r="I3162" s="8">
        <v>0.44999999999999996</v>
      </c>
      <c r="J3162" s="9">
        <v>4250</v>
      </c>
      <c r="K3162" s="10">
        <f t="shared" si="25"/>
        <v>1912.4999999999998</v>
      </c>
      <c r="L3162" s="10">
        <f t="shared" si="24"/>
        <v>765</v>
      </c>
      <c r="M3162" s="11">
        <v>0.4</v>
      </c>
      <c r="O3162" s="16"/>
      <c r="P3162" s="14"/>
      <c r="Q3162" s="12"/>
      <c r="R3162" s="13"/>
    </row>
    <row r="3163" spans="1:18" ht="15.75" customHeight="1" x14ac:dyDescent="0.25">
      <c r="A3163" s="1"/>
      <c r="B3163" s="6" t="s">
        <v>14</v>
      </c>
      <c r="C3163" s="6">
        <v>1185732</v>
      </c>
      <c r="D3163" s="7">
        <v>44510</v>
      </c>
      <c r="E3163" s="6" t="s">
        <v>33</v>
      </c>
      <c r="F3163" s="6" t="s">
        <v>110</v>
      </c>
      <c r="G3163" s="6" t="s">
        <v>111</v>
      </c>
      <c r="H3163" s="6" t="s">
        <v>18</v>
      </c>
      <c r="I3163" s="8">
        <v>0.35000000000000003</v>
      </c>
      <c r="J3163" s="9">
        <v>3250</v>
      </c>
      <c r="K3163" s="10">
        <f t="shared" si="25"/>
        <v>1137.5</v>
      </c>
      <c r="L3163" s="10">
        <f t="shared" si="24"/>
        <v>455</v>
      </c>
      <c r="M3163" s="11">
        <v>0.4</v>
      </c>
      <c r="O3163" s="16"/>
      <c r="P3163" s="14"/>
      <c r="Q3163" s="12"/>
      <c r="R3163" s="13"/>
    </row>
    <row r="3164" spans="1:18" ht="15.75" customHeight="1" x14ac:dyDescent="0.25">
      <c r="A3164" s="1"/>
      <c r="B3164" s="6" t="s">
        <v>14</v>
      </c>
      <c r="C3164" s="6">
        <v>1185732</v>
      </c>
      <c r="D3164" s="7">
        <v>44510</v>
      </c>
      <c r="E3164" s="6" t="s">
        <v>33</v>
      </c>
      <c r="F3164" s="6" t="s">
        <v>110</v>
      </c>
      <c r="G3164" s="6" t="s">
        <v>111</v>
      </c>
      <c r="H3164" s="6" t="s">
        <v>19</v>
      </c>
      <c r="I3164" s="8">
        <v>0.35000000000000003</v>
      </c>
      <c r="J3164" s="9">
        <v>2700</v>
      </c>
      <c r="K3164" s="10">
        <f t="shared" si="25"/>
        <v>945.00000000000011</v>
      </c>
      <c r="L3164" s="10">
        <f t="shared" si="24"/>
        <v>330.75</v>
      </c>
      <c r="M3164" s="11">
        <v>0.35</v>
      </c>
      <c r="O3164" s="16"/>
      <c r="P3164" s="14"/>
      <c r="Q3164" s="12"/>
      <c r="R3164" s="13"/>
    </row>
    <row r="3165" spans="1:18" ht="15.75" customHeight="1" x14ac:dyDescent="0.25">
      <c r="A3165" s="1"/>
      <c r="B3165" s="6" t="s">
        <v>14</v>
      </c>
      <c r="C3165" s="6">
        <v>1185732</v>
      </c>
      <c r="D3165" s="7">
        <v>44510</v>
      </c>
      <c r="E3165" s="6" t="s">
        <v>33</v>
      </c>
      <c r="F3165" s="6" t="s">
        <v>110</v>
      </c>
      <c r="G3165" s="6" t="s">
        <v>111</v>
      </c>
      <c r="H3165" s="6" t="s">
        <v>20</v>
      </c>
      <c r="I3165" s="8">
        <v>0.35000000000000003</v>
      </c>
      <c r="J3165" s="9">
        <v>2750</v>
      </c>
      <c r="K3165" s="10">
        <f t="shared" si="25"/>
        <v>962.50000000000011</v>
      </c>
      <c r="L3165" s="10">
        <f t="shared" si="24"/>
        <v>336.875</v>
      </c>
      <c r="M3165" s="11">
        <v>0.35</v>
      </c>
      <c r="O3165" s="16"/>
      <c r="P3165" s="14"/>
      <c r="Q3165" s="12"/>
      <c r="R3165" s="13"/>
    </row>
    <row r="3166" spans="1:18" ht="15.75" customHeight="1" x14ac:dyDescent="0.25">
      <c r="A3166" s="1"/>
      <c r="B3166" s="6" t="s">
        <v>14</v>
      </c>
      <c r="C3166" s="6">
        <v>1185732</v>
      </c>
      <c r="D3166" s="7">
        <v>44510</v>
      </c>
      <c r="E3166" s="6" t="s">
        <v>33</v>
      </c>
      <c r="F3166" s="6" t="s">
        <v>110</v>
      </c>
      <c r="G3166" s="6" t="s">
        <v>111</v>
      </c>
      <c r="H3166" s="6" t="s">
        <v>21</v>
      </c>
      <c r="I3166" s="8">
        <v>0.6</v>
      </c>
      <c r="J3166" s="9">
        <v>2500</v>
      </c>
      <c r="K3166" s="10">
        <f t="shared" si="25"/>
        <v>1500</v>
      </c>
      <c r="L3166" s="10">
        <f t="shared" si="24"/>
        <v>450</v>
      </c>
      <c r="M3166" s="11">
        <v>0.3</v>
      </c>
      <c r="O3166" s="16"/>
      <c r="P3166" s="14"/>
      <c r="Q3166" s="12"/>
      <c r="R3166" s="13"/>
    </row>
    <row r="3167" spans="1:18" ht="15.75" customHeight="1" x14ac:dyDescent="0.25">
      <c r="A3167" s="1"/>
      <c r="B3167" s="6" t="s">
        <v>14</v>
      </c>
      <c r="C3167" s="6">
        <v>1185732</v>
      </c>
      <c r="D3167" s="7">
        <v>44510</v>
      </c>
      <c r="E3167" s="6" t="s">
        <v>33</v>
      </c>
      <c r="F3167" s="6" t="s">
        <v>110</v>
      </c>
      <c r="G3167" s="6" t="s">
        <v>111</v>
      </c>
      <c r="H3167" s="6" t="s">
        <v>22</v>
      </c>
      <c r="I3167" s="8">
        <v>0.64999999999999991</v>
      </c>
      <c r="J3167" s="9">
        <v>3500</v>
      </c>
      <c r="K3167" s="10">
        <f t="shared" si="25"/>
        <v>2274.9999999999995</v>
      </c>
      <c r="L3167" s="10">
        <f t="shared" si="24"/>
        <v>909.99999999999989</v>
      </c>
      <c r="M3167" s="11">
        <v>0.4</v>
      </c>
      <c r="O3167" s="16"/>
      <c r="P3167" s="14"/>
      <c r="Q3167" s="12"/>
      <c r="R3167" s="13"/>
    </row>
    <row r="3168" spans="1:18" ht="15.75" customHeight="1" x14ac:dyDescent="0.25">
      <c r="A3168" s="1"/>
      <c r="B3168" s="6" t="s">
        <v>14</v>
      </c>
      <c r="C3168" s="6">
        <v>1185732</v>
      </c>
      <c r="D3168" s="7">
        <v>44539</v>
      </c>
      <c r="E3168" s="6" t="s">
        <v>33</v>
      </c>
      <c r="F3168" s="6" t="s">
        <v>110</v>
      </c>
      <c r="G3168" s="6" t="s">
        <v>111</v>
      </c>
      <c r="H3168" s="6" t="s">
        <v>17</v>
      </c>
      <c r="I3168" s="8">
        <v>0.6</v>
      </c>
      <c r="J3168" s="9">
        <v>6000</v>
      </c>
      <c r="K3168" s="10">
        <f t="shared" si="25"/>
        <v>3600</v>
      </c>
      <c r="L3168" s="10">
        <f t="shared" si="24"/>
        <v>1440</v>
      </c>
      <c r="M3168" s="11">
        <v>0.4</v>
      </c>
      <c r="O3168" s="16"/>
      <c r="P3168" s="14"/>
      <c r="Q3168" s="12"/>
      <c r="R3168" s="13"/>
    </row>
    <row r="3169" spans="1:18" ht="15.75" customHeight="1" x14ac:dyDescent="0.25">
      <c r="A3169" s="1"/>
      <c r="B3169" s="6" t="s">
        <v>14</v>
      </c>
      <c r="C3169" s="6">
        <v>1185732</v>
      </c>
      <c r="D3169" s="7">
        <v>44539</v>
      </c>
      <c r="E3169" s="6" t="s">
        <v>33</v>
      </c>
      <c r="F3169" s="6" t="s">
        <v>110</v>
      </c>
      <c r="G3169" s="6" t="s">
        <v>111</v>
      </c>
      <c r="H3169" s="6" t="s">
        <v>18</v>
      </c>
      <c r="I3169" s="8">
        <v>0.5</v>
      </c>
      <c r="J3169" s="9">
        <v>4000</v>
      </c>
      <c r="K3169" s="10">
        <f t="shared" si="25"/>
        <v>2000</v>
      </c>
      <c r="L3169" s="10">
        <f t="shared" si="24"/>
        <v>800</v>
      </c>
      <c r="M3169" s="11">
        <v>0.4</v>
      </c>
      <c r="O3169" s="16"/>
      <c r="P3169" s="14"/>
      <c r="Q3169" s="12"/>
      <c r="R3169" s="13"/>
    </row>
    <row r="3170" spans="1:18" ht="15.75" customHeight="1" x14ac:dyDescent="0.25">
      <c r="A3170" s="1"/>
      <c r="B3170" s="6" t="s">
        <v>14</v>
      </c>
      <c r="C3170" s="6">
        <v>1185732</v>
      </c>
      <c r="D3170" s="7">
        <v>44539</v>
      </c>
      <c r="E3170" s="6" t="s">
        <v>33</v>
      </c>
      <c r="F3170" s="6" t="s">
        <v>110</v>
      </c>
      <c r="G3170" s="6" t="s">
        <v>111</v>
      </c>
      <c r="H3170" s="6" t="s">
        <v>19</v>
      </c>
      <c r="I3170" s="8">
        <v>0.5</v>
      </c>
      <c r="J3170" s="9">
        <v>3500</v>
      </c>
      <c r="K3170" s="10">
        <f t="shared" si="25"/>
        <v>1750</v>
      </c>
      <c r="L3170" s="10">
        <f t="shared" si="24"/>
        <v>612.5</v>
      </c>
      <c r="M3170" s="11">
        <v>0.35</v>
      </c>
      <c r="O3170" s="16"/>
      <c r="P3170" s="14"/>
      <c r="Q3170" s="12"/>
      <c r="R3170" s="13"/>
    </row>
    <row r="3171" spans="1:18" ht="15.75" customHeight="1" x14ac:dyDescent="0.25">
      <c r="A3171" s="1"/>
      <c r="B3171" s="6" t="s">
        <v>14</v>
      </c>
      <c r="C3171" s="6">
        <v>1185732</v>
      </c>
      <c r="D3171" s="7">
        <v>44539</v>
      </c>
      <c r="E3171" s="6" t="s">
        <v>33</v>
      </c>
      <c r="F3171" s="6" t="s">
        <v>110</v>
      </c>
      <c r="G3171" s="6" t="s">
        <v>111</v>
      </c>
      <c r="H3171" s="6" t="s">
        <v>20</v>
      </c>
      <c r="I3171" s="8">
        <v>0.5</v>
      </c>
      <c r="J3171" s="9">
        <v>3000</v>
      </c>
      <c r="K3171" s="10">
        <f t="shared" si="25"/>
        <v>1500</v>
      </c>
      <c r="L3171" s="10">
        <f t="shared" si="24"/>
        <v>525</v>
      </c>
      <c r="M3171" s="11">
        <v>0.35</v>
      </c>
      <c r="O3171" s="16"/>
      <c r="P3171" s="14"/>
      <c r="Q3171" s="12"/>
      <c r="R3171" s="13"/>
    </row>
    <row r="3172" spans="1:18" ht="15.75" customHeight="1" x14ac:dyDescent="0.25">
      <c r="A3172" s="1"/>
      <c r="B3172" s="6" t="s">
        <v>14</v>
      </c>
      <c r="C3172" s="6">
        <v>1185732</v>
      </c>
      <c r="D3172" s="7">
        <v>44539</v>
      </c>
      <c r="E3172" s="6" t="s">
        <v>33</v>
      </c>
      <c r="F3172" s="6" t="s">
        <v>110</v>
      </c>
      <c r="G3172" s="6" t="s">
        <v>111</v>
      </c>
      <c r="H3172" s="6" t="s">
        <v>21</v>
      </c>
      <c r="I3172" s="8">
        <v>0.6</v>
      </c>
      <c r="J3172" s="9">
        <v>3000</v>
      </c>
      <c r="K3172" s="10">
        <f t="shared" si="25"/>
        <v>1800</v>
      </c>
      <c r="L3172" s="10">
        <f t="shared" si="24"/>
        <v>540</v>
      </c>
      <c r="M3172" s="11">
        <v>0.3</v>
      </c>
      <c r="O3172" s="16"/>
      <c r="P3172" s="14"/>
      <c r="Q3172" s="12"/>
      <c r="R3172" s="13"/>
    </row>
    <row r="3173" spans="1:18" ht="15.75" customHeight="1" x14ac:dyDescent="0.25">
      <c r="A3173" s="1"/>
      <c r="B3173" s="6" t="s">
        <v>14</v>
      </c>
      <c r="C3173" s="6">
        <v>1185732</v>
      </c>
      <c r="D3173" s="7">
        <v>44539</v>
      </c>
      <c r="E3173" s="6" t="s">
        <v>33</v>
      </c>
      <c r="F3173" s="6" t="s">
        <v>110</v>
      </c>
      <c r="G3173" s="6" t="s">
        <v>111</v>
      </c>
      <c r="H3173" s="6" t="s">
        <v>22</v>
      </c>
      <c r="I3173" s="8">
        <v>0.64999999999999991</v>
      </c>
      <c r="J3173" s="9">
        <v>4000</v>
      </c>
      <c r="K3173" s="10">
        <f t="shared" si="25"/>
        <v>2599.9999999999995</v>
      </c>
      <c r="L3173" s="10">
        <f t="shared" si="24"/>
        <v>1039.9999999999998</v>
      </c>
      <c r="M3173" s="11">
        <v>0.4</v>
      </c>
      <c r="O3173" s="16"/>
      <c r="P3173" s="14"/>
      <c r="Q3173" s="12"/>
      <c r="R3173" s="13"/>
    </row>
    <row r="3174" spans="1:18" ht="15.75" customHeight="1" x14ac:dyDescent="0.25">
      <c r="A3174" s="1" t="s">
        <v>39</v>
      </c>
      <c r="B3174" s="6" t="s">
        <v>14</v>
      </c>
      <c r="C3174" s="6">
        <v>1185732</v>
      </c>
      <c r="D3174" s="7">
        <v>44213</v>
      </c>
      <c r="E3174" s="6" t="s">
        <v>33</v>
      </c>
      <c r="F3174" s="6" t="s">
        <v>112</v>
      </c>
      <c r="G3174" s="6" t="s">
        <v>113</v>
      </c>
      <c r="H3174" s="6" t="s">
        <v>17</v>
      </c>
      <c r="I3174" s="8">
        <v>0.35000000000000003</v>
      </c>
      <c r="J3174" s="9">
        <v>5000</v>
      </c>
      <c r="K3174" s="10">
        <f t="shared" si="25"/>
        <v>1750.0000000000002</v>
      </c>
      <c r="L3174" s="10">
        <f t="shared" si="24"/>
        <v>700.00000000000011</v>
      </c>
      <c r="M3174" s="11">
        <v>0.4</v>
      </c>
      <c r="O3174" s="16"/>
      <c r="P3174" s="14"/>
      <c r="Q3174" s="12"/>
      <c r="R3174" s="13"/>
    </row>
    <row r="3175" spans="1:18" ht="15.75" customHeight="1" x14ac:dyDescent="0.25">
      <c r="A3175" s="1"/>
      <c r="B3175" s="6" t="s">
        <v>14</v>
      </c>
      <c r="C3175" s="6">
        <v>1185732</v>
      </c>
      <c r="D3175" s="7">
        <v>44213</v>
      </c>
      <c r="E3175" s="6" t="s">
        <v>33</v>
      </c>
      <c r="F3175" s="6" t="s">
        <v>112</v>
      </c>
      <c r="G3175" s="6" t="s">
        <v>113</v>
      </c>
      <c r="H3175" s="6" t="s">
        <v>18</v>
      </c>
      <c r="I3175" s="8">
        <v>0.35000000000000003</v>
      </c>
      <c r="J3175" s="9">
        <v>3000</v>
      </c>
      <c r="K3175" s="10">
        <f t="shared" si="25"/>
        <v>1050</v>
      </c>
      <c r="L3175" s="10">
        <f t="shared" si="24"/>
        <v>420</v>
      </c>
      <c r="M3175" s="11">
        <v>0.4</v>
      </c>
      <c r="O3175" s="16"/>
      <c r="P3175" s="14"/>
      <c r="Q3175" s="12"/>
      <c r="R3175" s="13"/>
    </row>
    <row r="3176" spans="1:18" ht="15.75" customHeight="1" x14ac:dyDescent="0.25">
      <c r="A3176" s="1"/>
      <c r="B3176" s="6" t="s">
        <v>14</v>
      </c>
      <c r="C3176" s="6">
        <v>1185732</v>
      </c>
      <c r="D3176" s="7">
        <v>44213</v>
      </c>
      <c r="E3176" s="6" t="s">
        <v>33</v>
      </c>
      <c r="F3176" s="6" t="s">
        <v>112</v>
      </c>
      <c r="G3176" s="6" t="s">
        <v>113</v>
      </c>
      <c r="H3176" s="6" t="s">
        <v>19</v>
      </c>
      <c r="I3176" s="8">
        <v>0.25000000000000006</v>
      </c>
      <c r="J3176" s="9">
        <v>3000</v>
      </c>
      <c r="K3176" s="10">
        <f t="shared" si="25"/>
        <v>750.00000000000011</v>
      </c>
      <c r="L3176" s="10">
        <f t="shared" si="24"/>
        <v>300.00000000000006</v>
      </c>
      <c r="M3176" s="11">
        <v>0.4</v>
      </c>
      <c r="O3176" s="16"/>
      <c r="P3176" s="14"/>
      <c r="Q3176" s="12"/>
      <c r="R3176" s="13"/>
    </row>
    <row r="3177" spans="1:18" ht="15.75" customHeight="1" x14ac:dyDescent="0.25">
      <c r="A3177" s="1"/>
      <c r="B3177" s="6" t="s">
        <v>14</v>
      </c>
      <c r="C3177" s="6">
        <v>1185732</v>
      </c>
      <c r="D3177" s="7">
        <v>44213</v>
      </c>
      <c r="E3177" s="6" t="s">
        <v>33</v>
      </c>
      <c r="F3177" s="6" t="s">
        <v>112</v>
      </c>
      <c r="G3177" s="6" t="s">
        <v>113</v>
      </c>
      <c r="H3177" s="6" t="s">
        <v>20</v>
      </c>
      <c r="I3177" s="8">
        <v>0.30000000000000004</v>
      </c>
      <c r="J3177" s="9">
        <v>1500</v>
      </c>
      <c r="K3177" s="10">
        <f t="shared" si="25"/>
        <v>450.00000000000006</v>
      </c>
      <c r="L3177" s="10">
        <f t="shared" si="24"/>
        <v>180.00000000000003</v>
      </c>
      <c r="M3177" s="11">
        <v>0.4</v>
      </c>
      <c r="O3177" s="16"/>
      <c r="P3177" s="14"/>
      <c r="Q3177" s="12"/>
      <c r="R3177" s="13"/>
    </row>
    <row r="3178" spans="1:18" ht="15.75" customHeight="1" x14ac:dyDescent="0.25">
      <c r="A3178" s="1"/>
      <c r="B3178" s="6" t="s">
        <v>14</v>
      </c>
      <c r="C3178" s="6">
        <v>1185732</v>
      </c>
      <c r="D3178" s="7">
        <v>44213</v>
      </c>
      <c r="E3178" s="6" t="s">
        <v>33</v>
      </c>
      <c r="F3178" s="6" t="s">
        <v>112</v>
      </c>
      <c r="G3178" s="6" t="s">
        <v>113</v>
      </c>
      <c r="H3178" s="6" t="s">
        <v>21</v>
      </c>
      <c r="I3178" s="8">
        <v>0.44999999999999996</v>
      </c>
      <c r="J3178" s="9">
        <v>2000</v>
      </c>
      <c r="K3178" s="10">
        <f t="shared" si="25"/>
        <v>899.99999999999989</v>
      </c>
      <c r="L3178" s="10">
        <f t="shared" si="24"/>
        <v>360</v>
      </c>
      <c r="M3178" s="11">
        <v>0.4</v>
      </c>
      <c r="O3178" s="16"/>
      <c r="P3178" s="14"/>
      <c r="Q3178" s="12"/>
      <c r="R3178" s="13"/>
    </row>
    <row r="3179" spans="1:18" ht="15.75" customHeight="1" x14ac:dyDescent="0.25">
      <c r="A3179" s="1"/>
      <c r="B3179" s="6" t="s">
        <v>14</v>
      </c>
      <c r="C3179" s="6">
        <v>1185732</v>
      </c>
      <c r="D3179" s="7">
        <v>44213</v>
      </c>
      <c r="E3179" s="6" t="s">
        <v>33</v>
      </c>
      <c r="F3179" s="6" t="s">
        <v>112</v>
      </c>
      <c r="G3179" s="6" t="s">
        <v>113</v>
      </c>
      <c r="H3179" s="6" t="s">
        <v>22</v>
      </c>
      <c r="I3179" s="8">
        <v>0.35000000000000003</v>
      </c>
      <c r="J3179" s="9">
        <v>3000</v>
      </c>
      <c r="K3179" s="10">
        <f t="shared" si="25"/>
        <v>1050</v>
      </c>
      <c r="L3179" s="10">
        <f t="shared" si="24"/>
        <v>420</v>
      </c>
      <c r="M3179" s="11">
        <v>0.4</v>
      </c>
      <c r="O3179" s="16"/>
      <c r="P3179" s="14"/>
      <c r="Q3179" s="12"/>
      <c r="R3179" s="13"/>
    </row>
    <row r="3180" spans="1:18" ht="15.75" customHeight="1" x14ac:dyDescent="0.25">
      <c r="A3180" s="1"/>
      <c r="B3180" s="6" t="s">
        <v>14</v>
      </c>
      <c r="C3180" s="6">
        <v>1185732</v>
      </c>
      <c r="D3180" s="7">
        <v>44244</v>
      </c>
      <c r="E3180" s="6" t="s">
        <v>33</v>
      </c>
      <c r="F3180" s="6" t="s">
        <v>112</v>
      </c>
      <c r="G3180" s="6" t="s">
        <v>113</v>
      </c>
      <c r="H3180" s="6" t="s">
        <v>17</v>
      </c>
      <c r="I3180" s="8">
        <v>0.35000000000000003</v>
      </c>
      <c r="J3180" s="9">
        <v>5500</v>
      </c>
      <c r="K3180" s="10">
        <f t="shared" si="25"/>
        <v>1925.0000000000002</v>
      </c>
      <c r="L3180" s="10">
        <f t="shared" si="24"/>
        <v>770.00000000000011</v>
      </c>
      <c r="M3180" s="11">
        <v>0.4</v>
      </c>
      <c r="O3180" s="16"/>
      <c r="P3180" s="14"/>
      <c r="Q3180" s="12"/>
      <c r="R3180" s="13"/>
    </row>
    <row r="3181" spans="1:18" ht="15.75" customHeight="1" x14ac:dyDescent="0.25">
      <c r="A3181" s="1"/>
      <c r="B3181" s="6" t="s">
        <v>14</v>
      </c>
      <c r="C3181" s="6">
        <v>1185732</v>
      </c>
      <c r="D3181" s="7">
        <v>44244</v>
      </c>
      <c r="E3181" s="6" t="s">
        <v>33</v>
      </c>
      <c r="F3181" s="6" t="s">
        <v>112</v>
      </c>
      <c r="G3181" s="6" t="s">
        <v>113</v>
      </c>
      <c r="H3181" s="6" t="s">
        <v>18</v>
      </c>
      <c r="I3181" s="8">
        <v>0.4</v>
      </c>
      <c r="J3181" s="9">
        <v>2000</v>
      </c>
      <c r="K3181" s="10">
        <f t="shared" si="25"/>
        <v>800</v>
      </c>
      <c r="L3181" s="10">
        <f t="shared" si="24"/>
        <v>320</v>
      </c>
      <c r="M3181" s="11">
        <v>0.4</v>
      </c>
      <c r="O3181" s="16"/>
      <c r="P3181" s="14"/>
      <c r="Q3181" s="12"/>
      <c r="R3181" s="13"/>
    </row>
    <row r="3182" spans="1:18" ht="15.75" customHeight="1" x14ac:dyDescent="0.25">
      <c r="A3182" s="1"/>
      <c r="B3182" s="6" t="s">
        <v>14</v>
      </c>
      <c r="C3182" s="6">
        <v>1185732</v>
      </c>
      <c r="D3182" s="7">
        <v>44244</v>
      </c>
      <c r="E3182" s="6" t="s">
        <v>33</v>
      </c>
      <c r="F3182" s="6" t="s">
        <v>112</v>
      </c>
      <c r="G3182" s="6" t="s">
        <v>113</v>
      </c>
      <c r="H3182" s="6" t="s">
        <v>19</v>
      </c>
      <c r="I3182" s="8">
        <v>0.30000000000000004</v>
      </c>
      <c r="J3182" s="9">
        <v>3000</v>
      </c>
      <c r="K3182" s="10">
        <f t="shared" si="25"/>
        <v>900.00000000000011</v>
      </c>
      <c r="L3182" s="10">
        <f t="shared" si="24"/>
        <v>360.00000000000006</v>
      </c>
      <c r="M3182" s="11">
        <v>0.4</v>
      </c>
      <c r="O3182" s="16"/>
      <c r="P3182" s="14"/>
      <c r="Q3182" s="12"/>
      <c r="R3182" s="13"/>
    </row>
    <row r="3183" spans="1:18" ht="15.75" customHeight="1" x14ac:dyDescent="0.25">
      <c r="A3183" s="1"/>
      <c r="B3183" s="6" t="s">
        <v>14</v>
      </c>
      <c r="C3183" s="6">
        <v>1185732</v>
      </c>
      <c r="D3183" s="7">
        <v>44244</v>
      </c>
      <c r="E3183" s="6" t="s">
        <v>33</v>
      </c>
      <c r="F3183" s="6" t="s">
        <v>112</v>
      </c>
      <c r="G3183" s="6" t="s">
        <v>113</v>
      </c>
      <c r="H3183" s="6" t="s">
        <v>20</v>
      </c>
      <c r="I3183" s="8">
        <v>0.35000000000000003</v>
      </c>
      <c r="J3183" s="9">
        <v>1750</v>
      </c>
      <c r="K3183" s="10">
        <f t="shared" si="25"/>
        <v>612.50000000000011</v>
      </c>
      <c r="L3183" s="10">
        <f t="shared" si="24"/>
        <v>245.00000000000006</v>
      </c>
      <c r="M3183" s="11">
        <v>0.4</v>
      </c>
      <c r="O3183" s="16"/>
      <c r="P3183" s="14"/>
      <c r="Q3183" s="12"/>
      <c r="R3183" s="13"/>
    </row>
    <row r="3184" spans="1:18" ht="15.75" customHeight="1" x14ac:dyDescent="0.25">
      <c r="A3184" s="1"/>
      <c r="B3184" s="6" t="s">
        <v>14</v>
      </c>
      <c r="C3184" s="6">
        <v>1185732</v>
      </c>
      <c r="D3184" s="7">
        <v>44244</v>
      </c>
      <c r="E3184" s="6" t="s">
        <v>33</v>
      </c>
      <c r="F3184" s="6" t="s">
        <v>112</v>
      </c>
      <c r="G3184" s="6" t="s">
        <v>113</v>
      </c>
      <c r="H3184" s="6" t="s">
        <v>21</v>
      </c>
      <c r="I3184" s="8">
        <v>0.49999999999999994</v>
      </c>
      <c r="J3184" s="9">
        <v>2500</v>
      </c>
      <c r="K3184" s="10">
        <f t="shared" si="25"/>
        <v>1249.9999999999998</v>
      </c>
      <c r="L3184" s="10">
        <f t="shared" si="24"/>
        <v>499.99999999999994</v>
      </c>
      <c r="M3184" s="11">
        <v>0.4</v>
      </c>
      <c r="O3184" s="16"/>
      <c r="P3184" s="14"/>
      <c r="Q3184" s="12"/>
      <c r="R3184" s="13"/>
    </row>
    <row r="3185" spans="1:18" ht="15.75" customHeight="1" x14ac:dyDescent="0.25">
      <c r="A3185" s="1"/>
      <c r="B3185" s="6" t="s">
        <v>14</v>
      </c>
      <c r="C3185" s="6">
        <v>1185732</v>
      </c>
      <c r="D3185" s="7">
        <v>44244</v>
      </c>
      <c r="E3185" s="6" t="s">
        <v>33</v>
      </c>
      <c r="F3185" s="6" t="s">
        <v>112</v>
      </c>
      <c r="G3185" s="6" t="s">
        <v>113</v>
      </c>
      <c r="H3185" s="6" t="s">
        <v>22</v>
      </c>
      <c r="I3185" s="8">
        <v>0.24999999999999994</v>
      </c>
      <c r="J3185" s="9">
        <v>3500</v>
      </c>
      <c r="K3185" s="10">
        <f t="shared" si="25"/>
        <v>874.99999999999977</v>
      </c>
      <c r="L3185" s="10">
        <f t="shared" si="24"/>
        <v>349.99999999999994</v>
      </c>
      <c r="M3185" s="11">
        <v>0.4</v>
      </c>
      <c r="O3185" s="16"/>
      <c r="P3185" s="14"/>
      <c r="Q3185" s="12"/>
      <c r="R3185" s="13"/>
    </row>
    <row r="3186" spans="1:18" ht="15.75" customHeight="1" x14ac:dyDescent="0.25">
      <c r="A3186" s="1"/>
      <c r="B3186" s="6" t="s">
        <v>14</v>
      </c>
      <c r="C3186" s="6">
        <v>1185732</v>
      </c>
      <c r="D3186" s="7">
        <v>44271</v>
      </c>
      <c r="E3186" s="6" t="s">
        <v>33</v>
      </c>
      <c r="F3186" s="6" t="s">
        <v>112</v>
      </c>
      <c r="G3186" s="6" t="s">
        <v>113</v>
      </c>
      <c r="H3186" s="6" t="s">
        <v>17</v>
      </c>
      <c r="I3186" s="8">
        <v>0.30000000000000004</v>
      </c>
      <c r="J3186" s="9">
        <v>5700</v>
      </c>
      <c r="K3186" s="10">
        <f t="shared" si="25"/>
        <v>1710.0000000000002</v>
      </c>
      <c r="L3186" s="10">
        <f t="shared" si="24"/>
        <v>684.00000000000011</v>
      </c>
      <c r="M3186" s="11">
        <v>0.4</v>
      </c>
      <c r="O3186" s="16"/>
      <c r="P3186" s="14"/>
      <c r="Q3186" s="12"/>
      <c r="R3186" s="13"/>
    </row>
    <row r="3187" spans="1:18" ht="15.75" customHeight="1" x14ac:dyDescent="0.25">
      <c r="A3187" s="1"/>
      <c r="B3187" s="6" t="s">
        <v>14</v>
      </c>
      <c r="C3187" s="6">
        <v>1185732</v>
      </c>
      <c r="D3187" s="7">
        <v>44271</v>
      </c>
      <c r="E3187" s="6" t="s">
        <v>33</v>
      </c>
      <c r="F3187" s="6" t="s">
        <v>112</v>
      </c>
      <c r="G3187" s="6" t="s">
        <v>113</v>
      </c>
      <c r="H3187" s="6" t="s">
        <v>18</v>
      </c>
      <c r="I3187" s="8">
        <v>0.30000000000000004</v>
      </c>
      <c r="J3187" s="9">
        <v>2750</v>
      </c>
      <c r="K3187" s="10">
        <f t="shared" si="25"/>
        <v>825.00000000000011</v>
      </c>
      <c r="L3187" s="10">
        <f t="shared" si="24"/>
        <v>330.00000000000006</v>
      </c>
      <c r="M3187" s="11">
        <v>0.4</v>
      </c>
      <c r="O3187" s="16"/>
      <c r="P3187" s="14"/>
      <c r="Q3187" s="12"/>
      <c r="R3187" s="13"/>
    </row>
    <row r="3188" spans="1:18" ht="15.75" customHeight="1" x14ac:dyDescent="0.25">
      <c r="A3188" s="1"/>
      <c r="B3188" s="6" t="s">
        <v>14</v>
      </c>
      <c r="C3188" s="6">
        <v>1185732</v>
      </c>
      <c r="D3188" s="7">
        <v>44271</v>
      </c>
      <c r="E3188" s="6" t="s">
        <v>33</v>
      </c>
      <c r="F3188" s="6" t="s">
        <v>112</v>
      </c>
      <c r="G3188" s="6" t="s">
        <v>113</v>
      </c>
      <c r="H3188" s="6" t="s">
        <v>19</v>
      </c>
      <c r="I3188" s="8">
        <v>0.2</v>
      </c>
      <c r="J3188" s="9">
        <v>3250</v>
      </c>
      <c r="K3188" s="10">
        <f t="shared" si="25"/>
        <v>650</v>
      </c>
      <c r="L3188" s="10">
        <f t="shared" si="24"/>
        <v>260</v>
      </c>
      <c r="M3188" s="11">
        <v>0.4</v>
      </c>
      <c r="O3188" s="16"/>
      <c r="P3188" s="14"/>
      <c r="Q3188" s="12"/>
      <c r="R3188" s="13"/>
    </row>
    <row r="3189" spans="1:18" ht="15.75" customHeight="1" x14ac:dyDescent="0.25">
      <c r="A3189" s="1"/>
      <c r="B3189" s="6" t="s">
        <v>14</v>
      </c>
      <c r="C3189" s="6">
        <v>1185732</v>
      </c>
      <c r="D3189" s="7">
        <v>44271</v>
      </c>
      <c r="E3189" s="6" t="s">
        <v>33</v>
      </c>
      <c r="F3189" s="6" t="s">
        <v>112</v>
      </c>
      <c r="G3189" s="6" t="s">
        <v>113</v>
      </c>
      <c r="H3189" s="6" t="s">
        <v>20</v>
      </c>
      <c r="I3189" s="8">
        <v>0.24999999999999994</v>
      </c>
      <c r="J3189" s="9">
        <v>1750</v>
      </c>
      <c r="K3189" s="10">
        <f t="shared" si="25"/>
        <v>437.49999999999989</v>
      </c>
      <c r="L3189" s="10">
        <f t="shared" si="24"/>
        <v>174.99999999999997</v>
      </c>
      <c r="M3189" s="11">
        <v>0.4</v>
      </c>
      <c r="O3189" s="16"/>
      <c r="P3189" s="14"/>
      <c r="Q3189" s="12"/>
      <c r="R3189" s="13"/>
    </row>
    <row r="3190" spans="1:18" ht="15.75" customHeight="1" x14ac:dyDescent="0.25">
      <c r="A3190" s="1"/>
      <c r="B3190" s="6" t="s">
        <v>14</v>
      </c>
      <c r="C3190" s="6">
        <v>1185732</v>
      </c>
      <c r="D3190" s="7">
        <v>44271</v>
      </c>
      <c r="E3190" s="6" t="s">
        <v>33</v>
      </c>
      <c r="F3190" s="6" t="s">
        <v>112</v>
      </c>
      <c r="G3190" s="6" t="s">
        <v>113</v>
      </c>
      <c r="H3190" s="6" t="s">
        <v>21</v>
      </c>
      <c r="I3190" s="8">
        <v>0.4</v>
      </c>
      <c r="J3190" s="9">
        <v>2250</v>
      </c>
      <c r="K3190" s="10">
        <f t="shared" si="25"/>
        <v>900</v>
      </c>
      <c r="L3190" s="10">
        <f t="shared" si="24"/>
        <v>360</v>
      </c>
      <c r="M3190" s="11">
        <v>0.4</v>
      </c>
      <c r="O3190" s="16"/>
      <c r="P3190" s="14"/>
      <c r="Q3190" s="12"/>
      <c r="R3190" s="13"/>
    </row>
    <row r="3191" spans="1:18" ht="15.75" customHeight="1" x14ac:dyDescent="0.25">
      <c r="A3191" s="1"/>
      <c r="B3191" s="6" t="s">
        <v>14</v>
      </c>
      <c r="C3191" s="6">
        <v>1185732</v>
      </c>
      <c r="D3191" s="7">
        <v>44271</v>
      </c>
      <c r="E3191" s="6" t="s">
        <v>33</v>
      </c>
      <c r="F3191" s="6" t="s">
        <v>112</v>
      </c>
      <c r="G3191" s="6" t="s">
        <v>113</v>
      </c>
      <c r="H3191" s="6" t="s">
        <v>22</v>
      </c>
      <c r="I3191" s="8">
        <v>0.30000000000000004</v>
      </c>
      <c r="J3191" s="9">
        <v>3250</v>
      </c>
      <c r="K3191" s="10">
        <f t="shared" si="25"/>
        <v>975.00000000000011</v>
      </c>
      <c r="L3191" s="10">
        <f t="shared" si="24"/>
        <v>390.00000000000006</v>
      </c>
      <c r="M3191" s="11">
        <v>0.4</v>
      </c>
      <c r="O3191" s="16"/>
      <c r="P3191" s="14"/>
      <c r="Q3191" s="12"/>
      <c r="R3191" s="13"/>
    </row>
    <row r="3192" spans="1:18" ht="15.75" customHeight="1" x14ac:dyDescent="0.25">
      <c r="A3192" s="1"/>
      <c r="B3192" s="6" t="s">
        <v>14</v>
      </c>
      <c r="C3192" s="6">
        <v>1185732</v>
      </c>
      <c r="D3192" s="7">
        <v>44303</v>
      </c>
      <c r="E3192" s="6" t="s">
        <v>33</v>
      </c>
      <c r="F3192" s="6" t="s">
        <v>112</v>
      </c>
      <c r="G3192" s="6" t="s">
        <v>113</v>
      </c>
      <c r="H3192" s="6" t="s">
        <v>17</v>
      </c>
      <c r="I3192" s="8">
        <v>0.30000000000000004</v>
      </c>
      <c r="J3192" s="9">
        <v>5500</v>
      </c>
      <c r="K3192" s="10">
        <f t="shared" si="25"/>
        <v>1650.0000000000002</v>
      </c>
      <c r="L3192" s="10">
        <f t="shared" si="24"/>
        <v>660.00000000000011</v>
      </c>
      <c r="M3192" s="11">
        <v>0.4</v>
      </c>
      <c r="O3192" s="16"/>
      <c r="P3192" s="14"/>
      <c r="Q3192" s="12"/>
      <c r="R3192" s="13"/>
    </row>
    <row r="3193" spans="1:18" ht="15.75" customHeight="1" x14ac:dyDescent="0.25">
      <c r="A3193" s="1"/>
      <c r="B3193" s="6" t="s">
        <v>14</v>
      </c>
      <c r="C3193" s="6">
        <v>1185732</v>
      </c>
      <c r="D3193" s="7">
        <v>44303</v>
      </c>
      <c r="E3193" s="6" t="s">
        <v>33</v>
      </c>
      <c r="F3193" s="6" t="s">
        <v>112</v>
      </c>
      <c r="G3193" s="6" t="s">
        <v>113</v>
      </c>
      <c r="H3193" s="6" t="s">
        <v>18</v>
      </c>
      <c r="I3193" s="8">
        <v>0.30000000000000004</v>
      </c>
      <c r="J3193" s="9">
        <v>2500</v>
      </c>
      <c r="K3193" s="10">
        <f t="shared" si="25"/>
        <v>750.00000000000011</v>
      </c>
      <c r="L3193" s="10">
        <f t="shared" si="24"/>
        <v>300.00000000000006</v>
      </c>
      <c r="M3193" s="11">
        <v>0.4</v>
      </c>
      <c r="O3193" s="16"/>
      <c r="P3193" s="14"/>
      <c r="Q3193" s="12"/>
      <c r="R3193" s="13"/>
    </row>
    <row r="3194" spans="1:18" ht="15.75" customHeight="1" x14ac:dyDescent="0.25">
      <c r="A3194" s="1"/>
      <c r="B3194" s="6" t="s">
        <v>14</v>
      </c>
      <c r="C3194" s="6">
        <v>1185732</v>
      </c>
      <c r="D3194" s="7">
        <v>44303</v>
      </c>
      <c r="E3194" s="6" t="s">
        <v>33</v>
      </c>
      <c r="F3194" s="6" t="s">
        <v>112</v>
      </c>
      <c r="G3194" s="6" t="s">
        <v>113</v>
      </c>
      <c r="H3194" s="6" t="s">
        <v>19</v>
      </c>
      <c r="I3194" s="8">
        <v>0.2</v>
      </c>
      <c r="J3194" s="9">
        <v>2500</v>
      </c>
      <c r="K3194" s="10">
        <f t="shared" si="25"/>
        <v>500</v>
      </c>
      <c r="L3194" s="10">
        <f t="shared" si="24"/>
        <v>200</v>
      </c>
      <c r="M3194" s="11">
        <v>0.4</v>
      </c>
      <c r="O3194" s="16"/>
      <c r="P3194" s="14"/>
      <c r="Q3194" s="12"/>
      <c r="R3194" s="13"/>
    </row>
    <row r="3195" spans="1:18" ht="15.75" customHeight="1" x14ac:dyDescent="0.25">
      <c r="A3195" s="1"/>
      <c r="B3195" s="6" t="s">
        <v>14</v>
      </c>
      <c r="C3195" s="6">
        <v>1185732</v>
      </c>
      <c r="D3195" s="7">
        <v>44303</v>
      </c>
      <c r="E3195" s="6" t="s">
        <v>33</v>
      </c>
      <c r="F3195" s="6" t="s">
        <v>112</v>
      </c>
      <c r="G3195" s="6" t="s">
        <v>113</v>
      </c>
      <c r="H3195" s="6" t="s">
        <v>20</v>
      </c>
      <c r="I3195" s="8">
        <v>0.24999999999999994</v>
      </c>
      <c r="J3195" s="9">
        <v>1750</v>
      </c>
      <c r="K3195" s="10">
        <f t="shared" si="25"/>
        <v>437.49999999999989</v>
      </c>
      <c r="L3195" s="10">
        <f t="shared" si="24"/>
        <v>174.99999999999997</v>
      </c>
      <c r="M3195" s="11">
        <v>0.4</v>
      </c>
      <c r="O3195" s="16"/>
      <c r="P3195" s="14"/>
      <c r="Q3195" s="12"/>
      <c r="R3195" s="13"/>
    </row>
    <row r="3196" spans="1:18" ht="15.75" customHeight="1" x14ac:dyDescent="0.25">
      <c r="A3196" s="1"/>
      <c r="B3196" s="6" t="s">
        <v>14</v>
      </c>
      <c r="C3196" s="6">
        <v>1185732</v>
      </c>
      <c r="D3196" s="7">
        <v>44303</v>
      </c>
      <c r="E3196" s="6" t="s">
        <v>33</v>
      </c>
      <c r="F3196" s="6" t="s">
        <v>112</v>
      </c>
      <c r="G3196" s="6" t="s">
        <v>113</v>
      </c>
      <c r="H3196" s="6" t="s">
        <v>21</v>
      </c>
      <c r="I3196" s="8">
        <v>0.65</v>
      </c>
      <c r="J3196" s="9">
        <v>2000</v>
      </c>
      <c r="K3196" s="10">
        <f t="shared" si="25"/>
        <v>1300</v>
      </c>
      <c r="L3196" s="10">
        <f t="shared" si="24"/>
        <v>520</v>
      </c>
      <c r="M3196" s="11">
        <v>0.4</v>
      </c>
      <c r="O3196" s="16"/>
      <c r="P3196" s="14"/>
      <c r="Q3196" s="12"/>
      <c r="R3196" s="13"/>
    </row>
    <row r="3197" spans="1:18" ht="15.75" customHeight="1" x14ac:dyDescent="0.25">
      <c r="A3197" s="1"/>
      <c r="B3197" s="6" t="s">
        <v>14</v>
      </c>
      <c r="C3197" s="6">
        <v>1185732</v>
      </c>
      <c r="D3197" s="7">
        <v>44303</v>
      </c>
      <c r="E3197" s="6" t="s">
        <v>33</v>
      </c>
      <c r="F3197" s="6" t="s">
        <v>112</v>
      </c>
      <c r="G3197" s="6" t="s">
        <v>113</v>
      </c>
      <c r="H3197" s="6" t="s">
        <v>22</v>
      </c>
      <c r="I3197" s="8">
        <v>0.5</v>
      </c>
      <c r="J3197" s="9">
        <v>3250</v>
      </c>
      <c r="K3197" s="10">
        <f t="shared" si="25"/>
        <v>1625</v>
      </c>
      <c r="L3197" s="10">
        <f t="shared" si="24"/>
        <v>650</v>
      </c>
      <c r="M3197" s="11">
        <v>0.4</v>
      </c>
      <c r="O3197" s="16"/>
      <c r="P3197" s="14"/>
      <c r="Q3197" s="12"/>
      <c r="R3197" s="13"/>
    </row>
    <row r="3198" spans="1:18" ht="15.75" customHeight="1" x14ac:dyDescent="0.25">
      <c r="A3198" s="1"/>
      <c r="B3198" s="6" t="s">
        <v>14</v>
      </c>
      <c r="C3198" s="6">
        <v>1185732</v>
      </c>
      <c r="D3198" s="7">
        <v>44334</v>
      </c>
      <c r="E3198" s="6" t="s">
        <v>33</v>
      </c>
      <c r="F3198" s="6" t="s">
        <v>112</v>
      </c>
      <c r="G3198" s="6" t="s">
        <v>113</v>
      </c>
      <c r="H3198" s="6" t="s">
        <v>17</v>
      </c>
      <c r="I3198" s="8">
        <v>0.6</v>
      </c>
      <c r="J3198" s="9">
        <v>5950</v>
      </c>
      <c r="K3198" s="10">
        <f t="shared" si="25"/>
        <v>3570</v>
      </c>
      <c r="L3198" s="10">
        <f t="shared" si="24"/>
        <v>1428</v>
      </c>
      <c r="M3198" s="11">
        <v>0.4</v>
      </c>
      <c r="O3198" s="16"/>
      <c r="P3198" s="14"/>
      <c r="Q3198" s="12"/>
      <c r="R3198" s="13"/>
    </row>
    <row r="3199" spans="1:18" ht="15.75" customHeight="1" x14ac:dyDescent="0.25">
      <c r="A3199" s="1"/>
      <c r="B3199" s="6" t="s">
        <v>14</v>
      </c>
      <c r="C3199" s="6">
        <v>1185732</v>
      </c>
      <c r="D3199" s="7">
        <v>44334</v>
      </c>
      <c r="E3199" s="6" t="s">
        <v>33</v>
      </c>
      <c r="F3199" s="6" t="s">
        <v>112</v>
      </c>
      <c r="G3199" s="6" t="s">
        <v>113</v>
      </c>
      <c r="H3199" s="6" t="s">
        <v>18</v>
      </c>
      <c r="I3199" s="8">
        <v>0.4</v>
      </c>
      <c r="J3199" s="9">
        <v>3000</v>
      </c>
      <c r="K3199" s="10">
        <f t="shared" si="25"/>
        <v>1200</v>
      </c>
      <c r="L3199" s="10">
        <f t="shared" si="24"/>
        <v>480</v>
      </c>
      <c r="M3199" s="11">
        <v>0.4</v>
      </c>
      <c r="O3199" s="16"/>
      <c r="P3199" s="14"/>
      <c r="Q3199" s="12"/>
      <c r="R3199" s="13"/>
    </row>
    <row r="3200" spans="1:18" ht="15.75" customHeight="1" x14ac:dyDescent="0.25">
      <c r="A3200" s="1"/>
      <c r="B3200" s="6" t="s">
        <v>14</v>
      </c>
      <c r="C3200" s="6">
        <v>1185732</v>
      </c>
      <c r="D3200" s="7">
        <v>44334</v>
      </c>
      <c r="E3200" s="6" t="s">
        <v>33</v>
      </c>
      <c r="F3200" s="6" t="s">
        <v>112</v>
      </c>
      <c r="G3200" s="6" t="s">
        <v>113</v>
      </c>
      <c r="H3200" s="6" t="s">
        <v>19</v>
      </c>
      <c r="I3200" s="8">
        <v>0.35000000000000003</v>
      </c>
      <c r="J3200" s="9">
        <v>2750</v>
      </c>
      <c r="K3200" s="10">
        <f t="shared" si="25"/>
        <v>962.50000000000011</v>
      </c>
      <c r="L3200" s="10">
        <f t="shared" si="24"/>
        <v>385.00000000000006</v>
      </c>
      <c r="M3200" s="11">
        <v>0.4</v>
      </c>
      <c r="O3200" s="16"/>
      <c r="P3200" s="14"/>
      <c r="Q3200" s="12"/>
      <c r="R3200" s="13"/>
    </row>
    <row r="3201" spans="1:18" ht="15.75" customHeight="1" x14ac:dyDescent="0.25">
      <c r="A3201" s="1"/>
      <c r="B3201" s="6" t="s">
        <v>14</v>
      </c>
      <c r="C3201" s="6">
        <v>1185732</v>
      </c>
      <c r="D3201" s="7">
        <v>44334</v>
      </c>
      <c r="E3201" s="6" t="s">
        <v>33</v>
      </c>
      <c r="F3201" s="6" t="s">
        <v>112</v>
      </c>
      <c r="G3201" s="6" t="s">
        <v>113</v>
      </c>
      <c r="H3201" s="6" t="s">
        <v>20</v>
      </c>
      <c r="I3201" s="8">
        <v>0.35000000000000003</v>
      </c>
      <c r="J3201" s="9">
        <v>2000</v>
      </c>
      <c r="K3201" s="10">
        <f t="shared" si="25"/>
        <v>700.00000000000011</v>
      </c>
      <c r="L3201" s="10">
        <f t="shared" si="24"/>
        <v>280.00000000000006</v>
      </c>
      <c r="M3201" s="11">
        <v>0.4</v>
      </c>
      <c r="O3201" s="16"/>
      <c r="P3201" s="14"/>
      <c r="Q3201" s="12"/>
      <c r="R3201" s="13"/>
    </row>
    <row r="3202" spans="1:18" ht="15.75" customHeight="1" x14ac:dyDescent="0.25">
      <c r="A3202" s="1"/>
      <c r="B3202" s="6" t="s">
        <v>14</v>
      </c>
      <c r="C3202" s="6">
        <v>1185732</v>
      </c>
      <c r="D3202" s="7">
        <v>44334</v>
      </c>
      <c r="E3202" s="6" t="s">
        <v>33</v>
      </c>
      <c r="F3202" s="6" t="s">
        <v>112</v>
      </c>
      <c r="G3202" s="6" t="s">
        <v>113</v>
      </c>
      <c r="H3202" s="6" t="s">
        <v>21</v>
      </c>
      <c r="I3202" s="8">
        <v>0.44999999999999996</v>
      </c>
      <c r="J3202" s="9">
        <v>2250</v>
      </c>
      <c r="K3202" s="10">
        <f t="shared" si="25"/>
        <v>1012.4999999999999</v>
      </c>
      <c r="L3202" s="10">
        <f t="shared" si="24"/>
        <v>405</v>
      </c>
      <c r="M3202" s="11">
        <v>0.4</v>
      </c>
      <c r="O3202" s="16"/>
      <c r="P3202" s="14"/>
      <c r="Q3202" s="12"/>
      <c r="R3202" s="13"/>
    </row>
    <row r="3203" spans="1:18" ht="15.75" customHeight="1" x14ac:dyDescent="0.25">
      <c r="A3203" s="1"/>
      <c r="B3203" s="6" t="s">
        <v>14</v>
      </c>
      <c r="C3203" s="6">
        <v>1185732</v>
      </c>
      <c r="D3203" s="7">
        <v>44334</v>
      </c>
      <c r="E3203" s="6" t="s">
        <v>33</v>
      </c>
      <c r="F3203" s="6" t="s">
        <v>112</v>
      </c>
      <c r="G3203" s="6" t="s">
        <v>113</v>
      </c>
      <c r="H3203" s="6" t="s">
        <v>22</v>
      </c>
      <c r="I3203" s="8">
        <v>0.54999999999999993</v>
      </c>
      <c r="J3203" s="9">
        <v>3500</v>
      </c>
      <c r="K3203" s="10">
        <f t="shared" si="25"/>
        <v>1924.9999999999998</v>
      </c>
      <c r="L3203" s="10">
        <f t="shared" si="24"/>
        <v>770</v>
      </c>
      <c r="M3203" s="11">
        <v>0.4</v>
      </c>
      <c r="O3203" s="16"/>
      <c r="P3203" s="14"/>
      <c r="Q3203" s="12"/>
      <c r="R3203" s="13"/>
    </row>
    <row r="3204" spans="1:18" ht="15.75" customHeight="1" x14ac:dyDescent="0.25">
      <c r="A3204" s="1"/>
      <c r="B3204" s="6" t="s">
        <v>14</v>
      </c>
      <c r="C3204" s="6">
        <v>1185732</v>
      </c>
      <c r="D3204" s="7">
        <v>44364</v>
      </c>
      <c r="E3204" s="6" t="s">
        <v>33</v>
      </c>
      <c r="F3204" s="6" t="s">
        <v>112</v>
      </c>
      <c r="G3204" s="6" t="s">
        <v>113</v>
      </c>
      <c r="H3204" s="6" t="s">
        <v>17</v>
      </c>
      <c r="I3204" s="8">
        <v>0.45</v>
      </c>
      <c r="J3204" s="9">
        <v>6000</v>
      </c>
      <c r="K3204" s="10">
        <f t="shared" si="25"/>
        <v>2700</v>
      </c>
      <c r="L3204" s="10">
        <f t="shared" si="24"/>
        <v>1080</v>
      </c>
      <c r="M3204" s="11">
        <v>0.4</v>
      </c>
      <c r="O3204" s="16"/>
      <c r="P3204" s="14"/>
      <c r="Q3204" s="12"/>
      <c r="R3204" s="13"/>
    </row>
    <row r="3205" spans="1:18" ht="15.75" customHeight="1" x14ac:dyDescent="0.25">
      <c r="A3205" s="1"/>
      <c r="B3205" s="6" t="s">
        <v>14</v>
      </c>
      <c r="C3205" s="6">
        <v>1185732</v>
      </c>
      <c r="D3205" s="7">
        <v>44364</v>
      </c>
      <c r="E3205" s="6" t="s">
        <v>33</v>
      </c>
      <c r="F3205" s="6" t="s">
        <v>112</v>
      </c>
      <c r="G3205" s="6" t="s">
        <v>113</v>
      </c>
      <c r="H3205" s="6" t="s">
        <v>18</v>
      </c>
      <c r="I3205" s="8">
        <v>0.40000000000000008</v>
      </c>
      <c r="J3205" s="9">
        <v>4250</v>
      </c>
      <c r="K3205" s="10">
        <f t="shared" si="25"/>
        <v>1700.0000000000002</v>
      </c>
      <c r="L3205" s="10">
        <f t="shared" si="24"/>
        <v>680.00000000000011</v>
      </c>
      <c r="M3205" s="11">
        <v>0.4</v>
      </c>
      <c r="O3205" s="16"/>
      <c r="P3205" s="14"/>
      <c r="Q3205" s="12"/>
      <c r="R3205" s="13"/>
    </row>
    <row r="3206" spans="1:18" ht="15.75" customHeight="1" x14ac:dyDescent="0.25">
      <c r="A3206" s="1"/>
      <c r="B3206" s="6" t="s">
        <v>14</v>
      </c>
      <c r="C3206" s="6">
        <v>1185732</v>
      </c>
      <c r="D3206" s="7">
        <v>44364</v>
      </c>
      <c r="E3206" s="6" t="s">
        <v>33</v>
      </c>
      <c r="F3206" s="6" t="s">
        <v>112</v>
      </c>
      <c r="G3206" s="6" t="s">
        <v>113</v>
      </c>
      <c r="H3206" s="6" t="s">
        <v>19</v>
      </c>
      <c r="I3206" s="8">
        <v>0.35000000000000003</v>
      </c>
      <c r="J3206" s="9">
        <v>3000</v>
      </c>
      <c r="K3206" s="10">
        <f t="shared" si="25"/>
        <v>1050</v>
      </c>
      <c r="L3206" s="10">
        <f t="shared" si="24"/>
        <v>420</v>
      </c>
      <c r="M3206" s="11">
        <v>0.4</v>
      </c>
      <c r="O3206" s="16"/>
      <c r="P3206" s="14"/>
      <c r="Q3206" s="12"/>
      <c r="R3206" s="13"/>
    </row>
    <row r="3207" spans="1:18" ht="15.75" customHeight="1" x14ac:dyDescent="0.25">
      <c r="A3207" s="1"/>
      <c r="B3207" s="6" t="s">
        <v>14</v>
      </c>
      <c r="C3207" s="6">
        <v>1185732</v>
      </c>
      <c r="D3207" s="7">
        <v>44364</v>
      </c>
      <c r="E3207" s="6" t="s">
        <v>33</v>
      </c>
      <c r="F3207" s="6" t="s">
        <v>112</v>
      </c>
      <c r="G3207" s="6" t="s">
        <v>113</v>
      </c>
      <c r="H3207" s="6" t="s">
        <v>20</v>
      </c>
      <c r="I3207" s="8">
        <v>0.35000000000000003</v>
      </c>
      <c r="J3207" s="9">
        <v>2750</v>
      </c>
      <c r="K3207" s="10">
        <f t="shared" si="25"/>
        <v>962.50000000000011</v>
      </c>
      <c r="L3207" s="10">
        <f t="shared" si="24"/>
        <v>385.00000000000006</v>
      </c>
      <c r="M3207" s="11">
        <v>0.4</v>
      </c>
      <c r="O3207" s="16"/>
      <c r="P3207" s="14"/>
      <c r="Q3207" s="12"/>
      <c r="R3207" s="13"/>
    </row>
    <row r="3208" spans="1:18" ht="15.75" customHeight="1" x14ac:dyDescent="0.25">
      <c r="A3208" s="1"/>
      <c r="B3208" s="6" t="s">
        <v>14</v>
      </c>
      <c r="C3208" s="6">
        <v>1185732</v>
      </c>
      <c r="D3208" s="7">
        <v>44364</v>
      </c>
      <c r="E3208" s="6" t="s">
        <v>33</v>
      </c>
      <c r="F3208" s="6" t="s">
        <v>112</v>
      </c>
      <c r="G3208" s="6" t="s">
        <v>113</v>
      </c>
      <c r="H3208" s="6" t="s">
        <v>21</v>
      </c>
      <c r="I3208" s="8">
        <v>0.45</v>
      </c>
      <c r="J3208" s="9">
        <v>2750</v>
      </c>
      <c r="K3208" s="10">
        <f t="shared" si="25"/>
        <v>1237.5</v>
      </c>
      <c r="L3208" s="10">
        <f t="shared" si="24"/>
        <v>495</v>
      </c>
      <c r="M3208" s="11">
        <v>0.4</v>
      </c>
      <c r="O3208" s="16"/>
      <c r="P3208" s="14"/>
      <c r="Q3208" s="12"/>
      <c r="R3208" s="13"/>
    </row>
    <row r="3209" spans="1:18" ht="15.75" customHeight="1" x14ac:dyDescent="0.25">
      <c r="A3209" s="1"/>
      <c r="B3209" s="6" t="s">
        <v>14</v>
      </c>
      <c r="C3209" s="6">
        <v>1185732</v>
      </c>
      <c r="D3209" s="7">
        <v>44364</v>
      </c>
      <c r="E3209" s="6" t="s">
        <v>33</v>
      </c>
      <c r="F3209" s="6" t="s">
        <v>112</v>
      </c>
      <c r="G3209" s="6" t="s">
        <v>113</v>
      </c>
      <c r="H3209" s="6" t="s">
        <v>22</v>
      </c>
      <c r="I3209" s="8">
        <v>0.65000000000000013</v>
      </c>
      <c r="J3209" s="9">
        <v>4250</v>
      </c>
      <c r="K3209" s="10">
        <f t="shared" si="25"/>
        <v>2762.5000000000005</v>
      </c>
      <c r="L3209" s="10">
        <f t="shared" si="24"/>
        <v>1105.0000000000002</v>
      </c>
      <c r="M3209" s="11">
        <v>0.4</v>
      </c>
      <c r="O3209" s="16"/>
      <c r="P3209" s="14"/>
      <c r="Q3209" s="12"/>
      <c r="R3209" s="13"/>
    </row>
    <row r="3210" spans="1:18" ht="15.75" customHeight="1" x14ac:dyDescent="0.25">
      <c r="A3210" s="1"/>
      <c r="B3210" s="6" t="s">
        <v>14</v>
      </c>
      <c r="C3210" s="6">
        <v>1185732</v>
      </c>
      <c r="D3210" s="7">
        <v>44393</v>
      </c>
      <c r="E3210" s="6" t="s">
        <v>33</v>
      </c>
      <c r="F3210" s="6" t="s">
        <v>112</v>
      </c>
      <c r="G3210" s="6" t="s">
        <v>113</v>
      </c>
      <c r="H3210" s="6" t="s">
        <v>17</v>
      </c>
      <c r="I3210" s="8">
        <v>0.60000000000000009</v>
      </c>
      <c r="J3210" s="9">
        <v>6500</v>
      </c>
      <c r="K3210" s="10">
        <f t="shared" si="25"/>
        <v>3900.0000000000005</v>
      </c>
      <c r="L3210" s="10">
        <f t="shared" si="24"/>
        <v>1560.0000000000002</v>
      </c>
      <c r="M3210" s="11">
        <v>0.4</v>
      </c>
      <c r="O3210" s="16"/>
      <c r="P3210" s="14"/>
      <c r="Q3210" s="12"/>
      <c r="R3210" s="13"/>
    </row>
    <row r="3211" spans="1:18" ht="15.75" customHeight="1" x14ac:dyDescent="0.25">
      <c r="A3211" s="1"/>
      <c r="B3211" s="6" t="s">
        <v>14</v>
      </c>
      <c r="C3211" s="6">
        <v>1185732</v>
      </c>
      <c r="D3211" s="7">
        <v>44393</v>
      </c>
      <c r="E3211" s="6" t="s">
        <v>33</v>
      </c>
      <c r="F3211" s="6" t="s">
        <v>112</v>
      </c>
      <c r="G3211" s="6" t="s">
        <v>113</v>
      </c>
      <c r="H3211" s="6" t="s">
        <v>18</v>
      </c>
      <c r="I3211" s="8">
        <v>0.55000000000000016</v>
      </c>
      <c r="J3211" s="9">
        <v>4000</v>
      </c>
      <c r="K3211" s="10">
        <f t="shared" si="25"/>
        <v>2200.0000000000005</v>
      </c>
      <c r="L3211" s="10">
        <f t="shared" si="24"/>
        <v>880.00000000000023</v>
      </c>
      <c r="M3211" s="11">
        <v>0.4</v>
      </c>
      <c r="O3211" s="16"/>
      <c r="P3211" s="14"/>
      <c r="Q3211" s="12"/>
      <c r="R3211" s="13"/>
    </row>
    <row r="3212" spans="1:18" ht="15.75" customHeight="1" x14ac:dyDescent="0.25">
      <c r="A3212" s="1"/>
      <c r="B3212" s="6" t="s">
        <v>14</v>
      </c>
      <c r="C3212" s="6">
        <v>1185732</v>
      </c>
      <c r="D3212" s="7">
        <v>44393</v>
      </c>
      <c r="E3212" s="6" t="s">
        <v>33</v>
      </c>
      <c r="F3212" s="6" t="s">
        <v>112</v>
      </c>
      <c r="G3212" s="6" t="s">
        <v>113</v>
      </c>
      <c r="H3212" s="6" t="s">
        <v>19</v>
      </c>
      <c r="I3212" s="8">
        <v>0.5</v>
      </c>
      <c r="J3212" s="9">
        <v>3250</v>
      </c>
      <c r="K3212" s="10">
        <f t="shared" si="25"/>
        <v>1625</v>
      </c>
      <c r="L3212" s="10">
        <f t="shared" si="24"/>
        <v>650</v>
      </c>
      <c r="M3212" s="11">
        <v>0.4</v>
      </c>
      <c r="O3212" s="16"/>
      <c r="P3212" s="14"/>
      <c r="Q3212" s="12"/>
      <c r="R3212" s="13"/>
    </row>
    <row r="3213" spans="1:18" ht="15.75" customHeight="1" x14ac:dyDescent="0.25">
      <c r="A3213" s="1"/>
      <c r="B3213" s="6" t="s">
        <v>14</v>
      </c>
      <c r="C3213" s="6">
        <v>1185732</v>
      </c>
      <c r="D3213" s="7">
        <v>44393</v>
      </c>
      <c r="E3213" s="6" t="s">
        <v>33</v>
      </c>
      <c r="F3213" s="6" t="s">
        <v>112</v>
      </c>
      <c r="G3213" s="6" t="s">
        <v>113</v>
      </c>
      <c r="H3213" s="6" t="s">
        <v>20</v>
      </c>
      <c r="I3213" s="8">
        <v>0.5</v>
      </c>
      <c r="J3213" s="9">
        <v>2750</v>
      </c>
      <c r="K3213" s="10">
        <f t="shared" si="25"/>
        <v>1375</v>
      </c>
      <c r="L3213" s="10">
        <f t="shared" si="24"/>
        <v>550</v>
      </c>
      <c r="M3213" s="11">
        <v>0.4</v>
      </c>
      <c r="O3213" s="16"/>
      <c r="P3213" s="14"/>
      <c r="Q3213" s="12"/>
      <c r="R3213" s="13"/>
    </row>
    <row r="3214" spans="1:18" ht="15.75" customHeight="1" x14ac:dyDescent="0.25">
      <c r="A3214" s="1"/>
      <c r="B3214" s="6" t="s">
        <v>14</v>
      </c>
      <c r="C3214" s="6">
        <v>1185732</v>
      </c>
      <c r="D3214" s="7">
        <v>44393</v>
      </c>
      <c r="E3214" s="6" t="s">
        <v>33</v>
      </c>
      <c r="F3214" s="6" t="s">
        <v>112</v>
      </c>
      <c r="G3214" s="6" t="s">
        <v>113</v>
      </c>
      <c r="H3214" s="6" t="s">
        <v>21</v>
      </c>
      <c r="I3214" s="8">
        <v>0.60000000000000009</v>
      </c>
      <c r="J3214" s="9">
        <v>3000</v>
      </c>
      <c r="K3214" s="10">
        <f t="shared" si="25"/>
        <v>1800.0000000000002</v>
      </c>
      <c r="L3214" s="10">
        <f t="shared" si="24"/>
        <v>720.00000000000011</v>
      </c>
      <c r="M3214" s="11">
        <v>0.4</v>
      </c>
      <c r="O3214" s="16"/>
      <c r="P3214" s="14"/>
      <c r="Q3214" s="12"/>
      <c r="R3214" s="13"/>
    </row>
    <row r="3215" spans="1:18" ht="15.75" customHeight="1" x14ac:dyDescent="0.25">
      <c r="A3215" s="1"/>
      <c r="B3215" s="6" t="s">
        <v>14</v>
      </c>
      <c r="C3215" s="6">
        <v>1185732</v>
      </c>
      <c r="D3215" s="7">
        <v>44393</v>
      </c>
      <c r="E3215" s="6" t="s">
        <v>33</v>
      </c>
      <c r="F3215" s="6" t="s">
        <v>112</v>
      </c>
      <c r="G3215" s="6" t="s">
        <v>113</v>
      </c>
      <c r="H3215" s="6" t="s">
        <v>22</v>
      </c>
      <c r="I3215" s="8">
        <v>0.65000000000000013</v>
      </c>
      <c r="J3215" s="9">
        <v>4750</v>
      </c>
      <c r="K3215" s="10">
        <f t="shared" si="25"/>
        <v>3087.5000000000005</v>
      </c>
      <c r="L3215" s="10">
        <f t="shared" si="24"/>
        <v>1235.0000000000002</v>
      </c>
      <c r="M3215" s="11">
        <v>0.4</v>
      </c>
      <c r="O3215" s="16"/>
      <c r="P3215" s="14"/>
      <c r="Q3215" s="12"/>
      <c r="R3215" s="13"/>
    </row>
    <row r="3216" spans="1:18" ht="15.75" customHeight="1" x14ac:dyDescent="0.25">
      <c r="A3216" s="1"/>
      <c r="B3216" s="6" t="s">
        <v>14</v>
      </c>
      <c r="C3216" s="6">
        <v>1185732</v>
      </c>
      <c r="D3216" s="7">
        <v>44425</v>
      </c>
      <c r="E3216" s="6" t="s">
        <v>33</v>
      </c>
      <c r="F3216" s="6" t="s">
        <v>112</v>
      </c>
      <c r="G3216" s="6" t="s">
        <v>113</v>
      </c>
      <c r="H3216" s="6" t="s">
        <v>17</v>
      </c>
      <c r="I3216" s="8">
        <v>0.5</v>
      </c>
      <c r="J3216" s="9">
        <v>5250</v>
      </c>
      <c r="K3216" s="10">
        <f t="shared" si="25"/>
        <v>2625</v>
      </c>
      <c r="L3216" s="10">
        <f t="shared" si="24"/>
        <v>1050</v>
      </c>
      <c r="M3216" s="11">
        <v>0.4</v>
      </c>
      <c r="O3216" s="16"/>
      <c r="P3216" s="14"/>
      <c r="Q3216" s="12"/>
      <c r="R3216" s="13"/>
    </row>
    <row r="3217" spans="1:18" ht="15.75" customHeight="1" x14ac:dyDescent="0.25">
      <c r="A3217" s="1"/>
      <c r="B3217" s="6" t="s">
        <v>14</v>
      </c>
      <c r="C3217" s="6">
        <v>1185732</v>
      </c>
      <c r="D3217" s="7">
        <v>44425</v>
      </c>
      <c r="E3217" s="6" t="s">
        <v>33</v>
      </c>
      <c r="F3217" s="6" t="s">
        <v>112</v>
      </c>
      <c r="G3217" s="6" t="s">
        <v>113</v>
      </c>
      <c r="H3217" s="6" t="s">
        <v>18</v>
      </c>
      <c r="I3217" s="8">
        <v>0.45000000000000007</v>
      </c>
      <c r="J3217" s="9">
        <v>3000</v>
      </c>
      <c r="K3217" s="10">
        <f t="shared" si="25"/>
        <v>1350.0000000000002</v>
      </c>
      <c r="L3217" s="10">
        <f t="shared" si="24"/>
        <v>540.00000000000011</v>
      </c>
      <c r="M3217" s="11">
        <v>0.4</v>
      </c>
      <c r="O3217" s="16"/>
      <c r="P3217" s="14"/>
      <c r="Q3217" s="12"/>
      <c r="R3217" s="13"/>
    </row>
    <row r="3218" spans="1:18" ht="15.75" customHeight="1" x14ac:dyDescent="0.25">
      <c r="A3218" s="1"/>
      <c r="B3218" s="6" t="s">
        <v>14</v>
      </c>
      <c r="C3218" s="6">
        <v>1185732</v>
      </c>
      <c r="D3218" s="7">
        <v>44425</v>
      </c>
      <c r="E3218" s="6" t="s">
        <v>33</v>
      </c>
      <c r="F3218" s="6" t="s">
        <v>112</v>
      </c>
      <c r="G3218" s="6" t="s">
        <v>113</v>
      </c>
      <c r="H3218" s="6" t="s">
        <v>19</v>
      </c>
      <c r="I3218" s="8">
        <v>0.4</v>
      </c>
      <c r="J3218" s="9">
        <v>3000</v>
      </c>
      <c r="K3218" s="10">
        <f t="shared" si="25"/>
        <v>1200</v>
      </c>
      <c r="L3218" s="10">
        <f t="shared" si="24"/>
        <v>480</v>
      </c>
      <c r="M3218" s="11">
        <v>0.4</v>
      </c>
      <c r="O3218" s="16"/>
      <c r="P3218" s="14"/>
      <c r="Q3218" s="12"/>
      <c r="R3218" s="13"/>
    </row>
    <row r="3219" spans="1:18" ht="15.75" customHeight="1" x14ac:dyDescent="0.25">
      <c r="A3219" s="1"/>
      <c r="B3219" s="6" t="s">
        <v>14</v>
      </c>
      <c r="C3219" s="6">
        <v>1185732</v>
      </c>
      <c r="D3219" s="7">
        <v>44425</v>
      </c>
      <c r="E3219" s="6" t="s">
        <v>33</v>
      </c>
      <c r="F3219" s="6" t="s">
        <v>112</v>
      </c>
      <c r="G3219" s="6" t="s">
        <v>113</v>
      </c>
      <c r="H3219" s="6" t="s">
        <v>20</v>
      </c>
      <c r="I3219" s="8">
        <v>0.4</v>
      </c>
      <c r="J3219" s="9">
        <v>2750</v>
      </c>
      <c r="K3219" s="10">
        <f t="shared" si="25"/>
        <v>1100</v>
      </c>
      <c r="L3219" s="10">
        <f t="shared" si="24"/>
        <v>440</v>
      </c>
      <c r="M3219" s="11">
        <v>0.4</v>
      </c>
      <c r="O3219" s="16"/>
      <c r="P3219" s="14"/>
      <c r="Q3219" s="12"/>
      <c r="R3219" s="13"/>
    </row>
    <row r="3220" spans="1:18" ht="15.75" customHeight="1" x14ac:dyDescent="0.25">
      <c r="A3220" s="1"/>
      <c r="B3220" s="6" t="s">
        <v>14</v>
      </c>
      <c r="C3220" s="6">
        <v>1185732</v>
      </c>
      <c r="D3220" s="7">
        <v>44425</v>
      </c>
      <c r="E3220" s="6" t="s">
        <v>33</v>
      </c>
      <c r="F3220" s="6" t="s">
        <v>112</v>
      </c>
      <c r="G3220" s="6" t="s">
        <v>113</v>
      </c>
      <c r="H3220" s="6" t="s">
        <v>21</v>
      </c>
      <c r="I3220" s="8">
        <v>0.5</v>
      </c>
      <c r="J3220" s="9">
        <v>2500</v>
      </c>
      <c r="K3220" s="10">
        <f t="shared" si="25"/>
        <v>1250</v>
      </c>
      <c r="L3220" s="10">
        <f t="shared" si="24"/>
        <v>500</v>
      </c>
      <c r="M3220" s="11">
        <v>0.4</v>
      </c>
      <c r="O3220" s="16"/>
      <c r="P3220" s="14"/>
      <c r="Q3220" s="12"/>
      <c r="R3220" s="13"/>
    </row>
    <row r="3221" spans="1:18" ht="15.75" customHeight="1" x14ac:dyDescent="0.25">
      <c r="A3221" s="1"/>
      <c r="B3221" s="6" t="s">
        <v>14</v>
      </c>
      <c r="C3221" s="6">
        <v>1185732</v>
      </c>
      <c r="D3221" s="7">
        <v>44425</v>
      </c>
      <c r="E3221" s="6" t="s">
        <v>33</v>
      </c>
      <c r="F3221" s="6" t="s">
        <v>112</v>
      </c>
      <c r="G3221" s="6" t="s">
        <v>113</v>
      </c>
      <c r="H3221" s="6" t="s">
        <v>22</v>
      </c>
      <c r="I3221" s="8">
        <v>0.55000000000000004</v>
      </c>
      <c r="J3221" s="9">
        <v>4250</v>
      </c>
      <c r="K3221" s="10">
        <f t="shared" si="25"/>
        <v>2337.5</v>
      </c>
      <c r="L3221" s="10">
        <f t="shared" si="24"/>
        <v>935</v>
      </c>
      <c r="M3221" s="11">
        <v>0.4</v>
      </c>
      <c r="O3221" s="16"/>
      <c r="P3221" s="14"/>
      <c r="Q3221" s="12"/>
      <c r="R3221" s="13"/>
    </row>
    <row r="3222" spans="1:18" ht="15.75" customHeight="1" x14ac:dyDescent="0.25">
      <c r="A3222" s="1"/>
      <c r="B3222" s="6" t="s">
        <v>14</v>
      </c>
      <c r="C3222" s="6">
        <v>1185732</v>
      </c>
      <c r="D3222" s="7">
        <v>44457</v>
      </c>
      <c r="E3222" s="6" t="s">
        <v>33</v>
      </c>
      <c r="F3222" s="6" t="s">
        <v>112</v>
      </c>
      <c r="G3222" s="6" t="s">
        <v>113</v>
      </c>
      <c r="H3222" s="6" t="s">
        <v>17</v>
      </c>
      <c r="I3222" s="8">
        <v>0.35000000000000003</v>
      </c>
      <c r="J3222" s="9">
        <v>5500</v>
      </c>
      <c r="K3222" s="10">
        <f t="shared" si="25"/>
        <v>1925.0000000000002</v>
      </c>
      <c r="L3222" s="10">
        <f t="shared" si="24"/>
        <v>770.00000000000011</v>
      </c>
      <c r="M3222" s="11">
        <v>0.4</v>
      </c>
      <c r="O3222" s="16"/>
      <c r="P3222" s="14"/>
      <c r="Q3222" s="12"/>
      <c r="R3222" s="13"/>
    </row>
    <row r="3223" spans="1:18" ht="15.75" customHeight="1" x14ac:dyDescent="0.25">
      <c r="A3223" s="1"/>
      <c r="B3223" s="6" t="s">
        <v>14</v>
      </c>
      <c r="C3223" s="6">
        <v>1185732</v>
      </c>
      <c r="D3223" s="7">
        <v>44457</v>
      </c>
      <c r="E3223" s="6" t="s">
        <v>33</v>
      </c>
      <c r="F3223" s="6" t="s">
        <v>112</v>
      </c>
      <c r="G3223" s="6" t="s">
        <v>113</v>
      </c>
      <c r="H3223" s="6" t="s">
        <v>18</v>
      </c>
      <c r="I3223" s="8">
        <v>0.3000000000000001</v>
      </c>
      <c r="J3223" s="9">
        <v>3500</v>
      </c>
      <c r="K3223" s="10">
        <f t="shared" si="25"/>
        <v>1050.0000000000005</v>
      </c>
      <c r="L3223" s="10">
        <f t="shared" si="24"/>
        <v>420.00000000000023</v>
      </c>
      <c r="M3223" s="11">
        <v>0.4</v>
      </c>
      <c r="O3223" s="16"/>
      <c r="P3223" s="14"/>
      <c r="Q3223" s="12"/>
      <c r="R3223" s="13"/>
    </row>
    <row r="3224" spans="1:18" ht="15.75" customHeight="1" x14ac:dyDescent="0.25">
      <c r="A3224" s="1"/>
      <c r="B3224" s="6" t="s">
        <v>14</v>
      </c>
      <c r="C3224" s="6">
        <v>1185732</v>
      </c>
      <c r="D3224" s="7">
        <v>44457</v>
      </c>
      <c r="E3224" s="6" t="s">
        <v>33</v>
      </c>
      <c r="F3224" s="6" t="s">
        <v>112</v>
      </c>
      <c r="G3224" s="6" t="s">
        <v>113</v>
      </c>
      <c r="H3224" s="6" t="s">
        <v>19</v>
      </c>
      <c r="I3224" s="8">
        <v>0.25000000000000006</v>
      </c>
      <c r="J3224" s="9">
        <v>2500</v>
      </c>
      <c r="K3224" s="10">
        <f t="shared" si="25"/>
        <v>625.00000000000011</v>
      </c>
      <c r="L3224" s="10">
        <f t="shared" si="24"/>
        <v>250.00000000000006</v>
      </c>
      <c r="M3224" s="11">
        <v>0.4</v>
      </c>
      <c r="O3224" s="16"/>
      <c r="P3224" s="14"/>
      <c r="Q3224" s="12"/>
      <c r="R3224" s="13"/>
    </row>
    <row r="3225" spans="1:18" ht="15.75" customHeight="1" x14ac:dyDescent="0.25">
      <c r="A3225" s="1"/>
      <c r="B3225" s="6" t="s">
        <v>14</v>
      </c>
      <c r="C3225" s="6">
        <v>1185732</v>
      </c>
      <c r="D3225" s="7">
        <v>44457</v>
      </c>
      <c r="E3225" s="6" t="s">
        <v>33</v>
      </c>
      <c r="F3225" s="6" t="s">
        <v>112</v>
      </c>
      <c r="G3225" s="6" t="s">
        <v>113</v>
      </c>
      <c r="H3225" s="6" t="s">
        <v>20</v>
      </c>
      <c r="I3225" s="8">
        <v>0.25000000000000006</v>
      </c>
      <c r="J3225" s="9">
        <v>2250</v>
      </c>
      <c r="K3225" s="10">
        <f t="shared" si="25"/>
        <v>562.50000000000011</v>
      </c>
      <c r="L3225" s="10">
        <f t="shared" si="24"/>
        <v>225.00000000000006</v>
      </c>
      <c r="M3225" s="11">
        <v>0.4</v>
      </c>
      <c r="O3225" s="16"/>
      <c r="P3225" s="14"/>
      <c r="Q3225" s="12"/>
      <c r="R3225" s="13"/>
    </row>
    <row r="3226" spans="1:18" ht="15.75" customHeight="1" x14ac:dyDescent="0.25">
      <c r="A3226" s="1"/>
      <c r="B3226" s="6" t="s">
        <v>14</v>
      </c>
      <c r="C3226" s="6">
        <v>1185732</v>
      </c>
      <c r="D3226" s="7">
        <v>44457</v>
      </c>
      <c r="E3226" s="6" t="s">
        <v>33</v>
      </c>
      <c r="F3226" s="6" t="s">
        <v>112</v>
      </c>
      <c r="G3226" s="6" t="s">
        <v>113</v>
      </c>
      <c r="H3226" s="6" t="s">
        <v>21</v>
      </c>
      <c r="I3226" s="8">
        <v>0.35000000000000003</v>
      </c>
      <c r="J3226" s="9">
        <v>2250</v>
      </c>
      <c r="K3226" s="10">
        <f t="shared" si="25"/>
        <v>787.50000000000011</v>
      </c>
      <c r="L3226" s="10">
        <f t="shared" si="24"/>
        <v>315.00000000000006</v>
      </c>
      <c r="M3226" s="11">
        <v>0.4</v>
      </c>
      <c r="O3226" s="16"/>
      <c r="P3226" s="14"/>
      <c r="Q3226" s="12"/>
      <c r="R3226" s="13"/>
    </row>
    <row r="3227" spans="1:18" ht="15.75" customHeight="1" x14ac:dyDescent="0.25">
      <c r="A3227" s="1"/>
      <c r="B3227" s="6" t="s">
        <v>14</v>
      </c>
      <c r="C3227" s="6">
        <v>1185732</v>
      </c>
      <c r="D3227" s="7">
        <v>44457</v>
      </c>
      <c r="E3227" s="6" t="s">
        <v>33</v>
      </c>
      <c r="F3227" s="6" t="s">
        <v>112</v>
      </c>
      <c r="G3227" s="6" t="s">
        <v>113</v>
      </c>
      <c r="H3227" s="6" t="s">
        <v>22</v>
      </c>
      <c r="I3227" s="8">
        <v>0.4</v>
      </c>
      <c r="J3227" s="9">
        <v>3000</v>
      </c>
      <c r="K3227" s="10">
        <f t="shared" si="25"/>
        <v>1200</v>
      </c>
      <c r="L3227" s="10">
        <f t="shared" si="24"/>
        <v>480</v>
      </c>
      <c r="M3227" s="11">
        <v>0.4</v>
      </c>
      <c r="O3227" s="16"/>
      <c r="P3227" s="14"/>
      <c r="Q3227" s="12"/>
      <c r="R3227" s="13"/>
    </row>
    <row r="3228" spans="1:18" ht="15.75" customHeight="1" x14ac:dyDescent="0.25">
      <c r="A3228" s="1"/>
      <c r="B3228" s="6" t="s">
        <v>14</v>
      </c>
      <c r="C3228" s="6">
        <v>1185732</v>
      </c>
      <c r="D3228" s="7">
        <v>44486</v>
      </c>
      <c r="E3228" s="6" t="s">
        <v>33</v>
      </c>
      <c r="F3228" s="6" t="s">
        <v>112</v>
      </c>
      <c r="G3228" s="6" t="s">
        <v>113</v>
      </c>
      <c r="H3228" s="6" t="s">
        <v>17</v>
      </c>
      <c r="I3228" s="8">
        <v>0.44999999999999996</v>
      </c>
      <c r="J3228" s="9">
        <v>4250</v>
      </c>
      <c r="K3228" s="10">
        <f t="shared" si="25"/>
        <v>1912.4999999999998</v>
      </c>
      <c r="L3228" s="10">
        <f t="shared" si="24"/>
        <v>765</v>
      </c>
      <c r="M3228" s="11">
        <v>0.4</v>
      </c>
      <c r="O3228" s="16"/>
      <c r="P3228" s="14"/>
      <c r="Q3228" s="12"/>
      <c r="R3228" s="13"/>
    </row>
    <row r="3229" spans="1:18" ht="15.75" customHeight="1" x14ac:dyDescent="0.25">
      <c r="A3229" s="1"/>
      <c r="B3229" s="6" t="s">
        <v>14</v>
      </c>
      <c r="C3229" s="6">
        <v>1185732</v>
      </c>
      <c r="D3229" s="7">
        <v>44486</v>
      </c>
      <c r="E3229" s="6" t="s">
        <v>33</v>
      </c>
      <c r="F3229" s="6" t="s">
        <v>112</v>
      </c>
      <c r="G3229" s="6" t="s">
        <v>113</v>
      </c>
      <c r="H3229" s="6" t="s">
        <v>18</v>
      </c>
      <c r="I3229" s="8">
        <v>0.35000000000000003</v>
      </c>
      <c r="J3229" s="9">
        <v>2750</v>
      </c>
      <c r="K3229" s="10">
        <f t="shared" si="25"/>
        <v>962.50000000000011</v>
      </c>
      <c r="L3229" s="10">
        <f t="shared" si="24"/>
        <v>385.00000000000006</v>
      </c>
      <c r="M3229" s="11">
        <v>0.4</v>
      </c>
      <c r="O3229" s="16"/>
      <c r="P3229" s="14"/>
      <c r="Q3229" s="12"/>
      <c r="R3229" s="13"/>
    </row>
    <row r="3230" spans="1:18" ht="15.75" customHeight="1" x14ac:dyDescent="0.25">
      <c r="A3230" s="1"/>
      <c r="B3230" s="6" t="s">
        <v>14</v>
      </c>
      <c r="C3230" s="6">
        <v>1185732</v>
      </c>
      <c r="D3230" s="7">
        <v>44486</v>
      </c>
      <c r="E3230" s="6" t="s">
        <v>33</v>
      </c>
      <c r="F3230" s="6" t="s">
        <v>112</v>
      </c>
      <c r="G3230" s="6" t="s">
        <v>113</v>
      </c>
      <c r="H3230" s="6" t="s">
        <v>19</v>
      </c>
      <c r="I3230" s="8">
        <v>0.35000000000000003</v>
      </c>
      <c r="J3230" s="9">
        <v>1750</v>
      </c>
      <c r="K3230" s="10">
        <f t="shared" si="25"/>
        <v>612.50000000000011</v>
      </c>
      <c r="L3230" s="10">
        <f t="shared" si="24"/>
        <v>245.00000000000006</v>
      </c>
      <c r="M3230" s="11">
        <v>0.4</v>
      </c>
      <c r="O3230" s="16"/>
      <c r="P3230" s="14"/>
      <c r="Q3230" s="12"/>
      <c r="R3230" s="13"/>
    </row>
    <row r="3231" spans="1:18" ht="15.75" customHeight="1" x14ac:dyDescent="0.25">
      <c r="A3231" s="1"/>
      <c r="B3231" s="6" t="s">
        <v>14</v>
      </c>
      <c r="C3231" s="6">
        <v>1185732</v>
      </c>
      <c r="D3231" s="7">
        <v>44486</v>
      </c>
      <c r="E3231" s="6" t="s">
        <v>33</v>
      </c>
      <c r="F3231" s="6" t="s">
        <v>112</v>
      </c>
      <c r="G3231" s="6" t="s">
        <v>113</v>
      </c>
      <c r="H3231" s="6" t="s">
        <v>20</v>
      </c>
      <c r="I3231" s="8">
        <v>0.35000000000000003</v>
      </c>
      <c r="J3231" s="9">
        <v>1750</v>
      </c>
      <c r="K3231" s="10">
        <f t="shared" si="25"/>
        <v>612.50000000000011</v>
      </c>
      <c r="L3231" s="10">
        <f t="shared" si="24"/>
        <v>245.00000000000006</v>
      </c>
      <c r="M3231" s="11">
        <v>0.4</v>
      </c>
      <c r="O3231" s="16"/>
      <c r="P3231" s="14"/>
      <c r="Q3231" s="12"/>
      <c r="R3231" s="13"/>
    </row>
    <row r="3232" spans="1:18" ht="15.75" customHeight="1" x14ac:dyDescent="0.25">
      <c r="A3232" s="1"/>
      <c r="B3232" s="6" t="s">
        <v>14</v>
      </c>
      <c r="C3232" s="6">
        <v>1185732</v>
      </c>
      <c r="D3232" s="7">
        <v>44486</v>
      </c>
      <c r="E3232" s="6" t="s">
        <v>33</v>
      </c>
      <c r="F3232" s="6" t="s">
        <v>112</v>
      </c>
      <c r="G3232" s="6" t="s">
        <v>113</v>
      </c>
      <c r="H3232" s="6" t="s">
        <v>21</v>
      </c>
      <c r="I3232" s="8">
        <v>0.44999999999999996</v>
      </c>
      <c r="J3232" s="9">
        <v>1750</v>
      </c>
      <c r="K3232" s="10">
        <f t="shared" si="25"/>
        <v>787.49999999999989</v>
      </c>
      <c r="L3232" s="10">
        <f t="shared" si="24"/>
        <v>315</v>
      </c>
      <c r="M3232" s="11">
        <v>0.4</v>
      </c>
      <c r="O3232" s="16"/>
      <c r="P3232" s="14"/>
      <c r="Q3232" s="12"/>
      <c r="R3232" s="13"/>
    </row>
    <row r="3233" spans="1:18" ht="15.75" customHeight="1" x14ac:dyDescent="0.25">
      <c r="A3233" s="1"/>
      <c r="B3233" s="6" t="s">
        <v>14</v>
      </c>
      <c r="C3233" s="6">
        <v>1185732</v>
      </c>
      <c r="D3233" s="7">
        <v>44486</v>
      </c>
      <c r="E3233" s="6" t="s">
        <v>33</v>
      </c>
      <c r="F3233" s="6" t="s">
        <v>112</v>
      </c>
      <c r="G3233" s="6" t="s">
        <v>113</v>
      </c>
      <c r="H3233" s="6" t="s">
        <v>22</v>
      </c>
      <c r="I3233" s="8">
        <v>0.49999999999999983</v>
      </c>
      <c r="J3233" s="9">
        <v>3000</v>
      </c>
      <c r="K3233" s="10">
        <f t="shared" si="25"/>
        <v>1499.9999999999995</v>
      </c>
      <c r="L3233" s="10">
        <f t="shared" si="24"/>
        <v>599.99999999999989</v>
      </c>
      <c r="M3233" s="11">
        <v>0.4</v>
      </c>
      <c r="O3233" s="16"/>
      <c r="P3233" s="14"/>
      <c r="Q3233" s="12"/>
      <c r="R3233" s="13"/>
    </row>
    <row r="3234" spans="1:18" ht="15.75" customHeight="1" x14ac:dyDescent="0.25">
      <c r="A3234" s="1"/>
      <c r="B3234" s="6" t="s">
        <v>14</v>
      </c>
      <c r="C3234" s="6">
        <v>1185732</v>
      </c>
      <c r="D3234" s="7">
        <v>44517</v>
      </c>
      <c r="E3234" s="6" t="s">
        <v>33</v>
      </c>
      <c r="F3234" s="6" t="s">
        <v>112</v>
      </c>
      <c r="G3234" s="6" t="s">
        <v>113</v>
      </c>
      <c r="H3234" s="6" t="s">
        <v>17</v>
      </c>
      <c r="I3234" s="8">
        <v>0.44999999999999996</v>
      </c>
      <c r="J3234" s="9">
        <v>4500</v>
      </c>
      <c r="K3234" s="10">
        <f t="shared" si="25"/>
        <v>2024.9999999999998</v>
      </c>
      <c r="L3234" s="10">
        <f t="shared" si="24"/>
        <v>810</v>
      </c>
      <c r="M3234" s="11">
        <v>0.4</v>
      </c>
      <c r="O3234" s="16"/>
      <c r="P3234" s="14"/>
      <c r="Q3234" s="12"/>
      <c r="R3234" s="13"/>
    </row>
    <row r="3235" spans="1:18" ht="15.75" customHeight="1" x14ac:dyDescent="0.25">
      <c r="A3235" s="1"/>
      <c r="B3235" s="6" t="s">
        <v>14</v>
      </c>
      <c r="C3235" s="6">
        <v>1185732</v>
      </c>
      <c r="D3235" s="7">
        <v>44517</v>
      </c>
      <c r="E3235" s="6" t="s">
        <v>33</v>
      </c>
      <c r="F3235" s="6" t="s">
        <v>112</v>
      </c>
      <c r="G3235" s="6" t="s">
        <v>113</v>
      </c>
      <c r="H3235" s="6" t="s">
        <v>18</v>
      </c>
      <c r="I3235" s="8">
        <v>0.35000000000000003</v>
      </c>
      <c r="J3235" s="9">
        <v>3500</v>
      </c>
      <c r="K3235" s="10">
        <f t="shared" si="25"/>
        <v>1225.0000000000002</v>
      </c>
      <c r="L3235" s="10">
        <f t="shared" si="24"/>
        <v>490.00000000000011</v>
      </c>
      <c r="M3235" s="11">
        <v>0.4</v>
      </c>
      <c r="O3235" s="16"/>
      <c r="P3235" s="14"/>
      <c r="Q3235" s="12"/>
      <c r="R3235" s="13"/>
    </row>
    <row r="3236" spans="1:18" ht="15.75" customHeight="1" x14ac:dyDescent="0.25">
      <c r="A3236" s="1"/>
      <c r="B3236" s="6" t="s">
        <v>14</v>
      </c>
      <c r="C3236" s="6">
        <v>1185732</v>
      </c>
      <c r="D3236" s="7">
        <v>44517</v>
      </c>
      <c r="E3236" s="6" t="s">
        <v>33</v>
      </c>
      <c r="F3236" s="6" t="s">
        <v>112</v>
      </c>
      <c r="G3236" s="6" t="s">
        <v>113</v>
      </c>
      <c r="H3236" s="6" t="s">
        <v>19</v>
      </c>
      <c r="I3236" s="8">
        <v>0.35000000000000003</v>
      </c>
      <c r="J3236" s="9">
        <v>2950</v>
      </c>
      <c r="K3236" s="10">
        <f t="shared" si="25"/>
        <v>1032.5</v>
      </c>
      <c r="L3236" s="10">
        <f t="shared" si="24"/>
        <v>413</v>
      </c>
      <c r="M3236" s="11">
        <v>0.4</v>
      </c>
      <c r="O3236" s="16"/>
      <c r="P3236" s="14"/>
      <c r="Q3236" s="12"/>
      <c r="R3236" s="13"/>
    </row>
    <row r="3237" spans="1:18" ht="15.75" customHeight="1" x14ac:dyDescent="0.25">
      <c r="A3237" s="1"/>
      <c r="B3237" s="6" t="s">
        <v>14</v>
      </c>
      <c r="C3237" s="6">
        <v>1185732</v>
      </c>
      <c r="D3237" s="7">
        <v>44517</v>
      </c>
      <c r="E3237" s="6" t="s">
        <v>33</v>
      </c>
      <c r="F3237" s="6" t="s">
        <v>112</v>
      </c>
      <c r="G3237" s="6" t="s">
        <v>113</v>
      </c>
      <c r="H3237" s="6" t="s">
        <v>20</v>
      </c>
      <c r="I3237" s="8">
        <v>0.4</v>
      </c>
      <c r="J3237" s="9">
        <v>3250</v>
      </c>
      <c r="K3237" s="10">
        <f t="shared" si="25"/>
        <v>1300</v>
      </c>
      <c r="L3237" s="10">
        <f t="shared" si="24"/>
        <v>520</v>
      </c>
      <c r="M3237" s="11">
        <v>0.4</v>
      </c>
      <c r="O3237" s="16"/>
      <c r="P3237" s="14"/>
      <c r="Q3237" s="12"/>
      <c r="R3237" s="13"/>
    </row>
    <row r="3238" spans="1:18" ht="15.75" customHeight="1" x14ac:dyDescent="0.25">
      <c r="A3238" s="1"/>
      <c r="B3238" s="6" t="s">
        <v>14</v>
      </c>
      <c r="C3238" s="6">
        <v>1185732</v>
      </c>
      <c r="D3238" s="7">
        <v>44517</v>
      </c>
      <c r="E3238" s="6" t="s">
        <v>33</v>
      </c>
      <c r="F3238" s="6" t="s">
        <v>112</v>
      </c>
      <c r="G3238" s="6" t="s">
        <v>113</v>
      </c>
      <c r="H3238" s="6" t="s">
        <v>21</v>
      </c>
      <c r="I3238" s="8">
        <v>0.65</v>
      </c>
      <c r="J3238" s="9">
        <v>3000</v>
      </c>
      <c r="K3238" s="10">
        <f t="shared" si="25"/>
        <v>1950</v>
      </c>
      <c r="L3238" s="10">
        <f t="shared" si="24"/>
        <v>780</v>
      </c>
      <c r="M3238" s="11">
        <v>0.4</v>
      </c>
      <c r="O3238" s="16"/>
      <c r="P3238" s="14"/>
      <c r="Q3238" s="12"/>
      <c r="R3238" s="13"/>
    </row>
    <row r="3239" spans="1:18" ht="15.75" customHeight="1" x14ac:dyDescent="0.25">
      <c r="A3239" s="1"/>
      <c r="B3239" s="6" t="s">
        <v>14</v>
      </c>
      <c r="C3239" s="6">
        <v>1185732</v>
      </c>
      <c r="D3239" s="7">
        <v>44517</v>
      </c>
      <c r="E3239" s="6" t="s">
        <v>33</v>
      </c>
      <c r="F3239" s="6" t="s">
        <v>112</v>
      </c>
      <c r="G3239" s="6" t="s">
        <v>113</v>
      </c>
      <c r="H3239" s="6" t="s">
        <v>22</v>
      </c>
      <c r="I3239" s="8">
        <v>0.7</v>
      </c>
      <c r="J3239" s="9">
        <v>4000</v>
      </c>
      <c r="K3239" s="10">
        <f t="shared" si="25"/>
        <v>2800</v>
      </c>
      <c r="L3239" s="10">
        <f t="shared" si="24"/>
        <v>1120</v>
      </c>
      <c r="M3239" s="11">
        <v>0.4</v>
      </c>
      <c r="O3239" s="16"/>
      <c r="P3239" s="14"/>
      <c r="Q3239" s="12"/>
      <c r="R3239" s="13"/>
    </row>
    <row r="3240" spans="1:18" ht="15.75" customHeight="1" x14ac:dyDescent="0.25">
      <c r="A3240" s="1"/>
      <c r="B3240" s="6" t="s">
        <v>14</v>
      </c>
      <c r="C3240" s="6">
        <v>1185732</v>
      </c>
      <c r="D3240" s="7">
        <v>44546</v>
      </c>
      <c r="E3240" s="6" t="s">
        <v>33</v>
      </c>
      <c r="F3240" s="6" t="s">
        <v>112</v>
      </c>
      <c r="G3240" s="6" t="s">
        <v>113</v>
      </c>
      <c r="H3240" s="6" t="s">
        <v>17</v>
      </c>
      <c r="I3240" s="8">
        <v>0.65</v>
      </c>
      <c r="J3240" s="9">
        <v>6500</v>
      </c>
      <c r="K3240" s="10">
        <f t="shared" si="25"/>
        <v>4225</v>
      </c>
      <c r="L3240" s="10">
        <f t="shared" si="24"/>
        <v>1690</v>
      </c>
      <c r="M3240" s="11">
        <v>0.4</v>
      </c>
      <c r="O3240" s="16"/>
      <c r="P3240" s="14"/>
      <c r="Q3240" s="12"/>
      <c r="R3240" s="13"/>
    </row>
    <row r="3241" spans="1:18" ht="15.75" customHeight="1" x14ac:dyDescent="0.25">
      <c r="A3241" s="1"/>
      <c r="B3241" s="6" t="s">
        <v>14</v>
      </c>
      <c r="C3241" s="6">
        <v>1185732</v>
      </c>
      <c r="D3241" s="7">
        <v>44546</v>
      </c>
      <c r="E3241" s="6" t="s">
        <v>33</v>
      </c>
      <c r="F3241" s="6" t="s">
        <v>112</v>
      </c>
      <c r="G3241" s="6" t="s">
        <v>113</v>
      </c>
      <c r="H3241" s="6" t="s">
        <v>18</v>
      </c>
      <c r="I3241" s="8">
        <v>0.55000000000000004</v>
      </c>
      <c r="J3241" s="9">
        <v>4500</v>
      </c>
      <c r="K3241" s="10">
        <f t="shared" si="25"/>
        <v>2475</v>
      </c>
      <c r="L3241" s="10">
        <f t="shared" si="24"/>
        <v>990</v>
      </c>
      <c r="M3241" s="11">
        <v>0.4</v>
      </c>
      <c r="O3241" s="16"/>
      <c r="P3241" s="14"/>
      <c r="Q3241" s="12"/>
      <c r="R3241" s="13"/>
    </row>
    <row r="3242" spans="1:18" ht="15.75" customHeight="1" x14ac:dyDescent="0.25">
      <c r="A3242" s="1"/>
      <c r="B3242" s="6" t="s">
        <v>14</v>
      </c>
      <c r="C3242" s="6">
        <v>1185732</v>
      </c>
      <c r="D3242" s="7">
        <v>44546</v>
      </c>
      <c r="E3242" s="6" t="s">
        <v>33</v>
      </c>
      <c r="F3242" s="6" t="s">
        <v>112</v>
      </c>
      <c r="G3242" s="6" t="s">
        <v>113</v>
      </c>
      <c r="H3242" s="6" t="s">
        <v>19</v>
      </c>
      <c r="I3242" s="8">
        <v>0.55000000000000004</v>
      </c>
      <c r="J3242" s="9">
        <v>4000</v>
      </c>
      <c r="K3242" s="10">
        <f t="shared" si="25"/>
        <v>2200</v>
      </c>
      <c r="L3242" s="10">
        <f t="shared" si="24"/>
        <v>880</v>
      </c>
      <c r="M3242" s="11">
        <v>0.4</v>
      </c>
      <c r="O3242" s="16"/>
      <c r="P3242" s="14"/>
      <c r="Q3242" s="12"/>
      <c r="R3242" s="13"/>
    </row>
    <row r="3243" spans="1:18" ht="15.75" customHeight="1" x14ac:dyDescent="0.25">
      <c r="A3243" s="1"/>
      <c r="B3243" s="6" t="s">
        <v>14</v>
      </c>
      <c r="C3243" s="6">
        <v>1185732</v>
      </c>
      <c r="D3243" s="7">
        <v>44546</v>
      </c>
      <c r="E3243" s="6" t="s">
        <v>33</v>
      </c>
      <c r="F3243" s="6" t="s">
        <v>112</v>
      </c>
      <c r="G3243" s="6" t="s">
        <v>113</v>
      </c>
      <c r="H3243" s="6" t="s">
        <v>20</v>
      </c>
      <c r="I3243" s="8">
        <v>0.55000000000000004</v>
      </c>
      <c r="J3243" s="9">
        <v>3500</v>
      </c>
      <c r="K3243" s="10">
        <f t="shared" si="25"/>
        <v>1925.0000000000002</v>
      </c>
      <c r="L3243" s="10">
        <f t="shared" si="24"/>
        <v>770.00000000000011</v>
      </c>
      <c r="M3243" s="11">
        <v>0.4</v>
      </c>
      <c r="O3243" s="16"/>
      <c r="P3243" s="14"/>
      <c r="Q3243" s="12"/>
      <c r="R3243" s="13"/>
    </row>
    <row r="3244" spans="1:18" ht="15.75" customHeight="1" x14ac:dyDescent="0.25">
      <c r="A3244" s="1"/>
      <c r="B3244" s="6" t="s">
        <v>14</v>
      </c>
      <c r="C3244" s="6">
        <v>1185732</v>
      </c>
      <c r="D3244" s="7">
        <v>44546</v>
      </c>
      <c r="E3244" s="6" t="s">
        <v>33</v>
      </c>
      <c r="F3244" s="6" t="s">
        <v>112</v>
      </c>
      <c r="G3244" s="6" t="s">
        <v>113</v>
      </c>
      <c r="H3244" s="6" t="s">
        <v>21</v>
      </c>
      <c r="I3244" s="8">
        <v>0.65</v>
      </c>
      <c r="J3244" s="9">
        <v>3500</v>
      </c>
      <c r="K3244" s="10">
        <f t="shared" si="25"/>
        <v>2275</v>
      </c>
      <c r="L3244" s="10">
        <f t="shared" si="24"/>
        <v>910</v>
      </c>
      <c r="M3244" s="11">
        <v>0.4</v>
      </c>
      <c r="O3244" s="16"/>
      <c r="P3244" s="14"/>
      <c r="Q3244" s="12"/>
      <c r="R3244" s="13"/>
    </row>
    <row r="3245" spans="1:18" ht="15.75" customHeight="1" x14ac:dyDescent="0.25">
      <c r="A3245" s="1"/>
      <c r="B3245" s="6" t="s">
        <v>14</v>
      </c>
      <c r="C3245" s="6">
        <v>1185732</v>
      </c>
      <c r="D3245" s="7">
        <v>44546</v>
      </c>
      <c r="E3245" s="6" t="s">
        <v>33</v>
      </c>
      <c r="F3245" s="6" t="s">
        <v>112</v>
      </c>
      <c r="G3245" s="6" t="s">
        <v>113</v>
      </c>
      <c r="H3245" s="6" t="s">
        <v>22</v>
      </c>
      <c r="I3245" s="8">
        <v>0.7</v>
      </c>
      <c r="J3245" s="9">
        <v>4500</v>
      </c>
      <c r="K3245" s="10">
        <f t="shared" si="25"/>
        <v>3150</v>
      </c>
      <c r="L3245" s="10">
        <f t="shared" si="24"/>
        <v>1260</v>
      </c>
      <c r="M3245" s="11">
        <v>0.4</v>
      </c>
      <c r="O3245" s="16"/>
      <c r="P3245" s="14"/>
      <c r="Q3245" s="12"/>
      <c r="R3245" s="13"/>
    </row>
    <row r="3246" spans="1:18" ht="15.75" customHeight="1" x14ac:dyDescent="0.25">
      <c r="A3246" s="1" t="s">
        <v>39</v>
      </c>
      <c r="B3246" s="6" t="s">
        <v>14</v>
      </c>
      <c r="C3246" s="6">
        <v>1185732</v>
      </c>
      <c r="D3246" s="7">
        <v>44220</v>
      </c>
      <c r="E3246" s="6" t="s">
        <v>15</v>
      </c>
      <c r="F3246" s="6" t="s">
        <v>114</v>
      </c>
      <c r="G3246" s="6" t="s">
        <v>89</v>
      </c>
      <c r="H3246" s="6" t="s">
        <v>17</v>
      </c>
      <c r="I3246" s="8">
        <v>0.35000000000000003</v>
      </c>
      <c r="J3246" s="9">
        <v>4250</v>
      </c>
      <c r="K3246" s="10">
        <f t="shared" si="25"/>
        <v>1487.5000000000002</v>
      </c>
      <c r="L3246" s="10">
        <f t="shared" si="24"/>
        <v>595.00000000000011</v>
      </c>
      <c r="M3246" s="11">
        <v>0.4</v>
      </c>
      <c r="O3246" s="16"/>
      <c r="P3246" s="14"/>
      <c r="Q3246" s="12"/>
      <c r="R3246" s="13"/>
    </row>
    <row r="3247" spans="1:18" ht="15.75" customHeight="1" x14ac:dyDescent="0.25">
      <c r="A3247" s="1"/>
      <c r="B3247" s="6" t="s">
        <v>14</v>
      </c>
      <c r="C3247" s="6">
        <v>1185732</v>
      </c>
      <c r="D3247" s="7">
        <v>44220</v>
      </c>
      <c r="E3247" s="6" t="s">
        <v>15</v>
      </c>
      <c r="F3247" s="6" t="s">
        <v>114</v>
      </c>
      <c r="G3247" s="6" t="s">
        <v>89</v>
      </c>
      <c r="H3247" s="6" t="s">
        <v>18</v>
      </c>
      <c r="I3247" s="8">
        <v>0.35000000000000003</v>
      </c>
      <c r="J3247" s="9">
        <v>2250</v>
      </c>
      <c r="K3247" s="10">
        <f t="shared" si="25"/>
        <v>787.50000000000011</v>
      </c>
      <c r="L3247" s="10">
        <f t="shared" si="24"/>
        <v>275.625</v>
      </c>
      <c r="M3247" s="11">
        <v>0.35</v>
      </c>
      <c r="O3247" s="16"/>
      <c r="P3247" s="14"/>
      <c r="Q3247" s="12"/>
      <c r="R3247" s="13"/>
    </row>
    <row r="3248" spans="1:18" ht="15.75" customHeight="1" x14ac:dyDescent="0.25">
      <c r="A3248" s="1"/>
      <c r="B3248" s="6" t="s">
        <v>14</v>
      </c>
      <c r="C3248" s="6">
        <v>1185732</v>
      </c>
      <c r="D3248" s="7">
        <v>44220</v>
      </c>
      <c r="E3248" s="6" t="s">
        <v>15</v>
      </c>
      <c r="F3248" s="6" t="s">
        <v>114</v>
      </c>
      <c r="G3248" s="6" t="s">
        <v>89</v>
      </c>
      <c r="H3248" s="6" t="s">
        <v>19</v>
      </c>
      <c r="I3248" s="8">
        <v>0.25000000000000006</v>
      </c>
      <c r="J3248" s="9">
        <v>2250</v>
      </c>
      <c r="K3248" s="10">
        <f t="shared" si="25"/>
        <v>562.50000000000011</v>
      </c>
      <c r="L3248" s="10">
        <f t="shared" si="24"/>
        <v>196.87500000000003</v>
      </c>
      <c r="M3248" s="11">
        <v>0.35</v>
      </c>
      <c r="O3248" s="16"/>
      <c r="P3248" s="14"/>
      <c r="Q3248" s="12"/>
      <c r="R3248" s="13"/>
    </row>
    <row r="3249" spans="1:18" ht="15.75" customHeight="1" x14ac:dyDescent="0.25">
      <c r="A3249" s="1"/>
      <c r="B3249" s="6" t="s">
        <v>14</v>
      </c>
      <c r="C3249" s="6">
        <v>1185732</v>
      </c>
      <c r="D3249" s="7">
        <v>44220</v>
      </c>
      <c r="E3249" s="6" t="s">
        <v>15</v>
      </c>
      <c r="F3249" s="6" t="s">
        <v>114</v>
      </c>
      <c r="G3249" s="6" t="s">
        <v>89</v>
      </c>
      <c r="H3249" s="6" t="s">
        <v>20</v>
      </c>
      <c r="I3249" s="8">
        <v>0.3</v>
      </c>
      <c r="J3249" s="9">
        <v>750</v>
      </c>
      <c r="K3249" s="10">
        <f t="shared" si="25"/>
        <v>225</v>
      </c>
      <c r="L3249" s="10">
        <f t="shared" si="24"/>
        <v>78.75</v>
      </c>
      <c r="M3249" s="11">
        <v>0.35</v>
      </c>
      <c r="O3249" s="16"/>
      <c r="P3249" s="14"/>
      <c r="Q3249" s="12"/>
      <c r="R3249" s="13"/>
    </row>
    <row r="3250" spans="1:18" ht="15.75" customHeight="1" x14ac:dyDescent="0.25">
      <c r="A3250" s="1"/>
      <c r="B3250" s="6" t="s">
        <v>14</v>
      </c>
      <c r="C3250" s="6">
        <v>1185732</v>
      </c>
      <c r="D3250" s="7">
        <v>44220</v>
      </c>
      <c r="E3250" s="6" t="s">
        <v>15</v>
      </c>
      <c r="F3250" s="6" t="s">
        <v>114</v>
      </c>
      <c r="G3250" s="6" t="s">
        <v>89</v>
      </c>
      <c r="H3250" s="6" t="s">
        <v>21</v>
      </c>
      <c r="I3250" s="8">
        <v>0.45</v>
      </c>
      <c r="J3250" s="9">
        <v>1250</v>
      </c>
      <c r="K3250" s="10">
        <f t="shared" si="25"/>
        <v>562.5</v>
      </c>
      <c r="L3250" s="10">
        <f t="shared" si="24"/>
        <v>168.75</v>
      </c>
      <c r="M3250" s="11">
        <v>0.3</v>
      </c>
      <c r="O3250" s="16"/>
      <c r="P3250" s="14"/>
      <c r="Q3250" s="12"/>
      <c r="R3250" s="13"/>
    </row>
    <row r="3251" spans="1:18" ht="15.75" customHeight="1" x14ac:dyDescent="0.25">
      <c r="A3251" s="1"/>
      <c r="B3251" s="6" t="s">
        <v>14</v>
      </c>
      <c r="C3251" s="6">
        <v>1185732</v>
      </c>
      <c r="D3251" s="7">
        <v>44220</v>
      </c>
      <c r="E3251" s="6" t="s">
        <v>15</v>
      </c>
      <c r="F3251" s="6" t="s">
        <v>114</v>
      </c>
      <c r="G3251" s="6" t="s">
        <v>89</v>
      </c>
      <c r="H3251" s="6" t="s">
        <v>22</v>
      </c>
      <c r="I3251" s="8">
        <v>0.35000000000000003</v>
      </c>
      <c r="J3251" s="9">
        <v>2250</v>
      </c>
      <c r="K3251" s="10">
        <f t="shared" si="25"/>
        <v>787.50000000000011</v>
      </c>
      <c r="L3251" s="10">
        <f t="shared" si="24"/>
        <v>236.25000000000003</v>
      </c>
      <c r="M3251" s="11">
        <v>0.3</v>
      </c>
      <c r="O3251" s="16"/>
      <c r="P3251" s="14"/>
      <c r="Q3251" s="12"/>
      <c r="R3251" s="13"/>
    </row>
    <row r="3252" spans="1:18" ht="15.75" customHeight="1" x14ac:dyDescent="0.25">
      <c r="A3252" s="1"/>
      <c r="B3252" s="6" t="s">
        <v>14</v>
      </c>
      <c r="C3252" s="6">
        <v>1185732</v>
      </c>
      <c r="D3252" s="7">
        <v>44249</v>
      </c>
      <c r="E3252" s="6" t="s">
        <v>15</v>
      </c>
      <c r="F3252" s="6" t="s">
        <v>114</v>
      </c>
      <c r="G3252" s="6" t="s">
        <v>89</v>
      </c>
      <c r="H3252" s="6" t="s">
        <v>17</v>
      </c>
      <c r="I3252" s="8">
        <v>0.35000000000000003</v>
      </c>
      <c r="J3252" s="9">
        <v>4750</v>
      </c>
      <c r="K3252" s="10">
        <f t="shared" si="25"/>
        <v>1662.5000000000002</v>
      </c>
      <c r="L3252" s="10">
        <f t="shared" si="24"/>
        <v>665.00000000000011</v>
      </c>
      <c r="M3252" s="11">
        <v>0.4</v>
      </c>
      <c r="O3252" s="16"/>
      <c r="P3252" s="14"/>
      <c r="Q3252" s="12"/>
      <c r="R3252" s="13"/>
    </row>
    <row r="3253" spans="1:18" ht="15.75" customHeight="1" x14ac:dyDescent="0.25">
      <c r="A3253" s="1"/>
      <c r="B3253" s="6" t="s">
        <v>14</v>
      </c>
      <c r="C3253" s="6">
        <v>1185732</v>
      </c>
      <c r="D3253" s="7">
        <v>44249</v>
      </c>
      <c r="E3253" s="6" t="s">
        <v>15</v>
      </c>
      <c r="F3253" s="6" t="s">
        <v>114</v>
      </c>
      <c r="G3253" s="6" t="s">
        <v>89</v>
      </c>
      <c r="H3253" s="6" t="s">
        <v>18</v>
      </c>
      <c r="I3253" s="8">
        <v>0.35000000000000003</v>
      </c>
      <c r="J3253" s="9">
        <v>1250</v>
      </c>
      <c r="K3253" s="10">
        <f t="shared" si="25"/>
        <v>437.50000000000006</v>
      </c>
      <c r="L3253" s="10">
        <f t="shared" si="24"/>
        <v>153.125</v>
      </c>
      <c r="M3253" s="11">
        <v>0.35</v>
      </c>
      <c r="O3253" s="16"/>
      <c r="P3253" s="14"/>
      <c r="Q3253" s="12"/>
      <c r="R3253" s="13"/>
    </row>
    <row r="3254" spans="1:18" ht="15.75" customHeight="1" x14ac:dyDescent="0.25">
      <c r="A3254" s="1"/>
      <c r="B3254" s="6" t="s">
        <v>14</v>
      </c>
      <c r="C3254" s="6">
        <v>1185732</v>
      </c>
      <c r="D3254" s="7">
        <v>44249</v>
      </c>
      <c r="E3254" s="6" t="s">
        <v>15</v>
      </c>
      <c r="F3254" s="6" t="s">
        <v>114</v>
      </c>
      <c r="G3254" s="6" t="s">
        <v>89</v>
      </c>
      <c r="H3254" s="6" t="s">
        <v>19</v>
      </c>
      <c r="I3254" s="8">
        <v>0.25000000000000006</v>
      </c>
      <c r="J3254" s="9">
        <v>1750</v>
      </c>
      <c r="K3254" s="10">
        <f t="shared" si="25"/>
        <v>437.50000000000011</v>
      </c>
      <c r="L3254" s="10">
        <f t="shared" si="24"/>
        <v>153.12500000000003</v>
      </c>
      <c r="M3254" s="11">
        <v>0.35</v>
      </c>
      <c r="O3254" s="16"/>
      <c r="P3254" s="14"/>
      <c r="Q3254" s="12"/>
      <c r="R3254" s="13"/>
    </row>
    <row r="3255" spans="1:18" ht="15.75" customHeight="1" x14ac:dyDescent="0.25">
      <c r="A3255" s="1"/>
      <c r="B3255" s="6" t="s">
        <v>14</v>
      </c>
      <c r="C3255" s="6">
        <v>1185732</v>
      </c>
      <c r="D3255" s="7">
        <v>44249</v>
      </c>
      <c r="E3255" s="6" t="s">
        <v>15</v>
      </c>
      <c r="F3255" s="6" t="s">
        <v>114</v>
      </c>
      <c r="G3255" s="6" t="s">
        <v>89</v>
      </c>
      <c r="H3255" s="6" t="s">
        <v>20</v>
      </c>
      <c r="I3255" s="8">
        <v>0.3</v>
      </c>
      <c r="J3255" s="9">
        <v>500</v>
      </c>
      <c r="K3255" s="10">
        <f t="shared" si="25"/>
        <v>150</v>
      </c>
      <c r="L3255" s="10">
        <f t="shared" si="24"/>
        <v>52.5</v>
      </c>
      <c r="M3255" s="11">
        <v>0.35</v>
      </c>
      <c r="O3255" s="16"/>
      <c r="P3255" s="14"/>
      <c r="Q3255" s="12"/>
      <c r="R3255" s="13"/>
    </row>
    <row r="3256" spans="1:18" ht="15.75" customHeight="1" x14ac:dyDescent="0.25">
      <c r="A3256" s="1"/>
      <c r="B3256" s="6" t="s">
        <v>14</v>
      </c>
      <c r="C3256" s="6">
        <v>1185732</v>
      </c>
      <c r="D3256" s="7">
        <v>44249</v>
      </c>
      <c r="E3256" s="6" t="s">
        <v>15</v>
      </c>
      <c r="F3256" s="6" t="s">
        <v>114</v>
      </c>
      <c r="G3256" s="6" t="s">
        <v>89</v>
      </c>
      <c r="H3256" s="6" t="s">
        <v>21</v>
      </c>
      <c r="I3256" s="8">
        <v>0.45</v>
      </c>
      <c r="J3256" s="9">
        <v>1250</v>
      </c>
      <c r="K3256" s="10">
        <f t="shared" si="25"/>
        <v>562.5</v>
      </c>
      <c r="L3256" s="10">
        <f t="shared" si="24"/>
        <v>168.75</v>
      </c>
      <c r="M3256" s="11">
        <v>0.3</v>
      </c>
      <c r="O3256" s="16"/>
      <c r="P3256" s="14"/>
      <c r="Q3256" s="12"/>
      <c r="R3256" s="13"/>
    </row>
    <row r="3257" spans="1:18" ht="15.75" customHeight="1" x14ac:dyDescent="0.25">
      <c r="A3257" s="1"/>
      <c r="B3257" s="6" t="s">
        <v>14</v>
      </c>
      <c r="C3257" s="6">
        <v>1185732</v>
      </c>
      <c r="D3257" s="7">
        <v>44249</v>
      </c>
      <c r="E3257" s="6" t="s">
        <v>15</v>
      </c>
      <c r="F3257" s="6" t="s">
        <v>114</v>
      </c>
      <c r="G3257" s="6" t="s">
        <v>89</v>
      </c>
      <c r="H3257" s="6" t="s">
        <v>22</v>
      </c>
      <c r="I3257" s="8">
        <v>0.35000000000000003</v>
      </c>
      <c r="J3257" s="9">
        <v>2250</v>
      </c>
      <c r="K3257" s="10">
        <f t="shared" si="25"/>
        <v>787.50000000000011</v>
      </c>
      <c r="L3257" s="10">
        <f t="shared" si="24"/>
        <v>236.25000000000003</v>
      </c>
      <c r="M3257" s="11">
        <v>0.3</v>
      </c>
      <c r="O3257" s="16"/>
      <c r="P3257" s="14"/>
      <c r="Q3257" s="12"/>
      <c r="R3257" s="13"/>
    </row>
    <row r="3258" spans="1:18" ht="15.75" customHeight="1" x14ac:dyDescent="0.25">
      <c r="A3258" s="1"/>
      <c r="B3258" s="6" t="s">
        <v>14</v>
      </c>
      <c r="C3258" s="6">
        <v>1185732</v>
      </c>
      <c r="D3258" s="7">
        <v>44275</v>
      </c>
      <c r="E3258" s="6" t="s">
        <v>15</v>
      </c>
      <c r="F3258" s="6" t="s">
        <v>114</v>
      </c>
      <c r="G3258" s="6" t="s">
        <v>89</v>
      </c>
      <c r="H3258" s="6" t="s">
        <v>17</v>
      </c>
      <c r="I3258" s="8">
        <v>0.35000000000000003</v>
      </c>
      <c r="J3258" s="9">
        <v>4450</v>
      </c>
      <c r="K3258" s="10">
        <f t="shared" si="25"/>
        <v>1557.5000000000002</v>
      </c>
      <c r="L3258" s="10">
        <f t="shared" si="24"/>
        <v>623.00000000000011</v>
      </c>
      <c r="M3258" s="11">
        <v>0.4</v>
      </c>
      <c r="O3258" s="16"/>
      <c r="P3258" s="14"/>
      <c r="Q3258" s="12"/>
      <c r="R3258" s="13"/>
    </row>
    <row r="3259" spans="1:18" ht="15.75" customHeight="1" x14ac:dyDescent="0.25">
      <c r="A3259" s="1"/>
      <c r="B3259" s="6" t="s">
        <v>14</v>
      </c>
      <c r="C3259" s="6">
        <v>1185732</v>
      </c>
      <c r="D3259" s="7">
        <v>44275</v>
      </c>
      <c r="E3259" s="6" t="s">
        <v>15</v>
      </c>
      <c r="F3259" s="6" t="s">
        <v>114</v>
      </c>
      <c r="G3259" s="6" t="s">
        <v>89</v>
      </c>
      <c r="H3259" s="6" t="s">
        <v>18</v>
      </c>
      <c r="I3259" s="8">
        <v>0.35000000000000003</v>
      </c>
      <c r="J3259" s="9">
        <v>1500</v>
      </c>
      <c r="K3259" s="10">
        <f t="shared" si="25"/>
        <v>525</v>
      </c>
      <c r="L3259" s="10">
        <f t="shared" si="24"/>
        <v>183.75</v>
      </c>
      <c r="M3259" s="11">
        <v>0.35</v>
      </c>
      <c r="O3259" s="16"/>
      <c r="P3259" s="14"/>
      <c r="Q3259" s="12"/>
      <c r="R3259" s="13"/>
    </row>
    <row r="3260" spans="1:18" ht="15.75" customHeight="1" x14ac:dyDescent="0.25">
      <c r="A3260" s="1"/>
      <c r="B3260" s="6" t="s">
        <v>14</v>
      </c>
      <c r="C3260" s="6">
        <v>1185732</v>
      </c>
      <c r="D3260" s="7">
        <v>44275</v>
      </c>
      <c r="E3260" s="6" t="s">
        <v>15</v>
      </c>
      <c r="F3260" s="6" t="s">
        <v>114</v>
      </c>
      <c r="G3260" s="6" t="s">
        <v>89</v>
      </c>
      <c r="H3260" s="6" t="s">
        <v>19</v>
      </c>
      <c r="I3260" s="8">
        <v>0.25000000000000006</v>
      </c>
      <c r="J3260" s="9">
        <v>1750</v>
      </c>
      <c r="K3260" s="10">
        <f t="shared" si="25"/>
        <v>437.50000000000011</v>
      </c>
      <c r="L3260" s="10">
        <f t="shared" si="24"/>
        <v>153.12500000000003</v>
      </c>
      <c r="M3260" s="11">
        <v>0.35</v>
      </c>
      <c r="O3260" s="16"/>
      <c r="P3260" s="14"/>
      <c r="Q3260" s="12"/>
      <c r="R3260" s="13"/>
    </row>
    <row r="3261" spans="1:18" ht="15.75" customHeight="1" x14ac:dyDescent="0.25">
      <c r="A3261" s="1"/>
      <c r="B3261" s="6" t="s">
        <v>14</v>
      </c>
      <c r="C3261" s="6">
        <v>1185732</v>
      </c>
      <c r="D3261" s="7">
        <v>44275</v>
      </c>
      <c r="E3261" s="6" t="s">
        <v>15</v>
      </c>
      <c r="F3261" s="6" t="s">
        <v>114</v>
      </c>
      <c r="G3261" s="6" t="s">
        <v>89</v>
      </c>
      <c r="H3261" s="6" t="s">
        <v>20</v>
      </c>
      <c r="I3261" s="8">
        <v>0.3</v>
      </c>
      <c r="J3261" s="9">
        <v>250</v>
      </c>
      <c r="K3261" s="10">
        <f t="shared" si="25"/>
        <v>75</v>
      </c>
      <c r="L3261" s="10">
        <f t="shared" si="24"/>
        <v>26.25</v>
      </c>
      <c r="M3261" s="11">
        <v>0.35</v>
      </c>
      <c r="O3261" s="16"/>
      <c r="P3261" s="14"/>
      <c r="Q3261" s="12"/>
      <c r="R3261" s="13"/>
    </row>
    <row r="3262" spans="1:18" ht="15.75" customHeight="1" x14ac:dyDescent="0.25">
      <c r="A3262" s="1"/>
      <c r="B3262" s="6" t="s">
        <v>14</v>
      </c>
      <c r="C3262" s="6">
        <v>1185732</v>
      </c>
      <c r="D3262" s="7">
        <v>44275</v>
      </c>
      <c r="E3262" s="6" t="s">
        <v>15</v>
      </c>
      <c r="F3262" s="6" t="s">
        <v>114</v>
      </c>
      <c r="G3262" s="6" t="s">
        <v>89</v>
      </c>
      <c r="H3262" s="6" t="s">
        <v>21</v>
      </c>
      <c r="I3262" s="8">
        <v>0.45</v>
      </c>
      <c r="J3262" s="9">
        <v>750</v>
      </c>
      <c r="K3262" s="10">
        <f t="shared" si="25"/>
        <v>337.5</v>
      </c>
      <c r="L3262" s="10">
        <f t="shared" si="24"/>
        <v>101.25</v>
      </c>
      <c r="M3262" s="11">
        <v>0.3</v>
      </c>
      <c r="O3262" s="16"/>
      <c r="P3262" s="14"/>
      <c r="Q3262" s="12"/>
      <c r="R3262" s="13"/>
    </row>
    <row r="3263" spans="1:18" ht="15.75" customHeight="1" x14ac:dyDescent="0.25">
      <c r="A3263" s="1"/>
      <c r="B3263" s="6" t="s">
        <v>14</v>
      </c>
      <c r="C3263" s="6">
        <v>1185732</v>
      </c>
      <c r="D3263" s="7">
        <v>44275</v>
      </c>
      <c r="E3263" s="6" t="s">
        <v>15</v>
      </c>
      <c r="F3263" s="6" t="s">
        <v>114</v>
      </c>
      <c r="G3263" s="6" t="s">
        <v>89</v>
      </c>
      <c r="H3263" s="6" t="s">
        <v>22</v>
      </c>
      <c r="I3263" s="8">
        <v>0.35000000000000003</v>
      </c>
      <c r="J3263" s="9">
        <v>1750</v>
      </c>
      <c r="K3263" s="10">
        <f t="shared" si="25"/>
        <v>612.50000000000011</v>
      </c>
      <c r="L3263" s="10">
        <f t="shared" si="24"/>
        <v>183.75000000000003</v>
      </c>
      <c r="M3263" s="11">
        <v>0.3</v>
      </c>
      <c r="O3263" s="16"/>
      <c r="P3263" s="14"/>
      <c r="Q3263" s="12"/>
      <c r="R3263" s="13"/>
    </row>
    <row r="3264" spans="1:18" ht="15.75" customHeight="1" x14ac:dyDescent="0.25">
      <c r="A3264" s="1"/>
      <c r="B3264" s="6" t="s">
        <v>14</v>
      </c>
      <c r="C3264" s="6">
        <v>1185732</v>
      </c>
      <c r="D3264" s="7">
        <v>44307</v>
      </c>
      <c r="E3264" s="6" t="s">
        <v>15</v>
      </c>
      <c r="F3264" s="6" t="s">
        <v>114</v>
      </c>
      <c r="G3264" s="6" t="s">
        <v>89</v>
      </c>
      <c r="H3264" s="6" t="s">
        <v>17</v>
      </c>
      <c r="I3264" s="8">
        <v>0.35000000000000003</v>
      </c>
      <c r="J3264" s="9">
        <v>4250</v>
      </c>
      <c r="K3264" s="10">
        <f t="shared" si="25"/>
        <v>1487.5000000000002</v>
      </c>
      <c r="L3264" s="10">
        <f t="shared" si="24"/>
        <v>595.00000000000011</v>
      </c>
      <c r="M3264" s="11">
        <v>0.4</v>
      </c>
      <c r="O3264" s="16"/>
      <c r="P3264" s="14"/>
      <c r="Q3264" s="12"/>
      <c r="R3264" s="13"/>
    </row>
    <row r="3265" spans="1:18" ht="15.75" customHeight="1" x14ac:dyDescent="0.25">
      <c r="A3265" s="1"/>
      <c r="B3265" s="6" t="s">
        <v>14</v>
      </c>
      <c r="C3265" s="6">
        <v>1185732</v>
      </c>
      <c r="D3265" s="7">
        <v>44307</v>
      </c>
      <c r="E3265" s="6" t="s">
        <v>15</v>
      </c>
      <c r="F3265" s="6" t="s">
        <v>114</v>
      </c>
      <c r="G3265" s="6" t="s">
        <v>89</v>
      </c>
      <c r="H3265" s="6" t="s">
        <v>18</v>
      </c>
      <c r="I3265" s="8">
        <v>0.35000000000000003</v>
      </c>
      <c r="J3265" s="9">
        <v>1250</v>
      </c>
      <c r="K3265" s="10">
        <f t="shared" si="25"/>
        <v>437.50000000000006</v>
      </c>
      <c r="L3265" s="10">
        <f t="shared" si="24"/>
        <v>153.125</v>
      </c>
      <c r="M3265" s="11">
        <v>0.35</v>
      </c>
      <c r="O3265" s="16"/>
      <c r="P3265" s="14"/>
      <c r="Q3265" s="12"/>
      <c r="R3265" s="13"/>
    </row>
    <row r="3266" spans="1:18" ht="15.75" customHeight="1" x14ac:dyDescent="0.25">
      <c r="A3266" s="1"/>
      <c r="B3266" s="6" t="s">
        <v>14</v>
      </c>
      <c r="C3266" s="6">
        <v>1185732</v>
      </c>
      <c r="D3266" s="7">
        <v>44307</v>
      </c>
      <c r="E3266" s="6" t="s">
        <v>15</v>
      </c>
      <c r="F3266" s="6" t="s">
        <v>114</v>
      </c>
      <c r="G3266" s="6" t="s">
        <v>89</v>
      </c>
      <c r="H3266" s="6" t="s">
        <v>19</v>
      </c>
      <c r="I3266" s="8">
        <v>0.25000000000000006</v>
      </c>
      <c r="J3266" s="9">
        <v>1250</v>
      </c>
      <c r="K3266" s="10">
        <f t="shared" si="25"/>
        <v>312.50000000000006</v>
      </c>
      <c r="L3266" s="10">
        <f t="shared" si="24"/>
        <v>109.37500000000001</v>
      </c>
      <c r="M3266" s="11">
        <v>0.35</v>
      </c>
      <c r="O3266" s="16"/>
      <c r="P3266" s="14"/>
      <c r="Q3266" s="12"/>
      <c r="R3266" s="13"/>
    </row>
    <row r="3267" spans="1:18" ht="15.75" customHeight="1" x14ac:dyDescent="0.25">
      <c r="A3267" s="1"/>
      <c r="B3267" s="6" t="s">
        <v>14</v>
      </c>
      <c r="C3267" s="6">
        <v>1185732</v>
      </c>
      <c r="D3267" s="7">
        <v>44307</v>
      </c>
      <c r="E3267" s="6" t="s">
        <v>15</v>
      </c>
      <c r="F3267" s="6" t="s">
        <v>114</v>
      </c>
      <c r="G3267" s="6" t="s">
        <v>89</v>
      </c>
      <c r="H3267" s="6" t="s">
        <v>20</v>
      </c>
      <c r="I3267" s="8">
        <v>0.3</v>
      </c>
      <c r="J3267" s="9">
        <v>500</v>
      </c>
      <c r="K3267" s="10">
        <f t="shared" si="25"/>
        <v>150</v>
      </c>
      <c r="L3267" s="10">
        <f t="shared" si="24"/>
        <v>52.5</v>
      </c>
      <c r="M3267" s="11">
        <v>0.35</v>
      </c>
      <c r="O3267" s="16"/>
      <c r="P3267" s="14"/>
      <c r="Q3267" s="12"/>
      <c r="R3267" s="13"/>
    </row>
    <row r="3268" spans="1:18" ht="15.75" customHeight="1" x14ac:dyDescent="0.25">
      <c r="A3268" s="1"/>
      <c r="B3268" s="6" t="s">
        <v>14</v>
      </c>
      <c r="C3268" s="6">
        <v>1185732</v>
      </c>
      <c r="D3268" s="7">
        <v>44307</v>
      </c>
      <c r="E3268" s="6" t="s">
        <v>15</v>
      </c>
      <c r="F3268" s="6" t="s">
        <v>114</v>
      </c>
      <c r="G3268" s="6" t="s">
        <v>89</v>
      </c>
      <c r="H3268" s="6" t="s">
        <v>21</v>
      </c>
      <c r="I3268" s="8">
        <v>0.45</v>
      </c>
      <c r="J3268" s="9">
        <v>500</v>
      </c>
      <c r="K3268" s="10">
        <f t="shared" si="25"/>
        <v>225</v>
      </c>
      <c r="L3268" s="10">
        <f t="shared" si="24"/>
        <v>67.5</v>
      </c>
      <c r="M3268" s="11">
        <v>0.3</v>
      </c>
      <c r="O3268" s="16"/>
      <c r="P3268" s="14"/>
      <c r="Q3268" s="12"/>
      <c r="R3268" s="13"/>
    </row>
    <row r="3269" spans="1:18" ht="15.75" customHeight="1" x14ac:dyDescent="0.25">
      <c r="A3269" s="1"/>
      <c r="B3269" s="6" t="s">
        <v>14</v>
      </c>
      <c r="C3269" s="6">
        <v>1185732</v>
      </c>
      <c r="D3269" s="7">
        <v>44307</v>
      </c>
      <c r="E3269" s="6" t="s">
        <v>15</v>
      </c>
      <c r="F3269" s="6" t="s">
        <v>114</v>
      </c>
      <c r="G3269" s="6" t="s">
        <v>89</v>
      </c>
      <c r="H3269" s="6" t="s">
        <v>22</v>
      </c>
      <c r="I3269" s="8">
        <v>0.35000000000000003</v>
      </c>
      <c r="J3269" s="9">
        <v>2000</v>
      </c>
      <c r="K3269" s="10">
        <f t="shared" si="25"/>
        <v>700.00000000000011</v>
      </c>
      <c r="L3269" s="10">
        <f t="shared" si="24"/>
        <v>210.00000000000003</v>
      </c>
      <c r="M3269" s="11">
        <v>0.3</v>
      </c>
      <c r="O3269" s="16"/>
      <c r="P3269" s="14"/>
      <c r="Q3269" s="12"/>
      <c r="R3269" s="13"/>
    </row>
    <row r="3270" spans="1:18" ht="15.75" customHeight="1" x14ac:dyDescent="0.25">
      <c r="A3270" s="1"/>
      <c r="B3270" s="6" t="s">
        <v>14</v>
      </c>
      <c r="C3270" s="6">
        <v>1185732</v>
      </c>
      <c r="D3270" s="7">
        <v>44336</v>
      </c>
      <c r="E3270" s="6" t="s">
        <v>15</v>
      </c>
      <c r="F3270" s="6" t="s">
        <v>114</v>
      </c>
      <c r="G3270" s="6" t="s">
        <v>89</v>
      </c>
      <c r="H3270" s="6" t="s">
        <v>17</v>
      </c>
      <c r="I3270" s="8">
        <v>0.49999999999999994</v>
      </c>
      <c r="J3270" s="9">
        <v>4700</v>
      </c>
      <c r="K3270" s="10">
        <f t="shared" si="25"/>
        <v>2349.9999999999995</v>
      </c>
      <c r="L3270" s="10">
        <f t="shared" si="24"/>
        <v>939.99999999999989</v>
      </c>
      <c r="M3270" s="11">
        <v>0.4</v>
      </c>
      <c r="O3270" s="16"/>
      <c r="P3270" s="14"/>
      <c r="Q3270" s="12"/>
      <c r="R3270" s="13"/>
    </row>
    <row r="3271" spans="1:18" ht="15.75" customHeight="1" x14ac:dyDescent="0.25">
      <c r="A3271" s="1"/>
      <c r="B3271" s="6" t="s">
        <v>14</v>
      </c>
      <c r="C3271" s="6">
        <v>1185732</v>
      </c>
      <c r="D3271" s="7">
        <v>44336</v>
      </c>
      <c r="E3271" s="6" t="s">
        <v>15</v>
      </c>
      <c r="F3271" s="6" t="s">
        <v>114</v>
      </c>
      <c r="G3271" s="6" t="s">
        <v>89</v>
      </c>
      <c r="H3271" s="6" t="s">
        <v>18</v>
      </c>
      <c r="I3271" s="8">
        <v>0.45</v>
      </c>
      <c r="J3271" s="9">
        <v>1750</v>
      </c>
      <c r="K3271" s="10">
        <f t="shared" si="25"/>
        <v>787.5</v>
      </c>
      <c r="L3271" s="10">
        <f t="shared" si="24"/>
        <v>275.625</v>
      </c>
      <c r="M3271" s="11">
        <v>0.35</v>
      </c>
      <c r="O3271" s="16"/>
      <c r="P3271" s="14"/>
      <c r="Q3271" s="12"/>
      <c r="R3271" s="13"/>
    </row>
    <row r="3272" spans="1:18" ht="15.75" customHeight="1" x14ac:dyDescent="0.25">
      <c r="A3272" s="1"/>
      <c r="B3272" s="6" t="s">
        <v>14</v>
      </c>
      <c r="C3272" s="6">
        <v>1185732</v>
      </c>
      <c r="D3272" s="7">
        <v>44336</v>
      </c>
      <c r="E3272" s="6" t="s">
        <v>15</v>
      </c>
      <c r="F3272" s="6" t="s">
        <v>114</v>
      </c>
      <c r="G3272" s="6" t="s">
        <v>89</v>
      </c>
      <c r="H3272" s="6" t="s">
        <v>19</v>
      </c>
      <c r="I3272" s="8">
        <v>0.4</v>
      </c>
      <c r="J3272" s="9">
        <v>1500</v>
      </c>
      <c r="K3272" s="10">
        <f t="shared" si="25"/>
        <v>600</v>
      </c>
      <c r="L3272" s="10">
        <f t="shared" si="24"/>
        <v>210</v>
      </c>
      <c r="M3272" s="11">
        <v>0.35</v>
      </c>
      <c r="O3272" s="16"/>
      <c r="P3272" s="14"/>
      <c r="Q3272" s="12"/>
      <c r="R3272" s="13"/>
    </row>
    <row r="3273" spans="1:18" ht="15.75" customHeight="1" x14ac:dyDescent="0.25">
      <c r="A3273" s="1"/>
      <c r="B3273" s="6" t="s">
        <v>14</v>
      </c>
      <c r="C3273" s="6">
        <v>1185732</v>
      </c>
      <c r="D3273" s="7">
        <v>44336</v>
      </c>
      <c r="E3273" s="6" t="s">
        <v>15</v>
      </c>
      <c r="F3273" s="6" t="s">
        <v>114</v>
      </c>
      <c r="G3273" s="6" t="s">
        <v>89</v>
      </c>
      <c r="H3273" s="6" t="s">
        <v>20</v>
      </c>
      <c r="I3273" s="8">
        <v>0.4</v>
      </c>
      <c r="J3273" s="9">
        <v>1000</v>
      </c>
      <c r="K3273" s="10">
        <f t="shared" si="25"/>
        <v>400</v>
      </c>
      <c r="L3273" s="10">
        <f t="shared" si="24"/>
        <v>140</v>
      </c>
      <c r="M3273" s="11">
        <v>0.35</v>
      </c>
      <c r="O3273" s="16"/>
      <c r="P3273" s="14"/>
      <c r="Q3273" s="12"/>
      <c r="R3273" s="13"/>
    </row>
    <row r="3274" spans="1:18" ht="15.75" customHeight="1" x14ac:dyDescent="0.25">
      <c r="A3274" s="1"/>
      <c r="B3274" s="6" t="s">
        <v>14</v>
      </c>
      <c r="C3274" s="6">
        <v>1185732</v>
      </c>
      <c r="D3274" s="7">
        <v>44336</v>
      </c>
      <c r="E3274" s="6" t="s">
        <v>15</v>
      </c>
      <c r="F3274" s="6" t="s">
        <v>114</v>
      </c>
      <c r="G3274" s="6" t="s">
        <v>89</v>
      </c>
      <c r="H3274" s="6" t="s">
        <v>21</v>
      </c>
      <c r="I3274" s="8">
        <v>0.49999999999999994</v>
      </c>
      <c r="J3274" s="9">
        <v>1250</v>
      </c>
      <c r="K3274" s="10">
        <f t="shared" si="25"/>
        <v>624.99999999999989</v>
      </c>
      <c r="L3274" s="10">
        <f t="shared" si="24"/>
        <v>187.49999999999997</v>
      </c>
      <c r="M3274" s="11">
        <v>0.3</v>
      </c>
      <c r="O3274" s="16"/>
      <c r="P3274" s="14"/>
      <c r="Q3274" s="12"/>
      <c r="R3274" s="13"/>
    </row>
    <row r="3275" spans="1:18" ht="15.75" customHeight="1" x14ac:dyDescent="0.25">
      <c r="A3275" s="1"/>
      <c r="B3275" s="6" t="s">
        <v>14</v>
      </c>
      <c r="C3275" s="6">
        <v>1185732</v>
      </c>
      <c r="D3275" s="7">
        <v>44336</v>
      </c>
      <c r="E3275" s="6" t="s">
        <v>15</v>
      </c>
      <c r="F3275" s="6" t="s">
        <v>114</v>
      </c>
      <c r="G3275" s="6" t="s">
        <v>89</v>
      </c>
      <c r="H3275" s="6" t="s">
        <v>22</v>
      </c>
      <c r="I3275" s="8">
        <v>0.54999999999999993</v>
      </c>
      <c r="J3275" s="9">
        <v>2500</v>
      </c>
      <c r="K3275" s="10">
        <f t="shared" si="25"/>
        <v>1374.9999999999998</v>
      </c>
      <c r="L3275" s="10">
        <f t="shared" si="24"/>
        <v>412.49999999999994</v>
      </c>
      <c r="M3275" s="11">
        <v>0.3</v>
      </c>
      <c r="O3275" s="16"/>
      <c r="P3275" s="14"/>
      <c r="Q3275" s="12"/>
      <c r="R3275" s="13"/>
    </row>
    <row r="3276" spans="1:18" ht="15.75" customHeight="1" x14ac:dyDescent="0.25">
      <c r="A3276" s="1"/>
      <c r="B3276" s="6" t="s">
        <v>14</v>
      </c>
      <c r="C3276" s="6">
        <v>1185732</v>
      </c>
      <c r="D3276" s="7">
        <v>44369</v>
      </c>
      <c r="E3276" s="6" t="s">
        <v>15</v>
      </c>
      <c r="F3276" s="6" t="s">
        <v>114</v>
      </c>
      <c r="G3276" s="6" t="s">
        <v>89</v>
      </c>
      <c r="H3276" s="6" t="s">
        <v>17</v>
      </c>
      <c r="I3276" s="8">
        <v>0.49999999999999994</v>
      </c>
      <c r="J3276" s="9">
        <v>5000</v>
      </c>
      <c r="K3276" s="10">
        <f t="shared" si="25"/>
        <v>2499.9999999999995</v>
      </c>
      <c r="L3276" s="10">
        <f t="shared" si="24"/>
        <v>999.99999999999989</v>
      </c>
      <c r="M3276" s="11">
        <v>0.4</v>
      </c>
      <c r="O3276" s="16"/>
      <c r="P3276" s="14"/>
      <c r="Q3276" s="12"/>
      <c r="R3276" s="13"/>
    </row>
    <row r="3277" spans="1:18" ht="15.75" customHeight="1" x14ac:dyDescent="0.25">
      <c r="A3277" s="1"/>
      <c r="B3277" s="6" t="s">
        <v>14</v>
      </c>
      <c r="C3277" s="6">
        <v>1185732</v>
      </c>
      <c r="D3277" s="7">
        <v>44369</v>
      </c>
      <c r="E3277" s="6" t="s">
        <v>15</v>
      </c>
      <c r="F3277" s="6" t="s">
        <v>114</v>
      </c>
      <c r="G3277" s="6" t="s">
        <v>89</v>
      </c>
      <c r="H3277" s="6" t="s">
        <v>18</v>
      </c>
      <c r="I3277" s="8">
        <v>0.45</v>
      </c>
      <c r="J3277" s="9">
        <v>2500</v>
      </c>
      <c r="K3277" s="10">
        <f t="shared" si="25"/>
        <v>1125</v>
      </c>
      <c r="L3277" s="10">
        <f t="shared" si="24"/>
        <v>393.75</v>
      </c>
      <c r="M3277" s="11">
        <v>0.35</v>
      </c>
      <c r="O3277" s="16"/>
      <c r="P3277" s="14"/>
      <c r="Q3277" s="12"/>
      <c r="R3277" s="13"/>
    </row>
    <row r="3278" spans="1:18" ht="15.75" customHeight="1" x14ac:dyDescent="0.25">
      <c r="A3278" s="1"/>
      <c r="B3278" s="6" t="s">
        <v>14</v>
      </c>
      <c r="C3278" s="6">
        <v>1185732</v>
      </c>
      <c r="D3278" s="7">
        <v>44369</v>
      </c>
      <c r="E3278" s="6" t="s">
        <v>15</v>
      </c>
      <c r="F3278" s="6" t="s">
        <v>114</v>
      </c>
      <c r="G3278" s="6" t="s">
        <v>89</v>
      </c>
      <c r="H3278" s="6" t="s">
        <v>19</v>
      </c>
      <c r="I3278" s="8">
        <v>0.4</v>
      </c>
      <c r="J3278" s="9">
        <v>1750</v>
      </c>
      <c r="K3278" s="10">
        <f t="shared" si="25"/>
        <v>700</v>
      </c>
      <c r="L3278" s="10">
        <f t="shared" si="24"/>
        <v>244.99999999999997</v>
      </c>
      <c r="M3278" s="11">
        <v>0.35</v>
      </c>
      <c r="O3278" s="16"/>
      <c r="P3278" s="14"/>
      <c r="Q3278" s="12"/>
      <c r="R3278" s="13"/>
    </row>
    <row r="3279" spans="1:18" ht="15.75" customHeight="1" x14ac:dyDescent="0.25">
      <c r="A3279" s="1"/>
      <c r="B3279" s="6" t="s">
        <v>14</v>
      </c>
      <c r="C3279" s="6">
        <v>1185732</v>
      </c>
      <c r="D3279" s="7">
        <v>44369</v>
      </c>
      <c r="E3279" s="6" t="s">
        <v>15</v>
      </c>
      <c r="F3279" s="6" t="s">
        <v>114</v>
      </c>
      <c r="G3279" s="6" t="s">
        <v>89</v>
      </c>
      <c r="H3279" s="6" t="s">
        <v>20</v>
      </c>
      <c r="I3279" s="8">
        <v>0.4</v>
      </c>
      <c r="J3279" s="9">
        <v>1500</v>
      </c>
      <c r="K3279" s="10">
        <f t="shared" si="25"/>
        <v>600</v>
      </c>
      <c r="L3279" s="10">
        <f t="shared" si="24"/>
        <v>210</v>
      </c>
      <c r="M3279" s="11">
        <v>0.35</v>
      </c>
      <c r="O3279" s="16"/>
      <c r="P3279" s="14"/>
      <c r="Q3279" s="12"/>
      <c r="R3279" s="13"/>
    </row>
    <row r="3280" spans="1:18" ht="15.75" customHeight="1" x14ac:dyDescent="0.25">
      <c r="A3280" s="1"/>
      <c r="B3280" s="6" t="s">
        <v>14</v>
      </c>
      <c r="C3280" s="6">
        <v>1185732</v>
      </c>
      <c r="D3280" s="7">
        <v>44369</v>
      </c>
      <c r="E3280" s="6" t="s">
        <v>15</v>
      </c>
      <c r="F3280" s="6" t="s">
        <v>114</v>
      </c>
      <c r="G3280" s="6" t="s">
        <v>89</v>
      </c>
      <c r="H3280" s="6" t="s">
        <v>21</v>
      </c>
      <c r="I3280" s="8">
        <v>0.49999999999999994</v>
      </c>
      <c r="J3280" s="9">
        <v>1500</v>
      </c>
      <c r="K3280" s="10">
        <f t="shared" si="25"/>
        <v>749.99999999999989</v>
      </c>
      <c r="L3280" s="10">
        <f t="shared" si="24"/>
        <v>224.99999999999997</v>
      </c>
      <c r="M3280" s="11">
        <v>0.3</v>
      </c>
      <c r="O3280" s="16"/>
      <c r="P3280" s="14"/>
      <c r="Q3280" s="12"/>
      <c r="R3280" s="13"/>
    </row>
    <row r="3281" spans="1:18" ht="15.75" customHeight="1" x14ac:dyDescent="0.25">
      <c r="A3281" s="1"/>
      <c r="B3281" s="6" t="s">
        <v>14</v>
      </c>
      <c r="C3281" s="6">
        <v>1185732</v>
      </c>
      <c r="D3281" s="7">
        <v>44369</v>
      </c>
      <c r="E3281" s="6" t="s">
        <v>15</v>
      </c>
      <c r="F3281" s="6" t="s">
        <v>114</v>
      </c>
      <c r="G3281" s="6" t="s">
        <v>89</v>
      </c>
      <c r="H3281" s="6" t="s">
        <v>22</v>
      </c>
      <c r="I3281" s="8">
        <v>0.54999999999999993</v>
      </c>
      <c r="J3281" s="9">
        <v>3000</v>
      </c>
      <c r="K3281" s="10">
        <f t="shared" si="25"/>
        <v>1649.9999999999998</v>
      </c>
      <c r="L3281" s="10">
        <f t="shared" si="24"/>
        <v>494.99999999999989</v>
      </c>
      <c r="M3281" s="11">
        <v>0.3</v>
      </c>
      <c r="O3281" s="16"/>
      <c r="P3281" s="14"/>
      <c r="Q3281" s="12"/>
      <c r="R3281" s="13"/>
    </row>
    <row r="3282" spans="1:18" ht="15.75" customHeight="1" x14ac:dyDescent="0.25">
      <c r="A3282" s="1"/>
      <c r="B3282" s="6" t="s">
        <v>14</v>
      </c>
      <c r="C3282" s="6">
        <v>1185732</v>
      </c>
      <c r="D3282" s="7">
        <v>44397</v>
      </c>
      <c r="E3282" s="6" t="s">
        <v>15</v>
      </c>
      <c r="F3282" s="6" t="s">
        <v>114</v>
      </c>
      <c r="G3282" s="6" t="s">
        <v>89</v>
      </c>
      <c r="H3282" s="6" t="s">
        <v>17</v>
      </c>
      <c r="I3282" s="8">
        <v>0.49999999999999994</v>
      </c>
      <c r="J3282" s="9">
        <v>5250</v>
      </c>
      <c r="K3282" s="10">
        <f t="shared" si="25"/>
        <v>2624.9999999999995</v>
      </c>
      <c r="L3282" s="10">
        <f t="shared" si="24"/>
        <v>1049.9999999999998</v>
      </c>
      <c r="M3282" s="11">
        <v>0.4</v>
      </c>
      <c r="O3282" s="16"/>
      <c r="P3282" s="14"/>
      <c r="Q3282" s="12"/>
      <c r="R3282" s="13"/>
    </row>
    <row r="3283" spans="1:18" ht="15.75" customHeight="1" x14ac:dyDescent="0.25">
      <c r="A3283" s="1"/>
      <c r="B3283" s="6" t="s">
        <v>14</v>
      </c>
      <c r="C3283" s="6">
        <v>1185732</v>
      </c>
      <c r="D3283" s="7">
        <v>44397</v>
      </c>
      <c r="E3283" s="6" t="s">
        <v>15</v>
      </c>
      <c r="F3283" s="6" t="s">
        <v>114</v>
      </c>
      <c r="G3283" s="6" t="s">
        <v>89</v>
      </c>
      <c r="H3283" s="6" t="s">
        <v>18</v>
      </c>
      <c r="I3283" s="8">
        <v>0.45</v>
      </c>
      <c r="J3283" s="9">
        <v>2750</v>
      </c>
      <c r="K3283" s="10">
        <f t="shared" si="25"/>
        <v>1237.5</v>
      </c>
      <c r="L3283" s="10">
        <f t="shared" si="24"/>
        <v>433.125</v>
      </c>
      <c r="M3283" s="11">
        <v>0.35</v>
      </c>
      <c r="O3283" s="16"/>
      <c r="P3283" s="14"/>
      <c r="Q3283" s="12"/>
      <c r="R3283" s="13"/>
    </row>
    <row r="3284" spans="1:18" ht="15.75" customHeight="1" x14ac:dyDescent="0.25">
      <c r="A3284" s="1"/>
      <c r="B3284" s="6" t="s">
        <v>14</v>
      </c>
      <c r="C3284" s="6">
        <v>1185732</v>
      </c>
      <c r="D3284" s="7">
        <v>44397</v>
      </c>
      <c r="E3284" s="6" t="s">
        <v>15</v>
      </c>
      <c r="F3284" s="6" t="s">
        <v>114</v>
      </c>
      <c r="G3284" s="6" t="s">
        <v>89</v>
      </c>
      <c r="H3284" s="6" t="s">
        <v>19</v>
      </c>
      <c r="I3284" s="8">
        <v>0.4</v>
      </c>
      <c r="J3284" s="9">
        <v>2000</v>
      </c>
      <c r="K3284" s="10">
        <f t="shared" si="25"/>
        <v>800</v>
      </c>
      <c r="L3284" s="10">
        <f t="shared" si="24"/>
        <v>280</v>
      </c>
      <c r="M3284" s="11">
        <v>0.35</v>
      </c>
      <c r="O3284" s="16"/>
      <c r="P3284" s="14"/>
      <c r="Q3284" s="12"/>
      <c r="R3284" s="13"/>
    </row>
    <row r="3285" spans="1:18" ht="15.75" customHeight="1" x14ac:dyDescent="0.25">
      <c r="A3285" s="1"/>
      <c r="B3285" s="6" t="s">
        <v>14</v>
      </c>
      <c r="C3285" s="6">
        <v>1185732</v>
      </c>
      <c r="D3285" s="7">
        <v>44397</v>
      </c>
      <c r="E3285" s="6" t="s">
        <v>15</v>
      </c>
      <c r="F3285" s="6" t="s">
        <v>114</v>
      </c>
      <c r="G3285" s="6" t="s">
        <v>89</v>
      </c>
      <c r="H3285" s="6" t="s">
        <v>20</v>
      </c>
      <c r="I3285" s="8">
        <v>0.4</v>
      </c>
      <c r="J3285" s="9">
        <v>1500</v>
      </c>
      <c r="K3285" s="10">
        <f t="shared" si="25"/>
        <v>600</v>
      </c>
      <c r="L3285" s="10">
        <f t="shared" si="24"/>
        <v>210</v>
      </c>
      <c r="M3285" s="11">
        <v>0.35</v>
      </c>
      <c r="O3285" s="16"/>
      <c r="P3285" s="14"/>
      <c r="Q3285" s="12"/>
      <c r="R3285" s="13"/>
    </row>
    <row r="3286" spans="1:18" ht="15.75" customHeight="1" x14ac:dyDescent="0.25">
      <c r="A3286" s="1"/>
      <c r="B3286" s="6" t="s">
        <v>14</v>
      </c>
      <c r="C3286" s="6">
        <v>1185732</v>
      </c>
      <c r="D3286" s="7">
        <v>44397</v>
      </c>
      <c r="E3286" s="6" t="s">
        <v>15</v>
      </c>
      <c r="F3286" s="6" t="s">
        <v>114</v>
      </c>
      <c r="G3286" s="6" t="s">
        <v>89</v>
      </c>
      <c r="H3286" s="6" t="s">
        <v>21</v>
      </c>
      <c r="I3286" s="8">
        <v>0.49999999999999994</v>
      </c>
      <c r="J3286" s="9">
        <v>1750</v>
      </c>
      <c r="K3286" s="10">
        <f t="shared" si="25"/>
        <v>874.99999999999989</v>
      </c>
      <c r="L3286" s="10">
        <f t="shared" si="24"/>
        <v>262.49999999999994</v>
      </c>
      <c r="M3286" s="11">
        <v>0.3</v>
      </c>
      <c r="O3286" s="16"/>
      <c r="P3286" s="14"/>
      <c r="Q3286" s="12"/>
      <c r="R3286" s="13"/>
    </row>
    <row r="3287" spans="1:18" ht="15.75" customHeight="1" x14ac:dyDescent="0.25">
      <c r="A3287" s="1"/>
      <c r="B3287" s="6" t="s">
        <v>14</v>
      </c>
      <c r="C3287" s="6">
        <v>1185732</v>
      </c>
      <c r="D3287" s="7">
        <v>44397</v>
      </c>
      <c r="E3287" s="6" t="s">
        <v>15</v>
      </c>
      <c r="F3287" s="6" t="s">
        <v>114</v>
      </c>
      <c r="G3287" s="6" t="s">
        <v>89</v>
      </c>
      <c r="H3287" s="6" t="s">
        <v>22</v>
      </c>
      <c r="I3287" s="8">
        <v>0.54999999999999993</v>
      </c>
      <c r="J3287" s="9">
        <v>3500</v>
      </c>
      <c r="K3287" s="10">
        <f t="shared" si="25"/>
        <v>1924.9999999999998</v>
      </c>
      <c r="L3287" s="10">
        <f t="shared" si="24"/>
        <v>577.49999999999989</v>
      </c>
      <c r="M3287" s="11">
        <v>0.3</v>
      </c>
      <c r="O3287" s="16"/>
      <c r="P3287" s="14"/>
      <c r="Q3287" s="12"/>
      <c r="R3287" s="13"/>
    </row>
    <row r="3288" spans="1:18" ht="15.75" customHeight="1" x14ac:dyDescent="0.25">
      <c r="A3288" s="1"/>
      <c r="B3288" s="6" t="s">
        <v>14</v>
      </c>
      <c r="C3288" s="6">
        <v>1185732</v>
      </c>
      <c r="D3288" s="7">
        <v>44429</v>
      </c>
      <c r="E3288" s="6" t="s">
        <v>15</v>
      </c>
      <c r="F3288" s="6" t="s">
        <v>114</v>
      </c>
      <c r="G3288" s="6" t="s">
        <v>89</v>
      </c>
      <c r="H3288" s="6" t="s">
        <v>17</v>
      </c>
      <c r="I3288" s="8">
        <v>0.49999999999999994</v>
      </c>
      <c r="J3288" s="9">
        <v>5000</v>
      </c>
      <c r="K3288" s="10">
        <f t="shared" si="25"/>
        <v>2499.9999999999995</v>
      </c>
      <c r="L3288" s="10">
        <f t="shared" si="24"/>
        <v>999.99999999999989</v>
      </c>
      <c r="M3288" s="11">
        <v>0.4</v>
      </c>
      <c r="O3288" s="16"/>
      <c r="P3288" s="14"/>
      <c r="Q3288" s="12"/>
      <c r="R3288" s="13"/>
    </row>
    <row r="3289" spans="1:18" ht="15.75" customHeight="1" x14ac:dyDescent="0.25">
      <c r="A3289" s="1"/>
      <c r="B3289" s="6" t="s">
        <v>14</v>
      </c>
      <c r="C3289" s="6">
        <v>1185732</v>
      </c>
      <c r="D3289" s="7">
        <v>44429</v>
      </c>
      <c r="E3289" s="6" t="s">
        <v>15</v>
      </c>
      <c r="F3289" s="6" t="s">
        <v>114</v>
      </c>
      <c r="G3289" s="6" t="s">
        <v>89</v>
      </c>
      <c r="H3289" s="6" t="s">
        <v>18</v>
      </c>
      <c r="I3289" s="8">
        <v>0.45</v>
      </c>
      <c r="J3289" s="9">
        <v>2750</v>
      </c>
      <c r="K3289" s="10">
        <f t="shared" si="25"/>
        <v>1237.5</v>
      </c>
      <c r="L3289" s="10">
        <f t="shared" si="24"/>
        <v>433.125</v>
      </c>
      <c r="M3289" s="11">
        <v>0.35</v>
      </c>
      <c r="O3289" s="16"/>
      <c r="P3289" s="14"/>
      <c r="Q3289" s="12"/>
      <c r="R3289" s="13"/>
    </row>
    <row r="3290" spans="1:18" ht="15.75" customHeight="1" x14ac:dyDescent="0.25">
      <c r="A3290" s="1"/>
      <c r="B3290" s="6" t="s">
        <v>14</v>
      </c>
      <c r="C3290" s="6">
        <v>1185732</v>
      </c>
      <c r="D3290" s="7">
        <v>44429</v>
      </c>
      <c r="E3290" s="6" t="s">
        <v>15</v>
      </c>
      <c r="F3290" s="6" t="s">
        <v>114</v>
      </c>
      <c r="G3290" s="6" t="s">
        <v>89</v>
      </c>
      <c r="H3290" s="6" t="s">
        <v>19</v>
      </c>
      <c r="I3290" s="8">
        <v>0.4</v>
      </c>
      <c r="J3290" s="9">
        <v>2000</v>
      </c>
      <c r="K3290" s="10">
        <f t="shared" si="25"/>
        <v>800</v>
      </c>
      <c r="L3290" s="10">
        <f t="shared" si="24"/>
        <v>280</v>
      </c>
      <c r="M3290" s="11">
        <v>0.35</v>
      </c>
      <c r="O3290" s="16"/>
      <c r="P3290" s="14"/>
      <c r="Q3290" s="12"/>
      <c r="R3290" s="13"/>
    </row>
    <row r="3291" spans="1:18" ht="15.75" customHeight="1" x14ac:dyDescent="0.25">
      <c r="A3291" s="1"/>
      <c r="B3291" s="6" t="s">
        <v>14</v>
      </c>
      <c r="C3291" s="6">
        <v>1185732</v>
      </c>
      <c r="D3291" s="7">
        <v>44429</v>
      </c>
      <c r="E3291" s="6" t="s">
        <v>15</v>
      </c>
      <c r="F3291" s="6" t="s">
        <v>114</v>
      </c>
      <c r="G3291" s="6" t="s">
        <v>89</v>
      </c>
      <c r="H3291" s="6" t="s">
        <v>20</v>
      </c>
      <c r="I3291" s="8">
        <v>0.4</v>
      </c>
      <c r="J3291" s="9">
        <v>1500</v>
      </c>
      <c r="K3291" s="10">
        <f t="shared" si="25"/>
        <v>600</v>
      </c>
      <c r="L3291" s="10">
        <f t="shared" si="24"/>
        <v>210</v>
      </c>
      <c r="M3291" s="11">
        <v>0.35</v>
      </c>
      <c r="O3291" s="16"/>
      <c r="P3291" s="14"/>
      <c r="Q3291" s="12"/>
      <c r="R3291" s="13"/>
    </row>
    <row r="3292" spans="1:18" ht="15.75" customHeight="1" x14ac:dyDescent="0.25">
      <c r="A3292" s="1"/>
      <c r="B3292" s="6" t="s">
        <v>14</v>
      </c>
      <c r="C3292" s="6">
        <v>1185732</v>
      </c>
      <c r="D3292" s="7">
        <v>44429</v>
      </c>
      <c r="E3292" s="6" t="s">
        <v>15</v>
      </c>
      <c r="F3292" s="6" t="s">
        <v>114</v>
      </c>
      <c r="G3292" s="6" t="s">
        <v>89</v>
      </c>
      <c r="H3292" s="6" t="s">
        <v>21</v>
      </c>
      <c r="I3292" s="8">
        <v>0.49999999999999994</v>
      </c>
      <c r="J3292" s="9">
        <v>1250</v>
      </c>
      <c r="K3292" s="10">
        <f t="shared" si="25"/>
        <v>624.99999999999989</v>
      </c>
      <c r="L3292" s="10">
        <f t="shared" si="24"/>
        <v>187.49999999999997</v>
      </c>
      <c r="M3292" s="11">
        <v>0.3</v>
      </c>
      <c r="O3292" s="16"/>
      <c r="P3292" s="14"/>
      <c r="Q3292" s="12"/>
      <c r="R3292" s="13"/>
    </row>
    <row r="3293" spans="1:18" ht="15.75" customHeight="1" x14ac:dyDescent="0.25">
      <c r="A3293" s="1"/>
      <c r="B3293" s="6" t="s">
        <v>14</v>
      </c>
      <c r="C3293" s="6">
        <v>1185732</v>
      </c>
      <c r="D3293" s="7">
        <v>44429</v>
      </c>
      <c r="E3293" s="6" t="s">
        <v>15</v>
      </c>
      <c r="F3293" s="6" t="s">
        <v>114</v>
      </c>
      <c r="G3293" s="6" t="s">
        <v>89</v>
      </c>
      <c r="H3293" s="6" t="s">
        <v>22</v>
      </c>
      <c r="I3293" s="8">
        <v>0.54999999999999993</v>
      </c>
      <c r="J3293" s="9">
        <v>3000</v>
      </c>
      <c r="K3293" s="10">
        <f t="shared" si="25"/>
        <v>1649.9999999999998</v>
      </c>
      <c r="L3293" s="10">
        <f t="shared" si="24"/>
        <v>494.99999999999989</v>
      </c>
      <c r="M3293" s="11">
        <v>0.3</v>
      </c>
      <c r="O3293" s="16"/>
      <c r="P3293" s="14"/>
      <c r="Q3293" s="12"/>
      <c r="R3293" s="13"/>
    </row>
    <row r="3294" spans="1:18" ht="15.75" customHeight="1" x14ac:dyDescent="0.25">
      <c r="A3294" s="1"/>
      <c r="B3294" s="6" t="s">
        <v>14</v>
      </c>
      <c r="C3294" s="6">
        <v>1185732</v>
      </c>
      <c r="D3294" s="7">
        <v>44459</v>
      </c>
      <c r="E3294" s="6" t="s">
        <v>15</v>
      </c>
      <c r="F3294" s="6" t="s">
        <v>114</v>
      </c>
      <c r="G3294" s="6" t="s">
        <v>89</v>
      </c>
      <c r="H3294" s="6" t="s">
        <v>17</v>
      </c>
      <c r="I3294" s="8">
        <v>0.49999999999999994</v>
      </c>
      <c r="J3294" s="9">
        <v>4250</v>
      </c>
      <c r="K3294" s="10">
        <f t="shared" si="25"/>
        <v>2124.9999999999995</v>
      </c>
      <c r="L3294" s="10">
        <f t="shared" si="24"/>
        <v>849.99999999999989</v>
      </c>
      <c r="M3294" s="11">
        <v>0.4</v>
      </c>
      <c r="O3294" s="16"/>
      <c r="P3294" s="14"/>
      <c r="Q3294" s="12"/>
      <c r="R3294" s="13"/>
    </row>
    <row r="3295" spans="1:18" ht="15.75" customHeight="1" x14ac:dyDescent="0.25">
      <c r="A3295" s="1"/>
      <c r="B3295" s="6" t="s">
        <v>14</v>
      </c>
      <c r="C3295" s="6">
        <v>1185732</v>
      </c>
      <c r="D3295" s="7">
        <v>44459</v>
      </c>
      <c r="E3295" s="6" t="s">
        <v>15</v>
      </c>
      <c r="F3295" s="6" t="s">
        <v>114</v>
      </c>
      <c r="G3295" s="6" t="s">
        <v>89</v>
      </c>
      <c r="H3295" s="6" t="s">
        <v>18</v>
      </c>
      <c r="I3295" s="8">
        <v>0.45</v>
      </c>
      <c r="J3295" s="9">
        <v>2250</v>
      </c>
      <c r="K3295" s="10">
        <f t="shared" si="25"/>
        <v>1012.5</v>
      </c>
      <c r="L3295" s="10">
        <f t="shared" si="24"/>
        <v>354.375</v>
      </c>
      <c r="M3295" s="11">
        <v>0.35</v>
      </c>
      <c r="O3295" s="16"/>
      <c r="P3295" s="14"/>
      <c r="Q3295" s="12"/>
      <c r="R3295" s="13"/>
    </row>
    <row r="3296" spans="1:18" ht="15.75" customHeight="1" x14ac:dyDescent="0.25">
      <c r="A3296" s="1"/>
      <c r="B3296" s="6" t="s">
        <v>14</v>
      </c>
      <c r="C3296" s="6">
        <v>1185732</v>
      </c>
      <c r="D3296" s="7">
        <v>44459</v>
      </c>
      <c r="E3296" s="6" t="s">
        <v>15</v>
      </c>
      <c r="F3296" s="6" t="s">
        <v>114</v>
      </c>
      <c r="G3296" s="6" t="s">
        <v>89</v>
      </c>
      <c r="H3296" s="6" t="s">
        <v>19</v>
      </c>
      <c r="I3296" s="8">
        <v>0.4</v>
      </c>
      <c r="J3296" s="9">
        <v>1250</v>
      </c>
      <c r="K3296" s="10">
        <f t="shared" si="25"/>
        <v>500</v>
      </c>
      <c r="L3296" s="10">
        <f t="shared" si="24"/>
        <v>175</v>
      </c>
      <c r="M3296" s="11">
        <v>0.35</v>
      </c>
      <c r="O3296" s="16"/>
      <c r="P3296" s="14"/>
      <c r="Q3296" s="12"/>
      <c r="R3296" s="13"/>
    </row>
    <row r="3297" spans="1:18" ht="15.75" customHeight="1" x14ac:dyDescent="0.25">
      <c r="A3297" s="1"/>
      <c r="B3297" s="6" t="s">
        <v>14</v>
      </c>
      <c r="C3297" s="6">
        <v>1185732</v>
      </c>
      <c r="D3297" s="7">
        <v>44459</v>
      </c>
      <c r="E3297" s="6" t="s">
        <v>15</v>
      </c>
      <c r="F3297" s="6" t="s">
        <v>114</v>
      </c>
      <c r="G3297" s="6" t="s">
        <v>89</v>
      </c>
      <c r="H3297" s="6" t="s">
        <v>20</v>
      </c>
      <c r="I3297" s="8">
        <v>0.4</v>
      </c>
      <c r="J3297" s="9">
        <v>1000</v>
      </c>
      <c r="K3297" s="10">
        <f t="shared" si="25"/>
        <v>400</v>
      </c>
      <c r="L3297" s="10">
        <f t="shared" si="24"/>
        <v>140</v>
      </c>
      <c r="M3297" s="11">
        <v>0.35</v>
      </c>
      <c r="O3297" s="16"/>
      <c r="P3297" s="14"/>
      <c r="Q3297" s="12"/>
      <c r="R3297" s="13"/>
    </row>
    <row r="3298" spans="1:18" ht="15.75" customHeight="1" x14ac:dyDescent="0.25">
      <c r="A3298" s="1"/>
      <c r="B3298" s="6" t="s">
        <v>14</v>
      </c>
      <c r="C3298" s="6">
        <v>1185732</v>
      </c>
      <c r="D3298" s="7">
        <v>44459</v>
      </c>
      <c r="E3298" s="6" t="s">
        <v>15</v>
      </c>
      <c r="F3298" s="6" t="s">
        <v>114</v>
      </c>
      <c r="G3298" s="6" t="s">
        <v>89</v>
      </c>
      <c r="H3298" s="6" t="s">
        <v>21</v>
      </c>
      <c r="I3298" s="8">
        <v>0.49999999999999994</v>
      </c>
      <c r="J3298" s="9">
        <v>1000</v>
      </c>
      <c r="K3298" s="10">
        <f t="shared" si="25"/>
        <v>499.99999999999994</v>
      </c>
      <c r="L3298" s="10">
        <f t="shared" si="24"/>
        <v>149.99999999999997</v>
      </c>
      <c r="M3298" s="11">
        <v>0.3</v>
      </c>
      <c r="O3298" s="16"/>
      <c r="P3298" s="14"/>
      <c r="Q3298" s="12"/>
      <c r="R3298" s="13"/>
    </row>
    <row r="3299" spans="1:18" ht="15.75" customHeight="1" x14ac:dyDescent="0.25">
      <c r="A3299" s="1"/>
      <c r="B3299" s="6" t="s">
        <v>14</v>
      </c>
      <c r="C3299" s="6">
        <v>1185732</v>
      </c>
      <c r="D3299" s="7">
        <v>44459</v>
      </c>
      <c r="E3299" s="6" t="s">
        <v>15</v>
      </c>
      <c r="F3299" s="6" t="s">
        <v>114</v>
      </c>
      <c r="G3299" s="6" t="s">
        <v>89</v>
      </c>
      <c r="H3299" s="6" t="s">
        <v>22</v>
      </c>
      <c r="I3299" s="8">
        <v>0.54999999999999993</v>
      </c>
      <c r="J3299" s="9">
        <v>2000</v>
      </c>
      <c r="K3299" s="10">
        <f t="shared" si="25"/>
        <v>1099.9999999999998</v>
      </c>
      <c r="L3299" s="10">
        <f t="shared" si="24"/>
        <v>329.99999999999994</v>
      </c>
      <c r="M3299" s="11">
        <v>0.3</v>
      </c>
      <c r="O3299" s="16"/>
      <c r="P3299" s="14"/>
      <c r="Q3299" s="12"/>
      <c r="R3299" s="13"/>
    </row>
    <row r="3300" spans="1:18" ht="15.75" customHeight="1" x14ac:dyDescent="0.25">
      <c r="A3300" s="1"/>
      <c r="B3300" s="6" t="s">
        <v>14</v>
      </c>
      <c r="C3300" s="6">
        <v>1185732</v>
      </c>
      <c r="D3300" s="7">
        <v>44491</v>
      </c>
      <c r="E3300" s="6" t="s">
        <v>15</v>
      </c>
      <c r="F3300" s="6" t="s">
        <v>114</v>
      </c>
      <c r="G3300" s="6" t="s">
        <v>89</v>
      </c>
      <c r="H3300" s="6" t="s">
        <v>17</v>
      </c>
      <c r="I3300" s="8">
        <v>0.54999999999999993</v>
      </c>
      <c r="J3300" s="9">
        <v>3750</v>
      </c>
      <c r="K3300" s="10">
        <f t="shared" si="25"/>
        <v>2062.4999999999995</v>
      </c>
      <c r="L3300" s="10">
        <f t="shared" si="24"/>
        <v>824.99999999999989</v>
      </c>
      <c r="M3300" s="11">
        <v>0.4</v>
      </c>
      <c r="O3300" s="16"/>
      <c r="P3300" s="14"/>
      <c r="Q3300" s="12"/>
      <c r="R3300" s="13"/>
    </row>
    <row r="3301" spans="1:18" ht="15.75" customHeight="1" x14ac:dyDescent="0.25">
      <c r="A3301" s="1"/>
      <c r="B3301" s="6" t="s">
        <v>14</v>
      </c>
      <c r="C3301" s="6">
        <v>1185732</v>
      </c>
      <c r="D3301" s="7">
        <v>44491</v>
      </c>
      <c r="E3301" s="6" t="s">
        <v>15</v>
      </c>
      <c r="F3301" s="6" t="s">
        <v>114</v>
      </c>
      <c r="G3301" s="6" t="s">
        <v>89</v>
      </c>
      <c r="H3301" s="6" t="s">
        <v>18</v>
      </c>
      <c r="I3301" s="8">
        <v>0.5</v>
      </c>
      <c r="J3301" s="9">
        <v>2000</v>
      </c>
      <c r="K3301" s="10">
        <f t="shared" si="25"/>
        <v>1000</v>
      </c>
      <c r="L3301" s="10">
        <f t="shared" si="24"/>
        <v>350</v>
      </c>
      <c r="M3301" s="11">
        <v>0.35</v>
      </c>
      <c r="O3301" s="16"/>
      <c r="P3301" s="14"/>
      <c r="Q3301" s="12"/>
      <c r="R3301" s="13"/>
    </row>
    <row r="3302" spans="1:18" ht="15.75" customHeight="1" x14ac:dyDescent="0.25">
      <c r="A3302" s="1"/>
      <c r="B3302" s="6" t="s">
        <v>14</v>
      </c>
      <c r="C3302" s="6">
        <v>1185732</v>
      </c>
      <c r="D3302" s="7">
        <v>44491</v>
      </c>
      <c r="E3302" s="6" t="s">
        <v>15</v>
      </c>
      <c r="F3302" s="6" t="s">
        <v>114</v>
      </c>
      <c r="G3302" s="6" t="s">
        <v>89</v>
      </c>
      <c r="H3302" s="6" t="s">
        <v>19</v>
      </c>
      <c r="I3302" s="8">
        <v>0.5</v>
      </c>
      <c r="J3302" s="9">
        <v>1000</v>
      </c>
      <c r="K3302" s="10">
        <f t="shared" si="25"/>
        <v>500</v>
      </c>
      <c r="L3302" s="10">
        <f t="shared" si="24"/>
        <v>175</v>
      </c>
      <c r="M3302" s="11">
        <v>0.35</v>
      </c>
      <c r="O3302" s="16"/>
      <c r="P3302" s="14"/>
      <c r="Q3302" s="12"/>
      <c r="R3302" s="13"/>
    </row>
    <row r="3303" spans="1:18" ht="15.75" customHeight="1" x14ac:dyDescent="0.25">
      <c r="A3303" s="1"/>
      <c r="B3303" s="6" t="s">
        <v>14</v>
      </c>
      <c r="C3303" s="6">
        <v>1185732</v>
      </c>
      <c r="D3303" s="7">
        <v>44491</v>
      </c>
      <c r="E3303" s="6" t="s">
        <v>15</v>
      </c>
      <c r="F3303" s="6" t="s">
        <v>114</v>
      </c>
      <c r="G3303" s="6" t="s">
        <v>89</v>
      </c>
      <c r="H3303" s="6" t="s">
        <v>20</v>
      </c>
      <c r="I3303" s="8">
        <v>0.5</v>
      </c>
      <c r="J3303" s="9">
        <v>750</v>
      </c>
      <c r="K3303" s="10">
        <f t="shared" si="25"/>
        <v>375</v>
      </c>
      <c r="L3303" s="10">
        <f t="shared" si="24"/>
        <v>131.25</v>
      </c>
      <c r="M3303" s="11">
        <v>0.35</v>
      </c>
      <c r="O3303" s="16"/>
      <c r="P3303" s="14"/>
      <c r="Q3303" s="12"/>
      <c r="R3303" s="13"/>
    </row>
    <row r="3304" spans="1:18" ht="15.75" customHeight="1" x14ac:dyDescent="0.25">
      <c r="A3304" s="1"/>
      <c r="B3304" s="6" t="s">
        <v>14</v>
      </c>
      <c r="C3304" s="6">
        <v>1185732</v>
      </c>
      <c r="D3304" s="7">
        <v>44491</v>
      </c>
      <c r="E3304" s="6" t="s">
        <v>15</v>
      </c>
      <c r="F3304" s="6" t="s">
        <v>114</v>
      </c>
      <c r="G3304" s="6" t="s">
        <v>89</v>
      </c>
      <c r="H3304" s="6" t="s">
        <v>21</v>
      </c>
      <c r="I3304" s="8">
        <v>0.6</v>
      </c>
      <c r="J3304" s="9">
        <v>750</v>
      </c>
      <c r="K3304" s="10">
        <f t="shared" si="25"/>
        <v>450</v>
      </c>
      <c r="L3304" s="10">
        <f t="shared" si="24"/>
        <v>135</v>
      </c>
      <c r="M3304" s="11">
        <v>0.3</v>
      </c>
      <c r="O3304" s="16"/>
      <c r="P3304" s="14"/>
      <c r="Q3304" s="12"/>
      <c r="R3304" s="13"/>
    </row>
    <row r="3305" spans="1:18" ht="15.75" customHeight="1" x14ac:dyDescent="0.25">
      <c r="A3305" s="1"/>
      <c r="B3305" s="6" t="s">
        <v>14</v>
      </c>
      <c r="C3305" s="6">
        <v>1185732</v>
      </c>
      <c r="D3305" s="7">
        <v>44491</v>
      </c>
      <c r="E3305" s="6" t="s">
        <v>15</v>
      </c>
      <c r="F3305" s="6" t="s">
        <v>114</v>
      </c>
      <c r="G3305" s="6" t="s">
        <v>89</v>
      </c>
      <c r="H3305" s="6" t="s">
        <v>22</v>
      </c>
      <c r="I3305" s="8">
        <v>0.64999999999999991</v>
      </c>
      <c r="J3305" s="9">
        <v>2000</v>
      </c>
      <c r="K3305" s="10">
        <f t="shared" si="25"/>
        <v>1299.9999999999998</v>
      </c>
      <c r="L3305" s="10">
        <f t="shared" si="24"/>
        <v>389.99999999999994</v>
      </c>
      <c r="M3305" s="11">
        <v>0.3</v>
      </c>
      <c r="O3305" s="16"/>
      <c r="P3305" s="14"/>
      <c r="Q3305" s="12"/>
      <c r="R3305" s="13"/>
    </row>
    <row r="3306" spans="1:18" ht="15.75" customHeight="1" x14ac:dyDescent="0.25">
      <c r="A3306" s="1"/>
      <c r="B3306" s="6" t="s">
        <v>14</v>
      </c>
      <c r="C3306" s="6">
        <v>1185732</v>
      </c>
      <c r="D3306" s="7">
        <v>44521</v>
      </c>
      <c r="E3306" s="6" t="s">
        <v>15</v>
      </c>
      <c r="F3306" s="6" t="s">
        <v>114</v>
      </c>
      <c r="G3306" s="6" t="s">
        <v>89</v>
      </c>
      <c r="H3306" s="6" t="s">
        <v>17</v>
      </c>
      <c r="I3306" s="8">
        <v>0.6</v>
      </c>
      <c r="J3306" s="9">
        <v>3500</v>
      </c>
      <c r="K3306" s="10">
        <f t="shared" si="25"/>
        <v>2100</v>
      </c>
      <c r="L3306" s="10">
        <f t="shared" si="24"/>
        <v>840</v>
      </c>
      <c r="M3306" s="11">
        <v>0.4</v>
      </c>
      <c r="O3306" s="16"/>
      <c r="P3306" s="14"/>
      <c r="Q3306" s="12"/>
      <c r="R3306" s="13"/>
    </row>
    <row r="3307" spans="1:18" ht="15.75" customHeight="1" x14ac:dyDescent="0.25">
      <c r="A3307" s="1"/>
      <c r="B3307" s="6" t="s">
        <v>14</v>
      </c>
      <c r="C3307" s="6">
        <v>1185732</v>
      </c>
      <c r="D3307" s="7">
        <v>44521</v>
      </c>
      <c r="E3307" s="6" t="s">
        <v>15</v>
      </c>
      <c r="F3307" s="6" t="s">
        <v>114</v>
      </c>
      <c r="G3307" s="6" t="s">
        <v>89</v>
      </c>
      <c r="H3307" s="6" t="s">
        <v>18</v>
      </c>
      <c r="I3307" s="8">
        <v>0.5</v>
      </c>
      <c r="J3307" s="9">
        <v>1750</v>
      </c>
      <c r="K3307" s="10">
        <f t="shared" si="25"/>
        <v>875</v>
      </c>
      <c r="L3307" s="10">
        <f t="shared" si="24"/>
        <v>306.25</v>
      </c>
      <c r="M3307" s="11">
        <v>0.35</v>
      </c>
      <c r="O3307" s="16"/>
      <c r="P3307" s="14"/>
      <c r="Q3307" s="12"/>
      <c r="R3307" s="13"/>
    </row>
    <row r="3308" spans="1:18" ht="15.75" customHeight="1" x14ac:dyDescent="0.25">
      <c r="A3308" s="1"/>
      <c r="B3308" s="6" t="s">
        <v>14</v>
      </c>
      <c r="C3308" s="6">
        <v>1185732</v>
      </c>
      <c r="D3308" s="7">
        <v>44521</v>
      </c>
      <c r="E3308" s="6" t="s">
        <v>15</v>
      </c>
      <c r="F3308" s="6" t="s">
        <v>114</v>
      </c>
      <c r="G3308" s="6" t="s">
        <v>89</v>
      </c>
      <c r="H3308" s="6" t="s">
        <v>19</v>
      </c>
      <c r="I3308" s="8">
        <v>0.5</v>
      </c>
      <c r="J3308" s="9">
        <v>1700</v>
      </c>
      <c r="K3308" s="10">
        <f t="shared" si="25"/>
        <v>850</v>
      </c>
      <c r="L3308" s="10">
        <f t="shared" si="24"/>
        <v>297.5</v>
      </c>
      <c r="M3308" s="11">
        <v>0.35</v>
      </c>
      <c r="O3308" s="16"/>
      <c r="P3308" s="14"/>
      <c r="Q3308" s="12"/>
      <c r="R3308" s="13"/>
    </row>
    <row r="3309" spans="1:18" ht="15.75" customHeight="1" x14ac:dyDescent="0.25">
      <c r="A3309" s="1"/>
      <c r="B3309" s="6" t="s">
        <v>14</v>
      </c>
      <c r="C3309" s="6">
        <v>1185732</v>
      </c>
      <c r="D3309" s="7">
        <v>44521</v>
      </c>
      <c r="E3309" s="6" t="s">
        <v>15</v>
      </c>
      <c r="F3309" s="6" t="s">
        <v>114</v>
      </c>
      <c r="G3309" s="6" t="s">
        <v>89</v>
      </c>
      <c r="H3309" s="6" t="s">
        <v>20</v>
      </c>
      <c r="I3309" s="8">
        <v>0.5</v>
      </c>
      <c r="J3309" s="9">
        <v>1500</v>
      </c>
      <c r="K3309" s="10">
        <f t="shared" si="25"/>
        <v>750</v>
      </c>
      <c r="L3309" s="10">
        <f t="shared" si="24"/>
        <v>262.5</v>
      </c>
      <c r="M3309" s="11">
        <v>0.35</v>
      </c>
      <c r="O3309" s="16"/>
      <c r="P3309" s="14"/>
      <c r="Q3309" s="12"/>
      <c r="R3309" s="13"/>
    </row>
    <row r="3310" spans="1:18" ht="15.75" customHeight="1" x14ac:dyDescent="0.25">
      <c r="A3310" s="1"/>
      <c r="B3310" s="6" t="s">
        <v>14</v>
      </c>
      <c r="C3310" s="6">
        <v>1185732</v>
      </c>
      <c r="D3310" s="7">
        <v>44521</v>
      </c>
      <c r="E3310" s="6" t="s">
        <v>15</v>
      </c>
      <c r="F3310" s="6" t="s">
        <v>114</v>
      </c>
      <c r="G3310" s="6" t="s">
        <v>89</v>
      </c>
      <c r="H3310" s="6" t="s">
        <v>21</v>
      </c>
      <c r="I3310" s="8">
        <v>0.6</v>
      </c>
      <c r="J3310" s="9">
        <v>1250</v>
      </c>
      <c r="K3310" s="10">
        <f t="shared" si="25"/>
        <v>750</v>
      </c>
      <c r="L3310" s="10">
        <f t="shared" si="24"/>
        <v>225</v>
      </c>
      <c r="M3310" s="11">
        <v>0.3</v>
      </c>
      <c r="O3310" s="16"/>
      <c r="P3310" s="14"/>
      <c r="Q3310" s="12"/>
      <c r="R3310" s="13"/>
    </row>
    <row r="3311" spans="1:18" ht="15.75" customHeight="1" x14ac:dyDescent="0.25">
      <c r="A3311" s="1"/>
      <c r="B3311" s="6" t="s">
        <v>14</v>
      </c>
      <c r="C3311" s="6">
        <v>1185732</v>
      </c>
      <c r="D3311" s="7">
        <v>44521</v>
      </c>
      <c r="E3311" s="6" t="s">
        <v>15</v>
      </c>
      <c r="F3311" s="6" t="s">
        <v>114</v>
      </c>
      <c r="G3311" s="6" t="s">
        <v>89</v>
      </c>
      <c r="H3311" s="6" t="s">
        <v>22</v>
      </c>
      <c r="I3311" s="8">
        <v>0.64999999999999991</v>
      </c>
      <c r="J3311" s="9">
        <v>2250</v>
      </c>
      <c r="K3311" s="10">
        <f t="shared" si="25"/>
        <v>1462.4999999999998</v>
      </c>
      <c r="L3311" s="10">
        <f t="shared" si="24"/>
        <v>438.74999999999994</v>
      </c>
      <c r="M3311" s="11">
        <v>0.3</v>
      </c>
      <c r="O3311" s="16"/>
      <c r="P3311" s="14"/>
      <c r="Q3311" s="12"/>
      <c r="R3311" s="13"/>
    </row>
    <row r="3312" spans="1:18" ht="15.75" customHeight="1" x14ac:dyDescent="0.25">
      <c r="A3312" s="1"/>
      <c r="B3312" s="6" t="s">
        <v>14</v>
      </c>
      <c r="C3312" s="6">
        <v>1185732</v>
      </c>
      <c r="D3312" s="7">
        <v>44550</v>
      </c>
      <c r="E3312" s="6" t="s">
        <v>15</v>
      </c>
      <c r="F3312" s="6" t="s">
        <v>114</v>
      </c>
      <c r="G3312" s="6" t="s">
        <v>89</v>
      </c>
      <c r="H3312" s="6" t="s">
        <v>17</v>
      </c>
      <c r="I3312" s="8">
        <v>0.6</v>
      </c>
      <c r="J3312" s="9">
        <v>4500</v>
      </c>
      <c r="K3312" s="10">
        <f t="shared" si="25"/>
        <v>2700</v>
      </c>
      <c r="L3312" s="10">
        <f t="shared" si="24"/>
        <v>1080</v>
      </c>
      <c r="M3312" s="11">
        <v>0.4</v>
      </c>
      <c r="O3312" s="16"/>
      <c r="P3312" s="14"/>
      <c r="Q3312" s="12"/>
      <c r="R3312" s="13"/>
    </row>
    <row r="3313" spans="1:18" ht="15.75" customHeight="1" x14ac:dyDescent="0.25">
      <c r="A3313" s="1"/>
      <c r="B3313" s="6" t="s">
        <v>14</v>
      </c>
      <c r="C3313" s="6">
        <v>1185732</v>
      </c>
      <c r="D3313" s="7">
        <v>44550</v>
      </c>
      <c r="E3313" s="6" t="s">
        <v>15</v>
      </c>
      <c r="F3313" s="6" t="s">
        <v>114</v>
      </c>
      <c r="G3313" s="6" t="s">
        <v>89</v>
      </c>
      <c r="H3313" s="6" t="s">
        <v>18</v>
      </c>
      <c r="I3313" s="8">
        <v>0.5</v>
      </c>
      <c r="J3313" s="9">
        <v>2500</v>
      </c>
      <c r="K3313" s="10">
        <f t="shared" si="25"/>
        <v>1250</v>
      </c>
      <c r="L3313" s="10">
        <f t="shared" si="24"/>
        <v>437.5</v>
      </c>
      <c r="M3313" s="11">
        <v>0.35</v>
      </c>
      <c r="O3313" s="16"/>
      <c r="P3313" s="14"/>
      <c r="Q3313" s="12"/>
      <c r="R3313" s="13"/>
    </row>
    <row r="3314" spans="1:18" ht="15.75" customHeight="1" x14ac:dyDescent="0.25">
      <c r="A3314" s="1"/>
      <c r="B3314" s="6" t="s">
        <v>14</v>
      </c>
      <c r="C3314" s="6">
        <v>1185732</v>
      </c>
      <c r="D3314" s="7">
        <v>44550</v>
      </c>
      <c r="E3314" s="6" t="s">
        <v>15</v>
      </c>
      <c r="F3314" s="6" t="s">
        <v>114</v>
      </c>
      <c r="G3314" s="6" t="s">
        <v>89</v>
      </c>
      <c r="H3314" s="6" t="s">
        <v>19</v>
      </c>
      <c r="I3314" s="8">
        <v>0.5</v>
      </c>
      <c r="J3314" s="9">
        <v>2250</v>
      </c>
      <c r="K3314" s="10">
        <f t="shared" si="25"/>
        <v>1125</v>
      </c>
      <c r="L3314" s="10">
        <f t="shared" si="24"/>
        <v>393.75</v>
      </c>
      <c r="M3314" s="11">
        <v>0.35</v>
      </c>
      <c r="O3314" s="16"/>
      <c r="P3314" s="14"/>
      <c r="Q3314" s="12"/>
      <c r="R3314" s="13"/>
    </row>
    <row r="3315" spans="1:18" ht="15.75" customHeight="1" x14ac:dyDescent="0.25">
      <c r="A3315" s="1"/>
      <c r="B3315" s="6" t="s">
        <v>14</v>
      </c>
      <c r="C3315" s="6">
        <v>1185732</v>
      </c>
      <c r="D3315" s="7">
        <v>44550</v>
      </c>
      <c r="E3315" s="6" t="s">
        <v>15</v>
      </c>
      <c r="F3315" s="6" t="s">
        <v>114</v>
      </c>
      <c r="G3315" s="6" t="s">
        <v>89</v>
      </c>
      <c r="H3315" s="6" t="s">
        <v>20</v>
      </c>
      <c r="I3315" s="8">
        <v>0.5</v>
      </c>
      <c r="J3315" s="9">
        <v>1750</v>
      </c>
      <c r="K3315" s="10">
        <f t="shared" si="25"/>
        <v>875</v>
      </c>
      <c r="L3315" s="10">
        <f t="shared" si="24"/>
        <v>306.25</v>
      </c>
      <c r="M3315" s="11">
        <v>0.35</v>
      </c>
      <c r="O3315" s="16"/>
      <c r="P3315" s="14"/>
      <c r="Q3315" s="12"/>
      <c r="R3315" s="13"/>
    </row>
    <row r="3316" spans="1:18" ht="15.75" customHeight="1" x14ac:dyDescent="0.25">
      <c r="A3316" s="1"/>
      <c r="B3316" s="6" t="s">
        <v>14</v>
      </c>
      <c r="C3316" s="6">
        <v>1185732</v>
      </c>
      <c r="D3316" s="7">
        <v>44550</v>
      </c>
      <c r="E3316" s="6" t="s">
        <v>15</v>
      </c>
      <c r="F3316" s="6" t="s">
        <v>114</v>
      </c>
      <c r="G3316" s="6" t="s">
        <v>89</v>
      </c>
      <c r="H3316" s="6" t="s">
        <v>21</v>
      </c>
      <c r="I3316" s="8">
        <v>0.6</v>
      </c>
      <c r="J3316" s="9">
        <v>1750</v>
      </c>
      <c r="K3316" s="10">
        <f t="shared" si="25"/>
        <v>1050</v>
      </c>
      <c r="L3316" s="10">
        <f t="shared" si="24"/>
        <v>315</v>
      </c>
      <c r="M3316" s="11">
        <v>0.3</v>
      </c>
      <c r="O3316" s="16"/>
      <c r="P3316" s="14"/>
      <c r="Q3316" s="12"/>
      <c r="R3316" s="13"/>
    </row>
    <row r="3317" spans="1:18" ht="15.75" customHeight="1" x14ac:dyDescent="0.25">
      <c r="A3317" s="1"/>
      <c r="B3317" s="6" t="s">
        <v>14</v>
      </c>
      <c r="C3317" s="6">
        <v>1185732</v>
      </c>
      <c r="D3317" s="7">
        <v>44550</v>
      </c>
      <c r="E3317" s="6" t="s">
        <v>15</v>
      </c>
      <c r="F3317" s="6" t="s">
        <v>114</v>
      </c>
      <c r="G3317" s="6" t="s">
        <v>89</v>
      </c>
      <c r="H3317" s="6" t="s">
        <v>22</v>
      </c>
      <c r="I3317" s="8">
        <v>0.64999999999999991</v>
      </c>
      <c r="J3317" s="9">
        <v>2750</v>
      </c>
      <c r="K3317" s="10">
        <f t="shared" si="25"/>
        <v>1787.4999999999998</v>
      </c>
      <c r="L3317" s="10">
        <f t="shared" si="24"/>
        <v>536.24999999999989</v>
      </c>
      <c r="M3317" s="11">
        <v>0.3</v>
      </c>
      <c r="O3317" s="16"/>
      <c r="P3317" s="14"/>
      <c r="Q3317" s="12"/>
      <c r="R3317" s="13"/>
    </row>
    <row r="3318" spans="1:18" ht="15.75" customHeight="1" x14ac:dyDescent="0.25">
      <c r="A3318" s="1" t="s">
        <v>39</v>
      </c>
      <c r="B3318" s="6" t="s">
        <v>14</v>
      </c>
      <c r="C3318" s="6">
        <v>1185732</v>
      </c>
      <c r="D3318" s="7">
        <v>44213</v>
      </c>
      <c r="E3318" s="6" t="s">
        <v>15</v>
      </c>
      <c r="F3318" s="6" t="s">
        <v>115</v>
      </c>
      <c r="G3318" s="6" t="s">
        <v>116</v>
      </c>
      <c r="H3318" s="6" t="s">
        <v>17</v>
      </c>
      <c r="I3318" s="8">
        <v>0.4</v>
      </c>
      <c r="J3318" s="9">
        <v>5250</v>
      </c>
      <c r="K3318" s="10">
        <f t="shared" si="25"/>
        <v>2100</v>
      </c>
      <c r="L3318" s="10">
        <f t="shared" si="24"/>
        <v>735</v>
      </c>
      <c r="M3318" s="11">
        <v>0.35</v>
      </c>
      <c r="O3318" s="16"/>
      <c r="P3318" s="14"/>
      <c r="Q3318" s="12"/>
      <c r="R3318" s="13"/>
    </row>
    <row r="3319" spans="1:18" ht="15.75" customHeight="1" x14ac:dyDescent="0.25">
      <c r="A3319" s="1"/>
      <c r="B3319" s="6" t="s">
        <v>14</v>
      </c>
      <c r="C3319" s="6">
        <v>1185732</v>
      </c>
      <c r="D3319" s="7">
        <v>44213</v>
      </c>
      <c r="E3319" s="6" t="s">
        <v>15</v>
      </c>
      <c r="F3319" s="6" t="s">
        <v>115</v>
      </c>
      <c r="G3319" s="6" t="s">
        <v>116</v>
      </c>
      <c r="H3319" s="6" t="s">
        <v>18</v>
      </c>
      <c r="I3319" s="8">
        <v>0.4</v>
      </c>
      <c r="J3319" s="9">
        <v>3250</v>
      </c>
      <c r="K3319" s="10">
        <f t="shared" si="25"/>
        <v>1300</v>
      </c>
      <c r="L3319" s="10">
        <f t="shared" si="24"/>
        <v>454.99999999999994</v>
      </c>
      <c r="M3319" s="11">
        <v>0.35</v>
      </c>
      <c r="O3319" s="16"/>
      <c r="P3319" s="14"/>
      <c r="Q3319" s="12"/>
      <c r="R3319" s="13"/>
    </row>
    <row r="3320" spans="1:18" ht="15.75" customHeight="1" x14ac:dyDescent="0.25">
      <c r="A3320" s="1"/>
      <c r="B3320" s="6" t="s">
        <v>14</v>
      </c>
      <c r="C3320" s="6">
        <v>1185732</v>
      </c>
      <c r="D3320" s="7">
        <v>44213</v>
      </c>
      <c r="E3320" s="6" t="s">
        <v>15</v>
      </c>
      <c r="F3320" s="6" t="s">
        <v>115</v>
      </c>
      <c r="G3320" s="6" t="s">
        <v>116</v>
      </c>
      <c r="H3320" s="6" t="s">
        <v>19</v>
      </c>
      <c r="I3320" s="8">
        <v>0.30000000000000004</v>
      </c>
      <c r="J3320" s="9">
        <v>3250</v>
      </c>
      <c r="K3320" s="10">
        <f t="shared" si="25"/>
        <v>975.00000000000011</v>
      </c>
      <c r="L3320" s="10">
        <f t="shared" si="24"/>
        <v>390.00000000000006</v>
      </c>
      <c r="M3320" s="11">
        <v>0.4</v>
      </c>
      <c r="O3320" s="16"/>
      <c r="P3320" s="14"/>
      <c r="Q3320" s="12"/>
      <c r="R3320" s="13"/>
    </row>
    <row r="3321" spans="1:18" ht="15.75" customHeight="1" x14ac:dyDescent="0.25">
      <c r="A3321" s="1"/>
      <c r="B3321" s="6" t="s">
        <v>14</v>
      </c>
      <c r="C3321" s="6">
        <v>1185732</v>
      </c>
      <c r="D3321" s="7">
        <v>44213</v>
      </c>
      <c r="E3321" s="6" t="s">
        <v>15</v>
      </c>
      <c r="F3321" s="6" t="s">
        <v>115</v>
      </c>
      <c r="G3321" s="6" t="s">
        <v>116</v>
      </c>
      <c r="H3321" s="6" t="s">
        <v>20</v>
      </c>
      <c r="I3321" s="8">
        <v>0.35</v>
      </c>
      <c r="J3321" s="9">
        <v>1750</v>
      </c>
      <c r="K3321" s="10">
        <f t="shared" si="25"/>
        <v>612.5</v>
      </c>
      <c r="L3321" s="10">
        <f t="shared" si="24"/>
        <v>245</v>
      </c>
      <c r="M3321" s="11">
        <v>0.4</v>
      </c>
      <c r="O3321" s="16"/>
      <c r="P3321" s="14"/>
      <c r="Q3321" s="12"/>
      <c r="R3321" s="13"/>
    </row>
    <row r="3322" spans="1:18" ht="15.75" customHeight="1" x14ac:dyDescent="0.25">
      <c r="A3322" s="1"/>
      <c r="B3322" s="6" t="s">
        <v>14</v>
      </c>
      <c r="C3322" s="6">
        <v>1185732</v>
      </c>
      <c r="D3322" s="7">
        <v>44213</v>
      </c>
      <c r="E3322" s="6" t="s">
        <v>15</v>
      </c>
      <c r="F3322" s="6" t="s">
        <v>115</v>
      </c>
      <c r="G3322" s="6" t="s">
        <v>116</v>
      </c>
      <c r="H3322" s="6" t="s">
        <v>21</v>
      </c>
      <c r="I3322" s="8">
        <v>0.5</v>
      </c>
      <c r="J3322" s="9">
        <v>2250</v>
      </c>
      <c r="K3322" s="10">
        <f t="shared" si="25"/>
        <v>1125</v>
      </c>
      <c r="L3322" s="10">
        <f t="shared" ref="L3322:L3576" si="26">K3322*M3322</f>
        <v>337.5</v>
      </c>
      <c r="M3322" s="11">
        <v>0.3</v>
      </c>
      <c r="O3322" s="16"/>
      <c r="P3322" s="14"/>
      <c r="Q3322" s="12"/>
      <c r="R3322" s="13"/>
    </row>
    <row r="3323" spans="1:18" ht="15.75" customHeight="1" x14ac:dyDescent="0.25">
      <c r="A3323" s="1"/>
      <c r="B3323" s="6" t="s">
        <v>14</v>
      </c>
      <c r="C3323" s="6">
        <v>1185732</v>
      </c>
      <c r="D3323" s="7">
        <v>44213</v>
      </c>
      <c r="E3323" s="6" t="s">
        <v>15</v>
      </c>
      <c r="F3323" s="6" t="s">
        <v>115</v>
      </c>
      <c r="G3323" s="6" t="s">
        <v>116</v>
      </c>
      <c r="H3323" s="6" t="s">
        <v>22</v>
      </c>
      <c r="I3323" s="8">
        <v>0.4</v>
      </c>
      <c r="J3323" s="9">
        <v>3250</v>
      </c>
      <c r="K3323" s="10">
        <f t="shared" ref="K3323:K3577" si="27">I3323*J3323</f>
        <v>1300</v>
      </c>
      <c r="L3323" s="10">
        <f t="shared" si="26"/>
        <v>520</v>
      </c>
      <c r="M3323" s="11">
        <v>0.4</v>
      </c>
      <c r="O3323" s="16"/>
      <c r="P3323" s="14"/>
      <c r="Q3323" s="12"/>
      <c r="R3323" s="13"/>
    </row>
    <row r="3324" spans="1:18" ht="15.75" customHeight="1" x14ac:dyDescent="0.25">
      <c r="A3324" s="1"/>
      <c r="B3324" s="6" t="s">
        <v>14</v>
      </c>
      <c r="C3324" s="6">
        <v>1185732</v>
      </c>
      <c r="D3324" s="7">
        <v>44242</v>
      </c>
      <c r="E3324" s="6" t="s">
        <v>15</v>
      </c>
      <c r="F3324" s="6" t="s">
        <v>115</v>
      </c>
      <c r="G3324" s="6" t="s">
        <v>116</v>
      </c>
      <c r="H3324" s="6" t="s">
        <v>17</v>
      </c>
      <c r="I3324" s="8">
        <v>0.4</v>
      </c>
      <c r="J3324" s="9">
        <v>5750</v>
      </c>
      <c r="K3324" s="10">
        <f t="shared" si="27"/>
        <v>2300</v>
      </c>
      <c r="L3324" s="10">
        <f t="shared" si="26"/>
        <v>805</v>
      </c>
      <c r="M3324" s="11">
        <v>0.35</v>
      </c>
      <c r="O3324" s="16"/>
      <c r="P3324" s="14"/>
      <c r="Q3324" s="12"/>
      <c r="R3324" s="13"/>
    </row>
    <row r="3325" spans="1:18" ht="15.75" customHeight="1" x14ac:dyDescent="0.25">
      <c r="A3325" s="1"/>
      <c r="B3325" s="6" t="s">
        <v>14</v>
      </c>
      <c r="C3325" s="6">
        <v>1185732</v>
      </c>
      <c r="D3325" s="7">
        <v>44242</v>
      </c>
      <c r="E3325" s="6" t="s">
        <v>15</v>
      </c>
      <c r="F3325" s="6" t="s">
        <v>115</v>
      </c>
      <c r="G3325" s="6" t="s">
        <v>116</v>
      </c>
      <c r="H3325" s="6" t="s">
        <v>18</v>
      </c>
      <c r="I3325" s="8">
        <v>0.4</v>
      </c>
      <c r="J3325" s="9">
        <v>2250</v>
      </c>
      <c r="K3325" s="10">
        <f t="shared" si="27"/>
        <v>900</v>
      </c>
      <c r="L3325" s="10">
        <f t="shared" si="26"/>
        <v>315</v>
      </c>
      <c r="M3325" s="11">
        <v>0.35</v>
      </c>
      <c r="O3325" s="16"/>
      <c r="P3325" s="14"/>
      <c r="Q3325" s="12"/>
      <c r="R3325" s="13"/>
    </row>
    <row r="3326" spans="1:18" ht="15.75" customHeight="1" x14ac:dyDescent="0.25">
      <c r="A3326" s="1"/>
      <c r="B3326" s="6" t="s">
        <v>14</v>
      </c>
      <c r="C3326" s="6">
        <v>1185732</v>
      </c>
      <c r="D3326" s="7">
        <v>44242</v>
      </c>
      <c r="E3326" s="6" t="s">
        <v>15</v>
      </c>
      <c r="F3326" s="6" t="s">
        <v>115</v>
      </c>
      <c r="G3326" s="6" t="s">
        <v>116</v>
      </c>
      <c r="H3326" s="6" t="s">
        <v>19</v>
      </c>
      <c r="I3326" s="8">
        <v>0.30000000000000004</v>
      </c>
      <c r="J3326" s="9">
        <v>2750</v>
      </c>
      <c r="K3326" s="10">
        <f t="shared" si="27"/>
        <v>825.00000000000011</v>
      </c>
      <c r="L3326" s="10">
        <f t="shared" si="26"/>
        <v>330.00000000000006</v>
      </c>
      <c r="M3326" s="11">
        <v>0.4</v>
      </c>
      <c r="O3326" s="16"/>
      <c r="P3326" s="14"/>
      <c r="Q3326" s="12"/>
      <c r="R3326" s="13"/>
    </row>
    <row r="3327" spans="1:18" ht="15.75" customHeight="1" x14ac:dyDescent="0.25">
      <c r="A3327" s="1"/>
      <c r="B3327" s="6" t="s">
        <v>14</v>
      </c>
      <c r="C3327" s="6">
        <v>1185732</v>
      </c>
      <c r="D3327" s="7">
        <v>44242</v>
      </c>
      <c r="E3327" s="6" t="s">
        <v>15</v>
      </c>
      <c r="F3327" s="6" t="s">
        <v>115</v>
      </c>
      <c r="G3327" s="6" t="s">
        <v>116</v>
      </c>
      <c r="H3327" s="6" t="s">
        <v>20</v>
      </c>
      <c r="I3327" s="8">
        <v>0.35</v>
      </c>
      <c r="J3327" s="9">
        <v>1500</v>
      </c>
      <c r="K3327" s="10">
        <f t="shared" si="27"/>
        <v>525</v>
      </c>
      <c r="L3327" s="10">
        <f t="shared" si="26"/>
        <v>210</v>
      </c>
      <c r="M3327" s="11">
        <v>0.4</v>
      </c>
      <c r="O3327" s="16"/>
      <c r="P3327" s="14"/>
      <c r="Q3327" s="12"/>
      <c r="R3327" s="13"/>
    </row>
    <row r="3328" spans="1:18" ht="15.75" customHeight="1" x14ac:dyDescent="0.25">
      <c r="A3328" s="1"/>
      <c r="B3328" s="6" t="s">
        <v>14</v>
      </c>
      <c r="C3328" s="6">
        <v>1185732</v>
      </c>
      <c r="D3328" s="7">
        <v>44242</v>
      </c>
      <c r="E3328" s="6" t="s">
        <v>15</v>
      </c>
      <c r="F3328" s="6" t="s">
        <v>115</v>
      </c>
      <c r="G3328" s="6" t="s">
        <v>116</v>
      </c>
      <c r="H3328" s="6" t="s">
        <v>21</v>
      </c>
      <c r="I3328" s="8">
        <v>0.5</v>
      </c>
      <c r="J3328" s="9">
        <v>2250</v>
      </c>
      <c r="K3328" s="10">
        <f t="shared" si="27"/>
        <v>1125</v>
      </c>
      <c r="L3328" s="10">
        <f t="shared" si="26"/>
        <v>337.5</v>
      </c>
      <c r="M3328" s="11">
        <v>0.3</v>
      </c>
      <c r="O3328" s="16"/>
      <c r="P3328" s="14"/>
      <c r="Q3328" s="12"/>
      <c r="R3328" s="13"/>
    </row>
    <row r="3329" spans="1:18" ht="15.75" customHeight="1" x14ac:dyDescent="0.25">
      <c r="A3329" s="1"/>
      <c r="B3329" s="6" t="s">
        <v>14</v>
      </c>
      <c r="C3329" s="6">
        <v>1185732</v>
      </c>
      <c r="D3329" s="7">
        <v>44242</v>
      </c>
      <c r="E3329" s="6" t="s">
        <v>15</v>
      </c>
      <c r="F3329" s="6" t="s">
        <v>115</v>
      </c>
      <c r="G3329" s="6" t="s">
        <v>116</v>
      </c>
      <c r="H3329" s="6" t="s">
        <v>22</v>
      </c>
      <c r="I3329" s="8">
        <v>0.4</v>
      </c>
      <c r="J3329" s="9">
        <v>3250</v>
      </c>
      <c r="K3329" s="10">
        <f t="shared" si="27"/>
        <v>1300</v>
      </c>
      <c r="L3329" s="10">
        <f t="shared" si="26"/>
        <v>520</v>
      </c>
      <c r="M3329" s="11">
        <v>0.4</v>
      </c>
      <c r="O3329" s="16"/>
      <c r="P3329" s="14"/>
      <c r="Q3329" s="12"/>
      <c r="R3329" s="13"/>
    </row>
    <row r="3330" spans="1:18" ht="15.75" customHeight="1" x14ac:dyDescent="0.25">
      <c r="A3330" s="1"/>
      <c r="B3330" s="6" t="s">
        <v>14</v>
      </c>
      <c r="C3330" s="6">
        <v>1185732</v>
      </c>
      <c r="D3330" s="7">
        <v>44268</v>
      </c>
      <c r="E3330" s="6" t="s">
        <v>15</v>
      </c>
      <c r="F3330" s="6" t="s">
        <v>115</v>
      </c>
      <c r="G3330" s="6" t="s">
        <v>116</v>
      </c>
      <c r="H3330" s="6" t="s">
        <v>17</v>
      </c>
      <c r="I3330" s="8">
        <v>0.4</v>
      </c>
      <c r="J3330" s="9">
        <v>5450</v>
      </c>
      <c r="K3330" s="10">
        <f t="shared" si="27"/>
        <v>2180</v>
      </c>
      <c r="L3330" s="10">
        <f t="shared" si="26"/>
        <v>763</v>
      </c>
      <c r="M3330" s="11">
        <v>0.35</v>
      </c>
      <c r="O3330" s="16"/>
      <c r="P3330" s="14"/>
      <c r="Q3330" s="12"/>
      <c r="R3330" s="13"/>
    </row>
    <row r="3331" spans="1:18" ht="15.75" customHeight="1" x14ac:dyDescent="0.25">
      <c r="A3331" s="1"/>
      <c r="B3331" s="6" t="s">
        <v>14</v>
      </c>
      <c r="C3331" s="6">
        <v>1185732</v>
      </c>
      <c r="D3331" s="7">
        <v>44268</v>
      </c>
      <c r="E3331" s="6" t="s">
        <v>15</v>
      </c>
      <c r="F3331" s="6" t="s">
        <v>115</v>
      </c>
      <c r="G3331" s="6" t="s">
        <v>116</v>
      </c>
      <c r="H3331" s="6" t="s">
        <v>18</v>
      </c>
      <c r="I3331" s="8">
        <v>0.4</v>
      </c>
      <c r="J3331" s="9">
        <v>2500</v>
      </c>
      <c r="K3331" s="10">
        <f t="shared" si="27"/>
        <v>1000</v>
      </c>
      <c r="L3331" s="10">
        <f t="shared" si="26"/>
        <v>350</v>
      </c>
      <c r="M3331" s="11">
        <v>0.35</v>
      </c>
      <c r="O3331" s="16"/>
      <c r="P3331" s="14"/>
      <c r="Q3331" s="12"/>
      <c r="R3331" s="13"/>
    </row>
    <row r="3332" spans="1:18" ht="15.75" customHeight="1" x14ac:dyDescent="0.25">
      <c r="A3332" s="1"/>
      <c r="B3332" s="6" t="s">
        <v>14</v>
      </c>
      <c r="C3332" s="6">
        <v>1185732</v>
      </c>
      <c r="D3332" s="7">
        <v>44268</v>
      </c>
      <c r="E3332" s="6" t="s">
        <v>15</v>
      </c>
      <c r="F3332" s="6" t="s">
        <v>115</v>
      </c>
      <c r="G3332" s="6" t="s">
        <v>116</v>
      </c>
      <c r="H3332" s="6" t="s">
        <v>19</v>
      </c>
      <c r="I3332" s="8">
        <v>0.30000000000000004</v>
      </c>
      <c r="J3332" s="9">
        <v>2750</v>
      </c>
      <c r="K3332" s="10">
        <f t="shared" si="27"/>
        <v>825.00000000000011</v>
      </c>
      <c r="L3332" s="10">
        <f t="shared" si="26"/>
        <v>330.00000000000006</v>
      </c>
      <c r="M3332" s="11">
        <v>0.4</v>
      </c>
      <c r="O3332" s="16"/>
      <c r="P3332" s="14"/>
      <c r="Q3332" s="12"/>
      <c r="R3332" s="13"/>
    </row>
    <row r="3333" spans="1:18" ht="15.75" customHeight="1" x14ac:dyDescent="0.25">
      <c r="A3333" s="1"/>
      <c r="B3333" s="6" t="s">
        <v>14</v>
      </c>
      <c r="C3333" s="6">
        <v>1185732</v>
      </c>
      <c r="D3333" s="7">
        <v>44268</v>
      </c>
      <c r="E3333" s="6" t="s">
        <v>15</v>
      </c>
      <c r="F3333" s="6" t="s">
        <v>115</v>
      </c>
      <c r="G3333" s="6" t="s">
        <v>116</v>
      </c>
      <c r="H3333" s="6" t="s">
        <v>20</v>
      </c>
      <c r="I3333" s="8">
        <v>0.35</v>
      </c>
      <c r="J3333" s="9">
        <v>1250</v>
      </c>
      <c r="K3333" s="10">
        <f t="shared" si="27"/>
        <v>437.5</v>
      </c>
      <c r="L3333" s="10">
        <f t="shared" si="26"/>
        <v>175</v>
      </c>
      <c r="M3333" s="11">
        <v>0.4</v>
      </c>
      <c r="O3333" s="16"/>
      <c r="P3333" s="14"/>
      <c r="Q3333" s="12"/>
      <c r="R3333" s="13"/>
    </row>
    <row r="3334" spans="1:18" ht="15.75" customHeight="1" x14ac:dyDescent="0.25">
      <c r="A3334" s="1"/>
      <c r="B3334" s="6" t="s">
        <v>14</v>
      </c>
      <c r="C3334" s="6">
        <v>1185732</v>
      </c>
      <c r="D3334" s="7">
        <v>44268</v>
      </c>
      <c r="E3334" s="6" t="s">
        <v>15</v>
      </c>
      <c r="F3334" s="6" t="s">
        <v>115</v>
      </c>
      <c r="G3334" s="6" t="s">
        <v>116</v>
      </c>
      <c r="H3334" s="6" t="s">
        <v>21</v>
      </c>
      <c r="I3334" s="8">
        <v>0.5</v>
      </c>
      <c r="J3334" s="9">
        <v>1750</v>
      </c>
      <c r="K3334" s="10">
        <f t="shared" si="27"/>
        <v>875</v>
      </c>
      <c r="L3334" s="10">
        <f t="shared" si="26"/>
        <v>262.5</v>
      </c>
      <c r="M3334" s="11">
        <v>0.3</v>
      </c>
      <c r="O3334" s="16"/>
      <c r="P3334" s="14"/>
      <c r="Q3334" s="12"/>
      <c r="R3334" s="13"/>
    </row>
    <row r="3335" spans="1:18" ht="15.75" customHeight="1" x14ac:dyDescent="0.25">
      <c r="A3335" s="1"/>
      <c r="B3335" s="6" t="s">
        <v>14</v>
      </c>
      <c r="C3335" s="6">
        <v>1185732</v>
      </c>
      <c r="D3335" s="7">
        <v>44268</v>
      </c>
      <c r="E3335" s="6" t="s">
        <v>15</v>
      </c>
      <c r="F3335" s="6" t="s">
        <v>115</v>
      </c>
      <c r="G3335" s="6" t="s">
        <v>116</v>
      </c>
      <c r="H3335" s="6" t="s">
        <v>22</v>
      </c>
      <c r="I3335" s="8">
        <v>0.4</v>
      </c>
      <c r="J3335" s="9">
        <v>2750</v>
      </c>
      <c r="K3335" s="10">
        <f t="shared" si="27"/>
        <v>1100</v>
      </c>
      <c r="L3335" s="10">
        <f t="shared" si="26"/>
        <v>440</v>
      </c>
      <c r="M3335" s="11">
        <v>0.4</v>
      </c>
      <c r="O3335" s="16"/>
      <c r="P3335" s="14"/>
      <c r="Q3335" s="12"/>
      <c r="R3335" s="13"/>
    </row>
    <row r="3336" spans="1:18" ht="15.75" customHeight="1" x14ac:dyDescent="0.25">
      <c r="A3336" s="1"/>
      <c r="B3336" s="6" t="s">
        <v>14</v>
      </c>
      <c r="C3336" s="6">
        <v>1185732</v>
      </c>
      <c r="D3336" s="7">
        <v>44300</v>
      </c>
      <c r="E3336" s="6" t="s">
        <v>15</v>
      </c>
      <c r="F3336" s="6" t="s">
        <v>115</v>
      </c>
      <c r="G3336" s="6" t="s">
        <v>116</v>
      </c>
      <c r="H3336" s="6" t="s">
        <v>17</v>
      </c>
      <c r="I3336" s="8">
        <v>0.4</v>
      </c>
      <c r="J3336" s="9">
        <v>5250</v>
      </c>
      <c r="K3336" s="10">
        <f t="shared" si="27"/>
        <v>2100</v>
      </c>
      <c r="L3336" s="10">
        <f t="shared" si="26"/>
        <v>735</v>
      </c>
      <c r="M3336" s="11">
        <v>0.35</v>
      </c>
      <c r="O3336" s="16"/>
      <c r="P3336" s="14"/>
      <c r="Q3336" s="12"/>
      <c r="R3336" s="13"/>
    </row>
    <row r="3337" spans="1:18" ht="15.75" customHeight="1" x14ac:dyDescent="0.25">
      <c r="A3337" s="1"/>
      <c r="B3337" s="6" t="s">
        <v>14</v>
      </c>
      <c r="C3337" s="6">
        <v>1185732</v>
      </c>
      <c r="D3337" s="7">
        <v>44300</v>
      </c>
      <c r="E3337" s="6" t="s">
        <v>15</v>
      </c>
      <c r="F3337" s="6" t="s">
        <v>115</v>
      </c>
      <c r="G3337" s="6" t="s">
        <v>116</v>
      </c>
      <c r="H3337" s="6" t="s">
        <v>18</v>
      </c>
      <c r="I3337" s="8">
        <v>0.4</v>
      </c>
      <c r="J3337" s="9">
        <v>2250</v>
      </c>
      <c r="K3337" s="10">
        <f t="shared" si="27"/>
        <v>900</v>
      </c>
      <c r="L3337" s="10">
        <f t="shared" si="26"/>
        <v>315</v>
      </c>
      <c r="M3337" s="11">
        <v>0.35</v>
      </c>
      <c r="O3337" s="16"/>
      <c r="P3337" s="14"/>
      <c r="Q3337" s="12"/>
      <c r="R3337" s="13"/>
    </row>
    <row r="3338" spans="1:18" ht="15.75" customHeight="1" x14ac:dyDescent="0.25">
      <c r="A3338" s="1"/>
      <c r="B3338" s="6" t="s">
        <v>14</v>
      </c>
      <c r="C3338" s="6">
        <v>1185732</v>
      </c>
      <c r="D3338" s="7">
        <v>44300</v>
      </c>
      <c r="E3338" s="6" t="s">
        <v>15</v>
      </c>
      <c r="F3338" s="6" t="s">
        <v>115</v>
      </c>
      <c r="G3338" s="6" t="s">
        <v>116</v>
      </c>
      <c r="H3338" s="6" t="s">
        <v>19</v>
      </c>
      <c r="I3338" s="8">
        <v>0.30000000000000004</v>
      </c>
      <c r="J3338" s="9">
        <v>2250</v>
      </c>
      <c r="K3338" s="10">
        <f t="shared" si="27"/>
        <v>675.00000000000011</v>
      </c>
      <c r="L3338" s="10">
        <f t="shared" si="26"/>
        <v>270.00000000000006</v>
      </c>
      <c r="M3338" s="11">
        <v>0.4</v>
      </c>
      <c r="O3338" s="16"/>
      <c r="P3338" s="14"/>
      <c r="Q3338" s="12"/>
      <c r="R3338" s="13"/>
    </row>
    <row r="3339" spans="1:18" ht="15.75" customHeight="1" x14ac:dyDescent="0.25">
      <c r="A3339" s="1"/>
      <c r="B3339" s="6" t="s">
        <v>14</v>
      </c>
      <c r="C3339" s="6">
        <v>1185732</v>
      </c>
      <c r="D3339" s="7">
        <v>44300</v>
      </c>
      <c r="E3339" s="6" t="s">
        <v>15</v>
      </c>
      <c r="F3339" s="6" t="s">
        <v>115</v>
      </c>
      <c r="G3339" s="6" t="s">
        <v>116</v>
      </c>
      <c r="H3339" s="6" t="s">
        <v>20</v>
      </c>
      <c r="I3339" s="8">
        <v>0.35</v>
      </c>
      <c r="J3339" s="9">
        <v>1500</v>
      </c>
      <c r="K3339" s="10">
        <f t="shared" si="27"/>
        <v>525</v>
      </c>
      <c r="L3339" s="10">
        <f t="shared" si="26"/>
        <v>210</v>
      </c>
      <c r="M3339" s="11">
        <v>0.4</v>
      </c>
      <c r="O3339" s="16"/>
      <c r="P3339" s="14"/>
      <c r="Q3339" s="12"/>
      <c r="R3339" s="13"/>
    </row>
    <row r="3340" spans="1:18" ht="15.75" customHeight="1" x14ac:dyDescent="0.25">
      <c r="A3340" s="1"/>
      <c r="B3340" s="6" t="s">
        <v>14</v>
      </c>
      <c r="C3340" s="6">
        <v>1185732</v>
      </c>
      <c r="D3340" s="7">
        <v>44300</v>
      </c>
      <c r="E3340" s="6" t="s">
        <v>15</v>
      </c>
      <c r="F3340" s="6" t="s">
        <v>115</v>
      </c>
      <c r="G3340" s="6" t="s">
        <v>116</v>
      </c>
      <c r="H3340" s="6" t="s">
        <v>21</v>
      </c>
      <c r="I3340" s="8">
        <v>0.5</v>
      </c>
      <c r="J3340" s="9">
        <v>1500</v>
      </c>
      <c r="K3340" s="10">
        <f t="shared" si="27"/>
        <v>750</v>
      </c>
      <c r="L3340" s="10">
        <f t="shared" si="26"/>
        <v>225</v>
      </c>
      <c r="M3340" s="11">
        <v>0.3</v>
      </c>
      <c r="O3340" s="16"/>
      <c r="P3340" s="14"/>
      <c r="Q3340" s="12"/>
      <c r="R3340" s="13"/>
    </row>
    <row r="3341" spans="1:18" ht="15.75" customHeight="1" x14ac:dyDescent="0.25">
      <c r="A3341" s="1"/>
      <c r="B3341" s="6" t="s">
        <v>14</v>
      </c>
      <c r="C3341" s="6">
        <v>1185732</v>
      </c>
      <c r="D3341" s="7">
        <v>44300</v>
      </c>
      <c r="E3341" s="6" t="s">
        <v>15</v>
      </c>
      <c r="F3341" s="6" t="s">
        <v>115</v>
      </c>
      <c r="G3341" s="6" t="s">
        <v>116</v>
      </c>
      <c r="H3341" s="6" t="s">
        <v>22</v>
      </c>
      <c r="I3341" s="8">
        <v>0.4</v>
      </c>
      <c r="J3341" s="9">
        <v>3000</v>
      </c>
      <c r="K3341" s="10">
        <f t="shared" si="27"/>
        <v>1200</v>
      </c>
      <c r="L3341" s="10">
        <f t="shared" si="26"/>
        <v>480</v>
      </c>
      <c r="M3341" s="11">
        <v>0.4</v>
      </c>
      <c r="O3341" s="16"/>
      <c r="P3341" s="14"/>
      <c r="Q3341" s="12"/>
      <c r="R3341" s="13"/>
    </row>
    <row r="3342" spans="1:18" ht="15.75" customHeight="1" x14ac:dyDescent="0.25">
      <c r="A3342" s="1"/>
      <c r="B3342" s="6" t="s">
        <v>14</v>
      </c>
      <c r="C3342" s="6">
        <v>1185732</v>
      </c>
      <c r="D3342" s="7">
        <v>44329</v>
      </c>
      <c r="E3342" s="6" t="s">
        <v>15</v>
      </c>
      <c r="F3342" s="6" t="s">
        <v>115</v>
      </c>
      <c r="G3342" s="6" t="s">
        <v>116</v>
      </c>
      <c r="H3342" s="6" t="s">
        <v>17</v>
      </c>
      <c r="I3342" s="8">
        <v>0.54999999999999993</v>
      </c>
      <c r="J3342" s="9">
        <v>5700</v>
      </c>
      <c r="K3342" s="10">
        <f t="shared" si="27"/>
        <v>3134.9999999999995</v>
      </c>
      <c r="L3342" s="10">
        <f t="shared" si="26"/>
        <v>1097.2499999999998</v>
      </c>
      <c r="M3342" s="11">
        <v>0.35</v>
      </c>
      <c r="O3342" s="16"/>
      <c r="P3342" s="14"/>
      <c r="Q3342" s="12"/>
      <c r="R3342" s="13"/>
    </row>
    <row r="3343" spans="1:18" ht="15.75" customHeight="1" x14ac:dyDescent="0.25">
      <c r="A3343" s="1"/>
      <c r="B3343" s="6" t="s">
        <v>14</v>
      </c>
      <c r="C3343" s="6">
        <v>1185732</v>
      </c>
      <c r="D3343" s="7">
        <v>44329</v>
      </c>
      <c r="E3343" s="6" t="s">
        <v>15</v>
      </c>
      <c r="F3343" s="6" t="s">
        <v>115</v>
      </c>
      <c r="G3343" s="6" t="s">
        <v>116</v>
      </c>
      <c r="H3343" s="6" t="s">
        <v>18</v>
      </c>
      <c r="I3343" s="8">
        <v>0.5</v>
      </c>
      <c r="J3343" s="9">
        <v>2750</v>
      </c>
      <c r="K3343" s="10">
        <f t="shared" si="27"/>
        <v>1375</v>
      </c>
      <c r="L3343" s="10">
        <f t="shared" si="26"/>
        <v>481.24999999999994</v>
      </c>
      <c r="M3343" s="11">
        <v>0.35</v>
      </c>
      <c r="O3343" s="16"/>
      <c r="P3343" s="14"/>
      <c r="Q3343" s="12"/>
      <c r="R3343" s="13"/>
    </row>
    <row r="3344" spans="1:18" ht="15.75" customHeight="1" x14ac:dyDescent="0.25">
      <c r="A3344" s="1"/>
      <c r="B3344" s="6" t="s">
        <v>14</v>
      </c>
      <c r="C3344" s="6">
        <v>1185732</v>
      </c>
      <c r="D3344" s="7">
        <v>44329</v>
      </c>
      <c r="E3344" s="6" t="s">
        <v>15</v>
      </c>
      <c r="F3344" s="6" t="s">
        <v>115</v>
      </c>
      <c r="G3344" s="6" t="s">
        <v>116</v>
      </c>
      <c r="H3344" s="6" t="s">
        <v>19</v>
      </c>
      <c r="I3344" s="8">
        <v>0.45</v>
      </c>
      <c r="J3344" s="9">
        <v>3000</v>
      </c>
      <c r="K3344" s="10">
        <f t="shared" si="27"/>
        <v>1350</v>
      </c>
      <c r="L3344" s="10">
        <f t="shared" si="26"/>
        <v>540</v>
      </c>
      <c r="M3344" s="11">
        <v>0.4</v>
      </c>
      <c r="O3344" s="16"/>
      <c r="P3344" s="14"/>
      <c r="Q3344" s="12"/>
      <c r="R3344" s="13"/>
    </row>
    <row r="3345" spans="1:18" ht="15.75" customHeight="1" x14ac:dyDescent="0.25">
      <c r="A3345" s="1"/>
      <c r="B3345" s="6" t="s">
        <v>14</v>
      </c>
      <c r="C3345" s="6">
        <v>1185732</v>
      </c>
      <c r="D3345" s="7">
        <v>44329</v>
      </c>
      <c r="E3345" s="6" t="s">
        <v>15</v>
      </c>
      <c r="F3345" s="6" t="s">
        <v>115</v>
      </c>
      <c r="G3345" s="6" t="s">
        <v>116</v>
      </c>
      <c r="H3345" s="6" t="s">
        <v>20</v>
      </c>
      <c r="I3345" s="8">
        <v>0.45</v>
      </c>
      <c r="J3345" s="9">
        <v>2500</v>
      </c>
      <c r="K3345" s="10">
        <f t="shared" si="27"/>
        <v>1125</v>
      </c>
      <c r="L3345" s="10">
        <f t="shared" si="26"/>
        <v>450</v>
      </c>
      <c r="M3345" s="11">
        <v>0.4</v>
      </c>
      <c r="O3345" s="16"/>
      <c r="P3345" s="14"/>
      <c r="Q3345" s="12"/>
      <c r="R3345" s="13"/>
    </row>
    <row r="3346" spans="1:18" ht="15.75" customHeight="1" x14ac:dyDescent="0.25">
      <c r="A3346" s="1"/>
      <c r="B3346" s="6" t="s">
        <v>14</v>
      </c>
      <c r="C3346" s="6">
        <v>1185732</v>
      </c>
      <c r="D3346" s="7">
        <v>44329</v>
      </c>
      <c r="E3346" s="6" t="s">
        <v>15</v>
      </c>
      <c r="F3346" s="6" t="s">
        <v>115</v>
      </c>
      <c r="G3346" s="6" t="s">
        <v>116</v>
      </c>
      <c r="H3346" s="6" t="s">
        <v>21</v>
      </c>
      <c r="I3346" s="8">
        <v>0.54999999999999993</v>
      </c>
      <c r="J3346" s="9">
        <v>2750</v>
      </c>
      <c r="K3346" s="10">
        <f t="shared" si="27"/>
        <v>1512.4999999999998</v>
      </c>
      <c r="L3346" s="10">
        <f t="shared" si="26"/>
        <v>453.74999999999994</v>
      </c>
      <c r="M3346" s="11">
        <v>0.3</v>
      </c>
      <c r="O3346" s="16"/>
      <c r="P3346" s="14"/>
      <c r="Q3346" s="12"/>
      <c r="R3346" s="13"/>
    </row>
    <row r="3347" spans="1:18" ht="15.75" customHeight="1" x14ac:dyDescent="0.25">
      <c r="A3347" s="1"/>
      <c r="B3347" s="6" t="s">
        <v>14</v>
      </c>
      <c r="C3347" s="6">
        <v>1185732</v>
      </c>
      <c r="D3347" s="7">
        <v>44329</v>
      </c>
      <c r="E3347" s="6" t="s">
        <v>15</v>
      </c>
      <c r="F3347" s="6" t="s">
        <v>115</v>
      </c>
      <c r="G3347" s="6" t="s">
        <v>116</v>
      </c>
      <c r="H3347" s="6" t="s">
        <v>22</v>
      </c>
      <c r="I3347" s="8">
        <v>0.6</v>
      </c>
      <c r="J3347" s="9">
        <v>4000</v>
      </c>
      <c r="K3347" s="10">
        <f t="shared" si="27"/>
        <v>2400</v>
      </c>
      <c r="L3347" s="10">
        <f t="shared" si="26"/>
        <v>960</v>
      </c>
      <c r="M3347" s="11">
        <v>0.4</v>
      </c>
      <c r="O3347" s="16"/>
      <c r="P3347" s="14"/>
      <c r="Q3347" s="12"/>
      <c r="R3347" s="13"/>
    </row>
    <row r="3348" spans="1:18" ht="15.75" customHeight="1" x14ac:dyDescent="0.25">
      <c r="A3348" s="1"/>
      <c r="B3348" s="6" t="s">
        <v>14</v>
      </c>
      <c r="C3348" s="6">
        <v>1185732</v>
      </c>
      <c r="D3348" s="7">
        <v>44362</v>
      </c>
      <c r="E3348" s="6" t="s">
        <v>15</v>
      </c>
      <c r="F3348" s="6" t="s">
        <v>115</v>
      </c>
      <c r="G3348" s="6" t="s">
        <v>116</v>
      </c>
      <c r="H3348" s="6" t="s">
        <v>17</v>
      </c>
      <c r="I3348" s="8">
        <v>0.54999999999999993</v>
      </c>
      <c r="J3348" s="9">
        <v>6500</v>
      </c>
      <c r="K3348" s="10">
        <f t="shared" si="27"/>
        <v>3574.9999999999995</v>
      </c>
      <c r="L3348" s="10">
        <f t="shared" si="26"/>
        <v>1251.2499999999998</v>
      </c>
      <c r="M3348" s="11">
        <v>0.35</v>
      </c>
      <c r="O3348" s="16"/>
      <c r="P3348" s="14"/>
      <c r="Q3348" s="12"/>
      <c r="R3348" s="13"/>
    </row>
    <row r="3349" spans="1:18" ht="15.75" customHeight="1" x14ac:dyDescent="0.25">
      <c r="A3349" s="1"/>
      <c r="B3349" s="6" t="s">
        <v>14</v>
      </c>
      <c r="C3349" s="6">
        <v>1185732</v>
      </c>
      <c r="D3349" s="7">
        <v>44362</v>
      </c>
      <c r="E3349" s="6" t="s">
        <v>15</v>
      </c>
      <c r="F3349" s="6" t="s">
        <v>115</v>
      </c>
      <c r="G3349" s="6" t="s">
        <v>116</v>
      </c>
      <c r="H3349" s="6" t="s">
        <v>18</v>
      </c>
      <c r="I3349" s="8">
        <v>0.5</v>
      </c>
      <c r="J3349" s="9">
        <v>4000</v>
      </c>
      <c r="K3349" s="10">
        <f t="shared" si="27"/>
        <v>2000</v>
      </c>
      <c r="L3349" s="10">
        <f t="shared" si="26"/>
        <v>700</v>
      </c>
      <c r="M3349" s="11">
        <v>0.35</v>
      </c>
      <c r="O3349" s="16"/>
      <c r="P3349" s="14"/>
      <c r="Q3349" s="12"/>
      <c r="R3349" s="13"/>
    </row>
    <row r="3350" spans="1:18" ht="15.75" customHeight="1" x14ac:dyDescent="0.25">
      <c r="A3350" s="1"/>
      <c r="B3350" s="6" t="s">
        <v>14</v>
      </c>
      <c r="C3350" s="6">
        <v>1185732</v>
      </c>
      <c r="D3350" s="7">
        <v>44362</v>
      </c>
      <c r="E3350" s="6" t="s">
        <v>15</v>
      </c>
      <c r="F3350" s="6" t="s">
        <v>115</v>
      </c>
      <c r="G3350" s="6" t="s">
        <v>116</v>
      </c>
      <c r="H3350" s="6" t="s">
        <v>19</v>
      </c>
      <c r="I3350" s="8">
        <v>0.45</v>
      </c>
      <c r="J3350" s="9">
        <v>3250</v>
      </c>
      <c r="K3350" s="10">
        <f t="shared" si="27"/>
        <v>1462.5</v>
      </c>
      <c r="L3350" s="10">
        <f t="shared" si="26"/>
        <v>585</v>
      </c>
      <c r="M3350" s="11">
        <v>0.4</v>
      </c>
      <c r="O3350" s="16"/>
      <c r="P3350" s="14"/>
      <c r="Q3350" s="12"/>
      <c r="R3350" s="13"/>
    </row>
    <row r="3351" spans="1:18" ht="15.75" customHeight="1" x14ac:dyDescent="0.25">
      <c r="A3351" s="1"/>
      <c r="B3351" s="6" t="s">
        <v>14</v>
      </c>
      <c r="C3351" s="6">
        <v>1185732</v>
      </c>
      <c r="D3351" s="7">
        <v>44362</v>
      </c>
      <c r="E3351" s="6" t="s">
        <v>15</v>
      </c>
      <c r="F3351" s="6" t="s">
        <v>115</v>
      </c>
      <c r="G3351" s="6" t="s">
        <v>116</v>
      </c>
      <c r="H3351" s="6" t="s">
        <v>20</v>
      </c>
      <c r="I3351" s="8">
        <v>0.45</v>
      </c>
      <c r="J3351" s="9">
        <v>3000</v>
      </c>
      <c r="K3351" s="10">
        <f t="shared" si="27"/>
        <v>1350</v>
      </c>
      <c r="L3351" s="10">
        <f t="shared" si="26"/>
        <v>540</v>
      </c>
      <c r="M3351" s="11">
        <v>0.4</v>
      </c>
      <c r="O3351" s="16"/>
      <c r="P3351" s="14"/>
      <c r="Q3351" s="12"/>
      <c r="R3351" s="13"/>
    </row>
    <row r="3352" spans="1:18" ht="15.75" customHeight="1" x14ac:dyDescent="0.25">
      <c r="A3352" s="1"/>
      <c r="B3352" s="6" t="s">
        <v>14</v>
      </c>
      <c r="C3352" s="6">
        <v>1185732</v>
      </c>
      <c r="D3352" s="7">
        <v>44362</v>
      </c>
      <c r="E3352" s="6" t="s">
        <v>15</v>
      </c>
      <c r="F3352" s="6" t="s">
        <v>115</v>
      </c>
      <c r="G3352" s="6" t="s">
        <v>116</v>
      </c>
      <c r="H3352" s="6" t="s">
        <v>21</v>
      </c>
      <c r="I3352" s="8">
        <v>0.54999999999999993</v>
      </c>
      <c r="J3352" s="9">
        <v>3000</v>
      </c>
      <c r="K3352" s="10">
        <f t="shared" si="27"/>
        <v>1649.9999999999998</v>
      </c>
      <c r="L3352" s="10">
        <f t="shared" si="26"/>
        <v>494.99999999999989</v>
      </c>
      <c r="M3352" s="11">
        <v>0.3</v>
      </c>
      <c r="O3352" s="16"/>
      <c r="P3352" s="14"/>
      <c r="Q3352" s="12"/>
      <c r="R3352" s="13"/>
    </row>
    <row r="3353" spans="1:18" ht="15.75" customHeight="1" x14ac:dyDescent="0.25">
      <c r="A3353" s="1"/>
      <c r="B3353" s="6" t="s">
        <v>14</v>
      </c>
      <c r="C3353" s="6">
        <v>1185732</v>
      </c>
      <c r="D3353" s="7">
        <v>44362</v>
      </c>
      <c r="E3353" s="6" t="s">
        <v>15</v>
      </c>
      <c r="F3353" s="6" t="s">
        <v>115</v>
      </c>
      <c r="G3353" s="6" t="s">
        <v>116</v>
      </c>
      <c r="H3353" s="6" t="s">
        <v>22</v>
      </c>
      <c r="I3353" s="8">
        <v>0.6</v>
      </c>
      <c r="J3353" s="9">
        <v>4500</v>
      </c>
      <c r="K3353" s="10">
        <f t="shared" si="27"/>
        <v>2700</v>
      </c>
      <c r="L3353" s="10">
        <f t="shared" si="26"/>
        <v>1080</v>
      </c>
      <c r="M3353" s="11">
        <v>0.4</v>
      </c>
      <c r="O3353" s="16"/>
      <c r="P3353" s="14"/>
      <c r="Q3353" s="12"/>
      <c r="R3353" s="13"/>
    </row>
    <row r="3354" spans="1:18" ht="15.75" customHeight="1" x14ac:dyDescent="0.25">
      <c r="A3354" s="1"/>
      <c r="B3354" s="6" t="s">
        <v>14</v>
      </c>
      <c r="C3354" s="6">
        <v>1185732</v>
      </c>
      <c r="D3354" s="7">
        <v>44390</v>
      </c>
      <c r="E3354" s="6" t="s">
        <v>15</v>
      </c>
      <c r="F3354" s="6" t="s">
        <v>115</v>
      </c>
      <c r="G3354" s="6" t="s">
        <v>116</v>
      </c>
      <c r="H3354" s="6" t="s">
        <v>17</v>
      </c>
      <c r="I3354" s="8">
        <v>0.54999999999999993</v>
      </c>
      <c r="J3354" s="9">
        <v>6750</v>
      </c>
      <c r="K3354" s="10">
        <f t="shared" si="27"/>
        <v>3712.4999999999995</v>
      </c>
      <c r="L3354" s="10">
        <f t="shared" si="26"/>
        <v>1299.3749999999998</v>
      </c>
      <c r="M3354" s="11">
        <v>0.35</v>
      </c>
      <c r="O3354" s="16"/>
      <c r="P3354" s="14"/>
      <c r="Q3354" s="12"/>
      <c r="R3354" s="13"/>
    </row>
    <row r="3355" spans="1:18" ht="15.75" customHeight="1" x14ac:dyDescent="0.25">
      <c r="A3355" s="1"/>
      <c r="B3355" s="6" t="s">
        <v>14</v>
      </c>
      <c r="C3355" s="6">
        <v>1185732</v>
      </c>
      <c r="D3355" s="7">
        <v>44390</v>
      </c>
      <c r="E3355" s="6" t="s">
        <v>15</v>
      </c>
      <c r="F3355" s="6" t="s">
        <v>115</v>
      </c>
      <c r="G3355" s="6" t="s">
        <v>116</v>
      </c>
      <c r="H3355" s="6" t="s">
        <v>18</v>
      </c>
      <c r="I3355" s="8">
        <v>0.5</v>
      </c>
      <c r="J3355" s="9">
        <v>4250</v>
      </c>
      <c r="K3355" s="10">
        <f t="shared" si="27"/>
        <v>2125</v>
      </c>
      <c r="L3355" s="10">
        <f t="shared" si="26"/>
        <v>743.75</v>
      </c>
      <c r="M3355" s="11">
        <v>0.35</v>
      </c>
      <c r="O3355" s="16"/>
      <c r="P3355" s="14"/>
      <c r="Q3355" s="12"/>
      <c r="R3355" s="13"/>
    </row>
    <row r="3356" spans="1:18" ht="15.75" customHeight="1" x14ac:dyDescent="0.25">
      <c r="A3356" s="1"/>
      <c r="B3356" s="6" t="s">
        <v>14</v>
      </c>
      <c r="C3356" s="6">
        <v>1185732</v>
      </c>
      <c r="D3356" s="7">
        <v>44390</v>
      </c>
      <c r="E3356" s="6" t="s">
        <v>15</v>
      </c>
      <c r="F3356" s="6" t="s">
        <v>115</v>
      </c>
      <c r="G3356" s="6" t="s">
        <v>116</v>
      </c>
      <c r="H3356" s="6" t="s">
        <v>19</v>
      </c>
      <c r="I3356" s="8">
        <v>0.45</v>
      </c>
      <c r="J3356" s="9">
        <v>3500</v>
      </c>
      <c r="K3356" s="10">
        <f t="shared" si="27"/>
        <v>1575</v>
      </c>
      <c r="L3356" s="10">
        <f t="shared" si="26"/>
        <v>630</v>
      </c>
      <c r="M3356" s="11">
        <v>0.4</v>
      </c>
      <c r="O3356" s="16"/>
      <c r="P3356" s="14"/>
      <c r="Q3356" s="12"/>
      <c r="R3356" s="13"/>
    </row>
    <row r="3357" spans="1:18" ht="15.75" customHeight="1" x14ac:dyDescent="0.25">
      <c r="A3357" s="1"/>
      <c r="B3357" s="6" t="s">
        <v>14</v>
      </c>
      <c r="C3357" s="6">
        <v>1185732</v>
      </c>
      <c r="D3357" s="7">
        <v>44390</v>
      </c>
      <c r="E3357" s="6" t="s">
        <v>15</v>
      </c>
      <c r="F3357" s="6" t="s">
        <v>115</v>
      </c>
      <c r="G3357" s="6" t="s">
        <v>116</v>
      </c>
      <c r="H3357" s="6" t="s">
        <v>20</v>
      </c>
      <c r="I3357" s="8">
        <v>0.45</v>
      </c>
      <c r="J3357" s="9">
        <v>3000</v>
      </c>
      <c r="K3357" s="10">
        <f t="shared" si="27"/>
        <v>1350</v>
      </c>
      <c r="L3357" s="10">
        <f t="shared" si="26"/>
        <v>540</v>
      </c>
      <c r="M3357" s="11">
        <v>0.4</v>
      </c>
      <c r="O3357" s="16"/>
      <c r="P3357" s="14"/>
      <c r="Q3357" s="12"/>
      <c r="R3357" s="13"/>
    </row>
    <row r="3358" spans="1:18" ht="15.75" customHeight="1" x14ac:dyDescent="0.25">
      <c r="A3358" s="1"/>
      <c r="B3358" s="6" t="s">
        <v>14</v>
      </c>
      <c r="C3358" s="6">
        <v>1185732</v>
      </c>
      <c r="D3358" s="7">
        <v>44390</v>
      </c>
      <c r="E3358" s="6" t="s">
        <v>15</v>
      </c>
      <c r="F3358" s="6" t="s">
        <v>115</v>
      </c>
      <c r="G3358" s="6" t="s">
        <v>116</v>
      </c>
      <c r="H3358" s="6" t="s">
        <v>21</v>
      </c>
      <c r="I3358" s="8">
        <v>0.54999999999999993</v>
      </c>
      <c r="J3358" s="9">
        <v>3250</v>
      </c>
      <c r="K3358" s="10">
        <f t="shared" si="27"/>
        <v>1787.4999999999998</v>
      </c>
      <c r="L3358" s="10">
        <f t="shared" si="26"/>
        <v>536.24999999999989</v>
      </c>
      <c r="M3358" s="11">
        <v>0.3</v>
      </c>
      <c r="O3358" s="16"/>
      <c r="P3358" s="14"/>
      <c r="Q3358" s="12"/>
      <c r="R3358" s="13"/>
    </row>
    <row r="3359" spans="1:18" ht="15.75" customHeight="1" x14ac:dyDescent="0.25">
      <c r="A3359" s="1"/>
      <c r="B3359" s="6" t="s">
        <v>14</v>
      </c>
      <c r="C3359" s="6">
        <v>1185732</v>
      </c>
      <c r="D3359" s="7">
        <v>44390</v>
      </c>
      <c r="E3359" s="6" t="s">
        <v>15</v>
      </c>
      <c r="F3359" s="6" t="s">
        <v>115</v>
      </c>
      <c r="G3359" s="6" t="s">
        <v>116</v>
      </c>
      <c r="H3359" s="6" t="s">
        <v>22</v>
      </c>
      <c r="I3359" s="8">
        <v>0.6</v>
      </c>
      <c r="J3359" s="9">
        <v>5000</v>
      </c>
      <c r="K3359" s="10">
        <f t="shared" si="27"/>
        <v>3000</v>
      </c>
      <c r="L3359" s="10">
        <f t="shared" si="26"/>
        <v>1200</v>
      </c>
      <c r="M3359" s="11">
        <v>0.4</v>
      </c>
      <c r="O3359" s="16"/>
      <c r="P3359" s="14"/>
      <c r="Q3359" s="12"/>
      <c r="R3359" s="13"/>
    </row>
    <row r="3360" spans="1:18" ht="15.75" customHeight="1" x14ac:dyDescent="0.25">
      <c r="A3360" s="1"/>
      <c r="B3360" s="6" t="s">
        <v>14</v>
      </c>
      <c r="C3360" s="6">
        <v>1185732</v>
      </c>
      <c r="D3360" s="7">
        <v>44422</v>
      </c>
      <c r="E3360" s="6" t="s">
        <v>15</v>
      </c>
      <c r="F3360" s="6" t="s">
        <v>115</v>
      </c>
      <c r="G3360" s="6" t="s">
        <v>116</v>
      </c>
      <c r="H3360" s="6" t="s">
        <v>17</v>
      </c>
      <c r="I3360" s="8">
        <v>0.54999999999999993</v>
      </c>
      <c r="J3360" s="9">
        <v>6500</v>
      </c>
      <c r="K3360" s="10">
        <f t="shared" si="27"/>
        <v>3574.9999999999995</v>
      </c>
      <c r="L3360" s="10">
        <f t="shared" si="26"/>
        <v>1251.2499999999998</v>
      </c>
      <c r="M3360" s="11">
        <v>0.35</v>
      </c>
      <c r="O3360" s="16"/>
      <c r="P3360" s="14"/>
      <c r="Q3360" s="12"/>
      <c r="R3360" s="13"/>
    </row>
    <row r="3361" spans="1:18" ht="15.75" customHeight="1" x14ac:dyDescent="0.25">
      <c r="A3361" s="1"/>
      <c r="B3361" s="6" t="s">
        <v>14</v>
      </c>
      <c r="C3361" s="6">
        <v>1185732</v>
      </c>
      <c r="D3361" s="7">
        <v>44422</v>
      </c>
      <c r="E3361" s="6" t="s">
        <v>15</v>
      </c>
      <c r="F3361" s="6" t="s">
        <v>115</v>
      </c>
      <c r="G3361" s="6" t="s">
        <v>116</v>
      </c>
      <c r="H3361" s="6" t="s">
        <v>18</v>
      </c>
      <c r="I3361" s="8">
        <v>0.5</v>
      </c>
      <c r="J3361" s="9">
        <v>4250</v>
      </c>
      <c r="K3361" s="10">
        <f t="shared" si="27"/>
        <v>2125</v>
      </c>
      <c r="L3361" s="10">
        <f t="shared" si="26"/>
        <v>743.75</v>
      </c>
      <c r="M3361" s="11">
        <v>0.35</v>
      </c>
      <c r="O3361" s="16"/>
      <c r="P3361" s="14"/>
      <c r="Q3361" s="12"/>
      <c r="R3361" s="13"/>
    </row>
    <row r="3362" spans="1:18" ht="15.75" customHeight="1" x14ac:dyDescent="0.25">
      <c r="A3362" s="1"/>
      <c r="B3362" s="6" t="s">
        <v>14</v>
      </c>
      <c r="C3362" s="6">
        <v>1185732</v>
      </c>
      <c r="D3362" s="7">
        <v>44422</v>
      </c>
      <c r="E3362" s="6" t="s">
        <v>15</v>
      </c>
      <c r="F3362" s="6" t="s">
        <v>115</v>
      </c>
      <c r="G3362" s="6" t="s">
        <v>116</v>
      </c>
      <c r="H3362" s="6" t="s">
        <v>19</v>
      </c>
      <c r="I3362" s="8">
        <v>0.45</v>
      </c>
      <c r="J3362" s="9">
        <v>3500</v>
      </c>
      <c r="K3362" s="10">
        <f t="shared" si="27"/>
        <v>1575</v>
      </c>
      <c r="L3362" s="10">
        <f t="shared" si="26"/>
        <v>630</v>
      </c>
      <c r="M3362" s="11">
        <v>0.4</v>
      </c>
      <c r="O3362" s="16"/>
      <c r="P3362" s="14"/>
      <c r="Q3362" s="12"/>
      <c r="R3362" s="13"/>
    </row>
    <row r="3363" spans="1:18" ht="15.75" customHeight="1" x14ac:dyDescent="0.25">
      <c r="A3363" s="1"/>
      <c r="B3363" s="6" t="s">
        <v>14</v>
      </c>
      <c r="C3363" s="6">
        <v>1185732</v>
      </c>
      <c r="D3363" s="7">
        <v>44422</v>
      </c>
      <c r="E3363" s="6" t="s">
        <v>15</v>
      </c>
      <c r="F3363" s="6" t="s">
        <v>115</v>
      </c>
      <c r="G3363" s="6" t="s">
        <v>116</v>
      </c>
      <c r="H3363" s="6" t="s">
        <v>20</v>
      </c>
      <c r="I3363" s="8">
        <v>0.45</v>
      </c>
      <c r="J3363" s="9">
        <v>2500</v>
      </c>
      <c r="K3363" s="10">
        <f t="shared" si="27"/>
        <v>1125</v>
      </c>
      <c r="L3363" s="10">
        <f t="shared" si="26"/>
        <v>450</v>
      </c>
      <c r="M3363" s="11">
        <v>0.4</v>
      </c>
      <c r="O3363" s="16"/>
      <c r="P3363" s="14"/>
      <c r="Q3363" s="12"/>
      <c r="R3363" s="13"/>
    </row>
    <row r="3364" spans="1:18" ht="15.75" customHeight="1" x14ac:dyDescent="0.25">
      <c r="A3364" s="1"/>
      <c r="B3364" s="6" t="s">
        <v>14</v>
      </c>
      <c r="C3364" s="6">
        <v>1185732</v>
      </c>
      <c r="D3364" s="7">
        <v>44422</v>
      </c>
      <c r="E3364" s="6" t="s">
        <v>15</v>
      </c>
      <c r="F3364" s="6" t="s">
        <v>115</v>
      </c>
      <c r="G3364" s="6" t="s">
        <v>116</v>
      </c>
      <c r="H3364" s="6" t="s">
        <v>21</v>
      </c>
      <c r="I3364" s="8">
        <v>0.54999999999999993</v>
      </c>
      <c r="J3364" s="9">
        <v>2250</v>
      </c>
      <c r="K3364" s="10">
        <f t="shared" si="27"/>
        <v>1237.4999999999998</v>
      </c>
      <c r="L3364" s="10">
        <f t="shared" si="26"/>
        <v>371.24999999999994</v>
      </c>
      <c r="M3364" s="11">
        <v>0.3</v>
      </c>
      <c r="O3364" s="16"/>
      <c r="P3364" s="14"/>
      <c r="Q3364" s="12"/>
      <c r="R3364" s="13"/>
    </row>
    <row r="3365" spans="1:18" ht="15.75" customHeight="1" x14ac:dyDescent="0.25">
      <c r="A3365" s="1"/>
      <c r="B3365" s="6" t="s">
        <v>14</v>
      </c>
      <c r="C3365" s="6">
        <v>1185732</v>
      </c>
      <c r="D3365" s="7">
        <v>44422</v>
      </c>
      <c r="E3365" s="6" t="s">
        <v>15</v>
      </c>
      <c r="F3365" s="6" t="s">
        <v>115</v>
      </c>
      <c r="G3365" s="6" t="s">
        <v>116</v>
      </c>
      <c r="H3365" s="6" t="s">
        <v>22</v>
      </c>
      <c r="I3365" s="8">
        <v>0.6</v>
      </c>
      <c r="J3365" s="9">
        <v>4000</v>
      </c>
      <c r="K3365" s="10">
        <f t="shared" si="27"/>
        <v>2400</v>
      </c>
      <c r="L3365" s="10">
        <f t="shared" si="26"/>
        <v>960</v>
      </c>
      <c r="M3365" s="11">
        <v>0.4</v>
      </c>
      <c r="O3365" s="16"/>
      <c r="P3365" s="14"/>
      <c r="Q3365" s="12"/>
      <c r="R3365" s="13"/>
    </row>
    <row r="3366" spans="1:18" ht="15.75" customHeight="1" x14ac:dyDescent="0.25">
      <c r="A3366" s="1"/>
      <c r="B3366" s="6" t="s">
        <v>14</v>
      </c>
      <c r="C3366" s="6">
        <v>1185732</v>
      </c>
      <c r="D3366" s="7">
        <v>44452</v>
      </c>
      <c r="E3366" s="6" t="s">
        <v>15</v>
      </c>
      <c r="F3366" s="6" t="s">
        <v>115</v>
      </c>
      <c r="G3366" s="6" t="s">
        <v>116</v>
      </c>
      <c r="H3366" s="6" t="s">
        <v>17</v>
      </c>
      <c r="I3366" s="8">
        <v>0.54999999999999993</v>
      </c>
      <c r="J3366" s="9">
        <v>5250</v>
      </c>
      <c r="K3366" s="10">
        <f t="shared" si="27"/>
        <v>2887.4999999999995</v>
      </c>
      <c r="L3366" s="10">
        <f t="shared" si="26"/>
        <v>1010.6249999999998</v>
      </c>
      <c r="M3366" s="11">
        <v>0.35</v>
      </c>
      <c r="O3366" s="16"/>
      <c r="P3366" s="14"/>
      <c r="Q3366" s="12"/>
      <c r="R3366" s="13"/>
    </row>
    <row r="3367" spans="1:18" ht="15.75" customHeight="1" x14ac:dyDescent="0.25">
      <c r="A3367" s="1"/>
      <c r="B3367" s="6" t="s">
        <v>14</v>
      </c>
      <c r="C3367" s="6">
        <v>1185732</v>
      </c>
      <c r="D3367" s="7">
        <v>44452</v>
      </c>
      <c r="E3367" s="6" t="s">
        <v>15</v>
      </c>
      <c r="F3367" s="6" t="s">
        <v>115</v>
      </c>
      <c r="G3367" s="6" t="s">
        <v>116</v>
      </c>
      <c r="H3367" s="6" t="s">
        <v>18</v>
      </c>
      <c r="I3367" s="8">
        <v>0.5</v>
      </c>
      <c r="J3367" s="9">
        <v>3250</v>
      </c>
      <c r="K3367" s="10">
        <f t="shared" si="27"/>
        <v>1625</v>
      </c>
      <c r="L3367" s="10">
        <f t="shared" si="26"/>
        <v>568.75</v>
      </c>
      <c r="M3367" s="11">
        <v>0.35</v>
      </c>
      <c r="O3367" s="16"/>
      <c r="P3367" s="14"/>
      <c r="Q3367" s="12"/>
      <c r="R3367" s="13"/>
    </row>
    <row r="3368" spans="1:18" ht="15.75" customHeight="1" x14ac:dyDescent="0.25">
      <c r="A3368" s="1"/>
      <c r="B3368" s="6" t="s">
        <v>14</v>
      </c>
      <c r="C3368" s="6">
        <v>1185732</v>
      </c>
      <c r="D3368" s="7">
        <v>44452</v>
      </c>
      <c r="E3368" s="6" t="s">
        <v>15</v>
      </c>
      <c r="F3368" s="6" t="s">
        <v>115</v>
      </c>
      <c r="G3368" s="6" t="s">
        <v>116</v>
      </c>
      <c r="H3368" s="6" t="s">
        <v>19</v>
      </c>
      <c r="I3368" s="8">
        <v>0.45</v>
      </c>
      <c r="J3368" s="9">
        <v>2250</v>
      </c>
      <c r="K3368" s="10">
        <f t="shared" si="27"/>
        <v>1012.5</v>
      </c>
      <c r="L3368" s="10">
        <f t="shared" si="26"/>
        <v>405</v>
      </c>
      <c r="M3368" s="11">
        <v>0.4</v>
      </c>
      <c r="O3368" s="16"/>
      <c r="P3368" s="14"/>
      <c r="Q3368" s="12"/>
      <c r="R3368" s="13"/>
    </row>
    <row r="3369" spans="1:18" ht="15.75" customHeight="1" x14ac:dyDescent="0.25">
      <c r="A3369" s="1"/>
      <c r="B3369" s="6" t="s">
        <v>14</v>
      </c>
      <c r="C3369" s="6">
        <v>1185732</v>
      </c>
      <c r="D3369" s="7">
        <v>44452</v>
      </c>
      <c r="E3369" s="6" t="s">
        <v>15</v>
      </c>
      <c r="F3369" s="6" t="s">
        <v>115</v>
      </c>
      <c r="G3369" s="6" t="s">
        <v>116</v>
      </c>
      <c r="H3369" s="6" t="s">
        <v>20</v>
      </c>
      <c r="I3369" s="8">
        <v>0.45</v>
      </c>
      <c r="J3369" s="9">
        <v>2000</v>
      </c>
      <c r="K3369" s="10">
        <f t="shared" si="27"/>
        <v>900</v>
      </c>
      <c r="L3369" s="10">
        <f t="shared" si="26"/>
        <v>360</v>
      </c>
      <c r="M3369" s="11">
        <v>0.4</v>
      </c>
      <c r="O3369" s="16"/>
      <c r="P3369" s="14"/>
      <c r="Q3369" s="12"/>
      <c r="R3369" s="13"/>
    </row>
    <row r="3370" spans="1:18" ht="15.75" customHeight="1" x14ac:dyDescent="0.25">
      <c r="A3370" s="1"/>
      <c r="B3370" s="6" t="s">
        <v>14</v>
      </c>
      <c r="C3370" s="6">
        <v>1185732</v>
      </c>
      <c r="D3370" s="7">
        <v>44452</v>
      </c>
      <c r="E3370" s="6" t="s">
        <v>15</v>
      </c>
      <c r="F3370" s="6" t="s">
        <v>115</v>
      </c>
      <c r="G3370" s="6" t="s">
        <v>116</v>
      </c>
      <c r="H3370" s="6" t="s">
        <v>21</v>
      </c>
      <c r="I3370" s="8">
        <v>0.54999999999999993</v>
      </c>
      <c r="J3370" s="9">
        <v>2000</v>
      </c>
      <c r="K3370" s="10">
        <f t="shared" si="27"/>
        <v>1099.9999999999998</v>
      </c>
      <c r="L3370" s="10">
        <f t="shared" si="26"/>
        <v>329.99999999999994</v>
      </c>
      <c r="M3370" s="11">
        <v>0.3</v>
      </c>
      <c r="O3370" s="16"/>
      <c r="P3370" s="14"/>
      <c r="Q3370" s="12"/>
      <c r="R3370" s="13"/>
    </row>
    <row r="3371" spans="1:18" ht="15.75" customHeight="1" x14ac:dyDescent="0.25">
      <c r="A3371" s="1"/>
      <c r="B3371" s="6" t="s">
        <v>14</v>
      </c>
      <c r="C3371" s="6">
        <v>1185732</v>
      </c>
      <c r="D3371" s="7">
        <v>44452</v>
      </c>
      <c r="E3371" s="6" t="s">
        <v>15</v>
      </c>
      <c r="F3371" s="6" t="s">
        <v>115</v>
      </c>
      <c r="G3371" s="6" t="s">
        <v>116</v>
      </c>
      <c r="H3371" s="6" t="s">
        <v>22</v>
      </c>
      <c r="I3371" s="8">
        <v>0.6</v>
      </c>
      <c r="J3371" s="9">
        <v>3000</v>
      </c>
      <c r="K3371" s="10">
        <f t="shared" si="27"/>
        <v>1800</v>
      </c>
      <c r="L3371" s="10">
        <f t="shared" si="26"/>
        <v>720</v>
      </c>
      <c r="M3371" s="11">
        <v>0.4</v>
      </c>
      <c r="O3371" s="16"/>
      <c r="P3371" s="14"/>
      <c r="Q3371" s="12"/>
      <c r="R3371" s="13"/>
    </row>
    <row r="3372" spans="1:18" ht="15.75" customHeight="1" x14ac:dyDescent="0.25">
      <c r="A3372" s="1"/>
      <c r="B3372" s="6" t="s">
        <v>14</v>
      </c>
      <c r="C3372" s="6">
        <v>1185732</v>
      </c>
      <c r="D3372" s="7">
        <v>44484</v>
      </c>
      <c r="E3372" s="6" t="s">
        <v>15</v>
      </c>
      <c r="F3372" s="6" t="s">
        <v>115</v>
      </c>
      <c r="G3372" s="6" t="s">
        <v>116</v>
      </c>
      <c r="H3372" s="6" t="s">
        <v>17</v>
      </c>
      <c r="I3372" s="8">
        <v>0.6</v>
      </c>
      <c r="J3372" s="9">
        <v>4750</v>
      </c>
      <c r="K3372" s="10">
        <f t="shared" si="27"/>
        <v>2850</v>
      </c>
      <c r="L3372" s="10">
        <f t="shared" si="26"/>
        <v>997.49999999999989</v>
      </c>
      <c r="M3372" s="11">
        <v>0.35</v>
      </c>
      <c r="O3372" s="16"/>
      <c r="P3372" s="14"/>
      <c r="Q3372" s="12"/>
      <c r="R3372" s="13"/>
    </row>
    <row r="3373" spans="1:18" ht="15.75" customHeight="1" x14ac:dyDescent="0.25">
      <c r="A3373" s="1"/>
      <c r="B3373" s="6" t="s">
        <v>14</v>
      </c>
      <c r="C3373" s="6">
        <v>1185732</v>
      </c>
      <c r="D3373" s="7">
        <v>44484</v>
      </c>
      <c r="E3373" s="6" t="s">
        <v>15</v>
      </c>
      <c r="F3373" s="6" t="s">
        <v>115</v>
      </c>
      <c r="G3373" s="6" t="s">
        <v>116</v>
      </c>
      <c r="H3373" s="6" t="s">
        <v>18</v>
      </c>
      <c r="I3373" s="8">
        <v>0.55000000000000004</v>
      </c>
      <c r="J3373" s="9">
        <v>3000</v>
      </c>
      <c r="K3373" s="10">
        <f t="shared" si="27"/>
        <v>1650.0000000000002</v>
      </c>
      <c r="L3373" s="10">
        <f t="shared" si="26"/>
        <v>577.5</v>
      </c>
      <c r="M3373" s="11">
        <v>0.35</v>
      </c>
      <c r="O3373" s="16"/>
      <c r="P3373" s="14"/>
      <c r="Q3373" s="12"/>
      <c r="R3373" s="13"/>
    </row>
    <row r="3374" spans="1:18" ht="15.75" customHeight="1" x14ac:dyDescent="0.25">
      <c r="A3374" s="1"/>
      <c r="B3374" s="6" t="s">
        <v>14</v>
      </c>
      <c r="C3374" s="6">
        <v>1185732</v>
      </c>
      <c r="D3374" s="7">
        <v>44484</v>
      </c>
      <c r="E3374" s="6" t="s">
        <v>15</v>
      </c>
      <c r="F3374" s="6" t="s">
        <v>115</v>
      </c>
      <c r="G3374" s="6" t="s">
        <v>116</v>
      </c>
      <c r="H3374" s="6" t="s">
        <v>19</v>
      </c>
      <c r="I3374" s="8">
        <v>0.55000000000000004</v>
      </c>
      <c r="J3374" s="9">
        <v>2000</v>
      </c>
      <c r="K3374" s="10">
        <f t="shared" si="27"/>
        <v>1100</v>
      </c>
      <c r="L3374" s="10">
        <f t="shared" si="26"/>
        <v>440</v>
      </c>
      <c r="M3374" s="11">
        <v>0.4</v>
      </c>
      <c r="O3374" s="16"/>
      <c r="P3374" s="14"/>
      <c r="Q3374" s="12"/>
      <c r="R3374" s="13"/>
    </row>
    <row r="3375" spans="1:18" ht="15.75" customHeight="1" x14ac:dyDescent="0.25">
      <c r="A3375" s="1"/>
      <c r="B3375" s="6" t="s">
        <v>14</v>
      </c>
      <c r="C3375" s="6">
        <v>1185732</v>
      </c>
      <c r="D3375" s="7">
        <v>44484</v>
      </c>
      <c r="E3375" s="6" t="s">
        <v>15</v>
      </c>
      <c r="F3375" s="6" t="s">
        <v>115</v>
      </c>
      <c r="G3375" s="6" t="s">
        <v>116</v>
      </c>
      <c r="H3375" s="6" t="s">
        <v>20</v>
      </c>
      <c r="I3375" s="8">
        <v>0.55000000000000004</v>
      </c>
      <c r="J3375" s="9">
        <v>1750</v>
      </c>
      <c r="K3375" s="10">
        <f t="shared" si="27"/>
        <v>962.50000000000011</v>
      </c>
      <c r="L3375" s="10">
        <f t="shared" si="26"/>
        <v>385.00000000000006</v>
      </c>
      <c r="M3375" s="11">
        <v>0.4</v>
      </c>
      <c r="O3375" s="16"/>
      <c r="P3375" s="14"/>
      <c r="Q3375" s="12"/>
      <c r="R3375" s="13"/>
    </row>
    <row r="3376" spans="1:18" ht="15.75" customHeight="1" x14ac:dyDescent="0.25">
      <c r="A3376" s="1"/>
      <c r="B3376" s="6" t="s">
        <v>14</v>
      </c>
      <c r="C3376" s="6">
        <v>1185732</v>
      </c>
      <c r="D3376" s="7">
        <v>44484</v>
      </c>
      <c r="E3376" s="6" t="s">
        <v>15</v>
      </c>
      <c r="F3376" s="6" t="s">
        <v>115</v>
      </c>
      <c r="G3376" s="6" t="s">
        <v>116</v>
      </c>
      <c r="H3376" s="6" t="s">
        <v>21</v>
      </c>
      <c r="I3376" s="8">
        <v>0.65</v>
      </c>
      <c r="J3376" s="9">
        <v>1750</v>
      </c>
      <c r="K3376" s="10">
        <f t="shared" si="27"/>
        <v>1137.5</v>
      </c>
      <c r="L3376" s="10">
        <f t="shared" si="26"/>
        <v>341.25</v>
      </c>
      <c r="M3376" s="11">
        <v>0.3</v>
      </c>
      <c r="O3376" s="16"/>
      <c r="P3376" s="14"/>
      <c r="Q3376" s="12"/>
      <c r="R3376" s="13"/>
    </row>
    <row r="3377" spans="1:18" ht="15.75" customHeight="1" x14ac:dyDescent="0.25">
      <c r="A3377" s="1"/>
      <c r="B3377" s="6" t="s">
        <v>14</v>
      </c>
      <c r="C3377" s="6">
        <v>1185732</v>
      </c>
      <c r="D3377" s="7">
        <v>44484</v>
      </c>
      <c r="E3377" s="6" t="s">
        <v>15</v>
      </c>
      <c r="F3377" s="6" t="s">
        <v>115</v>
      </c>
      <c r="G3377" s="6" t="s">
        <v>116</v>
      </c>
      <c r="H3377" s="6" t="s">
        <v>22</v>
      </c>
      <c r="I3377" s="8">
        <v>0.7</v>
      </c>
      <c r="J3377" s="9">
        <v>3000</v>
      </c>
      <c r="K3377" s="10">
        <f t="shared" si="27"/>
        <v>2100</v>
      </c>
      <c r="L3377" s="10">
        <f t="shared" si="26"/>
        <v>840</v>
      </c>
      <c r="M3377" s="11">
        <v>0.4</v>
      </c>
      <c r="O3377" s="16"/>
      <c r="P3377" s="14"/>
      <c r="Q3377" s="12"/>
      <c r="R3377" s="13"/>
    </row>
    <row r="3378" spans="1:18" ht="15.75" customHeight="1" x14ac:dyDescent="0.25">
      <c r="A3378" s="1"/>
      <c r="B3378" s="6" t="s">
        <v>14</v>
      </c>
      <c r="C3378" s="6">
        <v>1185732</v>
      </c>
      <c r="D3378" s="7">
        <v>44514</v>
      </c>
      <c r="E3378" s="6" t="s">
        <v>15</v>
      </c>
      <c r="F3378" s="6" t="s">
        <v>115</v>
      </c>
      <c r="G3378" s="6" t="s">
        <v>116</v>
      </c>
      <c r="H3378" s="6" t="s">
        <v>17</v>
      </c>
      <c r="I3378" s="8">
        <v>0.65</v>
      </c>
      <c r="J3378" s="9">
        <v>4500</v>
      </c>
      <c r="K3378" s="10">
        <f t="shared" si="27"/>
        <v>2925</v>
      </c>
      <c r="L3378" s="10">
        <f t="shared" si="26"/>
        <v>1023.7499999999999</v>
      </c>
      <c r="M3378" s="11">
        <v>0.35</v>
      </c>
      <c r="O3378" s="16"/>
      <c r="P3378" s="14"/>
      <c r="Q3378" s="12"/>
      <c r="R3378" s="13"/>
    </row>
    <row r="3379" spans="1:18" ht="15.75" customHeight="1" x14ac:dyDescent="0.25">
      <c r="A3379" s="1"/>
      <c r="B3379" s="6" t="s">
        <v>14</v>
      </c>
      <c r="C3379" s="6">
        <v>1185732</v>
      </c>
      <c r="D3379" s="7">
        <v>44514</v>
      </c>
      <c r="E3379" s="6" t="s">
        <v>15</v>
      </c>
      <c r="F3379" s="6" t="s">
        <v>115</v>
      </c>
      <c r="G3379" s="6" t="s">
        <v>116</v>
      </c>
      <c r="H3379" s="6" t="s">
        <v>18</v>
      </c>
      <c r="I3379" s="8">
        <v>0.55000000000000004</v>
      </c>
      <c r="J3379" s="9">
        <v>3250</v>
      </c>
      <c r="K3379" s="10">
        <f t="shared" si="27"/>
        <v>1787.5000000000002</v>
      </c>
      <c r="L3379" s="10">
        <f t="shared" si="26"/>
        <v>625.625</v>
      </c>
      <c r="M3379" s="11">
        <v>0.35</v>
      </c>
      <c r="O3379" s="16"/>
      <c r="P3379" s="14"/>
      <c r="Q3379" s="12"/>
      <c r="R3379" s="13"/>
    </row>
    <row r="3380" spans="1:18" ht="15.75" customHeight="1" x14ac:dyDescent="0.25">
      <c r="A3380" s="1"/>
      <c r="B3380" s="6" t="s">
        <v>14</v>
      </c>
      <c r="C3380" s="6">
        <v>1185732</v>
      </c>
      <c r="D3380" s="7">
        <v>44514</v>
      </c>
      <c r="E3380" s="6" t="s">
        <v>15</v>
      </c>
      <c r="F3380" s="6" t="s">
        <v>115</v>
      </c>
      <c r="G3380" s="6" t="s">
        <v>116</v>
      </c>
      <c r="H3380" s="6" t="s">
        <v>19</v>
      </c>
      <c r="I3380" s="8">
        <v>0.55000000000000004</v>
      </c>
      <c r="J3380" s="9">
        <v>3200</v>
      </c>
      <c r="K3380" s="10">
        <f t="shared" si="27"/>
        <v>1760.0000000000002</v>
      </c>
      <c r="L3380" s="10">
        <f t="shared" si="26"/>
        <v>704.00000000000011</v>
      </c>
      <c r="M3380" s="11">
        <v>0.4</v>
      </c>
      <c r="O3380" s="16"/>
      <c r="P3380" s="14"/>
      <c r="Q3380" s="12"/>
      <c r="R3380" s="13"/>
    </row>
    <row r="3381" spans="1:18" ht="15.75" customHeight="1" x14ac:dyDescent="0.25">
      <c r="A3381" s="1"/>
      <c r="B3381" s="6" t="s">
        <v>14</v>
      </c>
      <c r="C3381" s="6">
        <v>1185732</v>
      </c>
      <c r="D3381" s="7">
        <v>44514</v>
      </c>
      <c r="E3381" s="6" t="s">
        <v>15</v>
      </c>
      <c r="F3381" s="6" t="s">
        <v>115</v>
      </c>
      <c r="G3381" s="6" t="s">
        <v>116</v>
      </c>
      <c r="H3381" s="6" t="s">
        <v>20</v>
      </c>
      <c r="I3381" s="8">
        <v>0.55000000000000004</v>
      </c>
      <c r="J3381" s="9">
        <v>3000</v>
      </c>
      <c r="K3381" s="10">
        <f t="shared" si="27"/>
        <v>1650.0000000000002</v>
      </c>
      <c r="L3381" s="10">
        <f t="shared" si="26"/>
        <v>660.00000000000011</v>
      </c>
      <c r="M3381" s="11">
        <v>0.4</v>
      </c>
      <c r="O3381" s="16"/>
      <c r="P3381" s="14"/>
      <c r="Q3381" s="12"/>
      <c r="R3381" s="13"/>
    </row>
    <row r="3382" spans="1:18" ht="15.75" customHeight="1" x14ac:dyDescent="0.25">
      <c r="A3382" s="1"/>
      <c r="B3382" s="6" t="s">
        <v>14</v>
      </c>
      <c r="C3382" s="6">
        <v>1185732</v>
      </c>
      <c r="D3382" s="7">
        <v>44514</v>
      </c>
      <c r="E3382" s="6" t="s">
        <v>15</v>
      </c>
      <c r="F3382" s="6" t="s">
        <v>115</v>
      </c>
      <c r="G3382" s="6" t="s">
        <v>116</v>
      </c>
      <c r="H3382" s="6" t="s">
        <v>21</v>
      </c>
      <c r="I3382" s="8">
        <v>0.65</v>
      </c>
      <c r="J3382" s="9">
        <v>2750</v>
      </c>
      <c r="K3382" s="10">
        <f t="shared" si="27"/>
        <v>1787.5</v>
      </c>
      <c r="L3382" s="10">
        <f t="shared" si="26"/>
        <v>536.25</v>
      </c>
      <c r="M3382" s="11">
        <v>0.3</v>
      </c>
      <c r="O3382" s="16"/>
      <c r="P3382" s="14"/>
      <c r="Q3382" s="12"/>
      <c r="R3382" s="13"/>
    </row>
    <row r="3383" spans="1:18" ht="15.75" customHeight="1" x14ac:dyDescent="0.25">
      <c r="A3383" s="1"/>
      <c r="B3383" s="6" t="s">
        <v>14</v>
      </c>
      <c r="C3383" s="6">
        <v>1185732</v>
      </c>
      <c r="D3383" s="7">
        <v>44514</v>
      </c>
      <c r="E3383" s="6" t="s">
        <v>15</v>
      </c>
      <c r="F3383" s="6" t="s">
        <v>115</v>
      </c>
      <c r="G3383" s="6" t="s">
        <v>116</v>
      </c>
      <c r="H3383" s="6" t="s">
        <v>22</v>
      </c>
      <c r="I3383" s="8">
        <v>0.7</v>
      </c>
      <c r="J3383" s="9">
        <v>3750</v>
      </c>
      <c r="K3383" s="10">
        <f t="shared" si="27"/>
        <v>2625</v>
      </c>
      <c r="L3383" s="10">
        <f t="shared" si="26"/>
        <v>1050</v>
      </c>
      <c r="M3383" s="11">
        <v>0.4</v>
      </c>
      <c r="O3383" s="16"/>
      <c r="P3383" s="14"/>
      <c r="Q3383" s="12"/>
      <c r="R3383" s="13"/>
    </row>
    <row r="3384" spans="1:18" ht="15.75" customHeight="1" x14ac:dyDescent="0.25">
      <c r="A3384" s="1"/>
      <c r="B3384" s="6" t="s">
        <v>14</v>
      </c>
      <c r="C3384" s="6">
        <v>1185732</v>
      </c>
      <c r="D3384" s="7">
        <v>44543</v>
      </c>
      <c r="E3384" s="6" t="s">
        <v>15</v>
      </c>
      <c r="F3384" s="6" t="s">
        <v>115</v>
      </c>
      <c r="G3384" s="6" t="s">
        <v>116</v>
      </c>
      <c r="H3384" s="6" t="s">
        <v>17</v>
      </c>
      <c r="I3384" s="8">
        <v>0.65</v>
      </c>
      <c r="J3384" s="9">
        <v>6000</v>
      </c>
      <c r="K3384" s="10">
        <f t="shared" si="27"/>
        <v>3900</v>
      </c>
      <c r="L3384" s="10">
        <f t="shared" si="26"/>
        <v>1365</v>
      </c>
      <c r="M3384" s="11">
        <v>0.35</v>
      </c>
      <c r="O3384" s="16"/>
      <c r="P3384" s="14"/>
      <c r="Q3384" s="12"/>
      <c r="R3384" s="13"/>
    </row>
    <row r="3385" spans="1:18" ht="15.75" customHeight="1" x14ac:dyDescent="0.25">
      <c r="A3385" s="1"/>
      <c r="B3385" s="6" t="s">
        <v>14</v>
      </c>
      <c r="C3385" s="6">
        <v>1185732</v>
      </c>
      <c r="D3385" s="7">
        <v>44543</v>
      </c>
      <c r="E3385" s="6" t="s">
        <v>15</v>
      </c>
      <c r="F3385" s="6" t="s">
        <v>115</v>
      </c>
      <c r="G3385" s="6" t="s">
        <v>116</v>
      </c>
      <c r="H3385" s="6" t="s">
        <v>18</v>
      </c>
      <c r="I3385" s="8">
        <v>0.55000000000000004</v>
      </c>
      <c r="J3385" s="9">
        <v>4000</v>
      </c>
      <c r="K3385" s="10">
        <f t="shared" si="27"/>
        <v>2200</v>
      </c>
      <c r="L3385" s="10">
        <f t="shared" si="26"/>
        <v>770</v>
      </c>
      <c r="M3385" s="11">
        <v>0.35</v>
      </c>
      <c r="O3385" s="16"/>
      <c r="P3385" s="14"/>
      <c r="Q3385" s="12"/>
      <c r="R3385" s="13"/>
    </row>
    <row r="3386" spans="1:18" ht="15.75" customHeight="1" x14ac:dyDescent="0.25">
      <c r="A3386" s="1"/>
      <c r="B3386" s="6" t="s">
        <v>14</v>
      </c>
      <c r="C3386" s="6">
        <v>1185732</v>
      </c>
      <c r="D3386" s="7">
        <v>44543</v>
      </c>
      <c r="E3386" s="6" t="s">
        <v>15</v>
      </c>
      <c r="F3386" s="6" t="s">
        <v>115</v>
      </c>
      <c r="G3386" s="6" t="s">
        <v>116</v>
      </c>
      <c r="H3386" s="6" t="s">
        <v>19</v>
      </c>
      <c r="I3386" s="8">
        <v>0.55000000000000004</v>
      </c>
      <c r="J3386" s="9">
        <v>3750</v>
      </c>
      <c r="K3386" s="10">
        <f t="shared" si="27"/>
        <v>2062.5</v>
      </c>
      <c r="L3386" s="10">
        <f t="shared" si="26"/>
        <v>825</v>
      </c>
      <c r="M3386" s="11">
        <v>0.4</v>
      </c>
      <c r="O3386" s="16"/>
      <c r="P3386" s="14"/>
      <c r="Q3386" s="12"/>
      <c r="R3386" s="13"/>
    </row>
    <row r="3387" spans="1:18" ht="15.75" customHeight="1" x14ac:dyDescent="0.25">
      <c r="A3387" s="1"/>
      <c r="B3387" s="6" t="s">
        <v>14</v>
      </c>
      <c r="C3387" s="6">
        <v>1185732</v>
      </c>
      <c r="D3387" s="7">
        <v>44543</v>
      </c>
      <c r="E3387" s="6" t="s">
        <v>15</v>
      </c>
      <c r="F3387" s="6" t="s">
        <v>115</v>
      </c>
      <c r="G3387" s="6" t="s">
        <v>116</v>
      </c>
      <c r="H3387" s="6" t="s">
        <v>20</v>
      </c>
      <c r="I3387" s="8">
        <v>0.55000000000000004</v>
      </c>
      <c r="J3387" s="9">
        <v>3250</v>
      </c>
      <c r="K3387" s="10">
        <f t="shared" si="27"/>
        <v>1787.5000000000002</v>
      </c>
      <c r="L3387" s="10">
        <f t="shared" si="26"/>
        <v>715.00000000000011</v>
      </c>
      <c r="M3387" s="11">
        <v>0.4</v>
      </c>
      <c r="O3387" s="16"/>
      <c r="P3387" s="14"/>
      <c r="Q3387" s="12"/>
      <c r="R3387" s="13"/>
    </row>
    <row r="3388" spans="1:18" ht="15.75" customHeight="1" x14ac:dyDescent="0.25">
      <c r="A3388" s="1"/>
      <c r="B3388" s="6" t="s">
        <v>14</v>
      </c>
      <c r="C3388" s="6">
        <v>1185732</v>
      </c>
      <c r="D3388" s="7">
        <v>44543</v>
      </c>
      <c r="E3388" s="6" t="s">
        <v>15</v>
      </c>
      <c r="F3388" s="6" t="s">
        <v>115</v>
      </c>
      <c r="G3388" s="6" t="s">
        <v>116</v>
      </c>
      <c r="H3388" s="6" t="s">
        <v>21</v>
      </c>
      <c r="I3388" s="8">
        <v>0.65</v>
      </c>
      <c r="J3388" s="9">
        <v>3250</v>
      </c>
      <c r="K3388" s="10">
        <f t="shared" si="27"/>
        <v>2112.5</v>
      </c>
      <c r="L3388" s="10">
        <f t="shared" si="26"/>
        <v>633.75</v>
      </c>
      <c r="M3388" s="11">
        <v>0.3</v>
      </c>
      <c r="O3388" s="16"/>
      <c r="P3388" s="14"/>
      <c r="Q3388" s="12"/>
      <c r="R3388" s="13"/>
    </row>
    <row r="3389" spans="1:18" ht="15.75" customHeight="1" x14ac:dyDescent="0.25">
      <c r="A3389" s="1"/>
      <c r="B3389" s="6" t="s">
        <v>14</v>
      </c>
      <c r="C3389" s="6">
        <v>1185732</v>
      </c>
      <c r="D3389" s="7">
        <v>44543</v>
      </c>
      <c r="E3389" s="6" t="s">
        <v>15</v>
      </c>
      <c r="F3389" s="6" t="s">
        <v>115</v>
      </c>
      <c r="G3389" s="6" t="s">
        <v>116</v>
      </c>
      <c r="H3389" s="6" t="s">
        <v>22</v>
      </c>
      <c r="I3389" s="8">
        <v>0.7</v>
      </c>
      <c r="J3389" s="9">
        <v>4250</v>
      </c>
      <c r="K3389" s="10">
        <f t="shared" si="27"/>
        <v>2975</v>
      </c>
      <c r="L3389" s="10">
        <f t="shared" si="26"/>
        <v>1190</v>
      </c>
      <c r="M3389" s="11">
        <v>0.4</v>
      </c>
      <c r="O3389" s="16"/>
      <c r="P3389" s="14"/>
      <c r="Q3389" s="12"/>
      <c r="R3389" s="13"/>
    </row>
    <row r="3390" spans="1:18" ht="15.75" customHeight="1" x14ac:dyDescent="0.25">
      <c r="A3390" s="1" t="s">
        <v>39</v>
      </c>
      <c r="B3390" s="6" t="s">
        <v>14</v>
      </c>
      <c r="C3390" s="6">
        <v>1185732</v>
      </c>
      <c r="D3390" s="7">
        <v>44206</v>
      </c>
      <c r="E3390" s="6" t="s">
        <v>15</v>
      </c>
      <c r="F3390" s="6" t="s">
        <v>117</v>
      </c>
      <c r="G3390" s="6" t="s">
        <v>118</v>
      </c>
      <c r="H3390" s="6" t="s">
        <v>17</v>
      </c>
      <c r="I3390" s="8">
        <v>0.35000000000000003</v>
      </c>
      <c r="J3390" s="9">
        <v>4750</v>
      </c>
      <c r="K3390" s="10">
        <f t="shared" si="27"/>
        <v>1662.5000000000002</v>
      </c>
      <c r="L3390" s="10">
        <f t="shared" si="26"/>
        <v>581.875</v>
      </c>
      <c r="M3390" s="11">
        <v>0.35</v>
      </c>
      <c r="O3390" s="16"/>
      <c r="P3390" s="14"/>
      <c r="Q3390" s="12"/>
      <c r="R3390" s="13"/>
    </row>
    <row r="3391" spans="1:18" ht="15.75" customHeight="1" x14ac:dyDescent="0.25">
      <c r="A3391" s="1"/>
      <c r="B3391" s="6" t="s">
        <v>14</v>
      </c>
      <c r="C3391" s="6">
        <v>1185732</v>
      </c>
      <c r="D3391" s="7">
        <v>44206</v>
      </c>
      <c r="E3391" s="6" t="s">
        <v>15</v>
      </c>
      <c r="F3391" s="6" t="s">
        <v>117</v>
      </c>
      <c r="G3391" s="6" t="s">
        <v>118</v>
      </c>
      <c r="H3391" s="6" t="s">
        <v>18</v>
      </c>
      <c r="I3391" s="8">
        <v>0.35000000000000003</v>
      </c>
      <c r="J3391" s="9">
        <v>2750</v>
      </c>
      <c r="K3391" s="10">
        <f t="shared" si="27"/>
        <v>962.50000000000011</v>
      </c>
      <c r="L3391" s="10">
        <f t="shared" si="26"/>
        <v>336.875</v>
      </c>
      <c r="M3391" s="11">
        <v>0.35</v>
      </c>
      <c r="O3391" s="16"/>
      <c r="P3391" s="14"/>
      <c r="Q3391" s="12"/>
      <c r="R3391" s="13"/>
    </row>
    <row r="3392" spans="1:18" ht="15.75" customHeight="1" x14ac:dyDescent="0.25">
      <c r="A3392" s="1"/>
      <c r="B3392" s="6" t="s">
        <v>14</v>
      </c>
      <c r="C3392" s="6">
        <v>1185732</v>
      </c>
      <c r="D3392" s="7">
        <v>44206</v>
      </c>
      <c r="E3392" s="6" t="s">
        <v>15</v>
      </c>
      <c r="F3392" s="6" t="s">
        <v>117</v>
      </c>
      <c r="G3392" s="6" t="s">
        <v>118</v>
      </c>
      <c r="H3392" s="6" t="s">
        <v>19</v>
      </c>
      <c r="I3392" s="8">
        <v>0.25000000000000006</v>
      </c>
      <c r="J3392" s="9">
        <v>2750</v>
      </c>
      <c r="K3392" s="10">
        <f t="shared" si="27"/>
        <v>687.50000000000011</v>
      </c>
      <c r="L3392" s="10">
        <f t="shared" si="26"/>
        <v>275.00000000000006</v>
      </c>
      <c r="M3392" s="11">
        <v>0.4</v>
      </c>
      <c r="O3392" s="16"/>
      <c r="P3392" s="14"/>
      <c r="Q3392" s="12"/>
      <c r="R3392" s="13"/>
    </row>
    <row r="3393" spans="1:18" ht="15.75" customHeight="1" x14ac:dyDescent="0.25">
      <c r="A3393" s="1"/>
      <c r="B3393" s="6" t="s">
        <v>14</v>
      </c>
      <c r="C3393" s="6">
        <v>1185732</v>
      </c>
      <c r="D3393" s="7">
        <v>44206</v>
      </c>
      <c r="E3393" s="6" t="s">
        <v>15</v>
      </c>
      <c r="F3393" s="6" t="s">
        <v>117</v>
      </c>
      <c r="G3393" s="6" t="s">
        <v>118</v>
      </c>
      <c r="H3393" s="6" t="s">
        <v>20</v>
      </c>
      <c r="I3393" s="8">
        <v>0.3</v>
      </c>
      <c r="J3393" s="9">
        <v>1250</v>
      </c>
      <c r="K3393" s="10">
        <f t="shared" si="27"/>
        <v>375</v>
      </c>
      <c r="L3393" s="10">
        <f t="shared" si="26"/>
        <v>150</v>
      </c>
      <c r="M3393" s="11">
        <v>0.4</v>
      </c>
      <c r="O3393" s="16"/>
      <c r="P3393" s="14"/>
      <c r="Q3393" s="12"/>
      <c r="R3393" s="13"/>
    </row>
    <row r="3394" spans="1:18" ht="15.75" customHeight="1" x14ac:dyDescent="0.25">
      <c r="A3394" s="1"/>
      <c r="B3394" s="6" t="s">
        <v>14</v>
      </c>
      <c r="C3394" s="6">
        <v>1185732</v>
      </c>
      <c r="D3394" s="7">
        <v>44206</v>
      </c>
      <c r="E3394" s="6" t="s">
        <v>15</v>
      </c>
      <c r="F3394" s="6" t="s">
        <v>117</v>
      </c>
      <c r="G3394" s="6" t="s">
        <v>118</v>
      </c>
      <c r="H3394" s="6" t="s">
        <v>21</v>
      </c>
      <c r="I3394" s="8">
        <v>0.45</v>
      </c>
      <c r="J3394" s="9">
        <v>1750</v>
      </c>
      <c r="K3394" s="10">
        <f t="shared" si="27"/>
        <v>787.5</v>
      </c>
      <c r="L3394" s="10">
        <f t="shared" si="26"/>
        <v>236.25</v>
      </c>
      <c r="M3394" s="11">
        <v>0.3</v>
      </c>
      <c r="O3394" s="16"/>
      <c r="P3394" s="14"/>
      <c r="Q3394" s="12"/>
      <c r="R3394" s="13"/>
    </row>
    <row r="3395" spans="1:18" ht="15.75" customHeight="1" x14ac:dyDescent="0.25">
      <c r="A3395" s="1"/>
      <c r="B3395" s="6" t="s">
        <v>14</v>
      </c>
      <c r="C3395" s="6">
        <v>1185732</v>
      </c>
      <c r="D3395" s="7">
        <v>44206</v>
      </c>
      <c r="E3395" s="6" t="s">
        <v>15</v>
      </c>
      <c r="F3395" s="6" t="s">
        <v>117</v>
      </c>
      <c r="G3395" s="6" t="s">
        <v>118</v>
      </c>
      <c r="H3395" s="6" t="s">
        <v>22</v>
      </c>
      <c r="I3395" s="8">
        <v>0.35000000000000003</v>
      </c>
      <c r="J3395" s="9">
        <v>2750</v>
      </c>
      <c r="K3395" s="10">
        <f t="shared" si="27"/>
        <v>962.50000000000011</v>
      </c>
      <c r="L3395" s="10">
        <f t="shared" si="26"/>
        <v>385.00000000000006</v>
      </c>
      <c r="M3395" s="11">
        <v>0.4</v>
      </c>
      <c r="O3395" s="16"/>
      <c r="P3395" s="14"/>
      <c r="Q3395" s="12"/>
      <c r="R3395" s="13"/>
    </row>
    <row r="3396" spans="1:18" ht="15.75" customHeight="1" x14ac:dyDescent="0.25">
      <c r="A3396" s="1"/>
      <c r="B3396" s="6" t="s">
        <v>14</v>
      </c>
      <c r="C3396" s="6">
        <v>1185732</v>
      </c>
      <c r="D3396" s="7">
        <v>44235</v>
      </c>
      <c r="E3396" s="6" t="s">
        <v>15</v>
      </c>
      <c r="F3396" s="6" t="s">
        <v>117</v>
      </c>
      <c r="G3396" s="6" t="s">
        <v>118</v>
      </c>
      <c r="H3396" s="6" t="s">
        <v>17</v>
      </c>
      <c r="I3396" s="8">
        <v>0.35000000000000003</v>
      </c>
      <c r="J3396" s="9">
        <v>5250</v>
      </c>
      <c r="K3396" s="10">
        <f t="shared" si="27"/>
        <v>1837.5000000000002</v>
      </c>
      <c r="L3396" s="10">
        <f t="shared" si="26"/>
        <v>643.125</v>
      </c>
      <c r="M3396" s="11">
        <v>0.35</v>
      </c>
      <c r="O3396" s="16"/>
      <c r="P3396" s="14"/>
      <c r="Q3396" s="12"/>
      <c r="R3396" s="13"/>
    </row>
    <row r="3397" spans="1:18" ht="15.75" customHeight="1" x14ac:dyDescent="0.25">
      <c r="A3397" s="1"/>
      <c r="B3397" s="6" t="s">
        <v>14</v>
      </c>
      <c r="C3397" s="6">
        <v>1185732</v>
      </c>
      <c r="D3397" s="7">
        <v>44235</v>
      </c>
      <c r="E3397" s="6" t="s">
        <v>15</v>
      </c>
      <c r="F3397" s="6" t="s">
        <v>117</v>
      </c>
      <c r="G3397" s="6" t="s">
        <v>118</v>
      </c>
      <c r="H3397" s="6" t="s">
        <v>18</v>
      </c>
      <c r="I3397" s="8">
        <v>0.35000000000000003</v>
      </c>
      <c r="J3397" s="9">
        <v>1750</v>
      </c>
      <c r="K3397" s="10">
        <f t="shared" si="27"/>
        <v>612.50000000000011</v>
      </c>
      <c r="L3397" s="10">
        <f t="shared" si="26"/>
        <v>214.37500000000003</v>
      </c>
      <c r="M3397" s="11">
        <v>0.35</v>
      </c>
      <c r="O3397" s="16"/>
      <c r="P3397" s="14"/>
      <c r="Q3397" s="12"/>
      <c r="R3397" s="13"/>
    </row>
    <row r="3398" spans="1:18" ht="15.75" customHeight="1" x14ac:dyDescent="0.25">
      <c r="A3398" s="1"/>
      <c r="B3398" s="6" t="s">
        <v>14</v>
      </c>
      <c r="C3398" s="6">
        <v>1185732</v>
      </c>
      <c r="D3398" s="7">
        <v>44235</v>
      </c>
      <c r="E3398" s="6" t="s">
        <v>15</v>
      </c>
      <c r="F3398" s="6" t="s">
        <v>117</v>
      </c>
      <c r="G3398" s="6" t="s">
        <v>118</v>
      </c>
      <c r="H3398" s="6" t="s">
        <v>19</v>
      </c>
      <c r="I3398" s="8">
        <v>0.25000000000000006</v>
      </c>
      <c r="J3398" s="9">
        <v>2250</v>
      </c>
      <c r="K3398" s="10">
        <f t="shared" si="27"/>
        <v>562.50000000000011</v>
      </c>
      <c r="L3398" s="10">
        <f t="shared" si="26"/>
        <v>225.00000000000006</v>
      </c>
      <c r="M3398" s="11">
        <v>0.4</v>
      </c>
      <c r="O3398" s="16"/>
      <c r="P3398" s="14"/>
      <c r="Q3398" s="12"/>
      <c r="R3398" s="13"/>
    </row>
    <row r="3399" spans="1:18" ht="15.75" customHeight="1" x14ac:dyDescent="0.25">
      <c r="A3399" s="1"/>
      <c r="B3399" s="6" t="s">
        <v>14</v>
      </c>
      <c r="C3399" s="6">
        <v>1185732</v>
      </c>
      <c r="D3399" s="7">
        <v>44235</v>
      </c>
      <c r="E3399" s="6" t="s">
        <v>15</v>
      </c>
      <c r="F3399" s="6" t="s">
        <v>117</v>
      </c>
      <c r="G3399" s="6" t="s">
        <v>118</v>
      </c>
      <c r="H3399" s="6" t="s">
        <v>20</v>
      </c>
      <c r="I3399" s="8">
        <v>0.3</v>
      </c>
      <c r="J3399" s="9">
        <v>1000</v>
      </c>
      <c r="K3399" s="10">
        <f t="shared" si="27"/>
        <v>300</v>
      </c>
      <c r="L3399" s="10">
        <f t="shared" si="26"/>
        <v>120</v>
      </c>
      <c r="M3399" s="11">
        <v>0.4</v>
      </c>
      <c r="O3399" s="16"/>
      <c r="P3399" s="14"/>
      <c r="Q3399" s="12"/>
      <c r="R3399" s="13"/>
    </row>
    <row r="3400" spans="1:18" ht="15.75" customHeight="1" x14ac:dyDescent="0.25">
      <c r="A3400" s="1"/>
      <c r="B3400" s="6" t="s">
        <v>14</v>
      </c>
      <c r="C3400" s="6">
        <v>1185732</v>
      </c>
      <c r="D3400" s="7">
        <v>44235</v>
      </c>
      <c r="E3400" s="6" t="s">
        <v>15</v>
      </c>
      <c r="F3400" s="6" t="s">
        <v>117</v>
      </c>
      <c r="G3400" s="6" t="s">
        <v>118</v>
      </c>
      <c r="H3400" s="6" t="s">
        <v>21</v>
      </c>
      <c r="I3400" s="8">
        <v>0.45</v>
      </c>
      <c r="J3400" s="9">
        <v>1750</v>
      </c>
      <c r="K3400" s="10">
        <f t="shared" si="27"/>
        <v>787.5</v>
      </c>
      <c r="L3400" s="10">
        <f t="shared" si="26"/>
        <v>236.25</v>
      </c>
      <c r="M3400" s="11">
        <v>0.3</v>
      </c>
      <c r="O3400" s="16"/>
      <c r="P3400" s="14"/>
      <c r="Q3400" s="12"/>
      <c r="R3400" s="13"/>
    </row>
    <row r="3401" spans="1:18" ht="15.75" customHeight="1" x14ac:dyDescent="0.25">
      <c r="A3401" s="1"/>
      <c r="B3401" s="6" t="s">
        <v>14</v>
      </c>
      <c r="C3401" s="6">
        <v>1185732</v>
      </c>
      <c r="D3401" s="7">
        <v>44235</v>
      </c>
      <c r="E3401" s="6" t="s">
        <v>15</v>
      </c>
      <c r="F3401" s="6" t="s">
        <v>117</v>
      </c>
      <c r="G3401" s="6" t="s">
        <v>118</v>
      </c>
      <c r="H3401" s="6" t="s">
        <v>22</v>
      </c>
      <c r="I3401" s="8">
        <v>0.35000000000000003</v>
      </c>
      <c r="J3401" s="9">
        <v>2750</v>
      </c>
      <c r="K3401" s="10">
        <f t="shared" si="27"/>
        <v>962.50000000000011</v>
      </c>
      <c r="L3401" s="10">
        <f t="shared" si="26"/>
        <v>385.00000000000006</v>
      </c>
      <c r="M3401" s="11">
        <v>0.4</v>
      </c>
      <c r="O3401" s="16"/>
      <c r="P3401" s="14"/>
      <c r="Q3401" s="12"/>
      <c r="R3401" s="13"/>
    </row>
    <row r="3402" spans="1:18" ht="15.75" customHeight="1" x14ac:dyDescent="0.25">
      <c r="A3402" s="1"/>
      <c r="B3402" s="6" t="s">
        <v>14</v>
      </c>
      <c r="C3402" s="6">
        <v>1185732</v>
      </c>
      <c r="D3402" s="7">
        <v>44261</v>
      </c>
      <c r="E3402" s="6" t="s">
        <v>15</v>
      </c>
      <c r="F3402" s="6" t="s">
        <v>117</v>
      </c>
      <c r="G3402" s="6" t="s">
        <v>118</v>
      </c>
      <c r="H3402" s="6" t="s">
        <v>17</v>
      </c>
      <c r="I3402" s="8">
        <v>0.35000000000000003</v>
      </c>
      <c r="J3402" s="9">
        <v>4950</v>
      </c>
      <c r="K3402" s="10">
        <f t="shared" si="27"/>
        <v>1732.5000000000002</v>
      </c>
      <c r="L3402" s="10">
        <f t="shared" si="26"/>
        <v>606.375</v>
      </c>
      <c r="M3402" s="11">
        <v>0.35</v>
      </c>
      <c r="O3402" s="16"/>
      <c r="P3402" s="14"/>
      <c r="Q3402" s="12"/>
      <c r="R3402" s="13"/>
    </row>
    <row r="3403" spans="1:18" ht="15.75" customHeight="1" x14ac:dyDescent="0.25">
      <c r="A3403" s="1"/>
      <c r="B3403" s="6" t="s">
        <v>14</v>
      </c>
      <c r="C3403" s="6">
        <v>1185732</v>
      </c>
      <c r="D3403" s="7">
        <v>44261</v>
      </c>
      <c r="E3403" s="6" t="s">
        <v>15</v>
      </c>
      <c r="F3403" s="6" t="s">
        <v>117</v>
      </c>
      <c r="G3403" s="6" t="s">
        <v>118</v>
      </c>
      <c r="H3403" s="6" t="s">
        <v>18</v>
      </c>
      <c r="I3403" s="8">
        <v>0.35000000000000003</v>
      </c>
      <c r="J3403" s="9">
        <v>2000</v>
      </c>
      <c r="K3403" s="10">
        <f t="shared" si="27"/>
        <v>700.00000000000011</v>
      </c>
      <c r="L3403" s="10">
        <f t="shared" si="26"/>
        <v>245.00000000000003</v>
      </c>
      <c r="M3403" s="11">
        <v>0.35</v>
      </c>
      <c r="O3403" s="16"/>
      <c r="P3403" s="14"/>
      <c r="Q3403" s="12"/>
      <c r="R3403" s="13"/>
    </row>
    <row r="3404" spans="1:18" ht="15.75" customHeight="1" x14ac:dyDescent="0.25">
      <c r="A3404" s="1"/>
      <c r="B3404" s="6" t="s">
        <v>14</v>
      </c>
      <c r="C3404" s="6">
        <v>1185732</v>
      </c>
      <c r="D3404" s="7">
        <v>44261</v>
      </c>
      <c r="E3404" s="6" t="s">
        <v>15</v>
      </c>
      <c r="F3404" s="6" t="s">
        <v>117</v>
      </c>
      <c r="G3404" s="6" t="s">
        <v>118</v>
      </c>
      <c r="H3404" s="6" t="s">
        <v>19</v>
      </c>
      <c r="I3404" s="8">
        <v>0.25000000000000006</v>
      </c>
      <c r="J3404" s="9">
        <v>2250</v>
      </c>
      <c r="K3404" s="10">
        <f t="shared" si="27"/>
        <v>562.50000000000011</v>
      </c>
      <c r="L3404" s="10">
        <f t="shared" si="26"/>
        <v>225.00000000000006</v>
      </c>
      <c r="M3404" s="11">
        <v>0.4</v>
      </c>
      <c r="O3404" s="16"/>
      <c r="P3404" s="14"/>
      <c r="Q3404" s="12"/>
      <c r="R3404" s="13"/>
    </row>
    <row r="3405" spans="1:18" ht="15.75" customHeight="1" x14ac:dyDescent="0.25">
      <c r="A3405" s="1"/>
      <c r="B3405" s="6" t="s">
        <v>14</v>
      </c>
      <c r="C3405" s="6">
        <v>1185732</v>
      </c>
      <c r="D3405" s="7">
        <v>44261</v>
      </c>
      <c r="E3405" s="6" t="s">
        <v>15</v>
      </c>
      <c r="F3405" s="6" t="s">
        <v>117</v>
      </c>
      <c r="G3405" s="6" t="s">
        <v>118</v>
      </c>
      <c r="H3405" s="6" t="s">
        <v>20</v>
      </c>
      <c r="I3405" s="8">
        <v>0.3</v>
      </c>
      <c r="J3405" s="9">
        <v>750</v>
      </c>
      <c r="K3405" s="10">
        <f t="shared" si="27"/>
        <v>225</v>
      </c>
      <c r="L3405" s="10">
        <f t="shared" si="26"/>
        <v>90</v>
      </c>
      <c r="M3405" s="11">
        <v>0.4</v>
      </c>
      <c r="O3405" s="16"/>
      <c r="P3405" s="14"/>
      <c r="Q3405" s="12"/>
      <c r="R3405" s="13"/>
    </row>
    <row r="3406" spans="1:18" ht="15.75" customHeight="1" x14ac:dyDescent="0.25">
      <c r="A3406" s="1"/>
      <c r="B3406" s="6" t="s">
        <v>14</v>
      </c>
      <c r="C3406" s="6">
        <v>1185732</v>
      </c>
      <c r="D3406" s="7">
        <v>44261</v>
      </c>
      <c r="E3406" s="6" t="s">
        <v>15</v>
      </c>
      <c r="F3406" s="6" t="s">
        <v>117</v>
      </c>
      <c r="G3406" s="6" t="s">
        <v>118</v>
      </c>
      <c r="H3406" s="6" t="s">
        <v>21</v>
      </c>
      <c r="I3406" s="8">
        <v>0.45</v>
      </c>
      <c r="J3406" s="9">
        <v>1250</v>
      </c>
      <c r="K3406" s="10">
        <f t="shared" si="27"/>
        <v>562.5</v>
      </c>
      <c r="L3406" s="10">
        <f t="shared" si="26"/>
        <v>168.75</v>
      </c>
      <c r="M3406" s="11">
        <v>0.3</v>
      </c>
      <c r="O3406" s="16"/>
      <c r="P3406" s="14"/>
      <c r="Q3406" s="12"/>
      <c r="R3406" s="13"/>
    </row>
    <row r="3407" spans="1:18" ht="15.75" customHeight="1" x14ac:dyDescent="0.25">
      <c r="A3407" s="1"/>
      <c r="B3407" s="6" t="s">
        <v>14</v>
      </c>
      <c r="C3407" s="6">
        <v>1185732</v>
      </c>
      <c r="D3407" s="7">
        <v>44261</v>
      </c>
      <c r="E3407" s="6" t="s">
        <v>15</v>
      </c>
      <c r="F3407" s="6" t="s">
        <v>117</v>
      </c>
      <c r="G3407" s="6" t="s">
        <v>118</v>
      </c>
      <c r="H3407" s="6" t="s">
        <v>22</v>
      </c>
      <c r="I3407" s="8">
        <v>0.35000000000000003</v>
      </c>
      <c r="J3407" s="9">
        <v>2250</v>
      </c>
      <c r="K3407" s="10">
        <f t="shared" si="27"/>
        <v>787.50000000000011</v>
      </c>
      <c r="L3407" s="10">
        <f t="shared" si="26"/>
        <v>315.00000000000006</v>
      </c>
      <c r="M3407" s="11">
        <v>0.4</v>
      </c>
      <c r="O3407" s="16"/>
      <c r="P3407" s="14"/>
      <c r="Q3407" s="12"/>
      <c r="R3407" s="13"/>
    </row>
    <row r="3408" spans="1:18" ht="15.75" customHeight="1" x14ac:dyDescent="0.25">
      <c r="A3408" s="1"/>
      <c r="B3408" s="6" t="s">
        <v>14</v>
      </c>
      <c r="C3408" s="6">
        <v>1185732</v>
      </c>
      <c r="D3408" s="7">
        <v>44293</v>
      </c>
      <c r="E3408" s="6" t="s">
        <v>15</v>
      </c>
      <c r="F3408" s="6" t="s">
        <v>117</v>
      </c>
      <c r="G3408" s="6" t="s">
        <v>118</v>
      </c>
      <c r="H3408" s="6" t="s">
        <v>17</v>
      </c>
      <c r="I3408" s="8">
        <v>0.35000000000000003</v>
      </c>
      <c r="J3408" s="9">
        <v>4750</v>
      </c>
      <c r="K3408" s="10">
        <f t="shared" si="27"/>
        <v>1662.5000000000002</v>
      </c>
      <c r="L3408" s="10">
        <f t="shared" si="26"/>
        <v>581.875</v>
      </c>
      <c r="M3408" s="11">
        <v>0.35</v>
      </c>
      <c r="O3408" s="16"/>
      <c r="P3408" s="14"/>
      <c r="Q3408" s="12"/>
      <c r="R3408" s="13"/>
    </row>
    <row r="3409" spans="1:18" ht="15.75" customHeight="1" x14ac:dyDescent="0.25">
      <c r="A3409" s="1"/>
      <c r="B3409" s="6" t="s">
        <v>14</v>
      </c>
      <c r="C3409" s="6">
        <v>1185732</v>
      </c>
      <c r="D3409" s="7">
        <v>44293</v>
      </c>
      <c r="E3409" s="6" t="s">
        <v>15</v>
      </c>
      <c r="F3409" s="6" t="s">
        <v>117</v>
      </c>
      <c r="G3409" s="6" t="s">
        <v>118</v>
      </c>
      <c r="H3409" s="6" t="s">
        <v>18</v>
      </c>
      <c r="I3409" s="8">
        <v>0.35000000000000003</v>
      </c>
      <c r="J3409" s="9">
        <v>1750</v>
      </c>
      <c r="K3409" s="10">
        <f t="shared" si="27"/>
        <v>612.50000000000011</v>
      </c>
      <c r="L3409" s="10">
        <f t="shared" si="26"/>
        <v>214.37500000000003</v>
      </c>
      <c r="M3409" s="11">
        <v>0.35</v>
      </c>
      <c r="O3409" s="16"/>
      <c r="P3409" s="14"/>
      <c r="Q3409" s="12"/>
      <c r="R3409" s="13"/>
    </row>
    <row r="3410" spans="1:18" ht="15.75" customHeight="1" x14ac:dyDescent="0.25">
      <c r="A3410" s="1"/>
      <c r="B3410" s="6" t="s">
        <v>14</v>
      </c>
      <c r="C3410" s="6">
        <v>1185732</v>
      </c>
      <c r="D3410" s="7">
        <v>44293</v>
      </c>
      <c r="E3410" s="6" t="s">
        <v>15</v>
      </c>
      <c r="F3410" s="6" t="s">
        <v>117</v>
      </c>
      <c r="G3410" s="6" t="s">
        <v>118</v>
      </c>
      <c r="H3410" s="6" t="s">
        <v>19</v>
      </c>
      <c r="I3410" s="8">
        <v>0.25000000000000006</v>
      </c>
      <c r="J3410" s="9">
        <v>1750</v>
      </c>
      <c r="K3410" s="10">
        <f t="shared" si="27"/>
        <v>437.50000000000011</v>
      </c>
      <c r="L3410" s="10">
        <f t="shared" si="26"/>
        <v>175.00000000000006</v>
      </c>
      <c r="M3410" s="11">
        <v>0.4</v>
      </c>
      <c r="O3410" s="16"/>
      <c r="P3410" s="14"/>
      <c r="Q3410" s="12"/>
      <c r="R3410" s="13"/>
    </row>
    <row r="3411" spans="1:18" ht="15.75" customHeight="1" x14ac:dyDescent="0.25">
      <c r="A3411" s="1"/>
      <c r="B3411" s="6" t="s">
        <v>14</v>
      </c>
      <c r="C3411" s="6">
        <v>1185732</v>
      </c>
      <c r="D3411" s="7">
        <v>44293</v>
      </c>
      <c r="E3411" s="6" t="s">
        <v>15</v>
      </c>
      <c r="F3411" s="6" t="s">
        <v>117</v>
      </c>
      <c r="G3411" s="6" t="s">
        <v>118</v>
      </c>
      <c r="H3411" s="6" t="s">
        <v>20</v>
      </c>
      <c r="I3411" s="8">
        <v>0.3</v>
      </c>
      <c r="J3411" s="9">
        <v>1000</v>
      </c>
      <c r="K3411" s="10">
        <f t="shared" si="27"/>
        <v>300</v>
      </c>
      <c r="L3411" s="10">
        <f t="shared" si="26"/>
        <v>120</v>
      </c>
      <c r="M3411" s="11">
        <v>0.4</v>
      </c>
      <c r="O3411" s="16"/>
      <c r="P3411" s="14"/>
      <c r="Q3411" s="12"/>
      <c r="R3411" s="13"/>
    </row>
    <row r="3412" spans="1:18" ht="15.75" customHeight="1" x14ac:dyDescent="0.25">
      <c r="A3412" s="1"/>
      <c r="B3412" s="6" t="s">
        <v>14</v>
      </c>
      <c r="C3412" s="6">
        <v>1185732</v>
      </c>
      <c r="D3412" s="7">
        <v>44293</v>
      </c>
      <c r="E3412" s="6" t="s">
        <v>15</v>
      </c>
      <c r="F3412" s="6" t="s">
        <v>117</v>
      </c>
      <c r="G3412" s="6" t="s">
        <v>118</v>
      </c>
      <c r="H3412" s="6" t="s">
        <v>21</v>
      </c>
      <c r="I3412" s="8">
        <v>0.45</v>
      </c>
      <c r="J3412" s="9">
        <v>1000</v>
      </c>
      <c r="K3412" s="10">
        <f t="shared" si="27"/>
        <v>450</v>
      </c>
      <c r="L3412" s="10">
        <f t="shared" si="26"/>
        <v>135</v>
      </c>
      <c r="M3412" s="11">
        <v>0.3</v>
      </c>
      <c r="O3412" s="16"/>
      <c r="P3412" s="14"/>
      <c r="Q3412" s="12"/>
      <c r="R3412" s="13"/>
    </row>
    <row r="3413" spans="1:18" ht="15.75" customHeight="1" x14ac:dyDescent="0.25">
      <c r="A3413" s="1"/>
      <c r="B3413" s="6" t="s">
        <v>14</v>
      </c>
      <c r="C3413" s="6">
        <v>1185732</v>
      </c>
      <c r="D3413" s="7">
        <v>44293</v>
      </c>
      <c r="E3413" s="6" t="s">
        <v>15</v>
      </c>
      <c r="F3413" s="6" t="s">
        <v>117</v>
      </c>
      <c r="G3413" s="6" t="s">
        <v>118</v>
      </c>
      <c r="H3413" s="6" t="s">
        <v>22</v>
      </c>
      <c r="I3413" s="8">
        <v>0.35000000000000003</v>
      </c>
      <c r="J3413" s="9">
        <v>2500</v>
      </c>
      <c r="K3413" s="10">
        <f t="shared" si="27"/>
        <v>875.00000000000011</v>
      </c>
      <c r="L3413" s="10">
        <f t="shared" si="26"/>
        <v>350.00000000000006</v>
      </c>
      <c r="M3413" s="11">
        <v>0.4</v>
      </c>
      <c r="O3413" s="16"/>
      <c r="P3413" s="14"/>
      <c r="Q3413" s="12"/>
      <c r="R3413" s="13"/>
    </row>
    <row r="3414" spans="1:18" ht="15.75" customHeight="1" x14ac:dyDescent="0.25">
      <c r="A3414" s="1"/>
      <c r="B3414" s="6" t="s">
        <v>14</v>
      </c>
      <c r="C3414" s="6">
        <v>1185732</v>
      </c>
      <c r="D3414" s="7">
        <v>44322</v>
      </c>
      <c r="E3414" s="6" t="s">
        <v>15</v>
      </c>
      <c r="F3414" s="6" t="s">
        <v>117</v>
      </c>
      <c r="G3414" s="6" t="s">
        <v>118</v>
      </c>
      <c r="H3414" s="6" t="s">
        <v>17</v>
      </c>
      <c r="I3414" s="8">
        <v>0.49999999999999994</v>
      </c>
      <c r="J3414" s="9">
        <v>5200</v>
      </c>
      <c r="K3414" s="10">
        <f t="shared" si="27"/>
        <v>2599.9999999999995</v>
      </c>
      <c r="L3414" s="10">
        <f t="shared" si="26"/>
        <v>909.99999999999977</v>
      </c>
      <c r="M3414" s="11">
        <v>0.35</v>
      </c>
      <c r="O3414" s="16"/>
      <c r="P3414" s="14"/>
      <c r="Q3414" s="12"/>
      <c r="R3414" s="13"/>
    </row>
    <row r="3415" spans="1:18" ht="15.75" customHeight="1" x14ac:dyDescent="0.25">
      <c r="A3415" s="1"/>
      <c r="B3415" s="6" t="s">
        <v>14</v>
      </c>
      <c r="C3415" s="6">
        <v>1185732</v>
      </c>
      <c r="D3415" s="7">
        <v>44322</v>
      </c>
      <c r="E3415" s="6" t="s">
        <v>15</v>
      </c>
      <c r="F3415" s="6" t="s">
        <v>117</v>
      </c>
      <c r="G3415" s="6" t="s">
        <v>118</v>
      </c>
      <c r="H3415" s="6" t="s">
        <v>18</v>
      </c>
      <c r="I3415" s="8">
        <v>0.45</v>
      </c>
      <c r="J3415" s="9">
        <v>2250</v>
      </c>
      <c r="K3415" s="10">
        <f t="shared" si="27"/>
        <v>1012.5</v>
      </c>
      <c r="L3415" s="10">
        <f t="shared" si="26"/>
        <v>354.375</v>
      </c>
      <c r="M3415" s="11">
        <v>0.35</v>
      </c>
      <c r="O3415" s="16"/>
      <c r="P3415" s="14"/>
      <c r="Q3415" s="12"/>
      <c r="R3415" s="13"/>
    </row>
    <row r="3416" spans="1:18" ht="15.75" customHeight="1" x14ac:dyDescent="0.25">
      <c r="A3416" s="1"/>
      <c r="B3416" s="6" t="s">
        <v>14</v>
      </c>
      <c r="C3416" s="6">
        <v>1185732</v>
      </c>
      <c r="D3416" s="7">
        <v>44322</v>
      </c>
      <c r="E3416" s="6" t="s">
        <v>15</v>
      </c>
      <c r="F3416" s="6" t="s">
        <v>117</v>
      </c>
      <c r="G3416" s="6" t="s">
        <v>118</v>
      </c>
      <c r="H3416" s="6" t="s">
        <v>19</v>
      </c>
      <c r="I3416" s="8">
        <v>0.4</v>
      </c>
      <c r="J3416" s="9">
        <v>2500</v>
      </c>
      <c r="K3416" s="10">
        <f t="shared" si="27"/>
        <v>1000</v>
      </c>
      <c r="L3416" s="10">
        <f t="shared" si="26"/>
        <v>400</v>
      </c>
      <c r="M3416" s="11">
        <v>0.4</v>
      </c>
      <c r="O3416" s="16"/>
      <c r="P3416" s="14"/>
      <c r="Q3416" s="12"/>
      <c r="R3416" s="13"/>
    </row>
    <row r="3417" spans="1:18" ht="15.75" customHeight="1" x14ac:dyDescent="0.25">
      <c r="A3417" s="1"/>
      <c r="B3417" s="6" t="s">
        <v>14</v>
      </c>
      <c r="C3417" s="6">
        <v>1185732</v>
      </c>
      <c r="D3417" s="7">
        <v>44322</v>
      </c>
      <c r="E3417" s="6" t="s">
        <v>15</v>
      </c>
      <c r="F3417" s="6" t="s">
        <v>117</v>
      </c>
      <c r="G3417" s="6" t="s">
        <v>118</v>
      </c>
      <c r="H3417" s="6" t="s">
        <v>20</v>
      </c>
      <c r="I3417" s="8">
        <v>0.4</v>
      </c>
      <c r="J3417" s="9">
        <v>2000</v>
      </c>
      <c r="K3417" s="10">
        <f t="shared" si="27"/>
        <v>800</v>
      </c>
      <c r="L3417" s="10">
        <f t="shared" si="26"/>
        <v>320</v>
      </c>
      <c r="M3417" s="11">
        <v>0.4</v>
      </c>
      <c r="O3417" s="16"/>
      <c r="P3417" s="14"/>
      <c r="Q3417" s="12"/>
      <c r="R3417" s="13"/>
    </row>
    <row r="3418" spans="1:18" ht="15.75" customHeight="1" x14ac:dyDescent="0.25">
      <c r="A3418" s="1"/>
      <c r="B3418" s="6" t="s">
        <v>14</v>
      </c>
      <c r="C3418" s="6">
        <v>1185732</v>
      </c>
      <c r="D3418" s="7">
        <v>44322</v>
      </c>
      <c r="E3418" s="6" t="s">
        <v>15</v>
      </c>
      <c r="F3418" s="6" t="s">
        <v>117</v>
      </c>
      <c r="G3418" s="6" t="s">
        <v>118</v>
      </c>
      <c r="H3418" s="6" t="s">
        <v>21</v>
      </c>
      <c r="I3418" s="8">
        <v>0.49999999999999994</v>
      </c>
      <c r="J3418" s="9">
        <v>2250</v>
      </c>
      <c r="K3418" s="10">
        <f t="shared" si="27"/>
        <v>1124.9999999999998</v>
      </c>
      <c r="L3418" s="10">
        <f t="shared" si="26"/>
        <v>337.49999999999994</v>
      </c>
      <c r="M3418" s="11">
        <v>0.3</v>
      </c>
      <c r="O3418" s="16"/>
      <c r="P3418" s="14"/>
      <c r="Q3418" s="12"/>
      <c r="R3418" s="13"/>
    </row>
    <row r="3419" spans="1:18" ht="15.75" customHeight="1" x14ac:dyDescent="0.25">
      <c r="A3419" s="1"/>
      <c r="B3419" s="6" t="s">
        <v>14</v>
      </c>
      <c r="C3419" s="6">
        <v>1185732</v>
      </c>
      <c r="D3419" s="7">
        <v>44322</v>
      </c>
      <c r="E3419" s="6" t="s">
        <v>15</v>
      </c>
      <c r="F3419" s="6" t="s">
        <v>117</v>
      </c>
      <c r="G3419" s="6" t="s">
        <v>118</v>
      </c>
      <c r="H3419" s="6" t="s">
        <v>22</v>
      </c>
      <c r="I3419" s="8">
        <v>0.54999999999999993</v>
      </c>
      <c r="J3419" s="9">
        <v>3500</v>
      </c>
      <c r="K3419" s="10">
        <f t="shared" si="27"/>
        <v>1924.9999999999998</v>
      </c>
      <c r="L3419" s="10">
        <f t="shared" si="26"/>
        <v>770</v>
      </c>
      <c r="M3419" s="11">
        <v>0.4</v>
      </c>
      <c r="O3419" s="16"/>
      <c r="P3419" s="14"/>
      <c r="Q3419" s="12"/>
      <c r="R3419" s="13"/>
    </row>
    <row r="3420" spans="1:18" ht="15.75" customHeight="1" x14ac:dyDescent="0.25">
      <c r="A3420" s="1"/>
      <c r="B3420" s="6" t="s">
        <v>14</v>
      </c>
      <c r="C3420" s="6">
        <v>1185732</v>
      </c>
      <c r="D3420" s="7">
        <v>44355</v>
      </c>
      <c r="E3420" s="6" t="s">
        <v>15</v>
      </c>
      <c r="F3420" s="6" t="s">
        <v>117</v>
      </c>
      <c r="G3420" s="6" t="s">
        <v>118</v>
      </c>
      <c r="H3420" s="6" t="s">
        <v>17</v>
      </c>
      <c r="I3420" s="8">
        <v>0.49999999999999994</v>
      </c>
      <c r="J3420" s="9">
        <v>6000</v>
      </c>
      <c r="K3420" s="10">
        <f t="shared" si="27"/>
        <v>2999.9999999999995</v>
      </c>
      <c r="L3420" s="10">
        <f t="shared" si="26"/>
        <v>1049.9999999999998</v>
      </c>
      <c r="M3420" s="11">
        <v>0.35</v>
      </c>
      <c r="O3420" s="16"/>
      <c r="P3420" s="14"/>
      <c r="Q3420" s="12"/>
      <c r="R3420" s="13"/>
    </row>
    <row r="3421" spans="1:18" ht="15.75" customHeight="1" x14ac:dyDescent="0.25">
      <c r="A3421" s="1"/>
      <c r="B3421" s="6" t="s">
        <v>14</v>
      </c>
      <c r="C3421" s="6">
        <v>1185732</v>
      </c>
      <c r="D3421" s="7">
        <v>44355</v>
      </c>
      <c r="E3421" s="6" t="s">
        <v>15</v>
      </c>
      <c r="F3421" s="6" t="s">
        <v>117</v>
      </c>
      <c r="G3421" s="6" t="s">
        <v>118</v>
      </c>
      <c r="H3421" s="6" t="s">
        <v>18</v>
      </c>
      <c r="I3421" s="8">
        <v>0.45</v>
      </c>
      <c r="J3421" s="9">
        <v>3500</v>
      </c>
      <c r="K3421" s="10">
        <f t="shared" si="27"/>
        <v>1575</v>
      </c>
      <c r="L3421" s="10">
        <f t="shared" si="26"/>
        <v>551.25</v>
      </c>
      <c r="M3421" s="11">
        <v>0.35</v>
      </c>
      <c r="O3421" s="16"/>
      <c r="P3421" s="14"/>
      <c r="Q3421" s="12"/>
      <c r="R3421" s="13"/>
    </row>
    <row r="3422" spans="1:18" ht="15.75" customHeight="1" x14ac:dyDescent="0.25">
      <c r="A3422" s="1"/>
      <c r="B3422" s="6" t="s">
        <v>14</v>
      </c>
      <c r="C3422" s="6">
        <v>1185732</v>
      </c>
      <c r="D3422" s="7">
        <v>44355</v>
      </c>
      <c r="E3422" s="6" t="s">
        <v>15</v>
      </c>
      <c r="F3422" s="6" t="s">
        <v>117</v>
      </c>
      <c r="G3422" s="6" t="s">
        <v>118</v>
      </c>
      <c r="H3422" s="6" t="s">
        <v>19</v>
      </c>
      <c r="I3422" s="8">
        <v>0.4</v>
      </c>
      <c r="J3422" s="9">
        <v>2750</v>
      </c>
      <c r="K3422" s="10">
        <f t="shared" si="27"/>
        <v>1100</v>
      </c>
      <c r="L3422" s="10">
        <f t="shared" si="26"/>
        <v>440</v>
      </c>
      <c r="M3422" s="11">
        <v>0.4</v>
      </c>
      <c r="O3422" s="16"/>
      <c r="P3422" s="14"/>
      <c r="Q3422" s="12"/>
      <c r="R3422" s="13"/>
    </row>
    <row r="3423" spans="1:18" ht="15.75" customHeight="1" x14ac:dyDescent="0.25">
      <c r="A3423" s="1"/>
      <c r="B3423" s="6" t="s">
        <v>14</v>
      </c>
      <c r="C3423" s="6">
        <v>1185732</v>
      </c>
      <c r="D3423" s="7">
        <v>44355</v>
      </c>
      <c r="E3423" s="6" t="s">
        <v>15</v>
      </c>
      <c r="F3423" s="6" t="s">
        <v>117</v>
      </c>
      <c r="G3423" s="6" t="s">
        <v>118</v>
      </c>
      <c r="H3423" s="6" t="s">
        <v>20</v>
      </c>
      <c r="I3423" s="8">
        <v>0.4</v>
      </c>
      <c r="J3423" s="9">
        <v>2500</v>
      </c>
      <c r="K3423" s="10">
        <f t="shared" si="27"/>
        <v>1000</v>
      </c>
      <c r="L3423" s="10">
        <f t="shared" si="26"/>
        <v>400</v>
      </c>
      <c r="M3423" s="11">
        <v>0.4</v>
      </c>
      <c r="O3423" s="16"/>
      <c r="P3423" s="14"/>
      <c r="Q3423" s="12"/>
      <c r="R3423" s="13"/>
    </row>
    <row r="3424" spans="1:18" ht="15.75" customHeight="1" x14ac:dyDescent="0.25">
      <c r="A3424" s="1"/>
      <c r="B3424" s="6" t="s">
        <v>14</v>
      </c>
      <c r="C3424" s="6">
        <v>1185732</v>
      </c>
      <c r="D3424" s="7">
        <v>44355</v>
      </c>
      <c r="E3424" s="6" t="s">
        <v>15</v>
      </c>
      <c r="F3424" s="6" t="s">
        <v>117</v>
      </c>
      <c r="G3424" s="6" t="s">
        <v>118</v>
      </c>
      <c r="H3424" s="6" t="s">
        <v>21</v>
      </c>
      <c r="I3424" s="8">
        <v>0.49999999999999994</v>
      </c>
      <c r="J3424" s="9">
        <v>2500</v>
      </c>
      <c r="K3424" s="10">
        <f t="shared" si="27"/>
        <v>1249.9999999999998</v>
      </c>
      <c r="L3424" s="10">
        <f t="shared" si="26"/>
        <v>374.99999999999994</v>
      </c>
      <c r="M3424" s="11">
        <v>0.3</v>
      </c>
      <c r="O3424" s="16"/>
      <c r="P3424" s="14"/>
      <c r="Q3424" s="12"/>
      <c r="R3424" s="13"/>
    </row>
    <row r="3425" spans="1:18" ht="15.75" customHeight="1" x14ac:dyDescent="0.25">
      <c r="A3425" s="1"/>
      <c r="B3425" s="6" t="s">
        <v>14</v>
      </c>
      <c r="C3425" s="6">
        <v>1185732</v>
      </c>
      <c r="D3425" s="7">
        <v>44355</v>
      </c>
      <c r="E3425" s="6" t="s">
        <v>15</v>
      </c>
      <c r="F3425" s="6" t="s">
        <v>117</v>
      </c>
      <c r="G3425" s="6" t="s">
        <v>118</v>
      </c>
      <c r="H3425" s="6" t="s">
        <v>22</v>
      </c>
      <c r="I3425" s="8">
        <v>0.54999999999999993</v>
      </c>
      <c r="J3425" s="9">
        <v>4000</v>
      </c>
      <c r="K3425" s="10">
        <f t="shared" si="27"/>
        <v>2199.9999999999995</v>
      </c>
      <c r="L3425" s="10">
        <f t="shared" si="26"/>
        <v>879.99999999999989</v>
      </c>
      <c r="M3425" s="11">
        <v>0.4</v>
      </c>
      <c r="O3425" s="16"/>
      <c r="P3425" s="14"/>
      <c r="Q3425" s="12"/>
      <c r="R3425" s="13"/>
    </row>
    <row r="3426" spans="1:18" ht="15.75" customHeight="1" x14ac:dyDescent="0.25">
      <c r="A3426" s="1"/>
      <c r="B3426" s="6" t="s">
        <v>14</v>
      </c>
      <c r="C3426" s="6">
        <v>1185732</v>
      </c>
      <c r="D3426" s="7">
        <v>44383</v>
      </c>
      <c r="E3426" s="6" t="s">
        <v>15</v>
      </c>
      <c r="F3426" s="6" t="s">
        <v>117</v>
      </c>
      <c r="G3426" s="6" t="s">
        <v>118</v>
      </c>
      <c r="H3426" s="6" t="s">
        <v>17</v>
      </c>
      <c r="I3426" s="8">
        <v>0.49999999999999994</v>
      </c>
      <c r="J3426" s="9">
        <v>6250</v>
      </c>
      <c r="K3426" s="10">
        <f t="shared" si="27"/>
        <v>3124.9999999999995</v>
      </c>
      <c r="L3426" s="10">
        <f t="shared" si="26"/>
        <v>1093.7499999999998</v>
      </c>
      <c r="M3426" s="11">
        <v>0.35</v>
      </c>
      <c r="O3426" s="16"/>
      <c r="P3426" s="14"/>
      <c r="Q3426" s="12"/>
      <c r="R3426" s="13"/>
    </row>
    <row r="3427" spans="1:18" ht="15.75" customHeight="1" x14ac:dyDescent="0.25">
      <c r="A3427" s="1"/>
      <c r="B3427" s="6" t="s">
        <v>14</v>
      </c>
      <c r="C3427" s="6">
        <v>1185732</v>
      </c>
      <c r="D3427" s="7">
        <v>44383</v>
      </c>
      <c r="E3427" s="6" t="s">
        <v>15</v>
      </c>
      <c r="F3427" s="6" t="s">
        <v>117</v>
      </c>
      <c r="G3427" s="6" t="s">
        <v>118</v>
      </c>
      <c r="H3427" s="6" t="s">
        <v>18</v>
      </c>
      <c r="I3427" s="8">
        <v>0.45</v>
      </c>
      <c r="J3427" s="9">
        <v>3750</v>
      </c>
      <c r="K3427" s="10">
        <f t="shared" si="27"/>
        <v>1687.5</v>
      </c>
      <c r="L3427" s="10">
        <f t="shared" si="26"/>
        <v>590.625</v>
      </c>
      <c r="M3427" s="11">
        <v>0.35</v>
      </c>
      <c r="O3427" s="16"/>
      <c r="P3427" s="14"/>
      <c r="Q3427" s="12"/>
      <c r="R3427" s="13"/>
    </row>
    <row r="3428" spans="1:18" ht="15.75" customHeight="1" x14ac:dyDescent="0.25">
      <c r="A3428" s="1"/>
      <c r="B3428" s="6" t="s">
        <v>14</v>
      </c>
      <c r="C3428" s="6">
        <v>1185732</v>
      </c>
      <c r="D3428" s="7">
        <v>44383</v>
      </c>
      <c r="E3428" s="6" t="s">
        <v>15</v>
      </c>
      <c r="F3428" s="6" t="s">
        <v>117</v>
      </c>
      <c r="G3428" s="6" t="s">
        <v>118</v>
      </c>
      <c r="H3428" s="6" t="s">
        <v>19</v>
      </c>
      <c r="I3428" s="8">
        <v>0.4</v>
      </c>
      <c r="J3428" s="9">
        <v>3000</v>
      </c>
      <c r="K3428" s="10">
        <f t="shared" si="27"/>
        <v>1200</v>
      </c>
      <c r="L3428" s="10">
        <f t="shared" si="26"/>
        <v>480</v>
      </c>
      <c r="M3428" s="11">
        <v>0.4</v>
      </c>
      <c r="O3428" s="16"/>
      <c r="P3428" s="14"/>
      <c r="Q3428" s="12"/>
      <c r="R3428" s="13"/>
    </row>
    <row r="3429" spans="1:18" ht="15.75" customHeight="1" x14ac:dyDescent="0.25">
      <c r="A3429" s="1"/>
      <c r="B3429" s="6" t="s">
        <v>14</v>
      </c>
      <c r="C3429" s="6">
        <v>1185732</v>
      </c>
      <c r="D3429" s="7">
        <v>44383</v>
      </c>
      <c r="E3429" s="6" t="s">
        <v>15</v>
      </c>
      <c r="F3429" s="6" t="s">
        <v>117</v>
      </c>
      <c r="G3429" s="6" t="s">
        <v>118</v>
      </c>
      <c r="H3429" s="6" t="s">
        <v>20</v>
      </c>
      <c r="I3429" s="8">
        <v>0.4</v>
      </c>
      <c r="J3429" s="9">
        <v>2500</v>
      </c>
      <c r="K3429" s="10">
        <f t="shared" si="27"/>
        <v>1000</v>
      </c>
      <c r="L3429" s="10">
        <f t="shared" si="26"/>
        <v>400</v>
      </c>
      <c r="M3429" s="11">
        <v>0.4</v>
      </c>
      <c r="O3429" s="16"/>
      <c r="P3429" s="14"/>
      <c r="Q3429" s="12"/>
      <c r="R3429" s="13"/>
    </row>
    <row r="3430" spans="1:18" ht="15.75" customHeight="1" x14ac:dyDescent="0.25">
      <c r="A3430" s="1"/>
      <c r="B3430" s="6" t="s">
        <v>14</v>
      </c>
      <c r="C3430" s="6">
        <v>1185732</v>
      </c>
      <c r="D3430" s="7">
        <v>44383</v>
      </c>
      <c r="E3430" s="6" t="s">
        <v>15</v>
      </c>
      <c r="F3430" s="6" t="s">
        <v>117</v>
      </c>
      <c r="G3430" s="6" t="s">
        <v>118</v>
      </c>
      <c r="H3430" s="6" t="s">
        <v>21</v>
      </c>
      <c r="I3430" s="8">
        <v>0.49999999999999994</v>
      </c>
      <c r="J3430" s="9">
        <v>2750</v>
      </c>
      <c r="K3430" s="10">
        <f t="shared" si="27"/>
        <v>1374.9999999999998</v>
      </c>
      <c r="L3430" s="10">
        <f t="shared" si="26"/>
        <v>412.49999999999994</v>
      </c>
      <c r="M3430" s="11">
        <v>0.3</v>
      </c>
      <c r="O3430" s="16"/>
      <c r="P3430" s="14"/>
      <c r="Q3430" s="12"/>
      <c r="R3430" s="13"/>
    </row>
    <row r="3431" spans="1:18" ht="15.75" customHeight="1" x14ac:dyDescent="0.25">
      <c r="A3431" s="1"/>
      <c r="B3431" s="6" t="s">
        <v>14</v>
      </c>
      <c r="C3431" s="6">
        <v>1185732</v>
      </c>
      <c r="D3431" s="7">
        <v>44383</v>
      </c>
      <c r="E3431" s="6" t="s">
        <v>15</v>
      </c>
      <c r="F3431" s="6" t="s">
        <v>117</v>
      </c>
      <c r="G3431" s="6" t="s">
        <v>118</v>
      </c>
      <c r="H3431" s="6" t="s">
        <v>22</v>
      </c>
      <c r="I3431" s="8">
        <v>0.54999999999999993</v>
      </c>
      <c r="J3431" s="9">
        <v>4500</v>
      </c>
      <c r="K3431" s="10">
        <f t="shared" si="27"/>
        <v>2474.9999999999995</v>
      </c>
      <c r="L3431" s="10">
        <f t="shared" si="26"/>
        <v>989.99999999999989</v>
      </c>
      <c r="M3431" s="11">
        <v>0.4</v>
      </c>
      <c r="O3431" s="16"/>
      <c r="P3431" s="14"/>
      <c r="Q3431" s="12"/>
      <c r="R3431" s="13"/>
    </row>
    <row r="3432" spans="1:18" ht="15.75" customHeight="1" x14ac:dyDescent="0.25">
      <c r="A3432" s="1"/>
      <c r="B3432" s="6" t="s">
        <v>14</v>
      </c>
      <c r="C3432" s="6">
        <v>1185732</v>
      </c>
      <c r="D3432" s="7">
        <v>44415</v>
      </c>
      <c r="E3432" s="6" t="s">
        <v>15</v>
      </c>
      <c r="F3432" s="6" t="s">
        <v>117</v>
      </c>
      <c r="G3432" s="6" t="s">
        <v>118</v>
      </c>
      <c r="H3432" s="6" t="s">
        <v>17</v>
      </c>
      <c r="I3432" s="8">
        <v>0.49999999999999994</v>
      </c>
      <c r="J3432" s="9">
        <v>6000</v>
      </c>
      <c r="K3432" s="10">
        <f t="shared" si="27"/>
        <v>2999.9999999999995</v>
      </c>
      <c r="L3432" s="10">
        <f t="shared" si="26"/>
        <v>1049.9999999999998</v>
      </c>
      <c r="M3432" s="11">
        <v>0.35</v>
      </c>
      <c r="O3432" s="16"/>
      <c r="P3432" s="14"/>
      <c r="Q3432" s="12"/>
      <c r="R3432" s="13"/>
    </row>
    <row r="3433" spans="1:18" ht="15.75" customHeight="1" x14ac:dyDescent="0.25">
      <c r="A3433" s="1"/>
      <c r="B3433" s="6" t="s">
        <v>14</v>
      </c>
      <c r="C3433" s="6">
        <v>1185732</v>
      </c>
      <c r="D3433" s="7">
        <v>44415</v>
      </c>
      <c r="E3433" s="6" t="s">
        <v>15</v>
      </c>
      <c r="F3433" s="6" t="s">
        <v>117</v>
      </c>
      <c r="G3433" s="6" t="s">
        <v>118</v>
      </c>
      <c r="H3433" s="6" t="s">
        <v>18</v>
      </c>
      <c r="I3433" s="8">
        <v>0.45</v>
      </c>
      <c r="J3433" s="9">
        <v>3750</v>
      </c>
      <c r="K3433" s="10">
        <f t="shared" si="27"/>
        <v>1687.5</v>
      </c>
      <c r="L3433" s="10">
        <f t="shared" si="26"/>
        <v>590.625</v>
      </c>
      <c r="M3433" s="11">
        <v>0.35</v>
      </c>
      <c r="O3433" s="16"/>
      <c r="P3433" s="14"/>
      <c r="Q3433" s="12"/>
      <c r="R3433" s="13"/>
    </row>
    <row r="3434" spans="1:18" ht="15.75" customHeight="1" x14ac:dyDescent="0.25">
      <c r="A3434" s="1"/>
      <c r="B3434" s="6" t="s">
        <v>14</v>
      </c>
      <c r="C3434" s="6">
        <v>1185732</v>
      </c>
      <c r="D3434" s="7">
        <v>44415</v>
      </c>
      <c r="E3434" s="6" t="s">
        <v>15</v>
      </c>
      <c r="F3434" s="6" t="s">
        <v>117</v>
      </c>
      <c r="G3434" s="6" t="s">
        <v>118</v>
      </c>
      <c r="H3434" s="6" t="s">
        <v>19</v>
      </c>
      <c r="I3434" s="8">
        <v>0.4</v>
      </c>
      <c r="J3434" s="9">
        <v>3000</v>
      </c>
      <c r="K3434" s="10">
        <f t="shared" si="27"/>
        <v>1200</v>
      </c>
      <c r="L3434" s="10">
        <f t="shared" si="26"/>
        <v>480</v>
      </c>
      <c r="M3434" s="11">
        <v>0.4</v>
      </c>
      <c r="O3434" s="16"/>
      <c r="P3434" s="14"/>
      <c r="Q3434" s="12"/>
      <c r="R3434" s="13"/>
    </row>
    <row r="3435" spans="1:18" ht="15.75" customHeight="1" x14ac:dyDescent="0.25">
      <c r="A3435" s="1"/>
      <c r="B3435" s="6" t="s">
        <v>14</v>
      </c>
      <c r="C3435" s="6">
        <v>1185732</v>
      </c>
      <c r="D3435" s="7">
        <v>44415</v>
      </c>
      <c r="E3435" s="6" t="s">
        <v>15</v>
      </c>
      <c r="F3435" s="6" t="s">
        <v>117</v>
      </c>
      <c r="G3435" s="6" t="s">
        <v>118</v>
      </c>
      <c r="H3435" s="6" t="s">
        <v>20</v>
      </c>
      <c r="I3435" s="8">
        <v>0.4</v>
      </c>
      <c r="J3435" s="9">
        <v>2000</v>
      </c>
      <c r="K3435" s="10">
        <f t="shared" si="27"/>
        <v>800</v>
      </c>
      <c r="L3435" s="10">
        <f t="shared" si="26"/>
        <v>320</v>
      </c>
      <c r="M3435" s="11">
        <v>0.4</v>
      </c>
      <c r="O3435" s="16"/>
      <c r="P3435" s="14"/>
      <c r="Q3435" s="12"/>
      <c r="R3435" s="13"/>
    </row>
    <row r="3436" spans="1:18" ht="15.75" customHeight="1" x14ac:dyDescent="0.25">
      <c r="A3436" s="1"/>
      <c r="B3436" s="6" t="s">
        <v>14</v>
      </c>
      <c r="C3436" s="6">
        <v>1185732</v>
      </c>
      <c r="D3436" s="7">
        <v>44415</v>
      </c>
      <c r="E3436" s="6" t="s">
        <v>15</v>
      </c>
      <c r="F3436" s="6" t="s">
        <v>117</v>
      </c>
      <c r="G3436" s="6" t="s">
        <v>118</v>
      </c>
      <c r="H3436" s="6" t="s">
        <v>21</v>
      </c>
      <c r="I3436" s="8">
        <v>0.49999999999999994</v>
      </c>
      <c r="J3436" s="9">
        <v>1750</v>
      </c>
      <c r="K3436" s="10">
        <f t="shared" si="27"/>
        <v>874.99999999999989</v>
      </c>
      <c r="L3436" s="10">
        <f t="shared" si="26"/>
        <v>262.49999999999994</v>
      </c>
      <c r="M3436" s="11">
        <v>0.3</v>
      </c>
      <c r="O3436" s="16"/>
      <c r="P3436" s="14"/>
      <c r="Q3436" s="12"/>
      <c r="R3436" s="13"/>
    </row>
    <row r="3437" spans="1:18" ht="15.75" customHeight="1" x14ac:dyDescent="0.25">
      <c r="A3437" s="1"/>
      <c r="B3437" s="6" t="s">
        <v>14</v>
      </c>
      <c r="C3437" s="6">
        <v>1185732</v>
      </c>
      <c r="D3437" s="7">
        <v>44415</v>
      </c>
      <c r="E3437" s="6" t="s">
        <v>15</v>
      </c>
      <c r="F3437" s="6" t="s">
        <v>117</v>
      </c>
      <c r="G3437" s="6" t="s">
        <v>118</v>
      </c>
      <c r="H3437" s="6" t="s">
        <v>22</v>
      </c>
      <c r="I3437" s="8">
        <v>0.54999999999999993</v>
      </c>
      <c r="J3437" s="9">
        <v>3500</v>
      </c>
      <c r="K3437" s="10">
        <f t="shared" si="27"/>
        <v>1924.9999999999998</v>
      </c>
      <c r="L3437" s="10">
        <f t="shared" si="26"/>
        <v>770</v>
      </c>
      <c r="M3437" s="11">
        <v>0.4</v>
      </c>
      <c r="O3437" s="16"/>
      <c r="P3437" s="14"/>
      <c r="Q3437" s="12"/>
      <c r="R3437" s="13"/>
    </row>
    <row r="3438" spans="1:18" ht="15.75" customHeight="1" x14ac:dyDescent="0.25">
      <c r="A3438" s="1"/>
      <c r="B3438" s="6" t="s">
        <v>14</v>
      </c>
      <c r="C3438" s="6">
        <v>1185732</v>
      </c>
      <c r="D3438" s="7">
        <v>44445</v>
      </c>
      <c r="E3438" s="6" t="s">
        <v>15</v>
      </c>
      <c r="F3438" s="6" t="s">
        <v>117</v>
      </c>
      <c r="G3438" s="6" t="s">
        <v>118</v>
      </c>
      <c r="H3438" s="6" t="s">
        <v>17</v>
      </c>
      <c r="I3438" s="8">
        <v>0.49999999999999994</v>
      </c>
      <c r="J3438" s="9">
        <v>4750</v>
      </c>
      <c r="K3438" s="10">
        <f t="shared" si="27"/>
        <v>2374.9999999999995</v>
      </c>
      <c r="L3438" s="10">
        <f t="shared" si="26"/>
        <v>831.24999999999977</v>
      </c>
      <c r="M3438" s="11">
        <v>0.35</v>
      </c>
      <c r="O3438" s="16"/>
      <c r="P3438" s="14"/>
      <c r="Q3438" s="12"/>
      <c r="R3438" s="13"/>
    </row>
    <row r="3439" spans="1:18" ht="15.75" customHeight="1" x14ac:dyDescent="0.25">
      <c r="A3439" s="1"/>
      <c r="B3439" s="6" t="s">
        <v>14</v>
      </c>
      <c r="C3439" s="6">
        <v>1185732</v>
      </c>
      <c r="D3439" s="7">
        <v>44445</v>
      </c>
      <c r="E3439" s="6" t="s">
        <v>15</v>
      </c>
      <c r="F3439" s="6" t="s">
        <v>117</v>
      </c>
      <c r="G3439" s="6" t="s">
        <v>118</v>
      </c>
      <c r="H3439" s="6" t="s">
        <v>18</v>
      </c>
      <c r="I3439" s="8">
        <v>0.45</v>
      </c>
      <c r="J3439" s="9">
        <v>2750</v>
      </c>
      <c r="K3439" s="10">
        <f t="shared" si="27"/>
        <v>1237.5</v>
      </c>
      <c r="L3439" s="10">
        <f t="shared" si="26"/>
        <v>433.125</v>
      </c>
      <c r="M3439" s="11">
        <v>0.35</v>
      </c>
      <c r="O3439" s="16"/>
      <c r="P3439" s="14"/>
      <c r="Q3439" s="12"/>
      <c r="R3439" s="13"/>
    </row>
    <row r="3440" spans="1:18" ht="15.75" customHeight="1" x14ac:dyDescent="0.25">
      <c r="A3440" s="1"/>
      <c r="B3440" s="6" t="s">
        <v>14</v>
      </c>
      <c r="C3440" s="6">
        <v>1185732</v>
      </c>
      <c r="D3440" s="7">
        <v>44445</v>
      </c>
      <c r="E3440" s="6" t="s">
        <v>15</v>
      </c>
      <c r="F3440" s="6" t="s">
        <v>117</v>
      </c>
      <c r="G3440" s="6" t="s">
        <v>118</v>
      </c>
      <c r="H3440" s="6" t="s">
        <v>19</v>
      </c>
      <c r="I3440" s="8">
        <v>0.4</v>
      </c>
      <c r="J3440" s="9">
        <v>1750</v>
      </c>
      <c r="K3440" s="10">
        <f t="shared" si="27"/>
        <v>700</v>
      </c>
      <c r="L3440" s="10">
        <f t="shared" si="26"/>
        <v>280</v>
      </c>
      <c r="M3440" s="11">
        <v>0.4</v>
      </c>
      <c r="O3440" s="16"/>
      <c r="P3440" s="14"/>
      <c r="Q3440" s="12"/>
      <c r="R3440" s="13"/>
    </row>
    <row r="3441" spans="1:18" ht="15.75" customHeight="1" x14ac:dyDescent="0.25">
      <c r="A3441" s="1"/>
      <c r="B3441" s="6" t="s">
        <v>14</v>
      </c>
      <c r="C3441" s="6">
        <v>1185732</v>
      </c>
      <c r="D3441" s="7">
        <v>44445</v>
      </c>
      <c r="E3441" s="6" t="s">
        <v>15</v>
      </c>
      <c r="F3441" s="6" t="s">
        <v>117</v>
      </c>
      <c r="G3441" s="6" t="s">
        <v>118</v>
      </c>
      <c r="H3441" s="6" t="s">
        <v>20</v>
      </c>
      <c r="I3441" s="8">
        <v>0.4</v>
      </c>
      <c r="J3441" s="9">
        <v>1500</v>
      </c>
      <c r="K3441" s="10">
        <f t="shared" si="27"/>
        <v>600</v>
      </c>
      <c r="L3441" s="10">
        <f t="shared" si="26"/>
        <v>240</v>
      </c>
      <c r="M3441" s="11">
        <v>0.4</v>
      </c>
      <c r="O3441" s="16"/>
      <c r="P3441" s="14"/>
      <c r="Q3441" s="12"/>
      <c r="R3441" s="13"/>
    </row>
    <row r="3442" spans="1:18" ht="15.75" customHeight="1" x14ac:dyDescent="0.25">
      <c r="A3442" s="1"/>
      <c r="B3442" s="6" t="s">
        <v>14</v>
      </c>
      <c r="C3442" s="6">
        <v>1185732</v>
      </c>
      <c r="D3442" s="7">
        <v>44445</v>
      </c>
      <c r="E3442" s="6" t="s">
        <v>15</v>
      </c>
      <c r="F3442" s="6" t="s">
        <v>117</v>
      </c>
      <c r="G3442" s="6" t="s">
        <v>118</v>
      </c>
      <c r="H3442" s="6" t="s">
        <v>21</v>
      </c>
      <c r="I3442" s="8">
        <v>0.49999999999999994</v>
      </c>
      <c r="J3442" s="9">
        <v>1500</v>
      </c>
      <c r="K3442" s="10">
        <f t="shared" si="27"/>
        <v>749.99999999999989</v>
      </c>
      <c r="L3442" s="10">
        <f t="shared" si="26"/>
        <v>224.99999999999997</v>
      </c>
      <c r="M3442" s="11">
        <v>0.3</v>
      </c>
      <c r="O3442" s="16"/>
      <c r="P3442" s="14"/>
      <c r="Q3442" s="12"/>
      <c r="R3442" s="13"/>
    </row>
    <row r="3443" spans="1:18" ht="15.75" customHeight="1" x14ac:dyDescent="0.25">
      <c r="A3443" s="1"/>
      <c r="B3443" s="6" t="s">
        <v>14</v>
      </c>
      <c r="C3443" s="6">
        <v>1185732</v>
      </c>
      <c r="D3443" s="7">
        <v>44445</v>
      </c>
      <c r="E3443" s="6" t="s">
        <v>15</v>
      </c>
      <c r="F3443" s="6" t="s">
        <v>117</v>
      </c>
      <c r="G3443" s="6" t="s">
        <v>118</v>
      </c>
      <c r="H3443" s="6" t="s">
        <v>22</v>
      </c>
      <c r="I3443" s="8">
        <v>0.54999999999999993</v>
      </c>
      <c r="J3443" s="9">
        <v>2500</v>
      </c>
      <c r="K3443" s="10">
        <f t="shared" si="27"/>
        <v>1374.9999999999998</v>
      </c>
      <c r="L3443" s="10">
        <f t="shared" si="26"/>
        <v>549.99999999999989</v>
      </c>
      <c r="M3443" s="11">
        <v>0.4</v>
      </c>
      <c r="O3443" s="16"/>
      <c r="P3443" s="14"/>
      <c r="Q3443" s="12"/>
      <c r="R3443" s="13"/>
    </row>
    <row r="3444" spans="1:18" ht="15.75" customHeight="1" x14ac:dyDescent="0.25">
      <c r="A3444" s="1"/>
      <c r="B3444" s="6" t="s">
        <v>14</v>
      </c>
      <c r="C3444" s="6">
        <v>1185732</v>
      </c>
      <c r="D3444" s="7">
        <v>44477</v>
      </c>
      <c r="E3444" s="6" t="s">
        <v>15</v>
      </c>
      <c r="F3444" s="6" t="s">
        <v>117</v>
      </c>
      <c r="G3444" s="6" t="s">
        <v>118</v>
      </c>
      <c r="H3444" s="6" t="s">
        <v>17</v>
      </c>
      <c r="I3444" s="8">
        <v>0.54999999999999993</v>
      </c>
      <c r="J3444" s="9">
        <v>4250</v>
      </c>
      <c r="K3444" s="10">
        <f t="shared" si="27"/>
        <v>2337.4999999999995</v>
      </c>
      <c r="L3444" s="10">
        <f t="shared" si="26"/>
        <v>818.12499999999977</v>
      </c>
      <c r="M3444" s="11">
        <v>0.35</v>
      </c>
      <c r="O3444" s="16"/>
      <c r="P3444" s="14"/>
      <c r="Q3444" s="12"/>
      <c r="R3444" s="13"/>
    </row>
    <row r="3445" spans="1:18" ht="15.75" customHeight="1" x14ac:dyDescent="0.25">
      <c r="A3445" s="1"/>
      <c r="B3445" s="6" t="s">
        <v>14</v>
      </c>
      <c r="C3445" s="6">
        <v>1185732</v>
      </c>
      <c r="D3445" s="7">
        <v>44477</v>
      </c>
      <c r="E3445" s="6" t="s">
        <v>15</v>
      </c>
      <c r="F3445" s="6" t="s">
        <v>117</v>
      </c>
      <c r="G3445" s="6" t="s">
        <v>118</v>
      </c>
      <c r="H3445" s="6" t="s">
        <v>18</v>
      </c>
      <c r="I3445" s="8">
        <v>0.5</v>
      </c>
      <c r="J3445" s="9">
        <v>2500</v>
      </c>
      <c r="K3445" s="10">
        <f t="shared" si="27"/>
        <v>1250</v>
      </c>
      <c r="L3445" s="10">
        <f t="shared" si="26"/>
        <v>437.5</v>
      </c>
      <c r="M3445" s="11">
        <v>0.35</v>
      </c>
      <c r="O3445" s="16"/>
      <c r="P3445" s="14"/>
      <c r="Q3445" s="12"/>
      <c r="R3445" s="13"/>
    </row>
    <row r="3446" spans="1:18" ht="15.75" customHeight="1" x14ac:dyDescent="0.25">
      <c r="A3446" s="1"/>
      <c r="B3446" s="6" t="s">
        <v>14</v>
      </c>
      <c r="C3446" s="6">
        <v>1185732</v>
      </c>
      <c r="D3446" s="7">
        <v>44477</v>
      </c>
      <c r="E3446" s="6" t="s">
        <v>15</v>
      </c>
      <c r="F3446" s="6" t="s">
        <v>117</v>
      </c>
      <c r="G3446" s="6" t="s">
        <v>118</v>
      </c>
      <c r="H3446" s="6" t="s">
        <v>19</v>
      </c>
      <c r="I3446" s="8">
        <v>0.5</v>
      </c>
      <c r="J3446" s="9">
        <v>1500</v>
      </c>
      <c r="K3446" s="10">
        <f t="shared" si="27"/>
        <v>750</v>
      </c>
      <c r="L3446" s="10">
        <f t="shared" si="26"/>
        <v>300</v>
      </c>
      <c r="M3446" s="11">
        <v>0.4</v>
      </c>
      <c r="O3446" s="16"/>
      <c r="P3446" s="14"/>
      <c r="Q3446" s="12"/>
      <c r="R3446" s="13"/>
    </row>
    <row r="3447" spans="1:18" ht="15.75" customHeight="1" x14ac:dyDescent="0.25">
      <c r="A3447" s="1"/>
      <c r="B3447" s="6" t="s">
        <v>14</v>
      </c>
      <c r="C3447" s="6">
        <v>1185732</v>
      </c>
      <c r="D3447" s="7">
        <v>44477</v>
      </c>
      <c r="E3447" s="6" t="s">
        <v>15</v>
      </c>
      <c r="F3447" s="6" t="s">
        <v>117</v>
      </c>
      <c r="G3447" s="6" t="s">
        <v>118</v>
      </c>
      <c r="H3447" s="6" t="s">
        <v>20</v>
      </c>
      <c r="I3447" s="8">
        <v>0.5</v>
      </c>
      <c r="J3447" s="9">
        <v>1250</v>
      </c>
      <c r="K3447" s="10">
        <f t="shared" si="27"/>
        <v>625</v>
      </c>
      <c r="L3447" s="10">
        <f t="shared" si="26"/>
        <v>250</v>
      </c>
      <c r="M3447" s="11">
        <v>0.4</v>
      </c>
      <c r="O3447" s="16"/>
      <c r="P3447" s="14"/>
      <c r="Q3447" s="12"/>
      <c r="R3447" s="13"/>
    </row>
    <row r="3448" spans="1:18" ht="15.75" customHeight="1" x14ac:dyDescent="0.25">
      <c r="A3448" s="1"/>
      <c r="B3448" s="6" t="s">
        <v>14</v>
      </c>
      <c r="C3448" s="6">
        <v>1185732</v>
      </c>
      <c r="D3448" s="7">
        <v>44477</v>
      </c>
      <c r="E3448" s="6" t="s">
        <v>15</v>
      </c>
      <c r="F3448" s="6" t="s">
        <v>117</v>
      </c>
      <c r="G3448" s="6" t="s">
        <v>118</v>
      </c>
      <c r="H3448" s="6" t="s">
        <v>21</v>
      </c>
      <c r="I3448" s="8">
        <v>0.6</v>
      </c>
      <c r="J3448" s="9">
        <v>1250</v>
      </c>
      <c r="K3448" s="10">
        <f t="shared" si="27"/>
        <v>750</v>
      </c>
      <c r="L3448" s="10">
        <f t="shared" si="26"/>
        <v>225</v>
      </c>
      <c r="M3448" s="11">
        <v>0.3</v>
      </c>
      <c r="O3448" s="16"/>
      <c r="P3448" s="14"/>
      <c r="Q3448" s="12"/>
      <c r="R3448" s="13"/>
    </row>
    <row r="3449" spans="1:18" ht="15.75" customHeight="1" x14ac:dyDescent="0.25">
      <c r="A3449" s="1"/>
      <c r="B3449" s="6" t="s">
        <v>14</v>
      </c>
      <c r="C3449" s="6">
        <v>1185732</v>
      </c>
      <c r="D3449" s="7">
        <v>44477</v>
      </c>
      <c r="E3449" s="6" t="s">
        <v>15</v>
      </c>
      <c r="F3449" s="6" t="s">
        <v>117</v>
      </c>
      <c r="G3449" s="6" t="s">
        <v>118</v>
      </c>
      <c r="H3449" s="6" t="s">
        <v>22</v>
      </c>
      <c r="I3449" s="8">
        <v>0.64999999999999991</v>
      </c>
      <c r="J3449" s="9">
        <v>2500</v>
      </c>
      <c r="K3449" s="10">
        <f t="shared" si="27"/>
        <v>1624.9999999999998</v>
      </c>
      <c r="L3449" s="10">
        <f t="shared" si="26"/>
        <v>650</v>
      </c>
      <c r="M3449" s="11">
        <v>0.4</v>
      </c>
      <c r="O3449" s="16"/>
      <c r="P3449" s="14"/>
      <c r="Q3449" s="12"/>
      <c r="R3449" s="13"/>
    </row>
    <row r="3450" spans="1:18" ht="15.75" customHeight="1" x14ac:dyDescent="0.25">
      <c r="A3450" s="1"/>
      <c r="B3450" s="6" t="s">
        <v>14</v>
      </c>
      <c r="C3450" s="6">
        <v>1185732</v>
      </c>
      <c r="D3450" s="7">
        <v>44507</v>
      </c>
      <c r="E3450" s="6" t="s">
        <v>15</v>
      </c>
      <c r="F3450" s="6" t="s">
        <v>117</v>
      </c>
      <c r="G3450" s="6" t="s">
        <v>118</v>
      </c>
      <c r="H3450" s="6" t="s">
        <v>17</v>
      </c>
      <c r="I3450" s="8">
        <v>0.6</v>
      </c>
      <c r="J3450" s="9">
        <v>4000</v>
      </c>
      <c r="K3450" s="10">
        <f t="shared" si="27"/>
        <v>2400</v>
      </c>
      <c r="L3450" s="10">
        <f t="shared" si="26"/>
        <v>840</v>
      </c>
      <c r="M3450" s="11">
        <v>0.35</v>
      </c>
      <c r="O3450" s="16"/>
      <c r="P3450" s="14"/>
      <c r="Q3450" s="12"/>
      <c r="R3450" s="13"/>
    </row>
    <row r="3451" spans="1:18" ht="15.75" customHeight="1" x14ac:dyDescent="0.25">
      <c r="A3451" s="1"/>
      <c r="B3451" s="6" t="s">
        <v>14</v>
      </c>
      <c r="C3451" s="6">
        <v>1185732</v>
      </c>
      <c r="D3451" s="7">
        <v>44507</v>
      </c>
      <c r="E3451" s="6" t="s">
        <v>15</v>
      </c>
      <c r="F3451" s="6" t="s">
        <v>117</v>
      </c>
      <c r="G3451" s="6" t="s">
        <v>118</v>
      </c>
      <c r="H3451" s="6" t="s">
        <v>18</v>
      </c>
      <c r="I3451" s="8">
        <v>0.5</v>
      </c>
      <c r="J3451" s="9">
        <v>2750</v>
      </c>
      <c r="K3451" s="10">
        <f t="shared" si="27"/>
        <v>1375</v>
      </c>
      <c r="L3451" s="10">
        <f t="shared" si="26"/>
        <v>481.24999999999994</v>
      </c>
      <c r="M3451" s="11">
        <v>0.35</v>
      </c>
      <c r="O3451" s="16"/>
      <c r="P3451" s="14"/>
      <c r="Q3451" s="12"/>
      <c r="R3451" s="13"/>
    </row>
    <row r="3452" spans="1:18" ht="15.75" customHeight="1" x14ac:dyDescent="0.25">
      <c r="A3452" s="1"/>
      <c r="B3452" s="6" t="s">
        <v>14</v>
      </c>
      <c r="C3452" s="6">
        <v>1185732</v>
      </c>
      <c r="D3452" s="7">
        <v>44507</v>
      </c>
      <c r="E3452" s="6" t="s">
        <v>15</v>
      </c>
      <c r="F3452" s="6" t="s">
        <v>117</v>
      </c>
      <c r="G3452" s="6" t="s">
        <v>118</v>
      </c>
      <c r="H3452" s="6" t="s">
        <v>19</v>
      </c>
      <c r="I3452" s="8">
        <v>0.5</v>
      </c>
      <c r="J3452" s="9">
        <v>2700</v>
      </c>
      <c r="K3452" s="10">
        <f t="shared" si="27"/>
        <v>1350</v>
      </c>
      <c r="L3452" s="10">
        <f t="shared" si="26"/>
        <v>540</v>
      </c>
      <c r="M3452" s="11">
        <v>0.4</v>
      </c>
      <c r="O3452" s="16"/>
      <c r="P3452" s="14"/>
      <c r="Q3452" s="12"/>
      <c r="R3452" s="13"/>
    </row>
    <row r="3453" spans="1:18" ht="15.75" customHeight="1" x14ac:dyDescent="0.25">
      <c r="A3453" s="1"/>
      <c r="B3453" s="6" t="s">
        <v>14</v>
      </c>
      <c r="C3453" s="6">
        <v>1185732</v>
      </c>
      <c r="D3453" s="7">
        <v>44507</v>
      </c>
      <c r="E3453" s="6" t="s">
        <v>15</v>
      </c>
      <c r="F3453" s="6" t="s">
        <v>117</v>
      </c>
      <c r="G3453" s="6" t="s">
        <v>118</v>
      </c>
      <c r="H3453" s="6" t="s">
        <v>20</v>
      </c>
      <c r="I3453" s="8">
        <v>0.5</v>
      </c>
      <c r="J3453" s="9">
        <v>2500</v>
      </c>
      <c r="K3453" s="10">
        <f t="shared" si="27"/>
        <v>1250</v>
      </c>
      <c r="L3453" s="10">
        <f t="shared" si="26"/>
        <v>500</v>
      </c>
      <c r="M3453" s="11">
        <v>0.4</v>
      </c>
      <c r="O3453" s="16"/>
      <c r="P3453" s="14"/>
      <c r="Q3453" s="12"/>
      <c r="R3453" s="13"/>
    </row>
    <row r="3454" spans="1:18" ht="15.75" customHeight="1" x14ac:dyDescent="0.25">
      <c r="A3454" s="1"/>
      <c r="B3454" s="6" t="s">
        <v>14</v>
      </c>
      <c r="C3454" s="6">
        <v>1185732</v>
      </c>
      <c r="D3454" s="7">
        <v>44507</v>
      </c>
      <c r="E3454" s="6" t="s">
        <v>15</v>
      </c>
      <c r="F3454" s="6" t="s">
        <v>117</v>
      </c>
      <c r="G3454" s="6" t="s">
        <v>118</v>
      </c>
      <c r="H3454" s="6" t="s">
        <v>21</v>
      </c>
      <c r="I3454" s="8">
        <v>0.6</v>
      </c>
      <c r="J3454" s="9">
        <v>2250</v>
      </c>
      <c r="K3454" s="10">
        <f t="shared" si="27"/>
        <v>1350</v>
      </c>
      <c r="L3454" s="10">
        <f t="shared" si="26"/>
        <v>405</v>
      </c>
      <c r="M3454" s="11">
        <v>0.3</v>
      </c>
      <c r="O3454" s="16"/>
      <c r="P3454" s="14"/>
      <c r="Q3454" s="12"/>
      <c r="R3454" s="13"/>
    </row>
    <row r="3455" spans="1:18" ht="15.75" customHeight="1" x14ac:dyDescent="0.25">
      <c r="A3455" s="1"/>
      <c r="B3455" s="6" t="s">
        <v>14</v>
      </c>
      <c r="C3455" s="6">
        <v>1185732</v>
      </c>
      <c r="D3455" s="7">
        <v>44507</v>
      </c>
      <c r="E3455" s="6" t="s">
        <v>15</v>
      </c>
      <c r="F3455" s="6" t="s">
        <v>117</v>
      </c>
      <c r="G3455" s="6" t="s">
        <v>118</v>
      </c>
      <c r="H3455" s="6" t="s">
        <v>22</v>
      </c>
      <c r="I3455" s="8">
        <v>0.64999999999999991</v>
      </c>
      <c r="J3455" s="9">
        <v>3250</v>
      </c>
      <c r="K3455" s="10">
        <f t="shared" si="27"/>
        <v>2112.4999999999995</v>
      </c>
      <c r="L3455" s="10">
        <f t="shared" si="26"/>
        <v>844.99999999999989</v>
      </c>
      <c r="M3455" s="11">
        <v>0.4</v>
      </c>
      <c r="O3455" s="16"/>
      <c r="P3455" s="14"/>
      <c r="Q3455" s="12"/>
      <c r="R3455" s="13"/>
    </row>
    <row r="3456" spans="1:18" ht="15.75" customHeight="1" x14ac:dyDescent="0.25">
      <c r="A3456" s="1"/>
      <c r="B3456" s="6" t="s">
        <v>14</v>
      </c>
      <c r="C3456" s="6">
        <v>1185732</v>
      </c>
      <c r="D3456" s="7">
        <v>44536</v>
      </c>
      <c r="E3456" s="6" t="s">
        <v>15</v>
      </c>
      <c r="F3456" s="6" t="s">
        <v>117</v>
      </c>
      <c r="G3456" s="6" t="s">
        <v>118</v>
      </c>
      <c r="H3456" s="6" t="s">
        <v>17</v>
      </c>
      <c r="I3456" s="8">
        <v>0.6</v>
      </c>
      <c r="J3456" s="9">
        <v>5500</v>
      </c>
      <c r="K3456" s="10">
        <f t="shared" si="27"/>
        <v>3300</v>
      </c>
      <c r="L3456" s="10">
        <f t="shared" si="26"/>
        <v>1155</v>
      </c>
      <c r="M3456" s="11">
        <v>0.35</v>
      </c>
      <c r="O3456" s="16"/>
      <c r="P3456" s="14"/>
      <c r="Q3456" s="12"/>
      <c r="R3456" s="13"/>
    </row>
    <row r="3457" spans="1:18" ht="15.75" customHeight="1" x14ac:dyDescent="0.25">
      <c r="A3457" s="1"/>
      <c r="B3457" s="6" t="s">
        <v>14</v>
      </c>
      <c r="C3457" s="6">
        <v>1185732</v>
      </c>
      <c r="D3457" s="7">
        <v>44536</v>
      </c>
      <c r="E3457" s="6" t="s">
        <v>15</v>
      </c>
      <c r="F3457" s="6" t="s">
        <v>117</v>
      </c>
      <c r="G3457" s="6" t="s">
        <v>118</v>
      </c>
      <c r="H3457" s="6" t="s">
        <v>18</v>
      </c>
      <c r="I3457" s="8">
        <v>0.5</v>
      </c>
      <c r="J3457" s="9">
        <v>3500</v>
      </c>
      <c r="K3457" s="10">
        <f t="shared" si="27"/>
        <v>1750</v>
      </c>
      <c r="L3457" s="10">
        <f t="shared" si="26"/>
        <v>612.5</v>
      </c>
      <c r="M3457" s="11">
        <v>0.35</v>
      </c>
      <c r="O3457" s="16"/>
      <c r="P3457" s="14"/>
      <c r="Q3457" s="12"/>
      <c r="R3457" s="13"/>
    </row>
    <row r="3458" spans="1:18" ht="15.75" customHeight="1" x14ac:dyDescent="0.25">
      <c r="A3458" s="1"/>
      <c r="B3458" s="6" t="s">
        <v>14</v>
      </c>
      <c r="C3458" s="6">
        <v>1185732</v>
      </c>
      <c r="D3458" s="7">
        <v>44536</v>
      </c>
      <c r="E3458" s="6" t="s">
        <v>15</v>
      </c>
      <c r="F3458" s="6" t="s">
        <v>117</v>
      </c>
      <c r="G3458" s="6" t="s">
        <v>118</v>
      </c>
      <c r="H3458" s="6" t="s">
        <v>19</v>
      </c>
      <c r="I3458" s="8">
        <v>0.5</v>
      </c>
      <c r="J3458" s="9">
        <v>3250</v>
      </c>
      <c r="K3458" s="10">
        <f t="shared" si="27"/>
        <v>1625</v>
      </c>
      <c r="L3458" s="10">
        <f t="shared" si="26"/>
        <v>650</v>
      </c>
      <c r="M3458" s="11">
        <v>0.4</v>
      </c>
      <c r="O3458" s="16"/>
      <c r="P3458" s="14"/>
      <c r="Q3458" s="12"/>
      <c r="R3458" s="13"/>
    </row>
    <row r="3459" spans="1:18" ht="15.75" customHeight="1" x14ac:dyDescent="0.25">
      <c r="A3459" s="1"/>
      <c r="B3459" s="6" t="s">
        <v>14</v>
      </c>
      <c r="C3459" s="6">
        <v>1185732</v>
      </c>
      <c r="D3459" s="7">
        <v>44536</v>
      </c>
      <c r="E3459" s="6" t="s">
        <v>15</v>
      </c>
      <c r="F3459" s="6" t="s">
        <v>117</v>
      </c>
      <c r="G3459" s="6" t="s">
        <v>118</v>
      </c>
      <c r="H3459" s="6" t="s">
        <v>20</v>
      </c>
      <c r="I3459" s="8">
        <v>0.5</v>
      </c>
      <c r="J3459" s="9">
        <v>2750</v>
      </c>
      <c r="K3459" s="10">
        <f t="shared" si="27"/>
        <v>1375</v>
      </c>
      <c r="L3459" s="10">
        <f t="shared" si="26"/>
        <v>550</v>
      </c>
      <c r="M3459" s="11">
        <v>0.4</v>
      </c>
      <c r="O3459" s="16"/>
      <c r="P3459" s="14"/>
      <c r="Q3459" s="12"/>
      <c r="R3459" s="13"/>
    </row>
    <row r="3460" spans="1:18" ht="15.75" customHeight="1" x14ac:dyDescent="0.25">
      <c r="A3460" s="1"/>
      <c r="B3460" s="6" t="s">
        <v>14</v>
      </c>
      <c r="C3460" s="6">
        <v>1185732</v>
      </c>
      <c r="D3460" s="7">
        <v>44536</v>
      </c>
      <c r="E3460" s="6" t="s">
        <v>15</v>
      </c>
      <c r="F3460" s="6" t="s">
        <v>117</v>
      </c>
      <c r="G3460" s="6" t="s">
        <v>118</v>
      </c>
      <c r="H3460" s="6" t="s">
        <v>21</v>
      </c>
      <c r="I3460" s="8">
        <v>0.6</v>
      </c>
      <c r="J3460" s="9">
        <v>2750</v>
      </c>
      <c r="K3460" s="10">
        <f t="shared" si="27"/>
        <v>1650</v>
      </c>
      <c r="L3460" s="10">
        <f t="shared" si="26"/>
        <v>495</v>
      </c>
      <c r="M3460" s="11">
        <v>0.3</v>
      </c>
      <c r="O3460" s="16"/>
      <c r="P3460" s="14"/>
      <c r="Q3460" s="12"/>
      <c r="R3460" s="13"/>
    </row>
    <row r="3461" spans="1:18" ht="15.75" customHeight="1" x14ac:dyDescent="0.25">
      <c r="A3461" s="1"/>
      <c r="B3461" s="6" t="s">
        <v>14</v>
      </c>
      <c r="C3461" s="6">
        <v>1185732</v>
      </c>
      <c r="D3461" s="7">
        <v>44536</v>
      </c>
      <c r="E3461" s="6" t="s">
        <v>15</v>
      </c>
      <c r="F3461" s="6" t="s">
        <v>117</v>
      </c>
      <c r="G3461" s="6" t="s">
        <v>118</v>
      </c>
      <c r="H3461" s="6" t="s">
        <v>22</v>
      </c>
      <c r="I3461" s="8">
        <v>0.64999999999999991</v>
      </c>
      <c r="J3461" s="9">
        <v>3750</v>
      </c>
      <c r="K3461" s="10">
        <f t="shared" si="27"/>
        <v>2437.4999999999995</v>
      </c>
      <c r="L3461" s="10">
        <f t="shared" si="26"/>
        <v>974.99999999999989</v>
      </c>
      <c r="M3461" s="11">
        <v>0.4</v>
      </c>
      <c r="O3461" s="16"/>
      <c r="P3461" s="14"/>
      <c r="Q3461" s="12"/>
      <c r="R3461" s="13"/>
    </row>
    <row r="3462" spans="1:18" ht="15.75" customHeight="1" x14ac:dyDescent="0.25">
      <c r="A3462" s="1" t="s">
        <v>39</v>
      </c>
      <c r="B3462" s="6" t="s">
        <v>14</v>
      </c>
      <c r="C3462" s="6">
        <v>1185732</v>
      </c>
      <c r="D3462" s="7">
        <v>44203</v>
      </c>
      <c r="E3462" s="6" t="s">
        <v>15</v>
      </c>
      <c r="F3462" s="6" t="s">
        <v>119</v>
      </c>
      <c r="G3462" s="6" t="s">
        <v>120</v>
      </c>
      <c r="H3462" s="6" t="s">
        <v>17</v>
      </c>
      <c r="I3462" s="8">
        <v>0.4</v>
      </c>
      <c r="J3462" s="9">
        <v>5000</v>
      </c>
      <c r="K3462" s="10">
        <f t="shared" si="27"/>
        <v>2000</v>
      </c>
      <c r="L3462" s="10">
        <f t="shared" si="26"/>
        <v>800</v>
      </c>
      <c r="M3462" s="11">
        <v>0.4</v>
      </c>
      <c r="O3462" s="16"/>
      <c r="P3462" s="14"/>
      <c r="Q3462" s="12"/>
      <c r="R3462" s="13"/>
    </row>
    <row r="3463" spans="1:18" ht="15.75" customHeight="1" x14ac:dyDescent="0.25">
      <c r="A3463" s="1"/>
      <c r="B3463" s="6" t="s">
        <v>14</v>
      </c>
      <c r="C3463" s="6">
        <v>1185732</v>
      </c>
      <c r="D3463" s="7">
        <v>44203</v>
      </c>
      <c r="E3463" s="6" t="s">
        <v>15</v>
      </c>
      <c r="F3463" s="6" t="s">
        <v>119</v>
      </c>
      <c r="G3463" s="6" t="s">
        <v>120</v>
      </c>
      <c r="H3463" s="6" t="s">
        <v>18</v>
      </c>
      <c r="I3463" s="8">
        <v>0.4</v>
      </c>
      <c r="J3463" s="9">
        <v>3000</v>
      </c>
      <c r="K3463" s="10">
        <f t="shared" si="27"/>
        <v>1200</v>
      </c>
      <c r="L3463" s="10">
        <f t="shared" si="26"/>
        <v>480</v>
      </c>
      <c r="M3463" s="11">
        <v>0.4</v>
      </c>
      <c r="O3463" s="16"/>
      <c r="P3463" s="14"/>
      <c r="Q3463" s="12"/>
      <c r="R3463" s="13"/>
    </row>
    <row r="3464" spans="1:18" ht="15.75" customHeight="1" x14ac:dyDescent="0.25">
      <c r="A3464" s="1"/>
      <c r="B3464" s="6" t="s">
        <v>14</v>
      </c>
      <c r="C3464" s="6">
        <v>1185732</v>
      </c>
      <c r="D3464" s="7">
        <v>44203</v>
      </c>
      <c r="E3464" s="6" t="s">
        <v>15</v>
      </c>
      <c r="F3464" s="6" t="s">
        <v>119</v>
      </c>
      <c r="G3464" s="6" t="s">
        <v>120</v>
      </c>
      <c r="H3464" s="6" t="s">
        <v>19</v>
      </c>
      <c r="I3464" s="8">
        <v>0.30000000000000004</v>
      </c>
      <c r="J3464" s="9">
        <v>3000</v>
      </c>
      <c r="K3464" s="10">
        <f t="shared" si="27"/>
        <v>900.00000000000011</v>
      </c>
      <c r="L3464" s="10">
        <f t="shared" si="26"/>
        <v>270</v>
      </c>
      <c r="M3464" s="11">
        <v>0.3</v>
      </c>
      <c r="O3464" s="16"/>
      <c r="P3464" s="14"/>
      <c r="Q3464" s="12"/>
      <c r="R3464" s="13"/>
    </row>
    <row r="3465" spans="1:18" ht="15.75" customHeight="1" x14ac:dyDescent="0.25">
      <c r="A3465" s="1"/>
      <c r="B3465" s="6" t="s">
        <v>14</v>
      </c>
      <c r="C3465" s="6">
        <v>1185732</v>
      </c>
      <c r="D3465" s="7">
        <v>44203</v>
      </c>
      <c r="E3465" s="6" t="s">
        <v>15</v>
      </c>
      <c r="F3465" s="6" t="s">
        <v>119</v>
      </c>
      <c r="G3465" s="6" t="s">
        <v>120</v>
      </c>
      <c r="H3465" s="6" t="s">
        <v>20</v>
      </c>
      <c r="I3465" s="8">
        <v>0.35</v>
      </c>
      <c r="J3465" s="9">
        <v>1500</v>
      </c>
      <c r="K3465" s="10">
        <f t="shared" si="27"/>
        <v>525</v>
      </c>
      <c r="L3465" s="10">
        <f t="shared" si="26"/>
        <v>157.5</v>
      </c>
      <c r="M3465" s="11">
        <v>0.3</v>
      </c>
      <c r="O3465" s="16"/>
      <c r="P3465" s="14"/>
      <c r="Q3465" s="12"/>
      <c r="R3465" s="13"/>
    </row>
    <row r="3466" spans="1:18" ht="15.75" customHeight="1" x14ac:dyDescent="0.25">
      <c r="A3466" s="1"/>
      <c r="B3466" s="6" t="s">
        <v>14</v>
      </c>
      <c r="C3466" s="6">
        <v>1185732</v>
      </c>
      <c r="D3466" s="7">
        <v>44203</v>
      </c>
      <c r="E3466" s="6" t="s">
        <v>15</v>
      </c>
      <c r="F3466" s="6" t="s">
        <v>119</v>
      </c>
      <c r="G3466" s="6" t="s">
        <v>120</v>
      </c>
      <c r="H3466" s="6" t="s">
        <v>21</v>
      </c>
      <c r="I3466" s="8">
        <v>0.5</v>
      </c>
      <c r="J3466" s="9">
        <v>2000</v>
      </c>
      <c r="K3466" s="10">
        <f t="shared" si="27"/>
        <v>1000</v>
      </c>
      <c r="L3466" s="10">
        <f t="shared" si="26"/>
        <v>300</v>
      </c>
      <c r="M3466" s="11">
        <v>0.3</v>
      </c>
      <c r="O3466" s="16"/>
      <c r="P3466" s="14"/>
      <c r="Q3466" s="12"/>
      <c r="R3466" s="13"/>
    </row>
    <row r="3467" spans="1:18" ht="15.75" customHeight="1" x14ac:dyDescent="0.25">
      <c r="A3467" s="1"/>
      <c r="B3467" s="6" t="s">
        <v>14</v>
      </c>
      <c r="C3467" s="6">
        <v>1185732</v>
      </c>
      <c r="D3467" s="7">
        <v>44203</v>
      </c>
      <c r="E3467" s="6" t="s">
        <v>15</v>
      </c>
      <c r="F3467" s="6" t="s">
        <v>119</v>
      </c>
      <c r="G3467" s="6" t="s">
        <v>120</v>
      </c>
      <c r="H3467" s="6" t="s">
        <v>22</v>
      </c>
      <c r="I3467" s="8">
        <v>0.4</v>
      </c>
      <c r="J3467" s="9">
        <v>3000</v>
      </c>
      <c r="K3467" s="10">
        <f t="shared" si="27"/>
        <v>1200</v>
      </c>
      <c r="L3467" s="10">
        <f t="shared" si="26"/>
        <v>420</v>
      </c>
      <c r="M3467" s="11">
        <v>0.35</v>
      </c>
      <c r="O3467" s="16"/>
      <c r="P3467" s="14"/>
      <c r="Q3467" s="12"/>
      <c r="R3467" s="13"/>
    </row>
    <row r="3468" spans="1:18" ht="15.75" customHeight="1" x14ac:dyDescent="0.25">
      <c r="A3468" s="1"/>
      <c r="B3468" s="6" t="s">
        <v>14</v>
      </c>
      <c r="C3468" s="6">
        <v>1185732</v>
      </c>
      <c r="D3468" s="7">
        <v>44232</v>
      </c>
      <c r="E3468" s="6" t="s">
        <v>15</v>
      </c>
      <c r="F3468" s="6" t="s">
        <v>119</v>
      </c>
      <c r="G3468" s="6" t="s">
        <v>120</v>
      </c>
      <c r="H3468" s="6" t="s">
        <v>17</v>
      </c>
      <c r="I3468" s="8">
        <v>0.4</v>
      </c>
      <c r="J3468" s="9">
        <v>5500</v>
      </c>
      <c r="K3468" s="10">
        <f t="shared" si="27"/>
        <v>2200</v>
      </c>
      <c r="L3468" s="10">
        <f t="shared" si="26"/>
        <v>880</v>
      </c>
      <c r="M3468" s="11">
        <v>0.4</v>
      </c>
      <c r="O3468" s="16"/>
      <c r="P3468" s="14"/>
      <c r="Q3468" s="12"/>
      <c r="R3468" s="13"/>
    </row>
    <row r="3469" spans="1:18" ht="15.75" customHeight="1" x14ac:dyDescent="0.25">
      <c r="A3469" s="1"/>
      <c r="B3469" s="6" t="s">
        <v>14</v>
      </c>
      <c r="C3469" s="6">
        <v>1185732</v>
      </c>
      <c r="D3469" s="7">
        <v>44232</v>
      </c>
      <c r="E3469" s="6" t="s">
        <v>15</v>
      </c>
      <c r="F3469" s="6" t="s">
        <v>119</v>
      </c>
      <c r="G3469" s="6" t="s">
        <v>120</v>
      </c>
      <c r="H3469" s="6" t="s">
        <v>18</v>
      </c>
      <c r="I3469" s="8">
        <v>0.4</v>
      </c>
      <c r="J3469" s="9">
        <v>2000</v>
      </c>
      <c r="K3469" s="10">
        <f t="shared" si="27"/>
        <v>800</v>
      </c>
      <c r="L3469" s="10">
        <f t="shared" si="26"/>
        <v>320</v>
      </c>
      <c r="M3469" s="11">
        <v>0.4</v>
      </c>
      <c r="O3469" s="16"/>
      <c r="P3469" s="14"/>
      <c r="Q3469" s="12"/>
      <c r="R3469" s="13"/>
    </row>
    <row r="3470" spans="1:18" ht="15.75" customHeight="1" x14ac:dyDescent="0.25">
      <c r="A3470" s="1"/>
      <c r="B3470" s="6" t="s">
        <v>14</v>
      </c>
      <c r="C3470" s="6">
        <v>1185732</v>
      </c>
      <c r="D3470" s="7">
        <v>44232</v>
      </c>
      <c r="E3470" s="6" t="s">
        <v>15</v>
      </c>
      <c r="F3470" s="6" t="s">
        <v>119</v>
      </c>
      <c r="G3470" s="6" t="s">
        <v>120</v>
      </c>
      <c r="H3470" s="6" t="s">
        <v>19</v>
      </c>
      <c r="I3470" s="8">
        <v>0.30000000000000004</v>
      </c>
      <c r="J3470" s="9">
        <v>2500</v>
      </c>
      <c r="K3470" s="10">
        <f t="shared" si="27"/>
        <v>750.00000000000011</v>
      </c>
      <c r="L3470" s="10">
        <f t="shared" si="26"/>
        <v>225.00000000000003</v>
      </c>
      <c r="M3470" s="11">
        <v>0.3</v>
      </c>
      <c r="O3470" s="16"/>
      <c r="P3470" s="14"/>
      <c r="Q3470" s="12"/>
      <c r="R3470" s="13"/>
    </row>
    <row r="3471" spans="1:18" ht="15.75" customHeight="1" x14ac:dyDescent="0.25">
      <c r="A3471" s="1"/>
      <c r="B3471" s="6" t="s">
        <v>14</v>
      </c>
      <c r="C3471" s="6">
        <v>1185732</v>
      </c>
      <c r="D3471" s="7">
        <v>44232</v>
      </c>
      <c r="E3471" s="6" t="s">
        <v>15</v>
      </c>
      <c r="F3471" s="6" t="s">
        <v>119</v>
      </c>
      <c r="G3471" s="6" t="s">
        <v>120</v>
      </c>
      <c r="H3471" s="6" t="s">
        <v>20</v>
      </c>
      <c r="I3471" s="8">
        <v>0.35</v>
      </c>
      <c r="J3471" s="9">
        <v>1250</v>
      </c>
      <c r="K3471" s="10">
        <f t="shared" si="27"/>
        <v>437.5</v>
      </c>
      <c r="L3471" s="10">
        <f t="shared" si="26"/>
        <v>131.25</v>
      </c>
      <c r="M3471" s="11">
        <v>0.3</v>
      </c>
      <c r="O3471" s="16"/>
      <c r="P3471" s="14"/>
      <c r="Q3471" s="12"/>
      <c r="R3471" s="13"/>
    </row>
    <row r="3472" spans="1:18" ht="15.75" customHeight="1" x14ac:dyDescent="0.25">
      <c r="A3472" s="1"/>
      <c r="B3472" s="6" t="s">
        <v>14</v>
      </c>
      <c r="C3472" s="6">
        <v>1185732</v>
      </c>
      <c r="D3472" s="7">
        <v>44232</v>
      </c>
      <c r="E3472" s="6" t="s">
        <v>15</v>
      </c>
      <c r="F3472" s="6" t="s">
        <v>119</v>
      </c>
      <c r="G3472" s="6" t="s">
        <v>120</v>
      </c>
      <c r="H3472" s="6" t="s">
        <v>21</v>
      </c>
      <c r="I3472" s="8">
        <v>0.5</v>
      </c>
      <c r="J3472" s="9">
        <v>2000</v>
      </c>
      <c r="K3472" s="10">
        <f t="shared" si="27"/>
        <v>1000</v>
      </c>
      <c r="L3472" s="10">
        <f t="shared" si="26"/>
        <v>300</v>
      </c>
      <c r="M3472" s="11">
        <v>0.3</v>
      </c>
      <c r="O3472" s="16"/>
      <c r="P3472" s="14"/>
      <c r="Q3472" s="12"/>
      <c r="R3472" s="13"/>
    </row>
    <row r="3473" spans="1:18" ht="15.75" customHeight="1" x14ac:dyDescent="0.25">
      <c r="A3473" s="1"/>
      <c r="B3473" s="6" t="s">
        <v>14</v>
      </c>
      <c r="C3473" s="6">
        <v>1185732</v>
      </c>
      <c r="D3473" s="7">
        <v>44232</v>
      </c>
      <c r="E3473" s="6" t="s">
        <v>15</v>
      </c>
      <c r="F3473" s="6" t="s">
        <v>119</v>
      </c>
      <c r="G3473" s="6" t="s">
        <v>120</v>
      </c>
      <c r="H3473" s="6" t="s">
        <v>22</v>
      </c>
      <c r="I3473" s="8">
        <v>0.4</v>
      </c>
      <c r="J3473" s="9">
        <v>3000</v>
      </c>
      <c r="K3473" s="10">
        <f t="shared" si="27"/>
        <v>1200</v>
      </c>
      <c r="L3473" s="10">
        <f t="shared" si="26"/>
        <v>420</v>
      </c>
      <c r="M3473" s="11">
        <v>0.35</v>
      </c>
      <c r="O3473" s="16"/>
      <c r="P3473" s="14"/>
      <c r="Q3473" s="12"/>
      <c r="R3473" s="13"/>
    </row>
    <row r="3474" spans="1:18" ht="15.75" customHeight="1" x14ac:dyDescent="0.25">
      <c r="A3474" s="1"/>
      <c r="B3474" s="6" t="s">
        <v>14</v>
      </c>
      <c r="C3474" s="6">
        <v>1185732</v>
      </c>
      <c r="D3474" s="7">
        <v>44258</v>
      </c>
      <c r="E3474" s="6" t="s">
        <v>15</v>
      </c>
      <c r="F3474" s="6" t="s">
        <v>119</v>
      </c>
      <c r="G3474" s="6" t="s">
        <v>120</v>
      </c>
      <c r="H3474" s="6" t="s">
        <v>17</v>
      </c>
      <c r="I3474" s="8">
        <v>0.4</v>
      </c>
      <c r="J3474" s="9">
        <v>5200</v>
      </c>
      <c r="K3474" s="10">
        <f t="shared" si="27"/>
        <v>2080</v>
      </c>
      <c r="L3474" s="10">
        <f t="shared" si="26"/>
        <v>832</v>
      </c>
      <c r="M3474" s="11">
        <v>0.4</v>
      </c>
      <c r="O3474" s="16"/>
      <c r="P3474" s="14"/>
      <c r="Q3474" s="12"/>
      <c r="R3474" s="13"/>
    </row>
    <row r="3475" spans="1:18" ht="15.75" customHeight="1" x14ac:dyDescent="0.25">
      <c r="A3475" s="1"/>
      <c r="B3475" s="6" t="s">
        <v>14</v>
      </c>
      <c r="C3475" s="6">
        <v>1185732</v>
      </c>
      <c r="D3475" s="7">
        <v>44258</v>
      </c>
      <c r="E3475" s="6" t="s">
        <v>15</v>
      </c>
      <c r="F3475" s="6" t="s">
        <v>119</v>
      </c>
      <c r="G3475" s="6" t="s">
        <v>120</v>
      </c>
      <c r="H3475" s="6" t="s">
        <v>18</v>
      </c>
      <c r="I3475" s="8">
        <v>0.4</v>
      </c>
      <c r="J3475" s="9">
        <v>2250</v>
      </c>
      <c r="K3475" s="10">
        <f t="shared" si="27"/>
        <v>900</v>
      </c>
      <c r="L3475" s="10">
        <f t="shared" si="26"/>
        <v>360</v>
      </c>
      <c r="M3475" s="11">
        <v>0.4</v>
      </c>
      <c r="O3475" s="16"/>
      <c r="P3475" s="14"/>
      <c r="Q3475" s="12"/>
      <c r="R3475" s="13"/>
    </row>
    <row r="3476" spans="1:18" ht="15.75" customHeight="1" x14ac:dyDescent="0.25">
      <c r="A3476" s="1"/>
      <c r="B3476" s="6" t="s">
        <v>14</v>
      </c>
      <c r="C3476" s="6">
        <v>1185732</v>
      </c>
      <c r="D3476" s="7">
        <v>44258</v>
      </c>
      <c r="E3476" s="6" t="s">
        <v>15</v>
      </c>
      <c r="F3476" s="6" t="s">
        <v>119</v>
      </c>
      <c r="G3476" s="6" t="s">
        <v>120</v>
      </c>
      <c r="H3476" s="6" t="s">
        <v>19</v>
      </c>
      <c r="I3476" s="8">
        <v>0.30000000000000004</v>
      </c>
      <c r="J3476" s="9">
        <v>2500</v>
      </c>
      <c r="K3476" s="10">
        <f t="shared" si="27"/>
        <v>750.00000000000011</v>
      </c>
      <c r="L3476" s="10">
        <f t="shared" si="26"/>
        <v>225.00000000000003</v>
      </c>
      <c r="M3476" s="11">
        <v>0.3</v>
      </c>
      <c r="O3476" s="16"/>
      <c r="P3476" s="14"/>
      <c r="Q3476" s="12"/>
      <c r="R3476" s="13"/>
    </row>
    <row r="3477" spans="1:18" ht="15.75" customHeight="1" x14ac:dyDescent="0.25">
      <c r="A3477" s="1"/>
      <c r="B3477" s="6" t="s">
        <v>14</v>
      </c>
      <c r="C3477" s="6">
        <v>1185732</v>
      </c>
      <c r="D3477" s="7">
        <v>44258</v>
      </c>
      <c r="E3477" s="6" t="s">
        <v>15</v>
      </c>
      <c r="F3477" s="6" t="s">
        <v>119</v>
      </c>
      <c r="G3477" s="6" t="s">
        <v>120</v>
      </c>
      <c r="H3477" s="6" t="s">
        <v>20</v>
      </c>
      <c r="I3477" s="8">
        <v>0.35</v>
      </c>
      <c r="J3477" s="9">
        <v>1000</v>
      </c>
      <c r="K3477" s="10">
        <f t="shared" si="27"/>
        <v>350</v>
      </c>
      <c r="L3477" s="10">
        <f t="shared" si="26"/>
        <v>105</v>
      </c>
      <c r="M3477" s="11">
        <v>0.3</v>
      </c>
      <c r="O3477" s="16"/>
      <c r="P3477" s="14"/>
      <c r="Q3477" s="12"/>
      <c r="R3477" s="13"/>
    </row>
    <row r="3478" spans="1:18" ht="15.75" customHeight="1" x14ac:dyDescent="0.25">
      <c r="A3478" s="1"/>
      <c r="B3478" s="6" t="s">
        <v>14</v>
      </c>
      <c r="C3478" s="6">
        <v>1185732</v>
      </c>
      <c r="D3478" s="7">
        <v>44258</v>
      </c>
      <c r="E3478" s="6" t="s">
        <v>15</v>
      </c>
      <c r="F3478" s="6" t="s">
        <v>119</v>
      </c>
      <c r="G3478" s="6" t="s">
        <v>120</v>
      </c>
      <c r="H3478" s="6" t="s">
        <v>21</v>
      </c>
      <c r="I3478" s="8">
        <v>0.5</v>
      </c>
      <c r="J3478" s="9">
        <v>1500</v>
      </c>
      <c r="K3478" s="10">
        <f t="shared" si="27"/>
        <v>750</v>
      </c>
      <c r="L3478" s="10">
        <f t="shared" si="26"/>
        <v>225</v>
      </c>
      <c r="M3478" s="11">
        <v>0.3</v>
      </c>
      <c r="O3478" s="16"/>
      <c r="P3478" s="14"/>
      <c r="Q3478" s="12"/>
      <c r="R3478" s="13"/>
    </row>
    <row r="3479" spans="1:18" ht="15.75" customHeight="1" x14ac:dyDescent="0.25">
      <c r="A3479" s="1"/>
      <c r="B3479" s="6" t="s">
        <v>14</v>
      </c>
      <c r="C3479" s="6">
        <v>1185732</v>
      </c>
      <c r="D3479" s="7">
        <v>44258</v>
      </c>
      <c r="E3479" s="6" t="s">
        <v>15</v>
      </c>
      <c r="F3479" s="6" t="s">
        <v>119</v>
      </c>
      <c r="G3479" s="6" t="s">
        <v>120</v>
      </c>
      <c r="H3479" s="6" t="s">
        <v>22</v>
      </c>
      <c r="I3479" s="8">
        <v>0.4</v>
      </c>
      <c r="J3479" s="9">
        <v>2500</v>
      </c>
      <c r="K3479" s="10">
        <f t="shared" si="27"/>
        <v>1000</v>
      </c>
      <c r="L3479" s="10">
        <f t="shared" si="26"/>
        <v>350</v>
      </c>
      <c r="M3479" s="11">
        <v>0.35</v>
      </c>
      <c r="O3479" s="16"/>
      <c r="P3479" s="14"/>
      <c r="Q3479" s="12"/>
      <c r="R3479" s="13"/>
    </row>
    <row r="3480" spans="1:18" ht="15.75" customHeight="1" x14ac:dyDescent="0.25">
      <c r="A3480" s="1"/>
      <c r="B3480" s="6" t="s">
        <v>14</v>
      </c>
      <c r="C3480" s="6">
        <v>1185732</v>
      </c>
      <c r="D3480" s="7">
        <v>44290</v>
      </c>
      <c r="E3480" s="6" t="s">
        <v>15</v>
      </c>
      <c r="F3480" s="6" t="s">
        <v>119</v>
      </c>
      <c r="G3480" s="6" t="s">
        <v>120</v>
      </c>
      <c r="H3480" s="6" t="s">
        <v>17</v>
      </c>
      <c r="I3480" s="8">
        <v>0.4</v>
      </c>
      <c r="J3480" s="9">
        <v>5000</v>
      </c>
      <c r="K3480" s="10">
        <f t="shared" si="27"/>
        <v>2000</v>
      </c>
      <c r="L3480" s="10">
        <f t="shared" si="26"/>
        <v>800</v>
      </c>
      <c r="M3480" s="11">
        <v>0.4</v>
      </c>
      <c r="O3480" s="16"/>
      <c r="P3480" s="14"/>
      <c r="Q3480" s="12"/>
      <c r="R3480" s="13"/>
    </row>
    <row r="3481" spans="1:18" ht="15.75" customHeight="1" x14ac:dyDescent="0.25">
      <c r="A3481" s="1"/>
      <c r="B3481" s="6" t="s">
        <v>14</v>
      </c>
      <c r="C3481" s="6">
        <v>1185732</v>
      </c>
      <c r="D3481" s="7">
        <v>44290</v>
      </c>
      <c r="E3481" s="6" t="s">
        <v>15</v>
      </c>
      <c r="F3481" s="6" t="s">
        <v>119</v>
      </c>
      <c r="G3481" s="6" t="s">
        <v>120</v>
      </c>
      <c r="H3481" s="6" t="s">
        <v>18</v>
      </c>
      <c r="I3481" s="8">
        <v>0.4</v>
      </c>
      <c r="J3481" s="9">
        <v>2000</v>
      </c>
      <c r="K3481" s="10">
        <f t="shared" si="27"/>
        <v>800</v>
      </c>
      <c r="L3481" s="10">
        <f t="shared" si="26"/>
        <v>320</v>
      </c>
      <c r="M3481" s="11">
        <v>0.4</v>
      </c>
      <c r="O3481" s="16"/>
      <c r="P3481" s="14"/>
      <c r="Q3481" s="12"/>
      <c r="R3481" s="13"/>
    </row>
    <row r="3482" spans="1:18" ht="15.75" customHeight="1" x14ac:dyDescent="0.25">
      <c r="A3482" s="1"/>
      <c r="B3482" s="6" t="s">
        <v>14</v>
      </c>
      <c r="C3482" s="6">
        <v>1185732</v>
      </c>
      <c r="D3482" s="7">
        <v>44290</v>
      </c>
      <c r="E3482" s="6" t="s">
        <v>15</v>
      </c>
      <c r="F3482" s="6" t="s">
        <v>119</v>
      </c>
      <c r="G3482" s="6" t="s">
        <v>120</v>
      </c>
      <c r="H3482" s="6" t="s">
        <v>19</v>
      </c>
      <c r="I3482" s="8">
        <v>0.30000000000000004</v>
      </c>
      <c r="J3482" s="9">
        <v>2000</v>
      </c>
      <c r="K3482" s="10">
        <f t="shared" si="27"/>
        <v>600.00000000000011</v>
      </c>
      <c r="L3482" s="10">
        <f t="shared" si="26"/>
        <v>180.00000000000003</v>
      </c>
      <c r="M3482" s="11">
        <v>0.3</v>
      </c>
      <c r="O3482" s="16"/>
      <c r="P3482" s="14"/>
      <c r="Q3482" s="12"/>
      <c r="R3482" s="13"/>
    </row>
    <row r="3483" spans="1:18" ht="15.75" customHeight="1" x14ac:dyDescent="0.25">
      <c r="A3483" s="1"/>
      <c r="B3483" s="6" t="s">
        <v>14</v>
      </c>
      <c r="C3483" s="6">
        <v>1185732</v>
      </c>
      <c r="D3483" s="7">
        <v>44290</v>
      </c>
      <c r="E3483" s="6" t="s">
        <v>15</v>
      </c>
      <c r="F3483" s="6" t="s">
        <v>119</v>
      </c>
      <c r="G3483" s="6" t="s">
        <v>120</v>
      </c>
      <c r="H3483" s="6" t="s">
        <v>20</v>
      </c>
      <c r="I3483" s="8">
        <v>0.35</v>
      </c>
      <c r="J3483" s="9">
        <v>1250</v>
      </c>
      <c r="K3483" s="10">
        <f t="shared" si="27"/>
        <v>437.5</v>
      </c>
      <c r="L3483" s="10">
        <f t="shared" si="26"/>
        <v>131.25</v>
      </c>
      <c r="M3483" s="11">
        <v>0.3</v>
      </c>
      <c r="O3483" s="16"/>
      <c r="P3483" s="14"/>
      <c r="Q3483" s="12"/>
      <c r="R3483" s="13"/>
    </row>
    <row r="3484" spans="1:18" ht="15.75" customHeight="1" x14ac:dyDescent="0.25">
      <c r="A3484" s="1"/>
      <c r="B3484" s="6" t="s">
        <v>14</v>
      </c>
      <c r="C3484" s="6">
        <v>1185732</v>
      </c>
      <c r="D3484" s="7">
        <v>44290</v>
      </c>
      <c r="E3484" s="6" t="s">
        <v>15</v>
      </c>
      <c r="F3484" s="6" t="s">
        <v>119</v>
      </c>
      <c r="G3484" s="6" t="s">
        <v>120</v>
      </c>
      <c r="H3484" s="6" t="s">
        <v>21</v>
      </c>
      <c r="I3484" s="8">
        <v>0.5</v>
      </c>
      <c r="J3484" s="9">
        <v>1250</v>
      </c>
      <c r="K3484" s="10">
        <f t="shared" si="27"/>
        <v>625</v>
      </c>
      <c r="L3484" s="10">
        <f t="shared" si="26"/>
        <v>187.5</v>
      </c>
      <c r="M3484" s="11">
        <v>0.3</v>
      </c>
      <c r="O3484" s="16"/>
      <c r="P3484" s="14"/>
      <c r="Q3484" s="12"/>
      <c r="R3484" s="13"/>
    </row>
    <row r="3485" spans="1:18" ht="15.75" customHeight="1" x14ac:dyDescent="0.25">
      <c r="A3485" s="1"/>
      <c r="B3485" s="6" t="s">
        <v>14</v>
      </c>
      <c r="C3485" s="6">
        <v>1185732</v>
      </c>
      <c r="D3485" s="7">
        <v>44290</v>
      </c>
      <c r="E3485" s="6" t="s">
        <v>15</v>
      </c>
      <c r="F3485" s="6" t="s">
        <v>119</v>
      </c>
      <c r="G3485" s="6" t="s">
        <v>120</v>
      </c>
      <c r="H3485" s="6" t="s">
        <v>22</v>
      </c>
      <c r="I3485" s="8">
        <v>0.4</v>
      </c>
      <c r="J3485" s="9">
        <v>2750</v>
      </c>
      <c r="K3485" s="10">
        <f t="shared" si="27"/>
        <v>1100</v>
      </c>
      <c r="L3485" s="10">
        <f t="shared" si="26"/>
        <v>385</v>
      </c>
      <c r="M3485" s="11">
        <v>0.35</v>
      </c>
      <c r="O3485" s="16"/>
      <c r="P3485" s="14"/>
      <c r="Q3485" s="12"/>
      <c r="R3485" s="13"/>
    </row>
    <row r="3486" spans="1:18" ht="15.75" customHeight="1" x14ac:dyDescent="0.25">
      <c r="A3486" s="1"/>
      <c r="B3486" s="6" t="s">
        <v>14</v>
      </c>
      <c r="C3486" s="6">
        <v>1185732</v>
      </c>
      <c r="D3486" s="7">
        <v>44319</v>
      </c>
      <c r="E3486" s="6" t="s">
        <v>15</v>
      </c>
      <c r="F3486" s="6" t="s">
        <v>119</v>
      </c>
      <c r="G3486" s="6" t="s">
        <v>120</v>
      </c>
      <c r="H3486" s="6" t="s">
        <v>17</v>
      </c>
      <c r="I3486" s="8">
        <v>0.54999999999999993</v>
      </c>
      <c r="J3486" s="9">
        <v>5450</v>
      </c>
      <c r="K3486" s="10">
        <f t="shared" si="27"/>
        <v>2997.4999999999995</v>
      </c>
      <c r="L3486" s="10">
        <f t="shared" si="26"/>
        <v>1198.9999999999998</v>
      </c>
      <c r="M3486" s="11">
        <v>0.4</v>
      </c>
      <c r="O3486" s="16"/>
      <c r="P3486" s="14"/>
      <c r="Q3486" s="12"/>
      <c r="R3486" s="13"/>
    </row>
    <row r="3487" spans="1:18" ht="15.75" customHeight="1" x14ac:dyDescent="0.25">
      <c r="A3487" s="1"/>
      <c r="B3487" s="6" t="s">
        <v>14</v>
      </c>
      <c r="C3487" s="6">
        <v>1185732</v>
      </c>
      <c r="D3487" s="7">
        <v>44319</v>
      </c>
      <c r="E3487" s="6" t="s">
        <v>15</v>
      </c>
      <c r="F3487" s="6" t="s">
        <v>119</v>
      </c>
      <c r="G3487" s="6" t="s">
        <v>120</v>
      </c>
      <c r="H3487" s="6" t="s">
        <v>18</v>
      </c>
      <c r="I3487" s="8">
        <v>0.5</v>
      </c>
      <c r="J3487" s="9">
        <v>2500</v>
      </c>
      <c r="K3487" s="10">
        <f t="shared" si="27"/>
        <v>1250</v>
      </c>
      <c r="L3487" s="10">
        <f t="shared" si="26"/>
        <v>500</v>
      </c>
      <c r="M3487" s="11">
        <v>0.4</v>
      </c>
      <c r="O3487" s="16"/>
      <c r="P3487" s="14"/>
      <c r="Q3487" s="12"/>
      <c r="R3487" s="13"/>
    </row>
    <row r="3488" spans="1:18" ht="15.75" customHeight="1" x14ac:dyDescent="0.25">
      <c r="A3488" s="1"/>
      <c r="B3488" s="6" t="s">
        <v>14</v>
      </c>
      <c r="C3488" s="6">
        <v>1185732</v>
      </c>
      <c r="D3488" s="7">
        <v>44319</v>
      </c>
      <c r="E3488" s="6" t="s">
        <v>15</v>
      </c>
      <c r="F3488" s="6" t="s">
        <v>119</v>
      </c>
      <c r="G3488" s="6" t="s">
        <v>120</v>
      </c>
      <c r="H3488" s="6" t="s">
        <v>19</v>
      </c>
      <c r="I3488" s="8">
        <v>0.45</v>
      </c>
      <c r="J3488" s="9">
        <v>2750</v>
      </c>
      <c r="K3488" s="10">
        <f t="shared" si="27"/>
        <v>1237.5</v>
      </c>
      <c r="L3488" s="10">
        <f t="shared" si="26"/>
        <v>371.25</v>
      </c>
      <c r="M3488" s="11">
        <v>0.3</v>
      </c>
      <c r="O3488" s="16"/>
      <c r="P3488" s="14"/>
      <c r="Q3488" s="12"/>
      <c r="R3488" s="13"/>
    </row>
    <row r="3489" spans="1:18" ht="15.75" customHeight="1" x14ac:dyDescent="0.25">
      <c r="A3489" s="1"/>
      <c r="B3489" s="6" t="s">
        <v>14</v>
      </c>
      <c r="C3489" s="6">
        <v>1185732</v>
      </c>
      <c r="D3489" s="7">
        <v>44319</v>
      </c>
      <c r="E3489" s="6" t="s">
        <v>15</v>
      </c>
      <c r="F3489" s="6" t="s">
        <v>119</v>
      </c>
      <c r="G3489" s="6" t="s">
        <v>120</v>
      </c>
      <c r="H3489" s="6" t="s">
        <v>20</v>
      </c>
      <c r="I3489" s="8">
        <v>0.45</v>
      </c>
      <c r="J3489" s="9">
        <v>2250</v>
      </c>
      <c r="K3489" s="10">
        <f t="shared" si="27"/>
        <v>1012.5</v>
      </c>
      <c r="L3489" s="10">
        <f t="shared" si="26"/>
        <v>303.75</v>
      </c>
      <c r="M3489" s="11">
        <v>0.3</v>
      </c>
      <c r="O3489" s="16"/>
      <c r="P3489" s="14"/>
      <c r="Q3489" s="12"/>
      <c r="R3489" s="13"/>
    </row>
    <row r="3490" spans="1:18" ht="15.75" customHeight="1" x14ac:dyDescent="0.25">
      <c r="A3490" s="1"/>
      <c r="B3490" s="6" t="s">
        <v>14</v>
      </c>
      <c r="C3490" s="6">
        <v>1185732</v>
      </c>
      <c r="D3490" s="7">
        <v>44319</v>
      </c>
      <c r="E3490" s="6" t="s">
        <v>15</v>
      </c>
      <c r="F3490" s="6" t="s">
        <v>119</v>
      </c>
      <c r="G3490" s="6" t="s">
        <v>120</v>
      </c>
      <c r="H3490" s="6" t="s">
        <v>21</v>
      </c>
      <c r="I3490" s="8">
        <v>0.54999999999999993</v>
      </c>
      <c r="J3490" s="9">
        <v>2500</v>
      </c>
      <c r="K3490" s="10">
        <f t="shared" si="27"/>
        <v>1374.9999999999998</v>
      </c>
      <c r="L3490" s="10">
        <f t="shared" si="26"/>
        <v>412.49999999999994</v>
      </c>
      <c r="M3490" s="11">
        <v>0.3</v>
      </c>
      <c r="O3490" s="16"/>
      <c r="P3490" s="14"/>
      <c r="Q3490" s="12"/>
      <c r="R3490" s="13"/>
    </row>
    <row r="3491" spans="1:18" ht="15.75" customHeight="1" x14ac:dyDescent="0.25">
      <c r="A3491" s="1"/>
      <c r="B3491" s="6" t="s">
        <v>14</v>
      </c>
      <c r="C3491" s="6">
        <v>1185732</v>
      </c>
      <c r="D3491" s="7">
        <v>44319</v>
      </c>
      <c r="E3491" s="6" t="s">
        <v>15</v>
      </c>
      <c r="F3491" s="6" t="s">
        <v>119</v>
      </c>
      <c r="G3491" s="6" t="s">
        <v>120</v>
      </c>
      <c r="H3491" s="6" t="s">
        <v>22</v>
      </c>
      <c r="I3491" s="8">
        <v>0.6</v>
      </c>
      <c r="J3491" s="9">
        <v>3750</v>
      </c>
      <c r="K3491" s="10">
        <f t="shared" si="27"/>
        <v>2250</v>
      </c>
      <c r="L3491" s="10">
        <f t="shared" si="26"/>
        <v>787.5</v>
      </c>
      <c r="M3491" s="11">
        <v>0.35</v>
      </c>
      <c r="O3491" s="16"/>
      <c r="P3491" s="14"/>
      <c r="Q3491" s="12"/>
      <c r="R3491" s="13"/>
    </row>
    <row r="3492" spans="1:18" ht="15.75" customHeight="1" x14ac:dyDescent="0.25">
      <c r="A3492" s="1"/>
      <c r="B3492" s="6" t="s">
        <v>14</v>
      </c>
      <c r="C3492" s="6">
        <v>1185732</v>
      </c>
      <c r="D3492" s="7">
        <v>44352</v>
      </c>
      <c r="E3492" s="6" t="s">
        <v>15</v>
      </c>
      <c r="F3492" s="6" t="s">
        <v>119</v>
      </c>
      <c r="G3492" s="6" t="s">
        <v>120</v>
      </c>
      <c r="H3492" s="6" t="s">
        <v>17</v>
      </c>
      <c r="I3492" s="8">
        <v>0.54999999999999993</v>
      </c>
      <c r="J3492" s="9">
        <v>6250</v>
      </c>
      <c r="K3492" s="10">
        <f t="shared" si="27"/>
        <v>3437.4999999999995</v>
      </c>
      <c r="L3492" s="10">
        <f t="shared" si="26"/>
        <v>1375</v>
      </c>
      <c r="M3492" s="11">
        <v>0.4</v>
      </c>
      <c r="O3492" s="16"/>
      <c r="P3492" s="14"/>
      <c r="Q3492" s="12"/>
      <c r="R3492" s="13"/>
    </row>
    <row r="3493" spans="1:18" ht="15.75" customHeight="1" x14ac:dyDescent="0.25">
      <c r="A3493" s="1"/>
      <c r="B3493" s="6" t="s">
        <v>14</v>
      </c>
      <c r="C3493" s="6">
        <v>1185732</v>
      </c>
      <c r="D3493" s="7">
        <v>44352</v>
      </c>
      <c r="E3493" s="6" t="s">
        <v>15</v>
      </c>
      <c r="F3493" s="6" t="s">
        <v>119</v>
      </c>
      <c r="G3493" s="6" t="s">
        <v>120</v>
      </c>
      <c r="H3493" s="6" t="s">
        <v>18</v>
      </c>
      <c r="I3493" s="8">
        <v>0.5</v>
      </c>
      <c r="J3493" s="9">
        <v>3750</v>
      </c>
      <c r="K3493" s="10">
        <f t="shared" si="27"/>
        <v>1875</v>
      </c>
      <c r="L3493" s="10">
        <f t="shared" si="26"/>
        <v>750</v>
      </c>
      <c r="M3493" s="11">
        <v>0.4</v>
      </c>
      <c r="O3493" s="16"/>
      <c r="P3493" s="14"/>
      <c r="Q3493" s="12"/>
      <c r="R3493" s="13"/>
    </row>
    <row r="3494" spans="1:18" ht="15.75" customHeight="1" x14ac:dyDescent="0.25">
      <c r="A3494" s="1"/>
      <c r="B3494" s="6" t="s">
        <v>14</v>
      </c>
      <c r="C3494" s="6">
        <v>1185732</v>
      </c>
      <c r="D3494" s="7">
        <v>44352</v>
      </c>
      <c r="E3494" s="6" t="s">
        <v>15</v>
      </c>
      <c r="F3494" s="6" t="s">
        <v>119</v>
      </c>
      <c r="G3494" s="6" t="s">
        <v>120</v>
      </c>
      <c r="H3494" s="6" t="s">
        <v>19</v>
      </c>
      <c r="I3494" s="8">
        <v>0.45</v>
      </c>
      <c r="J3494" s="9">
        <v>3000</v>
      </c>
      <c r="K3494" s="10">
        <f t="shared" si="27"/>
        <v>1350</v>
      </c>
      <c r="L3494" s="10">
        <f t="shared" si="26"/>
        <v>405</v>
      </c>
      <c r="M3494" s="11">
        <v>0.3</v>
      </c>
      <c r="O3494" s="16"/>
      <c r="P3494" s="14"/>
      <c r="Q3494" s="12"/>
      <c r="R3494" s="13"/>
    </row>
    <row r="3495" spans="1:18" ht="15.75" customHeight="1" x14ac:dyDescent="0.25">
      <c r="A3495" s="1"/>
      <c r="B3495" s="6" t="s">
        <v>14</v>
      </c>
      <c r="C3495" s="6">
        <v>1185732</v>
      </c>
      <c r="D3495" s="7">
        <v>44352</v>
      </c>
      <c r="E3495" s="6" t="s">
        <v>15</v>
      </c>
      <c r="F3495" s="6" t="s">
        <v>119</v>
      </c>
      <c r="G3495" s="6" t="s">
        <v>120</v>
      </c>
      <c r="H3495" s="6" t="s">
        <v>20</v>
      </c>
      <c r="I3495" s="8">
        <v>0.45</v>
      </c>
      <c r="J3495" s="9">
        <v>2750</v>
      </c>
      <c r="K3495" s="10">
        <f t="shared" si="27"/>
        <v>1237.5</v>
      </c>
      <c r="L3495" s="10">
        <f t="shared" si="26"/>
        <v>371.25</v>
      </c>
      <c r="M3495" s="11">
        <v>0.3</v>
      </c>
      <c r="O3495" s="16"/>
      <c r="P3495" s="14"/>
      <c r="Q3495" s="12"/>
      <c r="R3495" s="13"/>
    </row>
    <row r="3496" spans="1:18" ht="15.75" customHeight="1" x14ac:dyDescent="0.25">
      <c r="A3496" s="1"/>
      <c r="B3496" s="6" t="s">
        <v>14</v>
      </c>
      <c r="C3496" s="6">
        <v>1185732</v>
      </c>
      <c r="D3496" s="7">
        <v>44352</v>
      </c>
      <c r="E3496" s="6" t="s">
        <v>15</v>
      </c>
      <c r="F3496" s="6" t="s">
        <v>119</v>
      </c>
      <c r="G3496" s="6" t="s">
        <v>120</v>
      </c>
      <c r="H3496" s="6" t="s">
        <v>21</v>
      </c>
      <c r="I3496" s="8">
        <v>0.54999999999999993</v>
      </c>
      <c r="J3496" s="9">
        <v>2750</v>
      </c>
      <c r="K3496" s="10">
        <f t="shared" si="27"/>
        <v>1512.4999999999998</v>
      </c>
      <c r="L3496" s="10">
        <f t="shared" si="26"/>
        <v>453.74999999999994</v>
      </c>
      <c r="M3496" s="11">
        <v>0.3</v>
      </c>
      <c r="O3496" s="16"/>
      <c r="P3496" s="14"/>
      <c r="Q3496" s="12"/>
      <c r="R3496" s="13"/>
    </row>
    <row r="3497" spans="1:18" ht="15.75" customHeight="1" x14ac:dyDescent="0.25">
      <c r="A3497" s="1"/>
      <c r="B3497" s="6" t="s">
        <v>14</v>
      </c>
      <c r="C3497" s="6">
        <v>1185732</v>
      </c>
      <c r="D3497" s="7">
        <v>44352</v>
      </c>
      <c r="E3497" s="6" t="s">
        <v>15</v>
      </c>
      <c r="F3497" s="6" t="s">
        <v>119</v>
      </c>
      <c r="G3497" s="6" t="s">
        <v>120</v>
      </c>
      <c r="H3497" s="6" t="s">
        <v>22</v>
      </c>
      <c r="I3497" s="8">
        <v>0.6</v>
      </c>
      <c r="J3497" s="9">
        <v>4250</v>
      </c>
      <c r="K3497" s="10">
        <f t="shared" si="27"/>
        <v>2550</v>
      </c>
      <c r="L3497" s="10">
        <f t="shared" si="26"/>
        <v>892.5</v>
      </c>
      <c r="M3497" s="11">
        <v>0.35</v>
      </c>
      <c r="O3497" s="16"/>
      <c r="P3497" s="14"/>
      <c r="Q3497" s="12"/>
      <c r="R3497" s="13"/>
    </row>
    <row r="3498" spans="1:18" ht="15.75" customHeight="1" x14ac:dyDescent="0.25">
      <c r="A3498" s="1"/>
      <c r="B3498" s="6" t="s">
        <v>14</v>
      </c>
      <c r="C3498" s="6">
        <v>1185732</v>
      </c>
      <c r="D3498" s="7">
        <v>44380</v>
      </c>
      <c r="E3498" s="6" t="s">
        <v>15</v>
      </c>
      <c r="F3498" s="6" t="s">
        <v>119</v>
      </c>
      <c r="G3498" s="6" t="s">
        <v>120</v>
      </c>
      <c r="H3498" s="6" t="s">
        <v>17</v>
      </c>
      <c r="I3498" s="8">
        <v>0.54999999999999993</v>
      </c>
      <c r="J3498" s="9">
        <v>6500</v>
      </c>
      <c r="K3498" s="10">
        <f t="shared" si="27"/>
        <v>3574.9999999999995</v>
      </c>
      <c r="L3498" s="10">
        <f t="shared" si="26"/>
        <v>1430</v>
      </c>
      <c r="M3498" s="11">
        <v>0.4</v>
      </c>
      <c r="O3498" s="16"/>
      <c r="P3498" s="14"/>
      <c r="Q3498" s="12"/>
      <c r="R3498" s="13"/>
    </row>
    <row r="3499" spans="1:18" ht="15.75" customHeight="1" x14ac:dyDescent="0.25">
      <c r="A3499" s="1"/>
      <c r="B3499" s="6" t="s">
        <v>14</v>
      </c>
      <c r="C3499" s="6">
        <v>1185732</v>
      </c>
      <c r="D3499" s="7">
        <v>44380</v>
      </c>
      <c r="E3499" s="6" t="s">
        <v>15</v>
      </c>
      <c r="F3499" s="6" t="s">
        <v>119</v>
      </c>
      <c r="G3499" s="6" t="s">
        <v>120</v>
      </c>
      <c r="H3499" s="6" t="s">
        <v>18</v>
      </c>
      <c r="I3499" s="8">
        <v>0.5</v>
      </c>
      <c r="J3499" s="9">
        <v>4000</v>
      </c>
      <c r="K3499" s="10">
        <f t="shared" si="27"/>
        <v>2000</v>
      </c>
      <c r="L3499" s="10">
        <f t="shared" si="26"/>
        <v>800</v>
      </c>
      <c r="M3499" s="11">
        <v>0.4</v>
      </c>
      <c r="O3499" s="16"/>
      <c r="P3499" s="14"/>
      <c r="Q3499" s="12"/>
      <c r="R3499" s="13"/>
    </row>
    <row r="3500" spans="1:18" ht="15.75" customHeight="1" x14ac:dyDescent="0.25">
      <c r="A3500" s="1"/>
      <c r="B3500" s="6" t="s">
        <v>14</v>
      </c>
      <c r="C3500" s="6">
        <v>1185732</v>
      </c>
      <c r="D3500" s="7">
        <v>44380</v>
      </c>
      <c r="E3500" s="6" t="s">
        <v>15</v>
      </c>
      <c r="F3500" s="6" t="s">
        <v>119</v>
      </c>
      <c r="G3500" s="6" t="s">
        <v>120</v>
      </c>
      <c r="H3500" s="6" t="s">
        <v>19</v>
      </c>
      <c r="I3500" s="8">
        <v>0.45</v>
      </c>
      <c r="J3500" s="9">
        <v>3250</v>
      </c>
      <c r="K3500" s="10">
        <f t="shared" si="27"/>
        <v>1462.5</v>
      </c>
      <c r="L3500" s="10">
        <f t="shared" si="26"/>
        <v>438.75</v>
      </c>
      <c r="M3500" s="11">
        <v>0.3</v>
      </c>
      <c r="O3500" s="16"/>
      <c r="P3500" s="14"/>
      <c r="Q3500" s="12"/>
      <c r="R3500" s="13"/>
    </row>
    <row r="3501" spans="1:18" ht="15.75" customHeight="1" x14ac:dyDescent="0.25">
      <c r="A3501" s="1"/>
      <c r="B3501" s="6" t="s">
        <v>14</v>
      </c>
      <c r="C3501" s="6">
        <v>1185732</v>
      </c>
      <c r="D3501" s="7">
        <v>44380</v>
      </c>
      <c r="E3501" s="6" t="s">
        <v>15</v>
      </c>
      <c r="F3501" s="6" t="s">
        <v>119</v>
      </c>
      <c r="G3501" s="6" t="s">
        <v>120</v>
      </c>
      <c r="H3501" s="6" t="s">
        <v>20</v>
      </c>
      <c r="I3501" s="8">
        <v>0.45</v>
      </c>
      <c r="J3501" s="9">
        <v>2750</v>
      </c>
      <c r="K3501" s="10">
        <f t="shared" si="27"/>
        <v>1237.5</v>
      </c>
      <c r="L3501" s="10">
        <f t="shared" si="26"/>
        <v>371.25</v>
      </c>
      <c r="M3501" s="11">
        <v>0.3</v>
      </c>
      <c r="O3501" s="16"/>
      <c r="P3501" s="14"/>
      <c r="Q3501" s="12"/>
      <c r="R3501" s="13"/>
    </row>
    <row r="3502" spans="1:18" ht="15.75" customHeight="1" x14ac:dyDescent="0.25">
      <c r="A3502" s="1"/>
      <c r="B3502" s="6" t="s">
        <v>14</v>
      </c>
      <c r="C3502" s="6">
        <v>1185732</v>
      </c>
      <c r="D3502" s="7">
        <v>44380</v>
      </c>
      <c r="E3502" s="6" t="s">
        <v>15</v>
      </c>
      <c r="F3502" s="6" t="s">
        <v>119</v>
      </c>
      <c r="G3502" s="6" t="s">
        <v>120</v>
      </c>
      <c r="H3502" s="6" t="s">
        <v>21</v>
      </c>
      <c r="I3502" s="8">
        <v>0.54999999999999993</v>
      </c>
      <c r="J3502" s="9">
        <v>3000</v>
      </c>
      <c r="K3502" s="10">
        <f t="shared" si="27"/>
        <v>1649.9999999999998</v>
      </c>
      <c r="L3502" s="10">
        <f t="shared" si="26"/>
        <v>494.99999999999989</v>
      </c>
      <c r="M3502" s="11">
        <v>0.3</v>
      </c>
      <c r="O3502" s="16"/>
      <c r="P3502" s="14"/>
      <c r="Q3502" s="12"/>
      <c r="R3502" s="13"/>
    </row>
    <row r="3503" spans="1:18" ht="15.75" customHeight="1" x14ac:dyDescent="0.25">
      <c r="A3503" s="1"/>
      <c r="B3503" s="6" t="s">
        <v>14</v>
      </c>
      <c r="C3503" s="6">
        <v>1185732</v>
      </c>
      <c r="D3503" s="7">
        <v>44380</v>
      </c>
      <c r="E3503" s="6" t="s">
        <v>15</v>
      </c>
      <c r="F3503" s="6" t="s">
        <v>119</v>
      </c>
      <c r="G3503" s="6" t="s">
        <v>120</v>
      </c>
      <c r="H3503" s="6" t="s">
        <v>22</v>
      </c>
      <c r="I3503" s="8">
        <v>0.6</v>
      </c>
      <c r="J3503" s="9">
        <v>4750</v>
      </c>
      <c r="K3503" s="10">
        <f t="shared" si="27"/>
        <v>2850</v>
      </c>
      <c r="L3503" s="10">
        <f t="shared" si="26"/>
        <v>997.49999999999989</v>
      </c>
      <c r="M3503" s="11">
        <v>0.35</v>
      </c>
      <c r="O3503" s="16"/>
      <c r="P3503" s="14"/>
      <c r="Q3503" s="12"/>
      <c r="R3503" s="13"/>
    </row>
    <row r="3504" spans="1:18" ht="15.75" customHeight="1" x14ac:dyDescent="0.25">
      <c r="A3504" s="1"/>
      <c r="B3504" s="6" t="s">
        <v>14</v>
      </c>
      <c r="C3504" s="6">
        <v>1185732</v>
      </c>
      <c r="D3504" s="7">
        <v>44412</v>
      </c>
      <c r="E3504" s="6" t="s">
        <v>15</v>
      </c>
      <c r="F3504" s="6" t="s">
        <v>119</v>
      </c>
      <c r="G3504" s="6" t="s">
        <v>120</v>
      </c>
      <c r="H3504" s="6" t="s">
        <v>17</v>
      </c>
      <c r="I3504" s="8">
        <v>0.54999999999999993</v>
      </c>
      <c r="J3504" s="9">
        <v>6250</v>
      </c>
      <c r="K3504" s="10">
        <f t="shared" si="27"/>
        <v>3437.4999999999995</v>
      </c>
      <c r="L3504" s="10">
        <f t="shared" si="26"/>
        <v>1375</v>
      </c>
      <c r="M3504" s="11">
        <v>0.4</v>
      </c>
      <c r="O3504" s="16"/>
      <c r="P3504" s="14"/>
      <c r="Q3504" s="12"/>
      <c r="R3504" s="13"/>
    </row>
    <row r="3505" spans="1:18" ht="15.75" customHeight="1" x14ac:dyDescent="0.25">
      <c r="A3505" s="1"/>
      <c r="B3505" s="6" t="s">
        <v>14</v>
      </c>
      <c r="C3505" s="6">
        <v>1185732</v>
      </c>
      <c r="D3505" s="7">
        <v>44412</v>
      </c>
      <c r="E3505" s="6" t="s">
        <v>15</v>
      </c>
      <c r="F3505" s="6" t="s">
        <v>119</v>
      </c>
      <c r="G3505" s="6" t="s">
        <v>120</v>
      </c>
      <c r="H3505" s="6" t="s">
        <v>18</v>
      </c>
      <c r="I3505" s="8">
        <v>0.5</v>
      </c>
      <c r="J3505" s="9">
        <v>4000</v>
      </c>
      <c r="K3505" s="10">
        <f t="shared" si="27"/>
        <v>2000</v>
      </c>
      <c r="L3505" s="10">
        <f t="shared" si="26"/>
        <v>800</v>
      </c>
      <c r="M3505" s="11">
        <v>0.4</v>
      </c>
      <c r="O3505" s="16"/>
      <c r="P3505" s="14"/>
      <c r="Q3505" s="12"/>
      <c r="R3505" s="13"/>
    </row>
    <row r="3506" spans="1:18" ht="15.75" customHeight="1" x14ac:dyDescent="0.25">
      <c r="A3506" s="1"/>
      <c r="B3506" s="6" t="s">
        <v>14</v>
      </c>
      <c r="C3506" s="6">
        <v>1185732</v>
      </c>
      <c r="D3506" s="7">
        <v>44412</v>
      </c>
      <c r="E3506" s="6" t="s">
        <v>15</v>
      </c>
      <c r="F3506" s="6" t="s">
        <v>119</v>
      </c>
      <c r="G3506" s="6" t="s">
        <v>120</v>
      </c>
      <c r="H3506" s="6" t="s">
        <v>19</v>
      </c>
      <c r="I3506" s="8">
        <v>0.45</v>
      </c>
      <c r="J3506" s="9">
        <v>3250</v>
      </c>
      <c r="K3506" s="10">
        <f t="shared" si="27"/>
        <v>1462.5</v>
      </c>
      <c r="L3506" s="10">
        <f t="shared" si="26"/>
        <v>438.75</v>
      </c>
      <c r="M3506" s="11">
        <v>0.3</v>
      </c>
      <c r="O3506" s="16"/>
      <c r="P3506" s="14"/>
      <c r="Q3506" s="12"/>
      <c r="R3506" s="13"/>
    </row>
    <row r="3507" spans="1:18" ht="15.75" customHeight="1" x14ac:dyDescent="0.25">
      <c r="A3507" s="1"/>
      <c r="B3507" s="6" t="s">
        <v>14</v>
      </c>
      <c r="C3507" s="6">
        <v>1185732</v>
      </c>
      <c r="D3507" s="7">
        <v>44412</v>
      </c>
      <c r="E3507" s="6" t="s">
        <v>15</v>
      </c>
      <c r="F3507" s="6" t="s">
        <v>119</v>
      </c>
      <c r="G3507" s="6" t="s">
        <v>120</v>
      </c>
      <c r="H3507" s="6" t="s">
        <v>20</v>
      </c>
      <c r="I3507" s="8">
        <v>0.45</v>
      </c>
      <c r="J3507" s="9">
        <v>2250</v>
      </c>
      <c r="K3507" s="10">
        <f t="shared" si="27"/>
        <v>1012.5</v>
      </c>
      <c r="L3507" s="10">
        <f t="shared" si="26"/>
        <v>303.75</v>
      </c>
      <c r="M3507" s="11">
        <v>0.3</v>
      </c>
      <c r="O3507" s="16"/>
      <c r="P3507" s="14"/>
      <c r="Q3507" s="12"/>
      <c r="R3507" s="13"/>
    </row>
    <row r="3508" spans="1:18" ht="15.75" customHeight="1" x14ac:dyDescent="0.25">
      <c r="A3508" s="1"/>
      <c r="B3508" s="6" t="s">
        <v>14</v>
      </c>
      <c r="C3508" s="6">
        <v>1185732</v>
      </c>
      <c r="D3508" s="7">
        <v>44412</v>
      </c>
      <c r="E3508" s="6" t="s">
        <v>15</v>
      </c>
      <c r="F3508" s="6" t="s">
        <v>119</v>
      </c>
      <c r="G3508" s="6" t="s">
        <v>120</v>
      </c>
      <c r="H3508" s="6" t="s">
        <v>21</v>
      </c>
      <c r="I3508" s="8">
        <v>0.54999999999999993</v>
      </c>
      <c r="J3508" s="9">
        <v>2000</v>
      </c>
      <c r="K3508" s="10">
        <f t="shared" si="27"/>
        <v>1099.9999999999998</v>
      </c>
      <c r="L3508" s="10">
        <f t="shared" si="26"/>
        <v>329.99999999999994</v>
      </c>
      <c r="M3508" s="11">
        <v>0.3</v>
      </c>
      <c r="O3508" s="16"/>
      <c r="P3508" s="14"/>
      <c r="Q3508" s="12"/>
      <c r="R3508" s="13"/>
    </row>
    <row r="3509" spans="1:18" ht="15.75" customHeight="1" x14ac:dyDescent="0.25">
      <c r="A3509" s="1"/>
      <c r="B3509" s="6" t="s">
        <v>14</v>
      </c>
      <c r="C3509" s="6">
        <v>1185732</v>
      </c>
      <c r="D3509" s="7">
        <v>44412</v>
      </c>
      <c r="E3509" s="6" t="s">
        <v>15</v>
      </c>
      <c r="F3509" s="6" t="s">
        <v>119</v>
      </c>
      <c r="G3509" s="6" t="s">
        <v>120</v>
      </c>
      <c r="H3509" s="6" t="s">
        <v>22</v>
      </c>
      <c r="I3509" s="8">
        <v>0.6</v>
      </c>
      <c r="J3509" s="9">
        <v>3750</v>
      </c>
      <c r="K3509" s="10">
        <f t="shared" si="27"/>
        <v>2250</v>
      </c>
      <c r="L3509" s="10">
        <f t="shared" si="26"/>
        <v>787.5</v>
      </c>
      <c r="M3509" s="11">
        <v>0.35</v>
      </c>
      <c r="O3509" s="16"/>
      <c r="P3509" s="14"/>
      <c r="Q3509" s="12"/>
      <c r="R3509" s="13"/>
    </row>
    <row r="3510" spans="1:18" ht="15.75" customHeight="1" x14ac:dyDescent="0.25">
      <c r="A3510" s="1"/>
      <c r="B3510" s="6" t="s">
        <v>14</v>
      </c>
      <c r="C3510" s="6">
        <v>1185732</v>
      </c>
      <c r="D3510" s="7">
        <v>44442</v>
      </c>
      <c r="E3510" s="6" t="s">
        <v>15</v>
      </c>
      <c r="F3510" s="6" t="s">
        <v>119</v>
      </c>
      <c r="G3510" s="6" t="s">
        <v>120</v>
      </c>
      <c r="H3510" s="6" t="s">
        <v>17</v>
      </c>
      <c r="I3510" s="8">
        <v>0.54999999999999993</v>
      </c>
      <c r="J3510" s="9">
        <v>5000</v>
      </c>
      <c r="K3510" s="10">
        <f t="shared" si="27"/>
        <v>2749.9999999999995</v>
      </c>
      <c r="L3510" s="10">
        <f t="shared" si="26"/>
        <v>1099.9999999999998</v>
      </c>
      <c r="M3510" s="11">
        <v>0.4</v>
      </c>
      <c r="O3510" s="16"/>
      <c r="P3510" s="14"/>
      <c r="Q3510" s="12"/>
      <c r="R3510" s="13"/>
    </row>
    <row r="3511" spans="1:18" ht="15.75" customHeight="1" x14ac:dyDescent="0.25">
      <c r="A3511" s="1"/>
      <c r="B3511" s="6" t="s">
        <v>14</v>
      </c>
      <c r="C3511" s="6">
        <v>1185732</v>
      </c>
      <c r="D3511" s="7">
        <v>44442</v>
      </c>
      <c r="E3511" s="6" t="s">
        <v>15</v>
      </c>
      <c r="F3511" s="6" t="s">
        <v>119</v>
      </c>
      <c r="G3511" s="6" t="s">
        <v>120</v>
      </c>
      <c r="H3511" s="6" t="s">
        <v>18</v>
      </c>
      <c r="I3511" s="8">
        <v>0.5</v>
      </c>
      <c r="J3511" s="9">
        <v>3000</v>
      </c>
      <c r="K3511" s="10">
        <f t="shared" si="27"/>
        <v>1500</v>
      </c>
      <c r="L3511" s="10">
        <f t="shared" si="26"/>
        <v>600</v>
      </c>
      <c r="M3511" s="11">
        <v>0.4</v>
      </c>
      <c r="O3511" s="16"/>
      <c r="P3511" s="14"/>
      <c r="Q3511" s="12"/>
      <c r="R3511" s="13"/>
    </row>
    <row r="3512" spans="1:18" ht="15.75" customHeight="1" x14ac:dyDescent="0.25">
      <c r="A3512" s="1"/>
      <c r="B3512" s="6" t="s">
        <v>14</v>
      </c>
      <c r="C3512" s="6">
        <v>1185732</v>
      </c>
      <c r="D3512" s="7">
        <v>44442</v>
      </c>
      <c r="E3512" s="6" t="s">
        <v>15</v>
      </c>
      <c r="F3512" s="6" t="s">
        <v>119</v>
      </c>
      <c r="G3512" s="6" t="s">
        <v>120</v>
      </c>
      <c r="H3512" s="6" t="s">
        <v>19</v>
      </c>
      <c r="I3512" s="8">
        <v>0.45</v>
      </c>
      <c r="J3512" s="9">
        <v>2000</v>
      </c>
      <c r="K3512" s="10">
        <f t="shared" si="27"/>
        <v>900</v>
      </c>
      <c r="L3512" s="10">
        <f t="shared" si="26"/>
        <v>270</v>
      </c>
      <c r="M3512" s="11">
        <v>0.3</v>
      </c>
      <c r="O3512" s="16"/>
      <c r="P3512" s="14"/>
      <c r="Q3512" s="12"/>
      <c r="R3512" s="13"/>
    </row>
    <row r="3513" spans="1:18" ht="15.75" customHeight="1" x14ac:dyDescent="0.25">
      <c r="A3513" s="1"/>
      <c r="B3513" s="6" t="s">
        <v>14</v>
      </c>
      <c r="C3513" s="6">
        <v>1185732</v>
      </c>
      <c r="D3513" s="7">
        <v>44442</v>
      </c>
      <c r="E3513" s="6" t="s">
        <v>15</v>
      </c>
      <c r="F3513" s="6" t="s">
        <v>119</v>
      </c>
      <c r="G3513" s="6" t="s">
        <v>120</v>
      </c>
      <c r="H3513" s="6" t="s">
        <v>20</v>
      </c>
      <c r="I3513" s="8">
        <v>0.45</v>
      </c>
      <c r="J3513" s="9">
        <v>1750</v>
      </c>
      <c r="K3513" s="10">
        <f t="shared" si="27"/>
        <v>787.5</v>
      </c>
      <c r="L3513" s="10">
        <f t="shared" si="26"/>
        <v>236.25</v>
      </c>
      <c r="M3513" s="11">
        <v>0.3</v>
      </c>
      <c r="O3513" s="16"/>
      <c r="P3513" s="14"/>
      <c r="Q3513" s="12"/>
      <c r="R3513" s="13"/>
    </row>
    <row r="3514" spans="1:18" ht="15.75" customHeight="1" x14ac:dyDescent="0.25">
      <c r="A3514" s="1"/>
      <c r="B3514" s="6" t="s">
        <v>14</v>
      </c>
      <c r="C3514" s="6">
        <v>1185732</v>
      </c>
      <c r="D3514" s="7">
        <v>44442</v>
      </c>
      <c r="E3514" s="6" t="s">
        <v>15</v>
      </c>
      <c r="F3514" s="6" t="s">
        <v>119</v>
      </c>
      <c r="G3514" s="6" t="s">
        <v>120</v>
      </c>
      <c r="H3514" s="6" t="s">
        <v>21</v>
      </c>
      <c r="I3514" s="8">
        <v>0.54999999999999993</v>
      </c>
      <c r="J3514" s="9">
        <v>1750</v>
      </c>
      <c r="K3514" s="10">
        <f t="shared" si="27"/>
        <v>962.49999999999989</v>
      </c>
      <c r="L3514" s="10">
        <f t="shared" si="26"/>
        <v>288.74999999999994</v>
      </c>
      <c r="M3514" s="11">
        <v>0.3</v>
      </c>
      <c r="O3514" s="16"/>
      <c r="P3514" s="14"/>
      <c r="Q3514" s="12"/>
      <c r="R3514" s="13"/>
    </row>
    <row r="3515" spans="1:18" ht="15.75" customHeight="1" x14ac:dyDescent="0.25">
      <c r="A3515" s="1"/>
      <c r="B3515" s="6" t="s">
        <v>14</v>
      </c>
      <c r="C3515" s="6">
        <v>1185732</v>
      </c>
      <c r="D3515" s="7">
        <v>44442</v>
      </c>
      <c r="E3515" s="6" t="s">
        <v>15</v>
      </c>
      <c r="F3515" s="6" t="s">
        <v>119</v>
      </c>
      <c r="G3515" s="6" t="s">
        <v>120</v>
      </c>
      <c r="H3515" s="6" t="s">
        <v>22</v>
      </c>
      <c r="I3515" s="8">
        <v>0.6</v>
      </c>
      <c r="J3515" s="9">
        <v>2750</v>
      </c>
      <c r="K3515" s="10">
        <f t="shared" si="27"/>
        <v>1650</v>
      </c>
      <c r="L3515" s="10">
        <f t="shared" si="26"/>
        <v>577.5</v>
      </c>
      <c r="M3515" s="11">
        <v>0.35</v>
      </c>
      <c r="O3515" s="16"/>
      <c r="P3515" s="14"/>
      <c r="Q3515" s="12"/>
      <c r="R3515" s="13"/>
    </row>
    <row r="3516" spans="1:18" ht="15.75" customHeight="1" x14ac:dyDescent="0.25">
      <c r="A3516" s="1"/>
      <c r="B3516" s="6" t="s">
        <v>14</v>
      </c>
      <c r="C3516" s="6">
        <v>1185732</v>
      </c>
      <c r="D3516" s="7">
        <v>44474</v>
      </c>
      <c r="E3516" s="6" t="s">
        <v>15</v>
      </c>
      <c r="F3516" s="6" t="s">
        <v>119</v>
      </c>
      <c r="G3516" s="6" t="s">
        <v>120</v>
      </c>
      <c r="H3516" s="6" t="s">
        <v>17</v>
      </c>
      <c r="I3516" s="8">
        <v>0.6</v>
      </c>
      <c r="J3516" s="9">
        <v>4500</v>
      </c>
      <c r="K3516" s="10">
        <f t="shared" si="27"/>
        <v>2700</v>
      </c>
      <c r="L3516" s="10">
        <f t="shared" si="26"/>
        <v>1080</v>
      </c>
      <c r="M3516" s="11">
        <v>0.4</v>
      </c>
      <c r="O3516" s="16"/>
      <c r="P3516" s="14"/>
      <c r="Q3516" s="12"/>
      <c r="R3516" s="13"/>
    </row>
    <row r="3517" spans="1:18" ht="15.75" customHeight="1" x14ac:dyDescent="0.25">
      <c r="A3517" s="1"/>
      <c r="B3517" s="6" t="s">
        <v>14</v>
      </c>
      <c r="C3517" s="6">
        <v>1185732</v>
      </c>
      <c r="D3517" s="7">
        <v>44474</v>
      </c>
      <c r="E3517" s="6" t="s">
        <v>15</v>
      </c>
      <c r="F3517" s="6" t="s">
        <v>119</v>
      </c>
      <c r="G3517" s="6" t="s">
        <v>120</v>
      </c>
      <c r="H3517" s="6" t="s">
        <v>18</v>
      </c>
      <c r="I3517" s="8">
        <v>0.55000000000000004</v>
      </c>
      <c r="J3517" s="9">
        <v>2750</v>
      </c>
      <c r="K3517" s="10">
        <f t="shared" si="27"/>
        <v>1512.5000000000002</v>
      </c>
      <c r="L3517" s="10">
        <f t="shared" si="26"/>
        <v>605.00000000000011</v>
      </c>
      <c r="M3517" s="11">
        <v>0.4</v>
      </c>
      <c r="O3517" s="16"/>
      <c r="P3517" s="14"/>
      <c r="Q3517" s="12"/>
      <c r="R3517" s="13"/>
    </row>
    <row r="3518" spans="1:18" ht="15.75" customHeight="1" x14ac:dyDescent="0.25">
      <c r="A3518" s="1"/>
      <c r="B3518" s="6" t="s">
        <v>14</v>
      </c>
      <c r="C3518" s="6">
        <v>1185732</v>
      </c>
      <c r="D3518" s="7">
        <v>44474</v>
      </c>
      <c r="E3518" s="6" t="s">
        <v>15</v>
      </c>
      <c r="F3518" s="6" t="s">
        <v>119</v>
      </c>
      <c r="G3518" s="6" t="s">
        <v>120</v>
      </c>
      <c r="H3518" s="6" t="s">
        <v>19</v>
      </c>
      <c r="I3518" s="8">
        <v>0.55000000000000004</v>
      </c>
      <c r="J3518" s="9">
        <v>1750</v>
      </c>
      <c r="K3518" s="10">
        <f t="shared" si="27"/>
        <v>962.50000000000011</v>
      </c>
      <c r="L3518" s="10">
        <f t="shared" si="26"/>
        <v>288.75</v>
      </c>
      <c r="M3518" s="11">
        <v>0.3</v>
      </c>
      <c r="O3518" s="16"/>
      <c r="P3518" s="14"/>
      <c r="Q3518" s="12"/>
      <c r="R3518" s="13"/>
    </row>
    <row r="3519" spans="1:18" ht="15.75" customHeight="1" x14ac:dyDescent="0.25">
      <c r="A3519" s="1"/>
      <c r="B3519" s="6" t="s">
        <v>14</v>
      </c>
      <c r="C3519" s="6">
        <v>1185732</v>
      </c>
      <c r="D3519" s="7">
        <v>44474</v>
      </c>
      <c r="E3519" s="6" t="s">
        <v>15</v>
      </c>
      <c r="F3519" s="6" t="s">
        <v>119</v>
      </c>
      <c r="G3519" s="6" t="s">
        <v>120</v>
      </c>
      <c r="H3519" s="6" t="s">
        <v>20</v>
      </c>
      <c r="I3519" s="8">
        <v>0.55000000000000004</v>
      </c>
      <c r="J3519" s="9">
        <v>1500</v>
      </c>
      <c r="K3519" s="10">
        <f t="shared" si="27"/>
        <v>825.00000000000011</v>
      </c>
      <c r="L3519" s="10">
        <f t="shared" si="26"/>
        <v>247.50000000000003</v>
      </c>
      <c r="M3519" s="11">
        <v>0.3</v>
      </c>
      <c r="O3519" s="16"/>
      <c r="P3519" s="14"/>
      <c r="Q3519" s="12"/>
      <c r="R3519" s="13"/>
    </row>
    <row r="3520" spans="1:18" ht="15.75" customHeight="1" x14ac:dyDescent="0.25">
      <c r="A3520" s="1"/>
      <c r="B3520" s="6" t="s">
        <v>14</v>
      </c>
      <c r="C3520" s="6">
        <v>1185732</v>
      </c>
      <c r="D3520" s="7">
        <v>44474</v>
      </c>
      <c r="E3520" s="6" t="s">
        <v>15</v>
      </c>
      <c r="F3520" s="6" t="s">
        <v>119</v>
      </c>
      <c r="G3520" s="6" t="s">
        <v>120</v>
      </c>
      <c r="H3520" s="6" t="s">
        <v>21</v>
      </c>
      <c r="I3520" s="8">
        <v>0.65</v>
      </c>
      <c r="J3520" s="9">
        <v>1500</v>
      </c>
      <c r="K3520" s="10">
        <f t="shared" si="27"/>
        <v>975</v>
      </c>
      <c r="L3520" s="10">
        <f t="shared" si="26"/>
        <v>292.5</v>
      </c>
      <c r="M3520" s="11">
        <v>0.3</v>
      </c>
      <c r="O3520" s="16"/>
      <c r="P3520" s="14"/>
      <c r="Q3520" s="12"/>
      <c r="R3520" s="13"/>
    </row>
    <row r="3521" spans="1:18" ht="15.75" customHeight="1" x14ac:dyDescent="0.25">
      <c r="A3521" s="1"/>
      <c r="B3521" s="6" t="s">
        <v>14</v>
      </c>
      <c r="C3521" s="6">
        <v>1185732</v>
      </c>
      <c r="D3521" s="7">
        <v>44474</v>
      </c>
      <c r="E3521" s="6" t="s">
        <v>15</v>
      </c>
      <c r="F3521" s="6" t="s">
        <v>119</v>
      </c>
      <c r="G3521" s="6" t="s">
        <v>120</v>
      </c>
      <c r="H3521" s="6" t="s">
        <v>22</v>
      </c>
      <c r="I3521" s="8">
        <v>0.7</v>
      </c>
      <c r="J3521" s="9">
        <v>2750</v>
      </c>
      <c r="K3521" s="10">
        <f t="shared" si="27"/>
        <v>1924.9999999999998</v>
      </c>
      <c r="L3521" s="10">
        <f t="shared" si="26"/>
        <v>673.74999999999989</v>
      </c>
      <c r="M3521" s="11">
        <v>0.35</v>
      </c>
      <c r="O3521" s="16"/>
      <c r="P3521" s="14"/>
      <c r="Q3521" s="12"/>
      <c r="R3521" s="13"/>
    </row>
    <row r="3522" spans="1:18" ht="15.75" customHeight="1" x14ac:dyDescent="0.25">
      <c r="A3522" s="1"/>
      <c r="B3522" s="6" t="s">
        <v>14</v>
      </c>
      <c r="C3522" s="6">
        <v>1185732</v>
      </c>
      <c r="D3522" s="7">
        <v>44504</v>
      </c>
      <c r="E3522" s="6" t="s">
        <v>15</v>
      </c>
      <c r="F3522" s="6" t="s">
        <v>119</v>
      </c>
      <c r="G3522" s="6" t="s">
        <v>120</v>
      </c>
      <c r="H3522" s="6" t="s">
        <v>17</v>
      </c>
      <c r="I3522" s="8">
        <v>0.65</v>
      </c>
      <c r="J3522" s="9">
        <v>4250</v>
      </c>
      <c r="K3522" s="10">
        <f t="shared" si="27"/>
        <v>2762.5</v>
      </c>
      <c r="L3522" s="10">
        <f t="shared" si="26"/>
        <v>1105</v>
      </c>
      <c r="M3522" s="11">
        <v>0.4</v>
      </c>
      <c r="O3522" s="16"/>
      <c r="P3522" s="14"/>
      <c r="Q3522" s="12"/>
      <c r="R3522" s="13"/>
    </row>
    <row r="3523" spans="1:18" ht="15.75" customHeight="1" x14ac:dyDescent="0.25">
      <c r="A3523" s="1"/>
      <c r="B3523" s="6" t="s">
        <v>14</v>
      </c>
      <c r="C3523" s="6">
        <v>1185732</v>
      </c>
      <c r="D3523" s="7">
        <v>44504</v>
      </c>
      <c r="E3523" s="6" t="s">
        <v>15</v>
      </c>
      <c r="F3523" s="6" t="s">
        <v>119</v>
      </c>
      <c r="G3523" s="6" t="s">
        <v>120</v>
      </c>
      <c r="H3523" s="6" t="s">
        <v>18</v>
      </c>
      <c r="I3523" s="8">
        <v>0.55000000000000004</v>
      </c>
      <c r="J3523" s="9">
        <v>3000</v>
      </c>
      <c r="K3523" s="10">
        <f t="shared" si="27"/>
        <v>1650.0000000000002</v>
      </c>
      <c r="L3523" s="10">
        <f t="shared" si="26"/>
        <v>660.00000000000011</v>
      </c>
      <c r="M3523" s="11">
        <v>0.4</v>
      </c>
      <c r="O3523" s="16"/>
      <c r="P3523" s="14"/>
      <c r="Q3523" s="12"/>
      <c r="R3523" s="13"/>
    </row>
    <row r="3524" spans="1:18" ht="15.75" customHeight="1" x14ac:dyDescent="0.25">
      <c r="A3524" s="1"/>
      <c r="B3524" s="6" t="s">
        <v>14</v>
      </c>
      <c r="C3524" s="6">
        <v>1185732</v>
      </c>
      <c r="D3524" s="7">
        <v>44504</v>
      </c>
      <c r="E3524" s="6" t="s">
        <v>15</v>
      </c>
      <c r="F3524" s="6" t="s">
        <v>119</v>
      </c>
      <c r="G3524" s="6" t="s">
        <v>120</v>
      </c>
      <c r="H3524" s="6" t="s">
        <v>19</v>
      </c>
      <c r="I3524" s="8">
        <v>0.55000000000000004</v>
      </c>
      <c r="J3524" s="9">
        <v>2950</v>
      </c>
      <c r="K3524" s="10">
        <f t="shared" si="27"/>
        <v>1622.5000000000002</v>
      </c>
      <c r="L3524" s="10">
        <f t="shared" si="26"/>
        <v>486.75000000000006</v>
      </c>
      <c r="M3524" s="11">
        <v>0.3</v>
      </c>
      <c r="O3524" s="16"/>
      <c r="P3524" s="14"/>
      <c r="Q3524" s="12"/>
      <c r="R3524" s="13"/>
    </row>
    <row r="3525" spans="1:18" ht="15.75" customHeight="1" x14ac:dyDescent="0.25">
      <c r="A3525" s="1"/>
      <c r="B3525" s="6" t="s">
        <v>14</v>
      </c>
      <c r="C3525" s="6">
        <v>1185732</v>
      </c>
      <c r="D3525" s="7">
        <v>44504</v>
      </c>
      <c r="E3525" s="6" t="s">
        <v>15</v>
      </c>
      <c r="F3525" s="6" t="s">
        <v>119</v>
      </c>
      <c r="G3525" s="6" t="s">
        <v>120</v>
      </c>
      <c r="H3525" s="6" t="s">
        <v>20</v>
      </c>
      <c r="I3525" s="8">
        <v>0.55000000000000004</v>
      </c>
      <c r="J3525" s="9">
        <v>2750</v>
      </c>
      <c r="K3525" s="10">
        <f t="shared" si="27"/>
        <v>1512.5000000000002</v>
      </c>
      <c r="L3525" s="10">
        <f t="shared" si="26"/>
        <v>453.75000000000006</v>
      </c>
      <c r="M3525" s="11">
        <v>0.3</v>
      </c>
      <c r="O3525" s="16"/>
      <c r="P3525" s="14"/>
      <c r="Q3525" s="12"/>
      <c r="R3525" s="13"/>
    </row>
    <row r="3526" spans="1:18" ht="15.75" customHeight="1" x14ac:dyDescent="0.25">
      <c r="A3526" s="1"/>
      <c r="B3526" s="6" t="s">
        <v>14</v>
      </c>
      <c r="C3526" s="6">
        <v>1185732</v>
      </c>
      <c r="D3526" s="7">
        <v>44504</v>
      </c>
      <c r="E3526" s="6" t="s">
        <v>15</v>
      </c>
      <c r="F3526" s="6" t="s">
        <v>119</v>
      </c>
      <c r="G3526" s="6" t="s">
        <v>120</v>
      </c>
      <c r="H3526" s="6" t="s">
        <v>21</v>
      </c>
      <c r="I3526" s="8">
        <v>0.65</v>
      </c>
      <c r="J3526" s="9">
        <v>2500</v>
      </c>
      <c r="K3526" s="10">
        <f t="shared" si="27"/>
        <v>1625</v>
      </c>
      <c r="L3526" s="10">
        <f t="shared" si="26"/>
        <v>487.5</v>
      </c>
      <c r="M3526" s="11">
        <v>0.3</v>
      </c>
      <c r="O3526" s="16"/>
      <c r="P3526" s="14"/>
      <c r="Q3526" s="12"/>
      <c r="R3526" s="13"/>
    </row>
    <row r="3527" spans="1:18" ht="15.75" customHeight="1" x14ac:dyDescent="0.25">
      <c r="A3527" s="1"/>
      <c r="B3527" s="6" t="s">
        <v>14</v>
      </c>
      <c r="C3527" s="6">
        <v>1185732</v>
      </c>
      <c r="D3527" s="7">
        <v>44504</v>
      </c>
      <c r="E3527" s="6" t="s">
        <v>15</v>
      </c>
      <c r="F3527" s="6" t="s">
        <v>119</v>
      </c>
      <c r="G3527" s="6" t="s">
        <v>120</v>
      </c>
      <c r="H3527" s="6" t="s">
        <v>22</v>
      </c>
      <c r="I3527" s="8">
        <v>0.7</v>
      </c>
      <c r="J3527" s="9">
        <v>3500</v>
      </c>
      <c r="K3527" s="10">
        <f t="shared" si="27"/>
        <v>2450</v>
      </c>
      <c r="L3527" s="10">
        <f t="shared" si="26"/>
        <v>857.5</v>
      </c>
      <c r="M3527" s="11">
        <v>0.35</v>
      </c>
      <c r="O3527" s="16"/>
      <c r="P3527" s="14"/>
      <c r="Q3527" s="12"/>
      <c r="R3527" s="13"/>
    </row>
    <row r="3528" spans="1:18" ht="15.75" customHeight="1" x14ac:dyDescent="0.25">
      <c r="A3528" s="1"/>
      <c r="B3528" s="6" t="s">
        <v>14</v>
      </c>
      <c r="C3528" s="6">
        <v>1185732</v>
      </c>
      <c r="D3528" s="7">
        <v>44533</v>
      </c>
      <c r="E3528" s="6" t="s">
        <v>15</v>
      </c>
      <c r="F3528" s="6" t="s">
        <v>119</v>
      </c>
      <c r="G3528" s="6" t="s">
        <v>120</v>
      </c>
      <c r="H3528" s="6" t="s">
        <v>17</v>
      </c>
      <c r="I3528" s="8">
        <v>0.65</v>
      </c>
      <c r="J3528" s="9">
        <v>5750</v>
      </c>
      <c r="K3528" s="10">
        <f t="shared" si="27"/>
        <v>3737.5</v>
      </c>
      <c r="L3528" s="10">
        <f t="shared" si="26"/>
        <v>1495</v>
      </c>
      <c r="M3528" s="11">
        <v>0.4</v>
      </c>
      <c r="O3528" s="16"/>
      <c r="P3528" s="14"/>
      <c r="Q3528" s="12"/>
      <c r="R3528" s="13"/>
    </row>
    <row r="3529" spans="1:18" ht="15.75" customHeight="1" x14ac:dyDescent="0.25">
      <c r="A3529" s="1"/>
      <c r="B3529" s="6" t="s">
        <v>14</v>
      </c>
      <c r="C3529" s="6">
        <v>1185732</v>
      </c>
      <c r="D3529" s="7">
        <v>44533</v>
      </c>
      <c r="E3529" s="6" t="s">
        <v>15</v>
      </c>
      <c r="F3529" s="6" t="s">
        <v>119</v>
      </c>
      <c r="G3529" s="6" t="s">
        <v>120</v>
      </c>
      <c r="H3529" s="6" t="s">
        <v>18</v>
      </c>
      <c r="I3529" s="8">
        <v>0.55000000000000004</v>
      </c>
      <c r="J3529" s="9">
        <v>3750</v>
      </c>
      <c r="K3529" s="10">
        <f t="shared" si="27"/>
        <v>2062.5</v>
      </c>
      <c r="L3529" s="10">
        <f t="shared" si="26"/>
        <v>825</v>
      </c>
      <c r="M3529" s="11">
        <v>0.4</v>
      </c>
      <c r="O3529" s="16"/>
      <c r="P3529" s="14"/>
      <c r="Q3529" s="12"/>
      <c r="R3529" s="13"/>
    </row>
    <row r="3530" spans="1:18" ht="15.75" customHeight="1" x14ac:dyDescent="0.25">
      <c r="A3530" s="1"/>
      <c r="B3530" s="6" t="s">
        <v>14</v>
      </c>
      <c r="C3530" s="6">
        <v>1185732</v>
      </c>
      <c r="D3530" s="7">
        <v>44533</v>
      </c>
      <c r="E3530" s="6" t="s">
        <v>15</v>
      </c>
      <c r="F3530" s="6" t="s">
        <v>119</v>
      </c>
      <c r="G3530" s="6" t="s">
        <v>120</v>
      </c>
      <c r="H3530" s="6" t="s">
        <v>19</v>
      </c>
      <c r="I3530" s="8">
        <v>0.55000000000000004</v>
      </c>
      <c r="J3530" s="9">
        <v>3500</v>
      </c>
      <c r="K3530" s="10">
        <f t="shared" si="27"/>
        <v>1925.0000000000002</v>
      </c>
      <c r="L3530" s="10">
        <f t="shared" si="26"/>
        <v>577.5</v>
      </c>
      <c r="M3530" s="11">
        <v>0.3</v>
      </c>
      <c r="O3530" s="16"/>
      <c r="P3530" s="14"/>
      <c r="Q3530" s="12"/>
      <c r="R3530" s="13"/>
    </row>
    <row r="3531" spans="1:18" ht="15.75" customHeight="1" x14ac:dyDescent="0.25">
      <c r="A3531" s="1"/>
      <c r="B3531" s="6" t="s">
        <v>14</v>
      </c>
      <c r="C3531" s="6">
        <v>1185732</v>
      </c>
      <c r="D3531" s="7">
        <v>44533</v>
      </c>
      <c r="E3531" s="6" t="s">
        <v>15</v>
      </c>
      <c r="F3531" s="6" t="s">
        <v>119</v>
      </c>
      <c r="G3531" s="6" t="s">
        <v>120</v>
      </c>
      <c r="H3531" s="6" t="s">
        <v>20</v>
      </c>
      <c r="I3531" s="8">
        <v>0.55000000000000004</v>
      </c>
      <c r="J3531" s="9">
        <v>3000</v>
      </c>
      <c r="K3531" s="10">
        <f t="shared" si="27"/>
        <v>1650.0000000000002</v>
      </c>
      <c r="L3531" s="10">
        <f t="shared" si="26"/>
        <v>495.00000000000006</v>
      </c>
      <c r="M3531" s="11">
        <v>0.3</v>
      </c>
      <c r="O3531" s="16"/>
      <c r="P3531" s="14"/>
      <c r="Q3531" s="12"/>
      <c r="R3531" s="13"/>
    </row>
    <row r="3532" spans="1:18" ht="15.75" customHeight="1" x14ac:dyDescent="0.25">
      <c r="A3532" s="1"/>
      <c r="B3532" s="6" t="s">
        <v>14</v>
      </c>
      <c r="C3532" s="6">
        <v>1185732</v>
      </c>
      <c r="D3532" s="7">
        <v>44533</v>
      </c>
      <c r="E3532" s="6" t="s">
        <v>15</v>
      </c>
      <c r="F3532" s="6" t="s">
        <v>119</v>
      </c>
      <c r="G3532" s="6" t="s">
        <v>120</v>
      </c>
      <c r="H3532" s="6" t="s">
        <v>21</v>
      </c>
      <c r="I3532" s="8">
        <v>0.65</v>
      </c>
      <c r="J3532" s="9">
        <v>3000</v>
      </c>
      <c r="K3532" s="10">
        <f t="shared" si="27"/>
        <v>1950</v>
      </c>
      <c r="L3532" s="10">
        <f t="shared" si="26"/>
        <v>585</v>
      </c>
      <c r="M3532" s="11">
        <v>0.3</v>
      </c>
      <c r="O3532" s="16"/>
      <c r="P3532" s="14"/>
      <c r="Q3532" s="12"/>
      <c r="R3532" s="13"/>
    </row>
    <row r="3533" spans="1:18" ht="15.75" customHeight="1" x14ac:dyDescent="0.25">
      <c r="A3533" s="1"/>
      <c r="B3533" s="6" t="s">
        <v>14</v>
      </c>
      <c r="C3533" s="6">
        <v>1185732</v>
      </c>
      <c r="D3533" s="7">
        <v>44533</v>
      </c>
      <c r="E3533" s="6" t="s">
        <v>15</v>
      </c>
      <c r="F3533" s="6" t="s">
        <v>119</v>
      </c>
      <c r="G3533" s="6" t="s">
        <v>120</v>
      </c>
      <c r="H3533" s="6" t="s">
        <v>22</v>
      </c>
      <c r="I3533" s="8">
        <v>0.7</v>
      </c>
      <c r="J3533" s="9">
        <v>4000</v>
      </c>
      <c r="K3533" s="10">
        <f t="shared" si="27"/>
        <v>2800</v>
      </c>
      <c r="L3533" s="10">
        <f t="shared" si="26"/>
        <v>979.99999999999989</v>
      </c>
      <c r="M3533" s="11">
        <v>0.35</v>
      </c>
      <c r="O3533" s="16"/>
      <c r="P3533" s="14"/>
      <c r="Q3533" s="12"/>
      <c r="R3533" s="13"/>
    </row>
    <row r="3534" spans="1:18" ht="15.75" customHeight="1" x14ac:dyDescent="0.25">
      <c r="A3534" s="1" t="s">
        <v>39</v>
      </c>
      <c r="B3534" s="6" t="s">
        <v>14</v>
      </c>
      <c r="C3534" s="6">
        <v>1185732</v>
      </c>
      <c r="D3534" s="7">
        <v>44206</v>
      </c>
      <c r="E3534" s="6" t="s">
        <v>15</v>
      </c>
      <c r="F3534" s="6" t="s">
        <v>121</v>
      </c>
      <c r="G3534" s="6" t="s">
        <v>122</v>
      </c>
      <c r="H3534" s="6" t="s">
        <v>17</v>
      </c>
      <c r="I3534" s="8">
        <v>0.35000000000000003</v>
      </c>
      <c r="J3534" s="9">
        <v>4250</v>
      </c>
      <c r="K3534" s="10">
        <f t="shared" si="27"/>
        <v>1487.5000000000002</v>
      </c>
      <c r="L3534" s="10">
        <f t="shared" si="26"/>
        <v>520.625</v>
      </c>
      <c r="M3534" s="11">
        <v>0.35</v>
      </c>
      <c r="O3534" s="16"/>
      <c r="P3534" s="14"/>
      <c r="Q3534" s="12"/>
      <c r="R3534" s="13"/>
    </row>
    <row r="3535" spans="1:18" ht="15.75" customHeight="1" x14ac:dyDescent="0.25">
      <c r="A3535" s="1"/>
      <c r="B3535" s="6" t="s">
        <v>14</v>
      </c>
      <c r="C3535" s="6">
        <v>1185732</v>
      </c>
      <c r="D3535" s="7">
        <v>44206</v>
      </c>
      <c r="E3535" s="6" t="s">
        <v>15</v>
      </c>
      <c r="F3535" s="6" t="s">
        <v>121</v>
      </c>
      <c r="G3535" s="6" t="s">
        <v>122</v>
      </c>
      <c r="H3535" s="6" t="s">
        <v>18</v>
      </c>
      <c r="I3535" s="8">
        <v>0.35000000000000003</v>
      </c>
      <c r="J3535" s="9">
        <v>2250</v>
      </c>
      <c r="K3535" s="10">
        <f t="shared" si="27"/>
        <v>787.50000000000011</v>
      </c>
      <c r="L3535" s="10">
        <f t="shared" si="26"/>
        <v>275.625</v>
      </c>
      <c r="M3535" s="11">
        <v>0.35</v>
      </c>
      <c r="O3535" s="16"/>
      <c r="P3535" s="14"/>
      <c r="Q3535" s="12"/>
      <c r="R3535" s="13"/>
    </row>
    <row r="3536" spans="1:18" ht="15.75" customHeight="1" x14ac:dyDescent="0.25">
      <c r="A3536" s="1"/>
      <c r="B3536" s="6" t="s">
        <v>14</v>
      </c>
      <c r="C3536" s="6">
        <v>1185732</v>
      </c>
      <c r="D3536" s="7">
        <v>44206</v>
      </c>
      <c r="E3536" s="6" t="s">
        <v>15</v>
      </c>
      <c r="F3536" s="6" t="s">
        <v>121</v>
      </c>
      <c r="G3536" s="6" t="s">
        <v>122</v>
      </c>
      <c r="H3536" s="6" t="s">
        <v>19</v>
      </c>
      <c r="I3536" s="8">
        <v>0.25000000000000006</v>
      </c>
      <c r="J3536" s="9">
        <v>2250</v>
      </c>
      <c r="K3536" s="10">
        <f t="shared" si="27"/>
        <v>562.50000000000011</v>
      </c>
      <c r="L3536" s="10">
        <f t="shared" si="26"/>
        <v>225.00000000000006</v>
      </c>
      <c r="M3536" s="11">
        <v>0.4</v>
      </c>
      <c r="O3536" s="16"/>
      <c r="P3536" s="14"/>
      <c r="Q3536" s="12"/>
      <c r="R3536" s="13"/>
    </row>
    <row r="3537" spans="1:18" ht="15.75" customHeight="1" x14ac:dyDescent="0.25">
      <c r="A3537" s="1"/>
      <c r="B3537" s="6" t="s">
        <v>14</v>
      </c>
      <c r="C3537" s="6">
        <v>1185732</v>
      </c>
      <c r="D3537" s="7">
        <v>44206</v>
      </c>
      <c r="E3537" s="6" t="s">
        <v>15</v>
      </c>
      <c r="F3537" s="6" t="s">
        <v>121</v>
      </c>
      <c r="G3537" s="6" t="s">
        <v>122</v>
      </c>
      <c r="H3537" s="6" t="s">
        <v>20</v>
      </c>
      <c r="I3537" s="8">
        <v>0.3</v>
      </c>
      <c r="J3537" s="9">
        <v>750</v>
      </c>
      <c r="K3537" s="10">
        <f t="shared" si="27"/>
        <v>225</v>
      </c>
      <c r="L3537" s="10">
        <f t="shared" si="26"/>
        <v>90</v>
      </c>
      <c r="M3537" s="11">
        <v>0.4</v>
      </c>
      <c r="O3537" s="16"/>
      <c r="P3537" s="14"/>
      <c r="Q3537" s="12"/>
      <c r="R3537" s="13"/>
    </row>
    <row r="3538" spans="1:18" ht="15.75" customHeight="1" x14ac:dyDescent="0.25">
      <c r="A3538" s="1"/>
      <c r="B3538" s="6" t="s">
        <v>14</v>
      </c>
      <c r="C3538" s="6">
        <v>1185732</v>
      </c>
      <c r="D3538" s="7">
        <v>44206</v>
      </c>
      <c r="E3538" s="6" t="s">
        <v>15</v>
      </c>
      <c r="F3538" s="6" t="s">
        <v>121</v>
      </c>
      <c r="G3538" s="6" t="s">
        <v>122</v>
      </c>
      <c r="H3538" s="6" t="s">
        <v>21</v>
      </c>
      <c r="I3538" s="8">
        <v>0.45</v>
      </c>
      <c r="J3538" s="9">
        <v>1250</v>
      </c>
      <c r="K3538" s="10">
        <f t="shared" si="27"/>
        <v>562.5</v>
      </c>
      <c r="L3538" s="10">
        <f t="shared" si="26"/>
        <v>168.75</v>
      </c>
      <c r="M3538" s="11">
        <v>0.3</v>
      </c>
      <c r="O3538" s="16"/>
      <c r="P3538" s="14"/>
      <c r="Q3538" s="12"/>
      <c r="R3538" s="13"/>
    </row>
    <row r="3539" spans="1:18" ht="15.75" customHeight="1" x14ac:dyDescent="0.25">
      <c r="A3539" s="1"/>
      <c r="B3539" s="6" t="s">
        <v>14</v>
      </c>
      <c r="C3539" s="6">
        <v>1185732</v>
      </c>
      <c r="D3539" s="7">
        <v>44206</v>
      </c>
      <c r="E3539" s="6" t="s">
        <v>15</v>
      </c>
      <c r="F3539" s="6" t="s">
        <v>121</v>
      </c>
      <c r="G3539" s="6" t="s">
        <v>122</v>
      </c>
      <c r="H3539" s="6" t="s">
        <v>22</v>
      </c>
      <c r="I3539" s="8">
        <v>0.35000000000000003</v>
      </c>
      <c r="J3539" s="9">
        <v>2250</v>
      </c>
      <c r="K3539" s="10">
        <f t="shared" si="27"/>
        <v>787.50000000000011</v>
      </c>
      <c r="L3539" s="10">
        <f t="shared" si="26"/>
        <v>315.00000000000006</v>
      </c>
      <c r="M3539" s="11">
        <v>0.4</v>
      </c>
      <c r="O3539" s="16"/>
      <c r="P3539" s="14"/>
      <c r="Q3539" s="12"/>
      <c r="R3539" s="13"/>
    </row>
    <row r="3540" spans="1:18" ht="15.75" customHeight="1" x14ac:dyDescent="0.25">
      <c r="A3540" s="1"/>
      <c r="B3540" s="6" t="s">
        <v>14</v>
      </c>
      <c r="C3540" s="6">
        <v>1185732</v>
      </c>
      <c r="D3540" s="7">
        <v>44235</v>
      </c>
      <c r="E3540" s="6" t="s">
        <v>15</v>
      </c>
      <c r="F3540" s="6" t="s">
        <v>121</v>
      </c>
      <c r="G3540" s="6" t="s">
        <v>122</v>
      </c>
      <c r="H3540" s="6" t="s">
        <v>17</v>
      </c>
      <c r="I3540" s="8">
        <v>0.35000000000000003</v>
      </c>
      <c r="J3540" s="9">
        <v>4750</v>
      </c>
      <c r="K3540" s="10">
        <f t="shared" si="27"/>
        <v>1662.5000000000002</v>
      </c>
      <c r="L3540" s="10">
        <f t="shared" si="26"/>
        <v>581.875</v>
      </c>
      <c r="M3540" s="11">
        <v>0.35</v>
      </c>
      <c r="O3540" s="16"/>
      <c r="P3540" s="14"/>
      <c r="Q3540" s="12"/>
      <c r="R3540" s="13"/>
    </row>
    <row r="3541" spans="1:18" ht="15.75" customHeight="1" x14ac:dyDescent="0.25">
      <c r="A3541" s="1"/>
      <c r="B3541" s="6" t="s">
        <v>14</v>
      </c>
      <c r="C3541" s="6">
        <v>1185732</v>
      </c>
      <c r="D3541" s="7">
        <v>44235</v>
      </c>
      <c r="E3541" s="6" t="s">
        <v>15</v>
      </c>
      <c r="F3541" s="6" t="s">
        <v>121</v>
      </c>
      <c r="G3541" s="6" t="s">
        <v>122</v>
      </c>
      <c r="H3541" s="6" t="s">
        <v>18</v>
      </c>
      <c r="I3541" s="8">
        <v>0.35000000000000003</v>
      </c>
      <c r="J3541" s="9">
        <v>1250</v>
      </c>
      <c r="K3541" s="10">
        <f t="shared" si="27"/>
        <v>437.50000000000006</v>
      </c>
      <c r="L3541" s="10">
        <f t="shared" si="26"/>
        <v>153.125</v>
      </c>
      <c r="M3541" s="11">
        <v>0.35</v>
      </c>
      <c r="O3541" s="16"/>
      <c r="P3541" s="14"/>
      <c r="Q3541" s="12"/>
      <c r="R3541" s="13"/>
    </row>
    <row r="3542" spans="1:18" ht="15.75" customHeight="1" x14ac:dyDescent="0.25">
      <c r="A3542" s="1"/>
      <c r="B3542" s="6" t="s">
        <v>14</v>
      </c>
      <c r="C3542" s="6">
        <v>1185732</v>
      </c>
      <c r="D3542" s="7">
        <v>44235</v>
      </c>
      <c r="E3542" s="6" t="s">
        <v>15</v>
      </c>
      <c r="F3542" s="6" t="s">
        <v>121</v>
      </c>
      <c r="G3542" s="6" t="s">
        <v>122</v>
      </c>
      <c r="H3542" s="6" t="s">
        <v>19</v>
      </c>
      <c r="I3542" s="8">
        <v>0.25000000000000006</v>
      </c>
      <c r="J3542" s="9">
        <v>1750</v>
      </c>
      <c r="K3542" s="10">
        <f t="shared" si="27"/>
        <v>437.50000000000011</v>
      </c>
      <c r="L3542" s="10">
        <f t="shared" si="26"/>
        <v>175.00000000000006</v>
      </c>
      <c r="M3542" s="11">
        <v>0.4</v>
      </c>
      <c r="O3542" s="16"/>
      <c r="P3542" s="14"/>
      <c r="Q3542" s="12"/>
      <c r="R3542" s="13"/>
    </row>
    <row r="3543" spans="1:18" ht="15.75" customHeight="1" x14ac:dyDescent="0.25">
      <c r="A3543" s="1"/>
      <c r="B3543" s="6" t="s">
        <v>14</v>
      </c>
      <c r="C3543" s="6">
        <v>1185732</v>
      </c>
      <c r="D3543" s="7">
        <v>44235</v>
      </c>
      <c r="E3543" s="6" t="s">
        <v>15</v>
      </c>
      <c r="F3543" s="6" t="s">
        <v>121</v>
      </c>
      <c r="G3543" s="6" t="s">
        <v>122</v>
      </c>
      <c r="H3543" s="6" t="s">
        <v>20</v>
      </c>
      <c r="I3543" s="8">
        <v>0.3</v>
      </c>
      <c r="J3543" s="9">
        <v>500</v>
      </c>
      <c r="K3543" s="10">
        <f t="shared" si="27"/>
        <v>150</v>
      </c>
      <c r="L3543" s="10">
        <f t="shared" si="26"/>
        <v>60</v>
      </c>
      <c r="M3543" s="11">
        <v>0.4</v>
      </c>
      <c r="O3543" s="16"/>
      <c r="P3543" s="14"/>
      <c r="Q3543" s="12"/>
      <c r="R3543" s="13"/>
    </row>
    <row r="3544" spans="1:18" ht="15.75" customHeight="1" x14ac:dyDescent="0.25">
      <c r="A3544" s="1"/>
      <c r="B3544" s="6" t="s">
        <v>14</v>
      </c>
      <c r="C3544" s="6">
        <v>1185732</v>
      </c>
      <c r="D3544" s="7">
        <v>44235</v>
      </c>
      <c r="E3544" s="6" t="s">
        <v>15</v>
      </c>
      <c r="F3544" s="6" t="s">
        <v>121</v>
      </c>
      <c r="G3544" s="6" t="s">
        <v>122</v>
      </c>
      <c r="H3544" s="6" t="s">
        <v>21</v>
      </c>
      <c r="I3544" s="8">
        <v>0.45</v>
      </c>
      <c r="J3544" s="9">
        <v>1250</v>
      </c>
      <c r="K3544" s="10">
        <f t="shared" si="27"/>
        <v>562.5</v>
      </c>
      <c r="L3544" s="10">
        <f t="shared" si="26"/>
        <v>168.75</v>
      </c>
      <c r="M3544" s="11">
        <v>0.3</v>
      </c>
      <c r="O3544" s="16"/>
      <c r="P3544" s="14"/>
      <c r="Q3544" s="12"/>
      <c r="R3544" s="13"/>
    </row>
    <row r="3545" spans="1:18" ht="15.75" customHeight="1" x14ac:dyDescent="0.25">
      <c r="A3545" s="1"/>
      <c r="B3545" s="6" t="s">
        <v>14</v>
      </c>
      <c r="C3545" s="6">
        <v>1185732</v>
      </c>
      <c r="D3545" s="7">
        <v>44235</v>
      </c>
      <c r="E3545" s="6" t="s">
        <v>15</v>
      </c>
      <c r="F3545" s="6" t="s">
        <v>121</v>
      </c>
      <c r="G3545" s="6" t="s">
        <v>122</v>
      </c>
      <c r="H3545" s="6" t="s">
        <v>22</v>
      </c>
      <c r="I3545" s="8">
        <v>0.35000000000000003</v>
      </c>
      <c r="J3545" s="9">
        <v>2250</v>
      </c>
      <c r="K3545" s="10">
        <f t="shared" si="27"/>
        <v>787.50000000000011</v>
      </c>
      <c r="L3545" s="10">
        <f t="shared" si="26"/>
        <v>315.00000000000006</v>
      </c>
      <c r="M3545" s="11">
        <v>0.4</v>
      </c>
      <c r="O3545" s="16"/>
      <c r="P3545" s="14"/>
      <c r="Q3545" s="12"/>
      <c r="R3545" s="13"/>
    </row>
    <row r="3546" spans="1:18" ht="15.75" customHeight="1" x14ac:dyDescent="0.25">
      <c r="A3546" s="1"/>
      <c r="B3546" s="6" t="s">
        <v>14</v>
      </c>
      <c r="C3546" s="6">
        <v>1185732</v>
      </c>
      <c r="D3546" s="7">
        <v>44261</v>
      </c>
      <c r="E3546" s="6" t="s">
        <v>15</v>
      </c>
      <c r="F3546" s="6" t="s">
        <v>121</v>
      </c>
      <c r="G3546" s="6" t="s">
        <v>122</v>
      </c>
      <c r="H3546" s="6" t="s">
        <v>17</v>
      </c>
      <c r="I3546" s="8">
        <v>0.35000000000000003</v>
      </c>
      <c r="J3546" s="9">
        <v>4450</v>
      </c>
      <c r="K3546" s="10">
        <f t="shared" si="27"/>
        <v>1557.5000000000002</v>
      </c>
      <c r="L3546" s="10">
        <f t="shared" si="26"/>
        <v>545.125</v>
      </c>
      <c r="M3546" s="11">
        <v>0.35</v>
      </c>
      <c r="O3546" s="16"/>
      <c r="P3546" s="14"/>
      <c r="Q3546" s="12"/>
      <c r="R3546" s="13"/>
    </row>
    <row r="3547" spans="1:18" ht="15.75" customHeight="1" x14ac:dyDescent="0.25">
      <c r="A3547" s="1"/>
      <c r="B3547" s="6" t="s">
        <v>14</v>
      </c>
      <c r="C3547" s="6">
        <v>1185732</v>
      </c>
      <c r="D3547" s="7">
        <v>44261</v>
      </c>
      <c r="E3547" s="6" t="s">
        <v>15</v>
      </c>
      <c r="F3547" s="6" t="s">
        <v>121</v>
      </c>
      <c r="G3547" s="6" t="s">
        <v>122</v>
      </c>
      <c r="H3547" s="6" t="s">
        <v>18</v>
      </c>
      <c r="I3547" s="8">
        <v>0.35000000000000003</v>
      </c>
      <c r="J3547" s="9">
        <v>1500</v>
      </c>
      <c r="K3547" s="10">
        <f t="shared" si="27"/>
        <v>525</v>
      </c>
      <c r="L3547" s="10">
        <f t="shared" si="26"/>
        <v>183.75</v>
      </c>
      <c r="M3547" s="11">
        <v>0.35</v>
      </c>
      <c r="O3547" s="16"/>
      <c r="P3547" s="14"/>
      <c r="Q3547" s="12"/>
      <c r="R3547" s="13"/>
    </row>
    <row r="3548" spans="1:18" ht="15.75" customHeight="1" x14ac:dyDescent="0.25">
      <c r="A3548" s="1"/>
      <c r="B3548" s="6" t="s">
        <v>14</v>
      </c>
      <c r="C3548" s="6">
        <v>1185732</v>
      </c>
      <c r="D3548" s="7">
        <v>44261</v>
      </c>
      <c r="E3548" s="6" t="s">
        <v>15</v>
      </c>
      <c r="F3548" s="6" t="s">
        <v>121</v>
      </c>
      <c r="G3548" s="6" t="s">
        <v>122</v>
      </c>
      <c r="H3548" s="6" t="s">
        <v>19</v>
      </c>
      <c r="I3548" s="8">
        <v>0.25000000000000006</v>
      </c>
      <c r="J3548" s="9">
        <v>1750</v>
      </c>
      <c r="K3548" s="10">
        <f t="shared" si="27"/>
        <v>437.50000000000011</v>
      </c>
      <c r="L3548" s="10">
        <f t="shared" si="26"/>
        <v>175.00000000000006</v>
      </c>
      <c r="M3548" s="11">
        <v>0.4</v>
      </c>
      <c r="O3548" s="16"/>
      <c r="P3548" s="14"/>
      <c r="Q3548" s="12"/>
      <c r="R3548" s="13"/>
    </row>
    <row r="3549" spans="1:18" ht="15.75" customHeight="1" x14ac:dyDescent="0.25">
      <c r="A3549" s="1"/>
      <c r="B3549" s="6" t="s">
        <v>14</v>
      </c>
      <c r="C3549" s="6">
        <v>1185732</v>
      </c>
      <c r="D3549" s="7">
        <v>44261</v>
      </c>
      <c r="E3549" s="6" t="s">
        <v>15</v>
      </c>
      <c r="F3549" s="6" t="s">
        <v>121</v>
      </c>
      <c r="G3549" s="6" t="s">
        <v>122</v>
      </c>
      <c r="H3549" s="6" t="s">
        <v>20</v>
      </c>
      <c r="I3549" s="8">
        <v>0.3</v>
      </c>
      <c r="J3549" s="9">
        <v>250</v>
      </c>
      <c r="K3549" s="10">
        <f t="shared" si="27"/>
        <v>75</v>
      </c>
      <c r="L3549" s="10">
        <f t="shared" si="26"/>
        <v>30</v>
      </c>
      <c r="M3549" s="11">
        <v>0.4</v>
      </c>
      <c r="O3549" s="16"/>
      <c r="P3549" s="14"/>
      <c r="Q3549" s="12"/>
      <c r="R3549" s="13"/>
    </row>
    <row r="3550" spans="1:18" ht="15.75" customHeight="1" x14ac:dyDescent="0.25">
      <c r="A3550" s="1"/>
      <c r="B3550" s="6" t="s">
        <v>14</v>
      </c>
      <c r="C3550" s="6">
        <v>1185732</v>
      </c>
      <c r="D3550" s="7">
        <v>44261</v>
      </c>
      <c r="E3550" s="6" t="s">
        <v>15</v>
      </c>
      <c r="F3550" s="6" t="s">
        <v>121</v>
      </c>
      <c r="G3550" s="6" t="s">
        <v>122</v>
      </c>
      <c r="H3550" s="6" t="s">
        <v>21</v>
      </c>
      <c r="I3550" s="8">
        <v>0.45</v>
      </c>
      <c r="J3550" s="9">
        <v>750</v>
      </c>
      <c r="K3550" s="10">
        <f t="shared" si="27"/>
        <v>337.5</v>
      </c>
      <c r="L3550" s="10">
        <f t="shared" si="26"/>
        <v>101.25</v>
      </c>
      <c r="M3550" s="11">
        <v>0.3</v>
      </c>
      <c r="O3550" s="16"/>
      <c r="P3550" s="14"/>
      <c r="Q3550" s="12"/>
      <c r="R3550" s="13"/>
    </row>
    <row r="3551" spans="1:18" ht="15.75" customHeight="1" x14ac:dyDescent="0.25">
      <c r="A3551" s="1"/>
      <c r="B3551" s="6" t="s">
        <v>14</v>
      </c>
      <c r="C3551" s="6">
        <v>1185732</v>
      </c>
      <c r="D3551" s="7">
        <v>44261</v>
      </c>
      <c r="E3551" s="6" t="s">
        <v>15</v>
      </c>
      <c r="F3551" s="6" t="s">
        <v>121</v>
      </c>
      <c r="G3551" s="6" t="s">
        <v>122</v>
      </c>
      <c r="H3551" s="6" t="s">
        <v>22</v>
      </c>
      <c r="I3551" s="8">
        <v>0.35000000000000003</v>
      </c>
      <c r="J3551" s="9">
        <v>1750</v>
      </c>
      <c r="K3551" s="10">
        <f t="shared" si="27"/>
        <v>612.50000000000011</v>
      </c>
      <c r="L3551" s="10">
        <f t="shared" si="26"/>
        <v>245.00000000000006</v>
      </c>
      <c r="M3551" s="11">
        <v>0.4</v>
      </c>
      <c r="O3551" s="16"/>
      <c r="P3551" s="14"/>
      <c r="Q3551" s="12"/>
      <c r="R3551" s="13"/>
    </row>
    <row r="3552" spans="1:18" ht="15.75" customHeight="1" x14ac:dyDescent="0.25">
      <c r="A3552" s="1"/>
      <c r="B3552" s="6" t="s">
        <v>14</v>
      </c>
      <c r="C3552" s="6">
        <v>1185732</v>
      </c>
      <c r="D3552" s="7">
        <v>44293</v>
      </c>
      <c r="E3552" s="6" t="s">
        <v>15</v>
      </c>
      <c r="F3552" s="6" t="s">
        <v>121</v>
      </c>
      <c r="G3552" s="6" t="s">
        <v>122</v>
      </c>
      <c r="H3552" s="6" t="s">
        <v>17</v>
      </c>
      <c r="I3552" s="8">
        <v>0.35000000000000003</v>
      </c>
      <c r="J3552" s="9">
        <v>4250</v>
      </c>
      <c r="K3552" s="10">
        <f t="shared" si="27"/>
        <v>1487.5000000000002</v>
      </c>
      <c r="L3552" s="10">
        <f t="shared" si="26"/>
        <v>520.625</v>
      </c>
      <c r="M3552" s="11">
        <v>0.35</v>
      </c>
      <c r="O3552" s="16"/>
      <c r="P3552" s="14"/>
      <c r="Q3552" s="12"/>
      <c r="R3552" s="13"/>
    </row>
    <row r="3553" spans="1:18" ht="15.75" customHeight="1" x14ac:dyDescent="0.25">
      <c r="A3553" s="1"/>
      <c r="B3553" s="6" t="s">
        <v>14</v>
      </c>
      <c r="C3553" s="6">
        <v>1185732</v>
      </c>
      <c r="D3553" s="7">
        <v>44293</v>
      </c>
      <c r="E3553" s="6" t="s">
        <v>15</v>
      </c>
      <c r="F3553" s="6" t="s">
        <v>121</v>
      </c>
      <c r="G3553" s="6" t="s">
        <v>122</v>
      </c>
      <c r="H3553" s="6" t="s">
        <v>18</v>
      </c>
      <c r="I3553" s="8">
        <v>0.35000000000000003</v>
      </c>
      <c r="J3553" s="9">
        <v>1250</v>
      </c>
      <c r="K3553" s="10">
        <f t="shared" si="27"/>
        <v>437.50000000000006</v>
      </c>
      <c r="L3553" s="10">
        <f t="shared" si="26"/>
        <v>153.125</v>
      </c>
      <c r="M3553" s="11">
        <v>0.35</v>
      </c>
      <c r="O3553" s="16"/>
      <c r="P3553" s="14"/>
      <c r="Q3553" s="12"/>
      <c r="R3553" s="13"/>
    </row>
    <row r="3554" spans="1:18" ht="15.75" customHeight="1" x14ac:dyDescent="0.25">
      <c r="A3554" s="1"/>
      <c r="B3554" s="6" t="s">
        <v>14</v>
      </c>
      <c r="C3554" s="6">
        <v>1185732</v>
      </c>
      <c r="D3554" s="7">
        <v>44293</v>
      </c>
      <c r="E3554" s="6" t="s">
        <v>15</v>
      </c>
      <c r="F3554" s="6" t="s">
        <v>121</v>
      </c>
      <c r="G3554" s="6" t="s">
        <v>122</v>
      </c>
      <c r="H3554" s="6" t="s">
        <v>19</v>
      </c>
      <c r="I3554" s="8">
        <v>0.25000000000000006</v>
      </c>
      <c r="J3554" s="9">
        <v>1250</v>
      </c>
      <c r="K3554" s="10">
        <f t="shared" si="27"/>
        <v>312.50000000000006</v>
      </c>
      <c r="L3554" s="10">
        <f t="shared" si="26"/>
        <v>125.00000000000003</v>
      </c>
      <c r="M3554" s="11">
        <v>0.4</v>
      </c>
      <c r="O3554" s="16"/>
      <c r="P3554" s="14"/>
      <c r="Q3554" s="12"/>
      <c r="R3554" s="13"/>
    </row>
    <row r="3555" spans="1:18" ht="15.75" customHeight="1" x14ac:dyDescent="0.25">
      <c r="A3555" s="1"/>
      <c r="B3555" s="6" t="s">
        <v>14</v>
      </c>
      <c r="C3555" s="6">
        <v>1185732</v>
      </c>
      <c r="D3555" s="7">
        <v>44293</v>
      </c>
      <c r="E3555" s="6" t="s">
        <v>15</v>
      </c>
      <c r="F3555" s="6" t="s">
        <v>121</v>
      </c>
      <c r="G3555" s="6" t="s">
        <v>122</v>
      </c>
      <c r="H3555" s="6" t="s">
        <v>20</v>
      </c>
      <c r="I3555" s="8">
        <v>0.3</v>
      </c>
      <c r="J3555" s="9">
        <v>500</v>
      </c>
      <c r="K3555" s="10">
        <f t="shared" si="27"/>
        <v>150</v>
      </c>
      <c r="L3555" s="10">
        <f t="shared" si="26"/>
        <v>60</v>
      </c>
      <c r="M3555" s="11">
        <v>0.4</v>
      </c>
      <c r="O3555" s="16"/>
      <c r="P3555" s="14"/>
      <c r="Q3555" s="12"/>
      <c r="R3555" s="13"/>
    </row>
    <row r="3556" spans="1:18" ht="15.75" customHeight="1" x14ac:dyDescent="0.25">
      <c r="A3556" s="1"/>
      <c r="B3556" s="6" t="s">
        <v>14</v>
      </c>
      <c r="C3556" s="6">
        <v>1185732</v>
      </c>
      <c r="D3556" s="7">
        <v>44293</v>
      </c>
      <c r="E3556" s="6" t="s">
        <v>15</v>
      </c>
      <c r="F3556" s="6" t="s">
        <v>121</v>
      </c>
      <c r="G3556" s="6" t="s">
        <v>122</v>
      </c>
      <c r="H3556" s="6" t="s">
        <v>21</v>
      </c>
      <c r="I3556" s="8">
        <v>0.45</v>
      </c>
      <c r="J3556" s="9">
        <v>500</v>
      </c>
      <c r="K3556" s="10">
        <f t="shared" si="27"/>
        <v>225</v>
      </c>
      <c r="L3556" s="10">
        <f t="shared" si="26"/>
        <v>67.5</v>
      </c>
      <c r="M3556" s="11">
        <v>0.3</v>
      </c>
      <c r="O3556" s="16"/>
      <c r="P3556" s="14"/>
      <c r="Q3556" s="12"/>
      <c r="R3556" s="13"/>
    </row>
    <row r="3557" spans="1:18" ht="15.75" customHeight="1" x14ac:dyDescent="0.25">
      <c r="A3557" s="1"/>
      <c r="B3557" s="6" t="s">
        <v>14</v>
      </c>
      <c r="C3557" s="6">
        <v>1185732</v>
      </c>
      <c r="D3557" s="7">
        <v>44293</v>
      </c>
      <c r="E3557" s="6" t="s">
        <v>15</v>
      </c>
      <c r="F3557" s="6" t="s">
        <v>121</v>
      </c>
      <c r="G3557" s="6" t="s">
        <v>122</v>
      </c>
      <c r="H3557" s="6" t="s">
        <v>22</v>
      </c>
      <c r="I3557" s="8">
        <v>0.35000000000000003</v>
      </c>
      <c r="J3557" s="9">
        <v>2000</v>
      </c>
      <c r="K3557" s="10">
        <f t="shared" si="27"/>
        <v>700.00000000000011</v>
      </c>
      <c r="L3557" s="10">
        <f t="shared" si="26"/>
        <v>280.00000000000006</v>
      </c>
      <c r="M3557" s="11">
        <v>0.4</v>
      </c>
      <c r="O3557" s="16"/>
      <c r="P3557" s="14"/>
      <c r="Q3557" s="12"/>
      <c r="R3557" s="13"/>
    </row>
    <row r="3558" spans="1:18" ht="15.75" customHeight="1" x14ac:dyDescent="0.25">
      <c r="A3558" s="1"/>
      <c r="B3558" s="6" t="s">
        <v>14</v>
      </c>
      <c r="C3558" s="6">
        <v>1185732</v>
      </c>
      <c r="D3558" s="7">
        <v>44322</v>
      </c>
      <c r="E3558" s="6" t="s">
        <v>15</v>
      </c>
      <c r="F3558" s="6" t="s">
        <v>121</v>
      </c>
      <c r="G3558" s="6" t="s">
        <v>122</v>
      </c>
      <c r="H3558" s="6" t="s">
        <v>17</v>
      </c>
      <c r="I3558" s="8">
        <v>0.49999999999999994</v>
      </c>
      <c r="J3558" s="9">
        <v>4700</v>
      </c>
      <c r="K3558" s="10">
        <f t="shared" si="27"/>
        <v>2349.9999999999995</v>
      </c>
      <c r="L3558" s="10">
        <f t="shared" si="26"/>
        <v>822.49999999999977</v>
      </c>
      <c r="M3558" s="11">
        <v>0.35</v>
      </c>
      <c r="O3558" s="16"/>
      <c r="P3558" s="14"/>
      <c r="Q3558" s="12"/>
      <c r="R3558" s="13"/>
    </row>
    <row r="3559" spans="1:18" ht="15.75" customHeight="1" x14ac:dyDescent="0.25">
      <c r="A3559" s="1"/>
      <c r="B3559" s="6" t="s">
        <v>14</v>
      </c>
      <c r="C3559" s="6">
        <v>1185732</v>
      </c>
      <c r="D3559" s="7">
        <v>44322</v>
      </c>
      <c r="E3559" s="6" t="s">
        <v>15</v>
      </c>
      <c r="F3559" s="6" t="s">
        <v>121</v>
      </c>
      <c r="G3559" s="6" t="s">
        <v>122</v>
      </c>
      <c r="H3559" s="6" t="s">
        <v>18</v>
      </c>
      <c r="I3559" s="8">
        <v>0.45</v>
      </c>
      <c r="J3559" s="9">
        <v>1750</v>
      </c>
      <c r="K3559" s="10">
        <f t="shared" si="27"/>
        <v>787.5</v>
      </c>
      <c r="L3559" s="10">
        <f t="shared" si="26"/>
        <v>275.625</v>
      </c>
      <c r="M3559" s="11">
        <v>0.35</v>
      </c>
      <c r="O3559" s="16"/>
      <c r="P3559" s="14"/>
      <c r="Q3559" s="12"/>
      <c r="R3559" s="13"/>
    </row>
    <row r="3560" spans="1:18" ht="15.75" customHeight="1" x14ac:dyDescent="0.25">
      <c r="A3560" s="1"/>
      <c r="B3560" s="6" t="s">
        <v>14</v>
      </c>
      <c r="C3560" s="6">
        <v>1185732</v>
      </c>
      <c r="D3560" s="7">
        <v>44322</v>
      </c>
      <c r="E3560" s="6" t="s">
        <v>15</v>
      </c>
      <c r="F3560" s="6" t="s">
        <v>121</v>
      </c>
      <c r="G3560" s="6" t="s">
        <v>122</v>
      </c>
      <c r="H3560" s="6" t="s">
        <v>19</v>
      </c>
      <c r="I3560" s="8">
        <v>0.4</v>
      </c>
      <c r="J3560" s="9">
        <v>2000</v>
      </c>
      <c r="K3560" s="10">
        <f t="shared" si="27"/>
        <v>800</v>
      </c>
      <c r="L3560" s="10">
        <f t="shared" si="26"/>
        <v>320</v>
      </c>
      <c r="M3560" s="11">
        <v>0.4</v>
      </c>
      <c r="O3560" s="16"/>
      <c r="P3560" s="14"/>
      <c r="Q3560" s="12"/>
      <c r="R3560" s="13"/>
    </row>
    <row r="3561" spans="1:18" ht="15.75" customHeight="1" x14ac:dyDescent="0.25">
      <c r="A3561" s="1"/>
      <c r="B3561" s="6" t="s">
        <v>14</v>
      </c>
      <c r="C3561" s="6">
        <v>1185732</v>
      </c>
      <c r="D3561" s="7">
        <v>44322</v>
      </c>
      <c r="E3561" s="6" t="s">
        <v>15</v>
      </c>
      <c r="F3561" s="6" t="s">
        <v>121</v>
      </c>
      <c r="G3561" s="6" t="s">
        <v>122</v>
      </c>
      <c r="H3561" s="6" t="s">
        <v>20</v>
      </c>
      <c r="I3561" s="8">
        <v>0.4</v>
      </c>
      <c r="J3561" s="9">
        <v>1500</v>
      </c>
      <c r="K3561" s="10">
        <f t="shared" si="27"/>
        <v>600</v>
      </c>
      <c r="L3561" s="10">
        <f t="shared" si="26"/>
        <v>240</v>
      </c>
      <c r="M3561" s="11">
        <v>0.4</v>
      </c>
      <c r="O3561" s="16"/>
      <c r="P3561" s="14"/>
      <c r="Q3561" s="12"/>
      <c r="R3561" s="13"/>
    </row>
    <row r="3562" spans="1:18" ht="15.75" customHeight="1" x14ac:dyDescent="0.25">
      <c r="A3562" s="1"/>
      <c r="B3562" s="6" t="s">
        <v>14</v>
      </c>
      <c r="C3562" s="6">
        <v>1185732</v>
      </c>
      <c r="D3562" s="7">
        <v>44322</v>
      </c>
      <c r="E3562" s="6" t="s">
        <v>15</v>
      </c>
      <c r="F3562" s="6" t="s">
        <v>121</v>
      </c>
      <c r="G3562" s="6" t="s">
        <v>122</v>
      </c>
      <c r="H3562" s="6" t="s">
        <v>21</v>
      </c>
      <c r="I3562" s="8">
        <v>0.49999999999999994</v>
      </c>
      <c r="J3562" s="9">
        <v>1750</v>
      </c>
      <c r="K3562" s="10">
        <f t="shared" si="27"/>
        <v>874.99999999999989</v>
      </c>
      <c r="L3562" s="10">
        <f t="shared" si="26"/>
        <v>262.49999999999994</v>
      </c>
      <c r="M3562" s="11">
        <v>0.3</v>
      </c>
      <c r="O3562" s="16"/>
      <c r="P3562" s="14"/>
      <c r="Q3562" s="12"/>
      <c r="R3562" s="13"/>
    </row>
    <row r="3563" spans="1:18" ht="15.75" customHeight="1" x14ac:dyDescent="0.25">
      <c r="A3563" s="1"/>
      <c r="B3563" s="6" t="s">
        <v>14</v>
      </c>
      <c r="C3563" s="6">
        <v>1185732</v>
      </c>
      <c r="D3563" s="7">
        <v>44322</v>
      </c>
      <c r="E3563" s="6" t="s">
        <v>15</v>
      </c>
      <c r="F3563" s="6" t="s">
        <v>121</v>
      </c>
      <c r="G3563" s="6" t="s">
        <v>122</v>
      </c>
      <c r="H3563" s="6" t="s">
        <v>22</v>
      </c>
      <c r="I3563" s="8">
        <v>0.54999999999999993</v>
      </c>
      <c r="J3563" s="9">
        <v>3000</v>
      </c>
      <c r="K3563" s="10">
        <f t="shared" si="27"/>
        <v>1649.9999999999998</v>
      </c>
      <c r="L3563" s="10">
        <f t="shared" si="26"/>
        <v>660</v>
      </c>
      <c r="M3563" s="11">
        <v>0.4</v>
      </c>
      <c r="O3563" s="16"/>
      <c r="P3563" s="14"/>
      <c r="Q3563" s="12"/>
      <c r="R3563" s="13"/>
    </row>
    <row r="3564" spans="1:18" ht="15.75" customHeight="1" x14ac:dyDescent="0.25">
      <c r="A3564" s="1"/>
      <c r="B3564" s="6" t="s">
        <v>14</v>
      </c>
      <c r="C3564" s="6">
        <v>1185732</v>
      </c>
      <c r="D3564" s="7">
        <v>44355</v>
      </c>
      <c r="E3564" s="6" t="s">
        <v>15</v>
      </c>
      <c r="F3564" s="6" t="s">
        <v>121</v>
      </c>
      <c r="G3564" s="6" t="s">
        <v>122</v>
      </c>
      <c r="H3564" s="6" t="s">
        <v>17</v>
      </c>
      <c r="I3564" s="8">
        <v>0.49999999999999994</v>
      </c>
      <c r="J3564" s="9">
        <v>5500</v>
      </c>
      <c r="K3564" s="10">
        <f t="shared" si="27"/>
        <v>2749.9999999999995</v>
      </c>
      <c r="L3564" s="10">
        <f t="shared" si="26"/>
        <v>962.49999999999977</v>
      </c>
      <c r="M3564" s="11">
        <v>0.35</v>
      </c>
      <c r="O3564" s="16"/>
      <c r="P3564" s="14"/>
      <c r="Q3564" s="12"/>
      <c r="R3564" s="13"/>
    </row>
    <row r="3565" spans="1:18" ht="15.75" customHeight="1" x14ac:dyDescent="0.25">
      <c r="A3565" s="1"/>
      <c r="B3565" s="6" t="s">
        <v>14</v>
      </c>
      <c r="C3565" s="6">
        <v>1185732</v>
      </c>
      <c r="D3565" s="7">
        <v>44355</v>
      </c>
      <c r="E3565" s="6" t="s">
        <v>15</v>
      </c>
      <c r="F3565" s="6" t="s">
        <v>121</v>
      </c>
      <c r="G3565" s="6" t="s">
        <v>122</v>
      </c>
      <c r="H3565" s="6" t="s">
        <v>18</v>
      </c>
      <c r="I3565" s="8">
        <v>0.45</v>
      </c>
      <c r="J3565" s="9">
        <v>3000</v>
      </c>
      <c r="K3565" s="10">
        <f t="shared" si="27"/>
        <v>1350</v>
      </c>
      <c r="L3565" s="10">
        <f t="shared" si="26"/>
        <v>472.49999999999994</v>
      </c>
      <c r="M3565" s="11">
        <v>0.35</v>
      </c>
      <c r="O3565" s="16"/>
      <c r="P3565" s="14"/>
      <c r="Q3565" s="12"/>
      <c r="R3565" s="13"/>
    </row>
    <row r="3566" spans="1:18" ht="15.75" customHeight="1" x14ac:dyDescent="0.25">
      <c r="A3566" s="1"/>
      <c r="B3566" s="6" t="s">
        <v>14</v>
      </c>
      <c r="C3566" s="6">
        <v>1185732</v>
      </c>
      <c r="D3566" s="7">
        <v>44355</v>
      </c>
      <c r="E3566" s="6" t="s">
        <v>15</v>
      </c>
      <c r="F3566" s="6" t="s">
        <v>121</v>
      </c>
      <c r="G3566" s="6" t="s">
        <v>122</v>
      </c>
      <c r="H3566" s="6" t="s">
        <v>19</v>
      </c>
      <c r="I3566" s="8">
        <v>0.4</v>
      </c>
      <c r="J3566" s="9">
        <v>2250</v>
      </c>
      <c r="K3566" s="10">
        <f t="shared" si="27"/>
        <v>900</v>
      </c>
      <c r="L3566" s="10">
        <f t="shared" si="26"/>
        <v>360</v>
      </c>
      <c r="M3566" s="11">
        <v>0.4</v>
      </c>
      <c r="O3566" s="16"/>
      <c r="P3566" s="14"/>
      <c r="Q3566" s="12"/>
      <c r="R3566" s="13"/>
    </row>
    <row r="3567" spans="1:18" ht="15.75" customHeight="1" x14ac:dyDescent="0.25">
      <c r="A3567" s="1"/>
      <c r="B3567" s="6" t="s">
        <v>14</v>
      </c>
      <c r="C3567" s="6">
        <v>1185732</v>
      </c>
      <c r="D3567" s="7">
        <v>44355</v>
      </c>
      <c r="E3567" s="6" t="s">
        <v>15</v>
      </c>
      <c r="F3567" s="6" t="s">
        <v>121</v>
      </c>
      <c r="G3567" s="6" t="s">
        <v>122</v>
      </c>
      <c r="H3567" s="6" t="s">
        <v>20</v>
      </c>
      <c r="I3567" s="8">
        <v>0.4</v>
      </c>
      <c r="J3567" s="9">
        <v>2000</v>
      </c>
      <c r="K3567" s="10">
        <f t="shared" si="27"/>
        <v>800</v>
      </c>
      <c r="L3567" s="10">
        <f t="shared" si="26"/>
        <v>320</v>
      </c>
      <c r="M3567" s="11">
        <v>0.4</v>
      </c>
      <c r="O3567" s="16"/>
      <c r="P3567" s="14"/>
      <c r="Q3567" s="12"/>
      <c r="R3567" s="13"/>
    </row>
    <row r="3568" spans="1:18" ht="15.75" customHeight="1" x14ac:dyDescent="0.25">
      <c r="A3568" s="1"/>
      <c r="B3568" s="6" t="s">
        <v>14</v>
      </c>
      <c r="C3568" s="6">
        <v>1185732</v>
      </c>
      <c r="D3568" s="7">
        <v>44355</v>
      </c>
      <c r="E3568" s="6" t="s">
        <v>15</v>
      </c>
      <c r="F3568" s="6" t="s">
        <v>121</v>
      </c>
      <c r="G3568" s="6" t="s">
        <v>122</v>
      </c>
      <c r="H3568" s="6" t="s">
        <v>21</v>
      </c>
      <c r="I3568" s="8">
        <v>0.49999999999999994</v>
      </c>
      <c r="J3568" s="9">
        <v>2000</v>
      </c>
      <c r="K3568" s="10">
        <f t="shared" si="27"/>
        <v>999.99999999999989</v>
      </c>
      <c r="L3568" s="10">
        <f t="shared" si="26"/>
        <v>299.99999999999994</v>
      </c>
      <c r="M3568" s="11">
        <v>0.3</v>
      </c>
      <c r="O3568" s="16"/>
      <c r="P3568" s="14"/>
      <c r="Q3568" s="12"/>
      <c r="R3568" s="13"/>
    </row>
    <row r="3569" spans="1:18" ht="15.75" customHeight="1" x14ac:dyDescent="0.25">
      <c r="A3569" s="1"/>
      <c r="B3569" s="6" t="s">
        <v>14</v>
      </c>
      <c r="C3569" s="6">
        <v>1185732</v>
      </c>
      <c r="D3569" s="7">
        <v>44355</v>
      </c>
      <c r="E3569" s="6" t="s">
        <v>15</v>
      </c>
      <c r="F3569" s="6" t="s">
        <v>121</v>
      </c>
      <c r="G3569" s="6" t="s">
        <v>122</v>
      </c>
      <c r="H3569" s="6" t="s">
        <v>22</v>
      </c>
      <c r="I3569" s="8">
        <v>0.54999999999999993</v>
      </c>
      <c r="J3569" s="9">
        <v>3500</v>
      </c>
      <c r="K3569" s="10">
        <f t="shared" si="27"/>
        <v>1924.9999999999998</v>
      </c>
      <c r="L3569" s="10">
        <f t="shared" si="26"/>
        <v>770</v>
      </c>
      <c r="M3569" s="11">
        <v>0.4</v>
      </c>
      <c r="O3569" s="16"/>
      <c r="P3569" s="14"/>
      <c r="Q3569" s="12"/>
      <c r="R3569" s="13"/>
    </row>
    <row r="3570" spans="1:18" ht="15.75" customHeight="1" x14ac:dyDescent="0.25">
      <c r="A3570" s="1"/>
      <c r="B3570" s="6" t="s">
        <v>14</v>
      </c>
      <c r="C3570" s="6">
        <v>1185732</v>
      </c>
      <c r="D3570" s="7">
        <v>44383</v>
      </c>
      <c r="E3570" s="6" t="s">
        <v>15</v>
      </c>
      <c r="F3570" s="6" t="s">
        <v>121</v>
      </c>
      <c r="G3570" s="6" t="s">
        <v>122</v>
      </c>
      <c r="H3570" s="6" t="s">
        <v>17</v>
      </c>
      <c r="I3570" s="8">
        <v>0.49999999999999994</v>
      </c>
      <c r="J3570" s="9">
        <v>5750</v>
      </c>
      <c r="K3570" s="10">
        <f t="shared" si="27"/>
        <v>2874.9999999999995</v>
      </c>
      <c r="L3570" s="10">
        <f t="shared" si="26"/>
        <v>1006.2499999999998</v>
      </c>
      <c r="M3570" s="11">
        <v>0.35</v>
      </c>
      <c r="O3570" s="16"/>
      <c r="P3570" s="14"/>
      <c r="Q3570" s="12"/>
      <c r="R3570" s="13"/>
    </row>
    <row r="3571" spans="1:18" ht="15.75" customHeight="1" x14ac:dyDescent="0.25">
      <c r="A3571" s="1"/>
      <c r="B3571" s="6" t="s">
        <v>14</v>
      </c>
      <c r="C3571" s="6">
        <v>1185732</v>
      </c>
      <c r="D3571" s="7">
        <v>44383</v>
      </c>
      <c r="E3571" s="6" t="s">
        <v>15</v>
      </c>
      <c r="F3571" s="6" t="s">
        <v>121</v>
      </c>
      <c r="G3571" s="6" t="s">
        <v>122</v>
      </c>
      <c r="H3571" s="6" t="s">
        <v>18</v>
      </c>
      <c r="I3571" s="8">
        <v>0.45</v>
      </c>
      <c r="J3571" s="9">
        <v>3250</v>
      </c>
      <c r="K3571" s="10">
        <f t="shared" si="27"/>
        <v>1462.5</v>
      </c>
      <c r="L3571" s="10">
        <f t="shared" si="26"/>
        <v>511.87499999999994</v>
      </c>
      <c r="M3571" s="11">
        <v>0.35</v>
      </c>
      <c r="O3571" s="16"/>
      <c r="P3571" s="14"/>
      <c r="Q3571" s="12"/>
      <c r="R3571" s="13"/>
    </row>
    <row r="3572" spans="1:18" ht="15.75" customHeight="1" x14ac:dyDescent="0.25">
      <c r="A3572" s="1"/>
      <c r="B3572" s="6" t="s">
        <v>14</v>
      </c>
      <c r="C3572" s="6">
        <v>1185732</v>
      </c>
      <c r="D3572" s="7">
        <v>44383</v>
      </c>
      <c r="E3572" s="6" t="s">
        <v>15</v>
      </c>
      <c r="F3572" s="6" t="s">
        <v>121</v>
      </c>
      <c r="G3572" s="6" t="s">
        <v>122</v>
      </c>
      <c r="H3572" s="6" t="s">
        <v>19</v>
      </c>
      <c r="I3572" s="8">
        <v>0.4</v>
      </c>
      <c r="J3572" s="9">
        <v>2500</v>
      </c>
      <c r="K3572" s="10">
        <f t="shared" si="27"/>
        <v>1000</v>
      </c>
      <c r="L3572" s="10">
        <f t="shared" si="26"/>
        <v>400</v>
      </c>
      <c r="M3572" s="11">
        <v>0.4</v>
      </c>
      <c r="O3572" s="16"/>
      <c r="P3572" s="14"/>
      <c r="Q3572" s="12"/>
      <c r="R3572" s="13"/>
    </row>
    <row r="3573" spans="1:18" ht="15.75" customHeight="1" x14ac:dyDescent="0.25">
      <c r="A3573" s="1"/>
      <c r="B3573" s="6" t="s">
        <v>14</v>
      </c>
      <c r="C3573" s="6">
        <v>1185732</v>
      </c>
      <c r="D3573" s="7">
        <v>44383</v>
      </c>
      <c r="E3573" s="6" t="s">
        <v>15</v>
      </c>
      <c r="F3573" s="6" t="s">
        <v>121</v>
      </c>
      <c r="G3573" s="6" t="s">
        <v>122</v>
      </c>
      <c r="H3573" s="6" t="s">
        <v>20</v>
      </c>
      <c r="I3573" s="8">
        <v>0.4</v>
      </c>
      <c r="J3573" s="9">
        <v>2000</v>
      </c>
      <c r="K3573" s="10">
        <f t="shared" si="27"/>
        <v>800</v>
      </c>
      <c r="L3573" s="10">
        <f t="shared" si="26"/>
        <v>320</v>
      </c>
      <c r="M3573" s="11">
        <v>0.4</v>
      </c>
      <c r="O3573" s="16"/>
      <c r="P3573" s="14"/>
      <c r="Q3573" s="12"/>
      <c r="R3573" s="13"/>
    </row>
    <row r="3574" spans="1:18" ht="15.75" customHeight="1" x14ac:dyDescent="0.25">
      <c r="A3574" s="1"/>
      <c r="B3574" s="6" t="s">
        <v>14</v>
      </c>
      <c r="C3574" s="6">
        <v>1185732</v>
      </c>
      <c r="D3574" s="7">
        <v>44383</v>
      </c>
      <c r="E3574" s="6" t="s">
        <v>15</v>
      </c>
      <c r="F3574" s="6" t="s">
        <v>121</v>
      </c>
      <c r="G3574" s="6" t="s">
        <v>122</v>
      </c>
      <c r="H3574" s="6" t="s">
        <v>21</v>
      </c>
      <c r="I3574" s="8">
        <v>0.49999999999999994</v>
      </c>
      <c r="J3574" s="9">
        <v>2250</v>
      </c>
      <c r="K3574" s="10">
        <f t="shared" si="27"/>
        <v>1124.9999999999998</v>
      </c>
      <c r="L3574" s="10">
        <f t="shared" si="26"/>
        <v>337.49999999999994</v>
      </c>
      <c r="M3574" s="11">
        <v>0.3</v>
      </c>
      <c r="O3574" s="16"/>
      <c r="P3574" s="14"/>
      <c r="Q3574" s="12"/>
      <c r="R3574" s="13"/>
    </row>
    <row r="3575" spans="1:18" ht="15.75" customHeight="1" x14ac:dyDescent="0.25">
      <c r="A3575" s="1"/>
      <c r="B3575" s="6" t="s">
        <v>14</v>
      </c>
      <c r="C3575" s="6">
        <v>1185732</v>
      </c>
      <c r="D3575" s="7">
        <v>44383</v>
      </c>
      <c r="E3575" s="6" t="s">
        <v>15</v>
      </c>
      <c r="F3575" s="6" t="s">
        <v>121</v>
      </c>
      <c r="G3575" s="6" t="s">
        <v>122</v>
      </c>
      <c r="H3575" s="6" t="s">
        <v>22</v>
      </c>
      <c r="I3575" s="8">
        <v>0.54999999999999993</v>
      </c>
      <c r="J3575" s="9">
        <v>4000</v>
      </c>
      <c r="K3575" s="10">
        <f t="shared" si="27"/>
        <v>2199.9999999999995</v>
      </c>
      <c r="L3575" s="10">
        <f t="shared" si="26"/>
        <v>879.99999999999989</v>
      </c>
      <c r="M3575" s="11">
        <v>0.4</v>
      </c>
      <c r="O3575" s="16"/>
      <c r="P3575" s="14"/>
      <c r="Q3575" s="12"/>
      <c r="R3575" s="13"/>
    </row>
    <row r="3576" spans="1:18" ht="15.75" customHeight="1" x14ac:dyDescent="0.25">
      <c r="A3576" s="1"/>
      <c r="B3576" s="6" t="s">
        <v>14</v>
      </c>
      <c r="C3576" s="6">
        <v>1185732</v>
      </c>
      <c r="D3576" s="7">
        <v>44415</v>
      </c>
      <c r="E3576" s="6" t="s">
        <v>15</v>
      </c>
      <c r="F3576" s="6" t="s">
        <v>121</v>
      </c>
      <c r="G3576" s="6" t="s">
        <v>122</v>
      </c>
      <c r="H3576" s="6" t="s">
        <v>17</v>
      </c>
      <c r="I3576" s="8">
        <v>0.49999999999999994</v>
      </c>
      <c r="J3576" s="9">
        <v>5500</v>
      </c>
      <c r="K3576" s="10">
        <f t="shared" si="27"/>
        <v>2749.9999999999995</v>
      </c>
      <c r="L3576" s="10">
        <f t="shared" si="26"/>
        <v>962.49999999999977</v>
      </c>
      <c r="M3576" s="11">
        <v>0.35</v>
      </c>
      <c r="O3576" s="16"/>
      <c r="P3576" s="14"/>
      <c r="Q3576" s="12"/>
      <c r="R3576" s="13"/>
    </row>
    <row r="3577" spans="1:18" ht="15.75" customHeight="1" x14ac:dyDescent="0.25">
      <c r="A3577" s="1"/>
      <c r="B3577" s="6" t="s">
        <v>14</v>
      </c>
      <c r="C3577" s="6">
        <v>1185732</v>
      </c>
      <c r="D3577" s="7">
        <v>44415</v>
      </c>
      <c r="E3577" s="6" t="s">
        <v>15</v>
      </c>
      <c r="F3577" s="6" t="s">
        <v>121</v>
      </c>
      <c r="G3577" s="6" t="s">
        <v>122</v>
      </c>
      <c r="H3577" s="6" t="s">
        <v>18</v>
      </c>
      <c r="I3577" s="8">
        <v>0.45</v>
      </c>
      <c r="J3577" s="9">
        <v>3250</v>
      </c>
      <c r="K3577" s="10">
        <f t="shared" si="27"/>
        <v>1462.5</v>
      </c>
      <c r="L3577" s="10">
        <f t="shared" ref="L3577:L3831" si="28">K3577*M3577</f>
        <v>511.87499999999994</v>
      </c>
      <c r="M3577" s="11">
        <v>0.35</v>
      </c>
      <c r="O3577" s="16"/>
      <c r="P3577" s="14"/>
      <c r="Q3577" s="12"/>
      <c r="R3577" s="13"/>
    </row>
    <row r="3578" spans="1:18" ht="15.75" customHeight="1" x14ac:dyDescent="0.25">
      <c r="A3578" s="1"/>
      <c r="B3578" s="6" t="s">
        <v>14</v>
      </c>
      <c r="C3578" s="6">
        <v>1185732</v>
      </c>
      <c r="D3578" s="7">
        <v>44415</v>
      </c>
      <c r="E3578" s="6" t="s">
        <v>15</v>
      </c>
      <c r="F3578" s="6" t="s">
        <v>121</v>
      </c>
      <c r="G3578" s="6" t="s">
        <v>122</v>
      </c>
      <c r="H3578" s="6" t="s">
        <v>19</v>
      </c>
      <c r="I3578" s="8">
        <v>0.4</v>
      </c>
      <c r="J3578" s="9">
        <v>2500</v>
      </c>
      <c r="K3578" s="10">
        <f t="shared" ref="K3578:K3832" si="29">I3578*J3578</f>
        <v>1000</v>
      </c>
      <c r="L3578" s="10">
        <f t="shared" si="28"/>
        <v>400</v>
      </c>
      <c r="M3578" s="11">
        <v>0.4</v>
      </c>
      <c r="O3578" s="16"/>
      <c r="P3578" s="14"/>
      <c r="Q3578" s="12"/>
      <c r="R3578" s="13"/>
    </row>
    <row r="3579" spans="1:18" ht="15.75" customHeight="1" x14ac:dyDescent="0.25">
      <c r="A3579" s="1"/>
      <c r="B3579" s="6" t="s">
        <v>14</v>
      </c>
      <c r="C3579" s="6">
        <v>1185732</v>
      </c>
      <c r="D3579" s="7">
        <v>44415</v>
      </c>
      <c r="E3579" s="6" t="s">
        <v>15</v>
      </c>
      <c r="F3579" s="6" t="s">
        <v>121</v>
      </c>
      <c r="G3579" s="6" t="s">
        <v>122</v>
      </c>
      <c r="H3579" s="6" t="s">
        <v>20</v>
      </c>
      <c r="I3579" s="8">
        <v>0.4</v>
      </c>
      <c r="J3579" s="9">
        <v>1500</v>
      </c>
      <c r="K3579" s="10">
        <f t="shared" si="29"/>
        <v>600</v>
      </c>
      <c r="L3579" s="10">
        <f t="shared" si="28"/>
        <v>240</v>
      </c>
      <c r="M3579" s="11">
        <v>0.4</v>
      </c>
      <c r="O3579" s="16"/>
      <c r="P3579" s="14"/>
      <c r="Q3579" s="12"/>
      <c r="R3579" s="13"/>
    </row>
    <row r="3580" spans="1:18" ht="15.75" customHeight="1" x14ac:dyDescent="0.25">
      <c r="A3580" s="1"/>
      <c r="B3580" s="6" t="s">
        <v>14</v>
      </c>
      <c r="C3580" s="6">
        <v>1185732</v>
      </c>
      <c r="D3580" s="7">
        <v>44415</v>
      </c>
      <c r="E3580" s="6" t="s">
        <v>15</v>
      </c>
      <c r="F3580" s="6" t="s">
        <v>121</v>
      </c>
      <c r="G3580" s="6" t="s">
        <v>122</v>
      </c>
      <c r="H3580" s="6" t="s">
        <v>21</v>
      </c>
      <c r="I3580" s="8">
        <v>0.49999999999999994</v>
      </c>
      <c r="J3580" s="9">
        <v>1250</v>
      </c>
      <c r="K3580" s="10">
        <f t="shared" si="29"/>
        <v>624.99999999999989</v>
      </c>
      <c r="L3580" s="10">
        <f t="shared" si="28"/>
        <v>187.49999999999997</v>
      </c>
      <c r="M3580" s="11">
        <v>0.3</v>
      </c>
      <c r="O3580" s="16"/>
      <c r="P3580" s="14"/>
      <c r="Q3580" s="12"/>
      <c r="R3580" s="13"/>
    </row>
    <row r="3581" spans="1:18" ht="15.75" customHeight="1" x14ac:dyDescent="0.25">
      <c r="A3581" s="1"/>
      <c r="B3581" s="6" t="s">
        <v>14</v>
      </c>
      <c r="C3581" s="6">
        <v>1185732</v>
      </c>
      <c r="D3581" s="7">
        <v>44415</v>
      </c>
      <c r="E3581" s="6" t="s">
        <v>15</v>
      </c>
      <c r="F3581" s="6" t="s">
        <v>121</v>
      </c>
      <c r="G3581" s="6" t="s">
        <v>122</v>
      </c>
      <c r="H3581" s="6" t="s">
        <v>22</v>
      </c>
      <c r="I3581" s="8">
        <v>0.54999999999999993</v>
      </c>
      <c r="J3581" s="9">
        <v>3000</v>
      </c>
      <c r="K3581" s="10">
        <f t="shared" si="29"/>
        <v>1649.9999999999998</v>
      </c>
      <c r="L3581" s="10">
        <f t="shared" si="28"/>
        <v>660</v>
      </c>
      <c r="M3581" s="11">
        <v>0.4</v>
      </c>
      <c r="O3581" s="16"/>
      <c r="P3581" s="14"/>
      <c r="Q3581" s="12"/>
      <c r="R3581" s="13"/>
    </row>
    <row r="3582" spans="1:18" ht="15.75" customHeight="1" x14ac:dyDescent="0.25">
      <c r="A3582" s="1"/>
      <c r="B3582" s="6" t="s">
        <v>14</v>
      </c>
      <c r="C3582" s="6">
        <v>1185732</v>
      </c>
      <c r="D3582" s="7">
        <v>44445</v>
      </c>
      <c r="E3582" s="6" t="s">
        <v>15</v>
      </c>
      <c r="F3582" s="6" t="s">
        <v>121</v>
      </c>
      <c r="G3582" s="6" t="s">
        <v>122</v>
      </c>
      <c r="H3582" s="6" t="s">
        <v>17</v>
      </c>
      <c r="I3582" s="8">
        <v>0.49999999999999994</v>
      </c>
      <c r="J3582" s="9">
        <v>4250</v>
      </c>
      <c r="K3582" s="10">
        <f t="shared" si="29"/>
        <v>2124.9999999999995</v>
      </c>
      <c r="L3582" s="10">
        <f t="shared" si="28"/>
        <v>743.74999999999977</v>
      </c>
      <c r="M3582" s="11">
        <v>0.35</v>
      </c>
      <c r="O3582" s="16"/>
      <c r="P3582" s="14"/>
      <c r="Q3582" s="12"/>
      <c r="R3582" s="13"/>
    </row>
    <row r="3583" spans="1:18" ht="15.75" customHeight="1" x14ac:dyDescent="0.25">
      <c r="A3583" s="1"/>
      <c r="B3583" s="6" t="s">
        <v>14</v>
      </c>
      <c r="C3583" s="6">
        <v>1185732</v>
      </c>
      <c r="D3583" s="7">
        <v>44445</v>
      </c>
      <c r="E3583" s="6" t="s">
        <v>15</v>
      </c>
      <c r="F3583" s="6" t="s">
        <v>121</v>
      </c>
      <c r="G3583" s="6" t="s">
        <v>122</v>
      </c>
      <c r="H3583" s="6" t="s">
        <v>18</v>
      </c>
      <c r="I3583" s="8">
        <v>0.45</v>
      </c>
      <c r="J3583" s="9">
        <v>2250</v>
      </c>
      <c r="K3583" s="10">
        <f t="shared" si="29"/>
        <v>1012.5</v>
      </c>
      <c r="L3583" s="10">
        <f t="shared" si="28"/>
        <v>354.375</v>
      </c>
      <c r="M3583" s="11">
        <v>0.35</v>
      </c>
      <c r="O3583" s="16"/>
      <c r="P3583" s="14"/>
      <c r="Q3583" s="12"/>
      <c r="R3583" s="13"/>
    </row>
    <row r="3584" spans="1:18" ht="15.75" customHeight="1" x14ac:dyDescent="0.25">
      <c r="A3584" s="1"/>
      <c r="B3584" s="6" t="s">
        <v>14</v>
      </c>
      <c r="C3584" s="6">
        <v>1185732</v>
      </c>
      <c r="D3584" s="7">
        <v>44445</v>
      </c>
      <c r="E3584" s="6" t="s">
        <v>15</v>
      </c>
      <c r="F3584" s="6" t="s">
        <v>121</v>
      </c>
      <c r="G3584" s="6" t="s">
        <v>122</v>
      </c>
      <c r="H3584" s="6" t="s">
        <v>19</v>
      </c>
      <c r="I3584" s="8">
        <v>0.4</v>
      </c>
      <c r="J3584" s="9">
        <v>1250</v>
      </c>
      <c r="K3584" s="10">
        <f t="shared" si="29"/>
        <v>500</v>
      </c>
      <c r="L3584" s="10">
        <f t="shared" si="28"/>
        <v>200</v>
      </c>
      <c r="M3584" s="11">
        <v>0.4</v>
      </c>
      <c r="O3584" s="16"/>
      <c r="P3584" s="14"/>
      <c r="Q3584" s="12"/>
      <c r="R3584" s="13"/>
    </row>
    <row r="3585" spans="1:18" ht="15.75" customHeight="1" x14ac:dyDescent="0.25">
      <c r="A3585" s="1"/>
      <c r="B3585" s="6" t="s">
        <v>14</v>
      </c>
      <c r="C3585" s="6">
        <v>1185732</v>
      </c>
      <c r="D3585" s="7">
        <v>44445</v>
      </c>
      <c r="E3585" s="6" t="s">
        <v>15</v>
      </c>
      <c r="F3585" s="6" t="s">
        <v>121</v>
      </c>
      <c r="G3585" s="6" t="s">
        <v>122</v>
      </c>
      <c r="H3585" s="6" t="s">
        <v>20</v>
      </c>
      <c r="I3585" s="8">
        <v>0.4</v>
      </c>
      <c r="J3585" s="9">
        <v>1000</v>
      </c>
      <c r="K3585" s="10">
        <f t="shared" si="29"/>
        <v>400</v>
      </c>
      <c r="L3585" s="10">
        <f t="shared" si="28"/>
        <v>160</v>
      </c>
      <c r="M3585" s="11">
        <v>0.4</v>
      </c>
      <c r="O3585" s="16"/>
      <c r="P3585" s="14"/>
      <c r="Q3585" s="12"/>
      <c r="R3585" s="13"/>
    </row>
    <row r="3586" spans="1:18" ht="15.75" customHeight="1" x14ac:dyDescent="0.25">
      <c r="A3586" s="1"/>
      <c r="B3586" s="6" t="s">
        <v>14</v>
      </c>
      <c r="C3586" s="6">
        <v>1185732</v>
      </c>
      <c r="D3586" s="7">
        <v>44445</v>
      </c>
      <c r="E3586" s="6" t="s">
        <v>15</v>
      </c>
      <c r="F3586" s="6" t="s">
        <v>121</v>
      </c>
      <c r="G3586" s="6" t="s">
        <v>122</v>
      </c>
      <c r="H3586" s="6" t="s">
        <v>21</v>
      </c>
      <c r="I3586" s="8">
        <v>0.49999999999999994</v>
      </c>
      <c r="J3586" s="9">
        <v>1000</v>
      </c>
      <c r="K3586" s="10">
        <f t="shared" si="29"/>
        <v>499.99999999999994</v>
      </c>
      <c r="L3586" s="10">
        <f t="shared" si="28"/>
        <v>149.99999999999997</v>
      </c>
      <c r="M3586" s="11">
        <v>0.3</v>
      </c>
      <c r="O3586" s="16"/>
      <c r="P3586" s="14"/>
      <c r="Q3586" s="12"/>
      <c r="R3586" s="13"/>
    </row>
    <row r="3587" spans="1:18" ht="15.75" customHeight="1" x14ac:dyDescent="0.25">
      <c r="A3587" s="1"/>
      <c r="B3587" s="6" t="s">
        <v>14</v>
      </c>
      <c r="C3587" s="6">
        <v>1185732</v>
      </c>
      <c r="D3587" s="7">
        <v>44445</v>
      </c>
      <c r="E3587" s="6" t="s">
        <v>15</v>
      </c>
      <c r="F3587" s="6" t="s">
        <v>121</v>
      </c>
      <c r="G3587" s="6" t="s">
        <v>122</v>
      </c>
      <c r="H3587" s="6" t="s">
        <v>22</v>
      </c>
      <c r="I3587" s="8">
        <v>0.54999999999999993</v>
      </c>
      <c r="J3587" s="9">
        <v>2000</v>
      </c>
      <c r="K3587" s="10">
        <f t="shared" si="29"/>
        <v>1099.9999999999998</v>
      </c>
      <c r="L3587" s="10">
        <f t="shared" si="28"/>
        <v>439.99999999999994</v>
      </c>
      <c r="M3587" s="11">
        <v>0.4</v>
      </c>
      <c r="O3587" s="16"/>
      <c r="P3587" s="14"/>
      <c r="Q3587" s="12"/>
      <c r="R3587" s="13"/>
    </row>
    <row r="3588" spans="1:18" ht="15.75" customHeight="1" x14ac:dyDescent="0.25">
      <c r="A3588" s="1"/>
      <c r="B3588" s="6" t="s">
        <v>14</v>
      </c>
      <c r="C3588" s="6">
        <v>1185732</v>
      </c>
      <c r="D3588" s="7">
        <v>44477</v>
      </c>
      <c r="E3588" s="6" t="s">
        <v>15</v>
      </c>
      <c r="F3588" s="6" t="s">
        <v>121</v>
      </c>
      <c r="G3588" s="6" t="s">
        <v>122</v>
      </c>
      <c r="H3588" s="6" t="s">
        <v>17</v>
      </c>
      <c r="I3588" s="8">
        <v>0.54999999999999993</v>
      </c>
      <c r="J3588" s="9">
        <v>3750</v>
      </c>
      <c r="K3588" s="10">
        <f t="shared" si="29"/>
        <v>2062.4999999999995</v>
      </c>
      <c r="L3588" s="10">
        <f t="shared" si="28"/>
        <v>721.87499999999977</v>
      </c>
      <c r="M3588" s="11">
        <v>0.35</v>
      </c>
      <c r="O3588" s="16"/>
      <c r="P3588" s="14"/>
      <c r="Q3588" s="12"/>
      <c r="R3588" s="13"/>
    </row>
    <row r="3589" spans="1:18" ht="15.75" customHeight="1" x14ac:dyDescent="0.25">
      <c r="A3589" s="1"/>
      <c r="B3589" s="6" t="s">
        <v>14</v>
      </c>
      <c r="C3589" s="6">
        <v>1185732</v>
      </c>
      <c r="D3589" s="7">
        <v>44477</v>
      </c>
      <c r="E3589" s="6" t="s">
        <v>15</v>
      </c>
      <c r="F3589" s="6" t="s">
        <v>121</v>
      </c>
      <c r="G3589" s="6" t="s">
        <v>122</v>
      </c>
      <c r="H3589" s="6" t="s">
        <v>18</v>
      </c>
      <c r="I3589" s="8">
        <v>0.5</v>
      </c>
      <c r="J3589" s="9">
        <v>2000</v>
      </c>
      <c r="K3589" s="10">
        <f t="shared" si="29"/>
        <v>1000</v>
      </c>
      <c r="L3589" s="10">
        <f t="shared" si="28"/>
        <v>350</v>
      </c>
      <c r="M3589" s="11">
        <v>0.35</v>
      </c>
      <c r="O3589" s="16"/>
      <c r="P3589" s="14"/>
      <c r="Q3589" s="12"/>
      <c r="R3589" s="13"/>
    </row>
    <row r="3590" spans="1:18" ht="15.75" customHeight="1" x14ac:dyDescent="0.25">
      <c r="A3590" s="1"/>
      <c r="B3590" s="6" t="s">
        <v>14</v>
      </c>
      <c r="C3590" s="6">
        <v>1185732</v>
      </c>
      <c r="D3590" s="7">
        <v>44477</v>
      </c>
      <c r="E3590" s="6" t="s">
        <v>15</v>
      </c>
      <c r="F3590" s="6" t="s">
        <v>121</v>
      </c>
      <c r="G3590" s="6" t="s">
        <v>122</v>
      </c>
      <c r="H3590" s="6" t="s">
        <v>19</v>
      </c>
      <c r="I3590" s="8">
        <v>0.5</v>
      </c>
      <c r="J3590" s="9">
        <v>1000</v>
      </c>
      <c r="K3590" s="10">
        <f t="shared" si="29"/>
        <v>500</v>
      </c>
      <c r="L3590" s="10">
        <f t="shared" si="28"/>
        <v>200</v>
      </c>
      <c r="M3590" s="11">
        <v>0.4</v>
      </c>
      <c r="O3590" s="16"/>
      <c r="P3590" s="14"/>
      <c r="Q3590" s="12"/>
      <c r="R3590" s="13"/>
    </row>
    <row r="3591" spans="1:18" ht="15.75" customHeight="1" x14ac:dyDescent="0.25">
      <c r="A3591" s="1"/>
      <c r="B3591" s="6" t="s">
        <v>14</v>
      </c>
      <c r="C3591" s="6">
        <v>1185732</v>
      </c>
      <c r="D3591" s="7">
        <v>44477</v>
      </c>
      <c r="E3591" s="6" t="s">
        <v>15</v>
      </c>
      <c r="F3591" s="6" t="s">
        <v>121</v>
      </c>
      <c r="G3591" s="6" t="s">
        <v>122</v>
      </c>
      <c r="H3591" s="6" t="s">
        <v>20</v>
      </c>
      <c r="I3591" s="8">
        <v>0.5</v>
      </c>
      <c r="J3591" s="9">
        <v>750</v>
      </c>
      <c r="K3591" s="10">
        <f t="shared" si="29"/>
        <v>375</v>
      </c>
      <c r="L3591" s="10">
        <f t="shared" si="28"/>
        <v>150</v>
      </c>
      <c r="M3591" s="11">
        <v>0.4</v>
      </c>
      <c r="O3591" s="16"/>
      <c r="P3591" s="14"/>
      <c r="Q3591" s="12"/>
      <c r="R3591" s="13"/>
    </row>
    <row r="3592" spans="1:18" ht="15.75" customHeight="1" x14ac:dyDescent="0.25">
      <c r="A3592" s="1"/>
      <c r="B3592" s="6" t="s">
        <v>14</v>
      </c>
      <c r="C3592" s="6">
        <v>1185732</v>
      </c>
      <c r="D3592" s="7">
        <v>44477</v>
      </c>
      <c r="E3592" s="6" t="s">
        <v>15</v>
      </c>
      <c r="F3592" s="6" t="s">
        <v>121</v>
      </c>
      <c r="G3592" s="6" t="s">
        <v>122</v>
      </c>
      <c r="H3592" s="6" t="s">
        <v>21</v>
      </c>
      <c r="I3592" s="8">
        <v>0.6</v>
      </c>
      <c r="J3592" s="9">
        <v>750</v>
      </c>
      <c r="K3592" s="10">
        <f t="shared" si="29"/>
        <v>450</v>
      </c>
      <c r="L3592" s="10">
        <f t="shared" si="28"/>
        <v>135</v>
      </c>
      <c r="M3592" s="11">
        <v>0.3</v>
      </c>
      <c r="O3592" s="16"/>
      <c r="P3592" s="14"/>
      <c r="Q3592" s="12"/>
      <c r="R3592" s="13"/>
    </row>
    <row r="3593" spans="1:18" ht="15.75" customHeight="1" x14ac:dyDescent="0.25">
      <c r="A3593" s="1"/>
      <c r="B3593" s="6" t="s">
        <v>14</v>
      </c>
      <c r="C3593" s="6">
        <v>1185732</v>
      </c>
      <c r="D3593" s="7">
        <v>44477</v>
      </c>
      <c r="E3593" s="6" t="s">
        <v>15</v>
      </c>
      <c r="F3593" s="6" t="s">
        <v>121</v>
      </c>
      <c r="G3593" s="6" t="s">
        <v>122</v>
      </c>
      <c r="H3593" s="6" t="s">
        <v>22</v>
      </c>
      <c r="I3593" s="8">
        <v>0.64999999999999991</v>
      </c>
      <c r="J3593" s="9">
        <v>2000</v>
      </c>
      <c r="K3593" s="10">
        <f t="shared" si="29"/>
        <v>1299.9999999999998</v>
      </c>
      <c r="L3593" s="10">
        <f t="shared" si="28"/>
        <v>519.99999999999989</v>
      </c>
      <c r="M3593" s="11">
        <v>0.4</v>
      </c>
      <c r="O3593" s="16"/>
      <c r="P3593" s="14"/>
      <c r="Q3593" s="12"/>
      <c r="R3593" s="13"/>
    </row>
    <row r="3594" spans="1:18" ht="15.75" customHeight="1" x14ac:dyDescent="0.25">
      <c r="A3594" s="1"/>
      <c r="B3594" s="6" t="s">
        <v>14</v>
      </c>
      <c r="C3594" s="6">
        <v>1185732</v>
      </c>
      <c r="D3594" s="7">
        <v>44507</v>
      </c>
      <c r="E3594" s="6" t="s">
        <v>15</v>
      </c>
      <c r="F3594" s="6" t="s">
        <v>121</v>
      </c>
      <c r="G3594" s="6" t="s">
        <v>122</v>
      </c>
      <c r="H3594" s="6" t="s">
        <v>17</v>
      </c>
      <c r="I3594" s="8">
        <v>0.6</v>
      </c>
      <c r="J3594" s="9">
        <v>3500</v>
      </c>
      <c r="K3594" s="10">
        <f t="shared" si="29"/>
        <v>2100</v>
      </c>
      <c r="L3594" s="10">
        <f t="shared" si="28"/>
        <v>735</v>
      </c>
      <c r="M3594" s="11">
        <v>0.35</v>
      </c>
      <c r="O3594" s="16"/>
      <c r="P3594" s="14"/>
      <c r="Q3594" s="12"/>
      <c r="R3594" s="13"/>
    </row>
    <row r="3595" spans="1:18" ht="15.75" customHeight="1" x14ac:dyDescent="0.25">
      <c r="A3595" s="1"/>
      <c r="B3595" s="6" t="s">
        <v>14</v>
      </c>
      <c r="C3595" s="6">
        <v>1185732</v>
      </c>
      <c r="D3595" s="7">
        <v>44507</v>
      </c>
      <c r="E3595" s="6" t="s">
        <v>15</v>
      </c>
      <c r="F3595" s="6" t="s">
        <v>121</v>
      </c>
      <c r="G3595" s="6" t="s">
        <v>122</v>
      </c>
      <c r="H3595" s="6" t="s">
        <v>18</v>
      </c>
      <c r="I3595" s="8">
        <v>0.5</v>
      </c>
      <c r="J3595" s="9">
        <v>2250</v>
      </c>
      <c r="K3595" s="10">
        <f t="shared" si="29"/>
        <v>1125</v>
      </c>
      <c r="L3595" s="10">
        <f t="shared" si="28"/>
        <v>393.75</v>
      </c>
      <c r="M3595" s="11">
        <v>0.35</v>
      </c>
      <c r="O3595" s="16"/>
      <c r="P3595" s="14"/>
      <c r="Q3595" s="12"/>
      <c r="R3595" s="13"/>
    </row>
    <row r="3596" spans="1:18" ht="15.75" customHeight="1" x14ac:dyDescent="0.25">
      <c r="A3596" s="1"/>
      <c r="B3596" s="6" t="s">
        <v>14</v>
      </c>
      <c r="C3596" s="6">
        <v>1185732</v>
      </c>
      <c r="D3596" s="7">
        <v>44507</v>
      </c>
      <c r="E3596" s="6" t="s">
        <v>15</v>
      </c>
      <c r="F3596" s="6" t="s">
        <v>121</v>
      </c>
      <c r="G3596" s="6" t="s">
        <v>122</v>
      </c>
      <c r="H3596" s="6" t="s">
        <v>19</v>
      </c>
      <c r="I3596" s="8">
        <v>0.5</v>
      </c>
      <c r="J3596" s="9">
        <v>2200</v>
      </c>
      <c r="K3596" s="10">
        <f t="shared" si="29"/>
        <v>1100</v>
      </c>
      <c r="L3596" s="10">
        <f t="shared" si="28"/>
        <v>440</v>
      </c>
      <c r="M3596" s="11">
        <v>0.4</v>
      </c>
      <c r="O3596" s="16"/>
      <c r="P3596" s="14"/>
      <c r="Q3596" s="12"/>
      <c r="R3596" s="13"/>
    </row>
    <row r="3597" spans="1:18" ht="15.75" customHeight="1" x14ac:dyDescent="0.25">
      <c r="A3597" s="1"/>
      <c r="B3597" s="6" t="s">
        <v>14</v>
      </c>
      <c r="C3597" s="6">
        <v>1185732</v>
      </c>
      <c r="D3597" s="7">
        <v>44507</v>
      </c>
      <c r="E3597" s="6" t="s">
        <v>15</v>
      </c>
      <c r="F3597" s="6" t="s">
        <v>121</v>
      </c>
      <c r="G3597" s="6" t="s">
        <v>122</v>
      </c>
      <c r="H3597" s="6" t="s">
        <v>20</v>
      </c>
      <c r="I3597" s="8">
        <v>0.5</v>
      </c>
      <c r="J3597" s="9">
        <v>2000</v>
      </c>
      <c r="K3597" s="10">
        <f t="shared" si="29"/>
        <v>1000</v>
      </c>
      <c r="L3597" s="10">
        <f t="shared" si="28"/>
        <v>400</v>
      </c>
      <c r="M3597" s="11">
        <v>0.4</v>
      </c>
      <c r="O3597" s="16"/>
      <c r="P3597" s="14"/>
      <c r="Q3597" s="12"/>
      <c r="R3597" s="13"/>
    </row>
    <row r="3598" spans="1:18" ht="15.75" customHeight="1" x14ac:dyDescent="0.25">
      <c r="A3598" s="1"/>
      <c r="B3598" s="6" t="s">
        <v>14</v>
      </c>
      <c r="C3598" s="6">
        <v>1185732</v>
      </c>
      <c r="D3598" s="7">
        <v>44507</v>
      </c>
      <c r="E3598" s="6" t="s">
        <v>15</v>
      </c>
      <c r="F3598" s="6" t="s">
        <v>121</v>
      </c>
      <c r="G3598" s="6" t="s">
        <v>122</v>
      </c>
      <c r="H3598" s="6" t="s">
        <v>21</v>
      </c>
      <c r="I3598" s="8">
        <v>0.6</v>
      </c>
      <c r="J3598" s="9">
        <v>1750</v>
      </c>
      <c r="K3598" s="10">
        <f t="shared" si="29"/>
        <v>1050</v>
      </c>
      <c r="L3598" s="10">
        <f t="shared" si="28"/>
        <v>315</v>
      </c>
      <c r="M3598" s="11">
        <v>0.3</v>
      </c>
      <c r="O3598" s="16"/>
      <c r="P3598" s="14"/>
      <c r="Q3598" s="12"/>
      <c r="R3598" s="13"/>
    </row>
    <row r="3599" spans="1:18" ht="15.75" customHeight="1" x14ac:dyDescent="0.25">
      <c r="A3599" s="1"/>
      <c r="B3599" s="6" t="s">
        <v>14</v>
      </c>
      <c r="C3599" s="6">
        <v>1185732</v>
      </c>
      <c r="D3599" s="7">
        <v>44507</v>
      </c>
      <c r="E3599" s="6" t="s">
        <v>15</v>
      </c>
      <c r="F3599" s="6" t="s">
        <v>121</v>
      </c>
      <c r="G3599" s="6" t="s">
        <v>122</v>
      </c>
      <c r="H3599" s="6" t="s">
        <v>22</v>
      </c>
      <c r="I3599" s="8">
        <v>0.64999999999999991</v>
      </c>
      <c r="J3599" s="9">
        <v>2750</v>
      </c>
      <c r="K3599" s="10">
        <f t="shared" si="29"/>
        <v>1787.4999999999998</v>
      </c>
      <c r="L3599" s="10">
        <f t="shared" si="28"/>
        <v>715</v>
      </c>
      <c r="M3599" s="11">
        <v>0.4</v>
      </c>
      <c r="O3599" s="16"/>
      <c r="P3599" s="14"/>
      <c r="Q3599" s="12"/>
      <c r="R3599" s="13"/>
    </row>
    <row r="3600" spans="1:18" ht="15.75" customHeight="1" x14ac:dyDescent="0.25">
      <c r="A3600" s="1"/>
      <c r="B3600" s="6" t="s">
        <v>14</v>
      </c>
      <c r="C3600" s="6">
        <v>1185732</v>
      </c>
      <c r="D3600" s="7">
        <v>44536</v>
      </c>
      <c r="E3600" s="6" t="s">
        <v>15</v>
      </c>
      <c r="F3600" s="6" t="s">
        <v>121</v>
      </c>
      <c r="G3600" s="6" t="s">
        <v>122</v>
      </c>
      <c r="H3600" s="6" t="s">
        <v>17</v>
      </c>
      <c r="I3600" s="8">
        <v>0.6</v>
      </c>
      <c r="J3600" s="9">
        <v>5000</v>
      </c>
      <c r="K3600" s="10">
        <f t="shared" si="29"/>
        <v>3000</v>
      </c>
      <c r="L3600" s="10">
        <f t="shared" si="28"/>
        <v>1050</v>
      </c>
      <c r="M3600" s="11">
        <v>0.35</v>
      </c>
      <c r="O3600" s="16"/>
      <c r="P3600" s="14"/>
      <c r="Q3600" s="12"/>
      <c r="R3600" s="13"/>
    </row>
    <row r="3601" spans="1:18" ht="15.75" customHeight="1" x14ac:dyDescent="0.25">
      <c r="A3601" s="1"/>
      <c r="B3601" s="6" t="s">
        <v>14</v>
      </c>
      <c r="C3601" s="6">
        <v>1185732</v>
      </c>
      <c r="D3601" s="7">
        <v>44536</v>
      </c>
      <c r="E3601" s="6" t="s">
        <v>15</v>
      </c>
      <c r="F3601" s="6" t="s">
        <v>121</v>
      </c>
      <c r="G3601" s="6" t="s">
        <v>122</v>
      </c>
      <c r="H3601" s="6" t="s">
        <v>18</v>
      </c>
      <c r="I3601" s="8">
        <v>0.5</v>
      </c>
      <c r="J3601" s="9">
        <v>3000</v>
      </c>
      <c r="K3601" s="10">
        <f t="shared" si="29"/>
        <v>1500</v>
      </c>
      <c r="L3601" s="10">
        <f t="shared" si="28"/>
        <v>525</v>
      </c>
      <c r="M3601" s="11">
        <v>0.35</v>
      </c>
      <c r="O3601" s="16"/>
      <c r="P3601" s="14"/>
      <c r="Q3601" s="12"/>
      <c r="R3601" s="13"/>
    </row>
    <row r="3602" spans="1:18" ht="15.75" customHeight="1" x14ac:dyDescent="0.25">
      <c r="A3602" s="1"/>
      <c r="B3602" s="6" t="s">
        <v>14</v>
      </c>
      <c r="C3602" s="6">
        <v>1185732</v>
      </c>
      <c r="D3602" s="7">
        <v>44536</v>
      </c>
      <c r="E3602" s="6" t="s">
        <v>15</v>
      </c>
      <c r="F3602" s="6" t="s">
        <v>121</v>
      </c>
      <c r="G3602" s="6" t="s">
        <v>122</v>
      </c>
      <c r="H3602" s="6" t="s">
        <v>19</v>
      </c>
      <c r="I3602" s="8">
        <v>0.5</v>
      </c>
      <c r="J3602" s="9">
        <v>2750</v>
      </c>
      <c r="K3602" s="10">
        <f t="shared" si="29"/>
        <v>1375</v>
      </c>
      <c r="L3602" s="10">
        <f t="shared" si="28"/>
        <v>550</v>
      </c>
      <c r="M3602" s="11">
        <v>0.4</v>
      </c>
      <c r="O3602" s="16"/>
      <c r="P3602" s="14"/>
      <c r="Q3602" s="12"/>
      <c r="R3602" s="13"/>
    </row>
    <row r="3603" spans="1:18" ht="15.75" customHeight="1" x14ac:dyDescent="0.25">
      <c r="A3603" s="1"/>
      <c r="B3603" s="6" t="s">
        <v>14</v>
      </c>
      <c r="C3603" s="6">
        <v>1185732</v>
      </c>
      <c r="D3603" s="7">
        <v>44536</v>
      </c>
      <c r="E3603" s="6" t="s">
        <v>15</v>
      </c>
      <c r="F3603" s="6" t="s">
        <v>121</v>
      </c>
      <c r="G3603" s="6" t="s">
        <v>122</v>
      </c>
      <c r="H3603" s="6" t="s">
        <v>20</v>
      </c>
      <c r="I3603" s="8">
        <v>0.5</v>
      </c>
      <c r="J3603" s="9">
        <v>2250</v>
      </c>
      <c r="K3603" s="10">
        <f t="shared" si="29"/>
        <v>1125</v>
      </c>
      <c r="L3603" s="10">
        <f t="shared" si="28"/>
        <v>450</v>
      </c>
      <c r="M3603" s="11">
        <v>0.4</v>
      </c>
      <c r="O3603" s="16"/>
      <c r="P3603" s="14"/>
      <c r="Q3603" s="12"/>
      <c r="R3603" s="13"/>
    </row>
    <row r="3604" spans="1:18" ht="15.75" customHeight="1" x14ac:dyDescent="0.25">
      <c r="A3604" s="1"/>
      <c r="B3604" s="6" t="s">
        <v>14</v>
      </c>
      <c r="C3604" s="6">
        <v>1185732</v>
      </c>
      <c r="D3604" s="7">
        <v>44536</v>
      </c>
      <c r="E3604" s="6" t="s">
        <v>15</v>
      </c>
      <c r="F3604" s="6" t="s">
        <v>121</v>
      </c>
      <c r="G3604" s="6" t="s">
        <v>122</v>
      </c>
      <c r="H3604" s="6" t="s">
        <v>21</v>
      </c>
      <c r="I3604" s="8">
        <v>0.6</v>
      </c>
      <c r="J3604" s="9">
        <v>2250</v>
      </c>
      <c r="K3604" s="10">
        <f t="shared" si="29"/>
        <v>1350</v>
      </c>
      <c r="L3604" s="10">
        <f t="shared" si="28"/>
        <v>405</v>
      </c>
      <c r="M3604" s="11">
        <v>0.3</v>
      </c>
      <c r="O3604" s="16"/>
      <c r="P3604" s="14"/>
      <c r="Q3604" s="12"/>
      <c r="R3604" s="13"/>
    </row>
    <row r="3605" spans="1:18" ht="15.75" customHeight="1" x14ac:dyDescent="0.25">
      <c r="A3605" s="1"/>
      <c r="B3605" s="6" t="s">
        <v>14</v>
      </c>
      <c r="C3605" s="6">
        <v>1185732</v>
      </c>
      <c r="D3605" s="7">
        <v>44536</v>
      </c>
      <c r="E3605" s="6" t="s">
        <v>15</v>
      </c>
      <c r="F3605" s="6" t="s">
        <v>121</v>
      </c>
      <c r="G3605" s="6" t="s">
        <v>122</v>
      </c>
      <c r="H3605" s="6" t="s">
        <v>22</v>
      </c>
      <c r="I3605" s="8">
        <v>0.64999999999999991</v>
      </c>
      <c r="J3605" s="9">
        <v>3250</v>
      </c>
      <c r="K3605" s="10">
        <f t="shared" si="29"/>
        <v>2112.4999999999995</v>
      </c>
      <c r="L3605" s="10">
        <f t="shared" si="28"/>
        <v>844.99999999999989</v>
      </c>
      <c r="M3605" s="11">
        <v>0.4</v>
      </c>
      <c r="O3605" s="16"/>
      <c r="P3605" s="14"/>
      <c r="Q3605" s="12"/>
      <c r="R3605" s="13"/>
    </row>
    <row r="3606" spans="1:18" ht="15.75" customHeight="1" x14ac:dyDescent="0.25">
      <c r="A3606" s="1" t="s">
        <v>39</v>
      </c>
      <c r="B3606" s="6" t="s">
        <v>14</v>
      </c>
      <c r="C3606" s="6">
        <v>1185732</v>
      </c>
      <c r="D3606" s="7">
        <v>44213</v>
      </c>
      <c r="E3606" s="6" t="s">
        <v>15</v>
      </c>
      <c r="F3606" s="6" t="s">
        <v>123</v>
      </c>
      <c r="G3606" s="6" t="s">
        <v>124</v>
      </c>
      <c r="H3606" s="6" t="s">
        <v>17</v>
      </c>
      <c r="I3606" s="8">
        <v>0.4</v>
      </c>
      <c r="J3606" s="9">
        <v>4500</v>
      </c>
      <c r="K3606" s="10">
        <f t="shared" si="29"/>
        <v>1800</v>
      </c>
      <c r="L3606" s="10">
        <f t="shared" si="28"/>
        <v>540</v>
      </c>
      <c r="M3606" s="11">
        <v>0.3</v>
      </c>
      <c r="O3606" s="16"/>
      <c r="P3606" s="14"/>
      <c r="Q3606" s="12"/>
      <c r="R3606" s="13"/>
    </row>
    <row r="3607" spans="1:18" ht="15.75" customHeight="1" x14ac:dyDescent="0.25">
      <c r="A3607" s="1"/>
      <c r="B3607" s="6" t="s">
        <v>14</v>
      </c>
      <c r="C3607" s="6">
        <v>1185732</v>
      </c>
      <c r="D3607" s="7">
        <v>44213</v>
      </c>
      <c r="E3607" s="6" t="s">
        <v>15</v>
      </c>
      <c r="F3607" s="6" t="s">
        <v>123</v>
      </c>
      <c r="G3607" s="6" t="s">
        <v>124</v>
      </c>
      <c r="H3607" s="6" t="s">
        <v>18</v>
      </c>
      <c r="I3607" s="8">
        <v>0.4</v>
      </c>
      <c r="J3607" s="9">
        <v>2500</v>
      </c>
      <c r="K3607" s="10">
        <f t="shared" si="29"/>
        <v>1000</v>
      </c>
      <c r="L3607" s="10">
        <f t="shared" si="28"/>
        <v>300</v>
      </c>
      <c r="M3607" s="11">
        <v>0.3</v>
      </c>
      <c r="O3607" s="16"/>
      <c r="P3607" s="14"/>
      <c r="Q3607" s="12"/>
      <c r="R3607" s="13"/>
    </row>
    <row r="3608" spans="1:18" ht="15.75" customHeight="1" x14ac:dyDescent="0.25">
      <c r="A3608" s="1"/>
      <c r="B3608" s="6" t="s">
        <v>14</v>
      </c>
      <c r="C3608" s="6">
        <v>1185732</v>
      </c>
      <c r="D3608" s="7">
        <v>44213</v>
      </c>
      <c r="E3608" s="6" t="s">
        <v>15</v>
      </c>
      <c r="F3608" s="6" t="s">
        <v>123</v>
      </c>
      <c r="G3608" s="6" t="s">
        <v>124</v>
      </c>
      <c r="H3608" s="6" t="s">
        <v>19</v>
      </c>
      <c r="I3608" s="8">
        <v>0.30000000000000004</v>
      </c>
      <c r="J3608" s="9">
        <v>2500</v>
      </c>
      <c r="K3608" s="10">
        <f t="shared" si="29"/>
        <v>750.00000000000011</v>
      </c>
      <c r="L3608" s="10">
        <f t="shared" si="28"/>
        <v>187.50000000000003</v>
      </c>
      <c r="M3608" s="11">
        <v>0.25</v>
      </c>
      <c r="O3608" s="16"/>
      <c r="P3608" s="14"/>
      <c r="Q3608" s="12"/>
      <c r="R3608" s="13"/>
    </row>
    <row r="3609" spans="1:18" ht="15.75" customHeight="1" x14ac:dyDescent="0.25">
      <c r="A3609" s="1"/>
      <c r="B3609" s="6" t="s">
        <v>14</v>
      </c>
      <c r="C3609" s="6">
        <v>1185732</v>
      </c>
      <c r="D3609" s="7">
        <v>44213</v>
      </c>
      <c r="E3609" s="6" t="s">
        <v>15</v>
      </c>
      <c r="F3609" s="6" t="s">
        <v>123</v>
      </c>
      <c r="G3609" s="6" t="s">
        <v>124</v>
      </c>
      <c r="H3609" s="6" t="s">
        <v>20</v>
      </c>
      <c r="I3609" s="8">
        <v>0.35</v>
      </c>
      <c r="J3609" s="9">
        <v>1000</v>
      </c>
      <c r="K3609" s="10">
        <f t="shared" si="29"/>
        <v>350</v>
      </c>
      <c r="L3609" s="10">
        <f t="shared" si="28"/>
        <v>87.5</v>
      </c>
      <c r="M3609" s="11">
        <v>0.25</v>
      </c>
      <c r="O3609" s="16"/>
      <c r="P3609" s="14"/>
      <c r="Q3609" s="12"/>
      <c r="R3609" s="13"/>
    </row>
    <row r="3610" spans="1:18" ht="15.75" customHeight="1" x14ac:dyDescent="0.25">
      <c r="A3610" s="1"/>
      <c r="B3610" s="6" t="s">
        <v>14</v>
      </c>
      <c r="C3610" s="6">
        <v>1185732</v>
      </c>
      <c r="D3610" s="7">
        <v>44213</v>
      </c>
      <c r="E3610" s="6" t="s">
        <v>15</v>
      </c>
      <c r="F3610" s="6" t="s">
        <v>123</v>
      </c>
      <c r="G3610" s="6" t="s">
        <v>124</v>
      </c>
      <c r="H3610" s="6" t="s">
        <v>21</v>
      </c>
      <c r="I3610" s="8">
        <v>0.5</v>
      </c>
      <c r="J3610" s="9">
        <v>1500</v>
      </c>
      <c r="K3610" s="10">
        <f t="shared" si="29"/>
        <v>750</v>
      </c>
      <c r="L3610" s="10">
        <f t="shared" si="28"/>
        <v>187.5</v>
      </c>
      <c r="M3610" s="11">
        <v>0.25</v>
      </c>
      <c r="O3610" s="16"/>
      <c r="P3610" s="14"/>
      <c r="Q3610" s="12"/>
      <c r="R3610" s="13"/>
    </row>
    <row r="3611" spans="1:18" ht="15.75" customHeight="1" x14ac:dyDescent="0.25">
      <c r="A3611" s="1"/>
      <c r="B3611" s="6" t="s">
        <v>14</v>
      </c>
      <c r="C3611" s="6">
        <v>1185732</v>
      </c>
      <c r="D3611" s="7">
        <v>44213</v>
      </c>
      <c r="E3611" s="6" t="s">
        <v>15</v>
      </c>
      <c r="F3611" s="6" t="s">
        <v>123</v>
      </c>
      <c r="G3611" s="6" t="s">
        <v>124</v>
      </c>
      <c r="H3611" s="6" t="s">
        <v>22</v>
      </c>
      <c r="I3611" s="8">
        <v>0.4</v>
      </c>
      <c r="J3611" s="9">
        <v>2500</v>
      </c>
      <c r="K3611" s="10">
        <f t="shared" si="29"/>
        <v>1000</v>
      </c>
      <c r="L3611" s="10">
        <f t="shared" si="28"/>
        <v>300</v>
      </c>
      <c r="M3611" s="11">
        <v>0.3</v>
      </c>
      <c r="O3611" s="16"/>
      <c r="P3611" s="14"/>
      <c r="Q3611" s="12"/>
      <c r="R3611" s="13"/>
    </row>
    <row r="3612" spans="1:18" ht="15.75" customHeight="1" x14ac:dyDescent="0.25">
      <c r="A3612" s="1"/>
      <c r="B3612" s="6" t="s">
        <v>14</v>
      </c>
      <c r="C3612" s="6">
        <v>1185732</v>
      </c>
      <c r="D3612" s="7">
        <v>44242</v>
      </c>
      <c r="E3612" s="6" t="s">
        <v>15</v>
      </c>
      <c r="F3612" s="6" t="s">
        <v>123</v>
      </c>
      <c r="G3612" s="6" t="s">
        <v>124</v>
      </c>
      <c r="H3612" s="6" t="s">
        <v>17</v>
      </c>
      <c r="I3612" s="8">
        <v>0.4</v>
      </c>
      <c r="J3612" s="9">
        <v>5000</v>
      </c>
      <c r="K3612" s="10">
        <f t="shared" si="29"/>
        <v>2000</v>
      </c>
      <c r="L3612" s="10">
        <f t="shared" si="28"/>
        <v>600</v>
      </c>
      <c r="M3612" s="11">
        <v>0.3</v>
      </c>
      <c r="O3612" s="16"/>
      <c r="P3612" s="14"/>
      <c r="Q3612" s="12"/>
      <c r="R3612" s="13"/>
    </row>
    <row r="3613" spans="1:18" ht="15.75" customHeight="1" x14ac:dyDescent="0.25">
      <c r="A3613" s="1"/>
      <c r="B3613" s="6" t="s">
        <v>14</v>
      </c>
      <c r="C3613" s="6">
        <v>1185732</v>
      </c>
      <c r="D3613" s="7">
        <v>44242</v>
      </c>
      <c r="E3613" s="6" t="s">
        <v>15</v>
      </c>
      <c r="F3613" s="6" t="s">
        <v>123</v>
      </c>
      <c r="G3613" s="6" t="s">
        <v>124</v>
      </c>
      <c r="H3613" s="6" t="s">
        <v>18</v>
      </c>
      <c r="I3613" s="8">
        <v>0.4</v>
      </c>
      <c r="J3613" s="9">
        <v>1500</v>
      </c>
      <c r="K3613" s="10">
        <f t="shared" si="29"/>
        <v>600</v>
      </c>
      <c r="L3613" s="10">
        <f t="shared" si="28"/>
        <v>180</v>
      </c>
      <c r="M3613" s="11">
        <v>0.3</v>
      </c>
      <c r="O3613" s="16"/>
      <c r="P3613" s="14"/>
      <c r="Q3613" s="12"/>
      <c r="R3613" s="13"/>
    </row>
    <row r="3614" spans="1:18" ht="15.75" customHeight="1" x14ac:dyDescent="0.25">
      <c r="A3614" s="1"/>
      <c r="B3614" s="6" t="s">
        <v>14</v>
      </c>
      <c r="C3614" s="6">
        <v>1185732</v>
      </c>
      <c r="D3614" s="7">
        <v>44242</v>
      </c>
      <c r="E3614" s="6" t="s">
        <v>15</v>
      </c>
      <c r="F3614" s="6" t="s">
        <v>123</v>
      </c>
      <c r="G3614" s="6" t="s">
        <v>124</v>
      </c>
      <c r="H3614" s="6" t="s">
        <v>19</v>
      </c>
      <c r="I3614" s="8">
        <v>0.30000000000000004</v>
      </c>
      <c r="J3614" s="9">
        <v>2000</v>
      </c>
      <c r="K3614" s="10">
        <f t="shared" si="29"/>
        <v>600.00000000000011</v>
      </c>
      <c r="L3614" s="10">
        <f t="shared" si="28"/>
        <v>150.00000000000003</v>
      </c>
      <c r="M3614" s="11">
        <v>0.25</v>
      </c>
      <c r="O3614" s="16"/>
      <c r="P3614" s="14"/>
      <c r="Q3614" s="12"/>
      <c r="R3614" s="13"/>
    </row>
    <row r="3615" spans="1:18" ht="15.75" customHeight="1" x14ac:dyDescent="0.25">
      <c r="A3615" s="1"/>
      <c r="B3615" s="6" t="s">
        <v>14</v>
      </c>
      <c r="C3615" s="6">
        <v>1185732</v>
      </c>
      <c r="D3615" s="7">
        <v>44242</v>
      </c>
      <c r="E3615" s="6" t="s">
        <v>15</v>
      </c>
      <c r="F3615" s="6" t="s">
        <v>123</v>
      </c>
      <c r="G3615" s="6" t="s">
        <v>124</v>
      </c>
      <c r="H3615" s="6" t="s">
        <v>20</v>
      </c>
      <c r="I3615" s="8">
        <v>0.35</v>
      </c>
      <c r="J3615" s="9">
        <v>2500</v>
      </c>
      <c r="K3615" s="10">
        <f t="shared" si="29"/>
        <v>875</v>
      </c>
      <c r="L3615" s="10">
        <f t="shared" si="28"/>
        <v>218.75</v>
      </c>
      <c r="M3615" s="11">
        <v>0.25</v>
      </c>
      <c r="O3615" s="16"/>
      <c r="P3615" s="14"/>
      <c r="Q3615" s="12"/>
      <c r="R3615" s="13"/>
    </row>
    <row r="3616" spans="1:18" ht="15.75" customHeight="1" x14ac:dyDescent="0.25">
      <c r="A3616" s="1"/>
      <c r="B3616" s="6" t="s">
        <v>14</v>
      </c>
      <c r="C3616" s="6">
        <v>1185732</v>
      </c>
      <c r="D3616" s="7">
        <v>44242</v>
      </c>
      <c r="E3616" s="6" t="s">
        <v>15</v>
      </c>
      <c r="F3616" s="6" t="s">
        <v>123</v>
      </c>
      <c r="G3616" s="6" t="s">
        <v>124</v>
      </c>
      <c r="H3616" s="6" t="s">
        <v>21</v>
      </c>
      <c r="I3616" s="8">
        <v>0.5</v>
      </c>
      <c r="J3616" s="9">
        <v>1500</v>
      </c>
      <c r="K3616" s="10">
        <f t="shared" si="29"/>
        <v>750</v>
      </c>
      <c r="L3616" s="10">
        <f t="shared" si="28"/>
        <v>187.5</v>
      </c>
      <c r="M3616" s="11">
        <v>0.25</v>
      </c>
      <c r="O3616" s="16"/>
      <c r="P3616" s="14"/>
      <c r="Q3616" s="12"/>
      <c r="R3616" s="13"/>
    </row>
    <row r="3617" spans="1:18" ht="15.75" customHeight="1" x14ac:dyDescent="0.25">
      <c r="A3617" s="1"/>
      <c r="B3617" s="6" t="s">
        <v>14</v>
      </c>
      <c r="C3617" s="6">
        <v>1185732</v>
      </c>
      <c r="D3617" s="7">
        <v>44242</v>
      </c>
      <c r="E3617" s="6" t="s">
        <v>15</v>
      </c>
      <c r="F3617" s="6" t="s">
        <v>123</v>
      </c>
      <c r="G3617" s="6" t="s">
        <v>124</v>
      </c>
      <c r="H3617" s="6" t="s">
        <v>22</v>
      </c>
      <c r="I3617" s="8">
        <v>0.4</v>
      </c>
      <c r="J3617" s="9">
        <v>2500</v>
      </c>
      <c r="K3617" s="10">
        <f t="shared" si="29"/>
        <v>1000</v>
      </c>
      <c r="L3617" s="10">
        <f t="shared" si="28"/>
        <v>300</v>
      </c>
      <c r="M3617" s="11">
        <v>0.3</v>
      </c>
      <c r="O3617" s="16"/>
      <c r="P3617" s="14"/>
      <c r="Q3617" s="12"/>
      <c r="R3617" s="13"/>
    </row>
    <row r="3618" spans="1:18" ht="15.75" customHeight="1" x14ac:dyDescent="0.25">
      <c r="A3618" s="1"/>
      <c r="B3618" s="6" t="s">
        <v>14</v>
      </c>
      <c r="C3618" s="6">
        <v>1185732</v>
      </c>
      <c r="D3618" s="7">
        <v>44268</v>
      </c>
      <c r="E3618" s="6" t="s">
        <v>15</v>
      </c>
      <c r="F3618" s="6" t="s">
        <v>123</v>
      </c>
      <c r="G3618" s="6" t="s">
        <v>124</v>
      </c>
      <c r="H3618" s="6" t="s">
        <v>17</v>
      </c>
      <c r="I3618" s="8">
        <v>0.4</v>
      </c>
      <c r="J3618" s="9">
        <v>4700</v>
      </c>
      <c r="K3618" s="10">
        <f t="shared" si="29"/>
        <v>1880</v>
      </c>
      <c r="L3618" s="10">
        <f t="shared" si="28"/>
        <v>564</v>
      </c>
      <c r="M3618" s="11">
        <v>0.3</v>
      </c>
      <c r="O3618" s="16"/>
      <c r="P3618" s="14"/>
      <c r="Q3618" s="12"/>
      <c r="R3618" s="13"/>
    </row>
    <row r="3619" spans="1:18" ht="15.75" customHeight="1" x14ac:dyDescent="0.25">
      <c r="A3619" s="1"/>
      <c r="B3619" s="6" t="s">
        <v>14</v>
      </c>
      <c r="C3619" s="6">
        <v>1185732</v>
      </c>
      <c r="D3619" s="7">
        <v>44268</v>
      </c>
      <c r="E3619" s="6" t="s">
        <v>15</v>
      </c>
      <c r="F3619" s="6" t="s">
        <v>123</v>
      </c>
      <c r="G3619" s="6" t="s">
        <v>124</v>
      </c>
      <c r="H3619" s="6" t="s">
        <v>18</v>
      </c>
      <c r="I3619" s="8">
        <v>0.4</v>
      </c>
      <c r="J3619" s="9">
        <v>1750</v>
      </c>
      <c r="K3619" s="10">
        <f t="shared" si="29"/>
        <v>700</v>
      </c>
      <c r="L3619" s="10">
        <f t="shared" si="28"/>
        <v>210</v>
      </c>
      <c r="M3619" s="11">
        <v>0.3</v>
      </c>
      <c r="O3619" s="16"/>
      <c r="P3619" s="14"/>
      <c r="Q3619" s="12"/>
      <c r="R3619" s="13"/>
    </row>
    <row r="3620" spans="1:18" ht="15.75" customHeight="1" x14ac:dyDescent="0.25">
      <c r="A3620" s="1"/>
      <c r="B3620" s="6" t="s">
        <v>14</v>
      </c>
      <c r="C3620" s="6">
        <v>1185732</v>
      </c>
      <c r="D3620" s="7">
        <v>44268</v>
      </c>
      <c r="E3620" s="6" t="s">
        <v>15</v>
      </c>
      <c r="F3620" s="6" t="s">
        <v>123</v>
      </c>
      <c r="G3620" s="6" t="s">
        <v>124</v>
      </c>
      <c r="H3620" s="6" t="s">
        <v>19</v>
      </c>
      <c r="I3620" s="8">
        <v>0.30000000000000004</v>
      </c>
      <c r="J3620" s="9">
        <v>2000</v>
      </c>
      <c r="K3620" s="10">
        <f t="shared" si="29"/>
        <v>600.00000000000011</v>
      </c>
      <c r="L3620" s="10">
        <f t="shared" si="28"/>
        <v>150.00000000000003</v>
      </c>
      <c r="M3620" s="11">
        <v>0.25</v>
      </c>
      <c r="O3620" s="16"/>
      <c r="P3620" s="14"/>
      <c r="Q3620" s="12"/>
      <c r="R3620" s="13"/>
    </row>
    <row r="3621" spans="1:18" ht="15.75" customHeight="1" x14ac:dyDescent="0.25">
      <c r="A3621" s="1"/>
      <c r="B3621" s="6" t="s">
        <v>14</v>
      </c>
      <c r="C3621" s="6">
        <v>1185732</v>
      </c>
      <c r="D3621" s="7">
        <v>44268</v>
      </c>
      <c r="E3621" s="6" t="s">
        <v>15</v>
      </c>
      <c r="F3621" s="6" t="s">
        <v>123</v>
      </c>
      <c r="G3621" s="6" t="s">
        <v>124</v>
      </c>
      <c r="H3621" s="6" t="s">
        <v>20</v>
      </c>
      <c r="I3621" s="8">
        <v>0.35</v>
      </c>
      <c r="J3621" s="9">
        <v>3000</v>
      </c>
      <c r="K3621" s="10">
        <f t="shared" si="29"/>
        <v>1050</v>
      </c>
      <c r="L3621" s="10">
        <f t="shared" si="28"/>
        <v>262.5</v>
      </c>
      <c r="M3621" s="11">
        <v>0.25</v>
      </c>
      <c r="O3621" s="16"/>
      <c r="P3621" s="14"/>
      <c r="Q3621" s="12"/>
      <c r="R3621" s="13"/>
    </row>
    <row r="3622" spans="1:18" ht="15.75" customHeight="1" x14ac:dyDescent="0.25">
      <c r="A3622" s="1"/>
      <c r="B3622" s="6" t="s">
        <v>14</v>
      </c>
      <c r="C3622" s="6">
        <v>1185732</v>
      </c>
      <c r="D3622" s="7">
        <v>44268</v>
      </c>
      <c r="E3622" s="6" t="s">
        <v>15</v>
      </c>
      <c r="F3622" s="6" t="s">
        <v>123</v>
      </c>
      <c r="G3622" s="6" t="s">
        <v>124</v>
      </c>
      <c r="H3622" s="6" t="s">
        <v>21</v>
      </c>
      <c r="I3622" s="8">
        <v>0.5</v>
      </c>
      <c r="J3622" s="9">
        <v>1000</v>
      </c>
      <c r="K3622" s="10">
        <f t="shared" si="29"/>
        <v>500</v>
      </c>
      <c r="L3622" s="10">
        <f t="shared" si="28"/>
        <v>125</v>
      </c>
      <c r="M3622" s="11">
        <v>0.25</v>
      </c>
      <c r="O3622" s="16"/>
      <c r="P3622" s="14"/>
      <c r="Q3622" s="12"/>
      <c r="R3622" s="13"/>
    </row>
    <row r="3623" spans="1:18" ht="15.75" customHeight="1" x14ac:dyDescent="0.25">
      <c r="A3623" s="1"/>
      <c r="B3623" s="6" t="s">
        <v>14</v>
      </c>
      <c r="C3623" s="6">
        <v>1185732</v>
      </c>
      <c r="D3623" s="7">
        <v>44268</v>
      </c>
      <c r="E3623" s="6" t="s">
        <v>15</v>
      </c>
      <c r="F3623" s="6" t="s">
        <v>123</v>
      </c>
      <c r="G3623" s="6" t="s">
        <v>124</v>
      </c>
      <c r="H3623" s="6" t="s">
        <v>22</v>
      </c>
      <c r="I3623" s="8">
        <v>0.4</v>
      </c>
      <c r="J3623" s="9">
        <v>2000</v>
      </c>
      <c r="K3623" s="10">
        <f t="shared" si="29"/>
        <v>800</v>
      </c>
      <c r="L3623" s="10">
        <f t="shared" si="28"/>
        <v>240</v>
      </c>
      <c r="M3623" s="11">
        <v>0.3</v>
      </c>
      <c r="O3623" s="16"/>
      <c r="P3623" s="14"/>
      <c r="Q3623" s="12"/>
      <c r="R3623" s="13"/>
    </row>
    <row r="3624" spans="1:18" ht="15.75" customHeight="1" x14ac:dyDescent="0.25">
      <c r="A3624" s="1"/>
      <c r="B3624" s="6" t="s">
        <v>14</v>
      </c>
      <c r="C3624" s="6">
        <v>1185732</v>
      </c>
      <c r="D3624" s="7">
        <v>44300</v>
      </c>
      <c r="E3624" s="6" t="s">
        <v>15</v>
      </c>
      <c r="F3624" s="6" t="s">
        <v>123</v>
      </c>
      <c r="G3624" s="6" t="s">
        <v>124</v>
      </c>
      <c r="H3624" s="6" t="s">
        <v>17</v>
      </c>
      <c r="I3624" s="8">
        <v>0.4</v>
      </c>
      <c r="J3624" s="9">
        <v>4500</v>
      </c>
      <c r="K3624" s="10">
        <f t="shared" si="29"/>
        <v>1800</v>
      </c>
      <c r="L3624" s="10">
        <f t="shared" si="28"/>
        <v>540</v>
      </c>
      <c r="M3624" s="11">
        <v>0.3</v>
      </c>
      <c r="O3624" s="16"/>
      <c r="P3624" s="14"/>
      <c r="Q3624" s="12"/>
      <c r="R3624" s="13"/>
    </row>
    <row r="3625" spans="1:18" ht="15.75" customHeight="1" x14ac:dyDescent="0.25">
      <c r="A3625" s="1"/>
      <c r="B3625" s="6" t="s">
        <v>14</v>
      </c>
      <c r="C3625" s="6">
        <v>1185732</v>
      </c>
      <c r="D3625" s="7">
        <v>44300</v>
      </c>
      <c r="E3625" s="6" t="s">
        <v>15</v>
      </c>
      <c r="F3625" s="6" t="s">
        <v>123</v>
      </c>
      <c r="G3625" s="6" t="s">
        <v>124</v>
      </c>
      <c r="H3625" s="6" t="s">
        <v>18</v>
      </c>
      <c r="I3625" s="8">
        <v>0.4</v>
      </c>
      <c r="J3625" s="9">
        <v>1500</v>
      </c>
      <c r="K3625" s="10">
        <f t="shared" si="29"/>
        <v>600</v>
      </c>
      <c r="L3625" s="10">
        <f t="shared" si="28"/>
        <v>180</v>
      </c>
      <c r="M3625" s="11">
        <v>0.3</v>
      </c>
      <c r="O3625" s="16"/>
      <c r="P3625" s="14"/>
      <c r="Q3625" s="12"/>
      <c r="R3625" s="13"/>
    </row>
    <row r="3626" spans="1:18" ht="15.75" customHeight="1" x14ac:dyDescent="0.25">
      <c r="A3626" s="1"/>
      <c r="B3626" s="6" t="s">
        <v>14</v>
      </c>
      <c r="C3626" s="6">
        <v>1185732</v>
      </c>
      <c r="D3626" s="7">
        <v>44300</v>
      </c>
      <c r="E3626" s="6" t="s">
        <v>15</v>
      </c>
      <c r="F3626" s="6" t="s">
        <v>123</v>
      </c>
      <c r="G3626" s="6" t="s">
        <v>124</v>
      </c>
      <c r="H3626" s="6" t="s">
        <v>19</v>
      </c>
      <c r="I3626" s="8">
        <v>0.30000000000000004</v>
      </c>
      <c r="J3626" s="9">
        <v>1500</v>
      </c>
      <c r="K3626" s="10">
        <f t="shared" si="29"/>
        <v>450.00000000000006</v>
      </c>
      <c r="L3626" s="10">
        <f t="shared" si="28"/>
        <v>112.50000000000001</v>
      </c>
      <c r="M3626" s="11">
        <v>0.25</v>
      </c>
      <c r="O3626" s="16"/>
      <c r="P3626" s="14"/>
      <c r="Q3626" s="12"/>
      <c r="R3626" s="13"/>
    </row>
    <row r="3627" spans="1:18" ht="15.75" customHeight="1" x14ac:dyDescent="0.25">
      <c r="A3627" s="1"/>
      <c r="B3627" s="6" t="s">
        <v>14</v>
      </c>
      <c r="C3627" s="6">
        <v>1185732</v>
      </c>
      <c r="D3627" s="7">
        <v>44300</v>
      </c>
      <c r="E3627" s="6" t="s">
        <v>15</v>
      </c>
      <c r="F3627" s="6" t="s">
        <v>123</v>
      </c>
      <c r="G3627" s="6" t="s">
        <v>124</v>
      </c>
      <c r="H3627" s="6" t="s">
        <v>20</v>
      </c>
      <c r="I3627" s="8">
        <v>0.35</v>
      </c>
      <c r="J3627" s="9">
        <v>1250</v>
      </c>
      <c r="K3627" s="10">
        <f t="shared" si="29"/>
        <v>437.5</v>
      </c>
      <c r="L3627" s="10">
        <f t="shared" si="28"/>
        <v>109.375</v>
      </c>
      <c r="M3627" s="11">
        <v>0.25</v>
      </c>
      <c r="O3627" s="16"/>
      <c r="P3627" s="14"/>
      <c r="Q3627" s="12"/>
      <c r="R3627" s="13"/>
    </row>
    <row r="3628" spans="1:18" ht="15.75" customHeight="1" x14ac:dyDescent="0.25">
      <c r="A3628" s="1"/>
      <c r="B3628" s="6" t="s">
        <v>14</v>
      </c>
      <c r="C3628" s="6">
        <v>1185732</v>
      </c>
      <c r="D3628" s="7">
        <v>44300</v>
      </c>
      <c r="E3628" s="6" t="s">
        <v>15</v>
      </c>
      <c r="F3628" s="6" t="s">
        <v>123</v>
      </c>
      <c r="G3628" s="6" t="s">
        <v>124</v>
      </c>
      <c r="H3628" s="6" t="s">
        <v>21</v>
      </c>
      <c r="I3628" s="8">
        <v>0.5</v>
      </c>
      <c r="J3628" s="9">
        <v>1250</v>
      </c>
      <c r="K3628" s="10">
        <f t="shared" si="29"/>
        <v>625</v>
      </c>
      <c r="L3628" s="10">
        <f t="shared" si="28"/>
        <v>156.25</v>
      </c>
      <c r="M3628" s="11">
        <v>0.25</v>
      </c>
      <c r="O3628" s="16"/>
      <c r="P3628" s="14"/>
      <c r="Q3628" s="12"/>
      <c r="R3628" s="13"/>
    </row>
    <row r="3629" spans="1:18" ht="15.75" customHeight="1" x14ac:dyDescent="0.25">
      <c r="A3629" s="1"/>
      <c r="B3629" s="6" t="s">
        <v>14</v>
      </c>
      <c r="C3629" s="6">
        <v>1185732</v>
      </c>
      <c r="D3629" s="7">
        <v>44300</v>
      </c>
      <c r="E3629" s="6" t="s">
        <v>15</v>
      </c>
      <c r="F3629" s="6" t="s">
        <v>123</v>
      </c>
      <c r="G3629" s="6" t="s">
        <v>124</v>
      </c>
      <c r="H3629" s="6" t="s">
        <v>22</v>
      </c>
      <c r="I3629" s="8">
        <v>0.4</v>
      </c>
      <c r="J3629" s="9">
        <v>2750</v>
      </c>
      <c r="K3629" s="10">
        <f t="shared" si="29"/>
        <v>1100</v>
      </c>
      <c r="L3629" s="10">
        <f t="shared" si="28"/>
        <v>330</v>
      </c>
      <c r="M3629" s="11">
        <v>0.3</v>
      </c>
      <c r="O3629" s="16"/>
      <c r="P3629" s="14"/>
      <c r="Q3629" s="12"/>
      <c r="R3629" s="13"/>
    </row>
    <row r="3630" spans="1:18" ht="15.75" customHeight="1" x14ac:dyDescent="0.25">
      <c r="A3630" s="1"/>
      <c r="B3630" s="6" t="s">
        <v>14</v>
      </c>
      <c r="C3630" s="6">
        <v>1185732</v>
      </c>
      <c r="D3630" s="7">
        <v>44329</v>
      </c>
      <c r="E3630" s="6" t="s">
        <v>15</v>
      </c>
      <c r="F3630" s="6" t="s">
        <v>123</v>
      </c>
      <c r="G3630" s="6" t="s">
        <v>124</v>
      </c>
      <c r="H3630" s="6" t="s">
        <v>17</v>
      </c>
      <c r="I3630" s="8">
        <v>0.54999999999999993</v>
      </c>
      <c r="J3630" s="9">
        <v>4950</v>
      </c>
      <c r="K3630" s="10">
        <f t="shared" si="29"/>
        <v>2722.4999999999995</v>
      </c>
      <c r="L3630" s="10">
        <f t="shared" si="28"/>
        <v>816.74999999999989</v>
      </c>
      <c r="M3630" s="11">
        <v>0.3</v>
      </c>
      <c r="O3630" s="16"/>
      <c r="P3630" s="14"/>
      <c r="Q3630" s="12"/>
      <c r="R3630" s="13"/>
    </row>
    <row r="3631" spans="1:18" ht="15.75" customHeight="1" x14ac:dyDescent="0.25">
      <c r="A3631" s="1"/>
      <c r="B3631" s="6" t="s">
        <v>14</v>
      </c>
      <c r="C3631" s="6">
        <v>1185732</v>
      </c>
      <c r="D3631" s="7">
        <v>44329</v>
      </c>
      <c r="E3631" s="6" t="s">
        <v>15</v>
      </c>
      <c r="F3631" s="6" t="s">
        <v>123</v>
      </c>
      <c r="G3631" s="6" t="s">
        <v>124</v>
      </c>
      <c r="H3631" s="6" t="s">
        <v>18</v>
      </c>
      <c r="I3631" s="8">
        <v>0.5</v>
      </c>
      <c r="J3631" s="9">
        <v>2000</v>
      </c>
      <c r="K3631" s="10">
        <f t="shared" si="29"/>
        <v>1000</v>
      </c>
      <c r="L3631" s="10">
        <f t="shared" si="28"/>
        <v>300</v>
      </c>
      <c r="M3631" s="11">
        <v>0.3</v>
      </c>
      <c r="O3631" s="16"/>
      <c r="P3631" s="14"/>
      <c r="Q3631" s="12"/>
      <c r="R3631" s="13"/>
    </row>
    <row r="3632" spans="1:18" ht="15.75" customHeight="1" x14ac:dyDescent="0.25">
      <c r="A3632" s="1"/>
      <c r="B3632" s="6" t="s">
        <v>14</v>
      </c>
      <c r="C3632" s="6">
        <v>1185732</v>
      </c>
      <c r="D3632" s="7">
        <v>44329</v>
      </c>
      <c r="E3632" s="6" t="s">
        <v>15</v>
      </c>
      <c r="F3632" s="6" t="s">
        <v>123</v>
      </c>
      <c r="G3632" s="6" t="s">
        <v>124</v>
      </c>
      <c r="H3632" s="6" t="s">
        <v>19</v>
      </c>
      <c r="I3632" s="8">
        <v>0.45</v>
      </c>
      <c r="J3632" s="9">
        <v>2250</v>
      </c>
      <c r="K3632" s="10">
        <f t="shared" si="29"/>
        <v>1012.5</v>
      </c>
      <c r="L3632" s="10">
        <f t="shared" si="28"/>
        <v>253.125</v>
      </c>
      <c r="M3632" s="11">
        <v>0.25</v>
      </c>
      <c r="O3632" s="16"/>
      <c r="P3632" s="14"/>
      <c r="Q3632" s="12"/>
      <c r="R3632" s="13"/>
    </row>
    <row r="3633" spans="1:18" ht="15.75" customHeight="1" x14ac:dyDescent="0.25">
      <c r="A3633" s="1"/>
      <c r="B3633" s="6" t="s">
        <v>14</v>
      </c>
      <c r="C3633" s="6">
        <v>1185732</v>
      </c>
      <c r="D3633" s="7">
        <v>44329</v>
      </c>
      <c r="E3633" s="6" t="s">
        <v>15</v>
      </c>
      <c r="F3633" s="6" t="s">
        <v>123</v>
      </c>
      <c r="G3633" s="6" t="s">
        <v>124</v>
      </c>
      <c r="H3633" s="6" t="s">
        <v>20</v>
      </c>
      <c r="I3633" s="8">
        <v>0.45</v>
      </c>
      <c r="J3633" s="9">
        <v>1750</v>
      </c>
      <c r="K3633" s="10">
        <f t="shared" si="29"/>
        <v>787.5</v>
      </c>
      <c r="L3633" s="10">
        <f t="shared" si="28"/>
        <v>196.875</v>
      </c>
      <c r="M3633" s="11">
        <v>0.25</v>
      </c>
      <c r="O3633" s="16"/>
      <c r="P3633" s="14"/>
      <c r="Q3633" s="12"/>
      <c r="R3633" s="13"/>
    </row>
    <row r="3634" spans="1:18" ht="15.75" customHeight="1" x14ac:dyDescent="0.25">
      <c r="A3634" s="1"/>
      <c r="B3634" s="6" t="s">
        <v>14</v>
      </c>
      <c r="C3634" s="6">
        <v>1185732</v>
      </c>
      <c r="D3634" s="7">
        <v>44329</v>
      </c>
      <c r="E3634" s="6" t="s">
        <v>15</v>
      </c>
      <c r="F3634" s="6" t="s">
        <v>123</v>
      </c>
      <c r="G3634" s="6" t="s">
        <v>124</v>
      </c>
      <c r="H3634" s="6" t="s">
        <v>21</v>
      </c>
      <c r="I3634" s="8">
        <v>0.54999999999999993</v>
      </c>
      <c r="J3634" s="9">
        <v>2000</v>
      </c>
      <c r="K3634" s="10">
        <f t="shared" si="29"/>
        <v>1099.9999999999998</v>
      </c>
      <c r="L3634" s="10">
        <f t="shared" si="28"/>
        <v>274.99999999999994</v>
      </c>
      <c r="M3634" s="11">
        <v>0.25</v>
      </c>
      <c r="O3634" s="16"/>
      <c r="P3634" s="14"/>
      <c r="Q3634" s="12"/>
      <c r="R3634" s="13"/>
    </row>
    <row r="3635" spans="1:18" ht="15.75" customHeight="1" x14ac:dyDescent="0.25">
      <c r="A3635" s="1"/>
      <c r="B3635" s="6" t="s">
        <v>14</v>
      </c>
      <c r="C3635" s="6">
        <v>1185732</v>
      </c>
      <c r="D3635" s="7">
        <v>44329</v>
      </c>
      <c r="E3635" s="6" t="s">
        <v>15</v>
      </c>
      <c r="F3635" s="6" t="s">
        <v>123</v>
      </c>
      <c r="G3635" s="6" t="s">
        <v>124</v>
      </c>
      <c r="H3635" s="6" t="s">
        <v>22</v>
      </c>
      <c r="I3635" s="8">
        <v>0.6</v>
      </c>
      <c r="J3635" s="9">
        <v>3250</v>
      </c>
      <c r="K3635" s="10">
        <f t="shared" si="29"/>
        <v>1950</v>
      </c>
      <c r="L3635" s="10">
        <f t="shared" si="28"/>
        <v>585</v>
      </c>
      <c r="M3635" s="11">
        <v>0.3</v>
      </c>
      <c r="O3635" s="16"/>
      <c r="P3635" s="14"/>
      <c r="Q3635" s="12"/>
      <c r="R3635" s="13"/>
    </row>
    <row r="3636" spans="1:18" ht="15.75" customHeight="1" x14ac:dyDescent="0.25">
      <c r="A3636" s="1"/>
      <c r="B3636" s="6" t="s">
        <v>14</v>
      </c>
      <c r="C3636" s="6">
        <v>1185732</v>
      </c>
      <c r="D3636" s="7">
        <v>44362</v>
      </c>
      <c r="E3636" s="6" t="s">
        <v>15</v>
      </c>
      <c r="F3636" s="6" t="s">
        <v>123</v>
      </c>
      <c r="G3636" s="6" t="s">
        <v>124</v>
      </c>
      <c r="H3636" s="6" t="s">
        <v>17</v>
      </c>
      <c r="I3636" s="8">
        <v>0.54999999999999993</v>
      </c>
      <c r="J3636" s="9">
        <v>5750</v>
      </c>
      <c r="K3636" s="10">
        <f t="shared" si="29"/>
        <v>3162.4999999999995</v>
      </c>
      <c r="L3636" s="10">
        <f t="shared" si="28"/>
        <v>948.74999999999977</v>
      </c>
      <c r="M3636" s="11">
        <v>0.3</v>
      </c>
      <c r="O3636" s="16"/>
      <c r="P3636" s="14"/>
      <c r="Q3636" s="12"/>
      <c r="R3636" s="13"/>
    </row>
    <row r="3637" spans="1:18" ht="15.75" customHeight="1" x14ac:dyDescent="0.25">
      <c r="A3637" s="1"/>
      <c r="B3637" s="6" t="s">
        <v>14</v>
      </c>
      <c r="C3637" s="6">
        <v>1185732</v>
      </c>
      <c r="D3637" s="7">
        <v>44362</v>
      </c>
      <c r="E3637" s="6" t="s">
        <v>15</v>
      </c>
      <c r="F3637" s="6" t="s">
        <v>123</v>
      </c>
      <c r="G3637" s="6" t="s">
        <v>124</v>
      </c>
      <c r="H3637" s="6" t="s">
        <v>18</v>
      </c>
      <c r="I3637" s="8">
        <v>0.5</v>
      </c>
      <c r="J3637" s="9">
        <v>3250</v>
      </c>
      <c r="K3637" s="10">
        <f t="shared" si="29"/>
        <v>1625</v>
      </c>
      <c r="L3637" s="10">
        <f t="shared" si="28"/>
        <v>487.5</v>
      </c>
      <c r="M3637" s="11">
        <v>0.3</v>
      </c>
      <c r="O3637" s="16"/>
      <c r="P3637" s="14"/>
      <c r="Q3637" s="12"/>
      <c r="R3637" s="13"/>
    </row>
    <row r="3638" spans="1:18" ht="15.75" customHeight="1" x14ac:dyDescent="0.25">
      <c r="A3638" s="1"/>
      <c r="B3638" s="6" t="s">
        <v>14</v>
      </c>
      <c r="C3638" s="6">
        <v>1185732</v>
      </c>
      <c r="D3638" s="7">
        <v>44362</v>
      </c>
      <c r="E3638" s="6" t="s">
        <v>15</v>
      </c>
      <c r="F3638" s="6" t="s">
        <v>123</v>
      </c>
      <c r="G3638" s="6" t="s">
        <v>124</v>
      </c>
      <c r="H3638" s="6" t="s">
        <v>19</v>
      </c>
      <c r="I3638" s="8">
        <v>0.45</v>
      </c>
      <c r="J3638" s="9">
        <v>2500</v>
      </c>
      <c r="K3638" s="10">
        <f t="shared" si="29"/>
        <v>1125</v>
      </c>
      <c r="L3638" s="10">
        <f t="shared" si="28"/>
        <v>281.25</v>
      </c>
      <c r="M3638" s="11">
        <v>0.25</v>
      </c>
      <c r="O3638" s="16"/>
      <c r="P3638" s="14"/>
      <c r="Q3638" s="12"/>
      <c r="R3638" s="13"/>
    </row>
    <row r="3639" spans="1:18" ht="15.75" customHeight="1" x14ac:dyDescent="0.25">
      <c r="A3639" s="1"/>
      <c r="B3639" s="6" t="s">
        <v>14</v>
      </c>
      <c r="C3639" s="6">
        <v>1185732</v>
      </c>
      <c r="D3639" s="7">
        <v>44362</v>
      </c>
      <c r="E3639" s="6" t="s">
        <v>15</v>
      </c>
      <c r="F3639" s="6" t="s">
        <v>123</v>
      </c>
      <c r="G3639" s="6" t="s">
        <v>124</v>
      </c>
      <c r="H3639" s="6" t="s">
        <v>20</v>
      </c>
      <c r="I3639" s="8">
        <v>0.45</v>
      </c>
      <c r="J3639" s="9">
        <v>2250</v>
      </c>
      <c r="K3639" s="10">
        <f t="shared" si="29"/>
        <v>1012.5</v>
      </c>
      <c r="L3639" s="10">
        <f t="shared" si="28"/>
        <v>253.125</v>
      </c>
      <c r="M3639" s="11">
        <v>0.25</v>
      </c>
      <c r="O3639" s="16"/>
      <c r="P3639" s="14"/>
      <c r="Q3639" s="12"/>
      <c r="R3639" s="13"/>
    </row>
    <row r="3640" spans="1:18" ht="15.75" customHeight="1" x14ac:dyDescent="0.25">
      <c r="A3640" s="1"/>
      <c r="B3640" s="6" t="s">
        <v>14</v>
      </c>
      <c r="C3640" s="6">
        <v>1185732</v>
      </c>
      <c r="D3640" s="7">
        <v>44362</v>
      </c>
      <c r="E3640" s="6" t="s">
        <v>15</v>
      </c>
      <c r="F3640" s="6" t="s">
        <v>123</v>
      </c>
      <c r="G3640" s="6" t="s">
        <v>124</v>
      </c>
      <c r="H3640" s="6" t="s">
        <v>21</v>
      </c>
      <c r="I3640" s="8">
        <v>0.54999999999999993</v>
      </c>
      <c r="J3640" s="9">
        <v>2250</v>
      </c>
      <c r="K3640" s="10">
        <f t="shared" si="29"/>
        <v>1237.4999999999998</v>
      </c>
      <c r="L3640" s="10">
        <f t="shared" si="28"/>
        <v>309.37499999999994</v>
      </c>
      <c r="M3640" s="11">
        <v>0.25</v>
      </c>
      <c r="O3640" s="16"/>
      <c r="P3640" s="14"/>
      <c r="Q3640" s="12"/>
      <c r="R3640" s="13"/>
    </row>
    <row r="3641" spans="1:18" ht="15.75" customHeight="1" x14ac:dyDescent="0.25">
      <c r="A3641" s="1"/>
      <c r="B3641" s="6" t="s">
        <v>14</v>
      </c>
      <c r="C3641" s="6">
        <v>1185732</v>
      </c>
      <c r="D3641" s="7">
        <v>44362</v>
      </c>
      <c r="E3641" s="6" t="s">
        <v>15</v>
      </c>
      <c r="F3641" s="6" t="s">
        <v>123</v>
      </c>
      <c r="G3641" s="6" t="s">
        <v>124</v>
      </c>
      <c r="H3641" s="6" t="s">
        <v>22</v>
      </c>
      <c r="I3641" s="8">
        <v>0.6</v>
      </c>
      <c r="J3641" s="9">
        <v>3750</v>
      </c>
      <c r="K3641" s="10">
        <f t="shared" si="29"/>
        <v>2250</v>
      </c>
      <c r="L3641" s="10">
        <f t="shared" si="28"/>
        <v>675</v>
      </c>
      <c r="M3641" s="11">
        <v>0.3</v>
      </c>
      <c r="O3641" s="16"/>
      <c r="P3641" s="14"/>
      <c r="Q3641" s="12"/>
      <c r="R3641" s="13"/>
    </row>
    <row r="3642" spans="1:18" ht="15.75" customHeight="1" x14ac:dyDescent="0.25">
      <c r="A3642" s="1"/>
      <c r="B3642" s="6" t="s">
        <v>14</v>
      </c>
      <c r="C3642" s="6">
        <v>1185732</v>
      </c>
      <c r="D3642" s="7">
        <v>44390</v>
      </c>
      <c r="E3642" s="6" t="s">
        <v>15</v>
      </c>
      <c r="F3642" s="6" t="s">
        <v>123</v>
      </c>
      <c r="G3642" s="6" t="s">
        <v>124</v>
      </c>
      <c r="H3642" s="6" t="s">
        <v>17</v>
      </c>
      <c r="I3642" s="8">
        <v>0.54999999999999993</v>
      </c>
      <c r="J3642" s="9">
        <v>6000</v>
      </c>
      <c r="K3642" s="10">
        <f t="shared" si="29"/>
        <v>3299.9999999999995</v>
      </c>
      <c r="L3642" s="10">
        <f t="shared" si="28"/>
        <v>989.99999999999977</v>
      </c>
      <c r="M3642" s="11">
        <v>0.3</v>
      </c>
      <c r="O3642" s="16"/>
      <c r="P3642" s="14"/>
      <c r="Q3642" s="12"/>
      <c r="R3642" s="13"/>
    </row>
    <row r="3643" spans="1:18" ht="15.75" customHeight="1" x14ac:dyDescent="0.25">
      <c r="A3643" s="1"/>
      <c r="B3643" s="6" t="s">
        <v>14</v>
      </c>
      <c r="C3643" s="6">
        <v>1185732</v>
      </c>
      <c r="D3643" s="7">
        <v>44390</v>
      </c>
      <c r="E3643" s="6" t="s">
        <v>15</v>
      </c>
      <c r="F3643" s="6" t="s">
        <v>123</v>
      </c>
      <c r="G3643" s="6" t="s">
        <v>124</v>
      </c>
      <c r="H3643" s="6" t="s">
        <v>18</v>
      </c>
      <c r="I3643" s="8">
        <v>0.5</v>
      </c>
      <c r="J3643" s="9">
        <v>3500</v>
      </c>
      <c r="K3643" s="10">
        <f t="shared" si="29"/>
        <v>1750</v>
      </c>
      <c r="L3643" s="10">
        <f t="shared" si="28"/>
        <v>525</v>
      </c>
      <c r="M3643" s="11">
        <v>0.3</v>
      </c>
      <c r="O3643" s="16"/>
      <c r="P3643" s="14"/>
      <c r="Q3643" s="12"/>
      <c r="R3643" s="13"/>
    </row>
    <row r="3644" spans="1:18" ht="15.75" customHeight="1" x14ac:dyDescent="0.25">
      <c r="A3644" s="1"/>
      <c r="B3644" s="6" t="s">
        <v>14</v>
      </c>
      <c r="C3644" s="6">
        <v>1185732</v>
      </c>
      <c r="D3644" s="7">
        <v>44390</v>
      </c>
      <c r="E3644" s="6" t="s">
        <v>15</v>
      </c>
      <c r="F3644" s="6" t="s">
        <v>123</v>
      </c>
      <c r="G3644" s="6" t="s">
        <v>124</v>
      </c>
      <c r="H3644" s="6" t="s">
        <v>19</v>
      </c>
      <c r="I3644" s="8">
        <v>0.45</v>
      </c>
      <c r="J3644" s="9">
        <v>2750</v>
      </c>
      <c r="K3644" s="10">
        <f t="shared" si="29"/>
        <v>1237.5</v>
      </c>
      <c r="L3644" s="10">
        <f t="shared" si="28"/>
        <v>309.375</v>
      </c>
      <c r="M3644" s="11">
        <v>0.25</v>
      </c>
      <c r="O3644" s="16"/>
      <c r="P3644" s="14"/>
      <c r="Q3644" s="12"/>
      <c r="R3644" s="13"/>
    </row>
    <row r="3645" spans="1:18" ht="15.75" customHeight="1" x14ac:dyDescent="0.25">
      <c r="A3645" s="1"/>
      <c r="B3645" s="6" t="s">
        <v>14</v>
      </c>
      <c r="C3645" s="6">
        <v>1185732</v>
      </c>
      <c r="D3645" s="7">
        <v>44390</v>
      </c>
      <c r="E3645" s="6" t="s">
        <v>15</v>
      </c>
      <c r="F3645" s="6" t="s">
        <v>123</v>
      </c>
      <c r="G3645" s="6" t="s">
        <v>124</v>
      </c>
      <c r="H3645" s="6" t="s">
        <v>20</v>
      </c>
      <c r="I3645" s="8">
        <v>0.45</v>
      </c>
      <c r="J3645" s="9">
        <v>2250</v>
      </c>
      <c r="K3645" s="10">
        <f t="shared" si="29"/>
        <v>1012.5</v>
      </c>
      <c r="L3645" s="10">
        <f t="shared" si="28"/>
        <v>253.125</v>
      </c>
      <c r="M3645" s="11">
        <v>0.25</v>
      </c>
      <c r="O3645" s="16"/>
      <c r="P3645" s="14"/>
      <c r="Q3645" s="12"/>
      <c r="R3645" s="13"/>
    </row>
    <row r="3646" spans="1:18" ht="15.75" customHeight="1" x14ac:dyDescent="0.25">
      <c r="A3646" s="1"/>
      <c r="B3646" s="6" t="s">
        <v>14</v>
      </c>
      <c r="C3646" s="6">
        <v>1185732</v>
      </c>
      <c r="D3646" s="7">
        <v>44390</v>
      </c>
      <c r="E3646" s="6" t="s">
        <v>15</v>
      </c>
      <c r="F3646" s="6" t="s">
        <v>123</v>
      </c>
      <c r="G3646" s="6" t="s">
        <v>124</v>
      </c>
      <c r="H3646" s="6" t="s">
        <v>21</v>
      </c>
      <c r="I3646" s="8">
        <v>0.54999999999999993</v>
      </c>
      <c r="J3646" s="9">
        <v>2500</v>
      </c>
      <c r="K3646" s="10">
        <f t="shared" si="29"/>
        <v>1374.9999999999998</v>
      </c>
      <c r="L3646" s="10">
        <f t="shared" si="28"/>
        <v>343.74999999999994</v>
      </c>
      <c r="M3646" s="11">
        <v>0.25</v>
      </c>
      <c r="O3646" s="16"/>
      <c r="P3646" s="14"/>
      <c r="Q3646" s="12"/>
      <c r="R3646" s="13"/>
    </row>
    <row r="3647" spans="1:18" ht="15.75" customHeight="1" x14ac:dyDescent="0.25">
      <c r="A3647" s="1"/>
      <c r="B3647" s="6" t="s">
        <v>14</v>
      </c>
      <c r="C3647" s="6">
        <v>1185732</v>
      </c>
      <c r="D3647" s="7">
        <v>44390</v>
      </c>
      <c r="E3647" s="6" t="s">
        <v>15</v>
      </c>
      <c r="F3647" s="6" t="s">
        <v>123</v>
      </c>
      <c r="G3647" s="6" t="s">
        <v>124</v>
      </c>
      <c r="H3647" s="6" t="s">
        <v>22</v>
      </c>
      <c r="I3647" s="8">
        <v>0.6</v>
      </c>
      <c r="J3647" s="9">
        <v>4250</v>
      </c>
      <c r="K3647" s="10">
        <f t="shared" si="29"/>
        <v>2550</v>
      </c>
      <c r="L3647" s="10">
        <f t="shared" si="28"/>
        <v>765</v>
      </c>
      <c r="M3647" s="11">
        <v>0.3</v>
      </c>
      <c r="O3647" s="16"/>
      <c r="P3647" s="14"/>
      <c r="Q3647" s="12"/>
      <c r="R3647" s="13"/>
    </row>
    <row r="3648" spans="1:18" ht="15.75" customHeight="1" x14ac:dyDescent="0.25">
      <c r="A3648" s="1"/>
      <c r="B3648" s="6" t="s">
        <v>14</v>
      </c>
      <c r="C3648" s="6">
        <v>1185732</v>
      </c>
      <c r="D3648" s="7">
        <v>44422</v>
      </c>
      <c r="E3648" s="6" t="s">
        <v>15</v>
      </c>
      <c r="F3648" s="6" t="s">
        <v>123</v>
      </c>
      <c r="G3648" s="6" t="s">
        <v>124</v>
      </c>
      <c r="H3648" s="6" t="s">
        <v>17</v>
      </c>
      <c r="I3648" s="8">
        <v>0.54999999999999993</v>
      </c>
      <c r="J3648" s="9">
        <v>5750</v>
      </c>
      <c r="K3648" s="10">
        <f t="shared" si="29"/>
        <v>3162.4999999999995</v>
      </c>
      <c r="L3648" s="10">
        <f t="shared" si="28"/>
        <v>948.74999999999977</v>
      </c>
      <c r="M3648" s="11">
        <v>0.3</v>
      </c>
      <c r="O3648" s="16"/>
      <c r="P3648" s="14"/>
      <c r="Q3648" s="12"/>
      <c r="R3648" s="13"/>
    </row>
    <row r="3649" spans="1:18" ht="15.75" customHeight="1" x14ac:dyDescent="0.25">
      <c r="A3649" s="1"/>
      <c r="B3649" s="6" t="s">
        <v>14</v>
      </c>
      <c r="C3649" s="6">
        <v>1185732</v>
      </c>
      <c r="D3649" s="7">
        <v>44422</v>
      </c>
      <c r="E3649" s="6" t="s">
        <v>15</v>
      </c>
      <c r="F3649" s="6" t="s">
        <v>123</v>
      </c>
      <c r="G3649" s="6" t="s">
        <v>124</v>
      </c>
      <c r="H3649" s="6" t="s">
        <v>18</v>
      </c>
      <c r="I3649" s="8">
        <v>0.5</v>
      </c>
      <c r="J3649" s="9">
        <v>3500</v>
      </c>
      <c r="K3649" s="10">
        <f t="shared" si="29"/>
        <v>1750</v>
      </c>
      <c r="L3649" s="10">
        <f t="shared" si="28"/>
        <v>525</v>
      </c>
      <c r="M3649" s="11">
        <v>0.3</v>
      </c>
      <c r="O3649" s="16"/>
      <c r="P3649" s="14"/>
      <c r="Q3649" s="12"/>
      <c r="R3649" s="13"/>
    </row>
    <row r="3650" spans="1:18" ht="15.75" customHeight="1" x14ac:dyDescent="0.25">
      <c r="A3650" s="1"/>
      <c r="B3650" s="6" t="s">
        <v>14</v>
      </c>
      <c r="C3650" s="6">
        <v>1185732</v>
      </c>
      <c r="D3650" s="7">
        <v>44422</v>
      </c>
      <c r="E3650" s="6" t="s">
        <v>15</v>
      </c>
      <c r="F3650" s="6" t="s">
        <v>123</v>
      </c>
      <c r="G3650" s="6" t="s">
        <v>124</v>
      </c>
      <c r="H3650" s="6" t="s">
        <v>19</v>
      </c>
      <c r="I3650" s="8">
        <v>0.45</v>
      </c>
      <c r="J3650" s="9">
        <v>2750</v>
      </c>
      <c r="K3650" s="10">
        <f t="shared" si="29"/>
        <v>1237.5</v>
      </c>
      <c r="L3650" s="10">
        <f t="shared" si="28"/>
        <v>309.375</v>
      </c>
      <c r="M3650" s="11">
        <v>0.25</v>
      </c>
      <c r="O3650" s="16"/>
      <c r="P3650" s="14"/>
      <c r="Q3650" s="12"/>
      <c r="R3650" s="13"/>
    </row>
    <row r="3651" spans="1:18" ht="15.75" customHeight="1" x14ac:dyDescent="0.25">
      <c r="A3651" s="1"/>
      <c r="B3651" s="6" t="s">
        <v>14</v>
      </c>
      <c r="C3651" s="6">
        <v>1185732</v>
      </c>
      <c r="D3651" s="7">
        <v>44422</v>
      </c>
      <c r="E3651" s="6" t="s">
        <v>15</v>
      </c>
      <c r="F3651" s="6" t="s">
        <v>123</v>
      </c>
      <c r="G3651" s="6" t="s">
        <v>124</v>
      </c>
      <c r="H3651" s="6" t="s">
        <v>20</v>
      </c>
      <c r="I3651" s="8">
        <v>0.45</v>
      </c>
      <c r="J3651" s="9">
        <v>1750</v>
      </c>
      <c r="K3651" s="10">
        <f t="shared" si="29"/>
        <v>787.5</v>
      </c>
      <c r="L3651" s="10">
        <f t="shared" si="28"/>
        <v>196.875</v>
      </c>
      <c r="M3651" s="11">
        <v>0.25</v>
      </c>
      <c r="O3651" s="16"/>
      <c r="P3651" s="14"/>
      <c r="Q3651" s="12"/>
      <c r="R3651" s="13"/>
    </row>
    <row r="3652" spans="1:18" ht="15.75" customHeight="1" x14ac:dyDescent="0.25">
      <c r="A3652" s="1"/>
      <c r="B3652" s="6" t="s">
        <v>14</v>
      </c>
      <c r="C3652" s="6">
        <v>1185732</v>
      </c>
      <c r="D3652" s="7">
        <v>44422</v>
      </c>
      <c r="E3652" s="6" t="s">
        <v>15</v>
      </c>
      <c r="F3652" s="6" t="s">
        <v>123</v>
      </c>
      <c r="G3652" s="6" t="s">
        <v>124</v>
      </c>
      <c r="H3652" s="6" t="s">
        <v>21</v>
      </c>
      <c r="I3652" s="8">
        <v>0.54999999999999993</v>
      </c>
      <c r="J3652" s="9">
        <v>1500</v>
      </c>
      <c r="K3652" s="10">
        <f t="shared" si="29"/>
        <v>824.99999999999989</v>
      </c>
      <c r="L3652" s="10">
        <f t="shared" si="28"/>
        <v>206.24999999999997</v>
      </c>
      <c r="M3652" s="11">
        <v>0.25</v>
      </c>
      <c r="O3652" s="16"/>
      <c r="P3652" s="14"/>
      <c r="Q3652" s="12"/>
      <c r="R3652" s="13"/>
    </row>
    <row r="3653" spans="1:18" ht="15.75" customHeight="1" x14ac:dyDescent="0.25">
      <c r="A3653" s="1"/>
      <c r="B3653" s="6" t="s">
        <v>14</v>
      </c>
      <c r="C3653" s="6">
        <v>1185732</v>
      </c>
      <c r="D3653" s="7">
        <v>44422</v>
      </c>
      <c r="E3653" s="6" t="s">
        <v>15</v>
      </c>
      <c r="F3653" s="6" t="s">
        <v>123</v>
      </c>
      <c r="G3653" s="6" t="s">
        <v>124</v>
      </c>
      <c r="H3653" s="6" t="s">
        <v>22</v>
      </c>
      <c r="I3653" s="8">
        <v>0.6</v>
      </c>
      <c r="J3653" s="9">
        <v>3250</v>
      </c>
      <c r="K3653" s="10">
        <f t="shared" si="29"/>
        <v>1950</v>
      </c>
      <c r="L3653" s="10">
        <f t="shared" si="28"/>
        <v>585</v>
      </c>
      <c r="M3653" s="11">
        <v>0.3</v>
      </c>
      <c r="O3653" s="16"/>
      <c r="P3653" s="14"/>
      <c r="Q3653" s="12"/>
      <c r="R3653" s="13"/>
    </row>
    <row r="3654" spans="1:18" ht="15.75" customHeight="1" x14ac:dyDescent="0.25">
      <c r="A3654" s="1"/>
      <c r="B3654" s="6" t="s">
        <v>14</v>
      </c>
      <c r="C3654" s="6">
        <v>1185732</v>
      </c>
      <c r="D3654" s="7">
        <v>44452</v>
      </c>
      <c r="E3654" s="6" t="s">
        <v>15</v>
      </c>
      <c r="F3654" s="6" t="s">
        <v>123</v>
      </c>
      <c r="G3654" s="6" t="s">
        <v>124</v>
      </c>
      <c r="H3654" s="6" t="s">
        <v>17</v>
      </c>
      <c r="I3654" s="8">
        <v>0.54999999999999993</v>
      </c>
      <c r="J3654" s="9">
        <v>4500</v>
      </c>
      <c r="K3654" s="10">
        <f t="shared" si="29"/>
        <v>2474.9999999999995</v>
      </c>
      <c r="L3654" s="10">
        <f t="shared" si="28"/>
        <v>742.49999999999989</v>
      </c>
      <c r="M3654" s="11">
        <v>0.3</v>
      </c>
      <c r="O3654" s="16"/>
      <c r="P3654" s="14"/>
      <c r="Q3654" s="12"/>
      <c r="R3654" s="13"/>
    </row>
    <row r="3655" spans="1:18" ht="15.75" customHeight="1" x14ac:dyDescent="0.25">
      <c r="A3655" s="1"/>
      <c r="B3655" s="6" t="s">
        <v>14</v>
      </c>
      <c r="C3655" s="6">
        <v>1185732</v>
      </c>
      <c r="D3655" s="7">
        <v>44452</v>
      </c>
      <c r="E3655" s="6" t="s">
        <v>15</v>
      </c>
      <c r="F3655" s="6" t="s">
        <v>123</v>
      </c>
      <c r="G3655" s="6" t="s">
        <v>124</v>
      </c>
      <c r="H3655" s="6" t="s">
        <v>18</v>
      </c>
      <c r="I3655" s="8">
        <v>0.5</v>
      </c>
      <c r="J3655" s="9">
        <v>2500</v>
      </c>
      <c r="K3655" s="10">
        <f t="shared" si="29"/>
        <v>1250</v>
      </c>
      <c r="L3655" s="10">
        <f t="shared" si="28"/>
        <v>375</v>
      </c>
      <c r="M3655" s="11">
        <v>0.3</v>
      </c>
      <c r="O3655" s="16"/>
      <c r="P3655" s="14"/>
      <c r="Q3655" s="12"/>
      <c r="R3655" s="13"/>
    </row>
    <row r="3656" spans="1:18" ht="15.75" customHeight="1" x14ac:dyDescent="0.25">
      <c r="A3656" s="1"/>
      <c r="B3656" s="6" t="s">
        <v>14</v>
      </c>
      <c r="C3656" s="6">
        <v>1185732</v>
      </c>
      <c r="D3656" s="7">
        <v>44452</v>
      </c>
      <c r="E3656" s="6" t="s">
        <v>15</v>
      </c>
      <c r="F3656" s="6" t="s">
        <v>123</v>
      </c>
      <c r="G3656" s="6" t="s">
        <v>124</v>
      </c>
      <c r="H3656" s="6" t="s">
        <v>19</v>
      </c>
      <c r="I3656" s="8">
        <v>0.45</v>
      </c>
      <c r="J3656" s="9">
        <v>1500</v>
      </c>
      <c r="K3656" s="10">
        <f t="shared" si="29"/>
        <v>675</v>
      </c>
      <c r="L3656" s="10">
        <f t="shared" si="28"/>
        <v>168.75</v>
      </c>
      <c r="M3656" s="11">
        <v>0.25</v>
      </c>
      <c r="O3656" s="16"/>
      <c r="P3656" s="14"/>
      <c r="Q3656" s="12"/>
      <c r="R3656" s="13"/>
    </row>
    <row r="3657" spans="1:18" ht="15.75" customHeight="1" x14ac:dyDescent="0.25">
      <c r="A3657" s="1"/>
      <c r="B3657" s="6" t="s">
        <v>14</v>
      </c>
      <c r="C3657" s="6">
        <v>1185732</v>
      </c>
      <c r="D3657" s="7">
        <v>44452</v>
      </c>
      <c r="E3657" s="6" t="s">
        <v>15</v>
      </c>
      <c r="F3657" s="6" t="s">
        <v>123</v>
      </c>
      <c r="G3657" s="6" t="s">
        <v>124</v>
      </c>
      <c r="H3657" s="6" t="s">
        <v>20</v>
      </c>
      <c r="I3657" s="8">
        <v>0.45</v>
      </c>
      <c r="J3657" s="9">
        <v>1250</v>
      </c>
      <c r="K3657" s="10">
        <f t="shared" si="29"/>
        <v>562.5</v>
      </c>
      <c r="L3657" s="10">
        <f t="shared" si="28"/>
        <v>140.625</v>
      </c>
      <c r="M3657" s="11">
        <v>0.25</v>
      </c>
      <c r="O3657" s="16"/>
      <c r="P3657" s="14"/>
      <c r="Q3657" s="12"/>
      <c r="R3657" s="13"/>
    </row>
    <row r="3658" spans="1:18" ht="15.75" customHeight="1" x14ac:dyDescent="0.25">
      <c r="A3658" s="1"/>
      <c r="B3658" s="6" t="s">
        <v>14</v>
      </c>
      <c r="C3658" s="6">
        <v>1185732</v>
      </c>
      <c r="D3658" s="7">
        <v>44452</v>
      </c>
      <c r="E3658" s="6" t="s">
        <v>15</v>
      </c>
      <c r="F3658" s="6" t="s">
        <v>123</v>
      </c>
      <c r="G3658" s="6" t="s">
        <v>124</v>
      </c>
      <c r="H3658" s="6" t="s">
        <v>21</v>
      </c>
      <c r="I3658" s="8">
        <v>0.54999999999999993</v>
      </c>
      <c r="J3658" s="9">
        <v>1250</v>
      </c>
      <c r="K3658" s="10">
        <f t="shared" si="29"/>
        <v>687.49999999999989</v>
      </c>
      <c r="L3658" s="10">
        <f t="shared" si="28"/>
        <v>171.87499999999997</v>
      </c>
      <c r="M3658" s="11">
        <v>0.25</v>
      </c>
      <c r="O3658" s="16"/>
      <c r="P3658" s="14"/>
      <c r="Q3658" s="12"/>
      <c r="R3658" s="13"/>
    </row>
    <row r="3659" spans="1:18" ht="15.75" customHeight="1" x14ac:dyDescent="0.25">
      <c r="A3659" s="1"/>
      <c r="B3659" s="6" t="s">
        <v>14</v>
      </c>
      <c r="C3659" s="6">
        <v>1185732</v>
      </c>
      <c r="D3659" s="7">
        <v>44452</v>
      </c>
      <c r="E3659" s="6" t="s">
        <v>15</v>
      </c>
      <c r="F3659" s="6" t="s">
        <v>123</v>
      </c>
      <c r="G3659" s="6" t="s">
        <v>124</v>
      </c>
      <c r="H3659" s="6" t="s">
        <v>22</v>
      </c>
      <c r="I3659" s="8">
        <v>0.6</v>
      </c>
      <c r="J3659" s="9">
        <v>2250</v>
      </c>
      <c r="K3659" s="10">
        <f t="shared" si="29"/>
        <v>1350</v>
      </c>
      <c r="L3659" s="10">
        <f t="shared" si="28"/>
        <v>405</v>
      </c>
      <c r="M3659" s="11">
        <v>0.3</v>
      </c>
      <c r="O3659" s="16"/>
      <c r="P3659" s="14"/>
      <c r="Q3659" s="12"/>
      <c r="R3659" s="13"/>
    </row>
    <row r="3660" spans="1:18" ht="15.75" customHeight="1" x14ac:dyDescent="0.25">
      <c r="A3660" s="1"/>
      <c r="B3660" s="6" t="s">
        <v>14</v>
      </c>
      <c r="C3660" s="6">
        <v>1185732</v>
      </c>
      <c r="D3660" s="7">
        <v>44484</v>
      </c>
      <c r="E3660" s="6" t="s">
        <v>15</v>
      </c>
      <c r="F3660" s="6" t="s">
        <v>123</v>
      </c>
      <c r="G3660" s="6" t="s">
        <v>124</v>
      </c>
      <c r="H3660" s="6" t="s">
        <v>17</v>
      </c>
      <c r="I3660" s="8">
        <v>0.6</v>
      </c>
      <c r="J3660" s="9">
        <v>4000</v>
      </c>
      <c r="K3660" s="10">
        <f t="shared" si="29"/>
        <v>2400</v>
      </c>
      <c r="L3660" s="10">
        <f t="shared" si="28"/>
        <v>720</v>
      </c>
      <c r="M3660" s="11">
        <v>0.3</v>
      </c>
      <c r="O3660" s="16"/>
      <c r="P3660" s="14"/>
      <c r="Q3660" s="12"/>
      <c r="R3660" s="13"/>
    </row>
    <row r="3661" spans="1:18" ht="15.75" customHeight="1" x14ac:dyDescent="0.25">
      <c r="A3661" s="1"/>
      <c r="B3661" s="6" t="s">
        <v>14</v>
      </c>
      <c r="C3661" s="6">
        <v>1185732</v>
      </c>
      <c r="D3661" s="7">
        <v>44484</v>
      </c>
      <c r="E3661" s="6" t="s">
        <v>15</v>
      </c>
      <c r="F3661" s="6" t="s">
        <v>123</v>
      </c>
      <c r="G3661" s="6" t="s">
        <v>124</v>
      </c>
      <c r="H3661" s="6" t="s">
        <v>18</v>
      </c>
      <c r="I3661" s="8">
        <v>0.55000000000000004</v>
      </c>
      <c r="J3661" s="9">
        <v>2250</v>
      </c>
      <c r="K3661" s="10">
        <f t="shared" si="29"/>
        <v>1237.5</v>
      </c>
      <c r="L3661" s="10">
        <f t="shared" si="28"/>
        <v>371.25</v>
      </c>
      <c r="M3661" s="11">
        <v>0.3</v>
      </c>
      <c r="O3661" s="16"/>
      <c r="P3661" s="14"/>
      <c r="Q3661" s="12"/>
      <c r="R3661" s="13"/>
    </row>
    <row r="3662" spans="1:18" ht="15.75" customHeight="1" x14ac:dyDescent="0.25">
      <c r="A3662" s="1"/>
      <c r="B3662" s="6" t="s">
        <v>14</v>
      </c>
      <c r="C3662" s="6">
        <v>1185732</v>
      </c>
      <c r="D3662" s="7">
        <v>44484</v>
      </c>
      <c r="E3662" s="6" t="s">
        <v>15</v>
      </c>
      <c r="F3662" s="6" t="s">
        <v>123</v>
      </c>
      <c r="G3662" s="6" t="s">
        <v>124</v>
      </c>
      <c r="H3662" s="6" t="s">
        <v>19</v>
      </c>
      <c r="I3662" s="8">
        <v>0.55000000000000004</v>
      </c>
      <c r="J3662" s="9">
        <v>1250</v>
      </c>
      <c r="K3662" s="10">
        <f t="shared" si="29"/>
        <v>687.5</v>
      </c>
      <c r="L3662" s="10">
        <f t="shared" si="28"/>
        <v>171.875</v>
      </c>
      <c r="M3662" s="11">
        <v>0.25</v>
      </c>
      <c r="O3662" s="16"/>
      <c r="P3662" s="14"/>
      <c r="Q3662" s="12"/>
      <c r="R3662" s="13"/>
    </row>
    <row r="3663" spans="1:18" ht="15.75" customHeight="1" x14ac:dyDescent="0.25">
      <c r="A3663" s="1"/>
      <c r="B3663" s="6" t="s">
        <v>14</v>
      </c>
      <c r="C3663" s="6">
        <v>1185732</v>
      </c>
      <c r="D3663" s="7">
        <v>44484</v>
      </c>
      <c r="E3663" s="6" t="s">
        <v>15</v>
      </c>
      <c r="F3663" s="6" t="s">
        <v>123</v>
      </c>
      <c r="G3663" s="6" t="s">
        <v>124</v>
      </c>
      <c r="H3663" s="6" t="s">
        <v>20</v>
      </c>
      <c r="I3663" s="8">
        <v>0.55000000000000004</v>
      </c>
      <c r="J3663" s="9">
        <v>1000</v>
      </c>
      <c r="K3663" s="10">
        <f t="shared" si="29"/>
        <v>550</v>
      </c>
      <c r="L3663" s="10">
        <f t="shared" si="28"/>
        <v>137.5</v>
      </c>
      <c r="M3663" s="11">
        <v>0.25</v>
      </c>
      <c r="O3663" s="16"/>
      <c r="P3663" s="14"/>
      <c r="Q3663" s="12"/>
      <c r="R3663" s="13"/>
    </row>
    <row r="3664" spans="1:18" ht="15.75" customHeight="1" x14ac:dyDescent="0.25">
      <c r="A3664" s="1"/>
      <c r="B3664" s="6" t="s">
        <v>14</v>
      </c>
      <c r="C3664" s="6">
        <v>1185732</v>
      </c>
      <c r="D3664" s="7">
        <v>44484</v>
      </c>
      <c r="E3664" s="6" t="s">
        <v>15</v>
      </c>
      <c r="F3664" s="6" t="s">
        <v>123</v>
      </c>
      <c r="G3664" s="6" t="s">
        <v>124</v>
      </c>
      <c r="H3664" s="6" t="s">
        <v>21</v>
      </c>
      <c r="I3664" s="8">
        <v>0.65</v>
      </c>
      <c r="J3664" s="9">
        <v>1000</v>
      </c>
      <c r="K3664" s="10">
        <f t="shared" si="29"/>
        <v>650</v>
      </c>
      <c r="L3664" s="10">
        <f t="shared" si="28"/>
        <v>162.5</v>
      </c>
      <c r="M3664" s="11">
        <v>0.25</v>
      </c>
      <c r="O3664" s="16"/>
      <c r="P3664" s="14"/>
      <c r="Q3664" s="12"/>
      <c r="R3664" s="13"/>
    </row>
    <row r="3665" spans="1:18" ht="15.75" customHeight="1" x14ac:dyDescent="0.25">
      <c r="A3665" s="1"/>
      <c r="B3665" s="6" t="s">
        <v>14</v>
      </c>
      <c r="C3665" s="6">
        <v>1185732</v>
      </c>
      <c r="D3665" s="7">
        <v>44484</v>
      </c>
      <c r="E3665" s="6" t="s">
        <v>15</v>
      </c>
      <c r="F3665" s="6" t="s">
        <v>123</v>
      </c>
      <c r="G3665" s="6" t="s">
        <v>124</v>
      </c>
      <c r="H3665" s="6" t="s">
        <v>22</v>
      </c>
      <c r="I3665" s="8">
        <v>0.7</v>
      </c>
      <c r="J3665" s="9">
        <v>2250</v>
      </c>
      <c r="K3665" s="10">
        <f t="shared" si="29"/>
        <v>1575</v>
      </c>
      <c r="L3665" s="10">
        <f t="shared" si="28"/>
        <v>472.5</v>
      </c>
      <c r="M3665" s="11">
        <v>0.3</v>
      </c>
      <c r="O3665" s="16"/>
      <c r="P3665" s="14"/>
      <c r="Q3665" s="12"/>
      <c r="R3665" s="13"/>
    </row>
    <row r="3666" spans="1:18" ht="15.75" customHeight="1" x14ac:dyDescent="0.25">
      <c r="A3666" s="1"/>
      <c r="B3666" s="6" t="s">
        <v>14</v>
      </c>
      <c r="C3666" s="6">
        <v>1185732</v>
      </c>
      <c r="D3666" s="7">
        <v>44514</v>
      </c>
      <c r="E3666" s="6" t="s">
        <v>15</v>
      </c>
      <c r="F3666" s="6" t="s">
        <v>123</v>
      </c>
      <c r="G3666" s="6" t="s">
        <v>124</v>
      </c>
      <c r="H3666" s="6" t="s">
        <v>17</v>
      </c>
      <c r="I3666" s="8">
        <v>0.65</v>
      </c>
      <c r="J3666" s="9">
        <v>3750</v>
      </c>
      <c r="K3666" s="10">
        <f t="shared" si="29"/>
        <v>2437.5</v>
      </c>
      <c r="L3666" s="10">
        <f t="shared" si="28"/>
        <v>731.25</v>
      </c>
      <c r="M3666" s="11">
        <v>0.3</v>
      </c>
      <c r="O3666" s="16"/>
      <c r="P3666" s="14"/>
      <c r="Q3666" s="12"/>
      <c r="R3666" s="13"/>
    </row>
    <row r="3667" spans="1:18" ht="15.75" customHeight="1" x14ac:dyDescent="0.25">
      <c r="A3667" s="1"/>
      <c r="B3667" s="6" t="s">
        <v>14</v>
      </c>
      <c r="C3667" s="6">
        <v>1185732</v>
      </c>
      <c r="D3667" s="7">
        <v>44514</v>
      </c>
      <c r="E3667" s="6" t="s">
        <v>15</v>
      </c>
      <c r="F3667" s="6" t="s">
        <v>123</v>
      </c>
      <c r="G3667" s="6" t="s">
        <v>124</v>
      </c>
      <c r="H3667" s="6" t="s">
        <v>18</v>
      </c>
      <c r="I3667" s="8">
        <v>0.55000000000000004</v>
      </c>
      <c r="J3667" s="9">
        <v>3000</v>
      </c>
      <c r="K3667" s="10">
        <f t="shared" si="29"/>
        <v>1650.0000000000002</v>
      </c>
      <c r="L3667" s="10">
        <f t="shared" si="28"/>
        <v>495.00000000000006</v>
      </c>
      <c r="M3667" s="11">
        <v>0.3</v>
      </c>
      <c r="O3667" s="16"/>
      <c r="P3667" s="14"/>
      <c r="Q3667" s="12"/>
      <c r="R3667" s="13"/>
    </row>
    <row r="3668" spans="1:18" ht="15.75" customHeight="1" x14ac:dyDescent="0.25">
      <c r="A3668" s="1"/>
      <c r="B3668" s="6" t="s">
        <v>14</v>
      </c>
      <c r="C3668" s="6">
        <v>1185732</v>
      </c>
      <c r="D3668" s="7">
        <v>44514</v>
      </c>
      <c r="E3668" s="6" t="s">
        <v>15</v>
      </c>
      <c r="F3668" s="6" t="s">
        <v>123</v>
      </c>
      <c r="G3668" s="6" t="s">
        <v>124</v>
      </c>
      <c r="H3668" s="6" t="s">
        <v>19</v>
      </c>
      <c r="I3668" s="8">
        <v>0.55000000000000004</v>
      </c>
      <c r="J3668" s="9">
        <v>2950</v>
      </c>
      <c r="K3668" s="10">
        <f t="shared" si="29"/>
        <v>1622.5000000000002</v>
      </c>
      <c r="L3668" s="10">
        <f t="shared" si="28"/>
        <v>405.62500000000006</v>
      </c>
      <c r="M3668" s="11">
        <v>0.25</v>
      </c>
      <c r="O3668" s="16"/>
      <c r="P3668" s="14"/>
      <c r="Q3668" s="12"/>
      <c r="R3668" s="13"/>
    </row>
    <row r="3669" spans="1:18" ht="15.75" customHeight="1" x14ac:dyDescent="0.25">
      <c r="A3669" s="1"/>
      <c r="B3669" s="6" t="s">
        <v>14</v>
      </c>
      <c r="C3669" s="6">
        <v>1185732</v>
      </c>
      <c r="D3669" s="7">
        <v>44514</v>
      </c>
      <c r="E3669" s="6" t="s">
        <v>15</v>
      </c>
      <c r="F3669" s="6" t="s">
        <v>123</v>
      </c>
      <c r="G3669" s="6" t="s">
        <v>124</v>
      </c>
      <c r="H3669" s="6" t="s">
        <v>20</v>
      </c>
      <c r="I3669" s="8">
        <v>0.55000000000000004</v>
      </c>
      <c r="J3669" s="9">
        <v>2750</v>
      </c>
      <c r="K3669" s="10">
        <f t="shared" si="29"/>
        <v>1512.5000000000002</v>
      </c>
      <c r="L3669" s="10">
        <f t="shared" si="28"/>
        <v>378.12500000000006</v>
      </c>
      <c r="M3669" s="11">
        <v>0.25</v>
      </c>
      <c r="O3669" s="16"/>
      <c r="P3669" s="14"/>
      <c r="Q3669" s="12"/>
      <c r="R3669" s="13"/>
    </row>
    <row r="3670" spans="1:18" ht="15.75" customHeight="1" x14ac:dyDescent="0.25">
      <c r="A3670" s="1"/>
      <c r="B3670" s="6" t="s">
        <v>14</v>
      </c>
      <c r="C3670" s="6">
        <v>1185732</v>
      </c>
      <c r="D3670" s="7">
        <v>44514</v>
      </c>
      <c r="E3670" s="6" t="s">
        <v>15</v>
      </c>
      <c r="F3670" s="6" t="s">
        <v>123</v>
      </c>
      <c r="G3670" s="6" t="s">
        <v>124</v>
      </c>
      <c r="H3670" s="6" t="s">
        <v>21</v>
      </c>
      <c r="I3670" s="8">
        <v>0.65</v>
      </c>
      <c r="J3670" s="9">
        <v>2500</v>
      </c>
      <c r="K3670" s="10">
        <f t="shared" si="29"/>
        <v>1625</v>
      </c>
      <c r="L3670" s="10">
        <f t="shared" si="28"/>
        <v>406.25</v>
      </c>
      <c r="M3670" s="11">
        <v>0.25</v>
      </c>
      <c r="O3670" s="16"/>
      <c r="P3670" s="14"/>
      <c r="Q3670" s="12"/>
      <c r="R3670" s="13"/>
    </row>
    <row r="3671" spans="1:18" ht="15.75" customHeight="1" x14ac:dyDescent="0.25">
      <c r="A3671" s="1"/>
      <c r="B3671" s="6" t="s">
        <v>14</v>
      </c>
      <c r="C3671" s="6">
        <v>1185732</v>
      </c>
      <c r="D3671" s="7">
        <v>44514</v>
      </c>
      <c r="E3671" s="6" t="s">
        <v>15</v>
      </c>
      <c r="F3671" s="6" t="s">
        <v>123</v>
      </c>
      <c r="G3671" s="6" t="s">
        <v>124</v>
      </c>
      <c r="H3671" s="6" t="s">
        <v>22</v>
      </c>
      <c r="I3671" s="8">
        <v>0.7</v>
      </c>
      <c r="J3671" s="9">
        <v>3500</v>
      </c>
      <c r="K3671" s="10">
        <f t="shared" si="29"/>
        <v>2450</v>
      </c>
      <c r="L3671" s="10">
        <f t="shared" si="28"/>
        <v>735</v>
      </c>
      <c r="M3671" s="11">
        <v>0.3</v>
      </c>
      <c r="O3671" s="16"/>
      <c r="P3671" s="14"/>
      <c r="Q3671" s="12"/>
      <c r="R3671" s="13"/>
    </row>
    <row r="3672" spans="1:18" ht="15.75" customHeight="1" x14ac:dyDescent="0.25">
      <c r="A3672" s="1"/>
      <c r="B3672" s="6" t="s">
        <v>14</v>
      </c>
      <c r="C3672" s="6">
        <v>1185732</v>
      </c>
      <c r="D3672" s="7">
        <v>44543</v>
      </c>
      <c r="E3672" s="6" t="s">
        <v>15</v>
      </c>
      <c r="F3672" s="6" t="s">
        <v>123</v>
      </c>
      <c r="G3672" s="6" t="s">
        <v>124</v>
      </c>
      <c r="H3672" s="6" t="s">
        <v>17</v>
      </c>
      <c r="I3672" s="8">
        <v>0.65</v>
      </c>
      <c r="J3672" s="9">
        <v>5750</v>
      </c>
      <c r="K3672" s="10">
        <f t="shared" si="29"/>
        <v>3737.5</v>
      </c>
      <c r="L3672" s="10">
        <f t="shared" si="28"/>
        <v>1121.25</v>
      </c>
      <c r="M3672" s="11">
        <v>0.3</v>
      </c>
      <c r="O3672" s="16"/>
      <c r="P3672" s="14"/>
      <c r="Q3672" s="12"/>
      <c r="R3672" s="13"/>
    </row>
    <row r="3673" spans="1:18" ht="15.75" customHeight="1" x14ac:dyDescent="0.25">
      <c r="A3673" s="1"/>
      <c r="B3673" s="6" t="s">
        <v>14</v>
      </c>
      <c r="C3673" s="6">
        <v>1185732</v>
      </c>
      <c r="D3673" s="7">
        <v>44543</v>
      </c>
      <c r="E3673" s="6" t="s">
        <v>15</v>
      </c>
      <c r="F3673" s="6" t="s">
        <v>123</v>
      </c>
      <c r="G3673" s="6" t="s">
        <v>124</v>
      </c>
      <c r="H3673" s="6" t="s">
        <v>18</v>
      </c>
      <c r="I3673" s="8">
        <v>0.55000000000000004</v>
      </c>
      <c r="J3673" s="9">
        <v>3750</v>
      </c>
      <c r="K3673" s="10">
        <f t="shared" si="29"/>
        <v>2062.5</v>
      </c>
      <c r="L3673" s="10">
        <f t="shared" si="28"/>
        <v>618.75</v>
      </c>
      <c r="M3673" s="11">
        <v>0.3</v>
      </c>
      <c r="O3673" s="16"/>
      <c r="P3673" s="14"/>
      <c r="Q3673" s="12"/>
      <c r="R3673" s="13"/>
    </row>
    <row r="3674" spans="1:18" ht="15.75" customHeight="1" x14ac:dyDescent="0.25">
      <c r="A3674" s="1"/>
      <c r="B3674" s="6" t="s">
        <v>14</v>
      </c>
      <c r="C3674" s="6">
        <v>1185732</v>
      </c>
      <c r="D3674" s="7">
        <v>44543</v>
      </c>
      <c r="E3674" s="6" t="s">
        <v>15</v>
      </c>
      <c r="F3674" s="6" t="s">
        <v>123</v>
      </c>
      <c r="G3674" s="6" t="s">
        <v>124</v>
      </c>
      <c r="H3674" s="6" t="s">
        <v>19</v>
      </c>
      <c r="I3674" s="8">
        <v>0.55000000000000004</v>
      </c>
      <c r="J3674" s="9">
        <v>3500</v>
      </c>
      <c r="K3674" s="10">
        <f t="shared" si="29"/>
        <v>1925.0000000000002</v>
      </c>
      <c r="L3674" s="10">
        <f t="shared" si="28"/>
        <v>481.25000000000006</v>
      </c>
      <c r="M3674" s="11">
        <v>0.25</v>
      </c>
      <c r="O3674" s="16"/>
      <c r="P3674" s="14"/>
      <c r="Q3674" s="12"/>
      <c r="R3674" s="13"/>
    </row>
    <row r="3675" spans="1:18" ht="15.75" customHeight="1" x14ac:dyDescent="0.25">
      <c r="A3675" s="1"/>
      <c r="B3675" s="6" t="s">
        <v>14</v>
      </c>
      <c r="C3675" s="6">
        <v>1185732</v>
      </c>
      <c r="D3675" s="7">
        <v>44543</v>
      </c>
      <c r="E3675" s="6" t="s">
        <v>15</v>
      </c>
      <c r="F3675" s="6" t="s">
        <v>123</v>
      </c>
      <c r="G3675" s="6" t="s">
        <v>124</v>
      </c>
      <c r="H3675" s="6" t="s">
        <v>20</v>
      </c>
      <c r="I3675" s="8">
        <v>0.55000000000000004</v>
      </c>
      <c r="J3675" s="9">
        <v>3000</v>
      </c>
      <c r="K3675" s="10">
        <f t="shared" si="29"/>
        <v>1650.0000000000002</v>
      </c>
      <c r="L3675" s="10">
        <f t="shared" si="28"/>
        <v>412.50000000000006</v>
      </c>
      <c r="M3675" s="11">
        <v>0.25</v>
      </c>
      <c r="O3675" s="16"/>
      <c r="P3675" s="14"/>
      <c r="Q3675" s="12"/>
      <c r="R3675" s="13"/>
    </row>
    <row r="3676" spans="1:18" ht="15.75" customHeight="1" x14ac:dyDescent="0.25">
      <c r="A3676" s="1"/>
      <c r="B3676" s="6" t="s">
        <v>14</v>
      </c>
      <c r="C3676" s="6">
        <v>1185732</v>
      </c>
      <c r="D3676" s="7">
        <v>44543</v>
      </c>
      <c r="E3676" s="6" t="s">
        <v>15</v>
      </c>
      <c r="F3676" s="6" t="s">
        <v>123</v>
      </c>
      <c r="G3676" s="6" t="s">
        <v>124</v>
      </c>
      <c r="H3676" s="6" t="s">
        <v>21</v>
      </c>
      <c r="I3676" s="8">
        <v>0.65</v>
      </c>
      <c r="J3676" s="9">
        <v>3000</v>
      </c>
      <c r="K3676" s="10">
        <f t="shared" si="29"/>
        <v>1950</v>
      </c>
      <c r="L3676" s="10">
        <f t="shared" si="28"/>
        <v>487.5</v>
      </c>
      <c r="M3676" s="11">
        <v>0.25</v>
      </c>
      <c r="O3676" s="16"/>
      <c r="P3676" s="14"/>
      <c r="Q3676" s="12"/>
      <c r="R3676" s="13"/>
    </row>
    <row r="3677" spans="1:18" ht="15.75" customHeight="1" x14ac:dyDescent="0.25">
      <c r="A3677" s="1"/>
      <c r="B3677" s="6" t="s">
        <v>14</v>
      </c>
      <c r="C3677" s="6">
        <v>1185732</v>
      </c>
      <c r="D3677" s="7">
        <v>44543</v>
      </c>
      <c r="E3677" s="6" t="s">
        <v>15</v>
      </c>
      <c r="F3677" s="6" t="s">
        <v>123</v>
      </c>
      <c r="G3677" s="6" t="s">
        <v>124</v>
      </c>
      <c r="H3677" s="6" t="s">
        <v>22</v>
      </c>
      <c r="I3677" s="8">
        <v>0.7</v>
      </c>
      <c r="J3677" s="9">
        <v>4000</v>
      </c>
      <c r="K3677" s="10">
        <f t="shared" si="29"/>
        <v>2800</v>
      </c>
      <c r="L3677" s="10">
        <f t="shared" si="28"/>
        <v>840</v>
      </c>
      <c r="M3677" s="11">
        <v>0.3</v>
      </c>
      <c r="O3677" s="16"/>
      <c r="P3677" s="14"/>
      <c r="Q3677" s="12"/>
      <c r="R3677" s="13"/>
    </row>
    <row r="3678" spans="1:18" ht="15.75" customHeight="1" x14ac:dyDescent="0.25">
      <c r="A3678" s="1" t="s">
        <v>39</v>
      </c>
      <c r="B3678" s="6" t="s">
        <v>14</v>
      </c>
      <c r="C3678" s="6">
        <v>1185732</v>
      </c>
      <c r="D3678" s="7">
        <v>44210</v>
      </c>
      <c r="E3678" s="6" t="s">
        <v>15</v>
      </c>
      <c r="F3678" s="6" t="s">
        <v>125</v>
      </c>
      <c r="G3678" s="6" t="s">
        <v>126</v>
      </c>
      <c r="H3678" s="6" t="s">
        <v>17</v>
      </c>
      <c r="I3678" s="8">
        <v>0.45</v>
      </c>
      <c r="J3678" s="9">
        <v>5250</v>
      </c>
      <c r="K3678" s="10">
        <f t="shared" si="29"/>
        <v>2362.5</v>
      </c>
      <c r="L3678" s="10">
        <f t="shared" si="28"/>
        <v>1063.125</v>
      </c>
      <c r="M3678" s="11">
        <v>0.45</v>
      </c>
      <c r="O3678" s="16"/>
      <c r="P3678" s="14"/>
      <c r="Q3678" s="12"/>
      <c r="R3678" s="13"/>
    </row>
    <row r="3679" spans="1:18" ht="15.75" customHeight="1" x14ac:dyDescent="0.25">
      <c r="A3679" s="1"/>
      <c r="B3679" s="6" t="s">
        <v>14</v>
      </c>
      <c r="C3679" s="6">
        <v>1185732</v>
      </c>
      <c r="D3679" s="7">
        <v>44210</v>
      </c>
      <c r="E3679" s="6" t="s">
        <v>15</v>
      </c>
      <c r="F3679" s="6" t="s">
        <v>125</v>
      </c>
      <c r="G3679" s="6" t="s">
        <v>126</v>
      </c>
      <c r="H3679" s="6" t="s">
        <v>18</v>
      </c>
      <c r="I3679" s="8">
        <v>0.45</v>
      </c>
      <c r="J3679" s="9">
        <v>3250</v>
      </c>
      <c r="K3679" s="10">
        <f t="shared" si="29"/>
        <v>1462.5</v>
      </c>
      <c r="L3679" s="10">
        <f t="shared" si="28"/>
        <v>658.125</v>
      </c>
      <c r="M3679" s="11">
        <v>0.45</v>
      </c>
      <c r="O3679" s="16"/>
      <c r="P3679" s="14"/>
      <c r="Q3679" s="12"/>
      <c r="R3679" s="13"/>
    </row>
    <row r="3680" spans="1:18" ht="15.75" customHeight="1" x14ac:dyDescent="0.25">
      <c r="A3680" s="1"/>
      <c r="B3680" s="6" t="s">
        <v>14</v>
      </c>
      <c r="C3680" s="6">
        <v>1185732</v>
      </c>
      <c r="D3680" s="7">
        <v>44210</v>
      </c>
      <c r="E3680" s="6" t="s">
        <v>15</v>
      </c>
      <c r="F3680" s="6" t="s">
        <v>125</v>
      </c>
      <c r="G3680" s="6" t="s">
        <v>126</v>
      </c>
      <c r="H3680" s="6" t="s">
        <v>19</v>
      </c>
      <c r="I3680" s="8">
        <v>0.35000000000000003</v>
      </c>
      <c r="J3680" s="9">
        <v>3250</v>
      </c>
      <c r="K3680" s="10">
        <f t="shared" si="29"/>
        <v>1137.5</v>
      </c>
      <c r="L3680" s="10">
        <f t="shared" si="28"/>
        <v>398.125</v>
      </c>
      <c r="M3680" s="11">
        <v>0.35</v>
      </c>
      <c r="O3680" s="16"/>
      <c r="P3680" s="14"/>
      <c r="Q3680" s="12"/>
      <c r="R3680" s="13"/>
    </row>
    <row r="3681" spans="1:18" ht="15.75" customHeight="1" x14ac:dyDescent="0.25">
      <c r="A3681" s="1"/>
      <c r="B3681" s="6" t="s">
        <v>14</v>
      </c>
      <c r="C3681" s="6">
        <v>1185732</v>
      </c>
      <c r="D3681" s="7">
        <v>44210</v>
      </c>
      <c r="E3681" s="6" t="s">
        <v>15</v>
      </c>
      <c r="F3681" s="6" t="s">
        <v>125</v>
      </c>
      <c r="G3681" s="6" t="s">
        <v>126</v>
      </c>
      <c r="H3681" s="6" t="s">
        <v>20</v>
      </c>
      <c r="I3681" s="8">
        <v>0.39999999999999997</v>
      </c>
      <c r="J3681" s="9">
        <v>1750</v>
      </c>
      <c r="K3681" s="10">
        <f t="shared" si="29"/>
        <v>699.99999999999989</v>
      </c>
      <c r="L3681" s="10">
        <f t="shared" si="28"/>
        <v>244.99999999999994</v>
      </c>
      <c r="M3681" s="11">
        <v>0.35</v>
      </c>
      <c r="O3681" s="16"/>
      <c r="P3681" s="14"/>
      <c r="Q3681" s="12"/>
      <c r="R3681" s="13"/>
    </row>
    <row r="3682" spans="1:18" ht="15.75" customHeight="1" x14ac:dyDescent="0.25">
      <c r="A3682" s="1"/>
      <c r="B3682" s="6" t="s">
        <v>14</v>
      </c>
      <c r="C3682" s="6">
        <v>1185732</v>
      </c>
      <c r="D3682" s="7">
        <v>44210</v>
      </c>
      <c r="E3682" s="6" t="s">
        <v>15</v>
      </c>
      <c r="F3682" s="6" t="s">
        <v>125</v>
      </c>
      <c r="G3682" s="6" t="s">
        <v>126</v>
      </c>
      <c r="H3682" s="6" t="s">
        <v>21</v>
      </c>
      <c r="I3682" s="8">
        <v>0.55000000000000004</v>
      </c>
      <c r="J3682" s="9">
        <v>2250</v>
      </c>
      <c r="K3682" s="10">
        <f t="shared" si="29"/>
        <v>1237.5</v>
      </c>
      <c r="L3682" s="10">
        <f t="shared" si="28"/>
        <v>433.125</v>
      </c>
      <c r="M3682" s="11">
        <v>0.35</v>
      </c>
      <c r="O3682" s="16"/>
      <c r="P3682" s="14"/>
      <c r="Q3682" s="12"/>
      <c r="R3682" s="13"/>
    </row>
    <row r="3683" spans="1:18" ht="15.75" customHeight="1" x14ac:dyDescent="0.25">
      <c r="A3683" s="1"/>
      <c r="B3683" s="6" t="s">
        <v>14</v>
      </c>
      <c r="C3683" s="6">
        <v>1185732</v>
      </c>
      <c r="D3683" s="7">
        <v>44210</v>
      </c>
      <c r="E3683" s="6" t="s">
        <v>15</v>
      </c>
      <c r="F3683" s="6" t="s">
        <v>125</v>
      </c>
      <c r="G3683" s="6" t="s">
        <v>126</v>
      </c>
      <c r="H3683" s="6" t="s">
        <v>22</v>
      </c>
      <c r="I3683" s="8">
        <v>0.45</v>
      </c>
      <c r="J3683" s="9">
        <v>3250</v>
      </c>
      <c r="K3683" s="10">
        <f t="shared" si="29"/>
        <v>1462.5</v>
      </c>
      <c r="L3683" s="10">
        <f t="shared" si="28"/>
        <v>585</v>
      </c>
      <c r="M3683" s="11">
        <v>0.39999999999999997</v>
      </c>
      <c r="O3683" s="16"/>
      <c r="P3683" s="14"/>
      <c r="Q3683" s="12"/>
      <c r="R3683" s="13"/>
    </row>
    <row r="3684" spans="1:18" ht="15.75" customHeight="1" x14ac:dyDescent="0.25">
      <c r="A3684" s="1"/>
      <c r="B3684" s="6" t="s">
        <v>14</v>
      </c>
      <c r="C3684" s="6">
        <v>1185732</v>
      </c>
      <c r="D3684" s="7">
        <v>44239</v>
      </c>
      <c r="E3684" s="6" t="s">
        <v>15</v>
      </c>
      <c r="F3684" s="6" t="s">
        <v>125</v>
      </c>
      <c r="G3684" s="6" t="s">
        <v>126</v>
      </c>
      <c r="H3684" s="6" t="s">
        <v>17</v>
      </c>
      <c r="I3684" s="8">
        <v>0.45</v>
      </c>
      <c r="J3684" s="9">
        <v>5750</v>
      </c>
      <c r="K3684" s="10">
        <f t="shared" si="29"/>
        <v>2587.5</v>
      </c>
      <c r="L3684" s="10">
        <f t="shared" si="28"/>
        <v>1164.375</v>
      </c>
      <c r="M3684" s="11">
        <v>0.45</v>
      </c>
      <c r="O3684" s="16"/>
      <c r="P3684" s="14"/>
      <c r="Q3684" s="12"/>
      <c r="R3684" s="13"/>
    </row>
    <row r="3685" spans="1:18" ht="15.75" customHeight="1" x14ac:dyDescent="0.25">
      <c r="A3685" s="1"/>
      <c r="B3685" s="6" t="s">
        <v>14</v>
      </c>
      <c r="C3685" s="6">
        <v>1185732</v>
      </c>
      <c r="D3685" s="7">
        <v>44239</v>
      </c>
      <c r="E3685" s="6" t="s">
        <v>15</v>
      </c>
      <c r="F3685" s="6" t="s">
        <v>125</v>
      </c>
      <c r="G3685" s="6" t="s">
        <v>126</v>
      </c>
      <c r="H3685" s="6" t="s">
        <v>18</v>
      </c>
      <c r="I3685" s="8">
        <v>0.45</v>
      </c>
      <c r="J3685" s="9">
        <v>2250</v>
      </c>
      <c r="K3685" s="10">
        <f t="shared" si="29"/>
        <v>1012.5</v>
      </c>
      <c r="L3685" s="10">
        <f t="shared" si="28"/>
        <v>455.625</v>
      </c>
      <c r="M3685" s="11">
        <v>0.45</v>
      </c>
      <c r="O3685" s="16"/>
      <c r="P3685" s="14"/>
      <c r="Q3685" s="12"/>
      <c r="R3685" s="13"/>
    </row>
    <row r="3686" spans="1:18" ht="15.75" customHeight="1" x14ac:dyDescent="0.25">
      <c r="A3686" s="1"/>
      <c r="B3686" s="6" t="s">
        <v>14</v>
      </c>
      <c r="C3686" s="6">
        <v>1185732</v>
      </c>
      <c r="D3686" s="7">
        <v>44239</v>
      </c>
      <c r="E3686" s="6" t="s">
        <v>15</v>
      </c>
      <c r="F3686" s="6" t="s">
        <v>125</v>
      </c>
      <c r="G3686" s="6" t="s">
        <v>126</v>
      </c>
      <c r="H3686" s="6" t="s">
        <v>19</v>
      </c>
      <c r="I3686" s="8">
        <v>0.35000000000000003</v>
      </c>
      <c r="J3686" s="9">
        <v>2750</v>
      </c>
      <c r="K3686" s="10">
        <f t="shared" si="29"/>
        <v>962.50000000000011</v>
      </c>
      <c r="L3686" s="10">
        <f t="shared" si="28"/>
        <v>336.875</v>
      </c>
      <c r="M3686" s="11">
        <v>0.35</v>
      </c>
      <c r="O3686" s="16"/>
      <c r="P3686" s="14"/>
      <c r="Q3686" s="12"/>
      <c r="R3686" s="13"/>
    </row>
    <row r="3687" spans="1:18" ht="15.75" customHeight="1" x14ac:dyDescent="0.25">
      <c r="A3687" s="1"/>
      <c r="B3687" s="6" t="s">
        <v>14</v>
      </c>
      <c r="C3687" s="6">
        <v>1185732</v>
      </c>
      <c r="D3687" s="7">
        <v>44239</v>
      </c>
      <c r="E3687" s="6" t="s">
        <v>15</v>
      </c>
      <c r="F3687" s="6" t="s">
        <v>125</v>
      </c>
      <c r="G3687" s="6" t="s">
        <v>126</v>
      </c>
      <c r="H3687" s="6" t="s">
        <v>20</v>
      </c>
      <c r="I3687" s="8">
        <v>0.39999999999999997</v>
      </c>
      <c r="J3687" s="9">
        <v>1500</v>
      </c>
      <c r="K3687" s="10">
        <f t="shared" si="29"/>
        <v>600</v>
      </c>
      <c r="L3687" s="10">
        <f t="shared" si="28"/>
        <v>210</v>
      </c>
      <c r="M3687" s="11">
        <v>0.35</v>
      </c>
      <c r="O3687" s="16"/>
      <c r="P3687" s="14"/>
      <c r="Q3687" s="12"/>
      <c r="R3687" s="13"/>
    </row>
    <row r="3688" spans="1:18" ht="15.75" customHeight="1" x14ac:dyDescent="0.25">
      <c r="A3688" s="1"/>
      <c r="B3688" s="6" t="s">
        <v>14</v>
      </c>
      <c r="C3688" s="6">
        <v>1185732</v>
      </c>
      <c r="D3688" s="7">
        <v>44239</v>
      </c>
      <c r="E3688" s="6" t="s">
        <v>15</v>
      </c>
      <c r="F3688" s="6" t="s">
        <v>125</v>
      </c>
      <c r="G3688" s="6" t="s">
        <v>126</v>
      </c>
      <c r="H3688" s="6" t="s">
        <v>21</v>
      </c>
      <c r="I3688" s="8">
        <v>0.55000000000000004</v>
      </c>
      <c r="J3688" s="9">
        <v>2250</v>
      </c>
      <c r="K3688" s="10">
        <f t="shared" si="29"/>
        <v>1237.5</v>
      </c>
      <c r="L3688" s="10">
        <f t="shared" si="28"/>
        <v>433.125</v>
      </c>
      <c r="M3688" s="11">
        <v>0.35</v>
      </c>
      <c r="O3688" s="16"/>
      <c r="P3688" s="14"/>
      <c r="Q3688" s="12"/>
      <c r="R3688" s="13"/>
    </row>
    <row r="3689" spans="1:18" ht="15.75" customHeight="1" x14ac:dyDescent="0.25">
      <c r="A3689" s="1"/>
      <c r="B3689" s="6" t="s">
        <v>14</v>
      </c>
      <c r="C3689" s="6">
        <v>1185732</v>
      </c>
      <c r="D3689" s="7">
        <v>44239</v>
      </c>
      <c r="E3689" s="6" t="s">
        <v>15</v>
      </c>
      <c r="F3689" s="6" t="s">
        <v>125</v>
      </c>
      <c r="G3689" s="6" t="s">
        <v>126</v>
      </c>
      <c r="H3689" s="6" t="s">
        <v>22</v>
      </c>
      <c r="I3689" s="8">
        <v>0.45</v>
      </c>
      <c r="J3689" s="9">
        <v>3250</v>
      </c>
      <c r="K3689" s="10">
        <f t="shared" si="29"/>
        <v>1462.5</v>
      </c>
      <c r="L3689" s="10">
        <f t="shared" si="28"/>
        <v>585</v>
      </c>
      <c r="M3689" s="11">
        <v>0.39999999999999997</v>
      </c>
      <c r="O3689" s="16"/>
      <c r="P3689" s="14"/>
      <c r="Q3689" s="12"/>
      <c r="R3689" s="13"/>
    </row>
    <row r="3690" spans="1:18" ht="15.75" customHeight="1" x14ac:dyDescent="0.25">
      <c r="A3690" s="1"/>
      <c r="B3690" s="6" t="s">
        <v>14</v>
      </c>
      <c r="C3690" s="6">
        <v>1185732</v>
      </c>
      <c r="D3690" s="7">
        <v>44265</v>
      </c>
      <c r="E3690" s="6" t="s">
        <v>15</v>
      </c>
      <c r="F3690" s="6" t="s">
        <v>125</v>
      </c>
      <c r="G3690" s="6" t="s">
        <v>126</v>
      </c>
      <c r="H3690" s="6" t="s">
        <v>17</v>
      </c>
      <c r="I3690" s="8">
        <v>0.45</v>
      </c>
      <c r="J3690" s="9">
        <v>5450</v>
      </c>
      <c r="K3690" s="10">
        <f t="shared" si="29"/>
        <v>2452.5</v>
      </c>
      <c r="L3690" s="10">
        <f t="shared" si="28"/>
        <v>1103.625</v>
      </c>
      <c r="M3690" s="11">
        <v>0.45</v>
      </c>
      <c r="O3690" s="16"/>
      <c r="P3690" s="14"/>
      <c r="Q3690" s="12"/>
      <c r="R3690" s="13"/>
    </row>
    <row r="3691" spans="1:18" ht="15.75" customHeight="1" x14ac:dyDescent="0.25">
      <c r="A3691" s="1"/>
      <c r="B3691" s="6" t="s">
        <v>14</v>
      </c>
      <c r="C3691" s="6">
        <v>1185732</v>
      </c>
      <c r="D3691" s="7">
        <v>44265</v>
      </c>
      <c r="E3691" s="6" t="s">
        <v>15</v>
      </c>
      <c r="F3691" s="6" t="s">
        <v>125</v>
      </c>
      <c r="G3691" s="6" t="s">
        <v>126</v>
      </c>
      <c r="H3691" s="6" t="s">
        <v>18</v>
      </c>
      <c r="I3691" s="8">
        <v>0.45</v>
      </c>
      <c r="J3691" s="9">
        <v>2500</v>
      </c>
      <c r="K3691" s="10">
        <f t="shared" si="29"/>
        <v>1125</v>
      </c>
      <c r="L3691" s="10">
        <f t="shared" si="28"/>
        <v>506.25</v>
      </c>
      <c r="M3691" s="11">
        <v>0.45</v>
      </c>
      <c r="O3691" s="16"/>
      <c r="P3691" s="14"/>
      <c r="Q3691" s="12"/>
      <c r="R3691" s="13"/>
    </row>
    <row r="3692" spans="1:18" ht="15.75" customHeight="1" x14ac:dyDescent="0.25">
      <c r="A3692" s="1"/>
      <c r="B3692" s="6" t="s">
        <v>14</v>
      </c>
      <c r="C3692" s="6">
        <v>1185732</v>
      </c>
      <c r="D3692" s="7">
        <v>44265</v>
      </c>
      <c r="E3692" s="6" t="s">
        <v>15</v>
      </c>
      <c r="F3692" s="6" t="s">
        <v>125</v>
      </c>
      <c r="G3692" s="6" t="s">
        <v>126</v>
      </c>
      <c r="H3692" s="6" t="s">
        <v>19</v>
      </c>
      <c r="I3692" s="8">
        <v>0.35000000000000003</v>
      </c>
      <c r="J3692" s="9">
        <v>2750</v>
      </c>
      <c r="K3692" s="10">
        <f t="shared" si="29"/>
        <v>962.50000000000011</v>
      </c>
      <c r="L3692" s="10">
        <f t="shared" si="28"/>
        <v>336.875</v>
      </c>
      <c r="M3692" s="11">
        <v>0.35</v>
      </c>
      <c r="O3692" s="16"/>
      <c r="P3692" s="14"/>
      <c r="Q3692" s="12"/>
      <c r="R3692" s="13"/>
    </row>
    <row r="3693" spans="1:18" ht="15.75" customHeight="1" x14ac:dyDescent="0.25">
      <c r="A3693" s="1"/>
      <c r="B3693" s="6" t="s">
        <v>14</v>
      </c>
      <c r="C3693" s="6">
        <v>1185732</v>
      </c>
      <c r="D3693" s="7">
        <v>44265</v>
      </c>
      <c r="E3693" s="6" t="s">
        <v>15</v>
      </c>
      <c r="F3693" s="6" t="s">
        <v>125</v>
      </c>
      <c r="G3693" s="6" t="s">
        <v>126</v>
      </c>
      <c r="H3693" s="6" t="s">
        <v>20</v>
      </c>
      <c r="I3693" s="8">
        <v>0.39999999999999997</v>
      </c>
      <c r="J3693" s="9">
        <v>1250</v>
      </c>
      <c r="K3693" s="10">
        <f t="shared" si="29"/>
        <v>499.99999999999994</v>
      </c>
      <c r="L3693" s="10">
        <f t="shared" si="28"/>
        <v>174.99999999999997</v>
      </c>
      <c r="M3693" s="11">
        <v>0.35</v>
      </c>
      <c r="O3693" s="16"/>
      <c r="P3693" s="14"/>
      <c r="Q3693" s="12"/>
      <c r="R3693" s="13"/>
    </row>
    <row r="3694" spans="1:18" ht="15.75" customHeight="1" x14ac:dyDescent="0.25">
      <c r="A3694" s="1"/>
      <c r="B3694" s="6" t="s">
        <v>14</v>
      </c>
      <c r="C3694" s="6">
        <v>1185732</v>
      </c>
      <c r="D3694" s="7">
        <v>44265</v>
      </c>
      <c r="E3694" s="6" t="s">
        <v>15</v>
      </c>
      <c r="F3694" s="6" t="s">
        <v>125</v>
      </c>
      <c r="G3694" s="6" t="s">
        <v>126</v>
      </c>
      <c r="H3694" s="6" t="s">
        <v>21</v>
      </c>
      <c r="I3694" s="8">
        <v>0.55000000000000004</v>
      </c>
      <c r="J3694" s="9">
        <v>1750</v>
      </c>
      <c r="K3694" s="10">
        <f t="shared" si="29"/>
        <v>962.50000000000011</v>
      </c>
      <c r="L3694" s="10">
        <f t="shared" si="28"/>
        <v>336.875</v>
      </c>
      <c r="M3694" s="11">
        <v>0.35</v>
      </c>
      <c r="O3694" s="16"/>
      <c r="P3694" s="14"/>
      <c r="Q3694" s="12"/>
      <c r="R3694" s="13"/>
    </row>
    <row r="3695" spans="1:18" ht="15.75" customHeight="1" x14ac:dyDescent="0.25">
      <c r="A3695" s="1"/>
      <c r="B3695" s="6" t="s">
        <v>14</v>
      </c>
      <c r="C3695" s="6">
        <v>1185732</v>
      </c>
      <c r="D3695" s="7">
        <v>44265</v>
      </c>
      <c r="E3695" s="6" t="s">
        <v>15</v>
      </c>
      <c r="F3695" s="6" t="s">
        <v>125</v>
      </c>
      <c r="G3695" s="6" t="s">
        <v>126</v>
      </c>
      <c r="H3695" s="6" t="s">
        <v>22</v>
      </c>
      <c r="I3695" s="8">
        <v>0.45</v>
      </c>
      <c r="J3695" s="9">
        <v>2750</v>
      </c>
      <c r="K3695" s="10">
        <f t="shared" si="29"/>
        <v>1237.5</v>
      </c>
      <c r="L3695" s="10">
        <f t="shared" si="28"/>
        <v>494.99999999999994</v>
      </c>
      <c r="M3695" s="11">
        <v>0.39999999999999997</v>
      </c>
      <c r="O3695" s="16"/>
      <c r="P3695" s="14"/>
      <c r="Q3695" s="12"/>
      <c r="R3695" s="13"/>
    </row>
    <row r="3696" spans="1:18" ht="15.75" customHeight="1" x14ac:dyDescent="0.25">
      <c r="A3696" s="1"/>
      <c r="B3696" s="6" t="s">
        <v>14</v>
      </c>
      <c r="C3696" s="6">
        <v>1185732</v>
      </c>
      <c r="D3696" s="7">
        <v>44297</v>
      </c>
      <c r="E3696" s="6" t="s">
        <v>15</v>
      </c>
      <c r="F3696" s="6" t="s">
        <v>125</v>
      </c>
      <c r="G3696" s="6" t="s">
        <v>126</v>
      </c>
      <c r="H3696" s="6" t="s">
        <v>17</v>
      </c>
      <c r="I3696" s="8">
        <v>0.45</v>
      </c>
      <c r="J3696" s="9">
        <v>5250</v>
      </c>
      <c r="K3696" s="10">
        <f t="shared" si="29"/>
        <v>2362.5</v>
      </c>
      <c r="L3696" s="10">
        <f t="shared" si="28"/>
        <v>1063.125</v>
      </c>
      <c r="M3696" s="11">
        <v>0.45</v>
      </c>
      <c r="O3696" s="16"/>
      <c r="P3696" s="14"/>
      <c r="Q3696" s="12"/>
      <c r="R3696" s="13"/>
    </row>
    <row r="3697" spans="1:18" ht="15.75" customHeight="1" x14ac:dyDescent="0.25">
      <c r="A3697" s="1"/>
      <c r="B3697" s="6" t="s">
        <v>14</v>
      </c>
      <c r="C3697" s="6">
        <v>1185732</v>
      </c>
      <c r="D3697" s="7">
        <v>44297</v>
      </c>
      <c r="E3697" s="6" t="s">
        <v>15</v>
      </c>
      <c r="F3697" s="6" t="s">
        <v>125</v>
      </c>
      <c r="G3697" s="6" t="s">
        <v>126</v>
      </c>
      <c r="H3697" s="6" t="s">
        <v>18</v>
      </c>
      <c r="I3697" s="8">
        <v>0.45</v>
      </c>
      <c r="J3697" s="9">
        <v>2250</v>
      </c>
      <c r="K3697" s="10">
        <f t="shared" si="29"/>
        <v>1012.5</v>
      </c>
      <c r="L3697" s="10">
        <f t="shared" si="28"/>
        <v>455.625</v>
      </c>
      <c r="M3697" s="11">
        <v>0.45</v>
      </c>
      <c r="O3697" s="16"/>
      <c r="P3697" s="14"/>
      <c r="Q3697" s="12"/>
      <c r="R3697" s="13"/>
    </row>
    <row r="3698" spans="1:18" ht="15.75" customHeight="1" x14ac:dyDescent="0.25">
      <c r="A3698" s="1"/>
      <c r="B3698" s="6" t="s">
        <v>14</v>
      </c>
      <c r="C3698" s="6">
        <v>1185732</v>
      </c>
      <c r="D3698" s="7">
        <v>44297</v>
      </c>
      <c r="E3698" s="6" t="s">
        <v>15</v>
      </c>
      <c r="F3698" s="6" t="s">
        <v>125</v>
      </c>
      <c r="G3698" s="6" t="s">
        <v>126</v>
      </c>
      <c r="H3698" s="6" t="s">
        <v>19</v>
      </c>
      <c r="I3698" s="8">
        <v>0.35000000000000003</v>
      </c>
      <c r="J3698" s="9">
        <v>2250</v>
      </c>
      <c r="K3698" s="10">
        <f t="shared" si="29"/>
        <v>787.50000000000011</v>
      </c>
      <c r="L3698" s="10">
        <f t="shared" si="28"/>
        <v>275.625</v>
      </c>
      <c r="M3698" s="11">
        <v>0.35</v>
      </c>
      <c r="O3698" s="16"/>
      <c r="P3698" s="14"/>
      <c r="Q3698" s="12"/>
      <c r="R3698" s="13"/>
    </row>
    <row r="3699" spans="1:18" ht="15.75" customHeight="1" x14ac:dyDescent="0.25">
      <c r="A3699" s="1"/>
      <c r="B3699" s="6" t="s">
        <v>14</v>
      </c>
      <c r="C3699" s="6">
        <v>1185732</v>
      </c>
      <c r="D3699" s="7">
        <v>44297</v>
      </c>
      <c r="E3699" s="6" t="s">
        <v>15</v>
      </c>
      <c r="F3699" s="6" t="s">
        <v>125</v>
      </c>
      <c r="G3699" s="6" t="s">
        <v>126</v>
      </c>
      <c r="H3699" s="6" t="s">
        <v>20</v>
      </c>
      <c r="I3699" s="8">
        <v>0.39999999999999997</v>
      </c>
      <c r="J3699" s="9">
        <v>1500</v>
      </c>
      <c r="K3699" s="10">
        <f t="shared" si="29"/>
        <v>600</v>
      </c>
      <c r="L3699" s="10">
        <f t="shared" si="28"/>
        <v>210</v>
      </c>
      <c r="M3699" s="11">
        <v>0.35</v>
      </c>
      <c r="O3699" s="16"/>
      <c r="P3699" s="14"/>
      <c r="Q3699" s="12"/>
      <c r="R3699" s="13"/>
    </row>
    <row r="3700" spans="1:18" ht="15.75" customHeight="1" x14ac:dyDescent="0.25">
      <c r="A3700" s="1"/>
      <c r="B3700" s="6" t="s">
        <v>14</v>
      </c>
      <c r="C3700" s="6">
        <v>1185732</v>
      </c>
      <c r="D3700" s="7">
        <v>44297</v>
      </c>
      <c r="E3700" s="6" t="s">
        <v>15</v>
      </c>
      <c r="F3700" s="6" t="s">
        <v>125</v>
      </c>
      <c r="G3700" s="6" t="s">
        <v>126</v>
      </c>
      <c r="H3700" s="6" t="s">
        <v>21</v>
      </c>
      <c r="I3700" s="8">
        <v>0.55000000000000004</v>
      </c>
      <c r="J3700" s="9">
        <v>1500</v>
      </c>
      <c r="K3700" s="10">
        <f t="shared" si="29"/>
        <v>825.00000000000011</v>
      </c>
      <c r="L3700" s="10">
        <f t="shared" si="28"/>
        <v>288.75</v>
      </c>
      <c r="M3700" s="11">
        <v>0.35</v>
      </c>
      <c r="O3700" s="16"/>
      <c r="P3700" s="14"/>
      <c r="Q3700" s="12"/>
      <c r="R3700" s="13"/>
    </row>
    <row r="3701" spans="1:18" ht="15.75" customHeight="1" x14ac:dyDescent="0.25">
      <c r="A3701" s="1"/>
      <c r="B3701" s="6" t="s">
        <v>14</v>
      </c>
      <c r="C3701" s="6">
        <v>1185732</v>
      </c>
      <c r="D3701" s="7">
        <v>44297</v>
      </c>
      <c r="E3701" s="6" t="s">
        <v>15</v>
      </c>
      <c r="F3701" s="6" t="s">
        <v>125</v>
      </c>
      <c r="G3701" s="6" t="s">
        <v>126</v>
      </c>
      <c r="H3701" s="6" t="s">
        <v>22</v>
      </c>
      <c r="I3701" s="8">
        <v>0.45</v>
      </c>
      <c r="J3701" s="9">
        <v>3000</v>
      </c>
      <c r="K3701" s="10">
        <f t="shared" si="29"/>
        <v>1350</v>
      </c>
      <c r="L3701" s="10">
        <f t="shared" si="28"/>
        <v>540</v>
      </c>
      <c r="M3701" s="11">
        <v>0.39999999999999997</v>
      </c>
      <c r="O3701" s="16"/>
      <c r="P3701" s="14"/>
      <c r="Q3701" s="12"/>
      <c r="R3701" s="13"/>
    </row>
    <row r="3702" spans="1:18" ht="15.75" customHeight="1" x14ac:dyDescent="0.25">
      <c r="A3702" s="1"/>
      <c r="B3702" s="6" t="s">
        <v>14</v>
      </c>
      <c r="C3702" s="6">
        <v>1185732</v>
      </c>
      <c r="D3702" s="7">
        <v>44326</v>
      </c>
      <c r="E3702" s="6" t="s">
        <v>15</v>
      </c>
      <c r="F3702" s="6" t="s">
        <v>125</v>
      </c>
      <c r="G3702" s="6" t="s">
        <v>126</v>
      </c>
      <c r="H3702" s="6" t="s">
        <v>17</v>
      </c>
      <c r="I3702" s="8">
        <v>0.6</v>
      </c>
      <c r="J3702" s="9">
        <v>5700</v>
      </c>
      <c r="K3702" s="10">
        <f t="shared" si="29"/>
        <v>3420</v>
      </c>
      <c r="L3702" s="10">
        <f t="shared" si="28"/>
        <v>1539</v>
      </c>
      <c r="M3702" s="11">
        <v>0.45</v>
      </c>
      <c r="O3702" s="16"/>
      <c r="P3702" s="14"/>
      <c r="Q3702" s="12"/>
      <c r="R3702" s="13"/>
    </row>
    <row r="3703" spans="1:18" ht="15.75" customHeight="1" x14ac:dyDescent="0.25">
      <c r="A3703" s="1"/>
      <c r="B3703" s="6" t="s">
        <v>14</v>
      </c>
      <c r="C3703" s="6">
        <v>1185732</v>
      </c>
      <c r="D3703" s="7">
        <v>44326</v>
      </c>
      <c r="E3703" s="6" t="s">
        <v>15</v>
      </c>
      <c r="F3703" s="6" t="s">
        <v>125</v>
      </c>
      <c r="G3703" s="6" t="s">
        <v>126</v>
      </c>
      <c r="H3703" s="6" t="s">
        <v>18</v>
      </c>
      <c r="I3703" s="8">
        <v>0.55000000000000004</v>
      </c>
      <c r="J3703" s="9">
        <v>2750</v>
      </c>
      <c r="K3703" s="10">
        <f t="shared" si="29"/>
        <v>1512.5000000000002</v>
      </c>
      <c r="L3703" s="10">
        <f t="shared" si="28"/>
        <v>680.62500000000011</v>
      </c>
      <c r="M3703" s="11">
        <v>0.45</v>
      </c>
      <c r="O3703" s="16"/>
      <c r="P3703" s="14"/>
      <c r="Q3703" s="12"/>
      <c r="R3703" s="13"/>
    </row>
    <row r="3704" spans="1:18" ht="15.75" customHeight="1" x14ac:dyDescent="0.25">
      <c r="A3704" s="1"/>
      <c r="B3704" s="6" t="s">
        <v>14</v>
      </c>
      <c r="C3704" s="6">
        <v>1185732</v>
      </c>
      <c r="D3704" s="7">
        <v>44326</v>
      </c>
      <c r="E3704" s="6" t="s">
        <v>15</v>
      </c>
      <c r="F3704" s="6" t="s">
        <v>125</v>
      </c>
      <c r="G3704" s="6" t="s">
        <v>126</v>
      </c>
      <c r="H3704" s="6" t="s">
        <v>19</v>
      </c>
      <c r="I3704" s="8">
        <v>0.5</v>
      </c>
      <c r="J3704" s="9">
        <v>3000</v>
      </c>
      <c r="K3704" s="10">
        <f t="shared" si="29"/>
        <v>1500</v>
      </c>
      <c r="L3704" s="10">
        <f t="shared" si="28"/>
        <v>525</v>
      </c>
      <c r="M3704" s="11">
        <v>0.35</v>
      </c>
      <c r="O3704" s="16"/>
      <c r="P3704" s="14"/>
      <c r="Q3704" s="12"/>
      <c r="R3704" s="13"/>
    </row>
    <row r="3705" spans="1:18" ht="15.75" customHeight="1" x14ac:dyDescent="0.25">
      <c r="A3705" s="1"/>
      <c r="B3705" s="6" t="s">
        <v>14</v>
      </c>
      <c r="C3705" s="6">
        <v>1185732</v>
      </c>
      <c r="D3705" s="7">
        <v>44326</v>
      </c>
      <c r="E3705" s="6" t="s">
        <v>15</v>
      </c>
      <c r="F3705" s="6" t="s">
        <v>125</v>
      </c>
      <c r="G3705" s="6" t="s">
        <v>126</v>
      </c>
      <c r="H3705" s="6" t="s">
        <v>20</v>
      </c>
      <c r="I3705" s="8">
        <v>0.5</v>
      </c>
      <c r="J3705" s="9">
        <v>2500</v>
      </c>
      <c r="K3705" s="10">
        <f t="shared" si="29"/>
        <v>1250</v>
      </c>
      <c r="L3705" s="10">
        <f t="shared" si="28"/>
        <v>437.5</v>
      </c>
      <c r="M3705" s="11">
        <v>0.35</v>
      </c>
      <c r="O3705" s="16"/>
      <c r="P3705" s="14"/>
      <c r="Q3705" s="12"/>
      <c r="R3705" s="13"/>
    </row>
    <row r="3706" spans="1:18" ht="15.75" customHeight="1" x14ac:dyDescent="0.25">
      <c r="A3706" s="1"/>
      <c r="B3706" s="6" t="s">
        <v>14</v>
      </c>
      <c r="C3706" s="6">
        <v>1185732</v>
      </c>
      <c r="D3706" s="7">
        <v>44326</v>
      </c>
      <c r="E3706" s="6" t="s">
        <v>15</v>
      </c>
      <c r="F3706" s="6" t="s">
        <v>125</v>
      </c>
      <c r="G3706" s="6" t="s">
        <v>126</v>
      </c>
      <c r="H3706" s="6" t="s">
        <v>21</v>
      </c>
      <c r="I3706" s="8">
        <v>0.6</v>
      </c>
      <c r="J3706" s="9">
        <v>2750</v>
      </c>
      <c r="K3706" s="10">
        <f t="shared" si="29"/>
        <v>1650</v>
      </c>
      <c r="L3706" s="10">
        <f t="shared" si="28"/>
        <v>577.5</v>
      </c>
      <c r="M3706" s="11">
        <v>0.35</v>
      </c>
      <c r="O3706" s="16"/>
      <c r="P3706" s="14"/>
      <c r="Q3706" s="12"/>
      <c r="R3706" s="13"/>
    </row>
    <row r="3707" spans="1:18" ht="15.75" customHeight="1" x14ac:dyDescent="0.25">
      <c r="A3707" s="1"/>
      <c r="B3707" s="6" t="s">
        <v>14</v>
      </c>
      <c r="C3707" s="6">
        <v>1185732</v>
      </c>
      <c r="D3707" s="7">
        <v>44326</v>
      </c>
      <c r="E3707" s="6" t="s">
        <v>15</v>
      </c>
      <c r="F3707" s="6" t="s">
        <v>125</v>
      </c>
      <c r="G3707" s="6" t="s">
        <v>126</v>
      </c>
      <c r="H3707" s="6" t="s">
        <v>22</v>
      </c>
      <c r="I3707" s="8">
        <v>0.65</v>
      </c>
      <c r="J3707" s="9">
        <v>4000</v>
      </c>
      <c r="K3707" s="10">
        <f t="shared" si="29"/>
        <v>2600</v>
      </c>
      <c r="L3707" s="10">
        <f t="shared" si="28"/>
        <v>1040</v>
      </c>
      <c r="M3707" s="11">
        <v>0.39999999999999997</v>
      </c>
      <c r="O3707" s="16"/>
      <c r="P3707" s="14"/>
      <c r="Q3707" s="12"/>
      <c r="R3707" s="13"/>
    </row>
    <row r="3708" spans="1:18" ht="15.75" customHeight="1" x14ac:dyDescent="0.25">
      <c r="A3708" s="1"/>
      <c r="B3708" s="6" t="s">
        <v>14</v>
      </c>
      <c r="C3708" s="6">
        <v>1185732</v>
      </c>
      <c r="D3708" s="7">
        <v>44359</v>
      </c>
      <c r="E3708" s="6" t="s">
        <v>15</v>
      </c>
      <c r="F3708" s="6" t="s">
        <v>125</v>
      </c>
      <c r="G3708" s="6" t="s">
        <v>126</v>
      </c>
      <c r="H3708" s="6" t="s">
        <v>17</v>
      </c>
      <c r="I3708" s="8">
        <v>0.6</v>
      </c>
      <c r="J3708" s="9">
        <v>6500</v>
      </c>
      <c r="K3708" s="10">
        <f t="shared" si="29"/>
        <v>3900</v>
      </c>
      <c r="L3708" s="10">
        <f t="shared" si="28"/>
        <v>1755</v>
      </c>
      <c r="M3708" s="11">
        <v>0.45</v>
      </c>
      <c r="O3708" s="16"/>
      <c r="P3708" s="14"/>
      <c r="Q3708" s="12"/>
      <c r="R3708" s="13"/>
    </row>
    <row r="3709" spans="1:18" ht="15.75" customHeight="1" x14ac:dyDescent="0.25">
      <c r="A3709" s="1"/>
      <c r="B3709" s="6" t="s">
        <v>14</v>
      </c>
      <c r="C3709" s="6">
        <v>1185732</v>
      </c>
      <c r="D3709" s="7">
        <v>44359</v>
      </c>
      <c r="E3709" s="6" t="s">
        <v>15</v>
      </c>
      <c r="F3709" s="6" t="s">
        <v>125</v>
      </c>
      <c r="G3709" s="6" t="s">
        <v>126</v>
      </c>
      <c r="H3709" s="6" t="s">
        <v>18</v>
      </c>
      <c r="I3709" s="8">
        <v>0.55000000000000004</v>
      </c>
      <c r="J3709" s="9">
        <v>4000</v>
      </c>
      <c r="K3709" s="10">
        <f t="shared" si="29"/>
        <v>2200</v>
      </c>
      <c r="L3709" s="10">
        <f t="shared" si="28"/>
        <v>990</v>
      </c>
      <c r="M3709" s="11">
        <v>0.45</v>
      </c>
      <c r="O3709" s="16"/>
      <c r="P3709" s="14"/>
      <c r="Q3709" s="12"/>
      <c r="R3709" s="13"/>
    </row>
    <row r="3710" spans="1:18" ht="15.75" customHeight="1" x14ac:dyDescent="0.25">
      <c r="A3710" s="1"/>
      <c r="B3710" s="6" t="s">
        <v>14</v>
      </c>
      <c r="C3710" s="6">
        <v>1185732</v>
      </c>
      <c r="D3710" s="7">
        <v>44359</v>
      </c>
      <c r="E3710" s="6" t="s">
        <v>15</v>
      </c>
      <c r="F3710" s="6" t="s">
        <v>125</v>
      </c>
      <c r="G3710" s="6" t="s">
        <v>126</v>
      </c>
      <c r="H3710" s="6" t="s">
        <v>19</v>
      </c>
      <c r="I3710" s="8">
        <v>0.5</v>
      </c>
      <c r="J3710" s="9">
        <v>3250</v>
      </c>
      <c r="K3710" s="10">
        <f t="shared" si="29"/>
        <v>1625</v>
      </c>
      <c r="L3710" s="10">
        <f t="shared" si="28"/>
        <v>568.75</v>
      </c>
      <c r="M3710" s="11">
        <v>0.35</v>
      </c>
      <c r="O3710" s="16"/>
      <c r="P3710" s="14"/>
      <c r="Q3710" s="12"/>
      <c r="R3710" s="13"/>
    </row>
    <row r="3711" spans="1:18" ht="15.75" customHeight="1" x14ac:dyDescent="0.25">
      <c r="A3711" s="1"/>
      <c r="B3711" s="6" t="s">
        <v>14</v>
      </c>
      <c r="C3711" s="6">
        <v>1185732</v>
      </c>
      <c r="D3711" s="7">
        <v>44359</v>
      </c>
      <c r="E3711" s="6" t="s">
        <v>15</v>
      </c>
      <c r="F3711" s="6" t="s">
        <v>125</v>
      </c>
      <c r="G3711" s="6" t="s">
        <v>126</v>
      </c>
      <c r="H3711" s="6" t="s">
        <v>20</v>
      </c>
      <c r="I3711" s="8">
        <v>0.5</v>
      </c>
      <c r="J3711" s="9">
        <v>3000</v>
      </c>
      <c r="K3711" s="10">
        <f t="shared" si="29"/>
        <v>1500</v>
      </c>
      <c r="L3711" s="10">
        <f t="shared" si="28"/>
        <v>525</v>
      </c>
      <c r="M3711" s="11">
        <v>0.35</v>
      </c>
      <c r="O3711" s="16"/>
      <c r="P3711" s="14"/>
      <c r="Q3711" s="12"/>
      <c r="R3711" s="13"/>
    </row>
    <row r="3712" spans="1:18" ht="15.75" customHeight="1" x14ac:dyDescent="0.25">
      <c r="A3712" s="1"/>
      <c r="B3712" s="6" t="s">
        <v>14</v>
      </c>
      <c r="C3712" s="6">
        <v>1185732</v>
      </c>
      <c r="D3712" s="7">
        <v>44359</v>
      </c>
      <c r="E3712" s="6" t="s">
        <v>15</v>
      </c>
      <c r="F3712" s="6" t="s">
        <v>125</v>
      </c>
      <c r="G3712" s="6" t="s">
        <v>126</v>
      </c>
      <c r="H3712" s="6" t="s">
        <v>21</v>
      </c>
      <c r="I3712" s="8">
        <v>0.6</v>
      </c>
      <c r="J3712" s="9">
        <v>3000</v>
      </c>
      <c r="K3712" s="10">
        <f t="shared" si="29"/>
        <v>1800</v>
      </c>
      <c r="L3712" s="10">
        <f t="shared" si="28"/>
        <v>630</v>
      </c>
      <c r="M3712" s="11">
        <v>0.35</v>
      </c>
      <c r="O3712" s="16"/>
      <c r="P3712" s="14"/>
      <c r="Q3712" s="12"/>
      <c r="R3712" s="13"/>
    </row>
    <row r="3713" spans="1:18" ht="15.75" customHeight="1" x14ac:dyDescent="0.25">
      <c r="A3713" s="1"/>
      <c r="B3713" s="6" t="s">
        <v>14</v>
      </c>
      <c r="C3713" s="6">
        <v>1185732</v>
      </c>
      <c r="D3713" s="7">
        <v>44359</v>
      </c>
      <c r="E3713" s="6" t="s">
        <v>15</v>
      </c>
      <c r="F3713" s="6" t="s">
        <v>125</v>
      </c>
      <c r="G3713" s="6" t="s">
        <v>126</v>
      </c>
      <c r="H3713" s="6" t="s">
        <v>22</v>
      </c>
      <c r="I3713" s="8">
        <v>0.65</v>
      </c>
      <c r="J3713" s="9">
        <v>4500</v>
      </c>
      <c r="K3713" s="10">
        <f t="shared" si="29"/>
        <v>2925</v>
      </c>
      <c r="L3713" s="10">
        <f t="shared" si="28"/>
        <v>1170</v>
      </c>
      <c r="M3713" s="11">
        <v>0.39999999999999997</v>
      </c>
      <c r="O3713" s="16"/>
      <c r="P3713" s="14"/>
      <c r="Q3713" s="12"/>
      <c r="R3713" s="13"/>
    </row>
    <row r="3714" spans="1:18" ht="15.75" customHeight="1" x14ac:dyDescent="0.25">
      <c r="A3714" s="1"/>
      <c r="B3714" s="6" t="s">
        <v>14</v>
      </c>
      <c r="C3714" s="6">
        <v>1185732</v>
      </c>
      <c r="D3714" s="7">
        <v>44387</v>
      </c>
      <c r="E3714" s="6" t="s">
        <v>15</v>
      </c>
      <c r="F3714" s="6" t="s">
        <v>125</v>
      </c>
      <c r="G3714" s="6" t="s">
        <v>126</v>
      </c>
      <c r="H3714" s="6" t="s">
        <v>17</v>
      </c>
      <c r="I3714" s="8">
        <v>0.6</v>
      </c>
      <c r="J3714" s="9">
        <v>6750</v>
      </c>
      <c r="K3714" s="10">
        <f t="shared" si="29"/>
        <v>4050</v>
      </c>
      <c r="L3714" s="10">
        <f t="shared" si="28"/>
        <v>1822.5</v>
      </c>
      <c r="M3714" s="11">
        <v>0.45</v>
      </c>
      <c r="O3714" s="16"/>
      <c r="P3714" s="14"/>
      <c r="Q3714" s="12"/>
      <c r="R3714" s="13"/>
    </row>
    <row r="3715" spans="1:18" ht="15.75" customHeight="1" x14ac:dyDescent="0.25">
      <c r="A3715" s="1"/>
      <c r="B3715" s="6" t="s">
        <v>14</v>
      </c>
      <c r="C3715" s="6">
        <v>1185732</v>
      </c>
      <c r="D3715" s="7">
        <v>44387</v>
      </c>
      <c r="E3715" s="6" t="s">
        <v>15</v>
      </c>
      <c r="F3715" s="6" t="s">
        <v>125</v>
      </c>
      <c r="G3715" s="6" t="s">
        <v>126</v>
      </c>
      <c r="H3715" s="6" t="s">
        <v>18</v>
      </c>
      <c r="I3715" s="8">
        <v>0.55000000000000004</v>
      </c>
      <c r="J3715" s="9">
        <v>4250</v>
      </c>
      <c r="K3715" s="10">
        <f t="shared" si="29"/>
        <v>2337.5</v>
      </c>
      <c r="L3715" s="10">
        <f t="shared" si="28"/>
        <v>1051.875</v>
      </c>
      <c r="M3715" s="11">
        <v>0.45</v>
      </c>
      <c r="O3715" s="16"/>
      <c r="P3715" s="14"/>
      <c r="Q3715" s="12"/>
      <c r="R3715" s="13"/>
    </row>
    <row r="3716" spans="1:18" ht="15.75" customHeight="1" x14ac:dyDescent="0.25">
      <c r="A3716" s="1"/>
      <c r="B3716" s="6" t="s">
        <v>14</v>
      </c>
      <c r="C3716" s="6">
        <v>1185732</v>
      </c>
      <c r="D3716" s="7">
        <v>44387</v>
      </c>
      <c r="E3716" s="6" t="s">
        <v>15</v>
      </c>
      <c r="F3716" s="6" t="s">
        <v>125</v>
      </c>
      <c r="G3716" s="6" t="s">
        <v>126</v>
      </c>
      <c r="H3716" s="6" t="s">
        <v>19</v>
      </c>
      <c r="I3716" s="8">
        <v>0.5</v>
      </c>
      <c r="J3716" s="9">
        <v>3500</v>
      </c>
      <c r="K3716" s="10">
        <f t="shared" si="29"/>
        <v>1750</v>
      </c>
      <c r="L3716" s="10">
        <f t="shared" si="28"/>
        <v>612.5</v>
      </c>
      <c r="M3716" s="11">
        <v>0.35</v>
      </c>
      <c r="O3716" s="16"/>
      <c r="P3716" s="14"/>
      <c r="Q3716" s="12"/>
      <c r="R3716" s="13"/>
    </row>
    <row r="3717" spans="1:18" ht="15.75" customHeight="1" x14ac:dyDescent="0.25">
      <c r="A3717" s="1"/>
      <c r="B3717" s="6" t="s">
        <v>14</v>
      </c>
      <c r="C3717" s="6">
        <v>1185732</v>
      </c>
      <c r="D3717" s="7">
        <v>44387</v>
      </c>
      <c r="E3717" s="6" t="s">
        <v>15</v>
      </c>
      <c r="F3717" s="6" t="s">
        <v>125</v>
      </c>
      <c r="G3717" s="6" t="s">
        <v>126</v>
      </c>
      <c r="H3717" s="6" t="s">
        <v>20</v>
      </c>
      <c r="I3717" s="8">
        <v>0.5</v>
      </c>
      <c r="J3717" s="9">
        <v>3000</v>
      </c>
      <c r="K3717" s="10">
        <f t="shared" si="29"/>
        <v>1500</v>
      </c>
      <c r="L3717" s="10">
        <f t="shared" si="28"/>
        <v>525</v>
      </c>
      <c r="M3717" s="11">
        <v>0.35</v>
      </c>
      <c r="O3717" s="16"/>
      <c r="P3717" s="14"/>
      <c r="Q3717" s="12"/>
      <c r="R3717" s="13"/>
    </row>
    <row r="3718" spans="1:18" ht="15.75" customHeight="1" x14ac:dyDescent="0.25">
      <c r="A3718" s="1"/>
      <c r="B3718" s="6" t="s">
        <v>14</v>
      </c>
      <c r="C3718" s="6">
        <v>1185732</v>
      </c>
      <c r="D3718" s="7">
        <v>44387</v>
      </c>
      <c r="E3718" s="6" t="s">
        <v>15</v>
      </c>
      <c r="F3718" s="6" t="s">
        <v>125</v>
      </c>
      <c r="G3718" s="6" t="s">
        <v>126</v>
      </c>
      <c r="H3718" s="6" t="s">
        <v>21</v>
      </c>
      <c r="I3718" s="8">
        <v>0.6</v>
      </c>
      <c r="J3718" s="9">
        <v>3250</v>
      </c>
      <c r="K3718" s="10">
        <f t="shared" si="29"/>
        <v>1950</v>
      </c>
      <c r="L3718" s="10">
        <f t="shared" si="28"/>
        <v>682.5</v>
      </c>
      <c r="M3718" s="11">
        <v>0.35</v>
      </c>
      <c r="O3718" s="16"/>
      <c r="P3718" s="14"/>
      <c r="Q3718" s="12"/>
      <c r="R3718" s="13"/>
    </row>
    <row r="3719" spans="1:18" ht="15.75" customHeight="1" x14ac:dyDescent="0.25">
      <c r="A3719" s="1"/>
      <c r="B3719" s="6" t="s">
        <v>14</v>
      </c>
      <c r="C3719" s="6">
        <v>1185732</v>
      </c>
      <c r="D3719" s="7">
        <v>44387</v>
      </c>
      <c r="E3719" s="6" t="s">
        <v>15</v>
      </c>
      <c r="F3719" s="6" t="s">
        <v>125</v>
      </c>
      <c r="G3719" s="6" t="s">
        <v>126</v>
      </c>
      <c r="H3719" s="6" t="s">
        <v>22</v>
      </c>
      <c r="I3719" s="8">
        <v>0.65</v>
      </c>
      <c r="J3719" s="9">
        <v>5000</v>
      </c>
      <c r="K3719" s="10">
        <f t="shared" si="29"/>
        <v>3250</v>
      </c>
      <c r="L3719" s="10">
        <f t="shared" si="28"/>
        <v>1300</v>
      </c>
      <c r="M3719" s="11">
        <v>0.39999999999999997</v>
      </c>
      <c r="O3719" s="16"/>
      <c r="P3719" s="14"/>
      <c r="Q3719" s="12"/>
      <c r="R3719" s="13"/>
    </row>
    <row r="3720" spans="1:18" ht="15.75" customHeight="1" x14ac:dyDescent="0.25">
      <c r="A3720" s="1"/>
      <c r="B3720" s="6" t="s">
        <v>14</v>
      </c>
      <c r="C3720" s="6">
        <v>1185732</v>
      </c>
      <c r="D3720" s="7">
        <v>44419</v>
      </c>
      <c r="E3720" s="6" t="s">
        <v>15</v>
      </c>
      <c r="F3720" s="6" t="s">
        <v>125</v>
      </c>
      <c r="G3720" s="6" t="s">
        <v>126</v>
      </c>
      <c r="H3720" s="6" t="s">
        <v>17</v>
      </c>
      <c r="I3720" s="8">
        <v>0.6</v>
      </c>
      <c r="J3720" s="9">
        <v>6500</v>
      </c>
      <c r="K3720" s="10">
        <f t="shared" si="29"/>
        <v>3900</v>
      </c>
      <c r="L3720" s="10">
        <f t="shared" si="28"/>
        <v>1755</v>
      </c>
      <c r="M3720" s="11">
        <v>0.45</v>
      </c>
      <c r="O3720" s="16"/>
      <c r="P3720" s="14"/>
      <c r="Q3720" s="12"/>
      <c r="R3720" s="13"/>
    </row>
    <row r="3721" spans="1:18" ht="15.75" customHeight="1" x14ac:dyDescent="0.25">
      <c r="A3721" s="1"/>
      <c r="B3721" s="6" t="s">
        <v>14</v>
      </c>
      <c r="C3721" s="6">
        <v>1185732</v>
      </c>
      <c r="D3721" s="7">
        <v>44419</v>
      </c>
      <c r="E3721" s="6" t="s">
        <v>15</v>
      </c>
      <c r="F3721" s="6" t="s">
        <v>125</v>
      </c>
      <c r="G3721" s="6" t="s">
        <v>126</v>
      </c>
      <c r="H3721" s="6" t="s">
        <v>18</v>
      </c>
      <c r="I3721" s="8">
        <v>0.55000000000000004</v>
      </c>
      <c r="J3721" s="9">
        <v>4250</v>
      </c>
      <c r="K3721" s="10">
        <f t="shared" si="29"/>
        <v>2337.5</v>
      </c>
      <c r="L3721" s="10">
        <f t="shared" si="28"/>
        <v>1051.875</v>
      </c>
      <c r="M3721" s="11">
        <v>0.45</v>
      </c>
      <c r="O3721" s="16"/>
      <c r="P3721" s="14"/>
      <c r="Q3721" s="12"/>
      <c r="R3721" s="13"/>
    </row>
    <row r="3722" spans="1:18" ht="15.75" customHeight="1" x14ac:dyDescent="0.25">
      <c r="A3722" s="1"/>
      <c r="B3722" s="6" t="s">
        <v>14</v>
      </c>
      <c r="C3722" s="6">
        <v>1185732</v>
      </c>
      <c r="D3722" s="7">
        <v>44419</v>
      </c>
      <c r="E3722" s="6" t="s">
        <v>15</v>
      </c>
      <c r="F3722" s="6" t="s">
        <v>125</v>
      </c>
      <c r="G3722" s="6" t="s">
        <v>126</v>
      </c>
      <c r="H3722" s="6" t="s">
        <v>19</v>
      </c>
      <c r="I3722" s="8">
        <v>0.5</v>
      </c>
      <c r="J3722" s="9">
        <v>3500</v>
      </c>
      <c r="K3722" s="10">
        <f t="shared" si="29"/>
        <v>1750</v>
      </c>
      <c r="L3722" s="10">
        <f t="shared" si="28"/>
        <v>612.5</v>
      </c>
      <c r="M3722" s="11">
        <v>0.35</v>
      </c>
      <c r="O3722" s="16"/>
      <c r="P3722" s="14"/>
      <c r="Q3722" s="12"/>
      <c r="R3722" s="13"/>
    </row>
    <row r="3723" spans="1:18" ht="15.75" customHeight="1" x14ac:dyDescent="0.25">
      <c r="A3723" s="1"/>
      <c r="B3723" s="6" t="s">
        <v>14</v>
      </c>
      <c r="C3723" s="6">
        <v>1185732</v>
      </c>
      <c r="D3723" s="7">
        <v>44419</v>
      </c>
      <c r="E3723" s="6" t="s">
        <v>15</v>
      </c>
      <c r="F3723" s="6" t="s">
        <v>125</v>
      </c>
      <c r="G3723" s="6" t="s">
        <v>126</v>
      </c>
      <c r="H3723" s="6" t="s">
        <v>20</v>
      </c>
      <c r="I3723" s="8">
        <v>0.5</v>
      </c>
      <c r="J3723" s="9">
        <v>2500</v>
      </c>
      <c r="K3723" s="10">
        <f t="shared" si="29"/>
        <v>1250</v>
      </c>
      <c r="L3723" s="10">
        <f t="shared" si="28"/>
        <v>437.5</v>
      </c>
      <c r="M3723" s="11">
        <v>0.35</v>
      </c>
      <c r="O3723" s="16"/>
      <c r="P3723" s="14"/>
      <c r="Q3723" s="12"/>
      <c r="R3723" s="13"/>
    </row>
    <row r="3724" spans="1:18" ht="15.75" customHeight="1" x14ac:dyDescent="0.25">
      <c r="A3724" s="1"/>
      <c r="B3724" s="6" t="s">
        <v>14</v>
      </c>
      <c r="C3724" s="6">
        <v>1185732</v>
      </c>
      <c r="D3724" s="7">
        <v>44419</v>
      </c>
      <c r="E3724" s="6" t="s">
        <v>15</v>
      </c>
      <c r="F3724" s="6" t="s">
        <v>125</v>
      </c>
      <c r="G3724" s="6" t="s">
        <v>126</v>
      </c>
      <c r="H3724" s="6" t="s">
        <v>21</v>
      </c>
      <c r="I3724" s="8">
        <v>0.6</v>
      </c>
      <c r="J3724" s="9">
        <v>2250</v>
      </c>
      <c r="K3724" s="10">
        <f t="shared" si="29"/>
        <v>1350</v>
      </c>
      <c r="L3724" s="10">
        <f t="shared" si="28"/>
        <v>472.49999999999994</v>
      </c>
      <c r="M3724" s="11">
        <v>0.35</v>
      </c>
      <c r="O3724" s="16"/>
      <c r="P3724" s="14"/>
      <c r="Q3724" s="12"/>
      <c r="R3724" s="13"/>
    </row>
    <row r="3725" spans="1:18" ht="15.75" customHeight="1" x14ac:dyDescent="0.25">
      <c r="A3725" s="1"/>
      <c r="B3725" s="6" t="s">
        <v>14</v>
      </c>
      <c r="C3725" s="6">
        <v>1185732</v>
      </c>
      <c r="D3725" s="7">
        <v>44419</v>
      </c>
      <c r="E3725" s="6" t="s">
        <v>15</v>
      </c>
      <c r="F3725" s="6" t="s">
        <v>125</v>
      </c>
      <c r="G3725" s="6" t="s">
        <v>126</v>
      </c>
      <c r="H3725" s="6" t="s">
        <v>22</v>
      </c>
      <c r="I3725" s="8">
        <v>0.65</v>
      </c>
      <c r="J3725" s="9">
        <v>4000</v>
      </c>
      <c r="K3725" s="10">
        <f t="shared" si="29"/>
        <v>2600</v>
      </c>
      <c r="L3725" s="10">
        <f t="shared" si="28"/>
        <v>1040</v>
      </c>
      <c r="M3725" s="11">
        <v>0.39999999999999997</v>
      </c>
      <c r="O3725" s="16"/>
      <c r="P3725" s="14"/>
      <c r="Q3725" s="12"/>
      <c r="R3725" s="13"/>
    </row>
    <row r="3726" spans="1:18" ht="15.75" customHeight="1" x14ac:dyDescent="0.25">
      <c r="A3726" s="1"/>
      <c r="B3726" s="6" t="s">
        <v>14</v>
      </c>
      <c r="C3726" s="6">
        <v>1185732</v>
      </c>
      <c r="D3726" s="7">
        <v>44449</v>
      </c>
      <c r="E3726" s="6" t="s">
        <v>15</v>
      </c>
      <c r="F3726" s="6" t="s">
        <v>125</v>
      </c>
      <c r="G3726" s="6" t="s">
        <v>126</v>
      </c>
      <c r="H3726" s="6" t="s">
        <v>17</v>
      </c>
      <c r="I3726" s="8">
        <v>0.6</v>
      </c>
      <c r="J3726" s="9">
        <v>5250</v>
      </c>
      <c r="K3726" s="10">
        <f t="shared" si="29"/>
        <v>3150</v>
      </c>
      <c r="L3726" s="10">
        <f t="shared" si="28"/>
        <v>1417.5</v>
      </c>
      <c r="M3726" s="11">
        <v>0.45</v>
      </c>
      <c r="O3726" s="16"/>
      <c r="P3726" s="14"/>
      <c r="Q3726" s="12"/>
      <c r="R3726" s="13"/>
    </row>
    <row r="3727" spans="1:18" ht="15.75" customHeight="1" x14ac:dyDescent="0.25">
      <c r="A3727" s="1"/>
      <c r="B3727" s="6" t="s">
        <v>14</v>
      </c>
      <c r="C3727" s="6">
        <v>1185732</v>
      </c>
      <c r="D3727" s="7">
        <v>44449</v>
      </c>
      <c r="E3727" s="6" t="s">
        <v>15</v>
      </c>
      <c r="F3727" s="6" t="s">
        <v>125</v>
      </c>
      <c r="G3727" s="6" t="s">
        <v>126</v>
      </c>
      <c r="H3727" s="6" t="s">
        <v>18</v>
      </c>
      <c r="I3727" s="8">
        <v>0.55000000000000004</v>
      </c>
      <c r="J3727" s="9">
        <v>3250</v>
      </c>
      <c r="K3727" s="10">
        <f t="shared" si="29"/>
        <v>1787.5000000000002</v>
      </c>
      <c r="L3727" s="10">
        <f t="shared" si="28"/>
        <v>804.37500000000011</v>
      </c>
      <c r="M3727" s="11">
        <v>0.45</v>
      </c>
      <c r="O3727" s="16"/>
      <c r="P3727" s="14"/>
      <c r="Q3727" s="12"/>
      <c r="R3727" s="13"/>
    </row>
    <row r="3728" spans="1:18" ht="15.75" customHeight="1" x14ac:dyDescent="0.25">
      <c r="A3728" s="1"/>
      <c r="B3728" s="6" t="s">
        <v>14</v>
      </c>
      <c r="C3728" s="6">
        <v>1185732</v>
      </c>
      <c r="D3728" s="7">
        <v>44449</v>
      </c>
      <c r="E3728" s="6" t="s">
        <v>15</v>
      </c>
      <c r="F3728" s="6" t="s">
        <v>125</v>
      </c>
      <c r="G3728" s="6" t="s">
        <v>126</v>
      </c>
      <c r="H3728" s="6" t="s">
        <v>19</v>
      </c>
      <c r="I3728" s="8">
        <v>0.5</v>
      </c>
      <c r="J3728" s="9">
        <v>2250</v>
      </c>
      <c r="K3728" s="10">
        <f t="shared" si="29"/>
        <v>1125</v>
      </c>
      <c r="L3728" s="10">
        <f t="shared" si="28"/>
        <v>393.75</v>
      </c>
      <c r="M3728" s="11">
        <v>0.35</v>
      </c>
      <c r="O3728" s="16"/>
      <c r="P3728" s="14"/>
      <c r="Q3728" s="12"/>
      <c r="R3728" s="13"/>
    </row>
    <row r="3729" spans="1:18" ht="15.75" customHeight="1" x14ac:dyDescent="0.25">
      <c r="A3729" s="1"/>
      <c r="B3729" s="6" t="s">
        <v>14</v>
      </c>
      <c r="C3729" s="6">
        <v>1185732</v>
      </c>
      <c r="D3729" s="7">
        <v>44449</v>
      </c>
      <c r="E3729" s="6" t="s">
        <v>15</v>
      </c>
      <c r="F3729" s="6" t="s">
        <v>125</v>
      </c>
      <c r="G3729" s="6" t="s">
        <v>126</v>
      </c>
      <c r="H3729" s="6" t="s">
        <v>20</v>
      </c>
      <c r="I3729" s="8">
        <v>0.5</v>
      </c>
      <c r="J3729" s="9">
        <v>2000</v>
      </c>
      <c r="K3729" s="10">
        <f t="shared" si="29"/>
        <v>1000</v>
      </c>
      <c r="L3729" s="10">
        <f t="shared" si="28"/>
        <v>350</v>
      </c>
      <c r="M3729" s="11">
        <v>0.35</v>
      </c>
      <c r="O3729" s="16"/>
      <c r="P3729" s="14"/>
      <c r="Q3729" s="12"/>
      <c r="R3729" s="13"/>
    </row>
    <row r="3730" spans="1:18" ht="15.75" customHeight="1" x14ac:dyDescent="0.25">
      <c r="A3730" s="1"/>
      <c r="B3730" s="6" t="s">
        <v>14</v>
      </c>
      <c r="C3730" s="6">
        <v>1185732</v>
      </c>
      <c r="D3730" s="7">
        <v>44449</v>
      </c>
      <c r="E3730" s="6" t="s">
        <v>15</v>
      </c>
      <c r="F3730" s="6" t="s">
        <v>125</v>
      </c>
      <c r="G3730" s="6" t="s">
        <v>126</v>
      </c>
      <c r="H3730" s="6" t="s">
        <v>21</v>
      </c>
      <c r="I3730" s="8">
        <v>0.6</v>
      </c>
      <c r="J3730" s="9">
        <v>2000</v>
      </c>
      <c r="K3730" s="10">
        <f t="shared" si="29"/>
        <v>1200</v>
      </c>
      <c r="L3730" s="10">
        <f t="shared" si="28"/>
        <v>420</v>
      </c>
      <c r="M3730" s="11">
        <v>0.35</v>
      </c>
      <c r="O3730" s="16"/>
      <c r="P3730" s="14"/>
      <c r="Q3730" s="12"/>
      <c r="R3730" s="13"/>
    </row>
    <row r="3731" spans="1:18" ht="15.75" customHeight="1" x14ac:dyDescent="0.25">
      <c r="A3731" s="1"/>
      <c r="B3731" s="6" t="s">
        <v>14</v>
      </c>
      <c r="C3731" s="6">
        <v>1185732</v>
      </c>
      <c r="D3731" s="7">
        <v>44449</v>
      </c>
      <c r="E3731" s="6" t="s">
        <v>15</v>
      </c>
      <c r="F3731" s="6" t="s">
        <v>125</v>
      </c>
      <c r="G3731" s="6" t="s">
        <v>126</v>
      </c>
      <c r="H3731" s="6" t="s">
        <v>22</v>
      </c>
      <c r="I3731" s="8">
        <v>0.65</v>
      </c>
      <c r="J3731" s="9">
        <v>3000</v>
      </c>
      <c r="K3731" s="10">
        <f t="shared" si="29"/>
        <v>1950</v>
      </c>
      <c r="L3731" s="10">
        <f t="shared" si="28"/>
        <v>779.99999999999989</v>
      </c>
      <c r="M3731" s="11">
        <v>0.39999999999999997</v>
      </c>
      <c r="O3731" s="16"/>
      <c r="P3731" s="14"/>
      <c r="Q3731" s="12"/>
      <c r="R3731" s="13"/>
    </row>
    <row r="3732" spans="1:18" ht="15.75" customHeight="1" x14ac:dyDescent="0.25">
      <c r="A3732" s="1"/>
      <c r="B3732" s="6" t="s">
        <v>14</v>
      </c>
      <c r="C3732" s="6">
        <v>1185732</v>
      </c>
      <c r="D3732" s="7">
        <v>44481</v>
      </c>
      <c r="E3732" s="6" t="s">
        <v>15</v>
      </c>
      <c r="F3732" s="6" t="s">
        <v>125</v>
      </c>
      <c r="G3732" s="6" t="s">
        <v>126</v>
      </c>
      <c r="H3732" s="6" t="s">
        <v>17</v>
      </c>
      <c r="I3732" s="8">
        <v>0.65</v>
      </c>
      <c r="J3732" s="9">
        <v>4750</v>
      </c>
      <c r="K3732" s="10">
        <f t="shared" si="29"/>
        <v>3087.5</v>
      </c>
      <c r="L3732" s="10">
        <f t="shared" si="28"/>
        <v>1389.375</v>
      </c>
      <c r="M3732" s="11">
        <v>0.45</v>
      </c>
      <c r="O3732" s="16"/>
      <c r="P3732" s="14"/>
      <c r="Q3732" s="12"/>
      <c r="R3732" s="13"/>
    </row>
    <row r="3733" spans="1:18" ht="15.75" customHeight="1" x14ac:dyDescent="0.25">
      <c r="A3733" s="1"/>
      <c r="B3733" s="6" t="s">
        <v>14</v>
      </c>
      <c r="C3733" s="6">
        <v>1185732</v>
      </c>
      <c r="D3733" s="7">
        <v>44481</v>
      </c>
      <c r="E3733" s="6" t="s">
        <v>15</v>
      </c>
      <c r="F3733" s="6" t="s">
        <v>125</v>
      </c>
      <c r="G3733" s="6" t="s">
        <v>126</v>
      </c>
      <c r="H3733" s="6" t="s">
        <v>18</v>
      </c>
      <c r="I3733" s="8">
        <v>0.60000000000000009</v>
      </c>
      <c r="J3733" s="9">
        <v>3000</v>
      </c>
      <c r="K3733" s="10">
        <f t="shared" si="29"/>
        <v>1800.0000000000002</v>
      </c>
      <c r="L3733" s="10">
        <f t="shared" si="28"/>
        <v>810.00000000000011</v>
      </c>
      <c r="M3733" s="11">
        <v>0.45</v>
      </c>
      <c r="O3733" s="16"/>
      <c r="P3733" s="14"/>
      <c r="Q3733" s="12"/>
      <c r="R3733" s="13"/>
    </row>
    <row r="3734" spans="1:18" ht="15.75" customHeight="1" x14ac:dyDescent="0.25">
      <c r="A3734" s="1"/>
      <c r="B3734" s="6" t="s">
        <v>14</v>
      </c>
      <c r="C3734" s="6">
        <v>1185732</v>
      </c>
      <c r="D3734" s="7">
        <v>44481</v>
      </c>
      <c r="E3734" s="6" t="s">
        <v>15</v>
      </c>
      <c r="F3734" s="6" t="s">
        <v>125</v>
      </c>
      <c r="G3734" s="6" t="s">
        <v>126</v>
      </c>
      <c r="H3734" s="6" t="s">
        <v>19</v>
      </c>
      <c r="I3734" s="8">
        <v>0.60000000000000009</v>
      </c>
      <c r="J3734" s="9">
        <v>2000</v>
      </c>
      <c r="K3734" s="10">
        <f t="shared" si="29"/>
        <v>1200.0000000000002</v>
      </c>
      <c r="L3734" s="10">
        <f t="shared" si="28"/>
        <v>420.00000000000006</v>
      </c>
      <c r="M3734" s="11">
        <v>0.35</v>
      </c>
      <c r="O3734" s="16"/>
      <c r="P3734" s="14"/>
      <c r="Q3734" s="12"/>
      <c r="R3734" s="13"/>
    </row>
    <row r="3735" spans="1:18" ht="15.75" customHeight="1" x14ac:dyDescent="0.25">
      <c r="A3735" s="1"/>
      <c r="B3735" s="6" t="s">
        <v>14</v>
      </c>
      <c r="C3735" s="6">
        <v>1185732</v>
      </c>
      <c r="D3735" s="7">
        <v>44481</v>
      </c>
      <c r="E3735" s="6" t="s">
        <v>15</v>
      </c>
      <c r="F3735" s="6" t="s">
        <v>125</v>
      </c>
      <c r="G3735" s="6" t="s">
        <v>126</v>
      </c>
      <c r="H3735" s="6" t="s">
        <v>20</v>
      </c>
      <c r="I3735" s="8">
        <v>0.60000000000000009</v>
      </c>
      <c r="J3735" s="9">
        <v>1750</v>
      </c>
      <c r="K3735" s="10">
        <f t="shared" si="29"/>
        <v>1050.0000000000002</v>
      </c>
      <c r="L3735" s="10">
        <f t="shared" si="28"/>
        <v>367.50000000000006</v>
      </c>
      <c r="M3735" s="11">
        <v>0.35</v>
      </c>
      <c r="O3735" s="16"/>
      <c r="P3735" s="14"/>
      <c r="Q3735" s="12"/>
      <c r="R3735" s="13"/>
    </row>
    <row r="3736" spans="1:18" ht="15.75" customHeight="1" x14ac:dyDescent="0.25">
      <c r="A3736" s="1"/>
      <c r="B3736" s="6" t="s">
        <v>14</v>
      </c>
      <c r="C3736" s="6">
        <v>1185732</v>
      </c>
      <c r="D3736" s="7">
        <v>44481</v>
      </c>
      <c r="E3736" s="6" t="s">
        <v>15</v>
      </c>
      <c r="F3736" s="6" t="s">
        <v>125</v>
      </c>
      <c r="G3736" s="6" t="s">
        <v>126</v>
      </c>
      <c r="H3736" s="6" t="s">
        <v>21</v>
      </c>
      <c r="I3736" s="8">
        <v>0.70000000000000007</v>
      </c>
      <c r="J3736" s="9">
        <v>1750</v>
      </c>
      <c r="K3736" s="10">
        <f t="shared" si="29"/>
        <v>1225.0000000000002</v>
      </c>
      <c r="L3736" s="10">
        <f t="shared" si="28"/>
        <v>428.75000000000006</v>
      </c>
      <c r="M3736" s="11">
        <v>0.35</v>
      </c>
      <c r="O3736" s="16"/>
      <c r="P3736" s="14"/>
      <c r="Q3736" s="12"/>
      <c r="R3736" s="13"/>
    </row>
    <row r="3737" spans="1:18" ht="15.75" customHeight="1" x14ac:dyDescent="0.25">
      <c r="A3737" s="1"/>
      <c r="B3737" s="6" t="s">
        <v>14</v>
      </c>
      <c r="C3737" s="6">
        <v>1185732</v>
      </c>
      <c r="D3737" s="7">
        <v>44481</v>
      </c>
      <c r="E3737" s="6" t="s">
        <v>15</v>
      </c>
      <c r="F3737" s="6" t="s">
        <v>125</v>
      </c>
      <c r="G3737" s="6" t="s">
        <v>126</v>
      </c>
      <c r="H3737" s="6" t="s">
        <v>22</v>
      </c>
      <c r="I3737" s="8">
        <v>0.75</v>
      </c>
      <c r="J3737" s="9">
        <v>3000</v>
      </c>
      <c r="K3737" s="10">
        <f t="shared" si="29"/>
        <v>2250</v>
      </c>
      <c r="L3737" s="10">
        <f t="shared" si="28"/>
        <v>899.99999999999989</v>
      </c>
      <c r="M3737" s="11">
        <v>0.39999999999999997</v>
      </c>
      <c r="O3737" s="16"/>
      <c r="P3737" s="14"/>
      <c r="Q3737" s="12"/>
      <c r="R3737" s="13"/>
    </row>
    <row r="3738" spans="1:18" ht="15.75" customHeight="1" x14ac:dyDescent="0.25">
      <c r="A3738" s="1"/>
      <c r="B3738" s="6" t="s">
        <v>14</v>
      </c>
      <c r="C3738" s="6">
        <v>1185732</v>
      </c>
      <c r="D3738" s="7">
        <v>44511</v>
      </c>
      <c r="E3738" s="6" t="s">
        <v>15</v>
      </c>
      <c r="F3738" s="6" t="s">
        <v>125</v>
      </c>
      <c r="G3738" s="6" t="s">
        <v>126</v>
      </c>
      <c r="H3738" s="6" t="s">
        <v>17</v>
      </c>
      <c r="I3738" s="8">
        <v>0.70000000000000007</v>
      </c>
      <c r="J3738" s="9">
        <v>4500</v>
      </c>
      <c r="K3738" s="10">
        <f t="shared" si="29"/>
        <v>3150.0000000000005</v>
      </c>
      <c r="L3738" s="10">
        <f t="shared" si="28"/>
        <v>1417.5000000000002</v>
      </c>
      <c r="M3738" s="11">
        <v>0.45</v>
      </c>
      <c r="O3738" s="16"/>
      <c r="P3738" s="14"/>
      <c r="Q3738" s="12"/>
      <c r="R3738" s="13"/>
    </row>
    <row r="3739" spans="1:18" ht="15.75" customHeight="1" x14ac:dyDescent="0.25">
      <c r="A3739" s="1"/>
      <c r="B3739" s="6" t="s">
        <v>14</v>
      </c>
      <c r="C3739" s="6">
        <v>1185732</v>
      </c>
      <c r="D3739" s="7">
        <v>44511</v>
      </c>
      <c r="E3739" s="6" t="s">
        <v>15</v>
      </c>
      <c r="F3739" s="6" t="s">
        <v>125</v>
      </c>
      <c r="G3739" s="6" t="s">
        <v>126</v>
      </c>
      <c r="H3739" s="6" t="s">
        <v>18</v>
      </c>
      <c r="I3739" s="8">
        <v>0.60000000000000009</v>
      </c>
      <c r="J3739" s="9">
        <v>3250</v>
      </c>
      <c r="K3739" s="10">
        <f t="shared" si="29"/>
        <v>1950.0000000000002</v>
      </c>
      <c r="L3739" s="10">
        <f t="shared" si="28"/>
        <v>877.50000000000011</v>
      </c>
      <c r="M3739" s="11">
        <v>0.45</v>
      </c>
      <c r="O3739" s="16"/>
      <c r="P3739" s="14"/>
      <c r="Q3739" s="12"/>
      <c r="R3739" s="13"/>
    </row>
    <row r="3740" spans="1:18" ht="15.75" customHeight="1" x14ac:dyDescent="0.25">
      <c r="A3740" s="1"/>
      <c r="B3740" s="6" t="s">
        <v>14</v>
      </c>
      <c r="C3740" s="6">
        <v>1185732</v>
      </c>
      <c r="D3740" s="7">
        <v>44511</v>
      </c>
      <c r="E3740" s="6" t="s">
        <v>15</v>
      </c>
      <c r="F3740" s="6" t="s">
        <v>125</v>
      </c>
      <c r="G3740" s="6" t="s">
        <v>126</v>
      </c>
      <c r="H3740" s="6" t="s">
        <v>19</v>
      </c>
      <c r="I3740" s="8">
        <v>0.60000000000000009</v>
      </c>
      <c r="J3740" s="9">
        <v>3200</v>
      </c>
      <c r="K3740" s="10">
        <f t="shared" si="29"/>
        <v>1920.0000000000002</v>
      </c>
      <c r="L3740" s="10">
        <f t="shared" si="28"/>
        <v>672</v>
      </c>
      <c r="M3740" s="11">
        <v>0.35</v>
      </c>
      <c r="O3740" s="16"/>
      <c r="P3740" s="14"/>
      <c r="Q3740" s="12"/>
      <c r="R3740" s="13"/>
    </row>
    <row r="3741" spans="1:18" ht="15.75" customHeight="1" x14ac:dyDescent="0.25">
      <c r="A3741" s="1"/>
      <c r="B3741" s="6" t="s">
        <v>14</v>
      </c>
      <c r="C3741" s="6">
        <v>1185732</v>
      </c>
      <c r="D3741" s="7">
        <v>44511</v>
      </c>
      <c r="E3741" s="6" t="s">
        <v>15</v>
      </c>
      <c r="F3741" s="6" t="s">
        <v>125</v>
      </c>
      <c r="G3741" s="6" t="s">
        <v>126</v>
      </c>
      <c r="H3741" s="6" t="s">
        <v>20</v>
      </c>
      <c r="I3741" s="8">
        <v>0.60000000000000009</v>
      </c>
      <c r="J3741" s="9">
        <v>3000</v>
      </c>
      <c r="K3741" s="10">
        <f t="shared" si="29"/>
        <v>1800.0000000000002</v>
      </c>
      <c r="L3741" s="10">
        <f t="shared" si="28"/>
        <v>630</v>
      </c>
      <c r="M3741" s="11">
        <v>0.35</v>
      </c>
      <c r="O3741" s="16"/>
      <c r="P3741" s="14"/>
      <c r="Q3741" s="12"/>
      <c r="R3741" s="13"/>
    </row>
    <row r="3742" spans="1:18" ht="15.75" customHeight="1" x14ac:dyDescent="0.25">
      <c r="A3742" s="1"/>
      <c r="B3742" s="6" t="s">
        <v>14</v>
      </c>
      <c r="C3742" s="6">
        <v>1185732</v>
      </c>
      <c r="D3742" s="7">
        <v>44511</v>
      </c>
      <c r="E3742" s="6" t="s">
        <v>15</v>
      </c>
      <c r="F3742" s="6" t="s">
        <v>125</v>
      </c>
      <c r="G3742" s="6" t="s">
        <v>126</v>
      </c>
      <c r="H3742" s="6" t="s">
        <v>21</v>
      </c>
      <c r="I3742" s="8">
        <v>0.70000000000000007</v>
      </c>
      <c r="J3742" s="9">
        <v>2750</v>
      </c>
      <c r="K3742" s="10">
        <f t="shared" si="29"/>
        <v>1925.0000000000002</v>
      </c>
      <c r="L3742" s="10">
        <f t="shared" si="28"/>
        <v>673.75</v>
      </c>
      <c r="M3742" s="11">
        <v>0.35</v>
      </c>
      <c r="O3742" s="16"/>
      <c r="P3742" s="14"/>
      <c r="Q3742" s="12"/>
      <c r="R3742" s="13"/>
    </row>
    <row r="3743" spans="1:18" ht="15.75" customHeight="1" x14ac:dyDescent="0.25">
      <c r="A3743" s="1"/>
      <c r="B3743" s="6" t="s">
        <v>14</v>
      </c>
      <c r="C3743" s="6">
        <v>1185732</v>
      </c>
      <c r="D3743" s="7">
        <v>44511</v>
      </c>
      <c r="E3743" s="6" t="s">
        <v>15</v>
      </c>
      <c r="F3743" s="6" t="s">
        <v>125</v>
      </c>
      <c r="G3743" s="6" t="s">
        <v>126</v>
      </c>
      <c r="H3743" s="6" t="s">
        <v>22</v>
      </c>
      <c r="I3743" s="8">
        <v>0.75</v>
      </c>
      <c r="J3743" s="9">
        <v>3750</v>
      </c>
      <c r="K3743" s="10">
        <f t="shared" si="29"/>
        <v>2812.5</v>
      </c>
      <c r="L3743" s="10">
        <f t="shared" si="28"/>
        <v>1125</v>
      </c>
      <c r="M3743" s="11">
        <v>0.39999999999999997</v>
      </c>
      <c r="O3743" s="16"/>
      <c r="P3743" s="14"/>
      <c r="Q3743" s="12"/>
      <c r="R3743" s="13"/>
    </row>
    <row r="3744" spans="1:18" ht="15.75" customHeight="1" x14ac:dyDescent="0.25">
      <c r="A3744" s="1"/>
      <c r="B3744" s="6" t="s">
        <v>14</v>
      </c>
      <c r="C3744" s="6">
        <v>1185732</v>
      </c>
      <c r="D3744" s="7">
        <v>44540</v>
      </c>
      <c r="E3744" s="6" t="s">
        <v>15</v>
      </c>
      <c r="F3744" s="6" t="s">
        <v>125</v>
      </c>
      <c r="G3744" s="6" t="s">
        <v>126</v>
      </c>
      <c r="H3744" s="6" t="s">
        <v>17</v>
      </c>
      <c r="I3744" s="8">
        <v>0.70000000000000007</v>
      </c>
      <c r="J3744" s="9">
        <v>6000</v>
      </c>
      <c r="K3744" s="10">
        <f t="shared" si="29"/>
        <v>4200</v>
      </c>
      <c r="L3744" s="10">
        <f t="shared" si="28"/>
        <v>1890</v>
      </c>
      <c r="M3744" s="11">
        <v>0.45</v>
      </c>
      <c r="O3744" s="16"/>
      <c r="P3744" s="14"/>
      <c r="Q3744" s="12"/>
      <c r="R3744" s="13"/>
    </row>
    <row r="3745" spans="1:18" ht="15.75" customHeight="1" x14ac:dyDescent="0.25">
      <c r="A3745" s="1"/>
      <c r="B3745" s="6" t="s">
        <v>14</v>
      </c>
      <c r="C3745" s="6">
        <v>1185732</v>
      </c>
      <c r="D3745" s="7">
        <v>44540</v>
      </c>
      <c r="E3745" s="6" t="s">
        <v>15</v>
      </c>
      <c r="F3745" s="6" t="s">
        <v>125</v>
      </c>
      <c r="G3745" s="6" t="s">
        <v>126</v>
      </c>
      <c r="H3745" s="6" t="s">
        <v>18</v>
      </c>
      <c r="I3745" s="8">
        <v>0.60000000000000009</v>
      </c>
      <c r="J3745" s="9">
        <v>4000</v>
      </c>
      <c r="K3745" s="10">
        <f t="shared" si="29"/>
        <v>2400.0000000000005</v>
      </c>
      <c r="L3745" s="10">
        <f t="shared" si="28"/>
        <v>1080.0000000000002</v>
      </c>
      <c r="M3745" s="11">
        <v>0.45</v>
      </c>
      <c r="O3745" s="16"/>
      <c r="P3745" s="14"/>
      <c r="Q3745" s="12"/>
      <c r="R3745" s="13"/>
    </row>
    <row r="3746" spans="1:18" ht="15.75" customHeight="1" x14ac:dyDescent="0.25">
      <c r="A3746" s="1"/>
      <c r="B3746" s="6" t="s">
        <v>14</v>
      </c>
      <c r="C3746" s="6">
        <v>1185732</v>
      </c>
      <c r="D3746" s="7">
        <v>44540</v>
      </c>
      <c r="E3746" s="6" t="s">
        <v>15</v>
      </c>
      <c r="F3746" s="6" t="s">
        <v>125</v>
      </c>
      <c r="G3746" s="6" t="s">
        <v>126</v>
      </c>
      <c r="H3746" s="6" t="s">
        <v>19</v>
      </c>
      <c r="I3746" s="8">
        <v>0.60000000000000009</v>
      </c>
      <c r="J3746" s="9">
        <v>3750</v>
      </c>
      <c r="K3746" s="10">
        <f t="shared" si="29"/>
        <v>2250.0000000000005</v>
      </c>
      <c r="L3746" s="10">
        <f t="shared" si="28"/>
        <v>787.50000000000011</v>
      </c>
      <c r="M3746" s="11">
        <v>0.35</v>
      </c>
      <c r="O3746" s="16"/>
      <c r="P3746" s="14"/>
      <c r="Q3746" s="12"/>
      <c r="R3746" s="13"/>
    </row>
    <row r="3747" spans="1:18" ht="15.75" customHeight="1" x14ac:dyDescent="0.25">
      <c r="A3747" s="1"/>
      <c r="B3747" s="6" t="s">
        <v>14</v>
      </c>
      <c r="C3747" s="6">
        <v>1185732</v>
      </c>
      <c r="D3747" s="7">
        <v>44540</v>
      </c>
      <c r="E3747" s="6" t="s">
        <v>15</v>
      </c>
      <c r="F3747" s="6" t="s">
        <v>125</v>
      </c>
      <c r="G3747" s="6" t="s">
        <v>126</v>
      </c>
      <c r="H3747" s="6" t="s">
        <v>20</v>
      </c>
      <c r="I3747" s="8">
        <v>0.60000000000000009</v>
      </c>
      <c r="J3747" s="9">
        <v>3250</v>
      </c>
      <c r="K3747" s="10">
        <f t="shared" si="29"/>
        <v>1950.0000000000002</v>
      </c>
      <c r="L3747" s="10">
        <f t="shared" si="28"/>
        <v>682.5</v>
      </c>
      <c r="M3747" s="11">
        <v>0.35</v>
      </c>
      <c r="O3747" s="16"/>
      <c r="P3747" s="14"/>
      <c r="Q3747" s="12"/>
      <c r="R3747" s="13"/>
    </row>
    <row r="3748" spans="1:18" ht="15.75" customHeight="1" x14ac:dyDescent="0.25">
      <c r="A3748" s="1"/>
      <c r="B3748" s="6" t="s">
        <v>14</v>
      </c>
      <c r="C3748" s="6">
        <v>1185732</v>
      </c>
      <c r="D3748" s="7">
        <v>44540</v>
      </c>
      <c r="E3748" s="6" t="s">
        <v>15</v>
      </c>
      <c r="F3748" s="6" t="s">
        <v>125</v>
      </c>
      <c r="G3748" s="6" t="s">
        <v>126</v>
      </c>
      <c r="H3748" s="6" t="s">
        <v>21</v>
      </c>
      <c r="I3748" s="8">
        <v>0.70000000000000007</v>
      </c>
      <c r="J3748" s="9">
        <v>3250</v>
      </c>
      <c r="K3748" s="10">
        <f t="shared" si="29"/>
        <v>2275</v>
      </c>
      <c r="L3748" s="10">
        <f t="shared" si="28"/>
        <v>796.25</v>
      </c>
      <c r="M3748" s="11">
        <v>0.35</v>
      </c>
      <c r="O3748" s="16"/>
      <c r="P3748" s="14"/>
      <c r="Q3748" s="12"/>
      <c r="R3748" s="13"/>
    </row>
    <row r="3749" spans="1:18" ht="15.75" customHeight="1" x14ac:dyDescent="0.25">
      <c r="A3749" s="1"/>
      <c r="B3749" s="6" t="s">
        <v>14</v>
      </c>
      <c r="C3749" s="6">
        <v>1185732</v>
      </c>
      <c r="D3749" s="7">
        <v>44540</v>
      </c>
      <c r="E3749" s="6" t="s">
        <v>15</v>
      </c>
      <c r="F3749" s="6" t="s">
        <v>125</v>
      </c>
      <c r="G3749" s="6" t="s">
        <v>126</v>
      </c>
      <c r="H3749" s="6" t="s">
        <v>22</v>
      </c>
      <c r="I3749" s="8">
        <v>0.75</v>
      </c>
      <c r="J3749" s="9">
        <v>4250</v>
      </c>
      <c r="K3749" s="10">
        <f t="shared" si="29"/>
        <v>3187.5</v>
      </c>
      <c r="L3749" s="10">
        <f t="shared" si="28"/>
        <v>1275</v>
      </c>
      <c r="M3749" s="11">
        <v>0.39999999999999997</v>
      </c>
      <c r="O3749" s="16"/>
      <c r="P3749" s="14"/>
      <c r="Q3749" s="12"/>
      <c r="R3749" s="13"/>
    </row>
    <row r="3750" spans="1:18" ht="15.75" customHeight="1" x14ac:dyDescent="0.25">
      <c r="A3750" s="1" t="s">
        <v>39</v>
      </c>
      <c r="B3750" s="6" t="s">
        <v>14</v>
      </c>
      <c r="C3750" s="6">
        <v>1185732</v>
      </c>
      <c r="D3750" s="7">
        <v>44217</v>
      </c>
      <c r="E3750" s="6" t="s">
        <v>15</v>
      </c>
      <c r="F3750" s="6" t="s">
        <v>127</v>
      </c>
      <c r="G3750" s="6" t="s">
        <v>128</v>
      </c>
      <c r="H3750" s="6" t="s">
        <v>17</v>
      </c>
      <c r="I3750" s="8">
        <v>0.5</v>
      </c>
      <c r="J3750" s="9">
        <v>5250</v>
      </c>
      <c r="K3750" s="10">
        <f t="shared" si="29"/>
        <v>2625</v>
      </c>
      <c r="L3750" s="10">
        <f t="shared" si="28"/>
        <v>1050</v>
      </c>
      <c r="M3750" s="11">
        <v>0.4</v>
      </c>
      <c r="O3750" s="16"/>
      <c r="P3750" s="14"/>
      <c r="Q3750" s="12"/>
      <c r="R3750" s="13"/>
    </row>
    <row r="3751" spans="1:18" ht="15.75" customHeight="1" x14ac:dyDescent="0.25">
      <c r="A3751" s="1"/>
      <c r="B3751" s="6" t="s">
        <v>14</v>
      </c>
      <c r="C3751" s="6">
        <v>1185732</v>
      </c>
      <c r="D3751" s="7">
        <v>44217</v>
      </c>
      <c r="E3751" s="6" t="s">
        <v>15</v>
      </c>
      <c r="F3751" s="6" t="s">
        <v>127</v>
      </c>
      <c r="G3751" s="6" t="s">
        <v>128</v>
      </c>
      <c r="H3751" s="6" t="s">
        <v>18</v>
      </c>
      <c r="I3751" s="8">
        <v>0.5</v>
      </c>
      <c r="J3751" s="9">
        <v>3250</v>
      </c>
      <c r="K3751" s="10">
        <f t="shared" si="29"/>
        <v>1625</v>
      </c>
      <c r="L3751" s="10">
        <f t="shared" si="28"/>
        <v>650</v>
      </c>
      <c r="M3751" s="11">
        <v>0.4</v>
      </c>
      <c r="O3751" s="16"/>
      <c r="P3751" s="14"/>
      <c r="Q3751" s="12"/>
      <c r="R3751" s="13"/>
    </row>
    <row r="3752" spans="1:18" ht="15.75" customHeight="1" x14ac:dyDescent="0.25">
      <c r="A3752" s="1"/>
      <c r="B3752" s="6" t="s">
        <v>14</v>
      </c>
      <c r="C3752" s="6">
        <v>1185732</v>
      </c>
      <c r="D3752" s="7">
        <v>44217</v>
      </c>
      <c r="E3752" s="6" t="s">
        <v>15</v>
      </c>
      <c r="F3752" s="6" t="s">
        <v>127</v>
      </c>
      <c r="G3752" s="6" t="s">
        <v>128</v>
      </c>
      <c r="H3752" s="6" t="s">
        <v>19</v>
      </c>
      <c r="I3752" s="8">
        <v>0.4</v>
      </c>
      <c r="J3752" s="9">
        <v>3250</v>
      </c>
      <c r="K3752" s="10">
        <f t="shared" si="29"/>
        <v>1300</v>
      </c>
      <c r="L3752" s="10">
        <f t="shared" si="28"/>
        <v>390</v>
      </c>
      <c r="M3752" s="11">
        <v>0.3</v>
      </c>
      <c r="O3752" s="16"/>
      <c r="P3752" s="14"/>
      <c r="Q3752" s="12"/>
      <c r="R3752" s="13"/>
    </row>
    <row r="3753" spans="1:18" ht="15.75" customHeight="1" x14ac:dyDescent="0.25">
      <c r="A3753" s="1"/>
      <c r="B3753" s="6" t="s">
        <v>14</v>
      </c>
      <c r="C3753" s="6">
        <v>1185732</v>
      </c>
      <c r="D3753" s="7">
        <v>44217</v>
      </c>
      <c r="E3753" s="6" t="s">
        <v>15</v>
      </c>
      <c r="F3753" s="6" t="s">
        <v>127</v>
      </c>
      <c r="G3753" s="6" t="s">
        <v>128</v>
      </c>
      <c r="H3753" s="6" t="s">
        <v>20</v>
      </c>
      <c r="I3753" s="8">
        <v>0.44999999999999996</v>
      </c>
      <c r="J3753" s="9">
        <v>1750</v>
      </c>
      <c r="K3753" s="10">
        <f t="shared" si="29"/>
        <v>787.49999999999989</v>
      </c>
      <c r="L3753" s="10">
        <f t="shared" si="28"/>
        <v>236.24999999999994</v>
      </c>
      <c r="M3753" s="11">
        <v>0.3</v>
      </c>
      <c r="O3753" s="16"/>
      <c r="P3753" s="14"/>
      <c r="Q3753" s="12"/>
      <c r="R3753" s="13"/>
    </row>
    <row r="3754" spans="1:18" ht="15.75" customHeight="1" x14ac:dyDescent="0.25">
      <c r="A3754" s="1"/>
      <c r="B3754" s="6" t="s">
        <v>14</v>
      </c>
      <c r="C3754" s="6">
        <v>1185732</v>
      </c>
      <c r="D3754" s="7">
        <v>44217</v>
      </c>
      <c r="E3754" s="6" t="s">
        <v>15</v>
      </c>
      <c r="F3754" s="6" t="s">
        <v>127</v>
      </c>
      <c r="G3754" s="6" t="s">
        <v>128</v>
      </c>
      <c r="H3754" s="6" t="s">
        <v>21</v>
      </c>
      <c r="I3754" s="8">
        <v>0.60000000000000009</v>
      </c>
      <c r="J3754" s="9">
        <v>2250</v>
      </c>
      <c r="K3754" s="10">
        <f t="shared" si="29"/>
        <v>1350.0000000000002</v>
      </c>
      <c r="L3754" s="10">
        <f t="shared" si="28"/>
        <v>405.00000000000006</v>
      </c>
      <c r="M3754" s="11">
        <v>0.3</v>
      </c>
      <c r="O3754" s="16"/>
      <c r="P3754" s="14"/>
      <c r="Q3754" s="12"/>
      <c r="R3754" s="13"/>
    </row>
    <row r="3755" spans="1:18" ht="15.75" customHeight="1" x14ac:dyDescent="0.25">
      <c r="A3755" s="1"/>
      <c r="B3755" s="6" t="s">
        <v>14</v>
      </c>
      <c r="C3755" s="6">
        <v>1185732</v>
      </c>
      <c r="D3755" s="7">
        <v>44217</v>
      </c>
      <c r="E3755" s="6" t="s">
        <v>15</v>
      </c>
      <c r="F3755" s="6" t="s">
        <v>127</v>
      </c>
      <c r="G3755" s="6" t="s">
        <v>128</v>
      </c>
      <c r="H3755" s="6" t="s">
        <v>22</v>
      </c>
      <c r="I3755" s="8">
        <v>0.5</v>
      </c>
      <c r="J3755" s="9">
        <v>3250</v>
      </c>
      <c r="K3755" s="10">
        <f t="shared" si="29"/>
        <v>1625</v>
      </c>
      <c r="L3755" s="10">
        <f t="shared" si="28"/>
        <v>568.75</v>
      </c>
      <c r="M3755" s="11">
        <v>0.35</v>
      </c>
      <c r="O3755" s="16"/>
      <c r="P3755" s="14"/>
      <c r="Q3755" s="12"/>
      <c r="R3755" s="13"/>
    </row>
    <row r="3756" spans="1:18" ht="15.75" customHeight="1" x14ac:dyDescent="0.25">
      <c r="A3756" s="1"/>
      <c r="B3756" s="6" t="s">
        <v>14</v>
      </c>
      <c r="C3756" s="6">
        <v>1185732</v>
      </c>
      <c r="D3756" s="7">
        <v>44246</v>
      </c>
      <c r="E3756" s="6" t="s">
        <v>15</v>
      </c>
      <c r="F3756" s="6" t="s">
        <v>127</v>
      </c>
      <c r="G3756" s="6" t="s">
        <v>128</v>
      </c>
      <c r="H3756" s="6" t="s">
        <v>17</v>
      </c>
      <c r="I3756" s="8">
        <v>0.5</v>
      </c>
      <c r="J3756" s="9">
        <v>6000</v>
      </c>
      <c r="K3756" s="10">
        <f t="shared" si="29"/>
        <v>3000</v>
      </c>
      <c r="L3756" s="10">
        <f t="shared" si="28"/>
        <v>1200</v>
      </c>
      <c r="M3756" s="11">
        <v>0.4</v>
      </c>
      <c r="O3756" s="16"/>
      <c r="P3756" s="14"/>
      <c r="Q3756" s="12"/>
      <c r="R3756" s="13"/>
    </row>
    <row r="3757" spans="1:18" ht="15.75" customHeight="1" x14ac:dyDescent="0.25">
      <c r="A3757" s="1"/>
      <c r="B3757" s="6" t="s">
        <v>14</v>
      </c>
      <c r="C3757" s="6">
        <v>1185732</v>
      </c>
      <c r="D3757" s="7">
        <v>44246</v>
      </c>
      <c r="E3757" s="6" t="s">
        <v>15</v>
      </c>
      <c r="F3757" s="6" t="s">
        <v>127</v>
      </c>
      <c r="G3757" s="6" t="s">
        <v>128</v>
      </c>
      <c r="H3757" s="6" t="s">
        <v>18</v>
      </c>
      <c r="I3757" s="8">
        <v>0.5</v>
      </c>
      <c r="J3757" s="9">
        <v>2500</v>
      </c>
      <c r="K3757" s="10">
        <f t="shared" si="29"/>
        <v>1250</v>
      </c>
      <c r="L3757" s="10">
        <f t="shared" si="28"/>
        <v>500</v>
      </c>
      <c r="M3757" s="11">
        <v>0.4</v>
      </c>
      <c r="O3757" s="16"/>
      <c r="P3757" s="14"/>
      <c r="Q3757" s="12"/>
      <c r="R3757" s="13"/>
    </row>
    <row r="3758" spans="1:18" ht="15.75" customHeight="1" x14ac:dyDescent="0.25">
      <c r="A3758" s="1"/>
      <c r="B3758" s="6" t="s">
        <v>14</v>
      </c>
      <c r="C3758" s="6">
        <v>1185732</v>
      </c>
      <c r="D3758" s="7">
        <v>44246</v>
      </c>
      <c r="E3758" s="6" t="s">
        <v>15</v>
      </c>
      <c r="F3758" s="6" t="s">
        <v>127</v>
      </c>
      <c r="G3758" s="6" t="s">
        <v>128</v>
      </c>
      <c r="H3758" s="6" t="s">
        <v>19</v>
      </c>
      <c r="I3758" s="8">
        <v>0.4</v>
      </c>
      <c r="J3758" s="9">
        <v>3000</v>
      </c>
      <c r="K3758" s="10">
        <f t="shared" si="29"/>
        <v>1200</v>
      </c>
      <c r="L3758" s="10">
        <f t="shared" si="28"/>
        <v>360</v>
      </c>
      <c r="M3758" s="11">
        <v>0.3</v>
      </c>
      <c r="O3758" s="16"/>
      <c r="P3758" s="14"/>
      <c r="Q3758" s="12"/>
      <c r="R3758" s="13"/>
    </row>
    <row r="3759" spans="1:18" ht="15.75" customHeight="1" x14ac:dyDescent="0.25">
      <c r="A3759" s="1"/>
      <c r="B3759" s="6" t="s">
        <v>14</v>
      </c>
      <c r="C3759" s="6">
        <v>1185732</v>
      </c>
      <c r="D3759" s="7">
        <v>44246</v>
      </c>
      <c r="E3759" s="6" t="s">
        <v>15</v>
      </c>
      <c r="F3759" s="6" t="s">
        <v>127</v>
      </c>
      <c r="G3759" s="6" t="s">
        <v>128</v>
      </c>
      <c r="H3759" s="6" t="s">
        <v>20</v>
      </c>
      <c r="I3759" s="8">
        <v>0.44999999999999996</v>
      </c>
      <c r="J3759" s="9">
        <v>2000</v>
      </c>
      <c r="K3759" s="10">
        <f t="shared" si="29"/>
        <v>899.99999999999989</v>
      </c>
      <c r="L3759" s="10">
        <f t="shared" si="28"/>
        <v>269.99999999999994</v>
      </c>
      <c r="M3759" s="11">
        <v>0.3</v>
      </c>
      <c r="O3759" s="16"/>
      <c r="P3759" s="14"/>
      <c r="Q3759" s="12"/>
      <c r="R3759" s="13"/>
    </row>
    <row r="3760" spans="1:18" ht="15.75" customHeight="1" x14ac:dyDescent="0.25">
      <c r="A3760" s="1"/>
      <c r="B3760" s="6" t="s">
        <v>14</v>
      </c>
      <c r="C3760" s="6">
        <v>1185732</v>
      </c>
      <c r="D3760" s="7">
        <v>44246</v>
      </c>
      <c r="E3760" s="6" t="s">
        <v>15</v>
      </c>
      <c r="F3760" s="6" t="s">
        <v>127</v>
      </c>
      <c r="G3760" s="6" t="s">
        <v>128</v>
      </c>
      <c r="H3760" s="6" t="s">
        <v>21</v>
      </c>
      <c r="I3760" s="8">
        <v>0.60000000000000009</v>
      </c>
      <c r="J3760" s="9">
        <v>2750</v>
      </c>
      <c r="K3760" s="10">
        <f t="shared" si="29"/>
        <v>1650.0000000000002</v>
      </c>
      <c r="L3760" s="10">
        <f t="shared" si="28"/>
        <v>495.00000000000006</v>
      </c>
      <c r="M3760" s="11">
        <v>0.3</v>
      </c>
      <c r="O3760" s="16"/>
      <c r="P3760" s="14"/>
      <c r="Q3760" s="12"/>
      <c r="R3760" s="13"/>
    </row>
    <row r="3761" spans="1:18" ht="15.75" customHeight="1" x14ac:dyDescent="0.25">
      <c r="A3761" s="1"/>
      <c r="B3761" s="6" t="s">
        <v>14</v>
      </c>
      <c r="C3761" s="6">
        <v>1185732</v>
      </c>
      <c r="D3761" s="7">
        <v>44246</v>
      </c>
      <c r="E3761" s="6" t="s">
        <v>15</v>
      </c>
      <c r="F3761" s="6" t="s">
        <v>127</v>
      </c>
      <c r="G3761" s="6" t="s">
        <v>128</v>
      </c>
      <c r="H3761" s="6" t="s">
        <v>22</v>
      </c>
      <c r="I3761" s="8">
        <v>0.5</v>
      </c>
      <c r="J3761" s="9">
        <v>3750</v>
      </c>
      <c r="K3761" s="10">
        <f t="shared" si="29"/>
        <v>1875</v>
      </c>
      <c r="L3761" s="10">
        <f t="shared" si="28"/>
        <v>656.25</v>
      </c>
      <c r="M3761" s="11">
        <v>0.35</v>
      </c>
      <c r="O3761" s="16"/>
      <c r="P3761" s="14"/>
      <c r="Q3761" s="12"/>
      <c r="R3761" s="13"/>
    </row>
    <row r="3762" spans="1:18" ht="15.75" customHeight="1" x14ac:dyDescent="0.25">
      <c r="A3762" s="1"/>
      <c r="B3762" s="6" t="s">
        <v>14</v>
      </c>
      <c r="C3762" s="6">
        <v>1185732</v>
      </c>
      <c r="D3762" s="7">
        <v>44272</v>
      </c>
      <c r="E3762" s="6" t="s">
        <v>15</v>
      </c>
      <c r="F3762" s="6" t="s">
        <v>127</v>
      </c>
      <c r="G3762" s="6" t="s">
        <v>128</v>
      </c>
      <c r="H3762" s="6" t="s">
        <v>17</v>
      </c>
      <c r="I3762" s="8">
        <v>0.5</v>
      </c>
      <c r="J3762" s="9">
        <v>5700</v>
      </c>
      <c r="K3762" s="10">
        <f t="shared" si="29"/>
        <v>2850</v>
      </c>
      <c r="L3762" s="10">
        <f t="shared" si="28"/>
        <v>1140</v>
      </c>
      <c r="M3762" s="11">
        <v>0.4</v>
      </c>
      <c r="O3762" s="16"/>
      <c r="P3762" s="14"/>
      <c r="Q3762" s="12"/>
      <c r="R3762" s="13"/>
    </row>
    <row r="3763" spans="1:18" ht="15.75" customHeight="1" x14ac:dyDescent="0.25">
      <c r="A3763" s="1"/>
      <c r="B3763" s="6" t="s">
        <v>14</v>
      </c>
      <c r="C3763" s="6">
        <v>1185732</v>
      </c>
      <c r="D3763" s="7">
        <v>44272</v>
      </c>
      <c r="E3763" s="6" t="s">
        <v>15</v>
      </c>
      <c r="F3763" s="6" t="s">
        <v>127</v>
      </c>
      <c r="G3763" s="6" t="s">
        <v>128</v>
      </c>
      <c r="H3763" s="6" t="s">
        <v>18</v>
      </c>
      <c r="I3763" s="8">
        <v>0.5</v>
      </c>
      <c r="J3763" s="9">
        <v>2750</v>
      </c>
      <c r="K3763" s="10">
        <f t="shared" si="29"/>
        <v>1375</v>
      </c>
      <c r="L3763" s="10">
        <f t="shared" si="28"/>
        <v>550</v>
      </c>
      <c r="M3763" s="11">
        <v>0.4</v>
      </c>
      <c r="O3763" s="16"/>
      <c r="P3763" s="14"/>
      <c r="Q3763" s="12"/>
      <c r="R3763" s="13"/>
    </row>
    <row r="3764" spans="1:18" ht="15.75" customHeight="1" x14ac:dyDescent="0.25">
      <c r="A3764" s="1"/>
      <c r="B3764" s="6" t="s">
        <v>14</v>
      </c>
      <c r="C3764" s="6">
        <v>1185732</v>
      </c>
      <c r="D3764" s="7">
        <v>44272</v>
      </c>
      <c r="E3764" s="6" t="s">
        <v>15</v>
      </c>
      <c r="F3764" s="6" t="s">
        <v>127</v>
      </c>
      <c r="G3764" s="6" t="s">
        <v>128</v>
      </c>
      <c r="H3764" s="6" t="s">
        <v>19</v>
      </c>
      <c r="I3764" s="8">
        <v>0.4</v>
      </c>
      <c r="J3764" s="9">
        <v>3000</v>
      </c>
      <c r="K3764" s="10">
        <f t="shared" si="29"/>
        <v>1200</v>
      </c>
      <c r="L3764" s="10">
        <f t="shared" si="28"/>
        <v>360</v>
      </c>
      <c r="M3764" s="11">
        <v>0.3</v>
      </c>
      <c r="O3764" s="16"/>
      <c r="P3764" s="14"/>
      <c r="Q3764" s="12"/>
      <c r="R3764" s="13"/>
    </row>
    <row r="3765" spans="1:18" ht="15.75" customHeight="1" x14ac:dyDescent="0.25">
      <c r="A3765" s="1"/>
      <c r="B3765" s="6" t="s">
        <v>14</v>
      </c>
      <c r="C3765" s="6">
        <v>1185732</v>
      </c>
      <c r="D3765" s="7">
        <v>44272</v>
      </c>
      <c r="E3765" s="6" t="s">
        <v>15</v>
      </c>
      <c r="F3765" s="6" t="s">
        <v>127</v>
      </c>
      <c r="G3765" s="6" t="s">
        <v>128</v>
      </c>
      <c r="H3765" s="6" t="s">
        <v>20</v>
      </c>
      <c r="I3765" s="8">
        <v>0.44999999999999996</v>
      </c>
      <c r="J3765" s="9">
        <v>1500</v>
      </c>
      <c r="K3765" s="10">
        <f t="shared" si="29"/>
        <v>674.99999999999989</v>
      </c>
      <c r="L3765" s="10">
        <f t="shared" si="28"/>
        <v>202.49999999999997</v>
      </c>
      <c r="M3765" s="11">
        <v>0.3</v>
      </c>
      <c r="O3765" s="16"/>
      <c r="P3765" s="14"/>
      <c r="Q3765" s="12"/>
      <c r="R3765" s="13"/>
    </row>
    <row r="3766" spans="1:18" ht="15.75" customHeight="1" x14ac:dyDescent="0.25">
      <c r="A3766" s="1"/>
      <c r="B3766" s="6" t="s">
        <v>14</v>
      </c>
      <c r="C3766" s="6">
        <v>1185732</v>
      </c>
      <c r="D3766" s="7">
        <v>44272</v>
      </c>
      <c r="E3766" s="6" t="s">
        <v>15</v>
      </c>
      <c r="F3766" s="6" t="s">
        <v>127</v>
      </c>
      <c r="G3766" s="6" t="s">
        <v>128</v>
      </c>
      <c r="H3766" s="6" t="s">
        <v>21</v>
      </c>
      <c r="I3766" s="8">
        <v>0.60000000000000009</v>
      </c>
      <c r="J3766" s="9">
        <v>2000</v>
      </c>
      <c r="K3766" s="10">
        <f t="shared" si="29"/>
        <v>1200.0000000000002</v>
      </c>
      <c r="L3766" s="10">
        <f t="shared" si="28"/>
        <v>360.00000000000006</v>
      </c>
      <c r="M3766" s="11">
        <v>0.3</v>
      </c>
      <c r="O3766" s="16"/>
      <c r="P3766" s="14"/>
      <c r="Q3766" s="12"/>
      <c r="R3766" s="13"/>
    </row>
    <row r="3767" spans="1:18" ht="15.75" customHeight="1" x14ac:dyDescent="0.25">
      <c r="A3767" s="1"/>
      <c r="B3767" s="6" t="s">
        <v>14</v>
      </c>
      <c r="C3767" s="6">
        <v>1185732</v>
      </c>
      <c r="D3767" s="7">
        <v>44272</v>
      </c>
      <c r="E3767" s="6" t="s">
        <v>15</v>
      </c>
      <c r="F3767" s="6" t="s">
        <v>127</v>
      </c>
      <c r="G3767" s="6" t="s">
        <v>128</v>
      </c>
      <c r="H3767" s="6" t="s">
        <v>22</v>
      </c>
      <c r="I3767" s="8">
        <v>0.5</v>
      </c>
      <c r="J3767" s="9">
        <v>3000</v>
      </c>
      <c r="K3767" s="10">
        <f t="shared" si="29"/>
        <v>1500</v>
      </c>
      <c r="L3767" s="10">
        <f t="shared" si="28"/>
        <v>525</v>
      </c>
      <c r="M3767" s="11">
        <v>0.35</v>
      </c>
      <c r="O3767" s="16"/>
      <c r="P3767" s="14"/>
      <c r="Q3767" s="12"/>
      <c r="R3767" s="13"/>
    </row>
    <row r="3768" spans="1:18" ht="15.75" customHeight="1" x14ac:dyDescent="0.25">
      <c r="A3768" s="1"/>
      <c r="B3768" s="6" t="s">
        <v>14</v>
      </c>
      <c r="C3768" s="6">
        <v>1185732</v>
      </c>
      <c r="D3768" s="7">
        <v>44304</v>
      </c>
      <c r="E3768" s="6" t="s">
        <v>15</v>
      </c>
      <c r="F3768" s="6" t="s">
        <v>127</v>
      </c>
      <c r="G3768" s="6" t="s">
        <v>128</v>
      </c>
      <c r="H3768" s="6" t="s">
        <v>17</v>
      </c>
      <c r="I3768" s="8">
        <v>0.5</v>
      </c>
      <c r="J3768" s="9">
        <v>5500</v>
      </c>
      <c r="K3768" s="10">
        <f t="shared" si="29"/>
        <v>2750</v>
      </c>
      <c r="L3768" s="10">
        <f t="shared" si="28"/>
        <v>1100</v>
      </c>
      <c r="M3768" s="11">
        <v>0.4</v>
      </c>
      <c r="O3768" s="16"/>
      <c r="P3768" s="14"/>
      <c r="Q3768" s="12"/>
      <c r="R3768" s="13"/>
    </row>
    <row r="3769" spans="1:18" ht="15.75" customHeight="1" x14ac:dyDescent="0.25">
      <c r="A3769" s="1"/>
      <c r="B3769" s="6" t="s">
        <v>14</v>
      </c>
      <c r="C3769" s="6">
        <v>1185732</v>
      </c>
      <c r="D3769" s="7">
        <v>44304</v>
      </c>
      <c r="E3769" s="6" t="s">
        <v>15</v>
      </c>
      <c r="F3769" s="6" t="s">
        <v>127</v>
      </c>
      <c r="G3769" s="6" t="s">
        <v>128</v>
      </c>
      <c r="H3769" s="6" t="s">
        <v>18</v>
      </c>
      <c r="I3769" s="8">
        <v>0.5</v>
      </c>
      <c r="J3769" s="9">
        <v>2500</v>
      </c>
      <c r="K3769" s="10">
        <f t="shared" si="29"/>
        <v>1250</v>
      </c>
      <c r="L3769" s="10">
        <f t="shared" si="28"/>
        <v>500</v>
      </c>
      <c r="M3769" s="11">
        <v>0.4</v>
      </c>
      <c r="O3769" s="16"/>
      <c r="P3769" s="14"/>
      <c r="Q3769" s="12"/>
      <c r="R3769" s="13"/>
    </row>
    <row r="3770" spans="1:18" ht="15.75" customHeight="1" x14ac:dyDescent="0.25">
      <c r="A3770" s="1"/>
      <c r="B3770" s="6" t="s">
        <v>14</v>
      </c>
      <c r="C3770" s="6">
        <v>1185732</v>
      </c>
      <c r="D3770" s="7">
        <v>44304</v>
      </c>
      <c r="E3770" s="6" t="s">
        <v>15</v>
      </c>
      <c r="F3770" s="6" t="s">
        <v>127</v>
      </c>
      <c r="G3770" s="6" t="s">
        <v>128</v>
      </c>
      <c r="H3770" s="6" t="s">
        <v>19</v>
      </c>
      <c r="I3770" s="8">
        <v>0.4</v>
      </c>
      <c r="J3770" s="9">
        <v>2500</v>
      </c>
      <c r="K3770" s="10">
        <f t="shared" si="29"/>
        <v>1000</v>
      </c>
      <c r="L3770" s="10">
        <f t="shared" si="28"/>
        <v>300</v>
      </c>
      <c r="M3770" s="11">
        <v>0.3</v>
      </c>
      <c r="O3770" s="16"/>
      <c r="P3770" s="14"/>
      <c r="Q3770" s="12"/>
      <c r="R3770" s="13"/>
    </row>
    <row r="3771" spans="1:18" ht="15.75" customHeight="1" x14ac:dyDescent="0.25">
      <c r="A3771" s="1"/>
      <c r="B3771" s="6" t="s">
        <v>14</v>
      </c>
      <c r="C3771" s="6">
        <v>1185732</v>
      </c>
      <c r="D3771" s="7">
        <v>44304</v>
      </c>
      <c r="E3771" s="6" t="s">
        <v>15</v>
      </c>
      <c r="F3771" s="6" t="s">
        <v>127</v>
      </c>
      <c r="G3771" s="6" t="s">
        <v>128</v>
      </c>
      <c r="H3771" s="6" t="s">
        <v>20</v>
      </c>
      <c r="I3771" s="8">
        <v>0.44999999999999996</v>
      </c>
      <c r="J3771" s="9">
        <v>1750</v>
      </c>
      <c r="K3771" s="10">
        <f t="shared" si="29"/>
        <v>787.49999999999989</v>
      </c>
      <c r="L3771" s="10">
        <f t="shared" si="28"/>
        <v>236.24999999999994</v>
      </c>
      <c r="M3771" s="11">
        <v>0.3</v>
      </c>
      <c r="O3771" s="16"/>
      <c r="P3771" s="14"/>
      <c r="Q3771" s="12"/>
      <c r="R3771" s="13"/>
    </row>
    <row r="3772" spans="1:18" ht="15.75" customHeight="1" x14ac:dyDescent="0.25">
      <c r="A3772" s="1"/>
      <c r="B3772" s="6" t="s">
        <v>14</v>
      </c>
      <c r="C3772" s="6">
        <v>1185732</v>
      </c>
      <c r="D3772" s="7">
        <v>44304</v>
      </c>
      <c r="E3772" s="6" t="s">
        <v>15</v>
      </c>
      <c r="F3772" s="6" t="s">
        <v>127</v>
      </c>
      <c r="G3772" s="6" t="s">
        <v>128</v>
      </c>
      <c r="H3772" s="6" t="s">
        <v>21</v>
      </c>
      <c r="I3772" s="8">
        <v>0.60000000000000009</v>
      </c>
      <c r="J3772" s="9">
        <v>1750</v>
      </c>
      <c r="K3772" s="10">
        <f t="shared" si="29"/>
        <v>1050.0000000000002</v>
      </c>
      <c r="L3772" s="10">
        <f t="shared" si="28"/>
        <v>315.00000000000006</v>
      </c>
      <c r="M3772" s="11">
        <v>0.3</v>
      </c>
      <c r="O3772" s="16"/>
      <c r="P3772" s="14"/>
      <c r="Q3772" s="12"/>
      <c r="R3772" s="13"/>
    </row>
    <row r="3773" spans="1:18" ht="15.75" customHeight="1" x14ac:dyDescent="0.25">
      <c r="A3773" s="1"/>
      <c r="B3773" s="6" t="s">
        <v>14</v>
      </c>
      <c r="C3773" s="6">
        <v>1185732</v>
      </c>
      <c r="D3773" s="7">
        <v>44304</v>
      </c>
      <c r="E3773" s="6" t="s">
        <v>15</v>
      </c>
      <c r="F3773" s="6" t="s">
        <v>127</v>
      </c>
      <c r="G3773" s="6" t="s">
        <v>128</v>
      </c>
      <c r="H3773" s="6" t="s">
        <v>22</v>
      </c>
      <c r="I3773" s="8">
        <v>0.5</v>
      </c>
      <c r="J3773" s="9">
        <v>3250</v>
      </c>
      <c r="K3773" s="10">
        <f t="shared" si="29"/>
        <v>1625</v>
      </c>
      <c r="L3773" s="10">
        <f t="shared" si="28"/>
        <v>568.75</v>
      </c>
      <c r="M3773" s="11">
        <v>0.35</v>
      </c>
      <c r="O3773" s="16"/>
      <c r="P3773" s="14"/>
      <c r="Q3773" s="12"/>
      <c r="R3773" s="13"/>
    </row>
    <row r="3774" spans="1:18" ht="15.75" customHeight="1" x14ac:dyDescent="0.25">
      <c r="A3774" s="1"/>
      <c r="B3774" s="6" t="s">
        <v>14</v>
      </c>
      <c r="C3774" s="6">
        <v>1185732</v>
      </c>
      <c r="D3774" s="7">
        <v>44333</v>
      </c>
      <c r="E3774" s="6" t="s">
        <v>15</v>
      </c>
      <c r="F3774" s="6" t="s">
        <v>127</v>
      </c>
      <c r="G3774" s="6" t="s">
        <v>128</v>
      </c>
      <c r="H3774" s="6" t="s">
        <v>17</v>
      </c>
      <c r="I3774" s="8">
        <v>0.65</v>
      </c>
      <c r="J3774" s="9">
        <v>5950</v>
      </c>
      <c r="K3774" s="10">
        <f t="shared" si="29"/>
        <v>3867.5</v>
      </c>
      <c r="L3774" s="10">
        <f t="shared" si="28"/>
        <v>1547</v>
      </c>
      <c r="M3774" s="11">
        <v>0.4</v>
      </c>
      <c r="O3774" s="16"/>
      <c r="P3774" s="14"/>
      <c r="Q3774" s="12"/>
      <c r="R3774" s="13"/>
    </row>
    <row r="3775" spans="1:18" ht="15.75" customHeight="1" x14ac:dyDescent="0.25">
      <c r="A3775" s="1"/>
      <c r="B3775" s="6" t="s">
        <v>14</v>
      </c>
      <c r="C3775" s="6">
        <v>1185732</v>
      </c>
      <c r="D3775" s="7">
        <v>44333</v>
      </c>
      <c r="E3775" s="6" t="s">
        <v>15</v>
      </c>
      <c r="F3775" s="6" t="s">
        <v>127</v>
      </c>
      <c r="G3775" s="6" t="s">
        <v>128</v>
      </c>
      <c r="H3775" s="6" t="s">
        <v>18</v>
      </c>
      <c r="I3775" s="8">
        <v>0.60000000000000009</v>
      </c>
      <c r="J3775" s="9">
        <v>3000</v>
      </c>
      <c r="K3775" s="10">
        <f t="shared" si="29"/>
        <v>1800.0000000000002</v>
      </c>
      <c r="L3775" s="10">
        <f t="shared" si="28"/>
        <v>720.00000000000011</v>
      </c>
      <c r="M3775" s="11">
        <v>0.4</v>
      </c>
      <c r="O3775" s="16"/>
      <c r="P3775" s="14"/>
      <c r="Q3775" s="12"/>
      <c r="R3775" s="13"/>
    </row>
    <row r="3776" spans="1:18" ht="15.75" customHeight="1" x14ac:dyDescent="0.25">
      <c r="A3776" s="1"/>
      <c r="B3776" s="6" t="s">
        <v>14</v>
      </c>
      <c r="C3776" s="6">
        <v>1185732</v>
      </c>
      <c r="D3776" s="7">
        <v>44333</v>
      </c>
      <c r="E3776" s="6" t="s">
        <v>15</v>
      </c>
      <c r="F3776" s="6" t="s">
        <v>127</v>
      </c>
      <c r="G3776" s="6" t="s">
        <v>128</v>
      </c>
      <c r="H3776" s="6" t="s">
        <v>19</v>
      </c>
      <c r="I3776" s="8">
        <v>0.55000000000000004</v>
      </c>
      <c r="J3776" s="9">
        <v>3250</v>
      </c>
      <c r="K3776" s="10">
        <f t="shared" si="29"/>
        <v>1787.5000000000002</v>
      </c>
      <c r="L3776" s="10">
        <f t="shared" si="28"/>
        <v>536.25</v>
      </c>
      <c r="M3776" s="11">
        <v>0.3</v>
      </c>
      <c r="O3776" s="16"/>
      <c r="P3776" s="14"/>
      <c r="Q3776" s="12"/>
      <c r="R3776" s="13"/>
    </row>
    <row r="3777" spans="1:18" ht="15.75" customHeight="1" x14ac:dyDescent="0.25">
      <c r="A3777" s="1"/>
      <c r="B3777" s="6" t="s">
        <v>14</v>
      </c>
      <c r="C3777" s="6">
        <v>1185732</v>
      </c>
      <c r="D3777" s="7">
        <v>44333</v>
      </c>
      <c r="E3777" s="6" t="s">
        <v>15</v>
      </c>
      <c r="F3777" s="6" t="s">
        <v>127</v>
      </c>
      <c r="G3777" s="6" t="s">
        <v>128</v>
      </c>
      <c r="H3777" s="6" t="s">
        <v>20</v>
      </c>
      <c r="I3777" s="8">
        <v>0.55000000000000004</v>
      </c>
      <c r="J3777" s="9">
        <v>2750</v>
      </c>
      <c r="K3777" s="10">
        <f t="shared" si="29"/>
        <v>1512.5000000000002</v>
      </c>
      <c r="L3777" s="10">
        <f t="shared" si="28"/>
        <v>453.75000000000006</v>
      </c>
      <c r="M3777" s="11">
        <v>0.3</v>
      </c>
      <c r="O3777" s="16"/>
      <c r="P3777" s="14"/>
      <c r="Q3777" s="12"/>
      <c r="R3777" s="13"/>
    </row>
    <row r="3778" spans="1:18" ht="15.75" customHeight="1" x14ac:dyDescent="0.25">
      <c r="A3778" s="1"/>
      <c r="B3778" s="6" t="s">
        <v>14</v>
      </c>
      <c r="C3778" s="6">
        <v>1185732</v>
      </c>
      <c r="D3778" s="7">
        <v>44333</v>
      </c>
      <c r="E3778" s="6" t="s">
        <v>15</v>
      </c>
      <c r="F3778" s="6" t="s">
        <v>127</v>
      </c>
      <c r="G3778" s="6" t="s">
        <v>128</v>
      </c>
      <c r="H3778" s="6" t="s">
        <v>21</v>
      </c>
      <c r="I3778" s="8">
        <v>0.65</v>
      </c>
      <c r="J3778" s="9">
        <v>3000</v>
      </c>
      <c r="K3778" s="10">
        <f t="shared" si="29"/>
        <v>1950</v>
      </c>
      <c r="L3778" s="10">
        <f t="shared" si="28"/>
        <v>585</v>
      </c>
      <c r="M3778" s="11">
        <v>0.3</v>
      </c>
      <c r="O3778" s="16"/>
      <c r="P3778" s="14"/>
      <c r="Q3778" s="12"/>
      <c r="R3778" s="13"/>
    </row>
    <row r="3779" spans="1:18" ht="15.75" customHeight="1" x14ac:dyDescent="0.25">
      <c r="A3779" s="1"/>
      <c r="B3779" s="6" t="s">
        <v>14</v>
      </c>
      <c r="C3779" s="6">
        <v>1185732</v>
      </c>
      <c r="D3779" s="7">
        <v>44333</v>
      </c>
      <c r="E3779" s="6" t="s">
        <v>15</v>
      </c>
      <c r="F3779" s="6" t="s">
        <v>127</v>
      </c>
      <c r="G3779" s="6" t="s">
        <v>128</v>
      </c>
      <c r="H3779" s="6" t="s">
        <v>22</v>
      </c>
      <c r="I3779" s="8">
        <v>0.70000000000000007</v>
      </c>
      <c r="J3779" s="9">
        <v>4250</v>
      </c>
      <c r="K3779" s="10">
        <f t="shared" si="29"/>
        <v>2975.0000000000005</v>
      </c>
      <c r="L3779" s="10">
        <f t="shared" si="28"/>
        <v>1041.25</v>
      </c>
      <c r="M3779" s="11">
        <v>0.35</v>
      </c>
      <c r="O3779" s="16"/>
      <c r="P3779" s="14"/>
      <c r="Q3779" s="12"/>
      <c r="R3779" s="13"/>
    </row>
    <row r="3780" spans="1:18" ht="15.75" customHeight="1" x14ac:dyDescent="0.25">
      <c r="A3780" s="1"/>
      <c r="B3780" s="6" t="s">
        <v>14</v>
      </c>
      <c r="C3780" s="6">
        <v>1185732</v>
      </c>
      <c r="D3780" s="7">
        <v>44366</v>
      </c>
      <c r="E3780" s="6" t="s">
        <v>15</v>
      </c>
      <c r="F3780" s="6" t="s">
        <v>127</v>
      </c>
      <c r="G3780" s="6" t="s">
        <v>128</v>
      </c>
      <c r="H3780" s="6" t="s">
        <v>17</v>
      </c>
      <c r="I3780" s="8">
        <v>0.65</v>
      </c>
      <c r="J3780" s="9">
        <v>6750</v>
      </c>
      <c r="K3780" s="10">
        <f t="shared" si="29"/>
        <v>4387.5</v>
      </c>
      <c r="L3780" s="10">
        <f t="shared" si="28"/>
        <v>1755</v>
      </c>
      <c r="M3780" s="11">
        <v>0.4</v>
      </c>
      <c r="O3780" s="16"/>
      <c r="P3780" s="14"/>
      <c r="Q3780" s="12"/>
      <c r="R3780" s="13"/>
    </row>
    <row r="3781" spans="1:18" ht="15.75" customHeight="1" x14ac:dyDescent="0.25">
      <c r="A3781" s="1"/>
      <c r="B3781" s="6" t="s">
        <v>14</v>
      </c>
      <c r="C3781" s="6">
        <v>1185732</v>
      </c>
      <c r="D3781" s="7">
        <v>44366</v>
      </c>
      <c r="E3781" s="6" t="s">
        <v>15</v>
      </c>
      <c r="F3781" s="6" t="s">
        <v>127</v>
      </c>
      <c r="G3781" s="6" t="s">
        <v>128</v>
      </c>
      <c r="H3781" s="6" t="s">
        <v>18</v>
      </c>
      <c r="I3781" s="8">
        <v>0.60000000000000009</v>
      </c>
      <c r="J3781" s="9">
        <v>4250</v>
      </c>
      <c r="K3781" s="10">
        <f t="shared" si="29"/>
        <v>2550.0000000000005</v>
      </c>
      <c r="L3781" s="10">
        <f t="shared" si="28"/>
        <v>1020.0000000000002</v>
      </c>
      <c r="M3781" s="11">
        <v>0.4</v>
      </c>
      <c r="O3781" s="16"/>
      <c r="P3781" s="14"/>
      <c r="Q3781" s="12"/>
      <c r="R3781" s="13"/>
    </row>
    <row r="3782" spans="1:18" ht="15.75" customHeight="1" x14ac:dyDescent="0.25">
      <c r="A3782" s="1"/>
      <c r="B3782" s="6" t="s">
        <v>14</v>
      </c>
      <c r="C3782" s="6">
        <v>1185732</v>
      </c>
      <c r="D3782" s="7">
        <v>44366</v>
      </c>
      <c r="E3782" s="6" t="s">
        <v>15</v>
      </c>
      <c r="F3782" s="6" t="s">
        <v>127</v>
      </c>
      <c r="G3782" s="6" t="s">
        <v>128</v>
      </c>
      <c r="H3782" s="6" t="s">
        <v>19</v>
      </c>
      <c r="I3782" s="8">
        <v>0.55000000000000004</v>
      </c>
      <c r="J3782" s="9">
        <v>3500</v>
      </c>
      <c r="K3782" s="10">
        <f t="shared" si="29"/>
        <v>1925.0000000000002</v>
      </c>
      <c r="L3782" s="10">
        <f t="shared" si="28"/>
        <v>577.5</v>
      </c>
      <c r="M3782" s="11">
        <v>0.3</v>
      </c>
      <c r="O3782" s="16"/>
      <c r="P3782" s="14"/>
      <c r="Q3782" s="12"/>
      <c r="R3782" s="13"/>
    </row>
    <row r="3783" spans="1:18" ht="15.75" customHeight="1" x14ac:dyDescent="0.25">
      <c r="A3783" s="1"/>
      <c r="B3783" s="6" t="s">
        <v>14</v>
      </c>
      <c r="C3783" s="6">
        <v>1185732</v>
      </c>
      <c r="D3783" s="7">
        <v>44366</v>
      </c>
      <c r="E3783" s="6" t="s">
        <v>15</v>
      </c>
      <c r="F3783" s="6" t="s">
        <v>127</v>
      </c>
      <c r="G3783" s="6" t="s">
        <v>128</v>
      </c>
      <c r="H3783" s="6" t="s">
        <v>20</v>
      </c>
      <c r="I3783" s="8">
        <v>0.55000000000000004</v>
      </c>
      <c r="J3783" s="9">
        <v>3250</v>
      </c>
      <c r="K3783" s="10">
        <f t="shared" si="29"/>
        <v>1787.5000000000002</v>
      </c>
      <c r="L3783" s="10">
        <f t="shared" si="28"/>
        <v>536.25</v>
      </c>
      <c r="M3783" s="11">
        <v>0.3</v>
      </c>
      <c r="O3783" s="16"/>
      <c r="P3783" s="14"/>
      <c r="Q3783" s="12"/>
      <c r="R3783" s="13"/>
    </row>
    <row r="3784" spans="1:18" ht="15.75" customHeight="1" x14ac:dyDescent="0.25">
      <c r="A3784" s="1"/>
      <c r="B3784" s="6" t="s">
        <v>14</v>
      </c>
      <c r="C3784" s="6">
        <v>1185732</v>
      </c>
      <c r="D3784" s="7">
        <v>44366</v>
      </c>
      <c r="E3784" s="6" t="s">
        <v>15</v>
      </c>
      <c r="F3784" s="6" t="s">
        <v>127</v>
      </c>
      <c r="G3784" s="6" t="s">
        <v>128</v>
      </c>
      <c r="H3784" s="6" t="s">
        <v>21</v>
      </c>
      <c r="I3784" s="8">
        <v>0.65</v>
      </c>
      <c r="J3784" s="9">
        <v>3250</v>
      </c>
      <c r="K3784" s="10">
        <f t="shared" si="29"/>
        <v>2112.5</v>
      </c>
      <c r="L3784" s="10">
        <f t="shared" si="28"/>
        <v>633.75</v>
      </c>
      <c r="M3784" s="11">
        <v>0.3</v>
      </c>
      <c r="O3784" s="16"/>
      <c r="P3784" s="14"/>
      <c r="Q3784" s="12"/>
      <c r="R3784" s="13"/>
    </row>
    <row r="3785" spans="1:18" ht="15.75" customHeight="1" x14ac:dyDescent="0.25">
      <c r="A3785" s="1"/>
      <c r="B3785" s="6" t="s">
        <v>14</v>
      </c>
      <c r="C3785" s="6">
        <v>1185732</v>
      </c>
      <c r="D3785" s="7">
        <v>44366</v>
      </c>
      <c r="E3785" s="6" t="s">
        <v>15</v>
      </c>
      <c r="F3785" s="6" t="s">
        <v>127</v>
      </c>
      <c r="G3785" s="6" t="s">
        <v>128</v>
      </c>
      <c r="H3785" s="6" t="s">
        <v>22</v>
      </c>
      <c r="I3785" s="8">
        <v>0.70000000000000007</v>
      </c>
      <c r="J3785" s="9">
        <v>4750</v>
      </c>
      <c r="K3785" s="10">
        <f t="shared" si="29"/>
        <v>3325.0000000000005</v>
      </c>
      <c r="L3785" s="10">
        <f t="shared" si="28"/>
        <v>1163.75</v>
      </c>
      <c r="M3785" s="11">
        <v>0.35</v>
      </c>
      <c r="O3785" s="16"/>
      <c r="P3785" s="14"/>
      <c r="Q3785" s="12"/>
      <c r="R3785" s="13"/>
    </row>
    <row r="3786" spans="1:18" ht="15.75" customHeight="1" x14ac:dyDescent="0.25">
      <c r="A3786" s="1"/>
      <c r="B3786" s="6" t="s">
        <v>14</v>
      </c>
      <c r="C3786" s="6">
        <v>1185732</v>
      </c>
      <c r="D3786" s="7">
        <v>44394</v>
      </c>
      <c r="E3786" s="6" t="s">
        <v>15</v>
      </c>
      <c r="F3786" s="6" t="s">
        <v>127</v>
      </c>
      <c r="G3786" s="6" t="s">
        <v>128</v>
      </c>
      <c r="H3786" s="6" t="s">
        <v>17</v>
      </c>
      <c r="I3786" s="8">
        <v>0.65</v>
      </c>
      <c r="J3786" s="9">
        <v>7000</v>
      </c>
      <c r="K3786" s="10">
        <f t="shared" si="29"/>
        <v>4550</v>
      </c>
      <c r="L3786" s="10">
        <f t="shared" si="28"/>
        <v>1820</v>
      </c>
      <c r="M3786" s="11">
        <v>0.4</v>
      </c>
      <c r="O3786" s="16"/>
      <c r="P3786" s="14"/>
      <c r="Q3786" s="12"/>
      <c r="R3786" s="13"/>
    </row>
    <row r="3787" spans="1:18" ht="15.75" customHeight="1" x14ac:dyDescent="0.25">
      <c r="A3787" s="1"/>
      <c r="B3787" s="6" t="s">
        <v>14</v>
      </c>
      <c r="C3787" s="6">
        <v>1185732</v>
      </c>
      <c r="D3787" s="7">
        <v>44394</v>
      </c>
      <c r="E3787" s="6" t="s">
        <v>15</v>
      </c>
      <c r="F3787" s="6" t="s">
        <v>127</v>
      </c>
      <c r="G3787" s="6" t="s">
        <v>128</v>
      </c>
      <c r="H3787" s="6" t="s">
        <v>18</v>
      </c>
      <c r="I3787" s="8">
        <v>0.60000000000000009</v>
      </c>
      <c r="J3787" s="9">
        <v>4500</v>
      </c>
      <c r="K3787" s="10">
        <f t="shared" si="29"/>
        <v>2700.0000000000005</v>
      </c>
      <c r="L3787" s="10">
        <f t="shared" si="28"/>
        <v>1080.0000000000002</v>
      </c>
      <c r="M3787" s="11">
        <v>0.4</v>
      </c>
      <c r="O3787" s="16"/>
      <c r="P3787" s="14"/>
      <c r="Q3787" s="12"/>
      <c r="R3787" s="13"/>
    </row>
    <row r="3788" spans="1:18" ht="15.75" customHeight="1" x14ac:dyDescent="0.25">
      <c r="A3788" s="1"/>
      <c r="B3788" s="6" t="s">
        <v>14</v>
      </c>
      <c r="C3788" s="6">
        <v>1185732</v>
      </c>
      <c r="D3788" s="7">
        <v>44394</v>
      </c>
      <c r="E3788" s="6" t="s">
        <v>15</v>
      </c>
      <c r="F3788" s="6" t="s">
        <v>127</v>
      </c>
      <c r="G3788" s="6" t="s">
        <v>128</v>
      </c>
      <c r="H3788" s="6" t="s">
        <v>19</v>
      </c>
      <c r="I3788" s="8">
        <v>0.55000000000000004</v>
      </c>
      <c r="J3788" s="9">
        <v>3750</v>
      </c>
      <c r="K3788" s="10">
        <f t="shared" si="29"/>
        <v>2062.5</v>
      </c>
      <c r="L3788" s="10">
        <f t="shared" si="28"/>
        <v>618.75</v>
      </c>
      <c r="M3788" s="11">
        <v>0.3</v>
      </c>
      <c r="O3788" s="16"/>
      <c r="P3788" s="14"/>
      <c r="Q3788" s="12"/>
      <c r="R3788" s="13"/>
    </row>
    <row r="3789" spans="1:18" ht="15.75" customHeight="1" x14ac:dyDescent="0.25">
      <c r="A3789" s="1"/>
      <c r="B3789" s="6" t="s">
        <v>14</v>
      </c>
      <c r="C3789" s="6">
        <v>1185732</v>
      </c>
      <c r="D3789" s="7">
        <v>44394</v>
      </c>
      <c r="E3789" s="6" t="s">
        <v>15</v>
      </c>
      <c r="F3789" s="6" t="s">
        <v>127</v>
      </c>
      <c r="G3789" s="6" t="s">
        <v>128</v>
      </c>
      <c r="H3789" s="6" t="s">
        <v>20</v>
      </c>
      <c r="I3789" s="8">
        <v>0.55000000000000004</v>
      </c>
      <c r="J3789" s="9">
        <v>3250</v>
      </c>
      <c r="K3789" s="10">
        <f t="shared" si="29"/>
        <v>1787.5000000000002</v>
      </c>
      <c r="L3789" s="10">
        <f t="shared" si="28"/>
        <v>536.25</v>
      </c>
      <c r="M3789" s="11">
        <v>0.3</v>
      </c>
      <c r="O3789" s="16"/>
      <c r="P3789" s="14"/>
      <c r="Q3789" s="12"/>
      <c r="R3789" s="13"/>
    </row>
    <row r="3790" spans="1:18" ht="15.75" customHeight="1" x14ac:dyDescent="0.25">
      <c r="A3790" s="1"/>
      <c r="B3790" s="6" t="s">
        <v>14</v>
      </c>
      <c r="C3790" s="6">
        <v>1185732</v>
      </c>
      <c r="D3790" s="7">
        <v>44394</v>
      </c>
      <c r="E3790" s="6" t="s">
        <v>15</v>
      </c>
      <c r="F3790" s="6" t="s">
        <v>127</v>
      </c>
      <c r="G3790" s="6" t="s">
        <v>128</v>
      </c>
      <c r="H3790" s="6" t="s">
        <v>21</v>
      </c>
      <c r="I3790" s="8">
        <v>0.65</v>
      </c>
      <c r="J3790" s="9">
        <v>3500</v>
      </c>
      <c r="K3790" s="10">
        <f t="shared" si="29"/>
        <v>2275</v>
      </c>
      <c r="L3790" s="10">
        <f t="shared" si="28"/>
        <v>682.5</v>
      </c>
      <c r="M3790" s="11">
        <v>0.3</v>
      </c>
      <c r="O3790" s="16"/>
      <c r="P3790" s="14"/>
      <c r="Q3790" s="12"/>
      <c r="R3790" s="13"/>
    </row>
    <row r="3791" spans="1:18" ht="15.75" customHeight="1" x14ac:dyDescent="0.25">
      <c r="A3791" s="1"/>
      <c r="B3791" s="6" t="s">
        <v>14</v>
      </c>
      <c r="C3791" s="6">
        <v>1185732</v>
      </c>
      <c r="D3791" s="7">
        <v>44394</v>
      </c>
      <c r="E3791" s="6" t="s">
        <v>15</v>
      </c>
      <c r="F3791" s="6" t="s">
        <v>127</v>
      </c>
      <c r="G3791" s="6" t="s">
        <v>128</v>
      </c>
      <c r="H3791" s="6" t="s">
        <v>22</v>
      </c>
      <c r="I3791" s="8">
        <v>0.70000000000000007</v>
      </c>
      <c r="J3791" s="9">
        <v>5250</v>
      </c>
      <c r="K3791" s="10">
        <f t="shared" si="29"/>
        <v>3675.0000000000005</v>
      </c>
      <c r="L3791" s="10">
        <f t="shared" si="28"/>
        <v>1286.25</v>
      </c>
      <c r="M3791" s="11">
        <v>0.35</v>
      </c>
      <c r="O3791" s="16"/>
      <c r="P3791" s="14"/>
      <c r="Q3791" s="12"/>
      <c r="R3791" s="13"/>
    </row>
    <row r="3792" spans="1:18" ht="15.75" customHeight="1" x14ac:dyDescent="0.25">
      <c r="A3792" s="1"/>
      <c r="B3792" s="6" t="s">
        <v>14</v>
      </c>
      <c r="C3792" s="6">
        <v>1185732</v>
      </c>
      <c r="D3792" s="7">
        <v>44426</v>
      </c>
      <c r="E3792" s="6" t="s">
        <v>15</v>
      </c>
      <c r="F3792" s="6" t="s">
        <v>127</v>
      </c>
      <c r="G3792" s="6" t="s">
        <v>128</v>
      </c>
      <c r="H3792" s="6" t="s">
        <v>17</v>
      </c>
      <c r="I3792" s="8">
        <v>0.65</v>
      </c>
      <c r="J3792" s="9">
        <v>6750</v>
      </c>
      <c r="K3792" s="10">
        <f t="shared" si="29"/>
        <v>4387.5</v>
      </c>
      <c r="L3792" s="10">
        <f t="shared" si="28"/>
        <v>1755</v>
      </c>
      <c r="M3792" s="11">
        <v>0.4</v>
      </c>
      <c r="O3792" s="16"/>
      <c r="P3792" s="14"/>
      <c r="Q3792" s="12"/>
      <c r="R3792" s="13"/>
    </row>
    <row r="3793" spans="1:18" ht="15.75" customHeight="1" x14ac:dyDescent="0.25">
      <c r="A3793" s="1"/>
      <c r="B3793" s="6" t="s">
        <v>14</v>
      </c>
      <c r="C3793" s="6">
        <v>1185732</v>
      </c>
      <c r="D3793" s="7">
        <v>44426</v>
      </c>
      <c r="E3793" s="6" t="s">
        <v>15</v>
      </c>
      <c r="F3793" s="6" t="s">
        <v>127</v>
      </c>
      <c r="G3793" s="6" t="s">
        <v>128</v>
      </c>
      <c r="H3793" s="6" t="s">
        <v>18</v>
      </c>
      <c r="I3793" s="8">
        <v>0.60000000000000009</v>
      </c>
      <c r="J3793" s="9">
        <v>4500</v>
      </c>
      <c r="K3793" s="10">
        <f t="shared" si="29"/>
        <v>2700.0000000000005</v>
      </c>
      <c r="L3793" s="10">
        <f t="shared" si="28"/>
        <v>1080.0000000000002</v>
      </c>
      <c r="M3793" s="11">
        <v>0.4</v>
      </c>
      <c r="O3793" s="16"/>
      <c r="P3793" s="14"/>
      <c r="Q3793" s="12"/>
      <c r="R3793" s="13"/>
    </row>
    <row r="3794" spans="1:18" ht="15.75" customHeight="1" x14ac:dyDescent="0.25">
      <c r="A3794" s="1"/>
      <c r="B3794" s="6" t="s">
        <v>14</v>
      </c>
      <c r="C3794" s="6">
        <v>1185732</v>
      </c>
      <c r="D3794" s="7">
        <v>44426</v>
      </c>
      <c r="E3794" s="6" t="s">
        <v>15</v>
      </c>
      <c r="F3794" s="6" t="s">
        <v>127</v>
      </c>
      <c r="G3794" s="6" t="s">
        <v>128</v>
      </c>
      <c r="H3794" s="6" t="s">
        <v>19</v>
      </c>
      <c r="I3794" s="8">
        <v>0.55000000000000004</v>
      </c>
      <c r="J3794" s="9">
        <v>3750</v>
      </c>
      <c r="K3794" s="10">
        <f t="shared" si="29"/>
        <v>2062.5</v>
      </c>
      <c r="L3794" s="10">
        <f t="shared" si="28"/>
        <v>618.75</v>
      </c>
      <c r="M3794" s="11">
        <v>0.3</v>
      </c>
      <c r="O3794" s="16"/>
      <c r="P3794" s="14"/>
      <c r="Q3794" s="12"/>
      <c r="R3794" s="13"/>
    </row>
    <row r="3795" spans="1:18" ht="15.75" customHeight="1" x14ac:dyDescent="0.25">
      <c r="A3795" s="1"/>
      <c r="B3795" s="6" t="s">
        <v>14</v>
      </c>
      <c r="C3795" s="6">
        <v>1185732</v>
      </c>
      <c r="D3795" s="7">
        <v>44426</v>
      </c>
      <c r="E3795" s="6" t="s">
        <v>15</v>
      </c>
      <c r="F3795" s="6" t="s">
        <v>127</v>
      </c>
      <c r="G3795" s="6" t="s">
        <v>128</v>
      </c>
      <c r="H3795" s="6" t="s">
        <v>20</v>
      </c>
      <c r="I3795" s="8">
        <v>0.55000000000000004</v>
      </c>
      <c r="J3795" s="9">
        <v>2750</v>
      </c>
      <c r="K3795" s="10">
        <f t="shared" si="29"/>
        <v>1512.5000000000002</v>
      </c>
      <c r="L3795" s="10">
        <f t="shared" si="28"/>
        <v>453.75000000000006</v>
      </c>
      <c r="M3795" s="11">
        <v>0.3</v>
      </c>
      <c r="O3795" s="16"/>
      <c r="P3795" s="14"/>
      <c r="Q3795" s="12"/>
      <c r="R3795" s="13"/>
    </row>
    <row r="3796" spans="1:18" ht="15.75" customHeight="1" x14ac:dyDescent="0.25">
      <c r="A3796" s="1"/>
      <c r="B3796" s="6" t="s">
        <v>14</v>
      </c>
      <c r="C3796" s="6">
        <v>1185732</v>
      </c>
      <c r="D3796" s="7">
        <v>44426</v>
      </c>
      <c r="E3796" s="6" t="s">
        <v>15</v>
      </c>
      <c r="F3796" s="6" t="s">
        <v>127</v>
      </c>
      <c r="G3796" s="6" t="s">
        <v>128</v>
      </c>
      <c r="H3796" s="6" t="s">
        <v>21</v>
      </c>
      <c r="I3796" s="8">
        <v>0.65</v>
      </c>
      <c r="J3796" s="9">
        <v>2500</v>
      </c>
      <c r="K3796" s="10">
        <f t="shared" si="29"/>
        <v>1625</v>
      </c>
      <c r="L3796" s="10">
        <f t="shared" si="28"/>
        <v>487.5</v>
      </c>
      <c r="M3796" s="11">
        <v>0.3</v>
      </c>
      <c r="O3796" s="16"/>
      <c r="P3796" s="14"/>
      <c r="Q3796" s="12"/>
      <c r="R3796" s="13"/>
    </row>
    <row r="3797" spans="1:18" ht="15.75" customHeight="1" x14ac:dyDescent="0.25">
      <c r="A3797" s="1"/>
      <c r="B3797" s="6" t="s">
        <v>14</v>
      </c>
      <c r="C3797" s="6">
        <v>1185732</v>
      </c>
      <c r="D3797" s="7">
        <v>44426</v>
      </c>
      <c r="E3797" s="6" t="s">
        <v>15</v>
      </c>
      <c r="F3797" s="6" t="s">
        <v>127</v>
      </c>
      <c r="G3797" s="6" t="s">
        <v>128</v>
      </c>
      <c r="H3797" s="6" t="s">
        <v>22</v>
      </c>
      <c r="I3797" s="8">
        <v>0.70000000000000007</v>
      </c>
      <c r="J3797" s="9">
        <v>4250</v>
      </c>
      <c r="K3797" s="10">
        <f t="shared" si="29"/>
        <v>2975.0000000000005</v>
      </c>
      <c r="L3797" s="10">
        <f t="shared" si="28"/>
        <v>1041.25</v>
      </c>
      <c r="M3797" s="11">
        <v>0.35</v>
      </c>
      <c r="O3797" s="16"/>
      <c r="P3797" s="14"/>
      <c r="Q3797" s="12"/>
      <c r="R3797" s="13"/>
    </row>
    <row r="3798" spans="1:18" ht="15.75" customHeight="1" x14ac:dyDescent="0.25">
      <c r="A3798" s="1"/>
      <c r="B3798" s="6" t="s">
        <v>14</v>
      </c>
      <c r="C3798" s="6">
        <v>1185732</v>
      </c>
      <c r="D3798" s="7">
        <v>44456</v>
      </c>
      <c r="E3798" s="6" t="s">
        <v>15</v>
      </c>
      <c r="F3798" s="6" t="s">
        <v>127</v>
      </c>
      <c r="G3798" s="6" t="s">
        <v>128</v>
      </c>
      <c r="H3798" s="6" t="s">
        <v>17</v>
      </c>
      <c r="I3798" s="8">
        <v>0.65</v>
      </c>
      <c r="J3798" s="9">
        <v>5500</v>
      </c>
      <c r="K3798" s="10">
        <f t="shared" si="29"/>
        <v>3575</v>
      </c>
      <c r="L3798" s="10">
        <f t="shared" si="28"/>
        <v>1430</v>
      </c>
      <c r="M3798" s="11">
        <v>0.4</v>
      </c>
      <c r="O3798" s="16"/>
      <c r="P3798" s="14"/>
      <c r="Q3798" s="12"/>
      <c r="R3798" s="13"/>
    </row>
    <row r="3799" spans="1:18" ht="15.75" customHeight="1" x14ac:dyDescent="0.25">
      <c r="A3799" s="1"/>
      <c r="B3799" s="6" t="s">
        <v>14</v>
      </c>
      <c r="C3799" s="6">
        <v>1185732</v>
      </c>
      <c r="D3799" s="7">
        <v>44456</v>
      </c>
      <c r="E3799" s="6" t="s">
        <v>15</v>
      </c>
      <c r="F3799" s="6" t="s">
        <v>127</v>
      </c>
      <c r="G3799" s="6" t="s">
        <v>128</v>
      </c>
      <c r="H3799" s="6" t="s">
        <v>18</v>
      </c>
      <c r="I3799" s="8">
        <v>0.60000000000000009</v>
      </c>
      <c r="J3799" s="9">
        <v>3500</v>
      </c>
      <c r="K3799" s="10">
        <f t="shared" si="29"/>
        <v>2100.0000000000005</v>
      </c>
      <c r="L3799" s="10">
        <f t="shared" si="28"/>
        <v>840.00000000000023</v>
      </c>
      <c r="M3799" s="11">
        <v>0.4</v>
      </c>
      <c r="O3799" s="16"/>
      <c r="P3799" s="14"/>
      <c r="Q3799" s="12"/>
      <c r="R3799" s="13"/>
    </row>
    <row r="3800" spans="1:18" ht="15.75" customHeight="1" x14ac:dyDescent="0.25">
      <c r="A3800" s="1"/>
      <c r="B3800" s="6" t="s">
        <v>14</v>
      </c>
      <c r="C3800" s="6">
        <v>1185732</v>
      </c>
      <c r="D3800" s="7">
        <v>44456</v>
      </c>
      <c r="E3800" s="6" t="s">
        <v>15</v>
      </c>
      <c r="F3800" s="6" t="s">
        <v>127</v>
      </c>
      <c r="G3800" s="6" t="s">
        <v>128</v>
      </c>
      <c r="H3800" s="6" t="s">
        <v>19</v>
      </c>
      <c r="I3800" s="8">
        <v>0.55000000000000004</v>
      </c>
      <c r="J3800" s="9">
        <v>2500</v>
      </c>
      <c r="K3800" s="10">
        <f t="shared" si="29"/>
        <v>1375</v>
      </c>
      <c r="L3800" s="10">
        <f t="shared" si="28"/>
        <v>412.5</v>
      </c>
      <c r="M3800" s="11">
        <v>0.3</v>
      </c>
      <c r="O3800" s="16"/>
      <c r="P3800" s="14"/>
      <c r="Q3800" s="12"/>
      <c r="R3800" s="13"/>
    </row>
    <row r="3801" spans="1:18" ht="15.75" customHeight="1" x14ac:dyDescent="0.25">
      <c r="A3801" s="1"/>
      <c r="B3801" s="6" t="s">
        <v>14</v>
      </c>
      <c r="C3801" s="6">
        <v>1185732</v>
      </c>
      <c r="D3801" s="7">
        <v>44456</v>
      </c>
      <c r="E3801" s="6" t="s">
        <v>15</v>
      </c>
      <c r="F3801" s="6" t="s">
        <v>127</v>
      </c>
      <c r="G3801" s="6" t="s">
        <v>128</v>
      </c>
      <c r="H3801" s="6" t="s">
        <v>20</v>
      </c>
      <c r="I3801" s="8">
        <v>0.55000000000000004</v>
      </c>
      <c r="J3801" s="9">
        <v>2250</v>
      </c>
      <c r="K3801" s="10">
        <f t="shared" si="29"/>
        <v>1237.5</v>
      </c>
      <c r="L3801" s="10">
        <f t="shared" si="28"/>
        <v>371.25</v>
      </c>
      <c r="M3801" s="11">
        <v>0.3</v>
      </c>
      <c r="O3801" s="16"/>
      <c r="P3801" s="14"/>
      <c r="Q3801" s="12"/>
      <c r="R3801" s="13"/>
    </row>
    <row r="3802" spans="1:18" ht="15.75" customHeight="1" x14ac:dyDescent="0.25">
      <c r="A3802" s="1"/>
      <c r="B3802" s="6" t="s">
        <v>14</v>
      </c>
      <c r="C3802" s="6">
        <v>1185732</v>
      </c>
      <c r="D3802" s="7">
        <v>44456</v>
      </c>
      <c r="E3802" s="6" t="s">
        <v>15</v>
      </c>
      <c r="F3802" s="6" t="s">
        <v>127</v>
      </c>
      <c r="G3802" s="6" t="s">
        <v>128</v>
      </c>
      <c r="H3802" s="6" t="s">
        <v>21</v>
      </c>
      <c r="I3802" s="8">
        <v>0.65</v>
      </c>
      <c r="J3802" s="9">
        <v>2250</v>
      </c>
      <c r="K3802" s="10">
        <f t="shared" si="29"/>
        <v>1462.5</v>
      </c>
      <c r="L3802" s="10">
        <f t="shared" si="28"/>
        <v>438.75</v>
      </c>
      <c r="M3802" s="11">
        <v>0.3</v>
      </c>
      <c r="O3802" s="16"/>
      <c r="P3802" s="14"/>
      <c r="Q3802" s="12"/>
      <c r="R3802" s="13"/>
    </row>
    <row r="3803" spans="1:18" ht="15.75" customHeight="1" x14ac:dyDescent="0.25">
      <c r="A3803" s="1"/>
      <c r="B3803" s="6" t="s">
        <v>14</v>
      </c>
      <c r="C3803" s="6">
        <v>1185732</v>
      </c>
      <c r="D3803" s="7">
        <v>44456</v>
      </c>
      <c r="E3803" s="6" t="s">
        <v>15</v>
      </c>
      <c r="F3803" s="6" t="s">
        <v>127</v>
      </c>
      <c r="G3803" s="6" t="s">
        <v>128</v>
      </c>
      <c r="H3803" s="6" t="s">
        <v>22</v>
      </c>
      <c r="I3803" s="8">
        <v>0.70000000000000007</v>
      </c>
      <c r="J3803" s="9">
        <v>3250</v>
      </c>
      <c r="K3803" s="10">
        <f t="shared" si="29"/>
        <v>2275</v>
      </c>
      <c r="L3803" s="10">
        <f t="shared" si="28"/>
        <v>796.25</v>
      </c>
      <c r="M3803" s="11">
        <v>0.35</v>
      </c>
      <c r="O3803" s="16"/>
      <c r="P3803" s="14"/>
      <c r="Q3803" s="12"/>
      <c r="R3803" s="13"/>
    </row>
    <row r="3804" spans="1:18" ht="15.75" customHeight="1" x14ac:dyDescent="0.25">
      <c r="A3804" s="1"/>
      <c r="B3804" s="6" t="s">
        <v>14</v>
      </c>
      <c r="C3804" s="6">
        <v>1185732</v>
      </c>
      <c r="D3804" s="7">
        <v>44488</v>
      </c>
      <c r="E3804" s="6" t="s">
        <v>15</v>
      </c>
      <c r="F3804" s="6" t="s">
        <v>127</v>
      </c>
      <c r="G3804" s="6" t="s">
        <v>128</v>
      </c>
      <c r="H3804" s="6" t="s">
        <v>17</v>
      </c>
      <c r="I3804" s="8">
        <v>0.70000000000000007</v>
      </c>
      <c r="J3804" s="9">
        <v>4750</v>
      </c>
      <c r="K3804" s="10">
        <f t="shared" si="29"/>
        <v>3325.0000000000005</v>
      </c>
      <c r="L3804" s="10">
        <f t="shared" si="28"/>
        <v>1330.0000000000002</v>
      </c>
      <c r="M3804" s="11">
        <v>0.4</v>
      </c>
      <c r="O3804" s="16"/>
      <c r="P3804" s="14"/>
      <c r="Q3804" s="12"/>
      <c r="R3804" s="13"/>
    </row>
    <row r="3805" spans="1:18" ht="15.75" customHeight="1" x14ac:dyDescent="0.25">
      <c r="A3805" s="1"/>
      <c r="B3805" s="6" t="s">
        <v>14</v>
      </c>
      <c r="C3805" s="6">
        <v>1185732</v>
      </c>
      <c r="D3805" s="7">
        <v>44488</v>
      </c>
      <c r="E3805" s="6" t="s">
        <v>15</v>
      </c>
      <c r="F3805" s="6" t="s">
        <v>127</v>
      </c>
      <c r="G3805" s="6" t="s">
        <v>128</v>
      </c>
      <c r="H3805" s="6" t="s">
        <v>18</v>
      </c>
      <c r="I3805" s="8">
        <v>0.65000000000000013</v>
      </c>
      <c r="J3805" s="9">
        <v>3000</v>
      </c>
      <c r="K3805" s="10">
        <f t="shared" si="29"/>
        <v>1950.0000000000005</v>
      </c>
      <c r="L3805" s="10">
        <f t="shared" si="28"/>
        <v>780.00000000000023</v>
      </c>
      <c r="M3805" s="11">
        <v>0.4</v>
      </c>
      <c r="O3805" s="16"/>
      <c r="P3805" s="14"/>
      <c r="Q3805" s="12"/>
      <c r="R3805" s="13"/>
    </row>
    <row r="3806" spans="1:18" ht="15.75" customHeight="1" x14ac:dyDescent="0.25">
      <c r="A3806" s="1"/>
      <c r="B3806" s="6" t="s">
        <v>14</v>
      </c>
      <c r="C3806" s="6">
        <v>1185732</v>
      </c>
      <c r="D3806" s="7">
        <v>44488</v>
      </c>
      <c r="E3806" s="6" t="s">
        <v>15</v>
      </c>
      <c r="F3806" s="6" t="s">
        <v>127</v>
      </c>
      <c r="G3806" s="6" t="s">
        <v>128</v>
      </c>
      <c r="H3806" s="6" t="s">
        <v>19</v>
      </c>
      <c r="I3806" s="8">
        <v>0.65000000000000013</v>
      </c>
      <c r="J3806" s="9">
        <v>2000</v>
      </c>
      <c r="K3806" s="10">
        <f t="shared" si="29"/>
        <v>1300.0000000000002</v>
      </c>
      <c r="L3806" s="10">
        <f t="shared" si="28"/>
        <v>390.00000000000006</v>
      </c>
      <c r="M3806" s="11">
        <v>0.3</v>
      </c>
      <c r="O3806" s="16"/>
      <c r="P3806" s="14"/>
      <c r="Q3806" s="12"/>
      <c r="R3806" s="13"/>
    </row>
    <row r="3807" spans="1:18" ht="15.75" customHeight="1" x14ac:dyDescent="0.25">
      <c r="A3807" s="1"/>
      <c r="B3807" s="6" t="s">
        <v>14</v>
      </c>
      <c r="C3807" s="6">
        <v>1185732</v>
      </c>
      <c r="D3807" s="7">
        <v>44488</v>
      </c>
      <c r="E3807" s="6" t="s">
        <v>15</v>
      </c>
      <c r="F3807" s="6" t="s">
        <v>127</v>
      </c>
      <c r="G3807" s="6" t="s">
        <v>128</v>
      </c>
      <c r="H3807" s="6" t="s">
        <v>20</v>
      </c>
      <c r="I3807" s="8">
        <v>0.65000000000000013</v>
      </c>
      <c r="J3807" s="9">
        <v>1750</v>
      </c>
      <c r="K3807" s="10">
        <f t="shared" si="29"/>
        <v>1137.5000000000002</v>
      </c>
      <c r="L3807" s="10">
        <f t="shared" si="28"/>
        <v>341.25000000000006</v>
      </c>
      <c r="M3807" s="11">
        <v>0.3</v>
      </c>
      <c r="O3807" s="16"/>
      <c r="P3807" s="14"/>
      <c r="Q3807" s="12"/>
      <c r="R3807" s="13"/>
    </row>
    <row r="3808" spans="1:18" ht="15.75" customHeight="1" x14ac:dyDescent="0.25">
      <c r="A3808" s="1"/>
      <c r="B3808" s="6" t="s">
        <v>14</v>
      </c>
      <c r="C3808" s="6">
        <v>1185732</v>
      </c>
      <c r="D3808" s="7">
        <v>44488</v>
      </c>
      <c r="E3808" s="6" t="s">
        <v>15</v>
      </c>
      <c r="F3808" s="6" t="s">
        <v>127</v>
      </c>
      <c r="G3808" s="6" t="s">
        <v>128</v>
      </c>
      <c r="H3808" s="6" t="s">
        <v>21</v>
      </c>
      <c r="I3808" s="8">
        <v>0.75000000000000011</v>
      </c>
      <c r="J3808" s="9">
        <v>1750</v>
      </c>
      <c r="K3808" s="10">
        <f t="shared" si="29"/>
        <v>1312.5000000000002</v>
      </c>
      <c r="L3808" s="10">
        <f t="shared" si="28"/>
        <v>393.75000000000006</v>
      </c>
      <c r="M3808" s="11">
        <v>0.3</v>
      </c>
      <c r="O3808" s="16"/>
      <c r="P3808" s="14"/>
      <c r="Q3808" s="12"/>
      <c r="R3808" s="13"/>
    </row>
    <row r="3809" spans="1:18" ht="15.75" customHeight="1" x14ac:dyDescent="0.25">
      <c r="A3809" s="1"/>
      <c r="B3809" s="6" t="s">
        <v>14</v>
      </c>
      <c r="C3809" s="6">
        <v>1185732</v>
      </c>
      <c r="D3809" s="7">
        <v>44488</v>
      </c>
      <c r="E3809" s="6" t="s">
        <v>15</v>
      </c>
      <c r="F3809" s="6" t="s">
        <v>127</v>
      </c>
      <c r="G3809" s="6" t="s">
        <v>128</v>
      </c>
      <c r="H3809" s="6" t="s">
        <v>22</v>
      </c>
      <c r="I3809" s="8">
        <v>0.8</v>
      </c>
      <c r="J3809" s="9">
        <v>3000</v>
      </c>
      <c r="K3809" s="10">
        <f t="shared" si="29"/>
        <v>2400</v>
      </c>
      <c r="L3809" s="10">
        <f t="shared" si="28"/>
        <v>840</v>
      </c>
      <c r="M3809" s="11">
        <v>0.35</v>
      </c>
      <c r="O3809" s="16"/>
      <c r="P3809" s="14"/>
      <c r="Q3809" s="12"/>
      <c r="R3809" s="13"/>
    </row>
    <row r="3810" spans="1:18" ht="15.75" customHeight="1" x14ac:dyDescent="0.25">
      <c r="A3810" s="1"/>
      <c r="B3810" s="6" t="s">
        <v>14</v>
      </c>
      <c r="C3810" s="6">
        <v>1185732</v>
      </c>
      <c r="D3810" s="7">
        <v>44518</v>
      </c>
      <c r="E3810" s="6" t="s">
        <v>15</v>
      </c>
      <c r="F3810" s="6" t="s">
        <v>127</v>
      </c>
      <c r="G3810" s="6" t="s">
        <v>128</v>
      </c>
      <c r="H3810" s="6" t="s">
        <v>17</v>
      </c>
      <c r="I3810" s="8">
        <v>0.75000000000000011</v>
      </c>
      <c r="J3810" s="9">
        <v>4500</v>
      </c>
      <c r="K3810" s="10">
        <f t="shared" si="29"/>
        <v>3375.0000000000005</v>
      </c>
      <c r="L3810" s="10">
        <f t="shared" si="28"/>
        <v>1350.0000000000002</v>
      </c>
      <c r="M3810" s="11">
        <v>0.4</v>
      </c>
      <c r="O3810" s="16"/>
      <c r="P3810" s="14"/>
      <c r="Q3810" s="12"/>
      <c r="R3810" s="13"/>
    </row>
    <row r="3811" spans="1:18" ht="15.75" customHeight="1" x14ac:dyDescent="0.25">
      <c r="A3811" s="1"/>
      <c r="B3811" s="6" t="s">
        <v>14</v>
      </c>
      <c r="C3811" s="6">
        <v>1185732</v>
      </c>
      <c r="D3811" s="7">
        <v>44518</v>
      </c>
      <c r="E3811" s="6" t="s">
        <v>15</v>
      </c>
      <c r="F3811" s="6" t="s">
        <v>127</v>
      </c>
      <c r="G3811" s="6" t="s">
        <v>128</v>
      </c>
      <c r="H3811" s="6" t="s">
        <v>18</v>
      </c>
      <c r="I3811" s="8">
        <v>0.65000000000000013</v>
      </c>
      <c r="J3811" s="9">
        <v>3250</v>
      </c>
      <c r="K3811" s="10">
        <f t="shared" si="29"/>
        <v>2112.5000000000005</v>
      </c>
      <c r="L3811" s="10">
        <f t="shared" si="28"/>
        <v>845.00000000000023</v>
      </c>
      <c r="M3811" s="11">
        <v>0.4</v>
      </c>
      <c r="O3811" s="16"/>
      <c r="P3811" s="14"/>
      <c r="Q3811" s="12"/>
      <c r="R3811" s="13"/>
    </row>
    <row r="3812" spans="1:18" ht="15.75" customHeight="1" x14ac:dyDescent="0.25">
      <c r="A3812" s="1"/>
      <c r="B3812" s="6" t="s">
        <v>14</v>
      </c>
      <c r="C3812" s="6">
        <v>1185732</v>
      </c>
      <c r="D3812" s="7">
        <v>44518</v>
      </c>
      <c r="E3812" s="6" t="s">
        <v>15</v>
      </c>
      <c r="F3812" s="6" t="s">
        <v>127</v>
      </c>
      <c r="G3812" s="6" t="s">
        <v>128</v>
      </c>
      <c r="H3812" s="6" t="s">
        <v>19</v>
      </c>
      <c r="I3812" s="8">
        <v>0.65000000000000013</v>
      </c>
      <c r="J3812" s="9">
        <v>3450</v>
      </c>
      <c r="K3812" s="10">
        <f t="shared" si="29"/>
        <v>2242.5000000000005</v>
      </c>
      <c r="L3812" s="10">
        <f t="shared" si="28"/>
        <v>672.75000000000011</v>
      </c>
      <c r="M3812" s="11">
        <v>0.3</v>
      </c>
      <c r="O3812" s="16"/>
      <c r="P3812" s="14"/>
      <c r="Q3812" s="12"/>
      <c r="R3812" s="13"/>
    </row>
    <row r="3813" spans="1:18" ht="15.75" customHeight="1" x14ac:dyDescent="0.25">
      <c r="A3813" s="1"/>
      <c r="B3813" s="6" t="s">
        <v>14</v>
      </c>
      <c r="C3813" s="6">
        <v>1185732</v>
      </c>
      <c r="D3813" s="7">
        <v>44518</v>
      </c>
      <c r="E3813" s="6" t="s">
        <v>15</v>
      </c>
      <c r="F3813" s="6" t="s">
        <v>127</v>
      </c>
      <c r="G3813" s="6" t="s">
        <v>128</v>
      </c>
      <c r="H3813" s="6" t="s">
        <v>20</v>
      </c>
      <c r="I3813" s="8">
        <v>0.65000000000000013</v>
      </c>
      <c r="J3813" s="9">
        <v>3250</v>
      </c>
      <c r="K3813" s="10">
        <f t="shared" si="29"/>
        <v>2112.5000000000005</v>
      </c>
      <c r="L3813" s="10">
        <f t="shared" si="28"/>
        <v>633.75000000000011</v>
      </c>
      <c r="M3813" s="11">
        <v>0.3</v>
      </c>
      <c r="O3813" s="16"/>
      <c r="P3813" s="14"/>
      <c r="Q3813" s="12"/>
      <c r="R3813" s="13"/>
    </row>
    <row r="3814" spans="1:18" ht="15.75" customHeight="1" x14ac:dyDescent="0.25">
      <c r="A3814" s="1"/>
      <c r="B3814" s="6" t="s">
        <v>14</v>
      </c>
      <c r="C3814" s="6">
        <v>1185732</v>
      </c>
      <c r="D3814" s="7">
        <v>44518</v>
      </c>
      <c r="E3814" s="6" t="s">
        <v>15</v>
      </c>
      <c r="F3814" s="6" t="s">
        <v>127</v>
      </c>
      <c r="G3814" s="6" t="s">
        <v>128</v>
      </c>
      <c r="H3814" s="6" t="s">
        <v>21</v>
      </c>
      <c r="I3814" s="8">
        <v>0.75000000000000011</v>
      </c>
      <c r="J3814" s="9">
        <v>3000</v>
      </c>
      <c r="K3814" s="10">
        <f t="shared" si="29"/>
        <v>2250.0000000000005</v>
      </c>
      <c r="L3814" s="10">
        <f t="shared" si="28"/>
        <v>675.00000000000011</v>
      </c>
      <c r="M3814" s="11">
        <v>0.3</v>
      </c>
      <c r="O3814" s="16"/>
      <c r="P3814" s="14"/>
      <c r="Q3814" s="12"/>
      <c r="R3814" s="13"/>
    </row>
    <row r="3815" spans="1:18" ht="15.75" customHeight="1" x14ac:dyDescent="0.25">
      <c r="A3815" s="1"/>
      <c r="B3815" s="6" t="s">
        <v>14</v>
      </c>
      <c r="C3815" s="6">
        <v>1185732</v>
      </c>
      <c r="D3815" s="7">
        <v>44518</v>
      </c>
      <c r="E3815" s="6" t="s">
        <v>15</v>
      </c>
      <c r="F3815" s="6" t="s">
        <v>127</v>
      </c>
      <c r="G3815" s="6" t="s">
        <v>128</v>
      </c>
      <c r="H3815" s="6" t="s">
        <v>22</v>
      </c>
      <c r="I3815" s="8">
        <v>0.8</v>
      </c>
      <c r="J3815" s="9">
        <v>4000</v>
      </c>
      <c r="K3815" s="10">
        <f t="shared" si="29"/>
        <v>3200</v>
      </c>
      <c r="L3815" s="10">
        <f t="shared" si="28"/>
        <v>1120</v>
      </c>
      <c r="M3815" s="11">
        <v>0.35</v>
      </c>
      <c r="O3815" s="16"/>
      <c r="P3815" s="14"/>
      <c r="Q3815" s="12"/>
      <c r="R3815" s="13"/>
    </row>
    <row r="3816" spans="1:18" ht="15.75" customHeight="1" x14ac:dyDescent="0.25">
      <c r="A3816" s="1"/>
      <c r="B3816" s="6" t="s">
        <v>14</v>
      </c>
      <c r="C3816" s="6">
        <v>1185732</v>
      </c>
      <c r="D3816" s="7">
        <v>44547</v>
      </c>
      <c r="E3816" s="6" t="s">
        <v>15</v>
      </c>
      <c r="F3816" s="6" t="s">
        <v>127</v>
      </c>
      <c r="G3816" s="6" t="s">
        <v>128</v>
      </c>
      <c r="H3816" s="6" t="s">
        <v>17</v>
      </c>
      <c r="I3816" s="8">
        <v>0.75000000000000011</v>
      </c>
      <c r="J3816" s="9">
        <v>6250</v>
      </c>
      <c r="K3816" s="10">
        <f t="shared" si="29"/>
        <v>4687.5000000000009</v>
      </c>
      <c r="L3816" s="10">
        <f t="shared" si="28"/>
        <v>1875.0000000000005</v>
      </c>
      <c r="M3816" s="11">
        <v>0.4</v>
      </c>
      <c r="O3816" s="16"/>
      <c r="P3816" s="14"/>
      <c r="Q3816" s="12"/>
      <c r="R3816" s="13"/>
    </row>
    <row r="3817" spans="1:18" ht="15.75" customHeight="1" x14ac:dyDescent="0.25">
      <c r="A3817" s="1"/>
      <c r="B3817" s="6" t="s">
        <v>14</v>
      </c>
      <c r="C3817" s="6">
        <v>1185732</v>
      </c>
      <c r="D3817" s="7">
        <v>44547</v>
      </c>
      <c r="E3817" s="6" t="s">
        <v>15</v>
      </c>
      <c r="F3817" s="6" t="s">
        <v>127</v>
      </c>
      <c r="G3817" s="6" t="s">
        <v>128</v>
      </c>
      <c r="H3817" s="6" t="s">
        <v>18</v>
      </c>
      <c r="I3817" s="8">
        <v>0.65000000000000013</v>
      </c>
      <c r="J3817" s="9">
        <v>4250</v>
      </c>
      <c r="K3817" s="10">
        <f t="shared" si="29"/>
        <v>2762.5000000000005</v>
      </c>
      <c r="L3817" s="10">
        <f t="shared" si="28"/>
        <v>1105.0000000000002</v>
      </c>
      <c r="M3817" s="11">
        <v>0.4</v>
      </c>
      <c r="O3817" s="16"/>
      <c r="P3817" s="14"/>
      <c r="Q3817" s="12"/>
      <c r="R3817" s="13"/>
    </row>
    <row r="3818" spans="1:18" ht="15.75" customHeight="1" x14ac:dyDescent="0.25">
      <c r="A3818" s="1"/>
      <c r="B3818" s="6" t="s">
        <v>14</v>
      </c>
      <c r="C3818" s="6">
        <v>1185732</v>
      </c>
      <c r="D3818" s="7">
        <v>44547</v>
      </c>
      <c r="E3818" s="6" t="s">
        <v>15</v>
      </c>
      <c r="F3818" s="6" t="s">
        <v>127</v>
      </c>
      <c r="G3818" s="6" t="s">
        <v>128</v>
      </c>
      <c r="H3818" s="6" t="s">
        <v>19</v>
      </c>
      <c r="I3818" s="8">
        <v>0.65000000000000013</v>
      </c>
      <c r="J3818" s="9">
        <v>4000</v>
      </c>
      <c r="K3818" s="10">
        <f t="shared" si="29"/>
        <v>2600.0000000000005</v>
      </c>
      <c r="L3818" s="10">
        <f t="shared" si="28"/>
        <v>780.00000000000011</v>
      </c>
      <c r="M3818" s="11">
        <v>0.3</v>
      </c>
      <c r="O3818" s="16"/>
      <c r="P3818" s="14"/>
      <c r="Q3818" s="12"/>
      <c r="R3818" s="13"/>
    </row>
    <row r="3819" spans="1:18" ht="15.75" customHeight="1" x14ac:dyDescent="0.25">
      <c r="A3819" s="1"/>
      <c r="B3819" s="6" t="s">
        <v>14</v>
      </c>
      <c r="C3819" s="6">
        <v>1185732</v>
      </c>
      <c r="D3819" s="7">
        <v>44547</v>
      </c>
      <c r="E3819" s="6" t="s">
        <v>15</v>
      </c>
      <c r="F3819" s="6" t="s">
        <v>127</v>
      </c>
      <c r="G3819" s="6" t="s">
        <v>128</v>
      </c>
      <c r="H3819" s="6" t="s">
        <v>20</v>
      </c>
      <c r="I3819" s="8">
        <v>0.65000000000000013</v>
      </c>
      <c r="J3819" s="9">
        <v>3500</v>
      </c>
      <c r="K3819" s="10">
        <f t="shared" si="29"/>
        <v>2275.0000000000005</v>
      </c>
      <c r="L3819" s="10">
        <f t="shared" si="28"/>
        <v>682.50000000000011</v>
      </c>
      <c r="M3819" s="11">
        <v>0.3</v>
      </c>
      <c r="O3819" s="16"/>
      <c r="P3819" s="14"/>
      <c r="Q3819" s="12"/>
      <c r="R3819" s="13"/>
    </row>
    <row r="3820" spans="1:18" ht="15.75" customHeight="1" x14ac:dyDescent="0.25">
      <c r="A3820" s="1"/>
      <c r="B3820" s="6" t="s">
        <v>14</v>
      </c>
      <c r="C3820" s="6">
        <v>1185732</v>
      </c>
      <c r="D3820" s="7">
        <v>44547</v>
      </c>
      <c r="E3820" s="6" t="s">
        <v>15</v>
      </c>
      <c r="F3820" s="6" t="s">
        <v>127</v>
      </c>
      <c r="G3820" s="6" t="s">
        <v>128</v>
      </c>
      <c r="H3820" s="6" t="s">
        <v>21</v>
      </c>
      <c r="I3820" s="8">
        <v>0.75000000000000011</v>
      </c>
      <c r="J3820" s="9">
        <v>3500</v>
      </c>
      <c r="K3820" s="10">
        <f t="shared" si="29"/>
        <v>2625.0000000000005</v>
      </c>
      <c r="L3820" s="10">
        <f t="shared" si="28"/>
        <v>787.50000000000011</v>
      </c>
      <c r="M3820" s="11">
        <v>0.3</v>
      </c>
      <c r="O3820" s="16"/>
      <c r="P3820" s="14"/>
      <c r="Q3820" s="12"/>
      <c r="R3820" s="13"/>
    </row>
    <row r="3821" spans="1:18" ht="15.75" customHeight="1" x14ac:dyDescent="0.25">
      <c r="A3821" s="1"/>
      <c r="B3821" s="6" t="s">
        <v>14</v>
      </c>
      <c r="C3821" s="6">
        <v>1185732</v>
      </c>
      <c r="D3821" s="7">
        <v>44547</v>
      </c>
      <c r="E3821" s="6" t="s">
        <v>15</v>
      </c>
      <c r="F3821" s="6" t="s">
        <v>127</v>
      </c>
      <c r="G3821" s="6" t="s">
        <v>128</v>
      </c>
      <c r="H3821" s="6" t="s">
        <v>22</v>
      </c>
      <c r="I3821" s="8">
        <v>0.8</v>
      </c>
      <c r="J3821" s="9">
        <v>4500</v>
      </c>
      <c r="K3821" s="10">
        <f t="shared" si="29"/>
        <v>3600</v>
      </c>
      <c r="L3821" s="10">
        <f t="shared" si="28"/>
        <v>1260</v>
      </c>
      <c r="M3821" s="11">
        <v>0.35</v>
      </c>
      <c r="O3821" s="16"/>
      <c r="P3821" s="14"/>
      <c r="Q3821" s="12"/>
      <c r="R3821" s="13"/>
    </row>
    <row r="3822" spans="1:18" ht="15.75" customHeight="1" x14ac:dyDescent="0.25">
      <c r="A3822" s="1" t="s">
        <v>39</v>
      </c>
      <c r="B3822" s="6" t="s">
        <v>14</v>
      </c>
      <c r="C3822" s="6">
        <v>1185732</v>
      </c>
      <c r="D3822" s="7">
        <v>44220</v>
      </c>
      <c r="E3822" s="6" t="s">
        <v>15</v>
      </c>
      <c r="F3822" s="6" t="s">
        <v>129</v>
      </c>
      <c r="G3822" s="6" t="s">
        <v>130</v>
      </c>
      <c r="H3822" s="6" t="s">
        <v>17</v>
      </c>
      <c r="I3822" s="8">
        <v>0.55000000000000004</v>
      </c>
      <c r="J3822" s="9">
        <v>5000</v>
      </c>
      <c r="K3822" s="10">
        <f t="shared" si="29"/>
        <v>2750</v>
      </c>
      <c r="L3822" s="10">
        <f t="shared" si="28"/>
        <v>962.50000000000011</v>
      </c>
      <c r="M3822" s="11">
        <v>0.35000000000000003</v>
      </c>
      <c r="O3822" s="16"/>
      <c r="P3822" s="14">
        <f>'RAW DATA'!$I3822+0.05</f>
        <v>0.60000000000000009</v>
      </c>
      <c r="Q3822" s="12">
        <f>'RAW DATA'!$J3822-250</f>
        <v>4750</v>
      </c>
      <c r="R3822" s="13">
        <f>'RAW DATA'!$M3822-5%</f>
        <v>0.30000000000000004</v>
      </c>
    </row>
    <row r="3823" spans="1:18" ht="15.75" customHeight="1" x14ac:dyDescent="0.25">
      <c r="A3823" s="1"/>
      <c r="B3823" s="6" t="s">
        <v>14</v>
      </c>
      <c r="C3823" s="6">
        <v>1185732</v>
      </c>
      <c r="D3823" s="7">
        <v>44220</v>
      </c>
      <c r="E3823" s="6" t="s">
        <v>15</v>
      </c>
      <c r="F3823" s="6" t="s">
        <v>129</v>
      </c>
      <c r="G3823" s="6" t="s">
        <v>130</v>
      </c>
      <c r="H3823" s="6" t="s">
        <v>18</v>
      </c>
      <c r="I3823" s="8">
        <v>0.55000000000000004</v>
      </c>
      <c r="J3823" s="9">
        <v>3000</v>
      </c>
      <c r="K3823" s="10">
        <f t="shared" si="29"/>
        <v>1650.0000000000002</v>
      </c>
      <c r="L3823" s="10">
        <f t="shared" si="28"/>
        <v>577.50000000000011</v>
      </c>
      <c r="M3823" s="11">
        <v>0.35000000000000003</v>
      </c>
      <c r="O3823" s="16"/>
      <c r="P3823" s="14">
        <f>'RAW DATA'!$I3823+0.05</f>
        <v>0.60000000000000009</v>
      </c>
      <c r="Q3823" s="12">
        <f>'RAW DATA'!$J3823-250</f>
        <v>2750</v>
      </c>
      <c r="R3823" s="13">
        <f>'RAW DATA'!$M3823-5%</f>
        <v>0.30000000000000004</v>
      </c>
    </row>
    <row r="3824" spans="1:18" ht="15.75" customHeight="1" x14ac:dyDescent="0.25">
      <c r="A3824" s="1"/>
      <c r="B3824" s="6" t="s">
        <v>14</v>
      </c>
      <c r="C3824" s="6">
        <v>1185732</v>
      </c>
      <c r="D3824" s="7">
        <v>44220</v>
      </c>
      <c r="E3824" s="6" t="s">
        <v>15</v>
      </c>
      <c r="F3824" s="6" t="s">
        <v>129</v>
      </c>
      <c r="G3824" s="6" t="s">
        <v>130</v>
      </c>
      <c r="H3824" s="6" t="s">
        <v>19</v>
      </c>
      <c r="I3824" s="8">
        <v>0.45</v>
      </c>
      <c r="J3824" s="9">
        <v>3000</v>
      </c>
      <c r="K3824" s="10">
        <f t="shared" si="29"/>
        <v>1350</v>
      </c>
      <c r="L3824" s="10">
        <f t="shared" si="28"/>
        <v>337.5</v>
      </c>
      <c r="M3824" s="11">
        <v>0.25</v>
      </c>
      <c r="O3824" s="16"/>
      <c r="P3824" s="14">
        <f>'RAW DATA'!$I3824+0.05</f>
        <v>0.5</v>
      </c>
      <c r="Q3824" s="12">
        <f>'RAW DATA'!$J3824-250</f>
        <v>2750</v>
      </c>
      <c r="R3824" s="13">
        <f>'RAW DATA'!$M3824-5%</f>
        <v>0.2</v>
      </c>
    </row>
    <row r="3825" spans="1:18" ht="15.75" customHeight="1" x14ac:dyDescent="0.25">
      <c r="A3825" s="1"/>
      <c r="B3825" s="6" t="s">
        <v>14</v>
      </c>
      <c r="C3825" s="6">
        <v>1185732</v>
      </c>
      <c r="D3825" s="7">
        <v>44220</v>
      </c>
      <c r="E3825" s="6" t="s">
        <v>15</v>
      </c>
      <c r="F3825" s="6" t="s">
        <v>129</v>
      </c>
      <c r="G3825" s="6" t="s">
        <v>130</v>
      </c>
      <c r="H3825" s="6" t="s">
        <v>20</v>
      </c>
      <c r="I3825" s="8">
        <v>0.49999999999999994</v>
      </c>
      <c r="J3825" s="9">
        <v>1500</v>
      </c>
      <c r="K3825" s="10">
        <f t="shared" si="29"/>
        <v>749.99999999999989</v>
      </c>
      <c r="L3825" s="10">
        <f t="shared" si="28"/>
        <v>187.49999999999997</v>
      </c>
      <c r="M3825" s="11">
        <v>0.25</v>
      </c>
      <c r="O3825" s="16"/>
      <c r="P3825" s="14">
        <f>'RAW DATA'!$I3825+0.05</f>
        <v>0.54999999999999993</v>
      </c>
      <c r="Q3825" s="12">
        <f>'RAW DATA'!$J3825-250</f>
        <v>1250</v>
      </c>
      <c r="R3825" s="13">
        <f>'RAW DATA'!$M3825-5%</f>
        <v>0.2</v>
      </c>
    </row>
    <row r="3826" spans="1:18" ht="15.75" customHeight="1" x14ac:dyDescent="0.25">
      <c r="A3826" s="1"/>
      <c r="B3826" s="6" t="s">
        <v>14</v>
      </c>
      <c r="C3826" s="6">
        <v>1185732</v>
      </c>
      <c r="D3826" s="7">
        <v>44220</v>
      </c>
      <c r="E3826" s="6" t="s">
        <v>15</v>
      </c>
      <c r="F3826" s="6" t="s">
        <v>129</v>
      </c>
      <c r="G3826" s="6" t="s">
        <v>130</v>
      </c>
      <c r="H3826" s="6" t="s">
        <v>21</v>
      </c>
      <c r="I3826" s="8">
        <v>0.65000000000000013</v>
      </c>
      <c r="J3826" s="9">
        <v>2000</v>
      </c>
      <c r="K3826" s="10">
        <f t="shared" si="29"/>
        <v>1300.0000000000002</v>
      </c>
      <c r="L3826" s="10">
        <f t="shared" si="28"/>
        <v>325.00000000000006</v>
      </c>
      <c r="M3826" s="11">
        <v>0.25</v>
      </c>
      <c r="O3826" s="16"/>
      <c r="P3826" s="14">
        <f>'RAW DATA'!$I3826+0.05</f>
        <v>0.70000000000000018</v>
      </c>
      <c r="Q3826" s="12">
        <f>'RAW DATA'!$J3826-250</f>
        <v>1750</v>
      </c>
      <c r="R3826" s="13">
        <f>'RAW DATA'!$M3826-5%</f>
        <v>0.2</v>
      </c>
    </row>
    <row r="3827" spans="1:18" ht="15.75" customHeight="1" x14ac:dyDescent="0.25">
      <c r="A3827" s="1"/>
      <c r="B3827" s="6" t="s">
        <v>14</v>
      </c>
      <c r="C3827" s="6">
        <v>1185732</v>
      </c>
      <c r="D3827" s="7">
        <v>44220</v>
      </c>
      <c r="E3827" s="6" t="s">
        <v>15</v>
      </c>
      <c r="F3827" s="6" t="s">
        <v>129</v>
      </c>
      <c r="G3827" s="6" t="s">
        <v>130</v>
      </c>
      <c r="H3827" s="6" t="s">
        <v>22</v>
      </c>
      <c r="I3827" s="8">
        <v>0.55000000000000004</v>
      </c>
      <c r="J3827" s="9">
        <v>3000</v>
      </c>
      <c r="K3827" s="10">
        <f t="shared" si="29"/>
        <v>1650.0000000000002</v>
      </c>
      <c r="L3827" s="10">
        <f t="shared" si="28"/>
        <v>495.00000000000006</v>
      </c>
      <c r="M3827" s="11">
        <v>0.3</v>
      </c>
      <c r="O3827" s="16"/>
      <c r="P3827" s="14">
        <f>'RAW DATA'!$I3827+0.05</f>
        <v>0.60000000000000009</v>
      </c>
      <c r="Q3827" s="12">
        <f>'RAW DATA'!$J3827-250</f>
        <v>2750</v>
      </c>
      <c r="R3827" s="13">
        <f>'RAW DATA'!$M3827-5%</f>
        <v>0.25</v>
      </c>
    </row>
    <row r="3828" spans="1:18" ht="15.75" customHeight="1" x14ac:dyDescent="0.25">
      <c r="A3828" s="1"/>
      <c r="B3828" s="6" t="s">
        <v>14</v>
      </c>
      <c r="C3828" s="6">
        <v>1185732</v>
      </c>
      <c r="D3828" s="7">
        <v>44249</v>
      </c>
      <c r="E3828" s="6" t="s">
        <v>15</v>
      </c>
      <c r="F3828" s="6" t="s">
        <v>129</v>
      </c>
      <c r="G3828" s="6" t="s">
        <v>130</v>
      </c>
      <c r="H3828" s="6" t="s">
        <v>17</v>
      </c>
      <c r="I3828" s="8">
        <v>0.55000000000000004</v>
      </c>
      <c r="J3828" s="9">
        <v>5750</v>
      </c>
      <c r="K3828" s="10">
        <f t="shared" si="29"/>
        <v>3162.5000000000005</v>
      </c>
      <c r="L3828" s="10">
        <f t="shared" si="28"/>
        <v>1106.8750000000002</v>
      </c>
      <c r="M3828" s="11">
        <v>0.35000000000000003</v>
      </c>
      <c r="O3828" s="16"/>
      <c r="P3828" s="14">
        <f>'RAW DATA'!$I3828+0.05</f>
        <v>0.60000000000000009</v>
      </c>
      <c r="Q3828" s="12">
        <f>'RAW DATA'!$J3828-250</f>
        <v>5500</v>
      </c>
      <c r="R3828" s="13">
        <f>'RAW DATA'!$M3828-5%</f>
        <v>0.30000000000000004</v>
      </c>
    </row>
    <row r="3829" spans="1:18" ht="15.75" customHeight="1" x14ac:dyDescent="0.25">
      <c r="A3829" s="1"/>
      <c r="B3829" s="6" t="s">
        <v>14</v>
      </c>
      <c r="C3829" s="6">
        <v>1185732</v>
      </c>
      <c r="D3829" s="7">
        <v>44249</v>
      </c>
      <c r="E3829" s="6" t="s">
        <v>15</v>
      </c>
      <c r="F3829" s="6" t="s">
        <v>129</v>
      </c>
      <c r="G3829" s="6" t="s">
        <v>130</v>
      </c>
      <c r="H3829" s="6" t="s">
        <v>18</v>
      </c>
      <c r="I3829" s="8">
        <v>0.55000000000000004</v>
      </c>
      <c r="J3829" s="9">
        <v>2250</v>
      </c>
      <c r="K3829" s="10">
        <f t="shared" si="29"/>
        <v>1237.5</v>
      </c>
      <c r="L3829" s="10">
        <f t="shared" si="28"/>
        <v>433.12500000000006</v>
      </c>
      <c r="M3829" s="11">
        <v>0.35000000000000003</v>
      </c>
      <c r="O3829" s="16"/>
      <c r="P3829" s="14">
        <f>'RAW DATA'!$I3829+0.05</f>
        <v>0.60000000000000009</v>
      </c>
      <c r="Q3829" s="12">
        <f>'RAW DATA'!$J3829-250</f>
        <v>2000</v>
      </c>
      <c r="R3829" s="13">
        <f>'RAW DATA'!$M3829-5%</f>
        <v>0.30000000000000004</v>
      </c>
    </row>
    <row r="3830" spans="1:18" ht="15.75" customHeight="1" x14ac:dyDescent="0.25">
      <c r="A3830" s="1"/>
      <c r="B3830" s="6" t="s">
        <v>14</v>
      </c>
      <c r="C3830" s="6">
        <v>1185732</v>
      </c>
      <c r="D3830" s="7">
        <v>44249</v>
      </c>
      <c r="E3830" s="6" t="s">
        <v>15</v>
      </c>
      <c r="F3830" s="6" t="s">
        <v>129</v>
      </c>
      <c r="G3830" s="6" t="s">
        <v>130</v>
      </c>
      <c r="H3830" s="6" t="s">
        <v>19</v>
      </c>
      <c r="I3830" s="8">
        <v>0.45</v>
      </c>
      <c r="J3830" s="9">
        <v>2750</v>
      </c>
      <c r="K3830" s="10">
        <f t="shared" si="29"/>
        <v>1237.5</v>
      </c>
      <c r="L3830" s="10">
        <f t="shared" si="28"/>
        <v>309.375</v>
      </c>
      <c r="M3830" s="11">
        <v>0.25</v>
      </c>
      <c r="O3830" s="16"/>
      <c r="P3830" s="14">
        <f>'RAW DATA'!$I3830+0.05</f>
        <v>0.5</v>
      </c>
      <c r="Q3830" s="12">
        <f>'RAW DATA'!$J3830-250</f>
        <v>2500</v>
      </c>
      <c r="R3830" s="13">
        <f>'RAW DATA'!$M3830-5%</f>
        <v>0.2</v>
      </c>
    </row>
    <row r="3831" spans="1:18" ht="15.75" customHeight="1" x14ac:dyDescent="0.25">
      <c r="A3831" s="1"/>
      <c r="B3831" s="6" t="s">
        <v>14</v>
      </c>
      <c r="C3831" s="6">
        <v>1185732</v>
      </c>
      <c r="D3831" s="7">
        <v>44249</v>
      </c>
      <c r="E3831" s="6" t="s">
        <v>15</v>
      </c>
      <c r="F3831" s="6" t="s">
        <v>129</v>
      </c>
      <c r="G3831" s="6" t="s">
        <v>130</v>
      </c>
      <c r="H3831" s="6" t="s">
        <v>20</v>
      </c>
      <c r="I3831" s="8">
        <v>0.49999999999999994</v>
      </c>
      <c r="J3831" s="9">
        <v>1750</v>
      </c>
      <c r="K3831" s="10">
        <f t="shared" si="29"/>
        <v>874.99999999999989</v>
      </c>
      <c r="L3831" s="10">
        <f t="shared" si="28"/>
        <v>218.74999999999997</v>
      </c>
      <c r="M3831" s="11">
        <v>0.25</v>
      </c>
      <c r="O3831" s="16"/>
      <c r="P3831" s="14">
        <f>'RAW DATA'!$I3831+0.05</f>
        <v>0.54999999999999993</v>
      </c>
      <c r="Q3831" s="12">
        <f>'RAW DATA'!$J3831-250</f>
        <v>1500</v>
      </c>
      <c r="R3831" s="13">
        <f>'RAW DATA'!$M3831-5%</f>
        <v>0.2</v>
      </c>
    </row>
    <row r="3832" spans="1:18" ht="15.75" customHeight="1" x14ac:dyDescent="0.25">
      <c r="A3832" s="1"/>
      <c r="B3832" s="6" t="s">
        <v>14</v>
      </c>
      <c r="C3832" s="6">
        <v>1185732</v>
      </c>
      <c r="D3832" s="7">
        <v>44249</v>
      </c>
      <c r="E3832" s="6" t="s">
        <v>15</v>
      </c>
      <c r="F3832" s="6" t="s">
        <v>129</v>
      </c>
      <c r="G3832" s="6" t="s">
        <v>130</v>
      </c>
      <c r="H3832" s="6" t="s">
        <v>21</v>
      </c>
      <c r="I3832" s="8">
        <v>0.65000000000000013</v>
      </c>
      <c r="J3832" s="9">
        <v>2500</v>
      </c>
      <c r="K3832" s="10">
        <f t="shared" si="29"/>
        <v>1625.0000000000002</v>
      </c>
      <c r="L3832" s="10">
        <f t="shared" ref="L3832:L3893" si="30">K3832*M3832</f>
        <v>406.25000000000006</v>
      </c>
      <c r="M3832" s="11">
        <v>0.25</v>
      </c>
      <c r="O3832" s="16"/>
      <c r="P3832" s="14">
        <f>'RAW DATA'!$I3832+0.05</f>
        <v>0.70000000000000018</v>
      </c>
      <c r="Q3832" s="12">
        <f>'RAW DATA'!$J3832-250</f>
        <v>2250</v>
      </c>
      <c r="R3832" s="13">
        <f>'RAW DATA'!$M3832-5%</f>
        <v>0.2</v>
      </c>
    </row>
    <row r="3833" spans="1:18" ht="15.75" customHeight="1" x14ac:dyDescent="0.25">
      <c r="A3833" s="1"/>
      <c r="B3833" s="6" t="s">
        <v>14</v>
      </c>
      <c r="C3833" s="6">
        <v>1185732</v>
      </c>
      <c r="D3833" s="7">
        <v>44249</v>
      </c>
      <c r="E3833" s="6" t="s">
        <v>15</v>
      </c>
      <c r="F3833" s="6" t="s">
        <v>129</v>
      </c>
      <c r="G3833" s="6" t="s">
        <v>130</v>
      </c>
      <c r="H3833" s="6" t="s">
        <v>22</v>
      </c>
      <c r="I3833" s="8">
        <v>0.55000000000000004</v>
      </c>
      <c r="J3833" s="9">
        <v>3500</v>
      </c>
      <c r="K3833" s="10">
        <f t="shared" ref="K3833:K3893" si="31">I3833*J3833</f>
        <v>1925.0000000000002</v>
      </c>
      <c r="L3833" s="10">
        <f t="shared" si="30"/>
        <v>577.5</v>
      </c>
      <c r="M3833" s="11">
        <v>0.3</v>
      </c>
      <c r="O3833" s="16"/>
      <c r="P3833" s="14">
        <f>'RAW DATA'!$I3833+0.05</f>
        <v>0.60000000000000009</v>
      </c>
      <c r="Q3833" s="12">
        <f>'RAW DATA'!$J3833-250</f>
        <v>3250</v>
      </c>
      <c r="R3833" s="13">
        <f>'RAW DATA'!$M3833-5%</f>
        <v>0.25</v>
      </c>
    </row>
    <row r="3834" spans="1:18" ht="15.75" customHeight="1" x14ac:dyDescent="0.25">
      <c r="A3834" s="1"/>
      <c r="B3834" s="6" t="s">
        <v>14</v>
      </c>
      <c r="C3834" s="6">
        <v>1185732</v>
      </c>
      <c r="D3834" s="7">
        <v>44275</v>
      </c>
      <c r="E3834" s="6" t="s">
        <v>15</v>
      </c>
      <c r="F3834" s="6" t="s">
        <v>129</v>
      </c>
      <c r="G3834" s="6" t="s">
        <v>130</v>
      </c>
      <c r="H3834" s="6" t="s">
        <v>17</v>
      </c>
      <c r="I3834" s="8">
        <v>0.55000000000000004</v>
      </c>
      <c r="J3834" s="9">
        <v>5450</v>
      </c>
      <c r="K3834" s="10">
        <f t="shared" si="31"/>
        <v>2997.5000000000005</v>
      </c>
      <c r="L3834" s="10">
        <f t="shared" si="30"/>
        <v>1049.1250000000002</v>
      </c>
      <c r="M3834" s="11">
        <v>0.35000000000000003</v>
      </c>
      <c r="O3834" s="16"/>
      <c r="P3834" s="14">
        <f>'RAW DATA'!$I3834+0.05</f>
        <v>0.60000000000000009</v>
      </c>
      <c r="Q3834" s="12">
        <f>'RAW DATA'!$J3834-250</f>
        <v>5200</v>
      </c>
      <c r="R3834" s="13">
        <f>'RAW DATA'!$M3834-5%</f>
        <v>0.30000000000000004</v>
      </c>
    </row>
    <row r="3835" spans="1:18" ht="15.75" customHeight="1" x14ac:dyDescent="0.25">
      <c r="A3835" s="1"/>
      <c r="B3835" s="6" t="s">
        <v>14</v>
      </c>
      <c r="C3835" s="6">
        <v>1185732</v>
      </c>
      <c r="D3835" s="7">
        <v>44275</v>
      </c>
      <c r="E3835" s="6" t="s">
        <v>15</v>
      </c>
      <c r="F3835" s="6" t="s">
        <v>129</v>
      </c>
      <c r="G3835" s="6" t="s">
        <v>130</v>
      </c>
      <c r="H3835" s="6" t="s">
        <v>18</v>
      </c>
      <c r="I3835" s="8">
        <v>0.55000000000000004</v>
      </c>
      <c r="J3835" s="9">
        <v>2500</v>
      </c>
      <c r="K3835" s="10">
        <f t="shared" si="31"/>
        <v>1375</v>
      </c>
      <c r="L3835" s="10">
        <f t="shared" si="30"/>
        <v>481.25000000000006</v>
      </c>
      <c r="M3835" s="11">
        <v>0.35000000000000003</v>
      </c>
      <c r="O3835" s="16"/>
      <c r="P3835" s="14">
        <f>'RAW DATA'!$I3835+0.05</f>
        <v>0.60000000000000009</v>
      </c>
      <c r="Q3835" s="12">
        <f>'RAW DATA'!$J3835-250</f>
        <v>2250</v>
      </c>
      <c r="R3835" s="13">
        <f>'RAW DATA'!$M3835-5%</f>
        <v>0.30000000000000004</v>
      </c>
    </row>
    <row r="3836" spans="1:18" ht="15.75" customHeight="1" x14ac:dyDescent="0.25">
      <c r="A3836" s="1"/>
      <c r="B3836" s="6" t="s">
        <v>14</v>
      </c>
      <c r="C3836" s="6">
        <v>1185732</v>
      </c>
      <c r="D3836" s="7">
        <v>44275</v>
      </c>
      <c r="E3836" s="6" t="s">
        <v>15</v>
      </c>
      <c r="F3836" s="6" t="s">
        <v>129</v>
      </c>
      <c r="G3836" s="6" t="s">
        <v>130</v>
      </c>
      <c r="H3836" s="6" t="s">
        <v>19</v>
      </c>
      <c r="I3836" s="8">
        <v>0.45</v>
      </c>
      <c r="J3836" s="9">
        <v>2750</v>
      </c>
      <c r="K3836" s="10">
        <f t="shared" si="31"/>
        <v>1237.5</v>
      </c>
      <c r="L3836" s="10">
        <f t="shared" si="30"/>
        <v>309.375</v>
      </c>
      <c r="M3836" s="11">
        <v>0.25</v>
      </c>
      <c r="O3836" s="16"/>
      <c r="P3836" s="14">
        <f>'RAW DATA'!$I3836+0.05</f>
        <v>0.5</v>
      </c>
      <c r="Q3836" s="12">
        <f>'RAW DATA'!$J3836-250</f>
        <v>2500</v>
      </c>
      <c r="R3836" s="13">
        <f>'RAW DATA'!$M3836-5%</f>
        <v>0.2</v>
      </c>
    </row>
    <row r="3837" spans="1:18" ht="15.75" customHeight="1" x14ac:dyDescent="0.25">
      <c r="A3837" s="1"/>
      <c r="B3837" s="6" t="s">
        <v>14</v>
      </c>
      <c r="C3837" s="6">
        <v>1185732</v>
      </c>
      <c r="D3837" s="7">
        <v>44275</v>
      </c>
      <c r="E3837" s="6" t="s">
        <v>15</v>
      </c>
      <c r="F3837" s="6" t="s">
        <v>129</v>
      </c>
      <c r="G3837" s="6" t="s">
        <v>130</v>
      </c>
      <c r="H3837" s="6" t="s">
        <v>20</v>
      </c>
      <c r="I3837" s="8">
        <v>0.49999999999999994</v>
      </c>
      <c r="J3837" s="9">
        <v>1250</v>
      </c>
      <c r="K3837" s="10">
        <f t="shared" si="31"/>
        <v>624.99999999999989</v>
      </c>
      <c r="L3837" s="10">
        <f t="shared" si="30"/>
        <v>156.24999999999997</v>
      </c>
      <c r="M3837" s="11">
        <v>0.25</v>
      </c>
      <c r="O3837" s="16"/>
      <c r="P3837" s="14">
        <f>'RAW DATA'!$I3837+0.05</f>
        <v>0.54999999999999993</v>
      </c>
      <c r="Q3837" s="12">
        <f>'RAW DATA'!$J3837-250</f>
        <v>1000</v>
      </c>
      <c r="R3837" s="13">
        <f>'RAW DATA'!$M3837-5%</f>
        <v>0.2</v>
      </c>
    </row>
    <row r="3838" spans="1:18" ht="15.75" customHeight="1" x14ac:dyDescent="0.25">
      <c r="A3838" s="1"/>
      <c r="B3838" s="6" t="s">
        <v>14</v>
      </c>
      <c r="C3838" s="6">
        <v>1185732</v>
      </c>
      <c r="D3838" s="7">
        <v>44275</v>
      </c>
      <c r="E3838" s="6" t="s">
        <v>15</v>
      </c>
      <c r="F3838" s="6" t="s">
        <v>129</v>
      </c>
      <c r="G3838" s="6" t="s">
        <v>130</v>
      </c>
      <c r="H3838" s="6" t="s">
        <v>21</v>
      </c>
      <c r="I3838" s="8">
        <v>0.65000000000000013</v>
      </c>
      <c r="J3838" s="9">
        <v>1750</v>
      </c>
      <c r="K3838" s="10">
        <f t="shared" si="31"/>
        <v>1137.5000000000002</v>
      </c>
      <c r="L3838" s="10">
        <f t="shared" si="30"/>
        <v>284.37500000000006</v>
      </c>
      <c r="M3838" s="11">
        <v>0.25</v>
      </c>
      <c r="O3838" s="16"/>
      <c r="P3838" s="14">
        <f>'RAW DATA'!$I3838+0.05</f>
        <v>0.70000000000000018</v>
      </c>
      <c r="Q3838" s="12">
        <f>'RAW DATA'!$J3838-250</f>
        <v>1500</v>
      </c>
      <c r="R3838" s="13">
        <f>'RAW DATA'!$M3838-5%</f>
        <v>0.2</v>
      </c>
    </row>
    <row r="3839" spans="1:18" ht="15.75" customHeight="1" x14ac:dyDescent="0.25">
      <c r="A3839" s="1"/>
      <c r="B3839" s="6" t="s">
        <v>14</v>
      </c>
      <c r="C3839" s="6">
        <v>1185732</v>
      </c>
      <c r="D3839" s="7">
        <v>44275</v>
      </c>
      <c r="E3839" s="6" t="s">
        <v>15</v>
      </c>
      <c r="F3839" s="6" t="s">
        <v>129</v>
      </c>
      <c r="G3839" s="6" t="s">
        <v>130</v>
      </c>
      <c r="H3839" s="6" t="s">
        <v>22</v>
      </c>
      <c r="I3839" s="8">
        <v>0.55000000000000004</v>
      </c>
      <c r="J3839" s="9">
        <v>2750</v>
      </c>
      <c r="K3839" s="10">
        <f t="shared" si="31"/>
        <v>1512.5000000000002</v>
      </c>
      <c r="L3839" s="10">
        <f t="shared" si="30"/>
        <v>453.75000000000006</v>
      </c>
      <c r="M3839" s="11">
        <v>0.3</v>
      </c>
      <c r="O3839" s="16"/>
      <c r="P3839" s="14">
        <f>'RAW DATA'!$I3839+0.05</f>
        <v>0.60000000000000009</v>
      </c>
      <c r="Q3839" s="12">
        <f>'RAW DATA'!$J3839-250</f>
        <v>2500</v>
      </c>
      <c r="R3839" s="13">
        <f>'RAW DATA'!$M3839-5%</f>
        <v>0.25</v>
      </c>
    </row>
    <row r="3840" spans="1:18" ht="15.75" customHeight="1" x14ac:dyDescent="0.25">
      <c r="A3840" s="1"/>
      <c r="B3840" s="6" t="s">
        <v>14</v>
      </c>
      <c r="C3840" s="6">
        <v>1185732</v>
      </c>
      <c r="D3840" s="7">
        <v>44307</v>
      </c>
      <c r="E3840" s="6" t="s">
        <v>15</v>
      </c>
      <c r="F3840" s="6" t="s">
        <v>129</v>
      </c>
      <c r="G3840" s="6" t="s">
        <v>130</v>
      </c>
      <c r="H3840" s="6" t="s">
        <v>17</v>
      </c>
      <c r="I3840" s="8">
        <v>0.55000000000000004</v>
      </c>
      <c r="J3840" s="9">
        <v>5250</v>
      </c>
      <c r="K3840" s="10">
        <f t="shared" si="31"/>
        <v>2887.5000000000005</v>
      </c>
      <c r="L3840" s="10">
        <f t="shared" si="30"/>
        <v>1010.6250000000002</v>
      </c>
      <c r="M3840" s="11">
        <v>0.35000000000000003</v>
      </c>
      <c r="O3840" s="16"/>
      <c r="P3840" s="14">
        <f>'RAW DATA'!$I3840+0.05</f>
        <v>0.60000000000000009</v>
      </c>
      <c r="Q3840" s="12">
        <f>'RAW DATA'!$J3840-250</f>
        <v>5000</v>
      </c>
      <c r="R3840" s="13">
        <f>'RAW DATA'!$M3840-5%</f>
        <v>0.30000000000000004</v>
      </c>
    </row>
    <row r="3841" spans="1:18" ht="15.75" customHeight="1" x14ac:dyDescent="0.25">
      <c r="A3841" s="1"/>
      <c r="B3841" s="6" t="s">
        <v>14</v>
      </c>
      <c r="C3841" s="6">
        <v>1185732</v>
      </c>
      <c r="D3841" s="7">
        <v>44307</v>
      </c>
      <c r="E3841" s="6" t="s">
        <v>15</v>
      </c>
      <c r="F3841" s="6" t="s">
        <v>129</v>
      </c>
      <c r="G3841" s="6" t="s">
        <v>130</v>
      </c>
      <c r="H3841" s="6" t="s">
        <v>18</v>
      </c>
      <c r="I3841" s="8">
        <v>0.55000000000000004</v>
      </c>
      <c r="J3841" s="9">
        <v>2250</v>
      </c>
      <c r="K3841" s="10">
        <f t="shared" si="31"/>
        <v>1237.5</v>
      </c>
      <c r="L3841" s="10">
        <f t="shared" si="30"/>
        <v>433.12500000000006</v>
      </c>
      <c r="M3841" s="11">
        <v>0.35000000000000003</v>
      </c>
      <c r="O3841" s="16"/>
      <c r="P3841" s="14">
        <f>'RAW DATA'!$I3841+0.05</f>
        <v>0.60000000000000009</v>
      </c>
      <c r="Q3841" s="12">
        <f>'RAW DATA'!$J3841-250</f>
        <v>2000</v>
      </c>
      <c r="R3841" s="13">
        <f>'RAW DATA'!$M3841-5%</f>
        <v>0.30000000000000004</v>
      </c>
    </row>
    <row r="3842" spans="1:18" ht="15.75" customHeight="1" x14ac:dyDescent="0.25">
      <c r="A3842" s="1"/>
      <c r="B3842" s="6" t="s">
        <v>14</v>
      </c>
      <c r="C3842" s="6">
        <v>1185732</v>
      </c>
      <c r="D3842" s="7">
        <v>44307</v>
      </c>
      <c r="E3842" s="6" t="s">
        <v>15</v>
      </c>
      <c r="F3842" s="6" t="s">
        <v>129</v>
      </c>
      <c r="G3842" s="6" t="s">
        <v>130</v>
      </c>
      <c r="H3842" s="6" t="s">
        <v>19</v>
      </c>
      <c r="I3842" s="8">
        <v>0.45</v>
      </c>
      <c r="J3842" s="9">
        <v>2250</v>
      </c>
      <c r="K3842" s="10">
        <f t="shared" si="31"/>
        <v>1012.5</v>
      </c>
      <c r="L3842" s="10">
        <f t="shared" si="30"/>
        <v>253.125</v>
      </c>
      <c r="M3842" s="11">
        <v>0.25</v>
      </c>
      <c r="O3842" s="16"/>
      <c r="P3842" s="14">
        <f>'RAW DATA'!$I3842+0.05</f>
        <v>0.5</v>
      </c>
      <c r="Q3842" s="12">
        <f>'RAW DATA'!$J3842-250</f>
        <v>2000</v>
      </c>
      <c r="R3842" s="13">
        <f>'RAW DATA'!$M3842-5%</f>
        <v>0.2</v>
      </c>
    </row>
    <row r="3843" spans="1:18" ht="15.75" customHeight="1" x14ac:dyDescent="0.25">
      <c r="A3843" s="1"/>
      <c r="B3843" s="6" t="s">
        <v>14</v>
      </c>
      <c r="C3843" s="6">
        <v>1185732</v>
      </c>
      <c r="D3843" s="7">
        <v>44307</v>
      </c>
      <c r="E3843" s="6" t="s">
        <v>15</v>
      </c>
      <c r="F3843" s="6" t="s">
        <v>129</v>
      </c>
      <c r="G3843" s="6" t="s">
        <v>130</v>
      </c>
      <c r="H3843" s="6" t="s">
        <v>20</v>
      </c>
      <c r="I3843" s="8">
        <v>0.49999999999999994</v>
      </c>
      <c r="J3843" s="9">
        <v>1500</v>
      </c>
      <c r="K3843" s="10">
        <f t="shared" si="31"/>
        <v>749.99999999999989</v>
      </c>
      <c r="L3843" s="10">
        <f t="shared" si="30"/>
        <v>187.49999999999997</v>
      </c>
      <c r="M3843" s="11">
        <v>0.25</v>
      </c>
      <c r="O3843" s="16"/>
      <c r="P3843" s="14">
        <f>'RAW DATA'!$I3843+0.05</f>
        <v>0.54999999999999993</v>
      </c>
      <c r="Q3843" s="12">
        <f>'RAW DATA'!$J3843-250</f>
        <v>1250</v>
      </c>
      <c r="R3843" s="13">
        <f>'RAW DATA'!$M3843-5%</f>
        <v>0.2</v>
      </c>
    </row>
    <row r="3844" spans="1:18" ht="15.75" customHeight="1" x14ac:dyDescent="0.25">
      <c r="A3844" s="1"/>
      <c r="B3844" s="6" t="s">
        <v>14</v>
      </c>
      <c r="C3844" s="6">
        <v>1185732</v>
      </c>
      <c r="D3844" s="7">
        <v>44307</v>
      </c>
      <c r="E3844" s="6" t="s">
        <v>15</v>
      </c>
      <c r="F3844" s="6" t="s">
        <v>129</v>
      </c>
      <c r="G3844" s="6" t="s">
        <v>130</v>
      </c>
      <c r="H3844" s="6" t="s">
        <v>21</v>
      </c>
      <c r="I3844" s="8">
        <v>0.60000000000000009</v>
      </c>
      <c r="J3844" s="9">
        <v>1500</v>
      </c>
      <c r="K3844" s="10">
        <f t="shared" si="31"/>
        <v>900.00000000000011</v>
      </c>
      <c r="L3844" s="10">
        <f t="shared" si="30"/>
        <v>225.00000000000003</v>
      </c>
      <c r="M3844" s="11">
        <v>0.25</v>
      </c>
      <c r="O3844" s="16"/>
      <c r="P3844" s="14">
        <f>'RAW DATA'!$I3844+0</f>
        <v>0.60000000000000009</v>
      </c>
      <c r="Q3844" s="12">
        <f>'RAW DATA'!$J3844-250</f>
        <v>1250</v>
      </c>
      <c r="R3844" s="13">
        <f>'RAW DATA'!$M3844-5%</f>
        <v>0.2</v>
      </c>
    </row>
    <row r="3845" spans="1:18" ht="15.75" customHeight="1" x14ac:dyDescent="0.25">
      <c r="A3845" s="1"/>
      <c r="B3845" s="6" t="s">
        <v>14</v>
      </c>
      <c r="C3845" s="6">
        <v>1185732</v>
      </c>
      <c r="D3845" s="7">
        <v>44307</v>
      </c>
      <c r="E3845" s="6" t="s">
        <v>15</v>
      </c>
      <c r="F3845" s="6" t="s">
        <v>129</v>
      </c>
      <c r="G3845" s="6" t="s">
        <v>130</v>
      </c>
      <c r="H3845" s="6" t="s">
        <v>22</v>
      </c>
      <c r="I3845" s="8">
        <v>0.5</v>
      </c>
      <c r="J3845" s="9">
        <v>3000</v>
      </c>
      <c r="K3845" s="10">
        <f t="shared" si="31"/>
        <v>1500</v>
      </c>
      <c r="L3845" s="10">
        <f t="shared" si="30"/>
        <v>450</v>
      </c>
      <c r="M3845" s="11">
        <v>0.3</v>
      </c>
      <c r="O3845" s="16"/>
      <c r="P3845" s="14">
        <f>'RAW DATA'!$I3845+0</f>
        <v>0.5</v>
      </c>
      <c r="Q3845" s="12">
        <f>'RAW DATA'!$J3845-250</f>
        <v>2750</v>
      </c>
      <c r="R3845" s="13">
        <f>'RAW DATA'!$M3845-5%</f>
        <v>0.25</v>
      </c>
    </row>
    <row r="3846" spans="1:18" ht="15.75" customHeight="1" x14ac:dyDescent="0.25">
      <c r="A3846" s="1"/>
      <c r="B3846" s="6" t="s">
        <v>14</v>
      </c>
      <c r="C3846" s="6">
        <v>1185732</v>
      </c>
      <c r="D3846" s="7">
        <v>44336</v>
      </c>
      <c r="E3846" s="6" t="s">
        <v>15</v>
      </c>
      <c r="F3846" s="6" t="s">
        <v>129</v>
      </c>
      <c r="G3846" s="6" t="s">
        <v>130</v>
      </c>
      <c r="H3846" s="6" t="s">
        <v>17</v>
      </c>
      <c r="I3846" s="8">
        <v>0.65</v>
      </c>
      <c r="J3846" s="9">
        <v>5700</v>
      </c>
      <c r="K3846" s="10">
        <f t="shared" si="31"/>
        <v>3705</v>
      </c>
      <c r="L3846" s="10">
        <f t="shared" si="30"/>
        <v>1296.7500000000002</v>
      </c>
      <c r="M3846" s="11">
        <v>0.35000000000000003</v>
      </c>
      <c r="O3846" s="16"/>
      <c r="P3846" s="14">
        <f>'RAW DATA'!$I3846+0</f>
        <v>0.65</v>
      </c>
      <c r="Q3846" s="12">
        <f>'RAW DATA'!$J3846-250</f>
        <v>5450</v>
      </c>
      <c r="R3846" s="13">
        <f>'RAW DATA'!$M3846-5%</f>
        <v>0.30000000000000004</v>
      </c>
    </row>
    <row r="3847" spans="1:18" ht="15.75" customHeight="1" x14ac:dyDescent="0.25">
      <c r="A3847" s="1"/>
      <c r="B3847" s="6" t="s">
        <v>14</v>
      </c>
      <c r="C3847" s="6">
        <v>1185732</v>
      </c>
      <c r="D3847" s="7">
        <v>44336</v>
      </c>
      <c r="E3847" s="6" t="s">
        <v>15</v>
      </c>
      <c r="F3847" s="6" t="s">
        <v>129</v>
      </c>
      <c r="G3847" s="6" t="s">
        <v>130</v>
      </c>
      <c r="H3847" s="6" t="s">
        <v>18</v>
      </c>
      <c r="I3847" s="8">
        <v>0.60000000000000009</v>
      </c>
      <c r="J3847" s="9">
        <v>2750</v>
      </c>
      <c r="K3847" s="10">
        <f t="shared" si="31"/>
        <v>1650.0000000000002</v>
      </c>
      <c r="L3847" s="10">
        <f t="shared" si="30"/>
        <v>577.50000000000011</v>
      </c>
      <c r="M3847" s="11">
        <v>0.35000000000000003</v>
      </c>
      <c r="O3847" s="16"/>
      <c r="P3847" s="14">
        <f>'RAW DATA'!$I3847+0</f>
        <v>0.60000000000000009</v>
      </c>
      <c r="Q3847" s="12">
        <f>'RAW DATA'!$J3847-250</f>
        <v>2500</v>
      </c>
      <c r="R3847" s="13">
        <f>'RAW DATA'!$M3847-5%</f>
        <v>0.30000000000000004</v>
      </c>
    </row>
    <row r="3848" spans="1:18" ht="15.75" customHeight="1" x14ac:dyDescent="0.25">
      <c r="A3848" s="1"/>
      <c r="B3848" s="6" t="s">
        <v>14</v>
      </c>
      <c r="C3848" s="6">
        <v>1185732</v>
      </c>
      <c r="D3848" s="7">
        <v>44336</v>
      </c>
      <c r="E3848" s="6" t="s">
        <v>15</v>
      </c>
      <c r="F3848" s="6" t="s">
        <v>129</v>
      </c>
      <c r="G3848" s="6" t="s">
        <v>130</v>
      </c>
      <c r="H3848" s="6" t="s">
        <v>19</v>
      </c>
      <c r="I3848" s="8">
        <v>0.55000000000000004</v>
      </c>
      <c r="J3848" s="9">
        <v>3000</v>
      </c>
      <c r="K3848" s="10">
        <f t="shared" si="31"/>
        <v>1650.0000000000002</v>
      </c>
      <c r="L3848" s="10">
        <f t="shared" si="30"/>
        <v>412.50000000000006</v>
      </c>
      <c r="M3848" s="11">
        <v>0.25</v>
      </c>
      <c r="O3848" s="16"/>
      <c r="P3848" s="14">
        <f>'RAW DATA'!$I3848+0</f>
        <v>0.55000000000000004</v>
      </c>
      <c r="Q3848" s="12">
        <f>'RAW DATA'!$J3848-250</f>
        <v>2750</v>
      </c>
      <c r="R3848" s="13">
        <f>'RAW DATA'!$M3848-5%</f>
        <v>0.2</v>
      </c>
    </row>
    <row r="3849" spans="1:18" ht="15.75" customHeight="1" x14ac:dyDescent="0.25">
      <c r="A3849" s="1"/>
      <c r="B3849" s="6" t="s">
        <v>14</v>
      </c>
      <c r="C3849" s="6">
        <v>1185732</v>
      </c>
      <c r="D3849" s="7">
        <v>44336</v>
      </c>
      <c r="E3849" s="6" t="s">
        <v>15</v>
      </c>
      <c r="F3849" s="6" t="s">
        <v>129</v>
      </c>
      <c r="G3849" s="6" t="s">
        <v>130</v>
      </c>
      <c r="H3849" s="6" t="s">
        <v>20</v>
      </c>
      <c r="I3849" s="8">
        <v>0.55000000000000004</v>
      </c>
      <c r="J3849" s="9">
        <v>2500</v>
      </c>
      <c r="K3849" s="10">
        <f t="shared" si="31"/>
        <v>1375</v>
      </c>
      <c r="L3849" s="10">
        <f t="shared" si="30"/>
        <v>343.75</v>
      </c>
      <c r="M3849" s="11">
        <v>0.25</v>
      </c>
      <c r="O3849" s="16"/>
      <c r="P3849" s="14">
        <f>'RAW DATA'!$I3849+0</f>
        <v>0.55000000000000004</v>
      </c>
      <c r="Q3849" s="12">
        <f>'RAW DATA'!$J3849-250</f>
        <v>2250</v>
      </c>
      <c r="R3849" s="13">
        <f>'RAW DATA'!$M3849-5%</f>
        <v>0.2</v>
      </c>
    </row>
    <row r="3850" spans="1:18" ht="15.75" customHeight="1" x14ac:dyDescent="0.25">
      <c r="A3850" s="1"/>
      <c r="B3850" s="6" t="s">
        <v>14</v>
      </c>
      <c r="C3850" s="6">
        <v>1185732</v>
      </c>
      <c r="D3850" s="7">
        <v>44336</v>
      </c>
      <c r="E3850" s="6" t="s">
        <v>15</v>
      </c>
      <c r="F3850" s="6" t="s">
        <v>129</v>
      </c>
      <c r="G3850" s="6" t="s">
        <v>130</v>
      </c>
      <c r="H3850" s="6" t="s">
        <v>21</v>
      </c>
      <c r="I3850" s="8">
        <v>0.65</v>
      </c>
      <c r="J3850" s="9">
        <v>2750</v>
      </c>
      <c r="K3850" s="10">
        <f t="shared" si="31"/>
        <v>1787.5</v>
      </c>
      <c r="L3850" s="10">
        <f t="shared" si="30"/>
        <v>446.875</v>
      </c>
      <c r="M3850" s="11">
        <v>0.25</v>
      </c>
      <c r="O3850" s="16"/>
      <c r="P3850" s="14">
        <f>'RAW DATA'!$I3850+0</f>
        <v>0.65</v>
      </c>
      <c r="Q3850" s="12">
        <f>'RAW DATA'!$J3850-250</f>
        <v>2500</v>
      </c>
      <c r="R3850" s="13">
        <f>'RAW DATA'!$M3850-5%</f>
        <v>0.2</v>
      </c>
    </row>
    <row r="3851" spans="1:18" ht="15.75" customHeight="1" x14ac:dyDescent="0.25">
      <c r="A3851" s="1"/>
      <c r="B3851" s="6" t="s">
        <v>14</v>
      </c>
      <c r="C3851" s="6">
        <v>1185732</v>
      </c>
      <c r="D3851" s="7">
        <v>44336</v>
      </c>
      <c r="E3851" s="6" t="s">
        <v>15</v>
      </c>
      <c r="F3851" s="6" t="s">
        <v>129</v>
      </c>
      <c r="G3851" s="6" t="s">
        <v>130</v>
      </c>
      <c r="H3851" s="6" t="s">
        <v>22</v>
      </c>
      <c r="I3851" s="8">
        <v>0.70000000000000007</v>
      </c>
      <c r="J3851" s="9">
        <v>4000</v>
      </c>
      <c r="K3851" s="10">
        <f t="shared" si="31"/>
        <v>2800.0000000000005</v>
      </c>
      <c r="L3851" s="10">
        <f t="shared" si="30"/>
        <v>840.00000000000011</v>
      </c>
      <c r="M3851" s="11">
        <v>0.3</v>
      </c>
      <c r="O3851" s="16"/>
      <c r="P3851" s="14">
        <f>'RAW DATA'!$I3851+0</f>
        <v>0.70000000000000007</v>
      </c>
      <c r="Q3851" s="12">
        <f>'RAW DATA'!$J3851-250</f>
        <v>3750</v>
      </c>
      <c r="R3851" s="13">
        <f>'RAW DATA'!$M3851-5%</f>
        <v>0.25</v>
      </c>
    </row>
    <row r="3852" spans="1:18" ht="15.75" customHeight="1" x14ac:dyDescent="0.25">
      <c r="A3852" s="1"/>
      <c r="B3852" s="6" t="s">
        <v>14</v>
      </c>
      <c r="C3852" s="6">
        <v>1185732</v>
      </c>
      <c r="D3852" s="7">
        <v>44369</v>
      </c>
      <c r="E3852" s="6" t="s">
        <v>15</v>
      </c>
      <c r="F3852" s="6" t="s">
        <v>129</v>
      </c>
      <c r="G3852" s="6" t="s">
        <v>130</v>
      </c>
      <c r="H3852" s="6" t="s">
        <v>17</v>
      </c>
      <c r="I3852" s="8">
        <v>0.65</v>
      </c>
      <c r="J3852" s="9">
        <v>6500</v>
      </c>
      <c r="K3852" s="10">
        <f t="shared" si="31"/>
        <v>4225</v>
      </c>
      <c r="L3852" s="10">
        <f t="shared" si="30"/>
        <v>1478.7500000000002</v>
      </c>
      <c r="M3852" s="11">
        <v>0.35000000000000003</v>
      </c>
      <c r="O3852" s="16"/>
      <c r="P3852" s="14">
        <f>'RAW DATA'!$I3852+0</f>
        <v>0.65</v>
      </c>
      <c r="Q3852" s="12">
        <f>'RAW DATA'!$J3852-250</f>
        <v>6250</v>
      </c>
      <c r="R3852" s="13">
        <f>'RAW DATA'!$M3852-5%</f>
        <v>0.30000000000000004</v>
      </c>
    </row>
    <row r="3853" spans="1:18" ht="15.75" customHeight="1" x14ac:dyDescent="0.25">
      <c r="A3853" s="1"/>
      <c r="B3853" s="6" t="s">
        <v>14</v>
      </c>
      <c r="C3853" s="6">
        <v>1185732</v>
      </c>
      <c r="D3853" s="7">
        <v>44369</v>
      </c>
      <c r="E3853" s="6" t="s">
        <v>15</v>
      </c>
      <c r="F3853" s="6" t="s">
        <v>129</v>
      </c>
      <c r="G3853" s="6" t="s">
        <v>130</v>
      </c>
      <c r="H3853" s="6" t="s">
        <v>18</v>
      </c>
      <c r="I3853" s="8">
        <v>0.60000000000000009</v>
      </c>
      <c r="J3853" s="9">
        <v>4000</v>
      </c>
      <c r="K3853" s="10">
        <f t="shared" si="31"/>
        <v>2400.0000000000005</v>
      </c>
      <c r="L3853" s="10">
        <f t="shared" si="30"/>
        <v>840.00000000000023</v>
      </c>
      <c r="M3853" s="11">
        <v>0.35000000000000003</v>
      </c>
      <c r="O3853" s="16"/>
      <c r="P3853" s="14">
        <f>'RAW DATA'!$I3853+0</f>
        <v>0.60000000000000009</v>
      </c>
      <c r="Q3853" s="12">
        <f>'RAW DATA'!$J3853-250</f>
        <v>3750</v>
      </c>
      <c r="R3853" s="13">
        <f>'RAW DATA'!$M3853-5%</f>
        <v>0.30000000000000004</v>
      </c>
    </row>
    <row r="3854" spans="1:18" ht="15.75" customHeight="1" x14ac:dyDescent="0.25">
      <c r="A3854" s="1"/>
      <c r="B3854" s="6" t="s">
        <v>14</v>
      </c>
      <c r="C3854" s="6">
        <v>1185732</v>
      </c>
      <c r="D3854" s="7">
        <v>44369</v>
      </c>
      <c r="E3854" s="6" t="s">
        <v>15</v>
      </c>
      <c r="F3854" s="6" t="s">
        <v>129</v>
      </c>
      <c r="G3854" s="6" t="s">
        <v>130</v>
      </c>
      <c r="H3854" s="6" t="s">
        <v>19</v>
      </c>
      <c r="I3854" s="8">
        <v>0.55000000000000004</v>
      </c>
      <c r="J3854" s="9">
        <v>3250</v>
      </c>
      <c r="K3854" s="10">
        <f t="shared" si="31"/>
        <v>1787.5000000000002</v>
      </c>
      <c r="L3854" s="10">
        <f t="shared" si="30"/>
        <v>446.87500000000006</v>
      </c>
      <c r="M3854" s="11">
        <v>0.25</v>
      </c>
      <c r="O3854" s="16"/>
      <c r="P3854" s="14">
        <f>'RAW DATA'!$I3854+0</f>
        <v>0.55000000000000004</v>
      </c>
      <c r="Q3854" s="12">
        <f>'RAW DATA'!$J3854-250</f>
        <v>3000</v>
      </c>
      <c r="R3854" s="13">
        <f>'RAW DATA'!$M3854-5%</f>
        <v>0.2</v>
      </c>
    </row>
    <row r="3855" spans="1:18" ht="15.75" customHeight="1" x14ac:dyDescent="0.25">
      <c r="A3855" s="1"/>
      <c r="B3855" s="6" t="s">
        <v>14</v>
      </c>
      <c r="C3855" s="6">
        <v>1185732</v>
      </c>
      <c r="D3855" s="7">
        <v>44369</v>
      </c>
      <c r="E3855" s="6" t="s">
        <v>15</v>
      </c>
      <c r="F3855" s="6" t="s">
        <v>129</v>
      </c>
      <c r="G3855" s="6" t="s">
        <v>130</v>
      </c>
      <c r="H3855" s="6" t="s">
        <v>20</v>
      </c>
      <c r="I3855" s="8">
        <v>0.55000000000000004</v>
      </c>
      <c r="J3855" s="9">
        <v>3000</v>
      </c>
      <c r="K3855" s="10">
        <f t="shared" si="31"/>
        <v>1650.0000000000002</v>
      </c>
      <c r="L3855" s="10">
        <f t="shared" si="30"/>
        <v>412.50000000000006</v>
      </c>
      <c r="M3855" s="11">
        <v>0.25</v>
      </c>
      <c r="O3855" s="16"/>
      <c r="P3855" s="14">
        <f>'RAW DATA'!$I3855+0</f>
        <v>0.55000000000000004</v>
      </c>
      <c r="Q3855" s="12">
        <f>'RAW DATA'!$J3855-250</f>
        <v>2750</v>
      </c>
      <c r="R3855" s="13">
        <f>'RAW DATA'!$M3855-5%</f>
        <v>0.2</v>
      </c>
    </row>
    <row r="3856" spans="1:18" ht="15.75" customHeight="1" x14ac:dyDescent="0.25">
      <c r="A3856" s="1"/>
      <c r="B3856" s="6" t="s">
        <v>14</v>
      </c>
      <c r="C3856" s="6">
        <v>1185732</v>
      </c>
      <c r="D3856" s="7">
        <v>44369</v>
      </c>
      <c r="E3856" s="6" t="s">
        <v>15</v>
      </c>
      <c r="F3856" s="6" t="s">
        <v>129</v>
      </c>
      <c r="G3856" s="6" t="s">
        <v>130</v>
      </c>
      <c r="H3856" s="6" t="s">
        <v>21</v>
      </c>
      <c r="I3856" s="8">
        <v>0.65</v>
      </c>
      <c r="J3856" s="9">
        <v>3000</v>
      </c>
      <c r="K3856" s="10">
        <f t="shared" si="31"/>
        <v>1950</v>
      </c>
      <c r="L3856" s="10">
        <f t="shared" si="30"/>
        <v>487.5</v>
      </c>
      <c r="M3856" s="11">
        <v>0.25</v>
      </c>
      <c r="O3856" s="16"/>
      <c r="P3856" s="14">
        <f>'RAW DATA'!$I3856+0</f>
        <v>0.65</v>
      </c>
      <c r="Q3856" s="12">
        <f>'RAW DATA'!$J3856-250</f>
        <v>2750</v>
      </c>
      <c r="R3856" s="13">
        <f>'RAW DATA'!$M3856-5%</f>
        <v>0.2</v>
      </c>
    </row>
    <row r="3857" spans="1:18" ht="15.75" customHeight="1" x14ac:dyDescent="0.25">
      <c r="A3857" s="1"/>
      <c r="B3857" s="6" t="s">
        <v>14</v>
      </c>
      <c r="C3857" s="6">
        <v>1185732</v>
      </c>
      <c r="D3857" s="7">
        <v>44369</v>
      </c>
      <c r="E3857" s="6" t="s">
        <v>15</v>
      </c>
      <c r="F3857" s="6" t="s">
        <v>129</v>
      </c>
      <c r="G3857" s="6" t="s">
        <v>130</v>
      </c>
      <c r="H3857" s="6" t="s">
        <v>22</v>
      </c>
      <c r="I3857" s="8">
        <v>0.70000000000000007</v>
      </c>
      <c r="J3857" s="9">
        <v>4500</v>
      </c>
      <c r="K3857" s="10">
        <f t="shared" si="31"/>
        <v>3150.0000000000005</v>
      </c>
      <c r="L3857" s="10">
        <f t="shared" si="30"/>
        <v>945.00000000000011</v>
      </c>
      <c r="M3857" s="11">
        <v>0.3</v>
      </c>
      <c r="O3857" s="16"/>
      <c r="P3857" s="14">
        <f>'RAW DATA'!$I3857+0</f>
        <v>0.70000000000000007</v>
      </c>
      <c r="Q3857" s="12">
        <f>'RAW DATA'!$J3857-250</f>
        <v>4250</v>
      </c>
      <c r="R3857" s="13">
        <f>'RAW DATA'!$M3857-5%</f>
        <v>0.25</v>
      </c>
    </row>
    <row r="3858" spans="1:18" ht="15.75" customHeight="1" x14ac:dyDescent="0.25">
      <c r="A3858" s="1"/>
      <c r="B3858" s="6" t="s">
        <v>14</v>
      </c>
      <c r="C3858" s="6">
        <v>1185732</v>
      </c>
      <c r="D3858" s="7">
        <v>44397</v>
      </c>
      <c r="E3858" s="6" t="s">
        <v>15</v>
      </c>
      <c r="F3858" s="6" t="s">
        <v>129</v>
      </c>
      <c r="G3858" s="6" t="s">
        <v>130</v>
      </c>
      <c r="H3858" s="6" t="s">
        <v>17</v>
      </c>
      <c r="I3858" s="8">
        <v>0.65</v>
      </c>
      <c r="J3858" s="9">
        <v>6750</v>
      </c>
      <c r="K3858" s="10">
        <f t="shared" si="31"/>
        <v>4387.5</v>
      </c>
      <c r="L3858" s="10">
        <f t="shared" si="30"/>
        <v>1535.6250000000002</v>
      </c>
      <c r="M3858" s="11">
        <v>0.35000000000000003</v>
      </c>
      <c r="O3858" s="16"/>
      <c r="P3858" s="14">
        <f>'RAW DATA'!$I3858+0</f>
        <v>0.65</v>
      </c>
      <c r="Q3858" s="12">
        <f>'RAW DATA'!$J3858-250</f>
        <v>6500</v>
      </c>
      <c r="R3858" s="13">
        <f>'RAW DATA'!$M3858-5%</f>
        <v>0.30000000000000004</v>
      </c>
    </row>
    <row r="3859" spans="1:18" ht="15.75" customHeight="1" x14ac:dyDescent="0.25">
      <c r="A3859" s="1"/>
      <c r="B3859" s="6" t="s">
        <v>14</v>
      </c>
      <c r="C3859" s="6">
        <v>1185732</v>
      </c>
      <c r="D3859" s="7">
        <v>44397</v>
      </c>
      <c r="E3859" s="6" t="s">
        <v>15</v>
      </c>
      <c r="F3859" s="6" t="s">
        <v>129</v>
      </c>
      <c r="G3859" s="6" t="s">
        <v>130</v>
      </c>
      <c r="H3859" s="6" t="s">
        <v>18</v>
      </c>
      <c r="I3859" s="8">
        <v>0.60000000000000009</v>
      </c>
      <c r="J3859" s="9">
        <v>4250</v>
      </c>
      <c r="K3859" s="10">
        <f t="shared" si="31"/>
        <v>2550.0000000000005</v>
      </c>
      <c r="L3859" s="10">
        <f t="shared" si="30"/>
        <v>892.50000000000023</v>
      </c>
      <c r="M3859" s="11">
        <v>0.35000000000000003</v>
      </c>
      <c r="O3859" s="16"/>
      <c r="P3859" s="14">
        <f>'RAW DATA'!$I3859+0</f>
        <v>0.60000000000000009</v>
      </c>
      <c r="Q3859" s="12">
        <f>'RAW DATA'!$J3859-250</f>
        <v>4000</v>
      </c>
      <c r="R3859" s="13">
        <f>'RAW DATA'!$M3859-5%</f>
        <v>0.30000000000000004</v>
      </c>
    </row>
    <row r="3860" spans="1:18" ht="15.75" customHeight="1" x14ac:dyDescent="0.25">
      <c r="A3860" s="1"/>
      <c r="B3860" s="6" t="s">
        <v>14</v>
      </c>
      <c r="C3860" s="6">
        <v>1185732</v>
      </c>
      <c r="D3860" s="7">
        <v>44397</v>
      </c>
      <c r="E3860" s="6" t="s">
        <v>15</v>
      </c>
      <c r="F3860" s="6" t="s">
        <v>129</v>
      </c>
      <c r="G3860" s="6" t="s">
        <v>130</v>
      </c>
      <c r="H3860" s="6" t="s">
        <v>19</v>
      </c>
      <c r="I3860" s="8">
        <v>0.55000000000000004</v>
      </c>
      <c r="J3860" s="9">
        <v>3500</v>
      </c>
      <c r="K3860" s="10">
        <f t="shared" si="31"/>
        <v>1925.0000000000002</v>
      </c>
      <c r="L3860" s="10">
        <f t="shared" si="30"/>
        <v>481.25000000000006</v>
      </c>
      <c r="M3860" s="11">
        <v>0.25</v>
      </c>
      <c r="O3860" s="16"/>
      <c r="P3860" s="14">
        <f>'RAW DATA'!$I3860+0</f>
        <v>0.55000000000000004</v>
      </c>
      <c r="Q3860" s="12">
        <f>'RAW DATA'!$J3860-250</f>
        <v>3250</v>
      </c>
      <c r="R3860" s="13">
        <f>'RAW DATA'!$M3860-5%</f>
        <v>0.2</v>
      </c>
    </row>
    <row r="3861" spans="1:18" ht="15.75" customHeight="1" x14ac:dyDescent="0.25">
      <c r="A3861" s="1"/>
      <c r="B3861" s="6" t="s">
        <v>14</v>
      </c>
      <c r="C3861" s="6">
        <v>1185732</v>
      </c>
      <c r="D3861" s="7">
        <v>44397</v>
      </c>
      <c r="E3861" s="6" t="s">
        <v>15</v>
      </c>
      <c r="F3861" s="6" t="s">
        <v>129</v>
      </c>
      <c r="G3861" s="6" t="s">
        <v>130</v>
      </c>
      <c r="H3861" s="6" t="s">
        <v>20</v>
      </c>
      <c r="I3861" s="8">
        <v>0.55000000000000004</v>
      </c>
      <c r="J3861" s="9">
        <v>3000</v>
      </c>
      <c r="K3861" s="10">
        <f t="shared" si="31"/>
        <v>1650.0000000000002</v>
      </c>
      <c r="L3861" s="10">
        <f t="shared" si="30"/>
        <v>412.50000000000006</v>
      </c>
      <c r="M3861" s="11">
        <v>0.25</v>
      </c>
      <c r="O3861" s="16"/>
      <c r="P3861" s="14">
        <f>'RAW DATA'!$I3861+0</f>
        <v>0.55000000000000004</v>
      </c>
      <c r="Q3861" s="12">
        <f>'RAW DATA'!$J3861-250</f>
        <v>2750</v>
      </c>
      <c r="R3861" s="13">
        <f>'RAW DATA'!$M3861-5%</f>
        <v>0.2</v>
      </c>
    </row>
    <row r="3862" spans="1:18" ht="15.75" customHeight="1" x14ac:dyDescent="0.25">
      <c r="A3862" s="1"/>
      <c r="B3862" s="6" t="s">
        <v>14</v>
      </c>
      <c r="C3862" s="6">
        <v>1185732</v>
      </c>
      <c r="D3862" s="7">
        <v>44397</v>
      </c>
      <c r="E3862" s="6" t="s">
        <v>15</v>
      </c>
      <c r="F3862" s="6" t="s">
        <v>129</v>
      </c>
      <c r="G3862" s="6" t="s">
        <v>130</v>
      </c>
      <c r="H3862" s="6" t="s">
        <v>21</v>
      </c>
      <c r="I3862" s="8">
        <v>0.65</v>
      </c>
      <c r="J3862" s="9">
        <v>3250</v>
      </c>
      <c r="K3862" s="10">
        <f t="shared" si="31"/>
        <v>2112.5</v>
      </c>
      <c r="L3862" s="10">
        <f t="shared" si="30"/>
        <v>528.125</v>
      </c>
      <c r="M3862" s="11">
        <v>0.25</v>
      </c>
      <c r="O3862" s="16"/>
      <c r="P3862" s="14">
        <f>'RAW DATA'!$I3862+0</f>
        <v>0.65</v>
      </c>
      <c r="Q3862" s="12">
        <f>'RAW DATA'!$J3862-250</f>
        <v>3000</v>
      </c>
      <c r="R3862" s="13">
        <f>'RAW DATA'!$M3862-5%</f>
        <v>0.2</v>
      </c>
    </row>
    <row r="3863" spans="1:18" ht="15.75" customHeight="1" x14ac:dyDescent="0.25">
      <c r="A3863" s="1"/>
      <c r="B3863" s="6" t="s">
        <v>14</v>
      </c>
      <c r="C3863" s="6">
        <v>1185732</v>
      </c>
      <c r="D3863" s="7">
        <v>44397</v>
      </c>
      <c r="E3863" s="6" t="s">
        <v>15</v>
      </c>
      <c r="F3863" s="6" t="s">
        <v>129</v>
      </c>
      <c r="G3863" s="6" t="s">
        <v>130</v>
      </c>
      <c r="H3863" s="6" t="s">
        <v>22</v>
      </c>
      <c r="I3863" s="8">
        <v>0.70000000000000007</v>
      </c>
      <c r="J3863" s="9">
        <v>5000</v>
      </c>
      <c r="K3863" s="10">
        <f t="shared" si="31"/>
        <v>3500.0000000000005</v>
      </c>
      <c r="L3863" s="10">
        <f t="shared" si="30"/>
        <v>1050</v>
      </c>
      <c r="M3863" s="11">
        <v>0.3</v>
      </c>
      <c r="O3863" s="16"/>
      <c r="P3863" s="14">
        <f>'RAW DATA'!$I3863+0</f>
        <v>0.70000000000000007</v>
      </c>
      <c r="Q3863" s="12">
        <f>'RAW DATA'!$J3863-250</f>
        <v>4750</v>
      </c>
      <c r="R3863" s="13">
        <f>'RAW DATA'!$M3863-5%</f>
        <v>0.25</v>
      </c>
    </row>
    <row r="3864" spans="1:18" ht="15.75" customHeight="1" x14ac:dyDescent="0.25">
      <c r="A3864" s="1"/>
      <c r="B3864" s="6" t="s">
        <v>14</v>
      </c>
      <c r="C3864" s="6">
        <v>1185732</v>
      </c>
      <c r="D3864" s="7">
        <v>44429</v>
      </c>
      <c r="E3864" s="6" t="s">
        <v>15</v>
      </c>
      <c r="F3864" s="6" t="s">
        <v>129</v>
      </c>
      <c r="G3864" s="6" t="s">
        <v>130</v>
      </c>
      <c r="H3864" s="6" t="s">
        <v>17</v>
      </c>
      <c r="I3864" s="8">
        <v>0.65</v>
      </c>
      <c r="J3864" s="9">
        <v>6500</v>
      </c>
      <c r="K3864" s="10">
        <f t="shared" si="31"/>
        <v>4225</v>
      </c>
      <c r="L3864" s="10">
        <f t="shared" si="30"/>
        <v>1478.7500000000002</v>
      </c>
      <c r="M3864" s="11">
        <v>0.35000000000000003</v>
      </c>
      <c r="O3864" s="16"/>
      <c r="P3864" s="14">
        <f>'RAW DATA'!$I3864+0</f>
        <v>0.65</v>
      </c>
      <c r="Q3864" s="12">
        <f>'RAW DATA'!$J3864-250</f>
        <v>6250</v>
      </c>
      <c r="R3864" s="13">
        <f>'RAW DATA'!$M3864-5%</f>
        <v>0.30000000000000004</v>
      </c>
    </row>
    <row r="3865" spans="1:18" ht="15.75" customHeight="1" x14ac:dyDescent="0.25">
      <c r="A3865" s="1"/>
      <c r="B3865" s="6" t="s">
        <v>14</v>
      </c>
      <c r="C3865" s="6">
        <v>1185732</v>
      </c>
      <c r="D3865" s="7">
        <v>44429</v>
      </c>
      <c r="E3865" s="6" t="s">
        <v>15</v>
      </c>
      <c r="F3865" s="6" t="s">
        <v>129</v>
      </c>
      <c r="G3865" s="6" t="s">
        <v>130</v>
      </c>
      <c r="H3865" s="6" t="s">
        <v>18</v>
      </c>
      <c r="I3865" s="8">
        <v>0.60000000000000009</v>
      </c>
      <c r="J3865" s="9">
        <v>4250</v>
      </c>
      <c r="K3865" s="10">
        <f t="shared" si="31"/>
        <v>2550.0000000000005</v>
      </c>
      <c r="L3865" s="10">
        <f t="shared" si="30"/>
        <v>892.50000000000023</v>
      </c>
      <c r="M3865" s="11">
        <v>0.35000000000000003</v>
      </c>
      <c r="O3865" s="16"/>
      <c r="P3865" s="14">
        <f>'RAW DATA'!$I3865+0</f>
        <v>0.60000000000000009</v>
      </c>
      <c r="Q3865" s="12">
        <f>'RAW DATA'!$J3865-250</f>
        <v>4000</v>
      </c>
      <c r="R3865" s="13">
        <f>'RAW DATA'!$M3865-5%</f>
        <v>0.30000000000000004</v>
      </c>
    </row>
    <row r="3866" spans="1:18" ht="15.75" customHeight="1" x14ac:dyDescent="0.25">
      <c r="A3866" s="1"/>
      <c r="B3866" s="6" t="s">
        <v>14</v>
      </c>
      <c r="C3866" s="6">
        <v>1185732</v>
      </c>
      <c r="D3866" s="7">
        <v>44429</v>
      </c>
      <c r="E3866" s="6" t="s">
        <v>15</v>
      </c>
      <c r="F3866" s="6" t="s">
        <v>129</v>
      </c>
      <c r="G3866" s="6" t="s">
        <v>130</v>
      </c>
      <c r="H3866" s="6" t="s">
        <v>19</v>
      </c>
      <c r="I3866" s="8">
        <v>0.55000000000000004</v>
      </c>
      <c r="J3866" s="9">
        <v>3500</v>
      </c>
      <c r="K3866" s="10">
        <f t="shared" si="31"/>
        <v>1925.0000000000002</v>
      </c>
      <c r="L3866" s="10">
        <f t="shared" si="30"/>
        <v>481.25000000000006</v>
      </c>
      <c r="M3866" s="11">
        <v>0.25</v>
      </c>
      <c r="O3866" s="16"/>
      <c r="P3866" s="14">
        <f>'RAW DATA'!$I3866+0</f>
        <v>0.55000000000000004</v>
      </c>
      <c r="Q3866" s="12">
        <f>'RAW DATA'!$J3866-250</f>
        <v>3250</v>
      </c>
      <c r="R3866" s="13">
        <f>'RAW DATA'!$M3866-5%</f>
        <v>0.2</v>
      </c>
    </row>
    <row r="3867" spans="1:18" ht="15.75" customHeight="1" x14ac:dyDescent="0.25">
      <c r="A3867" s="1"/>
      <c r="B3867" s="6" t="s">
        <v>14</v>
      </c>
      <c r="C3867" s="6">
        <v>1185732</v>
      </c>
      <c r="D3867" s="7">
        <v>44429</v>
      </c>
      <c r="E3867" s="6" t="s">
        <v>15</v>
      </c>
      <c r="F3867" s="6" t="s">
        <v>129</v>
      </c>
      <c r="G3867" s="6" t="s">
        <v>130</v>
      </c>
      <c r="H3867" s="6" t="s">
        <v>20</v>
      </c>
      <c r="I3867" s="8">
        <v>0.55000000000000004</v>
      </c>
      <c r="J3867" s="9">
        <v>2500</v>
      </c>
      <c r="K3867" s="10">
        <f t="shared" si="31"/>
        <v>1375</v>
      </c>
      <c r="L3867" s="10">
        <f t="shared" si="30"/>
        <v>343.75</v>
      </c>
      <c r="M3867" s="11">
        <v>0.25</v>
      </c>
      <c r="O3867" s="16"/>
      <c r="P3867" s="14">
        <f>'RAW DATA'!$I3867+0</f>
        <v>0.55000000000000004</v>
      </c>
      <c r="Q3867" s="12">
        <f>'RAW DATA'!$J3867-250</f>
        <v>2250</v>
      </c>
      <c r="R3867" s="13">
        <f>'RAW DATA'!$M3867-5%</f>
        <v>0.2</v>
      </c>
    </row>
    <row r="3868" spans="1:18" ht="15.75" customHeight="1" x14ac:dyDescent="0.25">
      <c r="A3868" s="1"/>
      <c r="B3868" s="6" t="s">
        <v>14</v>
      </c>
      <c r="C3868" s="6">
        <v>1185732</v>
      </c>
      <c r="D3868" s="7">
        <v>44429</v>
      </c>
      <c r="E3868" s="6" t="s">
        <v>15</v>
      </c>
      <c r="F3868" s="6" t="s">
        <v>129</v>
      </c>
      <c r="G3868" s="6" t="s">
        <v>130</v>
      </c>
      <c r="H3868" s="6" t="s">
        <v>21</v>
      </c>
      <c r="I3868" s="8">
        <v>0.65</v>
      </c>
      <c r="J3868" s="9">
        <v>2250</v>
      </c>
      <c r="K3868" s="10">
        <f t="shared" si="31"/>
        <v>1462.5</v>
      </c>
      <c r="L3868" s="10">
        <f t="shared" si="30"/>
        <v>365.625</v>
      </c>
      <c r="M3868" s="11">
        <v>0.25</v>
      </c>
      <c r="O3868" s="16"/>
      <c r="P3868" s="14">
        <f>'RAW DATA'!$I3868+0</f>
        <v>0.65</v>
      </c>
      <c r="Q3868" s="12">
        <f>'RAW DATA'!$J3868-250</f>
        <v>2000</v>
      </c>
      <c r="R3868" s="13">
        <f>'RAW DATA'!$M3868-5%</f>
        <v>0.2</v>
      </c>
    </row>
    <row r="3869" spans="1:18" ht="15.75" customHeight="1" x14ac:dyDescent="0.25">
      <c r="A3869" s="1"/>
      <c r="B3869" s="6" t="s">
        <v>14</v>
      </c>
      <c r="C3869" s="6">
        <v>1185732</v>
      </c>
      <c r="D3869" s="7">
        <v>44429</v>
      </c>
      <c r="E3869" s="6" t="s">
        <v>15</v>
      </c>
      <c r="F3869" s="6" t="s">
        <v>129</v>
      </c>
      <c r="G3869" s="6" t="s">
        <v>130</v>
      </c>
      <c r="H3869" s="6" t="s">
        <v>22</v>
      </c>
      <c r="I3869" s="8">
        <v>0.70000000000000007</v>
      </c>
      <c r="J3869" s="9">
        <v>4000</v>
      </c>
      <c r="K3869" s="10">
        <f t="shared" si="31"/>
        <v>2800.0000000000005</v>
      </c>
      <c r="L3869" s="10">
        <f t="shared" si="30"/>
        <v>840.00000000000011</v>
      </c>
      <c r="M3869" s="11">
        <v>0.3</v>
      </c>
      <c r="O3869" s="16"/>
      <c r="P3869" s="14">
        <f>'RAW DATA'!$I3869+0</f>
        <v>0.70000000000000007</v>
      </c>
      <c r="Q3869" s="12">
        <f>'RAW DATA'!$J3869-250</f>
        <v>3750</v>
      </c>
      <c r="R3869" s="13">
        <f>'RAW DATA'!$M3869-5%</f>
        <v>0.25</v>
      </c>
    </row>
    <row r="3870" spans="1:18" ht="15.75" customHeight="1" x14ac:dyDescent="0.25">
      <c r="A3870" s="1"/>
      <c r="B3870" s="6" t="s">
        <v>14</v>
      </c>
      <c r="C3870" s="6">
        <v>1185732</v>
      </c>
      <c r="D3870" s="7">
        <v>44459</v>
      </c>
      <c r="E3870" s="6" t="s">
        <v>15</v>
      </c>
      <c r="F3870" s="6" t="s">
        <v>129</v>
      </c>
      <c r="G3870" s="6" t="s">
        <v>130</v>
      </c>
      <c r="H3870" s="6" t="s">
        <v>17</v>
      </c>
      <c r="I3870" s="8">
        <v>0.65</v>
      </c>
      <c r="J3870" s="9">
        <v>5250</v>
      </c>
      <c r="K3870" s="10">
        <f t="shared" si="31"/>
        <v>3412.5</v>
      </c>
      <c r="L3870" s="10">
        <f t="shared" si="30"/>
        <v>1194.375</v>
      </c>
      <c r="M3870" s="11">
        <v>0.35000000000000003</v>
      </c>
      <c r="O3870" s="16"/>
      <c r="P3870" s="14">
        <f>'RAW DATA'!$I3870+0</f>
        <v>0.65</v>
      </c>
      <c r="Q3870" s="12">
        <f>'RAW DATA'!$J3870-250</f>
        <v>5000</v>
      </c>
      <c r="R3870" s="13">
        <f>'RAW DATA'!$M3870-5%</f>
        <v>0.30000000000000004</v>
      </c>
    </row>
    <row r="3871" spans="1:18" ht="15.75" customHeight="1" x14ac:dyDescent="0.25">
      <c r="A3871" s="1"/>
      <c r="B3871" s="6" t="s">
        <v>14</v>
      </c>
      <c r="C3871" s="6">
        <v>1185732</v>
      </c>
      <c r="D3871" s="7">
        <v>44459</v>
      </c>
      <c r="E3871" s="6" t="s">
        <v>15</v>
      </c>
      <c r="F3871" s="6" t="s">
        <v>129</v>
      </c>
      <c r="G3871" s="6" t="s">
        <v>130</v>
      </c>
      <c r="H3871" s="6" t="s">
        <v>18</v>
      </c>
      <c r="I3871" s="8">
        <v>0.60000000000000009</v>
      </c>
      <c r="J3871" s="9">
        <v>3250</v>
      </c>
      <c r="K3871" s="10">
        <f t="shared" si="31"/>
        <v>1950.0000000000002</v>
      </c>
      <c r="L3871" s="10">
        <f t="shared" si="30"/>
        <v>682.50000000000011</v>
      </c>
      <c r="M3871" s="11">
        <v>0.35000000000000003</v>
      </c>
      <c r="O3871" s="16"/>
      <c r="P3871" s="14">
        <f>'RAW DATA'!$I3871+0</f>
        <v>0.60000000000000009</v>
      </c>
      <c r="Q3871" s="12">
        <f>'RAW DATA'!$J3871-250</f>
        <v>3000</v>
      </c>
      <c r="R3871" s="13">
        <f>'RAW DATA'!$M3871-5%</f>
        <v>0.30000000000000004</v>
      </c>
    </row>
    <row r="3872" spans="1:18" ht="15.75" customHeight="1" x14ac:dyDescent="0.25">
      <c r="A3872" s="1"/>
      <c r="B3872" s="6" t="s">
        <v>14</v>
      </c>
      <c r="C3872" s="6">
        <v>1185732</v>
      </c>
      <c r="D3872" s="7">
        <v>44459</v>
      </c>
      <c r="E3872" s="6" t="s">
        <v>15</v>
      </c>
      <c r="F3872" s="6" t="s">
        <v>129</v>
      </c>
      <c r="G3872" s="6" t="s">
        <v>130</v>
      </c>
      <c r="H3872" s="6" t="s">
        <v>19</v>
      </c>
      <c r="I3872" s="8">
        <v>0.55000000000000004</v>
      </c>
      <c r="J3872" s="9">
        <v>2250</v>
      </c>
      <c r="K3872" s="10">
        <f t="shared" si="31"/>
        <v>1237.5</v>
      </c>
      <c r="L3872" s="10">
        <f t="shared" si="30"/>
        <v>309.375</v>
      </c>
      <c r="M3872" s="11">
        <v>0.25</v>
      </c>
      <c r="O3872" s="16"/>
      <c r="P3872" s="14">
        <f>'RAW DATA'!$I3872+0</f>
        <v>0.55000000000000004</v>
      </c>
      <c r="Q3872" s="12">
        <f>'RAW DATA'!$J3872-250</f>
        <v>2000</v>
      </c>
      <c r="R3872" s="13">
        <f>'RAW DATA'!$M3872-5%</f>
        <v>0.2</v>
      </c>
    </row>
    <row r="3873" spans="1:18" ht="15.75" customHeight="1" x14ac:dyDescent="0.25">
      <c r="A3873" s="1"/>
      <c r="B3873" s="6" t="s">
        <v>14</v>
      </c>
      <c r="C3873" s="6">
        <v>1185732</v>
      </c>
      <c r="D3873" s="7">
        <v>44459</v>
      </c>
      <c r="E3873" s="6" t="s">
        <v>15</v>
      </c>
      <c r="F3873" s="6" t="s">
        <v>129</v>
      </c>
      <c r="G3873" s="6" t="s">
        <v>130</v>
      </c>
      <c r="H3873" s="6" t="s">
        <v>20</v>
      </c>
      <c r="I3873" s="8">
        <v>0.55000000000000004</v>
      </c>
      <c r="J3873" s="9">
        <v>2000</v>
      </c>
      <c r="K3873" s="10">
        <f t="shared" si="31"/>
        <v>1100</v>
      </c>
      <c r="L3873" s="10">
        <f t="shared" si="30"/>
        <v>275</v>
      </c>
      <c r="M3873" s="11">
        <v>0.25</v>
      </c>
      <c r="O3873" s="16"/>
      <c r="P3873" s="14">
        <f>'RAW DATA'!$I3873+0</f>
        <v>0.55000000000000004</v>
      </c>
      <c r="Q3873" s="12">
        <f>'RAW DATA'!$J3873-250</f>
        <v>1750</v>
      </c>
      <c r="R3873" s="13">
        <f>'RAW DATA'!$M3873-5%</f>
        <v>0.2</v>
      </c>
    </row>
    <row r="3874" spans="1:18" ht="15.75" customHeight="1" x14ac:dyDescent="0.25">
      <c r="A3874" s="1"/>
      <c r="B3874" s="6" t="s">
        <v>14</v>
      </c>
      <c r="C3874" s="6">
        <v>1185732</v>
      </c>
      <c r="D3874" s="7">
        <v>44459</v>
      </c>
      <c r="E3874" s="6" t="s">
        <v>15</v>
      </c>
      <c r="F3874" s="6" t="s">
        <v>129</v>
      </c>
      <c r="G3874" s="6" t="s">
        <v>130</v>
      </c>
      <c r="H3874" s="6" t="s">
        <v>21</v>
      </c>
      <c r="I3874" s="8">
        <v>0.65</v>
      </c>
      <c r="J3874" s="9">
        <v>2000</v>
      </c>
      <c r="K3874" s="10">
        <f t="shared" si="31"/>
        <v>1300</v>
      </c>
      <c r="L3874" s="10">
        <f t="shared" si="30"/>
        <v>325</v>
      </c>
      <c r="M3874" s="11">
        <v>0.25</v>
      </c>
      <c r="O3874" s="16"/>
      <c r="P3874" s="14">
        <f>'RAW DATA'!$I3874+0</f>
        <v>0.65</v>
      </c>
      <c r="Q3874" s="12">
        <f>'RAW DATA'!$J3874-250</f>
        <v>1750</v>
      </c>
      <c r="R3874" s="13">
        <f>'RAW DATA'!$M3874-5%</f>
        <v>0.2</v>
      </c>
    </row>
    <row r="3875" spans="1:18" ht="15.75" customHeight="1" x14ac:dyDescent="0.25">
      <c r="A3875" s="1"/>
      <c r="B3875" s="6" t="s">
        <v>14</v>
      </c>
      <c r="C3875" s="6">
        <v>1185732</v>
      </c>
      <c r="D3875" s="7">
        <v>44459</v>
      </c>
      <c r="E3875" s="6" t="s">
        <v>15</v>
      </c>
      <c r="F3875" s="6" t="s">
        <v>129</v>
      </c>
      <c r="G3875" s="6" t="s">
        <v>130</v>
      </c>
      <c r="H3875" s="6" t="s">
        <v>22</v>
      </c>
      <c r="I3875" s="8">
        <v>0.70000000000000007</v>
      </c>
      <c r="J3875" s="9">
        <v>3000</v>
      </c>
      <c r="K3875" s="10">
        <f t="shared" si="31"/>
        <v>2100</v>
      </c>
      <c r="L3875" s="10">
        <f t="shared" si="30"/>
        <v>630</v>
      </c>
      <c r="M3875" s="11">
        <v>0.3</v>
      </c>
      <c r="O3875" s="16"/>
      <c r="P3875" s="14">
        <f>'RAW DATA'!$I3875+0</f>
        <v>0.70000000000000007</v>
      </c>
      <c r="Q3875" s="12">
        <f>'RAW DATA'!$J3875-250</f>
        <v>2750</v>
      </c>
      <c r="R3875" s="13">
        <f>'RAW DATA'!$M3875-5%</f>
        <v>0.25</v>
      </c>
    </row>
    <row r="3876" spans="1:18" ht="15.75" customHeight="1" x14ac:dyDescent="0.25">
      <c r="A3876" s="1"/>
      <c r="B3876" s="6" t="s">
        <v>14</v>
      </c>
      <c r="C3876" s="6">
        <v>1185732</v>
      </c>
      <c r="D3876" s="7">
        <v>44491</v>
      </c>
      <c r="E3876" s="6" t="s">
        <v>15</v>
      </c>
      <c r="F3876" s="6" t="s">
        <v>129</v>
      </c>
      <c r="G3876" s="6" t="s">
        <v>130</v>
      </c>
      <c r="H3876" s="6" t="s">
        <v>17</v>
      </c>
      <c r="I3876" s="8">
        <v>0.70000000000000007</v>
      </c>
      <c r="J3876" s="9">
        <v>4500</v>
      </c>
      <c r="K3876" s="10">
        <f t="shared" si="31"/>
        <v>3150.0000000000005</v>
      </c>
      <c r="L3876" s="10">
        <f t="shared" si="30"/>
        <v>1102.5000000000002</v>
      </c>
      <c r="M3876" s="11">
        <v>0.35000000000000003</v>
      </c>
      <c r="O3876" s="16"/>
      <c r="P3876" s="14">
        <f>'RAW DATA'!$I3876+0</f>
        <v>0.70000000000000007</v>
      </c>
      <c r="Q3876" s="12">
        <f>'RAW DATA'!$J3876-250</f>
        <v>4250</v>
      </c>
      <c r="R3876" s="13">
        <f>'RAW DATA'!$M3876-5%</f>
        <v>0.30000000000000004</v>
      </c>
    </row>
    <row r="3877" spans="1:18" ht="15.75" customHeight="1" x14ac:dyDescent="0.25">
      <c r="A3877" s="1"/>
      <c r="B3877" s="6" t="s">
        <v>14</v>
      </c>
      <c r="C3877" s="6">
        <v>1185732</v>
      </c>
      <c r="D3877" s="7">
        <v>44491</v>
      </c>
      <c r="E3877" s="6" t="s">
        <v>15</v>
      </c>
      <c r="F3877" s="6" t="s">
        <v>129</v>
      </c>
      <c r="G3877" s="6" t="s">
        <v>130</v>
      </c>
      <c r="H3877" s="6" t="s">
        <v>18</v>
      </c>
      <c r="I3877" s="8">
        <v>0.65000000000000013</v>
      </c>
      <c r="J3877" s="9">
        <v>2750</v>
      </c>
      <c r="K3877" s="10">
        <f t="shared" si="31"/>
        <v>1787.5000000000005</v>
      </c>
      <c r="L3877" s="10">
        <f t="shared" si="30"/>
        <v>625.62500000000023</v>
      </c>
      <c r="M3877" s="11">
        <v>0.35000000000000003</v>
      </c>
      <c r="O3877" s="16"/>
      <c r="P3877" s="14">
        <f>'RAW DATA'!$I3877+0</f>
        <v>0.65000000000000013</v>
      </c>
      <c r="Q3877" s="12">
        <f>'RAW DATA'!$J3877-250</f>
        <v>2500</v>
      </c>
      <c r="R3877" s="13">
        <f>'RAW DATA'!$M3877-5%</f>
        <v>0.30000000000000004</v>
      </c>
    </row>
    <row r="3878" spans="1:18" ht="15.75" customHeight="1" x14ac:dyDescent="0.25">
      <c r="A3878" s="1"/>
      <c r="B3878" s="6" t="s">
        <v>14</v>
      </c>
      <c r="C3878" s="6">
        <v>1185732</v>
      </c>
      <c r="D3878" s="7">
        <v>44491</v>
      </c>
      <c r="E3878" s="6" t="s">
        <v>15</v>
      </c>
      <c r="F3878" s="6" t="s">
        <v>129</v>
      </c>
      <c r="G3878" s="6" t="s">
        <v>130</v>
      </c>
      <c r="H3878" s="6" t="s">
        <v>19</v>
      </c>
      <c r="I3878" s="8">
        <v>0.65000000000000013</v>
      </c>
      <c r="J3878" s="9">
        <v>1750</v>
      </c>
      <c r="K3878" s="10">
        <f t="shared" si="31"/>
        <v>1137.5000000000002</v>
      </c>
      <c r="L3878" s="10">
        <f t="shared" si="30"/>
        <v>284.37500000000006</v>
      </c>
      <c r="M3878" s="11">
        <v>0.25</v>
      </c>
      <c r="O3878" s="16"/>
      <c r="P3878" s="14">
        <f>'RAW DATA'!$I3878+0</f>
        <v>0.65000000000000013</v>
      </c>
      <c r="Q3878" s="12">
        <f>'RAW DATA'!$J3878-250</f>
        <v>1500</v>
      </c>
      <c r="R3878" s="13">
        <f>'RAW DATA'!$M3878-5%</f>
        <v>0.2</v>
      </c>
    </row>
    <row r="3879" spans="1:18" ht="15.75" customHeight="1" x14ac:dyDescent="0.25">
      <c r="A3879" s="1"/>
      <c r="B3879" s="6" t="s">
        <v>14</v>
      </c>
      <c r="C3879" s="6">
        <v>1185732</v>
      </c>
      <c r="D3879" s="7">
        <v>44491</v>
      </c>
      <c r="E3879" s="6" t="s">
        <v>15</v>
      </c>
      <c r="F3879" s="6" t="s">
        <v>129</v>
      </c>
      <c r="G3879" s="6" t="s">
        <v>130</v>
      </c>
      <c r="H3879" s="6" t="s">
        <v>20</v>
      </c>
      <c r="I3879" s="8">
        <v>0.65000000000000013</v>
      </c>
      <c r="J3879" s="9">
        <v>1500</v>
      </c>
      <c r="K3879" s="10">
        <f t="shared" si="31"/>
        <v>975.00000000000023</v>
      </c>
      <c r="L3879" s="10">
        <f t="shared" si="30"/>
        <v>243.75000000000006</v>
      </c>
      <c r="M3879" s="11">
        <v>0.25</v>
      </c>
      <c r="O3879" s="16"/>
      <c r="P3879" s="14">
        <f>'RAW DATA'!$I3879+0</f>
        <v>0.65000000000000013</v>
      </c>
      <c r="Q3879" s="12">
        <f>'RAW DATA'!$J3879-250</f>
        <v>1250</v>
      </c>
      <c r="R3879" s="13">
        <f>'RAW DATA'!$M3879-5%</f>
        <v>0.2</v>
      </c>
    </row>
    <row r="3880" spans="1:18" ht="15.75" customHeight="1" x14ac:dyDescent="0.25">
      <c r="A3880" s="1"/>
      <c r="B3880" s="6" t="s">
        <v>14</v>
      </c>
      <c r="C3880" s="6">
        <v>1185732</v>
      </c>
      <c r="D3880" s="7">
        <v>44491</v>
      </c>
      <c r="E3880" s="6" t="s">
        <v>15</v>
      </c>
      <c r="F3880" s="6" t="s">
        <v>129</v>
      </c>
      <c r="G3880" s="6" t="s">
        <v>130</v>
      </c>
      <c r="H3880" s="6" t="s">
        <v>21</v>
      </c>
      <c r="I3880" s="8">
        <v>0.75000000000000011</v>
      </c>
      <c r="J3880" s="9">
        <v>1500</v>
      </c>
      <c r="K3880" s="10">
        <f t="shared" si="31"/>
        <v>1125.0000000000002</v>
      </c>
      <c r="L3880" s="10">
        <f t="shared" si="30"/>
        <v>281.25000000000006</v>
      </c>
      <c r="M3880" s="11">
        <v>0.25</v>
      </c>
      <c r="O3880" s="16"/>
      <c r="P3880" s="14">
        <f>'RAW DATA'!$I3880+0</f>
        <v>0.75000000000000011</v>
      </c>
      <c r="Q3880" s="12">
        <f>'RAW DATA'!$J3880-250</f>
        <v>1250</v>
      </c>
      <c r="R3880" s="13">
        <f>'RAW DATA'!$M3880-5%</f>
        <v>0.2</v>
      </c>
    </row>
    <row r="3881" spans="1:18" ht="15.75" customHeight="1" x14ac:dyDescent="0.25">
      <c r="A3881" s="1"/>
      <c r="B3881" s="6" t="s">
        <v>14</v>
      </c>
      <c r="C3881" s="6">
        <v>1185732</v>
      </c>
      <c r="D3881" s="7">
        <v>44491</v>
      </c>
      <c r="E3881" s="6" t="s">
        <v>15</v>
      </c>
      <c r="F3881" s="6" t="s">
        <v>129</v>
      </c>
      <c r="G3881" s="6" t="s">
        <v>130</v>
      </c>
      <c r="H3881" s="6" t="s">
        <v>22</v>
      </c>
      <c r="I3881" s="8">
        <v>0.8</v>
      </c>
      <c r="J3881" s="9">
        <v>2750</v>
      </c>
      <c r="K3881" s="10">
        <f t="shared" si="31"/>
        <v>2200</v>
      </c>
      <c r="L3881" s="10">
        <f t="shared" si="30"/>
        <v>660</v>
      </c>
      <c r="M3881" s="11">
        <v>0.3</v>
      </c>
      <c r="O3881" s="16"/>
      <c r="P3881" s="14">
        <f>'RAW DATA'!$I3881+0</f>
        <v>0.8</v>
      </c>
      <c r="Q3881" s="12">
        <f>'RAW DATA'!$J3881-250</f>
        <v>2500</v>
      </c>
      <c r="R3881" s="13">
        <f>'RAW DATA'!$M3881-5%</f>
        <v>0.25</v>
      </c>
    </row>
    <row r="3882" spans="1:18" ht="15.75" customHeight="1" x14ac:dyDescent="0.25">
      <c r="A3882" s="1"/>
      <c r="B3882" s="6" t="s">
        <v>14</v>
      </c>
      <c r="C3882" s="6">
        <v>1185732</v>
      </c>
      <c r="D3882" s="7">
        <v>44521</v>
      </c>
      <c r="E3882" s="6" t="s">
        <v>15</v>
      </c>
      <c r="F3882" s="6" t="s">
        <v>129</v>
      </c>
      <c r="G3882" s="6" t="s">
        <v>130</v>
      </c>
      <c r="H3882" s="6" t="s">
        <v>17</v>
      </c>
      <c r="I3882" s="8">
        <v>0.75000000000000011</v>
      </c>
      <c r="J3882" s="9">
        <v>4250</v>
      </c>
      <c r="K3882" s="10">
        <f t="shared" si="31"/>
        <v>3187.5000000000005</v>
      </c>
      <c r="L3882" s="10">
        <f t="shared" si="30"/>
        <v>1115.6250000000002</v>
      </c>
      <c r="M3882" s="11">
        <v>0.35000000000000003</v>
      </c>
      <c r="O3882" s="16"/>
      <c r="P3882" s="14">
        <f>'RAW DATA'!$I3882+0</f>
        <v>0.75000000000000011</v>
      </c>
      <c r="Q3882" s="12">
        <f>'RAW DATA'!$J3882-250</f>
        <v>4000</v>
      </c>
      <c r="R3882" s="13">
        <f>'RAW DATA'!$M3882-5%</f>
        <v>0.30000000000000004</v>
      </c>
    </row>
    <row r="3883" spans="1:18" ht="15.75" customHeight="1" x14ac:dyDescent="0.25">
      <c r="A3883" s="1"/>
      <c r="B3883" s="6" t="s">
        <v>14</v>
      </c>
      <c r="C3883" s="6">
        <v>1185732</v>
      </c>
      <c r="D3883" s="7">
        <v>44521</v>
      </c>
      <c r="E3883" s="6" t="s">
        <v>15</v>
      </c>
      <c r="F3883" s="6" t="s">
        <v>129</v>
      </c>
      <c r="G3883" s="6" t="s">
        <v>130</v>
      </c>
      <c r="H3883" s="6" t="s">
        <v>18</v>
      </c>
      <c r="I3883" s="8">
        <v>0.65000000000000013</v>
      </c>
      <c r="J3883" s="9">
        <v>3000</v>
      </c>
      <c r="K3883" s="10">
        <f t="shared" si="31"/>
        <v>1950.0000000000005</v>
      </c>
      <c r="L3883" s="10">
        <f t="shared" si="30"/>
        <v>682.50000000000023</v>
      </c>
      <c r="M3883" s="11">
        <v>0.35000000000000003</v>
      </c>
      <c r="O3883" s="16"/>
      <c r="P3883" s="14">
        <f>'RAW DATA'!$I3883+0</f>
        <v>0.65000000000000013</v>
      </c>
      <c r="Q3883" s="12">
        <f>'RAW DATA'!$J3883-250</f>
        <v>2750</v>
      </c>
      <c r="R3883" s="13">
        <f>'RAW DATA'!$M3883-5%</f>
        <v>0.30000000000000004</v>
      </c>
    </row>
    <row r="3884" spans="1:18" ht="15.75" customHeight="1" x14ac:dyDescent="0.25">
      <c r="A3884" s="1"/>
      <c r="B3884" s="6" t="s">
        <v>14</v>
      </c>
      <c r="C3884" s="6">
        <v>1185732</v>
      </c>
      <c r="D3884" s="7">
        <v>44521</v>
      </c>
      <c r="E3884" s="6" t="s">
        <v>15</v>
      </c>
      <c r="F3884" s="6" t="s">
        <v>129</v>
      </c>
      <c r="G3884" s="6" t="s">
        <v>130</v>
      </c>
      <c r="H3884" s="6" t="s">
        <v>19</v>
      </c>
      <c r="I3884" s="8">
        <v>0.65000000000000013</v>
      </c>
      <c r="J3884" s="9">
        <v>3200</v>
      </c>
      <c r="K3884" s="10">
        <f t="shared" si="31"/>
        <v>2080.0000000000005</v>
      </c>
      <c r="L3884" s="10">
        <f t="shared" si="30"/>
        <v>520.00000000000011</v>
      </c>
      <c r="M3884" s="11">
        <v>0.25</v>
      </c>
      <c r="O3884" s="16"/>
      <c r="P3884" s="14">
        <f>'RAW DATA'!$I3884+0</f>
        <v>0.65000000000000013</v>
      </c>
      <c r="Q3884" s="12">
        <f>'RAW DATA'!$J3884-250</f>
        <v>2950</v>
      </c>
      <c r="R3884" s="13">
        <f>'RAW DATA'!$M3884-5%</f>
        <v>0.2</v>
      </c>
    </row>
    <row r="3885" spans="1:18" ht="15.75" customHeight="1" x14ac:dyDescent="0.25">
      <c r="A3885" s="1"/>
      <c r="B3885" s="6" t="s">
        <v>14</v>
      </c>
      <c r="C3885" s="6">
        <v>1185732</v>
      </c>
      <c r="D3885" s="7">
        <v>44521</v>
      </c>
      <c r="E3885" s="6" t="s">
        <v>15</v>
      </c>
      <c r="F3885" s="6" t="s">
        <v>129</v>
      </c>
      <c r="G3885" s="6" t="s">
        <v>130</v>
      </c>
      <c r="H3885" s="6" t="s">
        <v>20</v>
      </c>
      <c r="I3885" s="8">
        <v>0.65000000000000013</v>
      </c>
      <c r="J3885" s="9">
        <v>3000</v>
      </c>
      <c r="K3885" s="10">
        <f t="shared" si="31"/>
        <v>1950.0000000000005</v>
      </c>
      <c r="L3885" s="10">
        <f t="shared" si="30"/>
        <v>487.50000000000011</v>
      </c>
      <c r="M3885" s="11">
        <v>0.25</v>
      </c>
      <c r="O3885" s="16"/>
      <c r="P3885" s="14">
        <f>'RAW DATA'!$I3885+0</f>
        <v>0.65000000000000013</v>
      </c>
      <c r="Q3885" s="12">
        <f>'RAW DATA'!$J3885-250</f>
        <v>2750</v>
      </c>
      <c r="R3885" s="13">
        <f>'RAW DATA'!$M3885-5%</f>
        <v>0.2</v>
      </c>
    </row>
    <row r="3886" spans="1:18" ht="15.75" customHeight="1" x14ac:dyDescent="0.25">
      <c r="A3886" s="1"/>
      <c r="B3886" s="6" t="s">
        <v>14</v>
      </c>
      <c r="C3886" s="6">
        <v>1185732</v>
      </c>
      <c r="D3886" s="7">
        <v>44521</v>
      </c>
      <c r="E3886" s="6" t="s">
        <v>15</v>
      </c>
      <c r="F3886" s="6" t="s">
        <v>129</v>
      </c>
      <c r="G3886" s="6" t="s">
        <v>130</v>
      </c>
      <c r="H3886" s="6" t="s">
        <v>21</v>
      </c>
      <c r="I3886" s="8">
        <v>0.75000000000000011</v>
      </c>
      <c r="J3886" s="9">
        <v>2750</v>
      </c>
      <c r="K3886" s="10">
        <f t="shared" si="31"/>
        <v>2062.5000000000005</v>
      </c>
      <c r="L3886" s="10">
        <f t="shared" si="30"/>
        <v>515.62500000000011</v>
      </c>
      <c r="M3886" s="11">
        <v>0.25</v>
      </c>
      <c r="O3886" s="16"/>
      <c r="P3886" s="14">
        <f>'RAW DATA'!$I3886+0</f>
        <v>0.75000000000000011</v>
      </c>
      <c r="Q3886" s="12">
        <f>'RAW DATA'!$J3886-250</f>
        <v>2500</v>
      </c>
      <c r="R3886" s="13">
        <f>'RAW DATA'!$M3886-5%</f>
        <v>0.2</v>
      </c>
    </row>
    <row r="3887" spans="1:18" ht="15.75" customHeight="1" x14ac:dyDescent="0.25">
      <c r="A3887" s="1"/>
      <c r="B3887" s="6" t="s">
        <v>14</v>
      </c>
      <c r="C3887" s="6">
        <v>1185732</v>
      </c>
      <c r="D3887" s="7">
        <v>44521</v>
      </c>
      <c r="E3887" s="6" t="s">
        <v>15</v>
      </c>
      <c r="F3887" s="6" t="s">
        <v>129</v>
      </c>
      <c r="G3887" s="6" t="s">
        <v>130</v>
      </c>
      <c r="H3887" s="6" t="s">
        <v>22</v>
      </c>
      <c r="I3887" s="8">
        <v>0.8</v>
      </c>
      <c r="J3887" s="9">
        <v>3750</v>
      </c>
      <c r="K3887" s="10">
        <f t="shared" si="31"/>
        <v>3000</v>
      </c>
      <c r="L3887" s="10">
        <f t="shared" si="30"/>
        <v>900</v>
      </c>
      <c r="M3887" s="11">
        <v>0.3</v>
      </c>
      <c r="O3887" s="16"/>
      <c r="P3887" s="14">
        <f>'RAW DATA'!$I3887+0</f>
        <v>0.8</v>
      </c>
      <c r="Q3887" s="12">
        <f>'RAW DATA'!$J3887-250</f>
        <v>3500</v>
      </c>
      <c r="R3887" s="13">
        <f>'RAW DATA'!$M3887-5%</f>
        <v>0.25</v>
      </c>
    </row>
    <row r="3888" spans="1:18" ht="15.75" customHeight="1" x14ac:dyDescent="0.25">
      <c r="A3888" s="1"/>
      <c r="B3888" s="6" t="s">
        <v>14</v>
      </c>
      <c r="C3888" s="6">
        <v>1185732</v>
      </c>
      <c r="D3888" s="7">
        <v>44550</v>
      </c>
      <c r="E3888" s="6" t="s">
        <v>15</v>
      </c>
      <c r="F3888" s="6" t="s">
        <v>129</v>
      </c>
      <c r="G3888" s="6" t="s">
        <v>130</v>
      </c>
      <c r="H3888" s="6" t="s">
        <v>17</v>
      </c>
      <c r="I3888" s="8">
        <v>0.75000000000000011</v>
      </c>
      <c r="J3888" s="9">
        <v>6000</v>
      </c>
      <c r="K3888" s="10">
        <f t="shared" si="31"/>
        <v>4500.0000000000009</v>
      </c>
      <c r="L3888" s="10">
        <f t="shared" si="30"/>
        <v>1575.0000000000005</v>
      </c>
      <c r="M3888" s="11">
        <v>0.35000000000000003</v>
      </c>
      <c r="O3888" s="16"/>
      <c r="P3888" s="14">
        <f>'RAW DATA'!$I3888+0</f>
        <v>0.75000000000000011</v>
      </c>
      <c r="Q3888" s="12">
        <f>'RAW DATA'!$J3888-250</f>
        <v>5750</v>
      </c>
      <c r="R3888" s="13">
        <f>'RAW DATA'!$M3888-5%</f>
        <v>0.30000000000000004</v>
      </c>
    </row>
    <row r="3889" spans="1:18" ht="15.75" customHeight="1" x14ac:dyDescent="0.25">
      <c r="A3889" s="1"/>
      <c r="B3889" s="6" t="s">
        <v>14</v>
      </c>
      <c r="C3889" s="6">
        <v>1185732</v>
      </c>
      <c r="D3889" s="7">
        <v>44550</v>
      </c>
      <c r="E3889" s="6" t="s">
        <v>15</v>
      </c>
      <c r="F3889" s="6" t="s">
        <v>129</v>
      </c>
      <c r="G3889" s="6" t="s">
        <v>130</v>
      </c>
      <c r="H3889" s="6" t="s">
        <v>18</v>
      </c>
      <c r="I3889" s="8">
        <v>0.65000000000000013</v>
      </c>
      <c r="J3889" s="9">
        <v>4000</v>
      </c>
      <c r="K3889" s="10">
        <f t="shared" si="31"/>
        <v>2600.0000000000005</v>
      </c>
      <c r="L3889" s="10">
        <f t="shared" si="30"/>
        <v>910.00000000000023</v>
      </c>
      <c r="M3889" s="11">
        <v>0.35000000000000003</v>
      </c>
      <c r="O3889" s="16"/>
      <c r="P3889" s="14">
        <f>'RAW DATA'!$I3889+0</f>
        <v>0.65000000000000013</v>
      </c>
      <c r="Q3889" s="12">
        <f>'RAW DATA'!$J3889-250</f>
        <v>3750</v>
      </c>
      <c r="R3889" s="13">
        <f>'RAW DATA'!$M3889-5%</f>
        <v>0.30000000000000004</v>
      </c>
    </row>
    <row r="3890" spans="1:18" ht="15.75" customHeight="1" x14ac:dyDescent="0.25">
      <c r="A3890" s="1"/>
      <c r="B3890" s="6" t="s">
        <v>14</v>
      </c>
      <c r="C3890" s="6">
        <v>1185732</v>
      </c>
      <c r="D3890" s="7">
        <v>44550</v>
      </c>
      <c r="E3890" s="6" t="s">
        <v>15</v>
      </c>
      <c r="F3890" s="6" t="s">
        <v>129</v>
      </c>
      <c r="G3890" s="6" t="s">
        <v>130</v>
      </c>
      <c r="H3890" s="6" t="s">
        <v>19</v>
      </c>
      <c r="I3890" s="8">
        <v>0.65000000000000013</v>
      </c>
      <c r="J3890" s="9">
        <v>3750</v>
      </c>
      <c r="K3890" s="10">
        <f t="shared" si="31"/>
        <v>2437.5000000000005</v>
      </c>
      <c r="L3890" s="10">
        <f t="shared" si="30"/>
        <v>609.37500000000011</v>
      </c>
      <c r="M3890" s="11">
        <v>0.25</v>
      </c>
      <c r="O3890" s="16"/>
      <c r="P3890" s="14">
        <f>'RAW DATA'!$I3890+0</f>
        <v>0.65000000000000013</v>
      </c>
      <c r="Q3890" s="12">
        <f>'RAW DATA'!$J3890-250</f>
        <v>3500</v>
      </c>
      <c r="R3890" s="13">
        <f>'RAW DATA'!$M3890-5%</f>
        <v>0.2</v>
      </c>
    </row>
    <row r="3891" spans="1:18" ht="15.75" customHeight="1" x14ac:dyDescent="0.25">
      <c r="A3891" s="1"/>
      <c r="B3891" s="6" t="s">
        <v>14</v>
      </c>
      <c r="C3891" s="6">
        <v>1185732</v>
      </c>
      <c r="D3891" s="7">
        <v>44550</v>
      </c>
      <c r="E3891" s="6" t="s">
        <v>15</v>
      </c>
      <c r="F3891" s="6" t="s">
        <v>129</v>
      </c>
      <c r="G3891" s="6" t="s">
        <v>130</v>
      </c>
      <c r="H3891" s="6" t="s">
        <v>20</v>
      </c>
      <c r="I3891" s="8">
        <v>0.65000000000000013</v>
      </c>
      <c r="J3891" s="9">
        <v>3250</v>
      </c>
      <c r="K3891" s="10">
        <f t="shared" si="31"/>
        <v>2112.5000000000005</v>
      </c>
      <c r="L3891" s="10">
        <f t="shared" si="30"/>
        <v>528.12500000000011</v>
      </c>
      <c r="M3891" s="11">
        <v>0.25</v>
      </c>
      <c r="O3891" s="16"/>
      <c r="P3891" s="14">
        <f>'RAW DATA'!$I3891+0</f>
        <v>0.65000000000000013</v>
      </c>
      <c r="Q3891" s="12">
        <f>'RAW DATA'!$J3891-250</f>
        <v>3000</v>
      </c>
      <c r="R3891" s="13">
        <f>'RAW DATA'!$M3891-5%</f>
        <v>0.2</v>
      </c>
    </row>
    <row r="3892" spans="1:18" ht="15.75" customHeight="1" x14ac:dyDescent="0.25">
      <c r="A3892" s="1"/>
      <c r="B3892" s="6" t="s">
        <v>14</v>
      </c>
      <c r="C3892" s="6">
        <v>1185732</v>
      </c>
      <c r="D3892" s="7">
        <v>44550</v>
      </c>
      <c r="E3892" s="6" t="s">
        <v>15</v>
      </c>
      <c r="F3892" s="6" t="s">
        <v>129</v>
      </c>
      <c r="G3892" s="6" t="s">
        <v>130</v>
      </c>
      <c r="H3892" s="6" t="s">
        <v>21</v>
      </c>
      <c r="I3892" s="8">
        <v>0.75000000000000011</v>
      </c>
      <c r="J3892" s="9">
        <v>3250</v>
      </c>
      <c r="K3892" s="10">
        <f t="shared" si="31"/>
        <v>2437.5000000000005</v>
      </c>
      <c r="L3892" s="10">
        <f t="shared" si="30"/>
        <v>609.37500000000011</v>
      </c>
      <c r="M3892" s="11">
        <v>0.25</v>
      </c>
      <c r="O3892" s="16"/>
      <c r="P3892" s="14">
        <f>'RAW DATA'!$I3892+0</f>
        <v>0.75000000000000011</v>
      </c>
      <c r="Q3892" s="12">
        <f>'RAW DATA'!$J3892-250</f>
        <v>3000</v>
      </c>
      <c r="R3892" s="13">
        <f>'RAW DATA'!$M3892-5%</f>
        <v>0.2</v>
      </c>
    </row>
    <row r="3893" spans="1:18" ht="15.75" customHeight="1" x14ac:dyDescent="0.25">
      <c r="A3893" s="1"/>
      <c r="B3893" s="6" t="s">
        <v>14</v>
      </c>
      <c r="C3893" s="6">
        <v>1185732</v>
      </c>
      <c r="D3893" s="7">
        <v>44550</v>
      </c>
      <c r="E3893" s="6" t="s">
        <v>15</v>
      </c>
      <c r="F3893" s="6" t="s">
        <v>129</v>
      </c>
      <c r="G3893" s="6" t="s">
        <v>130</v>
      </c>
      <c r="H3893" s="6" t="s">
        <v>22</v>
      </c>
      <c r="I3893" s="8">
        <v>0.8</v>
      </c>
      <c r="J3893" s="9">
        <v>4250</v>
      </c>
      <c r="K3893" s="10">
        <f t="shared" si="31"/>
        <v>3400</v>
      </c>
      <c r="L3893" s="10">
        <f t="shared" si="30"/>
        <v>1020</v>
      </c>
      <c r="M3893" s="11">
        <v>0.3</v>
      </c>
      <c r="O3893" s="16"/>
      <c r="P3893" s="14">
        <f>'RAW DATA'!$I3893+0</f>
        <v>0.8</v>
      </c>
      <c r="Q3893" s="12">
        <f>'RAW DATA'!$J3893-250</f>
        <v>4000</v>
      </c>
      <c r="R3893" s="13">
        <f>'RAW DATA'!$M3893-5%</f>
        <v>0.25</v>
      </c>
    </row>
  </sheetData>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R3893"/>
  <sheetViews>
    <sheetView showGridLines="0" topLeftCell="A2" workbookViewId="0">
      <selection activeCell="V7" sqref="V7"/>
    </sheetView>
  </sheetViews>
  <sheetFormatPr defaultColWidth="14.42578125" defaultRowHeight="15" customHeight="1" x14ac:dyDescent="0.25"/>
  <cols>
    <col min="1" max="1" width="10.140625" customWidth="1"/>
    <col min="2" max="2" width="12.42578125" customWidth="1"/>
    <col min="3" max="3" width="14.140625" customWidth="1"/>
    <col min="4" max="4" width="10.42578125" customWidth="1"/>
    <col min="5" max="5" width="14.28515625" customWidth="1"/>
    <col min="6" max="6" width="13.140625" customWidth="1"/>
    <col min="7" max="7" width="17" customWidth="1"/>
    <col min="8" max="8" width="15.140625" customWidth="1"/>
    <col min="9" max="9" width="14.42578125" bestFit="1" customWidth="1"/>
    <col min="10" max="10" width="12.5703125" customWidth="1"/>
    <col min="11" max="11" width="17.42578125" customWidth="1"/>
    <col min="12" max="12" width="18.5703125" customWidth="1"/>
    <col min="13" max="13" width="8.85546875" style="26" customWidth="1"/>
  </cols>
  <sheetData>
    <row r="2" spans="1:18" ht="23.25" x14ac:dyDescent="0.35">
      <c r="A2" s="2" t="s">
        <v>0</v>
      </c>
      <c r="B2" s="3"/>
      <c r="C2" s="3"/>
      <c r="D2" s="3"/>
      <c r="E2" s="3"/>
      <c r="F2" s="3"/>
      <c r="G2" s="3"/>
      <c r="H2" s="3"/>
      <c r="I2" s="3"/>
      <c r="J2" s="3"/>
      <c r="K2" s="3"/>
      <c r="L2" s="3"/>
    </row>
    <row r="3" spans="1:18" ht="15.75" x14ac:dyDescent="0.25">
      <c r="A3" s="4" t="s">
        <v>1</v>
      </c>
    </row>
    <row r="5" spans="1:18" x14ac:dyDescent="0.25">
      <c r="A5" s="5" t="s">
        <v>2</v>
      </c>
      <c r="B5" s="5" t="s">
        <v>3</v>
      </c>
      <c r="C5" s="5" t="s">
        <v>4</v>
      </c>
      <c r="D5" s="5" t="s">
        <v>5</v>
      </c>
      <c r="E5" s="5" t="s">
        <v>6</v>
      </c>
      <c r="F5" s="5" t="s">
        <v>7</v>
      </c>
      <c r="G5" s="5" t="s">
        <v>8</v>
      </c>
      <c r="H5" s="5" t="s">
        <v>9</v>
      </c>
      <c r="I5" s="5" t="s">
        <v>10</v>
      </c>
      <c r="J5" s="5" t="s">
        <v>11</v>
      </c>
      <c r="K5" s="5" t="s">
        <v>12</v>
      </c>
      <c r="L5" s="5" t="s">
        <v>13</v>
      </c>
      <c r="M5" s="27" t="s">
        <v>132</v>
      </c>
    </row>
    <row r="6" spans="1:18" x14ac:dyDescent="0.25">
      <c r="A6" s="6" t="s">
        <v>14</v>
      </c>
      <c r="B6" s="6">
        <v>1185732</v>
      </c>
      <c r="C6" s="7">
        <v>44210</v>
      </c>
      <c r="D6" s="6" t="s">
        <v>15</v>
      </c>
      <c r="E6" s="6" t="s">
        <v>16</v>
      </c>
      <c r="F6" s="6" t="s">
        <v>16</v>
      </c>
      <c r="G6" s="6" t="s">
        <v>17</v>
      </c>
      <c r="H6" s="8">
        <v>0.5</v>
      </c>
      <c r="I6" s="9">
        <v>12000</v>
      </c>
      <c r="J6" s="10">
        <v>6000</v>
      </c>
      <c r="K6" s="10">
        <v>3000</v>
      </c>
      <c r="L6" s="11">
        <v>0.5</v>
      </c>
      <c r="M6" s="28">
        <v>3000</v>
      </c>
    </row>
    <row r="7" spans="1:18" x14ac:dyDescent="0.25">
      <c r="A7" s="6" t="s">
        <v>14</v>
      </c>
      <c r="B7" s="6">
        <v>1185732</v>
      </c>
      <c r="C7" s="7">
        <v>44210</v>
      </c>
      <c r="D7" s="6" t="s">
        <v>15</v>
      </c>
      <c r="E7" s="6" t="s">
        <v>16</v>
      </c>
      <c r="F7" s="6" t="s">
        <v>16</v>
      </c>
      <c r="G7" s="6" t="s">
        <v>18</v>
      </c>
      <c r="H7" s="8">
        <v>0.5</v>
      </c>
      <c r="I7" s="9">
        <v>10000</v>
      </c>
      <c r="J7" s="10">
        <v>5000</v>
      </c>
      <c r="K7" s="10">
        <v>1500</v>
      </c>
      <c r="L7" s="11">
        <v>0.3</v>
      </c>
      <c r="M7" s="28">
        <v>3500</v>
      </c>
      <c r="O7" t="s">
        <v>16</v>
      </c>
      <c r="P7" t="s">
        <v>14</v>
      </c>
      <c r="Q7" t="s">
        <v>20</v>
      </c>
      <c r="R7">
        <f>SUMIFS(Table1[Total Sales],Table1[State],O7,Table1[Retailer],P7,Table1[Beverage Brand],Q7)</f>
        <v>74425</v>
      </c>
    </row>
    <row r="8" spans="1:18" x14ac:dyDescent="0.25">
      <c r="A8" s="6" t="s">
        <v>14</v>
      </c>
      <c r="B8" s="6">
        <v>1185732</v>
      </c>
      <c r="C8" s="7">
        <v>44210</v>
      </c>
      <c r="D8" s="6" t="s">
        <v>15</v>
      </c>
      <c r="E8" s="6" t="s">
        <v>16</v>
      </c>
      <c r="F8" s="6" t="s">
        <v>16</v>
      </c>
      <c r="G8" s="6" t="s">
        <v>19</v>
      </c>
      <c r="H8" s="8">
        <v>0.4</v>
      </c>
      <c r="I8" s="9">
        <v>10000</v>
      </c>
      <c r="J8" s="10">
        <v>4000</v>
      </c>
      <c r="K8" s="10">
        <v>1400</v>
      </c>
      <c r="L8" s="11">
        <v>0.35</v>
      </c>
      <c r="M8" s="28">
        <v>2600</v>
      </c>
      <c r="O8" t="s">
        <v>57</v>
      </c>
      <c r="P8" t="s">
        <v>23</v>
      </c>
      <c r="Q8" t="s">
        <v>19</v>
      </c>
      <c r="R8">
        <f>SUMIFS(Table1[Total Sales],Table1[State],O8,Table1[Retailer],P8,Table1[Beverage Brand],Q8)</f>
        <v>30787.5</v>
      </c>
    </row>
    <row r="9" spans="1:18" x14ac:dyDescent="0.25">
      <c r="A9" s="6" t="s">
        <v>14</v>
      </c>
      <c r="B9" s="6">
        <v>1185732</v>
      </c>
      <c r="C9" s="7">
        <v>44210</v>
      </c>
      <c r="D9" s="6" t="s">
        <v>15</v>
      </c>
      <c r="E9" s="6" t="s">
        <v>16</v>
      </c>
      <c r="F9" s="6" t="s">
        <v>16</v>
      </c>
      <c r="G9" s="6" t="s">
        <v>20</v>
      </c>
      <c r="H9" s="8">
        <v>0.45</v>
      </c>
      <c r="I9" s="9">
        <v>8500</v>
      </c>
      <c r="J9" s="10">
        <v>3825</v>
      </c>
      <c r="K9" s="10">
        <v>1338.75</v>
      </c>
      <c r="L9" s="11">
        <v>0.35</v>
      </c>
      <c r="M9" s="28">
        <v>2486.25</v>
      </c>
    </row>
    <row r="10" spans="1:18" x14ac:dyDescent="0.25">
      <c r="A10" s="6" t="s">
        <v>14</v>
      </c>
      <c r="B10" s="6">
        <v>1185732</v>
      </c>
      <c r="C10" s="7">
        <v>44210</v>
      </c>
      <c r="D10" s="6" t="s">
        <v>15</v>
      </c>
      <c r="E10" s="6" t="s">
        <v>16</v>
      </c>
      <c r="F10" s="6" t="s">
        <v>16</v>
      </c>
      <c r="G10" s="6" t="s">
        <v>21</v>
      </c>
      <c r="H10" s="8">
        <v>0.6</v>
      </c>
      <c r="I10" s="9">
        <v>9000</v>
      </c>
      <c r="J10" s="10">
        <v>5400</v>
      </c>
      <c r="K10" s="10">
        <v>1620</v>
      </c>
      <c r="L10" s="11">
        <v>0.3</v>
      </c>
      <c r="M10" s="28">
        <v>3780</v>
      </c>
    </row>
    <row r="11" spans="1:18" x14ac:dyDescent="0.25">
      <c r="A11" s="6" t="s">
        <v>14</v>
      </c>
      <c r="B11" s="6">
        <v>1185732</v>
      </c>
      <c r="C11" s="7">
        <v>44210</v>
      </c>
      <c r="D11" s="6" t="s">
        <v>15</v>
      </c>
      <c r="E11" s="6" t="s">
        <v>16</v>
      </c>
      <c r="F11" s="6" t="s">
        <v>16</v>
      </c>
      <c r="G11" s="6" t="s">
        <v>22</v>
      </c>
      <c r="H11" s="8">
        <v>0.5</v>
      </c>
      <c r="I11" s="9">
        <v>10000</v>
      </c>
      <c r="J11" s="10">
        <v>5000</v>
      </c>
      <c r="K11" s="10">
        <v>1250</v>
      </c>
      <c r="L11" s="11">
        <v>0.25</v>
      </c>
      <c r="M11" s="28">
        <v>3750</v>
      </c>
    </row>
    <row r="12" spans="1:18" x14ac:dyDescent="0.25">
      <c r="A12" s="6" t="s">
        <v>14</v>
      </c>
      <c r="B12" s="6">
        <v>1185732</v>
      </c>
      <c r="C12" s="7">
        <v>44239</v>
      </c>
      <c r="D12" s="6" t="s">
        <v>15</v>
      </c>
      <c r="E12" s="6" t="s">
        <v>16</v>
      </c>
      <c r="F12" s="6" t="s">
        <v>16</v>
      </c>
      <c r="G12" s="6" t="s">
        <v>17</v>
      </c>
      <c r="H12" s="8">
        <v>0.5</v>
      </c>
      <c r="I12" s="9">
        <v>12500</v>
      </c>
      <c r="J12" s="10">
        <v>6250</v>
      </c>
      <c r="K12" s="10">
        <v>3125</v>
      </c>
      <c r="L12" s="11">
        <v>0.5</v>
      </c>
      <c r="M12" s="28">
        <v>3125</v>
      </c>
    </row>
    <row r="13" spans="1:18" x14ac:dyDescent="0.25">
      <c r="A13" s="6" t="s">
        <v>14</v>
      </c>
      <c r="B13" s="6">
        <v>1185732</v>
      </c>
      <c r="C13" s="7">
        <v>44239</v>
      </c>
      <c r="D13" s="6" t="s">
        <v>15</v>
      </c>
      <c r="E13" s="6" t="s">
        <v>16</v>
      </c>
      <c r="F13" s="6" t="s">
        <v>16</v>
      </c>
      <c r="G13" s="6" t="s">
        <v>18</v>
      </c>
      <c r="H13" s="8">
        <v>0.5</v>
      </c>
      <c r="I13" s="9">
        <v>9000</v>
      </c>
      <c r="J13" s="10">
        <v>4500</v>
      </c>
      <c r="K13" s="10">
        <v>1350</v>
      </c>
      <c r="L13" s="11">
        <v>0.3</v>
      </c>
      <c r="M13" s="28">
        <v>3150</v>
      </c>
    </row>
    <row r="14" spans="1:18" x14ac:dyDescent="0.25">
      <c r="A14" s="6" t="s">
        <v>14</v>
      </c>
      <c r="B14" s="6">
        <v>1185732</v>
      </c>
      <c r="C14" s="7">
        <v>44239</v>
      </c>
      <c r="D14" s="6" t="s">
        <v>15</v>
      </c>
      <c r="E14" s="6" t="s">
        <v>16</v>
      </c>
      <c r="F14" s="6" t="s">
        <v>16</v>
      </c>
      <c r="G14" s="6" t="s">
        <v>19</v>
      </c>
      <c r="H14" s="8">
        <v>0.4</v>
      </c>
      <c r="I14" s="9">
        <v>9500</v>
      </c>
      <c r="J14" s="10">
        <v>3800</v>
      </c>
      <c r="K14" s="10">
        <v>1330</v>
      </c>
      <c r="L14" s="11">
        <v>0.35</v>
      </c>
      <c r="M14" s="28">
        <v>2470</v>
      </c>
    </row>
    <row r="15" spans="1:18" x14ac:dyDescent="0.25">
      <c r="A15" s="6" t="s">
        <v>14</v>
      </c>
      <c r="B15" s="6">
        <v>1185732</v>
      </c>
      <c r="C15" s="7">
        <v>44239</v>
      </c>
      <c r="D15" s="6" t="s">
        <v>15</v>
      </c>
      <c r="E15" s="6" t="s">
        <v>16</v>
      </c>
      <c r="F15" s="6" t="s">
        <v>16</v>
      </c>
      <c r="G15" s="6" t="s">
        <v>20</v>
      </c>
      <c r="H15" s="8">
        <v>0.45</v>
      </c>
      <c r="I15" s="9">
        <v>8250</v>
      </c>
      <c r="J15" s="10">
        <v>3712.5</v>
      </c>
      <c r="K15" s="10">
        <v>1299.375</v>
      </c>
      <c r="L15" s="11">
        <v>0.35</v>
      </c>
      <c r="M15" s="28">
        <v>2413.125</v>
      </c>
    </row>
    <row r="16" spans="1:18" x14ac:dyDescent="0.25">
      <c r="A16" s="6" t="s">
        <v>14</v>
      </c>
      <c r="B16" s="6">
        <v>1185732</v>
      </c>
      <c r="C16" s="7">
        <v>44239</v>
      </c>
      <c r="D16" s="6" t="s">
        <v>15</v>
      </c>
      <c r="E16" s="6" t="s">
        <v>16</v>
      </c>
      <c r="F16" s="6" t="s">
        <v>16</v>
      </c>
      <c r="G16" s="6" t="s">
        <v>21</v>
      </c>
      <c r="H16" s="8">
        <v>0.6</v>
      </c>
      <c r="I16" s="9">
        <v>9000</v>
      </c>
      <c r="J16" s="10">
        <v>5400</v>
      </c>
      <c r="K16" s="10">
        <v>1620</v>
      </c>
      <c r="L16" s="11">
        <v>0.3</v>
      </c>
      <c r="M16" s="28">
        <v>3780</v>
      </c>
    </row>
    <row r="17" spans="1:13" x14ac:dyDescent="0.25">
      <c r="A17" s="6" t="s">
        <v>14</v>
      </c>
      <c r="B17" s="6">
        <v>1185732</v>
      </c>
      <c r="C17" s="7">
        <v>44239</v>
      </c>
      <c r="D17" s="6" t="s">
        <v>15</v>
      </c>
      <c r="E17" s="6" t="s">
        <v>16</v>
      </c>
      <c r="F17" s="6" t="s">
        <v>16</v>
      </c>
      <c r="G17" s="6" t="s">
        <v>22</v>
      </c>
      <c r="H17" s="8">
        <v>0.5</v>
      </c>
      <c r="I17" s="9">
        <v>10000</v>
      </c>
      <c r="J17" s="10">
        <v>5000</v>
      </c>
      <c r="K17" s="10">
        <v>1250</v>
      </c>
      <c r="L17" s="11">
        <v>0.25</v>
      </c>
      <c r="M17" s="28">
        <v>3750</v>
      </c>
    </row>
    <row r="18" spans="1:13" x14ac:dyDescent="0.25">
      <c r="A18" s="6" t="s">
        <v>14</v>
      </c>
      <c r="B18" s="6">
        <v>1185732</v>
      </c>
      <c r="C18" s="7">
        <v>44265</v>
      </c>
      <c r="D18" s="6" t="s">
        <v>15</v>
      </c>
      <c r="E18" s="6" t="s">
        <v>16</v>
      </c>
      <c r="F18" s="6" t="s">
        <v>16</v>
      </c>
      <c r="G18" s="6" t="s">
        <v>17</v>
      </c>
      <c r="H18" s="8">
        <v>0.5</v>
      </c>
      <c r="I18" s="9">
        <v>12200</v>
      </c>
      <c r="J18" s="10">
        <v>6100</v>
      </c>
      <c r="K18" s="10">
        <v>3050</v>
      </c>
      <c r="L18" s="11">
        <v>0.5</v>
      </c>
      <c r="M18" s="28">
        <v>3050</v>
      </c>
    </row>
    <row r="19" spans="1:13" x14ac:dyDescent="0.25">
      <c r="A19" s="6" t="s">
        <v>14</v>
      </c>
      <c r="B19" s="6">
        <v>1185732</v>
      </c>
      <c r="C19" s="7">
        <v>44265</v>
      </c>
      <c r="D19" s="6" t="s">
        <v>15</v>
      </c>
      <c r="E19" s="6" t="s">
        <v>16</v>
      </c>
      <c r="F19" s="6" t="s">
        <v>16</v>
      </c>
      <c r="G19" s="6" t="s">
        <v>18</v>
      </c>
      <c r="H19" s="8">
        <v>0.5</v>
      </c>
      <c r="I19" s="9">
        <v>9250</v>
      </c>
      <c r="J19" s="10">
        <v>4625</v>
      </c>
      <c r="K19" s="10">
        <v>1387.5</v>
      </c>
      <c r="L19" s="11">
        <v>0.3</v>
      </c>
      <c r="M19" s="28">
        <v>3237.5</v>
      </c>
    </row>
    <row r="20" spans="1:13" x14ac:dyDescent="0.25">
      <c r="A20" s="6" t="s">
        <v>14</v>
      </c>
      <c r="B20" s="6">
        <v>1185732</v>
      </c>
      <c r="C20" s="7">
        <v>44265</v>
      </c>
      <c r="D20" s="6" t="s">
        <v>15</v>
      </c>
      <c r="E20" s="6" t="s">
        <v>16</v>
      </c>
      <c r="F20" s="6" t="s">
        <v>16</v>
      </c>
      <c r="G20" s="6" t="s">
        <v>19</v>
      </c>
      <c r="H20" s="8">
        <v>0.4</v>
      </c>
      <c r="I20" s="9">
        <v>9500</v>
      </c>
      <c r="J20" s="10">
        <v>3800</v>
      </c>
      <c r="K20" s="10">
        <v>1330</v>
      </c>
      <c r="L20" s="11">
        <v>0.35</v>
      </c>
      <c r="M20" s="28">
        <v>2470</v>
      </c>
    </row>
    <row r="21" spans="1:13" ht="15.75" customHeight="1" x14ac:dyDescent="0.25">
      <c r="A21" s="6" t="s">
        <v>14</v>
      </c>
      <c r="B21" s="6">
        <v>1185732</v>
      </c>
      <c r="C21" s="7">
        <v>44265</v>
      </c>
      <c r="D21" s="6" t="s">
        <v>15</v>
      </c>
      <c r="E21" s="6" t="s">
        <v>16</v>
      </c>
      <c r="F21" s="6" t="s">
        <v>16</v>
      </c>
      <c r="G21" s="6" t="s">
        <v>20</v>
      </c>
      <c r="H21" s="8">
        <v>0.45</v>
      </c>
      <c r="I21" s="9">
        <v>8000</v>
      </c>
      <c r="J21" s="10">
        <v>3600</v>
      </c>
      <c r="K21" s="10">
        <v>1260</v>
      </c>
      <c r="L21" s="11">
        <v>0.35</v>
      </c>
      <c r="M21" s="28">
        <v>2340</v>
      </c>
    </row>
    <row r="22" spans="1:13" ht="15.75" customHeight="1" x14ac:dyDescent="0.25">
      <c r="A22" s="6" t="s">
        <v>14</v>
      </c>
      <c r="B22" s="6">
        <v>1185732</v>
      </c>
      <c r="C22" s="7">
        <v>44265</v>
      </c>
      <c r="D22" s="6" t="s">
        <v>15</v>
      </c>
      <c r="E22" s="6" t="s">
        <v>16</v>
      </c>
      <c r="F22" s="6" t="s">
        <v>16</v>
      </c>
      <c r="G22" s="6" t="s">
        <v>21</v>
      </c>
      <c r="H22" s="8">
        <v>0.6</v>
      </c>
      <c r="I22" s="9">
        <v>8500</v>
      </c>
      <c r="J22" s="10">
        <v>5100</v>
      </c>
      <c r="K22" s="10">
        <v>1530</v>
      </c>
      <c r="L22" s="11">
        <v>0.3</v>
      </c>
      <c r="M22" s="28">
        <v>3570</v>
      </c>
    </row>
    <row r="23" spans="1:13" ht="15.75" customHeight="1" x14ac:dyDescent="0.25">
      <c r="A23" s="6" t="s">
        <v>14</v>
      </c>
      <c r="B23" s="6">
        <v>1185732</v>
      </c>
      <c r="C23" s="7">
        <v>44265</v>
      </c>
      <c r="D23" s="6" t="s">
        <v>15</v>
      </c>
      <c r="E23" s="6" t="s">
        <v>16</v>
      </c>
      <c r="F23" s="6" t="s">
        <v>16</v>
      </c>
      <c r="G23" s="6" t="s">
        <v>22</v>
      </c>
      <c r="H23" s="8">
        <v>0.5</v>
      </c>
      <c r="I23" s="9">
        <v>9500</v>
      </c>
      <c r="J23" s="10">
        <v>4750</v>
      </c>
      <c r="K23" s="10">
        <v>1187.5</v>
      </c>
      <c r="L23" s="11">
        <v>0.25</v>
      </c>
      <c r="M23" s="28">
        <v>3562.5</v>
      </c>
    </row>
    <row r="24" spans="1:13" ht="15.75" customHeight="1" x14ac:dyDescent="0.25">
      <c r="A24" s="6" t="s">
        <v>14</v>
      </c>
      <c r="B24" s="6">
        <v>1185732</v>
      </c>
      <c r="C24" s="7">
        <v>44297</v>
      </c>
      <c r="D24" s="6" t="s">
        <v>15</v>
      </c>
      <c r="E24" s="6" t="s">
        <v>16</v>
      </c>
      <c r="F24" s="6" t="s">
        <v>16</v>
      </c>
      <c r="G24" s="6" t="s">
        <v>17</v>
      </c>
      <c r="H24" s="8">
        <v>0.5</v>
      </c>
      <c r="I24" s="9">
        <v>12000</v>
      </c>
      <c r="J24" s="10">
        <v>6000</v>
      </c>
      <c r="K24" s="10">
        <v>3000</v>
      </c>
      <c r="L24" s="11">
        <v>0.5</v>
      </c>
      <c r="M24" s="28">
        <v>3000</v>
      </c>
    </row>
    <row r="25" spans="1:13" ht="15.75" customHeight="1" x14ac:dyDescent="0.25">
      <c r="A25" s="6" t="s">
        <v>14</v>
      </c>
      <c r="B25" s="6">
        <v>1185732</v>
      </c>
      <c r="C25" s="7">
        <v>44297</v>
      </c>
      <c r="D25" s="6" t="s">
        <v>15</v>
      </c>
      <c r="E25" s="6" t="s">
        <v>16</v>
      </c>
      <c r="F25" s="6" t="s">
        <v>16</v>
      </c>
      <c r="G25" s="6" t="s">
        <v>18</v>
      </c>
      <c r="H25" s="8">
        <v>0.5</v>
      </c>
      <c r="I25" s="9">
        <v>9000</v>
      </c>
      <c r="J25" s="10">
        <v>4500</v>
      </c>
      <c r="K25" s="10">
        <v>1350</v>
      </c>
      <c r="L25" s="11">
        <v>0.3</v>
      </c>
      <c r="M25" s="28">
        <v>3150</v>
      </c>
    </row>
    <row r="26" spans="1:13" ht="15.75" customHeight="1" x14ac:dyDescent="0.25">
      <c r="A26" s="6" t="s">
        <v>14</v>
      </c>
      <c r="B26" s="6">
        <v>1185732</v>
      </c>
      <c r="C26" s="7">
        <v>44297</v>
      </c>
      <c r="D26" s="6" t="s">
        <v>15</v>
      </c>
      <c r="E26" s="6" t="s">
        <v>16</v>
      </c>
      <c r="F26" s="6" t="s">
        <v>16</v>
      </c>
      <c r="G26" s="6" t="s">
        <v>19</v>
      </c>
      <c r="H26" s="8">
        <v>0.4</v>
      </c>
      <c r="I26" s="9">
        <v>9000</v>
      </c>
      <c r="J26" s="10">
        <v>3600</v>
      </c>
      <c r="K26" s="10">
        <v>1260</v>
      </c>
      <c r="L26" s="11">
        <v>0.35</v>
      </c>
      <c r="M26" s="28">
        <v>2340</v>
      </c>
    </row>
    <row r="27" spans="1:13" ht="15.75" customHeight="1" x14ac:dyDescent="0.25">
      <c r="A27" s="6" t="s">
        <v>14</v>
      </c>
      <c r="B27" s="6">
        <v>1185732</v>
      </c>
      <c r="C27" s="7">
        <v>44297</v>
      </c>
      <c r="D27" s="6" t="s">
        <v>15</v>
      </c>
      <c r="E27" s="6" t="s">
        <v>16</v>
      </c>
      <c r="F27" s="6" t="s">
        <v>16</v>
      </c>
      <c r="G27" s="6" t="s">
        <v>20</v>
      </c>
      <c r="H27" s="8">
        <v>0.45</v>
      </c>
      <c r="I27" s="9">
        <v>8250</v>
      </c>
      <c r="J27" s="10">
        <v>3712.5</v>
      </c>
      <c r="K27" s="10">
        <v>1299.375</v>
      </c>
      <c r="L27" s="11">
        <v>0.35</v>
      </c>
      <c r="M27" s="28">
        <v>2413.125</v>
      </c>
    </row>
    <row r="28" spans="1:13" ht="15.75" customHeight="1" x14ac:dyDescent="0.25">
      <c r="A28" s="6" t="s">
        <v>14</v>
      </c>
      <c r="B28" s="6">
        <v>1185732</v>
      </c>
      <c r="C28" s="7">
        <v>44297</v>
      </c>
      <c r="D28" s="6" t="s">
        <v>15</v>
      </c>
      <c r="E28" s="6" t="s">
        <v>16</v>
      </c>
      <c r="F28" s="6" t="s">
        <v>16</v>
      </c>
      <c r="G28" s="6" t="s">
        <v>21</v>
      </c>
      <c r="H28" s="8">
        <v>0.6</v>
      </c>
      <c r="I28" s="9">
        <v>8250</v>
      </c>
      <c r="J28" s="10">
        <v>4950</v>
      </c>
      <c r="K28" s="10">
        <v>1485</v>
      </c>
      <c r="L28" s="11">
        <v>0.3</v>
      </c>
      <c r="M28" s="28">
        <v>3465</v>
      </c>
    </row>
    <row r="29" spans="1:13" ht="15.75" customHeight="1" x14ac:dyDescent="0.25">
      <c r="A29" s="6" t="s">
        <v>14</v>
      </c>
      <c r="B29" s="6">
        <v>1185732</v>
      </c>
      <c r="C29" s="7">
        <v>44297</v>
      </c>
      <c r="D29" s="6" t="s">
        <v>15</v>
      </c>
      <c r="E29" s="6" t="s">
        <v>16</v>
      </c>
      <c r="F29" s="6" t="s">
        <v>16</v>
      </c>
      <c r="G29" s="6" t="s">
        <v>22</v>
      </c>
      <c r="H29" s="8">
        <v>0.5</v>
      </c>
      <c r="I29" s="9">
        <v>9500</v>
      </c>
      <c r="J29" s="10">
        <v>4750</v>
      </c>
      <c r="K29" s="10">
        <v>1187.5</v>
      </c>
      <c r="L29" s="11">
        <v>0.25</v>
      </c>
      <c r="M29" s="28">
        <v>3562.5</v>
      </c>
    </row>
    <row r="30" spans="1:13" ht="15.75" customHeight="1" x14ac:dyDescent="0.25">
      <c r="A30" s="6" t="s">
        <v>14</v>
      </c>
      <c r="B30" s="6">
        <v>1185732</v>
      </c>
      <c r="C30" s="7">
        <v>44326</v>
      </c>
      <c r="D30" s="6" t="s">
        <v>15</v>
      </c>
      <c r="E30" s="6" t="s">
        <v>16</v>
      </c>
      <c r="F30" s="6" t="s">
        <v>16</v>
      </c>
      <c r="G30" s="6" t="s">
        <v>17</v>
      </c>
      <c r="H30" s="8">
        <v>0.6</v>
      </c>
      <c r="I30" s="9">
        <v>12200</v>
      </c>
      <c r="J30" s="10">
        <v>7320</v>
      </c>
      <c r="K30" s="10">
        <v>3660</v>
      </c>
      <c r="L30" s="11">
        <v>0.5</v>
      </c>
      <c r="M30" s="28">
        <v>3660</v>
      </c>
    </row>
    <row r="31" spans="1:13" ht="15.75" customHeight="1" x14ac:dyDescent="0.25">
      <c r="A31" s="6" t="s">
        <v>14</v>
      </c>
      <c r="B31" s="6">
        <v>1185732</v>
      </c>
      <c r="C31" s="7">
        <v>44326</v>
      </c>
      <c r="D31" s="6" t="s">
        <v>15</v>
      </c>
      <c r="E31" s="6" t="s">
        <v>16</v>
      </c>
      <c r="F31" s="6" t="s">
        <v>16</v>
      </c>
      <c r="G31" s="6" t="s">
        <v>18</v>
      </c>
      <c r="H31" s="8">
        <v>0.55000000000000004</v>
      </c>
      <c r="I31" s="9">
        <v>9250</v>
      </c>
      <c r="J31" s="10">
        <v>5087.5</v>
      </c>
      <c r="K31" s="10">
        <v>1526.25</v>
      </c>
      <c r="L31" s="11">
        <v>0.3</v>
      </c>
      <c r="M31" s="28">
        <v>3561.25</v>
      </c>
    </row>
    <row r="32" spans="1:13" ht="15.75" customHeight="1" x14ac:dyDescent="0.25">
      <c r="A32" s="6" t="s">
        <v>14</v>
      </c>
      <c r="B32" s="6">
        <v>1185732</v>
      </c>
      <c r="C32" s="7">
        <v>44326</v>
      </c>
      <c r="D32" s="6" t="s">
        <v>15</v>
      </c>
      <c r="E32" s="6" t="s">
        <v>16</v>
      </c>
      <c r="F32" s="6" t="s">
        <v>16</v>
      </c>
      <c r="G32" s="6" t="s">
        <v>19</v>
      </c>
      <c r="H32" s="8">
        <v>0.5</v>
      </c>
      <c r="I32" s="9">
        <v>9000</v>
      </c>
      <c r="J32" s="10">
        <v>4500</v>
      </c>
      <c r="K32" s="10">
        <v>1575</v>
      </c>
      <c r="L32" s="11">
        <v>0.35</v>
      </c>
      <c r="M32" s="28">
        <v>2925</v>
      </c>
    </row>
    <row r="33" spans="1:13" ht="15.75" customHeight="1" x14ac:dyDescent="0.25">
      <c r="A33" s="6" t="s">
        <v>14</v>
      </c>
      <c r="B33" s="6">
        <v>1185732</v>
      </c>
      <c r="C33" s="7">
        <v>44326</v>
      </c>
      <c r="D33" s="6" t="s">
        <v>15</v>
      </c>
      <c r="E33" s="6" t="s">
        <v>16</v>
      </c>
      <c r="F33" s="6" t="s">
        <v>16</v>
      </c>
      <c r="G33" s="6" t="s">
        <v>20</v>
      </c>
      <c r="H33" s="8">
        <v>0.5</v>
      </c>
      <c r="I33" s="9">
        <v>8500</v>
      </c>
      <c r="J33" s="10">
        <v>4250</v>
      </c>
      <c r="K33" s="10">
        <v>1487.5</v>
      </c>
      <c r="L33" s="11">
        <v>0.35</v>
      </c>
      <c r="M33" s="28">
        <v>2762.5</v>
      </c>
    </row>
    <row r="34" spans="1:13" ht="15.75" customHeight="1" x14ac:dyDescent="0.25">
      <c r="A34" s="6" t="s">
        <v>14</v>
      </c>
      <c r="B34" s="6">
        <v>1185732</v>
      </c>
      <c r="C34" s="7">
        <v>44326</v>
      </c>
      <c r="D34" s="6" t="s">
        <v>15</v>
      </c>
      <c r="E34" s="6" t="s">
        <v>16</v>
      </c>
      <c r="F34" s="6" t="s">
        <v>16</v>
      </c>
      <c r="G34" s="6" t="s">
        <v>21</v>
      </c>
      <c r="H34" s="8">
        <v>0.6</v>
      </c>
      <c r="I34" s="9">
        <v>8750</v>
      </c>
      <c r="J34" s="10">
        <v>5250</v>
      </c>
      <c r="K34" s="10">
        <v>1575</v>
      </c>
      <c r="L34" s="11">
        <v>0.3</v>
      </c>
      <c r="M34" s="28">
        <v>3675</v>
      </c>
    </row>
    <row r="35" spans="1:13" ht="15.75" customHeight="1" x14ac:dyDescent="0.25">
      <c r="A35" s="6" t="s">
        <v>14</v>
      </c>
      <c r="B35" s="6">
        <v>1185732</v>
      </c>
      <c r="C35" s="7">
        <v>44326</v>
      </c>
      <c r="D35" s="6" t="s">
        <v>15</v>
      </c>
      <c r="E35" s="6" t="s">
        <v>16</v>
      </c>
      <c r="F35" s="6" t="s">
        <v>16</v>
      </c>
      <c r="G35" s="6" t="s">
        <v>22</v>
      </c>
      <c r="H35" s="8">
        <v>0.65</v>
      </c>
      <c r="I35" s="9">
        <v>10000</v>
      </c>
      <c r="J35" s="10">
        <v>6500</v>
      </c>
      <c r="K35" s="10">
        <v>1625</v>
      </c>
      <c r="L35" s="11">
        <v>0.25</v>
      </c>
      <c r="M35" s="28">
        <v>4875</v>
      </c>
    </row>
    <row r="36" spans="1:13" ht="15.75" customHeight="1" x14ac:dyDescent="0.25">
      <c r="A36" s="6" t="s">
        <v>14</v>
      </c>
      <c r="B36" s="6">
        <v>1185732</v>
      </c>
      <c r="C36" s="7">
        <v>44359</v>
      </c>
      <c r="D36" s="6" t="s">
        <v>15</v>
      </c>
      <c r="E36" s="6" t="s">
        <v>16</v>
      </c>
      <c r="F36" s="6" t="s">
        <v>16</v>
      </c>
      <c r="G36" s="6" t="s">
        <v>17</v>
      </c>
      <c r="H36" s="8">
        <v>0.6</v>
      </c>
      <c r="I36" s="9">
        <v>12500</v>
      </c>
      <c r="J36" s="10">
        <v>7500</v>
      </c>
      <c r="K36" s="10">
        <v>3750</v>
      </c>
      <c r="L36" s="11">
        <v>0.5</v>
      </c>
      <c r="M36" s="28">
        <v>3750</v>
      </c>
    </row>
    <row r="37" spans="1:13" ht="15.75" customHeight="1" x14ac:dyDescent="0.25">
      <c r="A37" s="6" t="s">
        <v>14</v>
      </c>
      <c r="B37" s="6">
        <v>1185732</v>
      </c>
      <c r="C37" s="7">
        <v>44359</v>
      </c>
      <c r="D37" s="6" t="s">
        <v>15</v>
      </c>
      <c r="E37" s="6" t="s">
        <v>16</v>
      </c>
      <c r="F37" s="6" t="s">
        <v>16</v>
      </c>
      <c r="G37" s="6" t="s">
        <v>18</v>
      </c>
      <c r="H37" s="8">
        <v>0.55000000000000004</v>
      </c>
      <c r="I37" s="9">
        <v>10000</v>
      </c>
      <c r="J37" s="10">
        <v>5500</v>
      </c>
      <c r="K37" s="10">
        <v>1650</v>
      </c>
      <c r="L37" s="11">
        <v>0.3</v>
      </c>
      <c r="M37" s="28">
        <v>3850</v>
      </c>
    </row>
    <row r="38" spans="1:13" ht="15.75" customHeight="1" x14ac:dyDescent="0.25">
      <c r="A38" s="6" t="s">
        <v>14</v>
      </c>
      <c r="B38" s="6">
        <v>1185732</v>
      </c>
      <c r="C38" s="7">
        <v>44359</v>
      </c>
      <c r="D38" s="6" t="s">
        <v>15</v>
      </c>
      <c r="E38" s="6" t="s">
        <v>16</v>
      </c>
      <c r="F38" s="6" t="s">
        <v>16</v>
      </c>
      <c r="G38" s="6" t="s">
        <v>19</v>
      </c>
      <c r="H38" s="8">
        <v>0.5</v>
      </c>
      <c r="I38" s="9">
        <v>9250</v>
      </c>
      <c r="J38" s="10">
        <v>4625</v>
      </c>
      <c r="K38" s="10">
        <v>1618.75</v>
      </c>
      <c r="L38" s="11">
        <v>0.35</v>
      </c>
      <c r="M38" s="28">
        <v>3006.25</v>
      </c>
    </row>
    <row r="39" spans="1:13" ht="15.75" customHeight="1" x14ac:dyDescent="0.25">
      <c r="A39" s="6" t="s">
        <v>14</v>
      </c>
      <c r="B39" s="6">
        <v>1185732</v>
      </c>
      <c r="C39" s="7">
        <v>44359</v>
      </c>
      <c r="D39" s="6" t="s">
        <v>15</v>
      </c>
      <c r="E39" s="6" t="s">
        <v>16</v>
      </c>
      <c r="F39" s="6" t="s">
        <v>16</v>
      </c>
      <c r="G39" s="6" t="s">
        <v>20</v>
      </c>
      <c r="H39" s="8">
        <v>0.5</v>
      </c>
      <c r="I39" s="9">
        <v>9000</v>
      </c>
      <c r="J39" s="10">
        <v>4500</v>
      </c>
      <c r="K39" s="10">
        <v>1575</v>
      </c>
      <c r="L39" s="11">
        <v>0.35</v>
      </c>
      <c r="M39" s="28">
        <v>2925</v>
      </c>
    </row>
    <row r="40" spans="1:13" ht="15.75" customHeight="1" x14ac:dyDescent="0.25">
      <c r="A40" s="6" t="s">
        <v>14</v>
      </c>
      <c r="B40" s="6">
        <v>1185732</v>
      </c>
      <c r="C40" s="7">
        <v>44359</v>
      </c>
      <c r="D40" s="6" t="s">
        <v>15</v>
      </c>
      <c r="E40" s="6" t="s">
        <v>16</v>
      </c>
      <c r="F40" s="6" t="s">
        <v>16</v>
      </c>
      <c r="G40" s="6" t="s">
        <v>21</v>
      </c>
      <c r="H40" s="8">
        <v>0.6</v>
      </c>
      <c r="I40" s="9">
        <v>9000</v>
      </c>
      <c r="J40" s="10">
        <v>5400</v>
      </c>
      <c r="K40" s="10">
        <v>1620</v>
      </c>
      <c r="L40" s="11">
        <v>0.3</v>
      </c>
      <c r="M40" s="28">
        <v>3780</v>
      </c>
    </row>
    <row r="41" spans="1:13" ht="15.75" customHeight="1" x14ac:dyDescent="0.25">
      <c r="A41" s="6" t="s">
        <v>14</v>
      </c>
      <c r="B41" s="6">
        <v>1185732</v>
      </c>
      <c r="C41" s="7">
        <v>44359</v>
      </c>
      <c r="D41" s="6" t="s">
        <v>15</v>
      </c>
      <c r="E41" s="6" t="s">
        <v>16</v>
      </c>
      <c r="F41" s="6" t="s">
        <v>16</v>
      </c>
      <c r="G41" s="6" t="s">
        <v>22</v>
      </c>
      <c r="H41" s="8">
        <v>0.65</v>
      </c>
      <c r="I41" s="9">
        <v>10500</v>
      </c>
      <c r="J41" s="10">
        <v>6825</v>
      </c>
      <c r="K41" s="10">
        <v>1706.25</v>
      </c>
      <c r="L41" s="11">
        <v>0.25</v>
      </c>
      <c r="M41" s="28">
        <v>5118.75</v>
      </c>
    </row>
    <row r="42" spans="1:13" ht="15.75" customHeight="1" x14ac:dyDescent="0.25">
      <c r="A42" s="6" t="s">
        <v>14</v>
      </c>
      <c r="B42" s="6">
        <v>1185732</v>
      </c>
      <c r="C42" s="7">
        <v>44387</v>
      </c>
      <c r="D42" s="6" t="s">
        <v>15</v>
      </c>
      <c r="E42" s="6" t="s">
        <v>16</v>
      </c>
      <c r="F42" s="6" t="s">
        <v>16</v>
      </c>
      <c r="G42" s="6" t="s">
        <v>17</v>
      </c>
      <c r="H42" s="8">
        <v>0.6</v>
      </c>
      <c r="I42" s="9">
        <v>12750</v>
      </c>
      <c r="J42" s="10">
        <v>7650</v>
      </c>
      <c r="K42" s="10">
        <v>3825</v>
      </c>
      <c r="L42" s="11">
        <v>0.5</v>
      </c>
      <c r="M42" s="28">
        <v>3825</v>
      </c>
    </row>
    <row r="43" spans="1:13" ht="15.75" customHeight="1" x14ac:dyDescent="0.25">
      <c r="A43" s="6" t="s">
        <v>14</v>
      </c>
      <c r="B43" s="6">
        <v>1185732</v>
      </c>
      <c r="C43" s="7">
        <v>44387</v>
      </c>
      <c r="D43" s="6" t="s">
        <v>15</v>
      </c>
      <c r="E43" s="6" t="s">
        <v>16</v>
      </c>
      <c r="F43" s="6" t="s">
        <v>16</v>
      </c>
      <c r="G43" s="6" t="s">
        <v>18</v>
      </c>
      <c r="H43" s="8">
        <v>0.55000000000000004</v>
      </c>
      <c r="I43" s="9">
        <v>10250</v>
      </c>
      <c r="J43" s="10">
        <v>5637.5000000000009</v>
      </c>
      <c r="K43" s="10">
        <v>1691.2500000000002</v>
      </c>
      <c r="L43" s="11">
        <v>0.3</v>
      </c>
      <c r="M43" s="28">
        <v>3946.2500000000009</v>
      </c>
    </row>
    <row r="44" spans="1:13" ht="15.75" customHeight="1" x14ac:dyDescent="0.25">
      <c r="A44" s="6" t="s">
        <v>14</v>
      </c>
      <c r="B44" s="6">
        <v>1185732</v>
      </c>
      <c r="C44" s="7">
        <v>44387</v>
      </c>
      <c r="D44" s="6" t="s">
        <v>15</v>
      </c>
      <c r="E44" s="6" t="s">
        <v>16</v>
      </c>
      <c r="F44" s="6" t="s">
        <v>16</v>
      </c>
      <c r="G44" s="6" t="s">
        <v>19</v>
      </c>
      <c r="H44" s="8">
        <v>0.5</v>
      </c>
      <c r="I44" s="9">
        <v>9500</v>
      </c>
      <c r="J44" s="10">
        <v>4750</v>
      </c>
      <c r="K44" s="10">
        <v>1662.5</v>
      </c>
      <c r="L44" s="11">
        <v>0.35</v>
      </c>
      <c r="M44" s="28">
        <v>3087.5</v>
      </c>
    </row>
    <row r="45" spans="1:13" ht="15.75" customHeight="1" x14ac:dyDescent="0.25">
      <c r="A45" s="6" t="s">
        <v>14</v>
      </c>
      <c r="B45" s="6">
        <v>1185732</v>
      </c>
      <c r="C45" s="7">
        <v>44387</v>
      </c>
      <c r="D45" s="6" t="s">
        <v>15</v>
      </c>
      <c r="E45" s="6" t="s">
        <v>16</v>
      </c>
      <c r="F45" s="6" t="s">
        <v>16</v>
      </c>
      <c r="G45" s="6" t="s">
        <v>20</v>
      </c>
      <c r="H45" s="8">
        <v>0.5</v>
      </c>
      <c r="I45" s="9">
        <v>9000</v>
      </c>
      <c r="J45" s="10">
        <v>4500</v>
      </c>
      <c r="K45" s="10">
        <v>1575</v>
      </c>
      <c r="L45" s="11">
        <v>0.35</v>
      </c>
      <c r="M45" s="28">
        <v>2925</v>
      </c>
    </row>
    <row r="46" spans="1:13" ht="15.75" customHeight="1" x14ac:dyDescent="0.25">
      <c r="A46" s="6" t="s">
        <v>14</v>
      </c>
      <c r="B46" s="6">
        <v>1185732</v>
      </c>
      <c r="C46" s="7">
        <v>44387</v>
      </c>
      <c r="D46" s="6" t="s">
        <v>15</v>
      </c>
      <c r="E46" s="6" t="s">
        <v>16</v>
      </c>
      <c r="F46" s="6" t="s">
        <v>16</v>
      </c>
      <c r="G46" s="6" t="s">
        <v>21</v>
      </c>
      <c r="H46" s="8">
        <v>0.6</v>
      </c>
      <c r="I46" s="9">
        <v>9250</v>
      </c>
      <c r="J46" s="10">
        <v>5550</v>
      </c>
      <c r="K46" s="10">
        <v>1665</v>
      </c>
      <c r="L46" s="11">
        <v>0.3</v>
      </c>
      <c r="M46" s="28">
        <v>3885</v>
      </c>
    </row>
    <row r="47" spans="1:13" ht="15.75" customHeight="1" x14ac:dyDescent="0.25">
      <c r="A47" s="6" t="s">
        <v>14</v>
      </c>
      <c r="B47" s="6">
        <v>1185732</v>
      </c>
      <c r="C47" s="7">
        <v>44387</v>
      </c>
      <c r="D47" s="6" t="s">
        <v>15</v>
      </c>
      <c r="E47" s="6" t="s">
        <v>16</v>
      </c>
      <c r="F47" s="6" t="s">
        <v>16</v>
      </c>
      <c r="G47" s="6" t="s">
        <v>22</v>
      </c>
      <c r="H47" s="8">
        <v>0.65</v>
      </c>
      <c r="I47" s="9">
        <v>11000</v>
      </c>
      <c r="J47" s="10">
        <v>7150</v>
      </c>
      <c r="K47" s="10">
        <v>1787.5</v>
      </c>
      <c r="L47" s="11">
        <v>0.25</v>
      </c>
      <c r="M47" s="28">
        <v>5362.5</v>
      </c>
    </row>
    <row r="48" spans="1:13" ht="15.75" customHeight="1" x14ac:dyDescent="0.25">
      <c r="A48" s="6" t="s">
        <v>14</v>
      </c>
      <c r="B48" s="6">
        <v>1185732</v>
      </c>
      <c r="C48" s="7">
        <v>44419</v>
      </c>
      <c r="D48" s="6" t="s">
        <v>15</v>
      </c>
      <c r="E48" s="6" t="s">
        <v>16</v>
      </c>
      <c r="F48" s="6" t="s">
        <v>16</v>
      </c>
      <c r="G48" s="6" t="s">
        <v>17</v>
      </c>
      <c r="H48" s="8">
        <v>0.6</v>
      </c>
      <c r="I48" s="9">
        <v>12500</v>
      </c>
      <c r="J48" s="10">
        <v>7500</v>
      </c>
      <c r="K48" s="10">
        <v>3750</v>
      </c>
      <c r="L48" s="11">
        <v>0.5</v>
      </c>
      <c r="M48" s="28">
        <v>3750</v>
      </c>
    </row>
    <row r="49" spans="1:13" ht="15.75" customHeight="1" x14ac:dyDescent="0.25">
      <c r="A49" s="6" t="s">
        <v>14</v>
      </c>
      <c r="B49" s="6">
        <v>1185732</v>
      </c>
      <c r="C49" s="7">
        <v>44419</v>
      </c>
      <c r="D49" s="6" t="s">
        <v>15</v>
      </c>
      <c r="E49" s="6" t="s">
        <v>16</v>
      </c>
      <c r="F49" s="6" t="s">
        <v>16</v>
      </c>
      <c r="G49" s="6" t="s">
        <v>18</v>
      </c>
      <c r="H49" s="8">
        <v>0.55000000000000004</v>
      </c>
      <c r="I49" s="9">
        <v>10250</v>
      </c>
      <c r="J49" s="10">
        <v>5637.5000000000009</v>
      </c>
      <c r="K49" s="10">
        <v>1691.2500000000002</v>
      </c>
      <c r="L49" s="11">
        <v>0.3</v>
      </c>
      <c r="M49" s="28">
        <v>3946.2500000000009</v>
      </c>
    </row>
    <row r="50" spans="1:13" ht="15.75" customHeight="1" x14ac:dyDescent="0.25">
      <c r="A50" s="6" t="s">
        <v>14</v>
      </c>
      <c r="B50" s="6">
        <v>1185732</v>
      </c>
      <c r="C50" s="7">
        <v>44419</v>
      </c>
      <c r="D50" s="6" t="s">
        <v>15</v>
      </c>
      <c r="E50" s="6" t="s">
        <v>16</v>
      </c>
      <c r="F50" s="6" t="s">
        <v>16</v>
      </c>
      <c r="G50" s="6" t="s">
        <v>19</v>
      </c>
      <c r="H50" s="8">
        <v>0.5</v>
      </c>
      <c r="I50" s="9">
        <v>9500</v>
      </c>
      <c r="J50" s="10">
        <v>4750</v>
      </c>
      <c r="K50" s="10">
        <v>1662.5</v>
      </c>
      <c r="L50" s="11">
        <v>0.35</v>
      </c>
      <c r="M50" s="28">
        <v>3087.5</v>
      </c>
    </row>
    <row r="51" spans="1:13" ht="15.75" customHeight="1" x14ac:dyDescent="0.25">
      <c r="A51" s="6" t="s">
        <v>14</v>
      </c>
      <c r="B51" s="6">
        <v>1185732</v>
      </c>
      <c r="C51" s="7">
        <v>44419</v>
      </c>
      <c r="D51" s="6" t="s">
        <v>15</v>
      </c>
      <c r="E51" s="6" t="s">
        <v>16</v>
      </c>
      <c r="F51" s="6" t="s">
        <v>16</v>
      </c>
      <c r="G51" s="6" t="s">
        <v>20</v>
      </c>
      <c r="H51" s="8">
        <v>0.5</v>
      </c>
      <c r="I51" s="9">
        <v>9250</v>
      </c>
      <c r="J51" s="10">
        <v>4625</v>
      </c>
      <c r="K51" s="10">
        <v>1618.75</v>
      </c>
      <c r="L51" s="11">
        <v>0.35</v>
      </c>
      <c r="M51" s="28">
        <v>3006.25</v>
      </c>
    </row>
    <row r="52" spans="1:13" ht="15.75" customHeight="1" x14ac:dyDescent="0.25">
      <c r="A52" s="6" t="s">
        <v>14</v>
      </c>
      <c r="B52" s="6">
        <v>1185732</v>
      </c>
      <c r="C52" s="7">
        <v>44419</v>
      </c>
      <c r="D52" s="6" t="s">
        <v>15</v>
      </c>
      <c r="E52" s="6" t="s">
        <v>16</v>
      </c>
      <c r="F52" s="6" t="s">
        <v>16</v>
      </c>
      <c r="G52" s="6" t="s">
        <v>21</v>
      </c>
      <c r="H52" s="8">
        <v>0.6</v>
      </c>
      <c r="I52" s="9">
        <v>9000</v>
      </c>
      <c r="J52" s="10">
        <v>5400</v>
      </c>
      <c r="K52" s="10">
        <v>1620</v>
      </c>
      <c r="L52" s="11">
        <v>0.3</v>
      </c>
      <c r="M52" s="28">
        <v>3780</v>
      </c>
    </row>
    <row r="53" spans="1:13" ht="15.75" customHeight="1" x14ac:dyDescent="0.25">
      <c r="A53" s="6" t="s">
        <v>14</v>
      </c>
      <c r="B53" s="6">
        <v>1185732</v>
      </c>
      <c r="C53" s="7">
        <v>44419</v>
      </c>
      <c r="D53" s="6" t="s">
        <v>15</v>
      </c>
      <c r="E53" s="6" t="s">
        <v>16</v>
      </c>
      <c r="F53" s="6" t="s">
        <v>16</v>
      </c>
      <c r="G53" s="6" t="s">
        <v>22</v>
      </c>
      <c r="H53" s="8">
        <v>0.65</v>
      </c>
      <c r="I53" s="9">
        <v>10750</v>
      </c>
      <c r="J53" s="10">
        <v>6987.5</v>
      </c>
      <c r="K53" s="10">
        <v>1746.875</v>
      </c>
      <c r="L53" s="11">
        <v>0.25</v>
      </c>
      <c r="M53" s="28">
        <v>5240.625</v>
      </c>
    </row>
    <row r="54" spans="1:13" ht="15.75" customHeight="1" x14ac:dyDescent="0.25">
      <c r="A54" s="6" t="s">
        <v>14</v>
      </c>
      <c r="B54" s="6">
        <v>1185732</v>
      </c>
      <c r="C54" s="7">
        <v>44449</v>
      </c>
      <c r="D54" s="6" t="s">
        <v>15</v>
      </c>
      <c r="E54" s="6" t="s">
        <v>16</v>
      </c>
      <c r="F54" s="6" t="s">
        <v>16</v>
      </c>
      <c r="G54" s="6" t="s">
        <v>17</v>
      </c>
      <c r="H54" s="8">
        <v>0.6</v>
      </c>
      <c r="I54" s="9">
        <v>12000</v>
      </c>
      <c r="J54" s="10">
        <v>7200</v>
      </c>
      <c r="K54" s="10">
        <v>3600</v>
      </c>
      <c r="L54" s="11">
        <v>0.5</v>
      </c>
      <c r="M54" s="28">
        <v>3600</v>
      </c>
    </row>
    <row r="55" spans="1:13" ht="15.75" customHeight="1" x14ac:dyDescent="0.25">
      <c r="A55" s="6" t="s">
        <v>14</v>
      </c>
      <c r="B55" s="6">
        <v>1185732</v>
      </c>
      <c r="C55" s="7">
        <v>44449</v>
      </c>
      <c r="D55" s="6" t="s">
        <v>15</v>
      </c>
      <c r="E55" s="6" t="s">
        <v>16</v>
      </c>
      <c r="F55" s="6" t="s">
        <v>16</v>
      </c>
      <c r="G55" s="6" t="s">
        <v>18</v>
      </c>
      <c r="H55" s="8">
        <v>0.55000000000000004</v>
      </c>
      <c r="I55" s="9">
        <v>10000</v>
      </c>
      <c r="J55" s="10">
        <v>5500</v>
      </c>
      <c r="K55" s="10">
        <v>1650</v>
      </c>
      <c r="L55" s="11">
        <v>0.3</v>
      </c>
      <c r="M55" s="28">
        <v>3850</v>
      </c>
    </row>
    <row r="56" spans="1:13" ht="15.75" customHeight="1" x14ac:dyDescent="0.25">
      <c r="A56" s="6" t="s">
        <v>14</v>
      </c>
      <c r="B56" s="6">
        <v>1185732</v>
      </c>
      <c r="C56" s="7">
        <v>44449</v>
      </c>
      <c r="D56" s="6" t="s">
        <v>15</v>
      </c>
      <c r="E56" s="6" t="s">
        <v>16</v>
      </c>
      <c r="F56" s="6" t="s">
        <v>16</v>
      </c>
      <c r="G56" s="6" t="s">
        <v>19</v>
      </c>
      <c r="H56" s="8">
        <v>0.5</v>
      </c>
      <c r="I56" s="9">
        <v>9250</v>
      </c>
      <c r="J56" s="10">
        <v>4625</v>
      </c>
      <c r="K56" s="10">
        <v>1618.75</v>
      </c>
      <c r="L56" s="11">
        <v>0.35</v>
      </c>
      <c r="M56" s="28">
        <v>3006.25</v>
      </c>
    </row>
    <row r="57" spans="1:13" ht="15.75" customHeight="1" x14ac:dyDescent="0.25">
      <c r="A57" s="6" t="s">
        <v>14</v>
      </c>
      <c r="B57" s="6">
        <v>1185732</v>
      </c>
      <c r="C57" s="7">
        <v>44449</v>
      </c>
      <c r="D57" s="6" t="s">
        <v>15</v>
      </c>
      <c r="E57" s="6" t="s">
        <v>16</v>
      </c>
      <c r="F57" s="6" t="s">
        <v>16</v>
      </c>
      <c r="G57" s="6" t="s">
        <v>20</v>
      </c>
      <c r="H57" s="8">
        <v>0.5</v>
      </c>
      <c r="I57" s="9">
        <v>9000</v>
      </c>
      <c r="J57" s="10">
        <v>4500</v>
      </c>
      <c r="K57" s="10">
        <v>1575</v>
      </c>
      <c r="L57" s="11">
        <v>0.35</v>
      </c>
      <c r="M57" s="28">
        <v>2925</v>
      </c>
    </row>
    <row r="58" spans="1:13" ht="15.75" customHeight="1" x14ac:dyDescent="0.25">
      <c r="A58" s="6" t="s">
        <v>14</v>
      </c>
      <c r="B58" s="6">
        <v>1185732</v>
      </c>
      <c r="C58" s="7">
        <v>44449</v>
      </c>
      <c r="D58" s="6" t="s">
        <v>15</v>
      </c>
      <c r="E58" s="6" t="s">
        <v>16</v>
      </c>
      <c r="F58" s="6" t="s">
        <v>16</v>
      </c>
      <c r="G58" s="6" t="s">
        <v>21</v>
      </c>
      <c r="H58" s="8">
        <v>0.6</v>
      </c>
      <c r="I58" s="9">
        <v>9000</v>
      </c>
      <c r="J58" s="10">
        <v>5400</v>
      </c>
      <c r="K58" s="10">
        <v>1620</v>
      </c>
      <c r="L58" s="11">
        <v>0.3</v>
      </c>
      <c r="M58" s="28">
        <v>3780</v>
      </c>
    </row>
    <row r="59" spans="1:13" ht="15.75" customHeight="1" x14ac:dyDescent="0.25">
      <c r="A59" s="6" t="s">
        <v>14</v>
      </c>
      <c r="B59" s="6">
        <v>1185732</v>
      </c>
      <c r="C59" s="7">
        <v>44449</v>
      </c>
      <c r="D59" s="6" t="s">
        <v>15</v>
      </c>
      <c r="E59" s="6" t="s">
        <v>16</v>
      </c>
      <c r="F59" s="6" t="s">
        <v>16</v>
      </c>
      <c r="G59" s="6" t="s">
        <v>22</v>
      </c>
      <c r="H59" s="8">
        <v>0.65</v>
      </c>
      <c r="I59" s="9">
        <v>10000</v>
      </c>
      <c r="J59" s="10">
        <v>6500</v>
      </c>
      <c r="K59" s="10">
        <v>1625</v>
      </c>
      <c r="L59" s="11">
        <v>0.25</v>
      </c>
      <c r="M59" s="28">
        <v>4875</v>
      </c>
    </row>
    <row r="60" spans="1:13" ht="15.75" customHeight="1" x14ac:dyDescent="0.25">
      <c r="A60" s="6" t="s">
        <v>14</v>
      </c>
      <c r="B60" s="6">
        <v>1185732</v>
      </c>
      <c r="C60" s="7">
        <v>44481</v>
      </c>
      <c r="D60" s="6" t="s">
        <v>15</v>
      </c>
      <c r="E60" s="6" t="s">
        <v>16</v>
      </c>
      <c r="F60" s="6" t="s">
        <v>16</v>
      </c>
      <c r="G60" s="6" t="s">
        <v>17</v>
      </c>
      <c r="H60" s="8">
        <v>0.65</v>
      </c>
      <c r="I60" s="9">
        <v>11750</v>
      </c>
      <c r="J60" s="10">
        <v>7637.5</v>
      </c>
      <c r="K60" s="10">
        <v>3818.75</v>
      </c>
      <c r="L60" s="11">
        <v>0.5</v>
      </c>
      <c r="M60" s="28">
        <v>3818.75</v>
      </c>
    </row>
    <row r="61" spans="1:13" ht="15.75" customHeight="1" x14ac:dyDescent="0.25">
      <c r="A61" s="6" t="s">
        <v>14</v>
      </c>
      <c r="B61" s="6">
        <v>1185732</v>
      </c>
      <c r="C61" s="7">
        <v>44481</v>
      </c>
      <c r="D61" s="6" t="s">
        <v>15</v>
      </c>
      <c r="E61" s="6" t="s">
        <v>16</v>
      </c>
      <c r="F61" s="6" t="s">
        <v>16</v>
      </c>
      <c r="G61" s="6" t="s">
        <v>18</v>
      </c>
      <c r="H61" s="8">
        <v>0.55000000000000004</v>
      </c>
      <c r="I61" s="9">
        <v>10000</v>
      </c>
      <c r="J61" s="10">
        <v>5500</v>
      </c>
      <c r="K61" s="10">
        <v>1650</v>
      </c>
      <c r="L61" s="11">
        <v>0.3</v>
      </c>
      <c r="M61" s="28">
        <v>3850</v>
      </c>
    </row>
    <row r="62" spans="1:13" ht="15.75" customHeight="1" x14ac:dyDescent="0.25">
      <c r="A62" s="6" t="s">
        <v>14</v>
      </c>
      <c r="B62" s="6">
        <v>1185732</v>
      </c>
      <c r="C62" s="7">
        <v>44481</v>
      </c>
      <c r="D62" s="6" t="s">
        <v>15</v>
      </c>
      <c r="E62" s="6" t="s">
        <v>16</v>
      </c>
      <c r="F62" s="6" t="s">
        <v>16</v>
      </c>
      <c r="G62" s="6" t="s">
        <v>19</v>
      </c>
      <c r="H62" s="8">
        <v>0.55000000000000004</v>
      </c>
      <c r="I62" s="9">
        <v>9000</v>
      </c>
      <c r="J62" s="10">
        <v>4950</v>
      </c>
      <c r="K62" s="10">
        <v>1732.5</v>
      </c>
      <c r="L62" s="11">
        <v>0.35</v>
      </c>
      <c r="M62" s="28">
        <v>3217.5</v>
      </c>
    </row>
    <row r="63" spans="1:13" ht="15.75" customHeight="1" x14ac:dyDescent="0.25">
      <c r="A63" s="6" t="s">
        <v>14</v>
      </c>
      <c r="B63" s="6">
        <v>1185732</v>
      </c>
      <c r="C63" s="7">
        <v>44481</v>
      </c>
      <c r="D63" s="6" t="s">
        <v>15</v>
      </c>
      <c r="E63" s="6" t="s">
        <v>16</v>
      </c>
      <c r="F63" s="6" t="s">
        <v>16</v>
      </c>
      <c r="G63" s="6" t="s">
        <v>20</v>
      </c>
      <c r="H63" s="8">
        <v>0.55000000000000004</v>
      </c>
      <c r="I63" s="9">
        <v>8750</v>
      </c>
      <c r="J63" s="10">
        <v>4812.5</v>
      </c>
      <c r="K63" s="10">
        <v>1684.375</v>
      </c>
      <c r="L63" s="11">
        <v>0.35</v>
      </c>
      <c r="M63" s="28">
        <v>3128.125</v>
      </c>
    </row>
    <row r="64" spans="1:13" ht="15.75" customHeight="1" x14ac:dyDescent="0.25">
      <c r="A64" s="6" t="s">
        <v>14</v>
      </c>
      <c r="B64" s="6">
        <v>1185732</v>
      </c>
      <c r="C64" s="7">
        <v>44481</v>
      </c>
      <c r="D64" s="6" t="s">
        <v>15</v>
      </c>
      <c r="E64" s="6" t="s">
        <v>16</v>
      </c>
      <c r="F64" s="6" t="s">
        <v>16</v>
      </c>
      <c r="G64" s="6" t="s">
        <v>21</v>
      </c>
      <c r="H64" s="8">
        <v>0.65</v>
      </c>
      <c r="I64" s="9">
        <v>8750</v>
      </c>
      <c r="J64" s="10">
        <v>5687.5</v>
      </c>
      <c r="K64" s="10">
        <v>1706.25</v>
      </c>
      <c r="L64" s="11">
        <v>0.3</v>
      </c>
      <c r="M64" s="28">
        <v>3981.25</v>
      </c>
    </row>
    <row r="65" spans="1:13" ht="15.75" customHeight="1" x14ac:dyDescent="0.25">
      <c r="A65" s="6" t="s">
        <v>14</v>
      </c>
      <c r="B65" s="6">
        <v>1185732</v>
      </c>
      <c r="C65" s="7">
        <v>44481</v>
      </c>
      <c r="D65" s="6" t="s">
        <v>15</v>
      </c>
      <c r="E65" s="6" t="s">
        <v>16</v>
      </c>
      <c r="F65" s="6" t="s">
        <v>16</v>
      </c>
      <c r="G65" s="6" t="s">
        <v>22</v>
      </c>
      <c r="H65" s="8">
        <v>0.7</v>
      </c>
      <c r="I65" s="9">
        <v>10000</v>
      </c>
      <c r="J65" s="10">
        <v>7000</v>
      </c>
      <c r="K65" s="10">
        <v>1750</v>
      </c>
      <c r="L65" s="11">
        <v>0.25</v>
      </c>
      <c r="M65" s="28">
        <v>5250</v>
      </c>
    </row>
    <row r="66" spans="1:13" ht="15.75" customHeight="1" x14ac:dyDescent="0.25">
      <c r="A66" s="6" t="s">
        <v>14</v>
      </c>
      <c r="B66" s="6">
        <v>1185732</v>
      </c>
      <c r="C66" s="7">
        <v>44511</v>
      </c>
      <c r="D66" s="6" t="s">
        <v>15</v>
      </c>
      <c r="E66" s="6" t="s">
        <v>16</v>
      </c>
      <c r="F66" s="6" t="s">
        <v>16</v>
      </c>
      <c r="G66" s="6" t="s">
        <v>17</v>
      </c>
      <c r="H66" s="8">
        <v>0.65</v>
      </c>
      <c r="I66" s="9">
        <v>11500</v>
      </c>
      <c r="J66" s="10">
        <v>7475</v>
      </c>
      <c r="K66" s="10">
        <v>3737.5</v>
      </c>
      <c r="L66" s="11">
        <v>0.5</v>
      </c>
      <c r="M66" s="28">
        <v>3737.5</v>
      </c>
    </row>
    <row r="67" spans="1:13" ht="15.75" customHeight="1" x14ac:dyDescent="0.25">
      <c r="A67" s="6" t="s">
        <v>14</v>
      </c>
      <c r="B67" s="6">
        <v>1185732</v>
      </c>
      <c r="C67" s="7">
        <v>44511</v>
      </c>
      <c r="D67" s="6" t="s">
        <v>15</v>
      </c>
      <c r="E67" s="6" t="s">
        <v>16</v>
      </c>
      <c r="F67" s="6" t="s">
        <v>16</v>
      </c>
      <c r="G67" s="6" t="s">
        <v>18</v>
      </c>
      <c r="H67" s="8">
        <v>0.55000000000000004</v>
      </c>
      <c r="I67" s="9">
        <v>9750</v>
      </c>
      <c r="J67" s="10">
        <v>5362.5</v>
      </c>
      <c r="K67" s="10">
        <v>1608.75</v>
      </c>
      <c r="L67" s="11">
        <v>0.3</v>
      </c>
      <c r="M67" s="28">
        <v>3753.75</v>
      </c>
    </row>
    <row r="68" spans="1:13" ht="15.75" customHeight="1" x14ac:dyDescent="0.25">
      <c r="A68" s="6" t="s">
        <v>14</v>
      </c>
      <c r="B68" s="6">
        <v>1185732</v>
      </c>
      <c r="C68" s="7">
        <v>44511</v>
      </c>
      <c r="D68" s="6" t="s">
        <v>15</v>
      </c>
      <c r="E68" s="6" t="s">
        <v>16</v>
      </c>
      <c r="F68" s="6" t="s">
        <v>16</v>
      </c>
      <c r="G68" s="6" t="s">
        <v>19</v>
      </c>
      <c r="H68" s="8">
        <v>0.55000000000000004</v>
      </c>
      <c r="I68" s="9">
        <v>9200</v>
      </c>
      <c r="J68" s="10">
        <v>5060</v>
      </c>
      <c r="K68" s="10">
        <v>1771</v>
      </c>
      <c r="L68" s="11">
        <v>0.35</v>
      </c>
      <c r="M68" s="28">
        <v>3289</v>
      </c>
    </row>
    <row r="69" spans="1:13" ht="15.75" customHeight="1" x14ac:dyDescent="0.25">
      <c r="A69" s="6" t="s">
        <v>14</v>
      </c>
      <c r="B69" s="6">
        <v>1185732</v>
      </c>
      <c r="C69" s="7">
        <v>44511</v>
      </c>
      <c r="D69" s="6" t="s">
        <v>15</v>
      </c>
      <c r="E69" s="6" t="s">
        <v>16</v>
      </c>
      <c r="F69" s="6" t="s">
        <v>16</v>
      </c>
      <c r="G69" s="6" t="s">
        <v>20</v>
      </c>
      <c r="H69" s="8">
        <v>0.55000000000000004</v>
      </c>
      <c r="I69" s="9">
        <v>9000</v>
      </c>
      <c r="J69" s="10">
        <v>4950</v>
      </c>
      <c r="K69" s="10">
        <v>1732.5</v>
      </c>
      <c r="L69" s="11">
        <v>0.35</v>
      </c>
      <c r="M69" s="28">
        <v>3217.5</v>
      </c>
    </row>
    <row r="70" spans="1:13" ht="15.75" customHeight="1" x14ac:dyDescent="0.25">
      <c r="A70" s="6" t="s">
        <v>14</v>
      </c>
      <c r="B70" s="6">
        <v>1185732</v>
      </c>
      <c r="C70" s="7">
        <v>44511</v>
      </c>
      <c r="D70" s="6" t="s">
        <v>15</v>
      </c>
      <c r="E70" s="6" t="s">
        <v>16</v>
      </c>
      <c r="F70" s="6" t="s">
        <v>16</v>
      </c>
      <c r="G70" s="6" t="s">
        <v>21</v>
      </c>
      <c r="H70" s="8">
        <v>0.65</v>
      </c>
      <c r="I70" s="9">
        <v>8750</v>
      </c>
      <c r="J70" s="10">
        <v>5687.5</v>
      </c>
      <c r="K70" s="10">
        <v>1706.25</v>
      </c>
      <c r="L70" s="11">
        <v>0.3</v>
      </c>
      <c r="M70" s="28">
        <v>3981.25</v>
      </c>
    </row>
    <row r="71" spans="1:13" ht="15.75" customHeight="1" x14ac:dyDescent="0.25">
      <c r="A71" s="6" t="s">
        <v>14</v>
      </c>
      <c r="B71" s="6">
        <v>1185732</v>
      </c>
      <c r="C71" s="7">
        <v>44511</v>
      </c>
      <c r="D71" s="6" t="s">
        <v>15</v>
      </c>
      <c r="E71" s="6" t="s">
        <v>16</v>
      </c>
      <c r="F71" s="6" t="s">
        <v>16</v>
      </c>
      <c r="G71" s="6" t="s">
        <v>22</v>
      </c>
      <c r="H71" s="8">
        <v>0.7</v>
      </c>
      <c r="I71" s="9">
        <v>9750</v>
      </c>
      <c r="J71" s="10">
        <v>6825</v>
      </c>
      <c r="K71" s="10">
        <v>1706.25</v>
      </c>
      <c r="L71" s="11">
        <v>0.25</v>
      </c>
      <c r="M71" s="28">
        <v>5118.75</v>
      </c>
    </row>
    <row r="72" spans="1:13" ht="15.75" customHeight="1" x14ac:dyDescent="0.25">
      <c r="A72" s="6" t="s">
        <v>14</v>
      </c>
      <c r="B72" s="6">
        <v>1185732</v>
      </c>
      <c r="C72" s="7">
        <v>44540</v>
      </c>
      <c r="D72" s="6" t="s">
        <v>15</v>
      </c>
      <c r="E72" s="6" t="s">
        <v>16</v>
      </c>
      <c r="F72" s="6" t="s">
        <v>16</v>
      </c>
      <c r="G72" s="6" t="s">
        <v>17</v>
      </c>
      <c r="H72" s="8">
        <v>0.65</v>
      </c>
      <c r="I72" s="9">
        <v>12000</v>
      </c>
      <c r="J72" s="10">
        <v>7800</v>
      </c>
      <c r="K72" s="10">
        <v>3900</v>
      </c>
      <c r="L72" s="11">
        <v>0.5</v>
      </c>
      <c r="M72" s="28">
        <v>3900</v>
      </c>
    </row>
    <row r="73" spans="1:13" ht="15.75" customHeight="1" x14ac:dyDescent="0.25">
      <c r="A73" s="6" t="s">
        <v>14</v>
      </c>
      <c r="B73" s="6">
        <v>1185732</v>
      </c>
      <c r="C73" s="7">
        <v>44540</v>
      </c>
      <c r="D73" s="6" t="s">
        <v>15</v>
      </c>
      <c r="E73" s="6" t="s">
        <v>16</v>
      </c>
      <c r="F73" s="6" t="s">
        <v>16</v>
      </c>
      <c r="G73" s="6" t="s">
        <v>18</v>
      </c>
      <c r="H73" s="8">
        <v>0.55000000000000004</v>
      </c>
      <c r="I73" s="9">
        <v>10000</v>
      </c>
      <c r="J73" s="10">
        <v>5500</v>
      </c>
      <c r="K73" s="10">
        <v>1650</v>
      </c>
      <c r="L73" s="11">
        <v>0.3</v>
      </c>
      <c r="M73" s="28">
        <v>3850</v>
      </c>
    </row>
    <row r="74" spans="1:13" ht="15.75" customHeight="1" x14ac:dyDescent="0.25">
      <c r="A74" s="6" t="s">
        <v>14</v>
      </c>
      <c r="B74" s="6">
        <v>1185732</v>
      </c>
      <c r="C74" s="7">
        <v>44540</v>
      </c>
      <c r="D74" s="6" t="s">
        <v>15</v>
      </c>
      <c r="E74" s="6" t="s">
        <v>16</v>
      </c>
      <c r="F74" s="6" t="s">
        <v>16</v>
      </c>
      <c r="G74" s="6" t="s">
        <v>19</v>
      </c>
      <c r="H74" s="8">
        <v>0.55000000000000004</v>
      </c>
      <c r="I74" s="9">
        <v>9500</v>
      </c>
      <c r="J74" s="10">
        <v>5225</v>
      </c>
      <c r="K74" s="10">
        <v>1828.7499999999998</v>
      </c>
      <c r="L74" s="11">
        <v>0.35</v>
      </c>
      <c r="M74" s="28">
        <v>3396.25</v>
      </c>
    </row>
    <row r="75" spans="1:13" ht="15.75" customHeight="1" x14ac:dyDescent="0.25">
      <c r="A75" s="6" t="s">
        <v>14</v>
      </c>
      <c r="B75" s="6">
        <v>1185732</v>
      </c>
      <c r="C75" s="7">
        <v>44540</v>
      </c>
      <c r="D75" s="6" t="s">
        <v>15</v>
      </c>
      <c r="E75" s="6" t="s">
        <v>16</v>
      </c>
      <c r="F75" s="6" t="s">
        <v>16</v>
      </c>
      <c r="G75" s="6" t="s">
        <v>20</v>
      </c>
      <c r="H75" s="8">
        <v>0.55000000000000004</v>
      </c>
      <c r="I75" s="9">
        <v>9000</v>
      </c>
      <c r="J75" s="10">
        <v>4950</v>
      </c>
      <c r="K75" s="10">
        <v>1732.5</v>
      </c>
      <c r="L75" s="11">
        <v>0.35</v>
      </c>
      <c r="M75" s="28">
        <v>3217.5</v>
      </c>
    </row>
    <row r="76" spans="1:13" ht="15.75" customHeight="1" x14ac:dyDescent="0.25">
      <c r="A76" s="6" t="s">
        <v>14</v>
      </c>
      <c r="B76" s="6">
        <v>1185732</v>
      </c>
      <c r="C76" s="7">
        <v>44540</v>
      </c>
      <c r="D76" s="6" t="s">
        <v>15</v>
      </c>
      <c r="E76" s="6" t="s">
        <v>16</v>
      </c>
      <c r="F76" s="6" t="s">
        <v>16</v>
      </c>
      <c r="G76" s="6" t="s">
        <v>21</v>
      </c>
      <c r="H76" s="8">
        <v>0.65</v>
      </c>
      <c r="I76" s="9">
        <v>9000</v>
      </c>
      <c r="J76" s="10">
        <v>5850</v>
      </c>
      <c r="K76" s="10">
        <v>1755</v>
      </c>
      <c r="L76" s="11">
        <v>0.3</v>
      </c>
      <c r="M76" s="28">
        <v>4095</v>
      </c>
    </row>
    <row r="77" spans="1:13" ht="15.75" customHeight="1" x14ac:dyDescent="0.25">
      <c r="A77" s="6" t="s">
        <v>14</v>
      </c>
      <c r="B77" s="6">
        <v>1185732</v>
      </c>
      <c r="C77" s="7">
        <v>44540</v>
      </c>
      <c r="D77" s="6" t="s">
        <v>15</v>
      </c>
      <c r="E77" s="6" t="s">
        <v>16</v>
      </c>
      <c r="F77" s="6" t="s">
        <v>16</v>
      </c>
      <c r="G77" s="6" t="s">
        <v>22</v>
      </c>
      <c r="H77" s="8">
        <v>0.7</v>
      </c>
      <c r="I77" s="9">
        <v>10000</v>
      </c>
      <c r="J77" s="10">
        <v>7000</v>
      </c>
      <c r="K77" s="10">
        <v>1750</v>
      </c>
      <c r="L77" s="11">
        <v>0.25</v>
      </c>
      <c r="M77" s="28">
        <v>5250</v>
      </c>
    </row>
    <row r="78" spans="1:13" ht="15.75" customHeight="1" x14ac:dyDescent="0.25">
      <c r="A78" s="6" t="s">
        <v>23</v>
      </c>
      <c r="B78" s="6">
        <v>1197831</v>
      </c>
      <c r="C78" s="7">
        <v>44198</v>
      </c>
      <c r="D78" s="6" t="s">
        <v>24</v>
      </c>
      <c r="E78" s="6" t="s">
        <v>25</v>
      </c>
      <c r="F78" s="6" t="s">
        <v>26</v>
      </c>
      <c r="G78" s="6" t="s">
        <v>17</v>
      </c>
      <c r="H78" s="8">
        <v>0.25</v>
      </c>
      <c r="I78" s="9">
        <v>9000</v>
      </c>
      <c r="J78" s="10">
        <v>2250</v>
      </c>
      <c r="K78" s="10">
        <v>787.5</v>
      </c>
      <c r="L78" s="11">
        <v>0.35</v>
      </c>
      <c r="M78" s="28">
        <v>1462.5</v>
      </c>
    </row>
    <row r="79" spans="1:13" ht="15.75" customHeight="1" x14ac:dyDescent="0.25">
      <c r="A79" s="6" t="s">
        <v>23</v>
      </c>
      <c r="B79" s="6">
        <v>1197831</v>
      </c>
      <c r="C79" s="7">
        <v>44198</v>
      </c>
      <c r="D79" s="6" t="s">
        <v>24</v>
      </c>
      <c r="E79" s="6" t="s">
        <v>25</v>
      </c>
      <c r="F79" s="6" t="s">
        <v>26</v>
      </c>
      <c r="G79" s="6" t="s">
        <v>18</v>
      </c>
      <c r="H79" s="8">
        <v>0.35</v>
      </c>
      <c r="I79" s="9">
        <v>9000</v>
      </c>
      <c r="J79" s="10">
        <v>3150</v>
      </c>
      <c r="K79" s="10">
        <v>1102.5</v>
      </c>
      <c r="L79" s="11">
        <v>0.35</v>
      </c>
      <c r="M79" s="28">
        <v>2047.5</v>
      </c>
    </row>
    <row r="80" spans="1:13" ht="15.75" customHeight="1" x14ac:dyDescent="0.25">
      <c r="A80" s="6" t="s">
        <v>23</v>
      </c>
      <c r="B80" s="6">
        <v>1197831</v>
      </c>
      <c r="C80" s="7">
        <v>44198</v>
      </c>
      <c r="D80" s="6" t="s">
        <v>24</v>
      </c>
      <c r="E80" s="6" t="s">
        <v>25</v>
      </c>
      <c r="F80" s="6" t="s">
        <v>26</v>
      </c>
      <c r="G80" s="6" t="s">
        <v>19</v>
      </c>
      <c r="H80" s="8">
        <v>0.35</v>
      </c>
      <c r="I80" s="9">
        <v>7000</v>
      </c>
      <c r="J80" s="10">
        <v>2450</v>
      </c>
      <c r="K80" s="10">
        <v>857.5</v>
      </c>
      <c r="L80" s="11">
        <v>0.35</v>
      </c>
      <c r="M80" s="28">
        <v>1592.5</v>
      </c>
    </row>
    <row r="81" spans="1:13" ht="15.75" customHeight="1" x14ac:dyDescent="0.25">
      <c r="A81" s="6" t="s">
        <v>23</v>
      </c>
      <c r="B81" s="6">
        <v>1197831</v>
      </c>
      <c r="C81" s="7">
        <v>44198</v>
      </c>
      <c r="D81" s="6" t="s">
        <v>24</v>
      </c>
      <c r="E81" s="6" t="s">
        <v>25</v>
      </c>
      <c r="F81" s="6" t="s">
        <v>26</v>
      </c>
      <c r="G81" s="6" t="s">
        <v>20</v>
      </c>
      <c r="H81" s="8">
        <v>0.35</v>
      </c>
      <c r="I81" s="9">
        <v>7000</v>
      </c>
      <c r="J81" s="10">
        <v>2450</v>
      </c>
      <c r="K81" s="10">
        <v>1102.5</v>
      </c>
      <c r="L81" s="11">
        <v>0.45</v>
      </c>
      <c r="M81" s="28">
        <v>1347.5</v>
      </c>
    </row>
    <row r="82" spans="1:13" ht="15.75" customHeight="1" x14ac:dyDescent="0.25">
      <c r="A82" s="6" t="s">
        <v>23</v>
      </c>
      <c r="B82" s="6">
        <v>1197831</v>
      </c>
      <c r="C82" s="7">
        <v>44198</v>
      </c>
      <c r="D82" s="6" t="s">
        <v>24</v>
      </c>
      <c r="E82" s="6" t="s">
        <v>25</v>
      </c>
      <c r="F82" s="6" t="s">
        <v>26</v>
      </c>
      <c r="G82" s="6" t="s">
        <v>21</v>
      </c>
      <c r="H82" s="8">
        <v>0.4</v>
      </c>
      <c r="I82" s="9">
        <v>5500</v>
      </c>
      <c r="J82" s="10">
        <v>2200</v>
      </c>
      <c r="K82" s="10">
        <v>660</v>
      </c>
      <c r="L82" s="11">
        <v>0.3</v>
      </c>
      <c r="M82" s="28">
        <v>1540</v>
      </c>
    </row>
    <row r="83" spans="1:13" ht="15.75" customHeight="1" x14ac:dyDescent="0.25">
      <c r="A83" s="6" t="s">
        <v>23</v>
      </c>
      <c r="B83" s="6">
        <v>1197831</v>
      </c>
      <c r="C83" s="7">
        <v>44198</v>
      </c>
      <c r="D83" s="6" t="s">
        <v>24</v>
      </c>
      <c r="E83" s="6" t="s">
        <v>25</v>
      </c>
      <c r="F83" s="6" t="s">
        <v>26</v>
      </c>
      <c r="G83" s="6" t="s">
        <v>22</v>
      </c>
      <c r="H83" s="8">
        <v>0.35</v>
      </c>
      <c r="I83" s="9">
        <v>7000</v>
      </c>
      <c r="J83" s="10">
        <v>2450</v>
      </c>
      <c r="K83" s="10">
        <v>1225</v>
      </c>
      <c r="L83" s="11">
        <v>0.5</v>
      </c>
      <c r="M83" s="28">
        <v>1225</v>
      </c>
    </row>
    <row r="84" spans="1:13" ht="15.75" customHeight="1" x14ac:dyDescent="0.25">
      <c r="A84" s="6" t="s">
        <v>23</v>
      </c>
      <c r="B84" s="6">
        <v>1197831</v>
      </c>
      <c r="C84" s="7">
        <v>44228</v>
      </c>
      <c r="D84" s="6" t="s">
        <v>24</v>
      </c>
      <c r="E84" s="6" t="s">
        <v>25</v>
      </c>
      <c r="F84" s="6" t="s">
        <v>26</v>
      </c>
      <c r="G84" s="6" t="s">
        <v>17</v>
      </c>
      <c r="H84" s="8">
        <v>0.25</v>
      </c>
      <c r="I84" s="9">
        <v>8500</v>
      </c>
      <c r="J84" s="10">
        <v>2125</v>
      </c>
      <c r="K84" s="10">
        <v>743.75</v>
      </c>
      <c r="L84" s="11">
        <v>0.35</v>
      </c>
      <c r="M84" s="28">
        <v>1381.25</v>
      </c>
    </row>
    <row r="85" spans="1:13" ht="15.75" customHeight="1" x14ac:dyDescent="0.25">
      <c r="A85" s="6" t="s">
        <v>23</v>
      </c>
      <c r="B85" s="6">
        <v>1197831</v>
      </c>
      <c r="C85" s="7">
        <v>44228</v>
      </c>
      <c r="D85" s="6" t="s">
        <v>24</v>
      </c>
      <c r="E85" s="6" t="s">
        <v>25</v>
      </c>
      <c r="F85" s="6" t="s">
        <v>26</v>
      </c>
      <c r="G85" s="6" t="s">
        <v>18</v>
      </c>
      <c r="H85" s="8">
        <v>0.35</v>
      </c>
      <c r="I85" s="9">
        <v>8500</v>
      </c>
      <c r="J85" s="10">
        <v>2975</v>
      </c>
      <c r="K85" s="10">
        <v>1041.25</v>
      </c>
      <c r="L85" s="11">
        <v>0.35</v>
      </c>
      <c r="M85" s="28">
        <v>1933.75</v>
      </c>
    </row>
    <row r="86" spans="1:13" ht="15.75" customHeight="1" x14ac:dyDescent="0.25">
      <c r="A86" s="6" t="s">
        <v>23</v>
      </c>
      <c r="B86" s="6">
        <v>1197831</v>
      </c>
      <c r="C86" s="7">
        <v>44228</v>
      </c>
      <c r="D86" s="6" t="s">
        <v>24</v>
      </c>
      <c r="E86" s="6" t="s">
        <v>25</v>
      </c>
      <c r="F86" s="6" t="s">
        <v>26</v>
      </c>
      <c r="G86" s="6" t="s">
        <v>19</v>
      </c>
      <c r="H86" s="8">
        <v>0.35</v>
      </c>
      <c r="I86" s="9">
        <v>6750</v>
      </c>
      <c r="J86" s="10">
        <v>2362.5</v>
      </c>
      <c r="K86" s="10">
        <v>826.875</v>
      </c>
      <c r="L86" s="11">
        <v>0.35</v>
      </c>
      <c r="M86" s="28">
        <v>1535.625</v>
      </c>
    </row>
    <row r="87" spans="1:13" ht="15.75" customHeight="1" x14ac:dyDescent="0.25">
      <c r="A87" s="6" t="s">
        <v>23</v>
      </c>
      <c r="B87" s="6">
        <v>1197831</v>
      </c>
      <c r="C87" s="7">
        <v>44228</v>
      </c>
      <c r="D87" s="6" t="s">
        <v>24</v>
      </c>
      <c r="E87" s="6" t="s">
        <v>25</v>
      </c>
      <c r="F87" s="6" t="s">
        <v>26</v>
      </c>
      <c r="G87" s="6" t="s">
        <v>20</v>
      </c>
      <c r="H87" s="8">
        <v>0.35</v>
      </c>
      <c r="I87" s="9">
        <v>6250</v>
      </c>
      <c r="J87" s="10">
        <v>2187.5</v>
      </c>
      <c r="K87" s="10">
        <v>984.375</v>
      </c>
      <c r="L87" s="11">
        <v>0.45</v>
      </c>
      <c r="M87" s="28">
        <v>1203.125</v>
      </c>
    </row>
    <row r="88" spans="1:13" ht="15.75" customHeight="1" x14ac:dyDescent="0.25">
      <c r="A88" s="6" t="s">
        <v>23</v>
      </c>
      <c r="B88" s="6">
        <v>1197831</v>
      </c>
      <c r="C88" s="7">
        <v>44228</v>
      </c>
      <c r="D88" s="6" t="s">
        <v>24</v>
      </c>
      <c r="E88" s="6" t="s">
        <v>25</v>
      </c>
      <c r="F88" s="6" t="s">
        <v>26</v>
      </c>
      <c r="G88" s="6" t="s">
        <v>21</v>
      </c>
      <c r="H88" s="8">
        <v>0.4</v>
      </c>
      <c r="I88" s="9">
        <v>5000</v>
      </c>
      <c r="J88" s="10">
        <v>2000</v>
      </c>
      <c r="K88" s="10">
        <v>600</v>
      </c>
      <c r="L88" s="11">
        <v>0.3</v>
      </c>
      <c r="M88" s="28">
        <v>1400</v>
      </c>
    </row>
    <row r="89" spans="1:13" ht="15.75" customHeight="1" x14ac:dyDescent="0.25">
      <c r="A89" s="6" t="s">
        <v>23</v>
      </c>
      <c r="B89" s="6">
        <v>1197831</v>
      </c>
      <c r="C89" s="7">
        <v>44228</v>
      </c>
      <c r="D89" s="6" t="s">
        <v>24</v>
      </c>
      <c r="E89" s="6" t="s">
        <v>25</v>
      </c>
      <c r="F89" s="6" t="s">
        <v>26</v>
      </c>
      <c r="G89" s="6" t="s">
        <v>22</v>
      </c>
      <c r="H89" s="8">
        <v>0.35</v>
      </c>
      <c r="I89" s="9">
        <v>7000</v>
      </c>
      <c r="J89" s="10">
        <v>2450</v>
      </c>
      <c r="K89" s="10">
        <v>1225</v>
      </c>
      <c r="L89" s="11">
        <v>0.5</v>
      </c>
      <c r="M89" s="28">
        <v>1225</v>
      </c>
    </row>
    <row r="90" spans="1:13" ht="15.75" customHeight="1" x14ac:dyDescent="0.25">
      <c r="A90" s="6" t="s">
        <v>23</v>
      </c>
      <c r="B90" s="6">
        <v>1197831</v>
      </c>
      <c r="C90" s="7">
        <v>44258</v>
      </c>
      <c r="D90" s="6" t="s">
        <v>24</v>
      </c>
      <c r="E90" s="6" t="s">
        <v>25</v>
      </c>
      <c r="F90" s="6" t="s">
        <v>26</v>
      </c>
      <c r="G90" s="6" t="s">
        <v>17</v>
      </c>
      <c r="H90" s="8">
        <v>0.3</v>
      </c>
      <c r="I90" s="9">
        <v>8750</v>
      </c>
      <c r="J90" s="10">
        <v>2625</v>
      </c>
      <c r="K90" s="10">
        <v>918.74999999999989</v>
      </c>
      <c r="L90" s="11">
        <v>0.35</v>
      </c>
      <c r="M90" s="28">
        <v>1706.25</v>
      </c>
    </row>
    <row r="91" spans="1:13" ht="15.75" customHeight="1" x14ac:dyDescent="0.25">
      <c r="A91" s="6" t="s">
        <v>23</v>
      </c>
      <c r="B91" s="6">
        <v>1197831</v>
      </c>
      <c r="C91" s="7">
        <v>44258</v>
      </c>
      <c r="D91" s="6" t="s">
        <v>24</v>
      </c>
      <c r="E91" s="6" t="s">
        <v>25</v>
      </c>
      <c r="F91" s="6" t="s">
        <v>26</v>
      </c>
      <c r="G91" s="6" t="s">
        <v>18</v>
      </c>
      <c r="H91" s="8">
        <v>0.4</v>
      </c>
      <c r="I91" s="9">
        <v>8750</v>
      </c>
      <c r="J91" s="10">
        <v>3500</v>
      </c>
      <c r="K91" s="10">
        <v>1225</v>
      </c>
      <c r="L91" s="11">
        <v>0.35</v>
      </c>
      <c r="M91" s="28">
        <v>2275</v>
      </c>
    </row>
    <row r="92" spans="1:13" ht="15.75" customHeight="1" x14ac:dyDescent="0.25">
      <c r="A92" s="6" t="s">
        <v>23</v>
      </c>
      <c r="B92" s="6">
        <v>1197831</v>
      </c>
      <c r="C92" s="7">
        <v>44258</v>
      </c>
      <c r="D92" s="6" t="s">
        <v>24</v>
      </c>
      <c r="E92" s="6" t="s">
        <v>25</v>
      </c>
      <c r="F92" s="6" t="s">
        <v>26</v>
      </c>
      <c r="G92" s="6" t="s">
        <v>19</v>
      </c>
      <c r="H92" s="8">
        <v>0.35</v>
      </c>
      <c r="I92" s="9">
        <v>7000</v>
      </c>
      <c r="J92" s="10">
        <v>2450</v>
      </c>
      <c r="K92" s="10">
        <v>857.5</v>
      </c>
      <c r="L92" s="11">
        <v>0.35</v>
      </c>
      <c r="M92" s="28">
        <v>1592.5</v>
      </c>
    </row>
    <row r="93" spans="1:13" ht="15.75" customHeight="1" x14ac:dyDescent="0.25">
      <c r="A93" s="6" t="s">
        <v>23</v>
      </c>
      <c r="B93" s="6">
        <v>1197831</v>
      </c>
      <c r="C93" s="7">
        <v>44258</v>
      </c>
      <c r="D93" s="6" t="s">
        <v>24</v>
      </c>
      <c r="E93" s="6" t="s">
        <v>25</v>
      </c>
      <c r="F93" s="6" t="s">
        <v>26</v>
      </c>
      <c r="G93" s="6" t="s">
        <v>20</v>
      </c>
      <c r="H93" s="8">
        <v>0.4</v>
      </c>
      <c r="I93" s="9">
        <v>6000</v>
      </c>
      <c r="J93" s="10">
        <v>2400</v>
      </c>
      <c r="K93" s="10">
        <v>1080</v>
      </c>
      <c r="L93" s="11">
        <v>0.45</v>
      </c>
      <c r="M93" s="28">
        <v>1320</v>
      </c>
    </row>
    <row r="94" spans="1:13" ht="15.75" customHeight="1" x14ac:dyDescent="0.25">
      <c r="A94" s="6" t="s">
        <v>23</v>
      </c>
      <c r="B94" s="6">
        <v>1197831</v>
      </c>
      <c r="C94" s="7">
        <v>44258</v>
      </c>
      <c r="D94" s="6" t="s">
        <v>24</v>
      </c>
      <c r="E94" s="6" t="s">
        <v>25</v>
      </c>
      <c r="F94" s="6" t="s">
        <v>26</v>
      </c>
      <c r="G94" s="6" t="s">
        <v>21</v>
      </c>
      <c r="H94" s="8">
        <v>0.45</v>
      </c>
      <c r="I94" s="9">
        <v>5000</v>
      </c>
      <c r="J94" s="10">
        <v>2250</v>
      </c>
      <c r="K94" s="10">
        <v>675</v>
      </c>
      <c r="L94" s="11">
        <v>0.3</v>
      </c>
      <c r="M94" s="28">
        <v>1575</v>
      </c>
    </row>
    <row r="95" spans="1:13" ht="15.75" customHeight="1" x14ac:dyDescent="0.25">
      <c r="A95" s="6" t="s">
        <v>23</v>
      </c>
      <c r="B95" s="6">
        <v>1197831</v>
      </c>
      <c r="C95" s="7">
        <v>44258</v>
      </c>
      <c r="D95" s="6" t="s">
        <v>24</v>
      </c>
      <c r="E95" s="6" t="s">
        <v>25</v>
      </c>
      <c r="F95" s="6" t="s">
        <v>26</v>
      </c>
      <c r="G95" s="6" t="s">
        <v>22</v>
      </c>
      <c r="H95" s="8">
        <v>0.4</v>
      </c>
      <c r="I95" s="9">
        <v>6500</v>
      </c>
      <c r="J95" s="10">
        <v>2600</v>
      </c>
      <c r="K95" s="10">
        <v>1300</v>
      </c>
      <c r="L95" s="11">
        <v>0.5</v>
      </c>
      <c r="M95" s="28">
        <v>1300</v>
      </c>
    </row>
    <row r="96" spans="1:13" ht="15.75" customHeight="1" x14ac:dyDescent="0.25">
      <c r="A96" s="6" t="s">
        <v>23</v>
      </c>
      <c r="B96" s="6">
        <v>1197831</v>
      </c>
      <c r="C96" s="7">
        <v>44288</v>
      </c>
      <c r="D96" s="6" t="s">
        <v>24</v>
      </c>
      <c r="E96" s="6" t="s">
        <v>25</v>
      </c>
      <c r="F96" s="6" t="s">
        <v>26</v>
      </c>
      <c r="G96" s="6" t="s">
        <v>17</v>
      </c>
      <c r="H96" s="8">
        <v>0.3</v>
      </c>
      <c r="I96" s="9">
        <v>9000</v>
      </c>
      <c r="J96" s="10">
        <v>2700</v>
      </c>
      <c r="K96" s="10">
        <v>944.99999999999989</v>
      </c>
      <c r="L96" s="11">
        <v>0.35</v>
      </c>
      <c r="M96" s="28">
        <v>1755</v>
      </c>
    </row>
    <row r="97" spans="1:13" ht="15.75" customHeight="1" x14ac:dyDescent="0.25">
      <c r="A97" s="6" t="s">
        <v>23</v>
      </c>
      <c r="B97" s="6">
        <v>1197831</v>
      </c>
      <c r="C97" s="7">
        <v>44288</v>
      </c>
      <c r="D97" s="6" t="s">
        <v>24</v>
      </c>
      <c r="E97" s="6" t="s">
        <v>25</v>
      </c>
      <c r="F97" s="6" t="s">
        <v>26</v>
      </c>
      <c r="G97" s="6" t="s">
        <v>18</v>
      </c>
      <c r="H97" s="8">
        <v>0.4</v>
      </c>
      <c r="I97" s="9">
        <v>9000</v>
      </c>
      <c r="J97" s="10">
        <v>3600</v>
      </c>
      <c r="K97" s="10">
        <v>1260</v>
      </c>
      <c r="L97" s="11">
        <v>0.35</v>
      </c>
      <c r="M97" s="28">
        <v>2340</v>
      </c>
    </row>
    <row r="98" spans="1:13" ht="15.75" customHeight="1" x14ac:dyDescent="0.25">
      <c r="A98" s="6" t="s">
        <v>23</v>
      </c>
      <c r="B98" s="6">
        <v>1197831</v>
      </c>
      <c r="C98" s="7">
        <v>44288</v>
      </c>
      <c r="D98" s="6" t="s">
        <v>24</v>
      </c>
      <c r="E98" s="6" t="s">
        <v>25</v>
      </c>
      <c r="F98" s="6" t="s">
        <v>26</v>
      </c>
      <c r="G98" s="6" t="s">
        <v>19</v>
      </c>
      <c r="H98" s="8">
        <v>0.35</v>
      </c>
      <c r="I98" s="9">
        <v>7250</v>
      </c>
      <c r="J98" s="10">
        <v>2537.5</v>
      </c>
      <c r="K98" s="10">
        <v>888.125</v>
      </c>
      <c r="L98" s="11">
        <v>0.35</v>
      </c>
      <c r="M98" s="28">
        <v>1649.375</v>
      </c>
    </row>
    <row r="99" spans="1:13" ht="15.75" customHeight="1" x14ac:dyDescent="0.25">
      <c r="A99" s="6" t="s">
        <v>23</v>
      </c>
      <c r="B99" s="6">
        <v>1197831</v>
      </c>
      <c r="C99" s="7">
        <v>44288</v>
      </c>
      <c r="D99" s="6" t="s">
        <v>24</v>
      </c>
      <c r="E99" s="6" t="s">
        <v>25</v>
      </c>
      <c r="F99" s="6" t="s">
        <v>26</v>
      </c>
      <c r="G99" s="6" t="s">
        <v>20</v>
      </c>
      <c r="H99" s="8">
        <v>0.4</v>
      </c>
      <c r="I99" s="9">
        <v>6250</v>
      </c>
      <c r="J99" s="10">
        <v>2500</v>
      </c>
      <c r="K99" s="10">
        <v>1125</v>
      </c>
      <c r="L99" s="11">
        <v>0.45</v>
      </c>
      <c r="M99" s="28">
        <v>1375</v>
      </c>
    </row>
    <row r="100" spans="1:13" ht="15.75" customHeight="1" x14ac:dyDescent="0.25">
      <c r="A100" s="6" t="s">
        <v>23</v>
      </c>
      <c r="B100" s="6">
        <v>1197831</v>
      </c>
      <c r="C100" s="7">
        <v>44288</v>
      </c>
      <c r="D100" s="6" t="s">
        <v>24</v>
      </c>
      <c r="E100" s="6" t="s">
        <v>25</v>
      </c>
      <c r="F100" s="6" t="s">
        <v>26</v>
      </c>
      <c r="G100" s="6" t="s">
        <v>21</v>
      </c>
      <c r="H100" s="8">
        <v>0.45</v>
      </c>
      <c r="I100" s="9">
        <v>5250</v>
      </c>
      <c r="J100" s="10">
        <v>2362.5</v>
      </c>
      <c r="K100" s="10">
        <v>708.75</v>
      </c>
      <c r="L100" s="11">
        <v>0.3</v>
      </c>
      <c r="M100" s="28">
        <v>1653.75</v>
      </c>
    </row>
    <row r="101" spans="1:13" ht="15.75" customHeight="1" x14ac:dyDescent="0.25">
      <c r="A101" s="6" t="s">
        <v>23</v>
      </c>
      <c r="B101" s="6">
        <v>1197831</v>
      </c>
      <c r="C101" s="7">
        <v>44288</v>
      </c>
      <c r="D101" s="6" t="s">
        <v>24</v>
      </c>
      <c r="E101" s="6" t="s">
        <v>25</v>
      </c>
      <c r="F101" s="6" t="s">
        <v>26</v>
      </c>
      <c r="G101" s="6" t="s">
        <v>22</v>
      </c>
      <c r="H101" s="8">
        <v>0.4</v>
      </c>
      <c r="I101" s="9">
        <v>8000</v>
      </c>
      <c r="J101" s="10">
        <v>3200</v>
      </c>
      <c r="K101" s="10">
        <v>1600</v>
      </c>
      <c r="L101" s="11">
        <v>0.5</v>
      </c>
      <c r="M101" s="28">
        <v>1600</v>
      </c>
    </row>
    <row r="102" spans="1:13" ht="15.75" customHeight="1" x14ac:dyDescent="0.25">
      <c r="A102" s="6" t="s">
        <v>23</v>
      </c>
      <c r="B102" s="6">
        <v>1197831</v>
      </c>
      <c r="C102" s="7">
        <v>44318</v>
      </c>
      <c r="D102" s="6" t="s">
        <v>24</v>
      </c>
      <c r="E102" s="6" t="s">
        <v>25</v>
      </c>
      <c r="F102" s="6" t="s">
        <v>26</v>
      </c>
      <c r="G102" s="6" t="s">
        <v>17</v>
      </c>
      <c r="H102" s="8">
        <v>0.3</v>
      </c>
      <c r="I102" s="9">
        <v>9250</v>
      </c>
      <c r="J102" s="10">
        <v>2775</v>
      </c>
      <c r="K102" s="10">
        <v>971.24999999999989</v>
      </c>
      <c r="L102" s="11">
        <v>0.35</v>
      </c>
      <c r="M102" s="28">
        <v>1803.75</v>
      </c>
    </row>
    <row r="103" spans="1:13" ht="15.75" customHeight="1" x14ac:dyDescent="0.25">
      <c r="A103" s="6" t="s">
        <v>23</v>
      </c>
      <c r="B103" s="6">
        <v>1197831</v>
      </c>
      <c r="C103" s="7">
        <v>44318</v>
      </c>
      <c r="D103" s="6" t="s">
        <v>24</v>
      </c>
      <c r="E103" s="6" t="s">
        <v>25</v>
      </c>
      <c r="F103" s="6" t="s">
        <v>26</v>
      </c>
      <c r="G103" s="6" t="s">
        <v>18</v>
      </c>
      <c r="H103" s="8">
        <v>0.4</v>
      </c>
      <c r="I103" s="9">
        <v>9250</v>
      </c>
      <c r="J103" s="10">
        <v>3700</v>
      </c>
      <c r="K103" s="10">
        <v>1295</v>
      </c>
      <c r="L103" s="11">
        <v>0.35</v>
      </c>
      <c r="M103" s="28">
        <v>2405</v>
      </c>
    </row>
    <row r="104" spans="1:13" ht="15.75" customHeight="1" x14ac:dyDescent="0.25">
      <c r="A104" s="6" t="s">
        <v>23</v>
      </c>
      <c r="B104" s="6">
        <v>1197831</v>
      </c>
      <c r="C104" s="7">
        <v>44318</v>
      </c>
      <c r="D104" s="6" t="s">
        <v>24</v>
      </c>
      <c r="E104" s="6" t="s">
        <v>25</v>
      </c>
      <c r="F104" s="6" t="s">
        <v>26</v>
      </c>
      <c r="G104" s="6" t="s">
        <v>19</v>
      </c>
      <c r="H104" s="8">
        <v>0.35</v>
      </c>
      <c r="I104" s="9">
        <v>7750</v>
      </c>
      <c r="J104" s="10">
        <v>2712.5</v>
      </c>
      <c r="K104" s="10">
        <v>949.37499999999989</v>
      </c>
      <c r="L104" s="11">
        <v>0.35</v>
      </c>
      <c r="M104" s="28">
        <v>1763.125</v>
      </c>
    </row>
    <row r="105" spans="1:13" ht="15.75" customHeight="1" x14ac:dyDescent="0.25">
      <c r="A105" s="6" t="s">
        <v>23</v>
      </c>
      <c r="B105" s="6">
        <v>1197831</v>
      </c>
      <c r="C105" s="7">
        <v>44318</v>
      </c>
      <c r="D105" s="6" t="s">
        <v>24</v>
      </c>
      <c r="E105" s="6" t="s">
        <v>25</v>
      </c>
      <c r="F105" s="6" t="s">
        <v>26</v>
      </c>
      <c r="G105" s="6" t="s">
        <v>20</v>
      </c>
      <c r="H105" s="8">
        <v>0.4</v>
      </c>
      <c r="I105" s="9">
        <v>7000</v>
      </c>
      <c r="J105" s="10">
        <v>2800</v>
      </c>
      <c r="K105" s="10">
        <v>1260</v>
      </c>
      <c r="L105" s="11">
        <v>0.45</v>
      </c>
      <c r="M105" s="28">
        <v>1540</v>
      </c>
    </row>
    <row r="106" spans="1:13" ht="15.75" customHeight="1" x14ac:dyDescent="0.25">
      <c r="A106" s="6" t="s">
        <v>23</v>
      </c>
      <c r="B106" s="6">
        <v>1197831</v>
      </c>
      <c r="C106" s="7">
        <v>44318</v>
      </c>
      <c r="D106" s="6" t="s">
        <v>24</v>
      </c>
      <c r="E106" s="6" t="s">
        <v>25</v>
      </c>
      <c r="F106" s="6" t="s">
        <v>26</v>
      </c>
      <c r="G106" s="6" t="s">
        <v>21</v>
      </c>
      <c r="H106" s="8">
        <v>0.45</v>
      </c>
      <c r="I106" s="9">
        <v>6000</v>
      </c>
      <c r="J106" s="10">
        <v>2700</v>
      </c>
      <c r="K106" s="10">
        <v>810</v>
      </c>
      <c r="L106" s="11">
        <v>0.3</v>
      </c>
      <c r="M106" s="28">
        <v>1890</v>
      </c>
    </row>
    <row r="107" spans="1:13" ht="15.75" customHeight="1" x14ac:dyDescent="0.25">
      <c r="A107" s="6" t="s">
        <v>23</v>
      </c>
      <c r="B107" s="6">
        <v>1197831</v>
      </c>
      <c r="C107" s="7">
        <v>44318</v>
      </c>
      <c r="D107" s="6" t="s">
        <v>24</v>
      </c>
      <c r="E107" s="6" t="s">
        <v>25</v>
      </c>
      <c r="F107" s="6" t="s">
        <v>26</v>
      </c>
      <c r="G107" s="6" t="s">
        <v>22</v>
      </c>
      <c r="H107" s="8">
        <v>0.4</v>
      </c>
      <c r="I107" s="9">
        <v>9500</v>
      </c>
      <c r="J107" s="10">
        <v>3800</v>
      </c>
      <c r="K107" s="10">
        <v>1900</v>
      </c>
      <c r="L107" s="11">
        <v>0.5</v>
      </c>
      <c r="M107" s="28">
        <v>1900</v>
      </c>
    </row>
    <row r="108" spans="1:13" ht="15.75" customHeight="1" x14ac:dyDescent="0.25">
      <c r="A108" s="6" t="s">
        <v>23</v>
      </c>
      <c r="B108" s="6">
        <v>1197831</v>
      </c>
      <c r="C108" s="7">
        <v>44348</v>
      </c>
      <c r="D108" s="6" t="s">
        <v>24</v>
      </c>
      <c r="E108" s="6" t="s">
        <v>25</v>
      </c>
      <c r="F108" s="6" t="s">
        <v>26</v>
      </c>
      <c r="G108" s="6" t="s">
        <v>17</v>
      </c>
      <c r="H108" s="8">
        <v>0.4</v>
      </c>
      <c r="I108" s="9">
        <v>9500</v>
      </c>
      <c r="J108" s="10">
        <v>3800</v>
      </c>
      <c r="K108" s="10">
        <v>1330</v>
      </c>
      <c r="L108" s="11">
        <v>0.35</v>
      </c>
      <c r="M108" s="28">
        <v>2470</v>
      </c>
    </row>
    <row r="109" spans="1:13" ht="15.75" customHeight="1" x14ac:dyDescent="0.25">
      <c r="A109" s="6" t="s">
        <v>23</v>
      </c>
      <c r="B109" s="6">
        <v>1197831</v>
      </c>
      <c r="C109" s="7">
        <v>44348</v>
      </c>
      <c r="D109" s="6" t="s">
        <v>24</v>
      </c>
      <c r="E109" s="6" t="s">
        <v>25</v>
      </c>
      <c r="F109" s="6" t="s">
        <v>26</v>
      </c>
      <c r="G109" s="6" t="s">
        <v>18</v>
      </c>
      <c r="H109" s="8">
        <v>0.45</v>
      </c>
      <c r="I109" s="9">
        <v>9500</v>
      </c>
      <c r="J109" s="10">
        <v>4275</v>
      </c>
      <c r="K109" s="10">
        <v>1496.25</v>
      </c>
      <c r="L109" s="11">
        <v>0.35</v>
      </c>
      <c r="M109" s="28">
        <v>2778.75</v>
      </c>
    </row>
    <row r="110" spans="1:13" ht="15.75" customHeight="1" x14ac:dyDescent="0.25">
      <c r="A110" s="6" t="s">
        <v>23</v>
      </c>
      <c r="B110" s="6">
        <v>1197831</v>
      </c>
      <c r="C110" s="7">
        <v>44348</v>
      </c>
      <c r="D110" s="6" t="s">
        <v>24</v>
      </c>
      <c r="E110" s="6" t="s">
        <v>25</v>
      </c>
      <c r="F110" s="6" t="s">
        <v>26</v>
      </c>
      <c r="G110" s="6" t="s">
        <v>19</v>
      </c>
      <c r="H110" s="8">
        <v>0.4</v>
      </c>
      <c r="I110" s="9">
        <v>8000</v>
      </c>
      <c r="J110" s="10">
        <v>3200</v>
      </c>
      <c r="K110" s="10">
        <v>1120</v>
      </c>
      <c r="L110" s="11">
        <v>0.35</v>
      </c>
      <c r="M110" s="28">
        <v>2080</v>
      </c>
    </row>
    <row r="111" spans="1:13" ht="15.75" customHeight="1" x14ac:dyDescent="0.25">
      <c r="A111" s="6" t="s">
        <v>23</v>
      </c>
      <c r="B111" s="6">
        <v>1197831</v>
      </c>
      <c r="C111" s="7">
        <v>44348</v>
      </c>
      <c r="D111" s="6" t="s">
        <v>24</v>
      </c>
      <c r="E111" s="6" t="s">
        <v>25</v>
      </c>
      <c r="F111" s="6" t="s">
        <v>26</v>
      </c>
      <c r="G111" s="6" t="s">
        <v>20</v>
      </c>
      <c r="H111" s="8">
        <v>0.4</v>
      </c>
      <c r="I111" s="9">
        <v>7500</v>
      </c>
      <c r="J111" s="10">
        <v>3000</v>
      </c>
      <c r="K111" s="10">
        <v>1350</v>
      </c>
      <c r="L111" s="11">
        <v>0.45</v>
      </c>
      <c r="M111" s="28">
        <v>1650</v>
      </c>
    </row>
    <row r="112" spans="1:13" ht="15.75" customHeight="1" x14ac:dyDescent="0.25">
      <c r="A112" s="6" t="s">
        <v>23</v>
      </c>
      <c r="B112" s="6">
        <v>1197831</v>
      </c>
      <c r="C112" s="7">
        <v>44348</v>
      </c>
      <c r="D112" s="6" t="s">
        <v>24</v>
      </c>
      <c r="E112" s="6" t="s">
        <v>25</v>
      </c>
      <c r="F112" s="6" t="s">
        <v>26</v>
      </c>
      <c r="G112" s="6" t="s">
        <v>21</v>
      </c>
      <c r="H112" s="8">
        <v>0.45</v>
      </c>
      <c r="I112" s="9">
        <v>6500</v>
      </c>
      <c r="J112" s="10">
        <v>2925</v>
      </c>
      <c r="K112" s="10">
        <v>877.5</v>
      </c>
      <c r="L112" s="11">
        <v>0.3</v>
      </c>
      <c r="M112" s="28">
        <v>2047.5</v>
      </c>
    </row>
    <row r="113" spans="1:13" ht="15.75" customHeight="1" x14ac:dyDescent="0.25">
      <c r="A113" s="6" t="s">
        <v>23</v>
      </c>
      <c r="B113" s="6">
        <v>1197831</v>
      </c>
      <c r="C113" s="7">
        <v>44348</v>
      </c>
      <c r="D113" s="6" t="s">
        <v>24</v>
      </c>
      <c r="E113" s="6" t="s">
        <v>25</v>
      </c>
      <c r="F113" s="6" t="s">
        <v>26</v>
      </c>
      <c r="G113" s="6" t="s">
        <v>22</v>
      </c>
      <c r="H113" s="8">
        <v>0.5</v>
      </c>
      <c r="I113" s="9">
        <v>10000</v>
      </c>
      <c r="J113" s="10">
        <v>5000</v>
      </c>
      <c r="K113" s="10">
        <v>2500</v>
      </c>
      <c r="L113" s="11">
        <v>0.5</v>
      </c>
      <c r="M113" s="28">
        <v>2500</v>
      </c>
    </row>
    <row r="114" spans="1:13" ht="15.75" customHeight="1" x14ac:dyDescent="0.25">
      <c r="A114" s="6" t="s">
        <v>23</v>
      </c>
      <c r="B114" s="6">
        <v>1197831</v>
      </c>
      <c r="C114" s="7">
        <v>44380</v>
      </c>
      <c r="D114" s="6" t="s">
        <v>24</v>
      </c>
      <c r="E114" s="6" t="s">
        <v>25</v>
      </c>
      <c r="F114" s="6" t="s">
        <v>26</v>
      </c>
      <c r="G114" s="6" t="s">
        <v>17</v>
      </c>
      <c r="H114" s="8">
        <v>0.4</v>
      </c>
      <c r="I114" s="9">
        <v>9500</v>
      </c>
      <c r="J114" s="10">
        <v>3800</v>
      </c>
      <c r="K114" s="10">
        <v>1330</v>
      </c>
      <c r="L114" s="11">
        <v>0.35</v>
      </c>
      <c r="M114" s="28">
        <v>2470</v>
      </c>
    </row>
    <row r="115" spans="1:13" ht="15.75" customHeight="1" x14ac:dyDescent="0.25">
      <c r="A115" s="6" t="s">
        <v>23</v>
      </c>
      <c r="B115" s="6">
        <v>1197831</v>
      </c>
      <c r="C115" s="7">
        <v>44380</v>
      </c>
      <c r="D115" s="6" t="s">
        <v>24</v>
      </c>
      <c r="E115" s="6" t="s">
        <v>25</v>
      </c>
      <c r="F115" s="6" t="s">
        <v>26</v>
      </c>
      <c r="G115" s="6" t="s">
        <v>18</v>
      </c>
      <c r="H115" s="8">
        <v>0.45</v>
      </c>
      <c r="I115" s="9">
        <v>9500</v>
      </c>
      <c r="J115" s="10">
        <v>4275</v>
      </c>
      <c r="K115" s="10">
        <v>1496.25</v>
      </c>
      <c r="L115" s="11">
        <v>0.35</v>
      </c>
      <c r="M115" s="28">
        <v>2778.75</v>
      </c>
    </row>
    <row r="116" spans="1:13" ht="15.75" customHeight="1" x14ac:dyDescent="0.25">
      <c r="A116" s="6" t="s">
        <v>23</v>
      </c>
      <c r="B116" s="6">
        <v>1197831</v>
      </c>
      <c r="C116" s="7">
        <v>44380</v>
      </c>
      <c r="D116" s="6" t="s">
        <v>24</v>
      </c>
      <c r="E116" s="6" t="s">
        <v>25</v>
      </c>
      <c r="F116" s="6" t="s">
        <v>26</v>
      </c>
      <c r="G116" s="6" t="s">
        <v>19</v>
      </c>
      <c r="H116" s="8">
        <v>0.4</v>
      </c>
      <c r="I116" s="9">
        <v>11000</v>
      </c>
      <c r="J116" s="10">
        <v>4400</v>
      </c>
      <c r="K116" s="10">
        <v>1540</v>
      </c>
      <c r="L116" s="11">
        <v>0.35</v>
      </c>
      <c r="M116" s="28">
        <v>2860</v>
      </c>
    </row>
    <row r="117" spans="1:13" ht="15.75" customHeight="1" x14ac:dyDescent="0.25">
      <c r="A117" s="6" t="s">
        <v>23</v>
      </c>
      <c r="B117" s="6">
        <v>1197831</v>
      </c>
      <c r="C117" s="7">
        <v>44380</v>
      </c>
      <c r="D117" s="6" t="s">
        <v>24</v>
      </c>
      <c r="E117" s="6" t="s">
        <v>25</v>
      </c>
      <c r="F117" s="6" t="s">
        <v>26</v>
      </c>
      <c r="G117" s="6" t="s">
        <v>20</v>
      </c>
      <c r="H117" s="8">
        <v>0.4</v>
      </c>
      <c r="I117" s="9">
        <v>7000</v>
      </c>
      <c r="J117" s="10">
        <v>2800</v>
      </c>
      <c r="K117" s="10">
        <v>1260</v>
      </c>
      <c r="L117" s="11">
        <v>0.45</v>
      </c>
      <c r="M117" s="28">
        <v>1540</v>
      </c>
    </row>
    <row r="118" spans="1:13" ht="15.75" customHeight="1" x14ac:dyDescent="0.25">
      <c r="A118" s="6" t="s">
        <v>23</v>
      </c>
      <c r="B118" s="6">
        <v>1197831</v>
      </c>
      <c r="C118" s="7">
        <v>44380</v>
      </c>
      <c r="D118" s="6" t="s">
        <v>24</v>
      </c>
      <c r="E118" s="6" t="s">
        <v>25</v>
      </c>
      <c r="F118" s="6" t="s">
        <v>26</v>
      </c>
      <c r="G118" s="6" t="s">
        <v>21</v>
      </c>
      <c r="H118" s="8">
        <v>0.45</v>
      </c>
      <c r="I118" s="9">
        <v>7000</v>
      </c>
      <c r="J118" s="10">
        <v>3150</v>
      </c>
      <c r="K118" s="10">
        <v>945</v>
      </c>
      <c r="L118" s="11">
        <v>0.3</v>
      </c>
      <c r="M118" s="28">
        <v>2205</v>
      </c>
    </row>
    <row r="119" spans="1:13" ht="15.75" customHeight="1" x14ac:dyDescent="0.25">
      <c r="A119" s="6" t="s">
        <v>23</v>
      </c>
      <c r="B119" s="6">
        <v>1197831</v>
      </c>
      <c r="C119" s="7">
        <v>44380</v>
      </c>
      <c r="D119" s="6" t="s">
        <v>24</v>
      </c>
      <c r="E119" s="6" t="s">
        <v>25</v>
      </c>
      <c r="F119" s="6" t="s">
        <v>26</v>
      </c>
      <c r="G119" s="6" t="s">
        <v>22</v>
      </c>
      <c r="H119" s="8">
        <v>0.5</v>
      </c>
      <c r="I119" s="9">
        <v>9750</v>
      </c>
      <c r="J119" s="10">
        <v>4875</v>
      </c>
      <c r="K119" s="10">
        <v>2437.5</v>
      </c>
      <c r="L119" s="11">
        <v>0.5</v>
      </c>
      <c r="M119" s="28">
        <v>2437.5</v>
      </c>
    </row>
    <row r="120" spans="1:13" ht="15.75" customHeight="1" x14ac:dyDescent="0.25">
      <c r="A120" s="6" t="s">
        <v>23</v>
      </c>
      <c r="B120" s="6">
        <v>1197831</v>
      </c>
      <c r="C120" s="7">
        <v>44413</v>
      </c>
      <c r="D120" s="6" t="s">
        <v>24</v>
      </c>
      <c r="E120" s="6" t="s">
        <v>25</v>
      </c>
      <c r="F120" s="6" t="s">
        <v>26</v>
      </c>
      <c r="G120" s="6" t="s">
        <v>17</v>
      </c>
      <c r="H120" s="8">
        <v>0.4</v>
      </c>
      <c r="I120" s="9">
        <v>9250</v>
      </c>
      <c r="J120" s="10">
        <v>3700</v>
      </c>
      <c r="K120" s="10">
        <v>1295</v>
      </c>
      <c r="L120" s="11">
        <v>0.35</v>
      </c>
      <c r="M120" s="28">
        <v>2405</v>
      </c>
    </row>
    <row r="121" spans="1:13" ht="15.75" customHeight="1" x14ac:dyDescent="0.25">
      <c r="A121" s="6" t="s">
        <v>23</v>
      </c>
      <c r="B121" s="6">
        <v>1197831</v>
      </c>
      <c r="C121" s="7">
        <v>44413</v>
      </c>
      <c r="D121" s="6" t="s">
        <v>24</v>
      </c>
      <c r="E121" s="6" t="s">
        <v>25</v>
      </c>
      <c r="F121" s="6" t="s">
        <v>26</v>
      </c>
      <c r="G121" s="6" t="s">
        <v>18</v>
      </c>
      <c r="H121" s="8">
        <v>0.45</v>
      </c>
      <c r="I121" s="9">
        <v>9250</v>
      </c>
      <c r="J121" s="10">
        <v>4162.5</v>
      </c>
      <c r="K121" s="10">
        <v>1456.875</v>
      </c>
      <c r="L121" s="11">
        <v>0.35</v>
      </c>
      <c r="M121" s="28">
        <v>2705.625</v>
      </c>
    </row>
    <row r="122" spans="1:13" ht="15.75" customHeight="1" x14ac:dyDescent="0.25">
      <c r="A122" s="6" t="s">
        <v>23</v>
      </c>
      <c r="B122" s="6">
        <v>1197831</v>
      </c>
      <c r="C122" s="7">
        <v>44413</v>
      </c>
      <c r="D122" s="6" t="s">
        <v>24</v>
      </c>
      <c r="E122" s="6" t="s">
        <v>25</v>
      </c>
      <c r="F122" s="6" t="s">
        <v>26</v>
      </c>
      <c r="G122" s="6" t="s">
        <v>19</v>
      </c>
      <c r="H122" s="8">
        <v>0.4</v>
      </c>
      <c r="I122" s="9">
        <v>11000</v>
      </c>
      <c r="J122" s="10">
        <v>4400</v>
      </c>
      <c r="K122" s="10">
        <v>1540</v>
      </c>
      <c r="L122" s="11">
        <v>0.35</v>
      </c>
      <c r="M122" s="28">
        <v>2860</v>
      </c>
    </row>
    <row r="123" spans="1:13" ht="15.75" customHeight="1" x14ac:dyDescent="0.25">
      <c r="A123" s="6" t="s">
        <v>23</v>
      </c>
      <c r="B123" s="6">
        <v>1197831</v>
      </c>
      <c r="C123" s="7">
        <v>44413</v>
      </c>
      <c r="D123" s="6" t="s">
        <v>24</v>
      </c>
      <c r="E123" s="6" t="s">
        <v>25</v>
      </c>
      <c r="F123" s="6" t="s">
        <v>26</v>
      </c>
      <c r="G123" s="6" t="s">
        <v>20</v>
      </c>
      <c r="H123" s="8">
        <v>0.4</v>
      </c>
      <c r="I123" s="9">
        <v>6500</v>
      </c>
      <c r="J123" s="10">
        <v>2600</v>
      </c>
      <c r="K123" s="10">
        <v>1170</v>
      </c>
      <c r="L123" s="11">
        <v>0.45</v>
      </c>
      <c r="M123" s="28">
        <v>1430</v>
      </c>
    </row>
    <row r="124" spans="1:13" ht="15.75" customHeight="1" x14ac:dyDescent="0.25">
      <c r="A124" s="6" t="s">
        <v>23</v>
      </c>
      <c r="B124" s="6">
        <v>1197831</v>
      </c>
      <c r="C124" s="7">
        <v>44413</v>
      </c>
      <c r="D124" s="6" t="s">
        <v>24</v>
      </c>
      <c r="E124" s="6" t="s">
        <v>25</v>
      </c>
      <c r="F124" s="6" t="s">
        <v>26</v>
      </c>
      <c r="G124" s="6" t="s">
        <v>21</v>
      </c>
      <c r="H124" s="8">
        <v>0.45</v>
      </c>
      <c r="I124" s="9">
        <v>6500</v>
      </c>
      <c r="J124" s="10">
        <v>2925</v>
      </c>
      <c r="K124" s="10">
        <v>877.5</v>
      </c>
      <c r="L124" s="11">
        <v>0.3</v>
      </c>
      <c r="M124" s="28">
        <v>2047.5</v>
      </c>
    </row>
    <row r="125" spans="1:13" ht="15.75" customHeight="1" x14ac:dyDescent="0.25">
      <c r="A125" s="6" t="s">
        <v>23</v>
      </c>
      <c r="B125" s="6">
        <v>1197831</v>
      </c>
      <c r="C125" s="7">
        <v>44413</v>
      </c>
      <c r="D125" s="6" t="s">
        <v>24</v>
      </c>
      <c r="E125" s="6" t="s">
        <v>25</v>
      </c>
      <c r="F125" s="6" t="s">
        <v>26</v>
      </c>
      <c r="G125" s="6" t="s">
        <v>22</v>
      </c>
      <c r="H125" s="8">
        <v>0.5</v>
      </c>
      <c r="I125" s="9">
        <v>9000</v>
      </c>
      <c r="J125" s="10">
        <v>4500</v>
      </c>
      <c r="K125" s="10">
        <v>2250</v>
      </c>
      <c r="L125" s="11">
        <v>0.5</v>
      </c>
      <c r="M125" s="28">
        <v>2250</v>
      </c>
    </row>
    <row r="126" spans="1:13" ht="15.75" customHeight="1" x14ac:dyDescent="0.25">
      <c r="A126" s="6" t="s">
        <v>23</v>
      </c>
      <c r="B126" s="6">
        <v>1197831</v>
      </c>
      <c r="C126" s="7">
        <v>44441</v>
      </c>
      <c r="D126" s="6" t="s">
        <v>24</v>
      </c>
      <c r="E126" s="6" t="s">
        <v>25</v>
      </c>
      <c r="F126" s="6" t="s">
        <v>26</v>
      </c>
      <c r="G126" s="6" t="s">
        <v>17</v>
      </c>
      <c r="H126" s="8">
        <v>0.45</v>
      </c>
      <c r="I126" s="9">
        <v>8500</v>
      </c>
      <c r="J126" s="10">
        <v>3825</v>
      </c>
      <c r="K126" s="10">
        <v>1338.75</v>
      </c>
      <c r="L126" s="11">
        <v>0.35</v>
      </c>
      <c r="M126" s="28">
        <v>2486.25</v>
      </c>
    </row>
    <row r="127" spans="1:13" ht="15.75" customHeight="1" x14ac:dyDescent="0.25">
      <c r="A127" s="6" t="s">
        <v>23</v>
      </c>
      <c r="B127" s="6">
        <v>1197831</v>
      </c>
      <c r="C127" s="7">
        <v>44441</v>
      </c>
      <c r="D127" s="6" t="s">
        <v>24</v>
      </c>
      <c r="E127" s="6" t="s">
        <v>25</v>
      </c>
      <c r="F127" s="6" t="s">
        <v>26</v>
      </c>
      <c r="G127" s="6" t="s">
        <v>18</v>
      </c>
      <c r="H127" s="8">
        <v>0.45</v>
      </c>
      <c r="I127" s="9">
        <v>8500</v>
      </c>
      <c r="J127" s="10">
        <v>3825</v>
      </c>
      <c r="K127" s="10">
        <v>1338.75</v>
      </c>
      <c r="L127" s="11">
        <v>0.35</v>
      </c>
      <c r="M127" s="28">
        <v>2486.25</v>
      </c>
    </row>
    <row r="128" spans="1:13" ht="15.75" customHeight="1" x14ac:dyDescent="0.25">
      <c r="A128" s="6" t="s">
        <v>23</v>
      </c>
      <c r="B128" s="6">
        <v>1197831</v>
      </c>
      <c r="C128" s="7">
        <v>44441</v>
      </c>
      <c r="D128" s="6" t="s">
        <v>24</v>
      </c>
      <c r="E128" s="6" t="s">
        <v>25</v>
      </c>
      <c r="F128" s="6" t="s">
        <v>26</v>
      </c>
      <c r="G128" s="6" t="s">
        <v>19</v>
      </c>
      <c r="H128" s="8">
        <v>0.5</v>
      </c>
      <c r="I128" s="9">
        <v>9000</v>
      </c>
      <c r="J128" s="10">
        <v>4500</v>
      </c>
      <c r="K128" s="10">
        <v>1575</v>
      </c>
      <c r="L128" s="11">
        <v>0.35</v>
      </c>
      <c r="M128" s="28">
        <v>2925</v>
      </c>
    </row>
    <row r="129" spans="1:13" ht="15.75" customHeight="1" x14ac:dyDescent="0.25">
      <c r="A129" s="6" t="s">
        <v>23</v>
      </c>
      <c r="B129" s="6">
        <v>1197831</v>
      </c>
      <c r="C129" s="7">
        <v>44441</v>
      </c>
      <c r="D129" s="6" t="s">
        <v>24</v>
      </c>
      <c r="E129" s="6" t="s">
        <v>25</v>
      </c>
      <c r="F129" s="6" t="s">
        <v>26</v>
      </c>
      <c r="G129" s="6" t="s">
        <v>20</v>
      </c>
      <c r="H129" s="8">
        <v>0.5</v>
      </c>
      <c r="I129" s="9">
        <v>6250</v>
      </c>
      <c r="J129" s="10">
        <v>3125</v>
      </c>
      <c r="K129" s="10">
        <v>1406.25</v>
      </c>
      <c r="L129" s="11">
        <v>0.45</v>
      </c>
      <c r="M129" s="28">
        <v>1718.75</v>
      </c>
    </row>
    <row r="130" spans="1:13" ht="15.75" customHeight="1" x14ac:dyDescent="0.25">
      <c r="A130" s="6" t="s">
        <v>23</v>
      </c>
      <c r="B130" s="6">
        <v>1197831</v>
      </c>
      <c r="C130" s="7">
        <v>44441</v>
      </c>
      <c r="D130" s="6" t="s">
        <v>24</v>
      </c>
      <c r="E130" s="6" t="s">
        <v>25</v>
      </c>
      <c r="F130" s="6" t="s">
        <v>26</v>
      </c>
      <c r="G130" s="6" t="s">
        <v>21</v>
      </c>
      <c r="H130" s="8">
        <v>0.45</v>
      </c>
      <c r="I130" s="9">
        <v>6250</v>
      </c>
      <c r="J130" s="10">
        <v>2812.5</v>
      </c>
      <c r="K130" s="10">
        <v>843.75</v>
      </c>
      <c r="L130" s="11">
        <v>0.3</v>
      </c>
      <c r="M130" s="28">
        <v>1968.75</v>
      </c>
    </row>
    <row r="131" spans="1:13" ht="15.75" customHeight="1" x14ac:dyDescent="0.25">
      <c r="A131" s="6" t="s">
        <v>23</v>
      </c>
      <c r="B131" s="6">
        <v>1197831</v>
      </c>
      <c r="C131" s="7">
        <v>44441</v>
      </c>
      <c r="D131" s="6" t="s">
        <v>24</v>
      </c>
      <c r="E131" s="6" t="s">
        <v>25</v>
      </c>
      <c r="F131" s="6" t="s">
        <v>26</v>
      </c>
      <c r="G131" s="6" t="s">
        <v>22</v>
      </c>
      <c r="H131" s="8">
        <v>0.55000000000000004</v>
      </c>
      <c r="I131" s="9">
        <v>8500</v>
      </c>
      <c r="J131" s="10">
        <v>4675</v>
      </c>
      <c r="K131" s="10">
        <v>2337.5</v>
      </c>
      <c r="L131" s="11">
        <v>0.5</v>
      </c>
      <c r="M131" s="28">
        <v>2337.5</v>
      </c>
    </row>
    <row r="132" spans="1:13" ht="15.75" customHeight="1" x14ac:dyDescent="0.25">
      <c r="A132" s="6" t="s">
        <v>23</v>
      </c>
      <c r="B132" s="6">
        <v>1197831</v>
      </c>
      <c r="C132" s="7">
        <v>44470</v>
      </c>
      <c r="D132" s="6" t="s">
        <v>24</v>
      </c>
      <c r="E132" s="6" t="s">
        <v>25</v>
      </c>
      <c r="F132" s="6" t="s">
        <v>26</v>
      </c>
      <c r="G132" s="6" t="s">
        <v>17</v>
      </c>
      <c r="H132" s="8">
        <v>0.45</v>
      </c>
      <c r="I132" s="9">
        <v>8000</v>
      </c>
      <c r="J132" s="10">
        <v>3600</v>
      </c>
      <c r="K132" s="10">
        <v>1260</v>
      </c>
      <c r="L132" s="11">
        <v>0.35</v>
      </c>
      <c r="M132" s="28">
        <v>2340</v>
      </c>
    </row>
    <row r="133" spans="1:13" ht="15.75" customHeight="1" x14ac:dyDescent="0.25">
      <c r="A133" s="6" t="s">
        <v>23</v>
      </c>
      <c r="B133" s="6">
        <v>1197831</v>
      </c>
      <c r="C133" s="7">
        <v>44470</v>
      </c>
      <c r="D133" s="6" t="s">
        <v>24</v>
      </c>
      <c r="E133" s="6" t="s">
        <v>25</v>
      </c>
      <c r="F133" s="6" t="s">
        <v>26</v>
      </c>
      <c r="G133" s="6" t="s">
        <v>18</v>
      </c>
      <c r="H133" s="8">
        <v>0.45</v>
      </c>
      <c r="I133" s="9">
        <v>8000</v>
      </c>
      <c r="J133" s="10">
        <v>3600</v>
      </c>
      <c r="K133" s="10">
        <v>1260</v>
      </c>
      <c r="L133" s="11">
        <v>0.35</v>
      </c>
      <c r="M133" s="28">
        <v>2340</v>
      </c>
    </row>
    <row r="134" spans="1:13" ht="15.75" customHeight="1" x14ac:dyDescent="0.25">
      <c r="A134" s="6" t="s">
        <v>23</v>
      </c>
      <c r="B134" s="6">
        <v>1197831</v>
      </c>
      <c r="C134" s="7">
        <v>44470</v>
      </c>
      <c r="D134" s="6" t="s">
        <v>24</v>
      </c>
      <c r="E134" s="6" t="s">
        <v>25</v>
      </c>
      <c r="F134" s="6" t="s">
        <v>26</v>
      </c>
      <c r="G134" s="6" t="s">
        <v>19</v>
      </c>
      <c r="H134" s="8">
        <v>0.5</v>
      </c>
      <c r="I134" s="9">
        <v>7500</v>
      </c>
      <c r="J134" s="10">
        <v>3750</v>
      </c>
      <c r="K134" s="10">
        <v>1312.5</v>
      </c>
      <c r="L134" s="11">
        <v>0.35</v>
      </c>
      <c r="M134" s="28">
        <v>2437.5</v>
      </c>
    </row>
    <row r="135" spans="1:13" ht="15.75" customHeight="1" x14ac:dyDescent="0.25">
      <c r="A135" s="6" t="s">
        <v>23</v>
      </c>
      <c r="B135" s="6">
        <v>1197831</v>
      </c>
      <c r="C135" s="7">
        <v>44470</v>
      </c>
      <c r="D135" s="6" t="s">
        <v>24</v>
      </c>
      <c r="E135" s="6" t="s">
        <v>25</v>
      </c>
      <c r="F135" s="6" t="s">
        <v>26</v>
      </c>
      <c r="G135" s="6" t="s">
        <v>20</v>
      </c>
      <c r="H135" s="8">
        <v>0.5</v>
      </c>
      <c r="I135" s="9">
        <v>6000</v>
      </c>
      <c r="J135" s="10">
        <v>3000</v>
      </c>
      <c r="K135" s="10">
        <v>1350</v>
      </c>
      <c r="L135" s="11">
        <v>0.45</v>
      </c>
      <c r="M135" s="28">
        <v>1650</v>
      </c>
    </row>
    <row r="136" spans="1:13" ht="15.75" customHeight="1" x14ac:dyDescent="0.25">
      <c r="A136" s="6" t="s">
        <v>23</v>
      </c>
      <c r="B136" s="6">
        <v>1197831</v>
      </c>
      <c r="C136" s="7">
        <v>44470</v>
      </c>
      <c r="D136" s="6" t="s">
        <v>24</v>
      </c>
      <c r="E136" s="6" t="s">
        <v>25</v>
      </c>
      <c r="F136" s="6" t="s">
        <v>26</v>
      </c>
      <c r="G136" s="6" t="s">
        <v>21</v>
      </c>
      <c r="H136" s="8">
        <v>0.45</v>
      </c>
      <c r="I136" s="9">
        <v>5750</v>
      </c>
      <c r="J136" s="10">
        <v>2587.5</v>
      </c>
      <c r="K136" s="10">
        <v>776.25</v>
      </c>
      <c r="L136" s="11">
        <v>0.3</v>
      </c>
      <c r="M136" s="28">
        <v>1811.25</v>
      </c>
    </row>
    <row r="137" spans="1:13" ht="15.75" customHeight="1" x14ac:dyDescent="0.25">
      <c r="A137" s="6" t="s">
        <v>23</v>
      </c>
      <c r="B137" s="6">
        <v>1197831</v>
      </c>
      <c r="C137" s="7">
        <v>44470</v>
      </c>
      <c r="D137" s="6" t="s">
        <v>24</v>
      </c>
      <c r="E137" s="6" t="s">
        <v>25</v>
      </c>
      <c r="F137" s="6" t="s">
        <v>26</v>
      </c>
      <c r="G137" s="6" t="s">
        <v>22</v>
      </c>
      <c r="H137" s="8">
        <v>0.55000000000000004</v>
      </c>
      <c r="I137" s="9">
        <v>7500</v>
      </c>
      <c r="J137" s="10">
        <v>4125</v>
      </c>
      <c r="K137" s="10">
        <v>2062.5</v>
      </c>
      <c r="L137" s="11">
        <v>0.5</v>
      </c>
      <c r="M137" s="28">
        <v>2062.5</v>
      </c>
    </row>
    <row r="138" spans="1:13" ht="15.75" customHeight="1" x14ac:dyDescent="0.25">
      <c r="A138" s="6" t="s">
        <v>23</v>
      </c>
      <c r="B138" s="6">
        <v>1197831</v>
      </c>
      <c r="C138" s="7">
        <v>44502</v>
      </c>
      <c r="D138" s="6" t="s">
        <v>24</v>
      </c>
      <c r="E138" s="6" t="s">
        <v>25</v>
      </c>
      <c r="F138" s="6" t="s">
        <v>26</v>
      </c>
      <c r="G138" s="6" t="s">
        <v>17</v>
      </c>
      <c r="H138" s="8">
        <v>0.45</v>
      </c>
      <c r="I138" s="9">
        <v>9000</v>
      </c>
      <c r="J138" s="10">
        <v>4050</v>
      </c>
      <c r="K138" s="10">
        <v>1417.5</v>
      </c>
      <c r="L138" s="11">
        <v>0.35</v>
      </c>
      <c r="M138" s="28">
        <v>2632.5</v>
      </c>
    </row>
    <row r="139" spans="1:13" ht="15.75" customHeight="1" x14ac:dyDescent="0.25">
      <c r="A139" s="6" t="s">
        <v>23</v>
      </c>
      <c r="B139" s="6">
        <v>1197831</v>
      </c>
      <c r="C139" s="7">
        <v>44502</v>
      </c>
      <c r="D139" s="6" t="s">
        <v>24</v>
      </c>
      <c r="E139" s="6" t="s">
        <v>25</v>
      </c>
      <c r="F139" s="6" t="s">
        <v>26</v>
      </c>
      <c r="G139" s="6" t="s">
        <v>18</v>
      </c>
      <c r="H139" s="8">
        <v>0.45</v>
      </c>
      <c r="I139" s="9">
        <v>9000</v>
      </c>
      <c r="J139" s="10">
        <v>4050</v>
      </c>
      <c r="K139" s="10">
        <v>1417.5</v>
      </c>
      <c r="L139" s="11">
        <v>0.35</v>
      </c>
      <c r="M139" s="28">
        <v>2632.5</v>
      </c>
    </row>
    <row r="140" spans="1:13" ht="15.75" customHeight="1" x14ac:dyDescent="0.25">
      <c r="A140" s="6" t="s">
        <v>23</v>
      </c>
      <c r="B140" s="6">
        <v>1197831</v>
      </c>
      <c r="C140" s="7">
        <v>44502</v>
      </c>
      <c r="D140" s="6" t="s">
        <v>24</v>
      </c>
      <c r="E140" s="6" t="s">
        <v>25</v>
      </c>
      <c r="F140" s="6" t="s">
        <v>26</v>
      </c>
      <c r="G140" s="6" t="s">
        <v>19</v>
      </c>
      <c r="H140" s="8">
        <v>0.5</v>
      </c>
      <c r="I140" s="9">
        <v>8250</v>
      </c>
      <c r="J140" s="10">
        <v>4125</v>
      </c>
      <c r="K140" s="10">
        <v>1443.75</v>
      </c>
      <c r="L140" s="11">
        <v>0.35</v>
      </c>
      <c r="M140" s="28">
        <v>2681.25</v>
      </c>
    </row>
    <row r="141" spans="1:13" ht="15.75" customHeight="1" x14ac:dyDescent="0.25">
      <c r="A141" s="6" t="s">
        <v>23</v>
      </c>
      <c r="B141" s="6">
        <v>1197831</v>
      </c>
      <c r="C141" s="7">
        <v>44502</v>
      </c>
      <c r="D141" s="6" t="s">
        <v>24</v>
      </c>
      <c r="E141" s="6" t="s">
        <v>25</v>
      </c>
      <c r="F141" s="6" t="s">
        <v>26</v>
      </c>
      <c r="G141" s="6" t="s">
        <v>20</v>
      </c>
      <c r="H141" s="8">
        <v>0.5</v>
      </c>
      <c r="I141" s="9">
        <v>6750</v>
      </c>
      <c r="J141" s="10">
        <v>3375</v>
      </c>
      <c r="K141" s="10">
        <v>1518.75</v>
      </c>
      <c r="L141" s="11">
        <v>0.45</v>
      </c>
      <c r="M141" s="28">
        <v>1856.25</v>
      </c>
    </row>
    <row r="142" spans="1:13" ht="15.75" customHeight="1" x14ac:dyDescent="0.25">
      <c r="A142" s="6" t="s">
        <v>23</v>
      </c>
      <c r="B142" s="6">
        <v>1197831</v>
      </c>
      <c r="C142" s="7">
        <v>44502</v>
      </c>
      <c r="D142" s="6" t="s">
        <v>24</v>
      </c>
      <c r="E142" s="6" t="s">
        <v>25</v>
      </c>
      <c r="F142" s="6" t="s">
        <v>26</v>
      </c>
      <c r="G142" s="6" t="s">
        <v>21</v>
      </c>
      <c r="H142" s="8">
        <v>0.45</v>
      </c>
      <c r="I142" s="9">
        <v>6500</v>
      </c>
      <c r="J142" s="10">
        <v>2925</v>
      </c>
      <c r="K142" s="10">
        <v>877.5</v>
      </c>
      <c r="L142" s="11">
        <v>0.3</v>
      </c>
      <c r="M142" s="28">
        <v>2047.5</v>
      </c>
    </row>
    <row r="143" spans="1:13" ht="15.75" customHeight="1" x14ac:dyDescent="0.25">
      <c r="A143" s="6" t="s">
        <v>23</v>
      </c>
      <c r="B143" s="6">
        <v>1197831</v>
      </c>
      <c r="C143" s="7">
        <v>44502</v>
      </c>
      <c r="D143" s="6" t="s">
        <v>24</v>
      </c>
      <c r="E143" s="6" t="s">
        <v>25</v>
      </c>
      <c r="F143" s="6" t="s">
        <v>26</v>
      </c>
      <c r="G143" s="6" t="s">
        <v>22</v>
      </c>
      <c r="H143" s="8">
        <v>0.55000000000000004</v>
      </c>
      <c r="I143" s="9">
        <v>8500</v>
      </c>
      <c r="J143" s="10">
        <v>4675</v>
      </c>
      <c r="K143" s="10">
        <v>2337.5</v>
      </c>
      <c r="L143" s="11">
        <v>0.5</v>
      </c>
      <c r="M143" s="28">
        <v>2337.5</v>
      </c>
    </row>
    <row r="144" spans="1:13" ht="15.75" customHeight="1" x14ac:dyDescent="0.25">
      <c r="A144" s="6" t="s">
        <v>23</v>
      </c>
      <c r="B144" s="6">
        <v>1197831</v>
      </c>
      <c r="C144" s="7">
        <v>44531</v>
      </c>
      <c r="D144" s="6" t="s">
        <v>24</v>
      </c>
      <c r="E144" s="6" t="s">
        <v>25</v>
      </c>
      <c r="F144" s="6" t="s">
        <v>26</v>
      </c>
      <c r="G144" s="6" t="s">
        <v>17</v>
      </c>
      <c r="H144" s="8">
        <v>0.45</v>
      </c>
      <c r="I144" s="9">
        <v>9500</v>
      </c>
      <c r="J144" s="10">
        <v>4275</v>
      </c>
      <c r="K144" s="10">
        <v>1496.25</v>
      </c>
      <c r="L144" s="11">
        <v>0.35</v>
      </c>
      <c r="M144" s="28">
        <v>2778.75</v>
      </c>
    </row>
    <row r="145" spans="1:13" ht="15.75" customHeight="1" x14ac:dyDescent="0.25">
      <c r="A145" s="6" t="s">
        <v>23</v>
      </c>
      <c r="B145" s="6">
        <v>1197831</v>
      </c>
      <c r="C145" s="7">
        <v>44531</v>
      </c>
      <c r="D145" s="6" t="s">
        <v>24</v>
      </c>
      <c r="E145" s="6" t="s">
        <v>25</v>
      </c>
      <c r="F145" s="6" t="s">
        <v>26</v>
      </c>
      <c r="G145" s="6" t="s">
        <v>18</v>
      </c>
      <c r="H145" s="8">
        <v>0.45</v>
      </c>
      <c r="I145" s="9">
        <v>9500</v>
      </c>
      <c r="J145" s="10">
        <v>4275</v>
      </c>
      <c r="K145" s="10">
        <v>1496.25</v>
      </c>
      <c r="L145" s="11">
        <v>0.35</v>
      </c>
      <c r="M145" s="28">
        <v>2778.75</v>
      </c>
    </row>
    <row r="146" spans="1:13" ht="15.75" customHeight="1" x14ac:dyDescent="0.25">
      <c r="A146" s="6" t="s">
        <v>23</v>
      </c>
      <c r="B146" s="6">
        <v>1197831</v>
      </c>
      <c r="C146" s="7">
        <v>44531</v>
      </c>
      <c r="D146" s="6" t="s">
        <v>24</v>
      </c>
      <c r="E146" s="6" t="s">
        <v>25</v>
      </c>
      <c r="F146" s="6" t="s">
        <v>26</v>
      </c>
      <c r="G146" s="6" t="s">
        <v>19</v>
      </c>
      <c r="H146" s="8">
        <v>0.5</v>
      </c>
      <c r="I146" s="9">
        <v>8500</v>
      </c>
      <c r="J146" s="10">
        <v>4250</v>
      </c>
      <c r="K146" s="10">
        <v>1487.5</v>
      </c>
      <c r="L146" s="11">
        <v>0.35</v>
      </c>
      <c r="M146" s="28">
        <v>2762.5</v>
      </c>
    </row>
    <row r="147" spans="1:13" ht="15.75" customHeight="1" x14ac:dyDescent="0.25">
      <c r="A147" s="6" t="s">
        <v>23</v>
      </c>
      <c r="B147" s="6">
        <v>1197831</v>
      </c>
      <c r="C147" s="7">
        <v>44531</v>
      </c>
      <c r="D147" s="6" t="s">
        <v>24</v>
      </c>
      <c r="E147" s="6" t="s">
        <v>25</v>
      </c>
      <c r="F147" s="6" t="s">
        <v>26</v>
      </c>
      <c r="G147" s="6" t="s">
        <v>20</v>
      </c>
      <c r="H147" s="8">
        <v>0.5</v>
      </c>
      <c r="I147" s="9">
        <v>7000</v>
      </c>
      <c r="J147" s="10">
        <v>3500</v>
      </c>
      <c r="K147" s="10">
        <v>1575</v>
      </c>
      <c r="L147" s="11">
        <v>0.45</v>
      </c>
      <c r="M147" s="28">
        <v>1925</v>
      </c>
    </row>
    <row r="148" spans="1:13" ht="15.75" customHeight="1" x14ac:dyDescent="0.25">
      <c r="A148" s="6" t="s">
        <v>23</v>
      </c>
      <c r="B148" s="6">
        <v>1197831</v>
      </c>
      <c r="C148" s="7">
        <v>44531</v>
      </c>
      <c r="D148" s="6" t="s">
        <v>24</v>
      </c>
      <c r="E148" s="6" t="s">
        <v>25</v>
      </c>
      <c r="F148" s="6" t="s">
        <v>26</v>
      </c>
      <c r="G148" s="6" t="s">
        <v>21</v>
      </c>
      <c r="H148" s="8">
        <v>0.45</v>
      </c>
      <c r="I148" s="9">
        <v>6500</v>
      </c>
      <c r="J148" s="10">
        <v>2925</v>
      </c>
      <c r="K148" s="10">
        <v>877.5</v>
      </c>
      <c r="L148" s="11">
        <v>0.3</v>
      </c>
      <c r="M148" s="28">
        <v>2047.5</v>
      </c>
    </row>
    <row r="149" spans="1:13" ht="15.75" customHeight="1" x14ac:dyDescent="0.25">
      <c r="A149" s="6" t="s">
        <v>23</v>
      </c>
      <c r="B149" s="6">
        <v>1197831</v>
      </c>
      <c r="C149" s="7">
        <v>44531</v>
      </c>
      <c r="D149" s="6" t="s">
        <v>24</v>
      </c>
      <c r="E149" s="6" t="s">
        <v>25</v>
      </c>
      <c r="F149" s="6" t="s">
        <v>26</v>
      </c>
      <c r="G149" s="6" t="s">
        <v>22</v>
      </c>
      <c r="H149" s="8">
        <v>0.55000000000000004</v>
      </c>
      <c r="I149" s="9">
        <v>9000</v>
      </c>
      <c r="J149" s="10">
        <v>4950</v>
      </c>
      <c r="K149" s="10">
        <v>2475</v>
      </c>
      <c r="L149" s="11">
        <v>0.5</v>
      </c>
      <c r="M149" s="28">
        <v>2475</v>
      </c>
    </row>
    <row r="150" spans="1:13" ht="15.75" customHeight="1" x14ac:dyDescent="0.25">
      <c r="A150" s="6" t="s">
        <v>27</v>
      </c>
      <c r="B150" s="6">
        <v>1128299</v>
      </c>
      <c r="C150" s="7">
        <v>44216</v>
      </c>
      <c r="D150" s="6" t="s">
        <v>28</v>
      </c>
      <c r="E150" s="6" t="s">
        <v>29</v>
      </c>
      <c r="F150" s="6" t="s">
        <v>30</v>
      </c>
      <c r="G150" s="6" t="s">
        <v>17</v>
      </c>
      <c r="H150" s="8">
        <v>0.39999999999999997</v>
      </c>
      <c r="I150" s="9">
        <v>7750</v>
      </c>
      <c r="J150" s="10">
        <v>3099.9999999999995</v>
      </c>
      <c r="K150" s="10">
        <v>1085</v>
      </c>
      <c r="L150" s="11">
        <v>0.35000000000000003</v>
      </c>
      <c r="M150" s="28">
        <v>2014.9999999999995</v>
      </c>
    </row>
    <row r="151" spans="1:13" ht="15.75" customHeight="1" x14ac:dyDescent="0.25">
      <c r="A151" s="6" t="s">
        <v>27</v>
      </c>
      <c r="B151" s="6">
        <v>1128299</v>
      </c>
      <c r="C151" s="7">
        <v>44216</v>
      </c>
      <c r="D151" s="6" t="s">
        <v>28</v>
      </c>
      <c r="E151" s="6" t="s">
        <v>29</v>
      </c>
      <c r="F151" s="6" t="s">
        <v>30</v>
      </c>
      <c r="G151" s="6" t="s">
        <v>18</v>
      </c>
      <c r="H151" s="8">
        <v>0.5</v>
      </c>
      <c r="I151" s="9">
        <v>7750</v>
      </c>
      <c r="J151" s="10">
        <v>3875</v>
      </c>
      <c r="K151" s="10">
        <v>775</v>
      </c>
      <c r="L151" s="11">
        <v>0.2</v>
      </c>
      <c r="M151" s="28">
        <v>3100</v>
      </c>
    </row>
    <row r="152" spans="1:13" ht="15.75" customHeight="1" x14ac:dyDescent="0.25">
      <c r="A152" s="6" t="s">
        <v>27</v>
      </c>
      <c r="B152" s="6">
        <v>1128299</v>
      </c>
      <c r="C152" s="7">
        <v>44216</v>
      </c>
      <c r="D152" s="6" t="s">
        <v>28</v>
      </c>
      <c r="E152" s="6" t="s">
        <v>29</v>
      </c>
      <c r="F152" s="6" t="s">
        <v>30</v>
      </c>
      <c r="G152" s="6" t="s">
        <v>19</v>
      </c>
      <c r="H152" s="8">
        <v>0.5</v>
      </c>
      <c r="I152" s="9">
        <v>7750</v>
      </c>
      <c r="J152" s="10">
        <v>3875</v>
      </c>
      <c r="K152" s="10">
        <v>1356.2500000000002</v>
      </c>
      <c r="L152" s="11">
        <v>0.35000000000000003</v>
      </c>
      <c r="M152" s="28">
        <v>2518.75</v>
      </c>
    </row>
    <row r="153" spans="1:13" ht="15.75" customHeight="1" x14ac:dyDescent="0.25">
      <c r="A153" s="6" t="s">
        <v>27</v>
      </c>
      <c r="B153" s="6">
        <v>1128299</v>
      </c>
      <c r="C153" s="7">
        <v>44216</v>
      </c>
      <c r="D153" s="6" t="s">
        <v>28</v>
      </c>
      <c r="E153" s="6" t="s">
        <v>29</v>
      </c>
      <c r="F153" s="6" t="s">
        <v>30</v>
      </c>
      <c r="G153" s="6" t="s">
        <v>20</v>
      </c>
      <c r="H153" s="8">
        <v>0.5</v>
      </c>
      <c r="I153" s="9">
        <v>6250</v>
      </c>
      <c r="J153" s="10">
        <v>3125</v>
      </c>
      <c r="K153" s="10">
        <v>937.5</v>
      </c>
      <c r="L153" s="11">
        <v>0.3</v>
      </c>
      <c r="M153" s="28">
        <v>2187.5</v>
      </c>
    </row>
    <row r="154" spans="1:13" ht="15.75" customHeight="1" x14ac:dyDescent="0.25">
      <c r="A154" s="6" t="s">
        <v>27</v>
      </c>
      <c r="B154" s="6">
        <v>1128299</v>
      </c>
      <c r="C154" s="7">
        <v>44216</v>
      </c>
      <c r="D154" s="6" t="s">
        <v>28</v>
      </c>
      <c r="E154" s="6" t="s">
        <v>29</v>
      </c>
      <c r="F154" s="6" t="s">
        <v>30</v>
      </c>
      <c r="G154" s="6" t="s">
        <v>21</v>
      </c>
      <c r="H154" s="8">
        <v>0.55000000000000004</v>
      </c>
      <c r="I154" s="9">
        <v>5750</v>
      </c>
      <c r="J154" s="10">
        <v>3162.5000000000005</v>
      </c>
      <c r="K154" s="10">
        <v>1581.2500000000002</v>
      </c>
      <c r="L154" s="11">
        <v>0.5</v>
      </c>
      <c r="M154" s="28">
        <v>1581.2500000000002</v>
      </c>
    </row>
    <row r="155" spans="1:13" ht="15.75" customHeight="1" x14ac:dyDescent="0.25">
      <c r="A155" s="6" t="s">
        <v>27</v>
      </c>
      <c r="B155" s="6">
        <v>1128299</v>
      </c>
      <c r="C155" s="7">
        <v>44216</v>
      </c>
      <c r="D155" s="6" t="s">
        <v>28</v>
      </c>
      <c r="E155" s="6" t="s">
        <v>29</v>
      </c>
      <c r="F155" s="6" t="s">
        <v>30</v>
      </c>
      <c r="G155" s="6" t="s">
        <v>22</v>
      </c>
      <c r="H155" s="8">
        <v>0.5</v>
      </c>
      <c r="I155" s="9">
        <v>7750</v>
      </c>
      <c r="J155" s="10">
        <v>3875</v>
      </c>
      <c r="K155" s="10">
        <v>581.25000000000011</v>
      </c>
      <c r="L155" s="11">
        <v>0.15000000000000002</v>
      </c>
      <c r="M155" s="28">
        <v>3293.75</v>
      </c>
    </row>
    <row r="156" spans="1:13" ht="15.75" customHeight="1" x14ac:dyDescent="0.25">
      <c r="A156" s="6" t="s">
        <v>27</v>
      </c>
      <c r="B156" s="6">
        <v>1128299</v>
      </c>
      <c r="C156" s="7">
        <v>44247</v>
      </c>
      <c r="D156" s="6" t="s">
        <v>28</v>
      </c>
      <c r="E156" s="6" t="s">
        <v>29</v>
      </c>
      <c r="F156" s="6" t="s">
        <v>30</v>
      </c>
      <c r="G156" s="6" t="s">
        <v>17</v>
      </c>
      <c r="H156" s="8">
        <v>0.39999999999999997</v>
      </c>
      <c r="I156" s="9">
        <v>8250</v>
      </c>
      <c r="J156" s="10">
        <v>3299.9999999999995</v>
      </c>
      <c r="K156" s="10">
        <v>1155</v>
      </c>
      <c r="L156" s="11">
        <v>0.35000000000000003</v>
      </c>
      <c r="M156" s="28">
        <v>2144.9999999999995</v>
      </c>
    </row>
    <row r="157" spans="1:13" ht="15.75" customHeight="1" x14ac:dyDescent="0.25">
      <c r="A157" s="6" t="s">
        <v>27</v>
      </c>
      <c r="B157" s="6">
        <v>1128299</v>
      </c>
      <c r="C157" s="7">
        <v>44247</v>
      </c>
      <c r="D157" s="6" t="s">
        <v>28</v>
      </c>
      <c r="E157" s="6" t="s">
        <v>29</v>
      </c>
      <c r="F157" s="6" t="s">
        <v>30</v>
      </c>
      <c r="G157" s="6" t="s">
        <v>18</v>
      </c>
      <c r="H157" s="8">
        <v>0.5</v>
      </c>
      <c r="I157" s="9">
        <v>7250</v>
      </c>
      <c r="J157" s="10">
        <v>3625</v>
      </c>
      <c r="K157" s="10">
        <v>725</v>
      </c>
      <c r="L157" s="11">
        <v>0.2</v>
      </c>
      <c r="M157" s="28">
        <v>2900</v>
      </c>
    </row>
    <row r="158" spans="1:13" ht="15.75" customHeight="1" x14ac:dyDescent="0.25">
      <c r="A158" s="6" t="s">
        <v>27</v>
      </c>
      <c r="B158" s="6">
        <v>1128299</v>
      </c>
      <c r="C158" s="7">
        <v>44247</v>
      </c>
      <c r="D158" s="6" t="s">
        <v>28</v>
      </c>
      <c r="E158" s="6" t="s">
        <v>29</v>
      </c>
      <c r="F158" s="6" t="s">
        <v>30</v>
      </c>
      <c r="G158" s="6" t="s">
        <v>19</v>
      </c>
      <c r="H158" s="8">
        <v>0.5</v>
      </c>
      <c r="I158" s="9">
        <v>7250</v>
      </c>
      <c r="J158" s="10">
        <v>3625</v>
      </c>
      <c r="K158" s="10">
        <v>1268.7500000000002</v>
      </c>
      <c r="L158" s="11">
        <v>0.35000000000000003</v>
      </c>
      <c r="M158" s="28">
        <v>2356.25</v>
      </c>
    </row>
    <row r="159" spans="1:13" ht="15.75" customHeight="1" x14ac:dyDescent="0.25">
      <c r="A159" s="6" t="s">
        <v>27</v>
      </c>
      <c r="B159" s="6">
        <v>1128299</v>
      </c>
      <c r="C159" s="7">
        <v>44247</v>
      </c>
      <c r="D159" s="6" t="s">
        <v>28</v>
      </c>
      <c r="E159" s="6" t="s">
        <v>29</v>
      </c>
      <c r="F159" s="6" t="s">
        <v>30</v>
      </c>
      <c r="G159" s="6" t="s">
        <v>20</v>
      </c>
      <c r="H159" s="8">
        <v>0.5</v>
      </c>
      <c r="I159" s="9">
        <v>5750</v>
      </c>
      <c r="J159" s="10">
        <v>2875</v>
      </c>
      <c r="K159" s="10">
        <v>862.5</v>
      </c>
      <c r="L159" s="11">
        <v>0.3</v>
      </c>
      <c r="M159" s="28">
        <v>2012.5</v>
      </c>
    </row>
    <row r="160" spans="1:13" ht="15.75" customHeight="1" x14ac:dyDescent="0.25">
      <c r="A160" s="6" t="s">
        <v>27</v>
      </c>
      <c r="B160" s="6">
        <v>1128299</v>
      </c>
      <c r="C160" s="7">
        <v>44247</v>
      </c>
      <c r="D160" s="6" t="s">
        <v>28</v>
      </c>
      <c r="E160" s="6" t="s">
        <v>29</v>
      </c>
      <c r="F160" s="6" t="s">
        <v>30</v>
      </c>
      <c r="G160" s="6" t="s">
        <v>21</v>
      </c>
      <c r="H160" s="8">
        <v>0.55000000000000004</v>
      </c>
      <c r="I160" s="9">
        <v>5000</v>
      </c>
      <c r="J160" s="10">
        <v>2750</v>
      </c>
      <c r="K160" s="10">
        <v>1375</v>
      </c>
      <c r="L160" s="11">
        <v>0.5</v>
      </c>
      <c r="M160" s="28">
        <v>1375</v>
      </c>
    </row>
    <row r="161" spans="1:13" ht="15.75" customHeight="1" x14ac:dyDescent="0.25">
      <c r="A161" s="6" t="s">
        <v>27</v>
      </c>
      <c r="B161" s="6">
        <v>1128299</v>
      </c>
      <c r="C161" s="7">
        <v>44247</v>
      </c>
      <c r="D161" s="6" t="s">
        <v>28</v>
      </c>
      <c r="E161" s="6" t="s">
        <v>29</v>
      </c>
      <c r="F161" s="6" t="s">
        <v>30</v>
      </c>
      <c r="G161" s="6" t="s">
        <v>22</v>
      </c>
      <c r="H161" s="8">
        <v>0.5</v>
      </c>
      <c r="I161" s="9">
        <v>7000</v>
      </c>
      <c r="J161" s="10">
        <v>3500</v>
      </c>
      <c r="K161" s="10">
        <v>525.00000000000011</v>
      </c>
      <c r="L161" s="11">
        <v>0.15000000000000002</v>
      </c>
      <c r="M161" s="28">
        <v>2975</v>
      </c>
    </row>
    <row r="162" spans="1:13" ht="15.75" customHeight="1" x14ac:dyDescent="0.25">
      <c r="A162" s="6" t="s">
        <v>27</v>
      </c>
      <c r="B162" s="6">
        <v>1128299</v>
      </c>
      <c r="C162" s="7">
        <v>44274</v>
      </c>
      <c r="D162" s="6" t="s">
        <v>28</v>
      </c>
      <c r="E162" s="6" t="s">
        <v>29</v>
      </c>
      <c r="F162" s="6" t="s">
        <v>30</v>
      </c>
      <c r="G162" s="6" t="s">
        <v>17</v>
      </c>
      <c r="H162" s="8">
        <v>0.5</v>
      </c>
      <c r="I162" s="9">
        <v>8500</v>
      </c>
      <c r="J162" s="10">
        <v>4250</v>
      </c>
      <c r="K162" s="10">
        <v>1487.5000000000002</v>
      </c>
      <c r="L162" s="11">
        <v>0.35000000000000003</v>
      </c>
      <c r="M162" s="28">
        <v>2762.5</v>
      </c>
    </row>
    <row r="163" spans="1:13" ht="15.75" customHeight="1" x14ac:dyDescent="0.25">
      <c r="A163" s="6" t="s">
        <v>27</v>
      </c>
      <c r="B163" s="6">
        <v>1128299</v>
      </c>
      <c r="C163" s="7">
        <v>44274</v>
      </c>
      <c r="D163" s="6" t="s">
        <v>28</v>
      </c>
      <c r="E163" s="6" t="s">
        <v>29</v>
      </c>
      <c r="F163" s="6" t="s">
        <v>30</v>
      </c>
      <c r="G163" s="6" t="s">
        <v>18</v>
      </c>
      <c r="H163" s="8">
        <v>0.6</v>
      </c>
      <c r="I163" s="9">
        <v>7000</v>
      </c>
      <c r="J163" s="10">
        <v>4200</v>
      </c>
      <c r="K163" s="10">
        <v>840</v>
      </c>
      <c r="L163" s="11">
        <v>0.2</v>
      </c>
      <c r="M163" s="28">
        <v>3360</v>
      </c>
    </row>
    <row r="164" spans="1:13" ht="15.75" customHeight="1" x14ac:dyDescent="0.25">
      <c r="A164" s="6" t="s">
        <v>27</v>
      </c>
      <c r="B164" s="6">
        <v>1128299</v>
      </c>
      <c r="C164" s="7">
        <v>44274</v>
      </c>
      <c r="D164" s="6" t="s">
        <v>28</v>
      </c>
      <c r="E164" s="6" t="s">
        <v>29</v>
      </c>
      <c r="F164" s="6" t="s">
        <v>30</v>
      </c>
      <c r="G164" s="6" t="s">
        <v>19</v>
      </c>
      <c r="H164" s="8">
        <v>0.6</v>
      </c>
      <c r="I164" s="9">
        <v>7000</v>
      </c>
      <c r="J164" s="10">
        <v>4200</v>
      </c>
      <c r="K164" s="10">
        <v>1470.0000000000002</v>
      </c>
      <c r="L164" s="11">
        <v>0.35000000000000003</v>
      </c>
      <c r="M164" s="28">
        <v>2730</v>
      </c>
    </row>
    <row r="165" spans="1:13" ht="15.75" customHeight="1" x14ac:dyDescent="0.25">
      <c r="A165" s="6" t="s">
        <v>27</v>
      </c>
      <c r="B165" s="6">
        <v>1128299</v>
      </c>
      <c r="C165" s="7">
        <v>44274</v>
      </c>
      <c r="D165" s="6" t="s">
        <v>28</v>
      </c>
      <c r="E165" s="6" t="s">
        <v>29</v>
      </c>
      <c r="F165" s="6" t="s">
        <v>30</v>
      </c>
      <c r="G165" s="6" t="s">
        <v>20</v>
      </c>
      <c r="H165" s="8">
        <v>0.6</v>
      </c>
      <c r="I165" s="9">
        <v>6000</v>
      </c>
      <c r="J165" s="10">
        <v>3600</v>
      </c>
      <c r="K165" s="10">
        <v>1080</v>
      </c>
      <c r="L165" s="11">
        <v>0.3</v>
      </c>
      <c r="M165" s="28">
        <v>2520</v>
      </c>
    </row>
    <row r="166" spans="1:13" ht="15.75" customHeight="1" x14ac:dyDescent="0.25">
      <c r="A166" s="6" t="s">
        <v>27</v>
      </c>
      <c r="B166" s="6">
        <v>1128299</v>
      </c>
      <c r="C166" s="7">
        <v>44274</v>
      </c>
      <c r="D166" s="6" t="s">
        <v>28</v>
      </c>
      <c r="E166" s="6" t="s">
        <v>29</v>
      </c>
      <c r="F166" s="6" t="s">
        <v>30</v>
      </c>
      <c r="G166" s="6" t="s">
        <v>21</v>
      </c>
      <c r="H166" s="8">
        <v>0.65</v>
      </c>
      <c r="I166" s="9">
        <v>5000</v>
      </c>
      <c r="J166" s="10">
        <v>3250</v>
      </c>
      <c r="K166" s="10">
        <v>1625</v>
      </c>
      <c r="L166" s="11">
        <v>0.5</v>
      </c>
      <c r="M166" s="28">
        <v>1625</v>
      </c>
    </row>
    <row r="167" spans="1:13" ht="15.75" customHeight="1" x14ac:dyDescent="0.25">
      <c r="A167" s="6" t="s">
        <v>27</v>
      </c>
      <c r="B167" s="6">
        <v>1128299</v>
      </c>
      <c r="C167" s="7">
        <v>44274</v>
      </c>
      <c r="D167" s="6" t="s">
        <v>28</v>
      </c>
      <c r="E167" s="6" t="s">
        <v>29</v>
      </c>
      <c r="F167" s="6" t="s">
        <v>30</v>
      </c>
      <c r="G167" s="6" t="s">
        <v>22</v>
      </c>
      <c r="H167" s="8">
        <v>0.6</v>
      </c>
      <c r="I167" s="9">
        <v>7000</v>
      </c>
      <c r="J167" s="10">
        <v>4200</v>
      </c>
      <c r="K167" s="10">
        <v>630.00000000000011</v>
      </c>
      <c r="L167" s="11">
        <v>0.15000000000000002</v>
      </c>
      <c r="M167" s="28">
        <v>3570</v>
      </c>
    </row>
    <row r="168" spans="1:13" ht="15.75" customHeight="1" x14ac:dyDescent="0.25">
      <c r="A168" s="6" t="s">
        <v>27</v>
      </c>
      <c r="B168" s="6">
        <v>1128299</v>
      </c>
      <c r="C168" s="7">
        <v>44306</v>
      </c>
      <c r="D168" s="6" t="s">
        <v>28</v>
      </c>
      <c r="E168" s="6" t="s">
        <v>29</v>
      </c>
      <c r="F168" s="6" t="s">
        <v>30</v>
      </c>
      <c r="G168" s="6" t="s">
        <v>17</v>
      </c>
      <c r="H168" s="8">
        <v>0.6</v>
      </c>
      <c r="I168" s="9">
        <v>8750</v>
      </c>
      <c r="J168" s="10">
        <v>5250</v>
      </c>
      <c r="K168" s="10">
        <v>1837.5000000000002</v>
      </c>
      <c r="L168" s="11">
        <v>0.35000000000000003</v>
      </c>
      <c r="M168" s="28">
        <v>3412.5</v>
      </c>
    </row>
    <row r="169" spans="1:13" ht="15.75" customHeight="1" x14ac:dyDescent="0.25">
      <c r="A169" s="6" t="s">
        <v>27</v>
      </c>
      <c r="B169" s="6">
        <v>1128299</v>
      </c>
      <c r="C169" s="7">
        <v>44306</v>
      </c>
      <c r="D169" s="6" t="s">
        <v>28</v>
      </c>
      <c r="E169" s="6" t="s">
        <v>29</v>
      </c>
      <c r="F169" s="6" t="s">
        <v>30</v>
      </c>
      <c r="G169" s="6" t="s">
        <v>18</v>
      </c>
      <c r="H169" s="8">
        <v>0.65</v>
      </c>
      <c r="I169" s="9">
        <v>6750</v>
      </c>
      <c r="J169" s="10">
        <v>4387.5</v>
      </c>
      <c r="K169" s="10">
        <v>877.5</v>
      </c>
      <c r="L169" s="11">
        <v>0.2</v>
      </c>
      <c r="M169" s="28">
        <v>3510</v>
      </c>
    </row>
    <row r="170" spans="1:13" ht="15.75" customHeight="1" x14ac:dyDescent="0.25">
      <c r="A170" s="6" t="s">
        <v>27</v>
      </c>
      <c r="B170" s="6">
        <v>1128299</v>
      </c>
      <c r="C170" s="7">
        <v>44306</v>
      </c>
      <c r="D170" s="6" t="s">
        <v>28</v>
      </c>
      <c r="E170" s="6" t="s">
        <v>29</v>
      </c>
      <c r="F170" s="6" t="s">
        <v>30</v>
      </c>
      <c r="G170" s="6" t="s">
        <v>19</v>
      </c>
      <c r="H170" s="8">
        <v>0.65</v>
      </c>
      <c r="I170" s="9">
        <v>7250</v>
      </c>
      <c r="J170" s="10">
        <v>4712.5</v>
      </c>
      <c r="K170" s="10">
        <v>1649.3750000000002</v>
      </c>
      <c r="L170" s="11">
        <v>0.35000000000000003</v>
      </c>
      <c r="M170" s="28">
        <v>3063.125</v>
      </c>
    </row>
    <row r="171" spans="1:13" ht="15.75" customHeight="1" x14ac:dyDescent="0.25">
      <c r="A171" s="6" t="s">
        <v>27</v>
      </c>
      <c r="B171" s="6">
        <v>1128299</v>
      </c>
      <c r="C171" s="7">
        <v>44306</v>
      </c>
      <c r="D171" s="6" t="s">
        <v>28</v>
      </c>
      <c r="E171" s="6" t="s">
        <v>29</v>
      </c>
      <c r="F171" s="6" t="s">
        <v>30</v>
      </c>
      <c r="G171" s="6" t="s">
        <v>20</v>
      </c>
      <c r="H171" s="8">
        <v>0.6</v>
      </c>
      <c r="I171" s="9">
        <v>6250</v>
      </c>
      <c r="J171" s="10">
        <v>3750</v>
      </c>
      <c r="K171" s="10">
        <v>1125</v>
      </c>
      <c r="L171" s="11">
        <v>0.3</v>
      </c>
      <c r="M171" s="28">
        <v>2625</v>
      </c>
    </row>
    <row r="172" spans="1:13" ht="15.75" customHeight="1" x14ac:dyDescent="0.25">
      <c r="A172" s="6" t="s">
        <v>27</v>
      </c>
      <c r="B172" s="6">
        <v>1128299</v>
      </c>
      <c r="C172" s="7">
        <v>44306</v>
      </c>
      <c r="D172" s="6" t="s">
        <v>28</v>
      </c>
      <c r="E172" s="6" t="s">
        <v>29</v>
      </c>
      <c r="F172" s="6" t="s">
        <v>30</v>
      </c>
      <c r="G172" s="6" t="s">
        <v>21</v>
      </c>
      <c r="H172" s="8">
        <v>0.65</v>
      </c>
      <c r="I172" s="9">
        <v>5250</v>
      </c>
      <c r="J172" s="10">
        <v>3412.5</v>
      </c>
      <c r="K172" s="10">
        <v>1706.25</v>
      </c>
      <c r="L172" s="11">
        <v>0.5</v>
      </c>
      <c r="M172" s="28">
        <v>1706.25</v>
      </c>
    </row>
    <row r="173" spans="1:13" ht="15.75" customHeight="1" x14ac:dyDescent="0.25">
      <c r="A173" s="6" t="s">
        <v>27</v>
      </c>
      <c r="B173" s="6">
        <v>1128299</v>
      </c>
      <c r="C173" s="7">
        <v>44306</v>
      </c>
      <c r="D173" s="6" t="s">
        <v>28</v>
      </c>
      <c r="E173" s="6" t="s">
        <v>29</v>
      </c>
      <c r="F173" s="6" t="s">
        <v>30</v>
      </c>
      <c r="G173" s="6" t="s">
        <v>22</v>
      </c>
      <c r="H173" s="8">
        <v>0.8</v>
      </c>
      <c r="I173" s="9">
        <v>7000</v>
      </c>
      <c r="J173" s="10">
        <v>5600</v>
      </c>
      <c r="K173" s="10">
        <v>840.00000000000011</v>
      </c>
      <c r="L173" s="11">
        <v>0.15000000000000002</v>
      </c>
      <c r="M173" s="28">
        <v>4760</v>
      </c>
    </row>
    <row r="174" spans="1:13" ht="15.75" customHeight="1" x14ac:dyDescent="0.25">
      <c r="A174" s="6" t="s">
        <v>27</v>
      </c>
      <c r="B174" s="6">
        <v>1128299</v>
      </c>
      <c r="C174" s="7">
        <v>44337</v>
      </c>
      <c r="D174" s="6" t="s">
        <v>28</v>
      </c>
      <c r="E174" s="6" t="s">
        <v>29</v>
      </c>
      <c r="F174" s="6" t="s">
        <v>30</v>
      </c>
      <c r="G174" s="6" t="s">
        <v>17</v>
      </c>
      <c r="H174" s="8">
        <v>0.6</v>
      </c>
      <c r="I174" s="9">
        <v>9000</v>
      </c>
      <c r="J174" s="10">
        <v>5400</v>
      </c>
      <c r="K174" s="10">
        <v>2160</v>
      </c>
      <c r="L174" s="11">
        <v>0.4</v>
      </c>
      <c r="M174" s="28">
        <v>3240</v>
      </c>
    </row>
    <row r="175" spans="1:13" ht="15.75" customHeight="1" x14ac:dyDescent="0.25">
      <c r="A175" s="6" t="s">
        <v>27</v>
      </c>
      <c r="B175" s="6">
        <v>1128299</v>
      </c>
      <c r="C175" s="7">
        <v>44337</v>
      </c>
      <c r="D175" s="6" t="s">
        <v>28</v>
      </c>
      <c r="E175" s="6" t="s">
        <v>29</v>
      </c>
      <c r="F175" s="6" t="s">
        <v>30</v>
      </c>
      <c r="G175" s="6" t="s">
        <v>18</v>
      </c>
      <c r="H175" s="8">
        <v>0.65</v>
      </c>
      <c r="I175" s="9">
        <v>7500</v>
      </c>
      <c r="J175" s="10">
        <v>4875</v>
      </c>
      <c r="K175" s="10">
        <v>1218.75</v>
      </c>
      <c r="L175" s="11">
        <v>0.25</v>
      </c>
      <c r="M175" s="28">
        <v>3656.25</v>
      </c>
    </row>
    <row r="176" spans="1:13" ht="15.75" customHeight="1" x14ac:dyDescent="0.25">
      <c r="A176" s="6" t="s">
        <v>27</v>
      </c>
      <c r="B176" s="6">
        <v>1128299</v>
      </c>
      <c r="C176" s="7">
        <v>44337</v>
      </c>
      <c r="D176" s="6" t="s">
        <v>28</v>
      </c>
      <c r="E176" s="6" t="s">
        <v>29</v>
      </c>
      <c r="F176" s="6" t="s">
        <v>30</v>
      </c>
      <c r="G176" s="6" t="s">
        <v>19</v>
      </c>
      <c r="H176" s="8">
        <v>0.65</v>
      </c>
      <c r="I176" s="9">
        <v>7500</v>
      </c>
      <c r="J176" s="10">
        <v>4875</v>
      </c>
      <c r="K176" s="10">
        <v>1950</v>
      </c>
      <c r="L176" s="11">
        <v>0.4</v>
      </c>
      <c r="M176" s="28">
        <v>2925</v>
      </c>
    </row>
    <row r="177" spans="1:13" ht="15.75" customHeight="1" x14ac:dyDescent="0.25">
      <c r="A177" s="6" t="s">
        <v>27</v>
      </c>
      <c r="B177" s="6">
        <v>1128299</v>
      </c>
      <c r="C177" s="7">
        <v>44337</v>
      </c>
      <c r="D177" s="6" t="s">
        <v>28</v>
      </c>
      <c r="E177" s="6" t="s">
        <v>29</v>
      </c>
      <c r="F177" s="6" t="s">
        <v>30</v>
      </c>
      <c r="G177" s="6" t="s">
        <v>20</v>
      </c>
      <c r="H177" s="8">
        <v>0.6</v>
      </c>
      <c r="I177" s="9">
        <v>6500</v>
      </c>
      <c r="J177" s="10">
        <v>3900</v>
      </c>
      <c r="K177" s="10">
        <v>1365</v>
      </c>
      <c r="L177" s="11">
        <v>0.35</v>
      </c>
      <c r="M177" s="28">
        <v>2535</v>
      </c>
    </row>
    <row r="178" spans="1:13" ht="15.75" customHeight="1" x14ac:dyDescent="0.25">
      <c r="A178" s="6" t="s">
        <v>27</v>
      </c>
      <c r="B178" s="6">
        <v>1128299</v>
      </c>
      <c r="C178" s="7">
        <v>44337</v>
      </c>
      <c r="D178" s="6" t="s">
        <v>28</v>
      </c>
      <c r="E178" s="6" t="s">
        <v>29</v>
      </c>
      <c r="F178" s="6" t="s">
        <v>30</v>
      </c>
      <c r="G178" s="6" t="s">
        <v>21</v>
      </c>
      <c r="H178" s="8">
        <v>0.65</v>
      </c>
      <c r="I178" s="9">
        <v>5500</v>
      </c>
      <c r="J178" s="10">
        <v>3575</v>
      </c>
      <c r="K178" s="10">
        <v>1966.2500000000002</v>
      </c>
      <c r="L178" s="11">
        <v>0.55000000000000004</v>
      </c>
      <c r="M178" s="28">
        <v>1608.7499999999998</v>
      </c>
    </row>
    <row r="179" spans="1:13" ht="15.75" customHeight="1" x14ac:dyDescent="0.25">
      <c r="A179" s="6" t="s">
        <v>27</v>
      </c>
      <c r="B179" s="6">
        <v>1128299</v>
      </c>
      <c r="C179" s="7">
        <v>44337</v>
      </c>
      <c r="D179" s="6" t="s">
        <v>28</v>
      </c>
      <c r="E179" s="6" t="s">
        <v>29</v>
      </c>
      <c r="F179" s="6" t="s">
        <v>30</v>
      </c>
      <c r="G179" s="6" t="s">
        <v>22</v>
      </c>
      <c r="H179" s="8">
        <v>0.8</v>
      </c>
      <c r="I179" s="9">
        <v>7250</v>
      </c>
      <c r="J179" s="10">
        <v>5800</v>
      </c>
      <c r="K179" s="10">
        <v>1160</v>
      </c>
      <c r="L179" s="11">
        <v>0.2</v>
      </c>
      <c r="M179" s="28">
        <v>4640</v>
      </c>
    </row>
    <row r="180" spans="1:13" ht="15.75" customHeight="1" x14ac:dyDescent="0.25">
      <c r="A180" s="6" t="s">
        <v>27</v>
      </c>
      <c r="B180" s="6">
        <v>1128299</v>
      </c>
      <c r="C180" s="7">
        <v>44367</v>
      </c>
      <c r="D180" s="6" t="s">
        <v>28</v>
      </c>
      <c r="E180" s="6" t="s">
        <v>29</v>
      </c>
      <c r="F180" s="6" t="s">
        <v>30</v>
      </c>
      <c r="G180" s="6" t="s">
        <v>17</v>
      </c>
      <c r="H180" s="8">
        <v>0.6</v>
      </c>
      <c r="I180" s="9">
        <v>9750</v>
      </c>
      <c r="J180" s="10">
        <v>5850</v>
      </c>
      <c r="K180" s="10">
        <v>2340</v>
      </c>
      <c r="L180" s="11">
        <v>0.4</v>
      </c>
      <c r="M180" s="28">
        <v>3510</v>
      </c>
    </row>
    <row r="181" spans="1:13" ht="15.75" customHeight="1" x14ac:dyDescent="0.25">
      <c r="A181" s="6" t="s">
        <v>27</v>
      </c>
      <c r="B181" s="6">
        <v>1128299</v>
      </c>
      <c r="C181" s="7">
        <v>44367</v>
      </c>
      <c r="D181" s="6" t="s">
        <v>28</v>
      </c>
      <c r="E181" s="6" t="s">
        <v>29</v>
      </c>
      <c r="F181" s="6" t="s">
        <v>30</v>
      </c>
      <c r="G181" s="6" t="s">
        <v>18</v>
      </c>
      <c r="H181" s="8">
        <v>0.65</v>
      </c>
      <c r="I181" s="9">
        <v>8250</v>
      </c>
      <c r="J181" s="10">
        <v>5362.5</v>
      </c>
      <c r="K181" s="10">
        <v>1340.625</v>
      </c>
      <c r="L181" s="11">
        <v>0.25</v>
      </c>
      <c r="M181" s="28">
        <v>4021.875</v>
      </c>
    </row>
    <row r="182" spans="1:13" ht="15.75" customHeight="1" x14ac:dyDescent="0.25">
      <c r="A182" s="6" t="s">
        <v>27</v>
      </c>
      <c r="B182" s="6">
        <v>1128299</v>
      </c>
      <c r="C182" s="7">
        <v>44367</v>
      </c>
      <c r="D182" s="6" t="s">
        <v>28</v>
      </c>
      <c r="E182" s="6" t="s">
        <v>29</v>
      </c>
      <c r="F182" s="6" t="s">
        <v>30</v>
      </c>
      <c r="G182" s="6" t="s">
        <v>19</v>
      </c>
      <c r="H182" s="8">
        <v>0.65</v>
      </c>
      <c r="I182" s="9">
        <v>8250</v>
      </c>
      <c r="J182" s="10">
        <v>5362.5</v>
      </c>
      <c r="K182" s="10">
        <v>2145</v>
      </c>
      <c r="L182" s="11">
        <v>0.4</v>
      </c>
      <c r="M182" s="28">
        <v>3217.5</v>
      </c>
    </row>
    <row r="183" spans="1:13" ht="15.75" customHeight="1" x14ac:dyDescent="0.25">
      <c r="A183" s="6" t="s">
        <v>27</v>
      </c>
      <c r="B183" s="6">
        <v>1128299</v>
      </c>
      <c r="C183" s="7">
        <v>44367</v>
      </c>
      <c r="D183" s="6" t="s">
        <v>28</v>
      </c>
      <c r="E183" s="6" t="s">
        <v>29</v>
      </c>
      <c r="F183" s="6" t="s">
        <v>30</v>
      </c>
      <c r="G183" s="6" t="s">
        <v>20</v>
      </c>
      <c r="H183" s="8">
        <v>0.6</v>
      </c>
      <c r="I183" s="9">
        <v>7000</v>
      </c>
      <c r="J183" s="10">
        <v>4200</v>
      </c>
      <c r="K183" s="10">
        <v>1470</v>
      </c>
      <c r="L183" s="11">
        <v>0.35</v>
      </c>
      <c r="M183" s="28">
        <v>2730</v>
      </c>
    </row>
    <row r="184" spans="1:13" ht="15.75" customHeight="1" x14ac:dyDescent="0.25">
      <c r="A184" s="6" t="s">
        <v>27</v>
      </c>
      <c r="B184" s="6">
        <v>1128299</v>
      </c>
      <c r="C184" s="7">
        <v>44367</v>
      </c>
      <c r="D184" s="6" t="s">
        <v>28</v>
      </c>
      <c r="E184" s="6" t="s">
        <v>29</v>
      </c>
      <c r="F184" s="6" t="s">
        <v>30</v>
      </c>
      <c r="G184" s="6" t="s">
        <v>21</v>
      </c>
      <c r="H184" s="8">
        <v>0.65</v>
      </c>
      <c r="I184" s="9">
        <v>5750</v>
      </c>
      <c r="J184" s="10">
        <v>3737.5</v>
      </c>
      <c r="K184" s="10">
        <v>2055.625</v>
      </c>
      <c r="L184" s="11">
        <v>0.55000000000000004</v>
      </c>
      <c r="M184" s="28">
        <v>1681.875</v>
      </c>
    </row>
    <row r="185" spans="1:13" ht="15.75" customHeight="1" x14ac:dyDescent="0.25">
      <c r="A185" s="6" t="s">
        <v>27</v>
      </c>
      <c r="B185" s="6">
        <v>1128299</v>
      </c>
      <c r="C185" s="7">
        <v>44367</v>
      </c>
      <c r="D185" s="6" t="s">
        <v>28</v>
      </c>
      <c r="E185" s="6" t="s">
        <v>29</v>
      </c>
      <c r="F185" s="6" t="s">
        <v>30</v>
      </c>
      <c r="G185" s="6" t="s">
        <v>22</v>
      </c>
      <c r="H185" s="8">
        <v>0.8</v>
      </c>
      <c r="I185" s="9">
        <v>8750</v>
      </c>
      <c r="J185" s="10">
        <v>7000</v>
      </c>
      <c r="K185" s="10">
        <v>1400</v>
      </c>
      <c r="L185" s="11">
        <v>0.2</v>
      </c>
      <c r="M185" s="28">
        <v>5600</v>
      </c>
    </row>
    <row r="186" spans="1:13" ht="15.75" customHeight="1" x14ac:dyDescent="0.25">
      <c r="A186" s="6" t="s">
        <v>27</v>
      </c>
      <c r="B186" s="6">
        <v>1128299</v>
      </c>
      <c r="C186" s="7">
        <v>44396</v>
      </c>
      <c r="D186" s="6" t="s">
        <v>28</v>
      </c>
      <c r="E186" s="6" t="s">
        <v>29</v>
      </c>
      <c r="F186" s="6" t="s">
        <v>30</v>
      </c>
      <c r="G186" s="6" t="s">
        <v>17</v>
      </c>
      <c r="H186" s="8">
        <v>0.6</v>
      </c>
      <c r="I186" s="9">
        <v>10250</v>
      </c>
      <c r="J186" s="10">
        <v>6150</v>
      </c>
      <c r="K186" s="10">
        <v>2152.5</v>
      </c>
      <c r="L186" s="11">
        <v>0.35000000000000003</v>
      </c>
      <c r="M186" s="28">
        <v>3997.5</v>
      </c>
    </row>
    <row r="187" spans="1:13" ht="15.75" customHeight="1" x14ac:dyDescent="0.25">
      <c r="A187" s="6" t="s">
        <v>27</v>
      </c>
      <c r="B187" s="6">
        <v>1128299</v>
      </c>
      <c r="C187" s="7">
        <v>44396</v>
      </c>
      <c r="D187" s="6" t="s">
        <v>28</v>
      </c>
      <c r="E187" s="6" t="s">
        <v>29</v>
      </c>
      <c r="F187" s="6" t="s">
        <v>30</v>
      </c>
      <c r="G187" s="6" t="s">
        <v>18</v>
      </c>
      <c r="H187" s="8">
        <v>0.65</v>
      </c>
      <c r="I187" s="9">
        <v>8750</v>
      </c>
      <c r="J187" s="10">
        <v>5687.5</v>
      </c>
      <c r="K187" s="10">
        <v>1137.5</v>
      </c>
      <c r="L187" s="11">
        <v>0.2</v>
      </c>
      <c r="M187" s="28">
        <v>4550</v>
      </c>
    </row>
    <row r="188" spans="1:13" ht="15.75" customHeight="1" x14ac:dyDescent="0.25">
      <c r="A188" s="6" t="s">
        <v>27</v>
      </c>
      <c r="B188" s="6">
        <v>1128299</v>
      </c>
      <c r="C188" s="7">
        <v>44396</v>
      </c>
      <c r="D188" s="6" t="s">
        <v>28</v>
      </c>
      <c r="E188" s="6" t="s">
        <v>29</v>
      </c>
      <c r="F188" s="6" t="s">
        <v>30</v>
      </c>
      <c r="G188" s="6" t="s">
        <v>19</v>
      </c>
      <c r="H188" s="8">
        <v>0.65</v>
      </c>
      <c r="I188" s="9">
        <v>8250</v>
      </c>
      <c r="J188" s="10">
        <v>5362.5</v>
      </c>
      <c r="K188" s="10">
        <v>1876.8750000000002</v>
      </c>
      <c r="L188" s="11">
        <v>0.35000000000000003</v>
      </c>
      <c r="M188" s="28">
        <v>3485.625</v>
      </c>
    </row>
    <row r="189" spans="1:13" ht="15.75" customHeight="1" x14ac:dyDescent="0.25">
      <c r="A189" s="6" t="s">
        <v>27</v>
      </c>
      <c r="B189" s="6">
        <v>1128299</v>
      </c>
      <c r="C189" s="7">
        <v>44396</v>
      </c>
      <c r="D189" s="6" t="s">
        <v>28</v>
      </c>
      <c r="E189" s="6" t="s">
        <v>29</v>
      </c>
      <c r="F189" s="6" t="s">
        <v>30</v>
      </c>
      <c r="G189" s="6" t="s">
        <v>20</v>
      </c>
      <c r="H189" s="8">
        <v>0.6</v>
      </c>
      <c r="I189" s="9">
        <v>7250</v>
      </c>
      <c r="J189" s="10">
        <v>4350</v>
      </c>
      <c r="K189" s="10">
        <v>1305</v>
      </c>
      <c r="L189" s="11">
        <v>0.3</v>
      </c>
      <c r="M189" s="28">
        <v>3045</v>
      </c>
    </row>
    <row r="190" spans="1:13" ht="15.75" customHeight="1" x14ac:dyDescent="0.25">
      <c r="A190" s="6" t="s">
        <v>27</v>
      </c>
      <c r="B190" s="6">
        <v>1128299</v>
      </c>
      <c r="C190" s="7">
        <v>44396</v>
      </c>
      <c r="D190" s="6" t="s">
        <v>28</v>
      </c>
      <c r="E190" s="6" t="s">
        <v>29</v>
      </c>
      <c r="F190" s="6" t="s">
        <v>30</v>
      </c>
      <c r="G190" s="6" t="s">
        <v>21</v>
      </c>
      <c r="H190" s="8">
        <v>0.65</v>
      </c>
      <c r="I190" s="9">
        <v>7750</v>
      </c>
      <c r="J190" s="10">
        <v>5037.5</v>
      </c>
      <c r="K190" s="10">
        <v>2518.75</v>
      </c>
      <c r="L190" s="11">
        <v>0.5</v>
      </c>
      <c r="M190" s="28">
        <v>2518.75</v>
      </c>
    </row>
    <row r="191" spans="1:13" ht="15.75" customHeight="1" x14ac:dyDescent="0.25">
      <c r="A191" s="6" t="s">
        <v>27</v>
      </c>
      <c r="B191" s="6">
        <v>1128299</v>
      </c>
      <c r="C191" s="7">
        <v>44396</v>
      </c>
      <c r="D191" s="6" t="s">
        <v>28</v>
      </c>
      <c r="E191" s="6" t="s">
        <v>29</v>
      </c>
      <c r="F191" s="6" t="s">
        <v>30</v>
      </c>
      <c r="G191" s="6" t="s">
        <v>22</v>
      </c>
      <c r="H191" s="8">
        <v>0.8</v>
      </c>
      <c r="I191" s="9">
        <v>7750</v>
      </c>
      <c r="J191" s="10">
        <v>6200</v>
      </c>
      <c r="K191" s="10">
        <v>930.00000000000011</v>
      </c>
      <c r="L191" s="11">
        <v>0.15000000000000002</v>
      </c>
      <c r="M191" s="28">
        <v>5270</v>
      </c>
    </row>
    <row r="192" spans="1:13" ht="15.75" customHeight="1" x14ac:dyDescent="0.25">
      <c r="A192" s="6" t="s">
        <v>27</v>
      </c>
      <c r="B192" s="6">
        <v>1128299</v>
      </c>
      <c r="C192" s="7">
        <v>44428</v>
      </c>
      <c r="D192" s="6" t="s">
        <v>28</v>
      </c>
      <c r="E192" s="6" t="s">
        <v>29</v>
      </c>
      <c r="F192" s="6" t="s">
        <v>30</v>
      </c>
      <c r="G192" s="6" t="s">
        <v>17</v>
      </c>
      <c r="H192" s="8">
        <v>0.65</v>
      </c>
      <c r="I192" s="9">
        <v>9750</v>
      </c>
      <c r="J192" s="10">
        <v>6337.5</v>
      </c>
      <c r="K192" s="10">
        <v>2218.125</v>
      </c>
      <c r="L192" s="11">
        <v>0.35000000000000003</v>
      </c>
      <c r="M192" s="28">
        <v>4119.375</v>
      </c>
    </row>
    <row r="193" spans="1:13" ht="15.75" customHeight="1" x14ac:dyDescent="0.25">
      <c r="A193" s="6" t="s">
        <v>27</v>
      </c>
      <c r="B193" s="6">
        <v>1128299</v>
      </c>
      <c r="C193" s="7">
        <v>44428</v>
      </c>
      <c r="D193" s="6" t="s">
        <v>28</v>
      </c>
      <c r="E193" s="6" t="s">
        <v>29</v>
      </c>
      <c r="F193" s="6" t="s">
        <v>30</v>
      </c>
      <c r="G193" s="6" t="s">
        <v>18</v>
      </c>
      <c r="H193" s="8">
        <v>0.70000000000000007</v>
      </c>
      <c r="I193" s="9">
        <v>9250</v>
      </c>
      <c r="J193" s="10">
        <v>6475.0000000000009</v>
      </c>
      <c r="K193" s="10">
        <v>1295.0000000000002</v>
      </c>
      <c r="L193" s="11">
        <v>0.2</v>
      </c>
      <c r="M193" s="28">
        <v>5180.0000000000009</v>
      </c>
    </row>
    <row r="194" spans="1:13" ht="15.75" customHeight="1" x14ac:dyDescent="0.25">
      <c r="A194" s="6" t="s">
        <v>27</v>
      </c>
      <c r="B194" s="6">
        <v>1128299</v>
      </c>
      <c r="C194" s="7">
        <v>44428</v>
      </c>
      <c r="D194" s="6" t="s">
        <v>28</v>
      </c>
      <c r="E194" s="6" t="s">
        <v>29</v>
      </c>
      <c r="F194" s="6" t="s">
        <v>30</v>
      </c>
      <c r="G194" s="6" t="s">
        <v>19</v>
      </c>
      <c r="H194" s="8">
        <v>0.65</v>
      </c>
      <c r="I194" s="9">
        <v>8000</v>
      </c>
      <c r="J194" s="10">
        <v>5200</v>
      </c>
      <c r="K194" s="10">
        <v>1820.0000000000002</v>
      </c>
      <c r="L194" s="11">
        <v>0.35000000000000003</v>
      </c>
      <c r="M194" s="28">
        <v>3380</v>
      </c>
    </row>
    <row r="195" spans="1:13" ht="15.75" customHeight="1" x14ac:dyDescent="0.25">
      <c r="A195" s="6" t="s">
        <v>27</v>
      </c>
      <c r="B195" s="6">
        <v>1128299</v>
      </c>
      <c r="C195" s="7">
        <v>44428</v>
      </c>
      <c r="D195" s="6" t="s">
        <v>28</v>
      </c>
      <c r="E195" s="6" t="s">
        <v>29</v>
      </c>
      <c r="F195" s="6" t="s">
        <v>30</v>
      </c>
      <c r="G195" s="6" t="s">
        <v>20</v>
      </c>
      <c r="H195" s="8">
        <v>0.65</v>
      </c>
      <c r="I195" s="9">
        <v>7500</v>
      </c>
      <c r="J195" s="10">
        <v>4875</v>
      </c>
      <c r="K195" s="10">
        <v>1462.5</v>
      </c>
      <c r="L195" s="11">
        <v>0.3</v>
      </c>
      <c r="M195" s="28">
        <v>3412.5</v>
      </c>
    </row>
    <row r="196" spans="1:13" ht="15.75" customHeight="1" x14ac:dyDescent="0.25">
      <c r="A196" s="6" t="s">
        <v>27</v>
      </c>
      <c r="B196" s="6">
        <v>1128299</v>
      </c>
      <c r="C196" s="7">
        <v>44428</v>
      </c>
      <c r="D196" s="6" t="s">
        <v>28</v>
      </c>
      <c r="E196" s="6" t="s">
        <v>29</v>
      </c>
      <c r="F196" s="6" t="s">
        <v>30</v>
      </c>
      <c r="G196" s="6" t="s">
        <v>21</v>
      </c>
      <c r="H196" s="8">
        <v>0.75</v>
      </c>
      <c r="I196" s="9">
        <v>7500</v>
      </c>
      <c r="J196" s="10">
        <v>5625</v>
      </c>
      <c r="K196" s="10">
        <v>2812.5</v>
      </c>
      <c r="L196" s="11">
        <v>0.5</v>
      </c>
      <c r="M196" s="28">
        <v>2812.5</v>
      </c>
    </row>
    <row r="197" spans="1:13" ht="15.75" customHeight="1" x14ac:dyDescent="0.25">
      <c r="A197" s="6" t="s">
        <v>27</v>
      </c>
      <c r="B197" s="6">
        <v>1128299</v>
      </c>
      <c r="C197" s="7">
        <v>44428</v>
      </c>
      <c r="D197" s="6" t="s">
        <v>28</v>
      </c>
      <c r="E197" s="6" t="s">
        <v>29</v>
      </c>
      <c r="F197" s="6" t="s">
        <v>30</v>
      </c>
      <c r="G197" s="6" t="s">
        <v>22</v>
      </c>
      <c r="H197" s="8">
        <v>0.8</v>
      </c>
      <c r="I197" s="9">
        <v>7250</v>
      </c>
      <c r="J197" s="10">
        <v>5800</v>
      </c>
      <c r="K197" s="10">
        <v>870.00000000000011</v>
      </c>
      <c r="L197" s="11">
        <v>0.15000000000000002</v>
      </c>
      <c r="M197" s="28">
        <v>4930</v>
      </c>
    </row>
    <row r="198" spans="1:13" ht="15.75" customHeight="1" x14ac:dyDescent="0.25">
      <c r="A198" s="6" t="s">
        <v>27</v>
      </c>
      <c r="B198" s="6">
        <v>1128299</v>
      </c>
      <c r="C198" s="7">
        <v>44460</v>
      </c>
      <c r="D198" s="6" t="s">
        <v>28</v>
      </c>
      <c r="E198" s="6" t="s">
        <v>29</v>
      </c>
      <c r="F198" s="6" t="s">
        <v>30</v>
      </c>
      <c r="G198" s="6" t="s">
        <v>17</v>
      </c>
      <c r="H198" s="8">
        <v>0.55000000000000004</v>
      </c>
      <c r="I198" s="9">
        <v>9250</v>
      </c>
      <c r="J198" s="10">
        <v>5087.5</v>
      </c>
      <c r="K198" s="10">
        <v>1526.2500000000002</v>
      </c>
      <c r="L198" s="11">
        <v>0.30000000000000004</v>
      </c>
      <c r="M198" s="28">
        <v>3561.25</v>
      </c>
    </row>
    <row r="199" spans="1:13" ht="15.75" customHeight="1" x14ac:dyDescent="0.25">
      <c r="A199" s="6" t="s">
        <v>27</v>
      </c>
      <c r="B199" s="6">
        <v>1128299</v>
      </c>
      <c r="C199" s="7">
        <v>44460</v>
      </c>
      <c r="D199" s="6" t="s">
        <v>28</v>
      </c>
      <c r="E199" s="6" t="s">
        <v>29</v>
      </c>
      <c r="F199" s="6" t="s">
        <v>30</v>
      </c>
      <c r="G199" s="6" t="s">
        <v>18</v>
      </c>
      <c r="H199" s="8">
        <v>0.60000000000000009</v>
      </c>
      <c r="I199" s="9">
        <v>9250</v>
      </c>
      <c r="J199" s="10">
        <v>5550.0000000000009</v>
      </c>
      <c r="K199" s="10">
        <v>832.50000000000011</v>
      </c>
      <c r="L199" s="11">
        <v>0.15</v>
      </c>
      <c r="M199" s="28">
        <v>4717.5000000000009</v>
      </c>
    </row>
    <row r="200" spans="1:13" ht="15.75" customHeight="1" x14ac:dyDescent="0.25">
      <c r="A200" s="6" t="s">
        <v>27</v>
      </c>
      <c r="B200" s="6">
        <v>1128299</v>
      </c>
      <c r="C200" s="7">
        <v>44460</v>
      </c>
      <c r="D200" s="6" t="s">
        <v>28</v>
      </c>
      <c r="E200" s="6" t="s">
        <v>29</v>
      </c>
      <c r="F200" s="6" t="s">
        <v>30</v>
      </c>
      <c r="G200" s="6" t="s">
        <v>19</v>
      </c>
      <c r="H200" s="8">
        <v>0.55000000000000004</v>
      </c>
      <c r="I200" s="9">
        <v>7750</v>
      </c>
      <c r="J200" s="10">
        <v>4262.5</v>
      </c>
      <c r="K200" s="10">
        <v>1278.7500000000002</v>
      </c>
      <c r="L200" s="11">
        <v>0.30000000000000004</v>
      </c>
      <c r="M200" s="28">
        <v>2983.75</v>
      </c>
    </row>
    <row r="201" spans="1:13" ht="15.75" customHeight="1" x14ac:dyDescent="0.25">
      <c r="A201" s="6" t="s">
        <v>27</v>
      </c>
      <c r="B201" s="6">
        <v>1128299</v>
      </c>
      <c r="C201" s="7">
        <v>44460</v>
      </c>
      <c r="D201" s="6" t="s">
        <v>28</v>
      </c>
      <c r="E201" s="6" t="s">
        <v>29</v>
      </c>
      <c r="F201" s="6" t="s">
        <v>30</v>
      </c>
      <c r="G201" s="6" t="s">
        <v>20</v>
      </c>
      <c r="H201" s="8">
        <v>0.55000000000000004</v>
      </c>
      <c r="I201" s="9">
        <v>7250</v>
      </c>
      <c r="J201" s="10">
        <v>3987.5000000000005</v>
      </c>
      <c r="K201" s="10">
        <v>996.875</v>
      </c>
      <c r="L201" s="11">
        <v>0.24999999999999997</v>
      </c>
      <c r="M201" s="28">
        <v>2990.6250000000005</v>
      </c>
    </row>
    <row r="202" spans="1:13" ht="15.75" customHeight="1" x14ac:dyDescent="0.25">
      <c r="A202" s="6" t="s">
        <v>27</v>
      </c>
      <c r="B202" s="6">
        <v>1128299</v>
      </c>
      <c r="C202" s="7">
        <v>44460</v>
      </c>
      <c r="D202" s="6" t="s">
        <v>28</v>
      </c>
      <c r="E202" s="6" t="s">
        <v>29</v>
      </c>
      <c r="F202" s="6" t="s">
        <v>30</v>
      </c>
      <c r="G202" s="6" t="s">
        <v>21</v>
      </c>
      <c r="H202" s="8">
        <v>0.65</v>
      </c>
      <c r="I202" s="9">
        <v>7250</v>
      </c>
      <c r="J202" s="10">
        <v>4712.5</v>
      </c>
      <c r="K202" s="10">
        <v>2120.6250000000005</v>
      </c>
      <c r="L202" s="11">
        <v>0.45000000000000007</v>
      </c>
      <c r="M202" s="28">
        <v>2591.8749999999995</v>
      </c>
    </row>
    <row r="203" spans="1:13" ht="15.75" customHeight="1" x14ac:dyDescent="0.25">
      <c r="A203" s="6" t="s">
        <v>27</v>
      </c>
      <c r="B203" s="6">
        <v>1128299</v>
      </c>
      <c r="C203" s="7">
        <v>44460</v>
      </c>
      <c r="D203" s="6" t="s">
        <v>28</v>
      </c>
      <c r="E203" s="6" t="s">
        <v>29</v>
      </c>
      <c r="F203" s="6" t="s">
        <v>30</v>
      </c>
      <c r="G203" s="6" t="s">
        <v>22</v>
      </c>
      <c r="H203" s="8">
        <v>0.70000000000000007</v>
      </c>
      <c r="I203" s="9">
        <v>7750</v>
      </c>
      <c r="J203" s="10">
        <v>5425.0000000000009</v>
      </c>
      <c r="K203" s="10">
        <v>542.50000000000011</v>
      </c>
      <c r="L203" s="11">
        <v>0.1</v>
      </c>
      <c r="M203" s="28">
        <v>4882.5000000000009</v>
      </c>
    </row>
    <row r="204" spans="1:13" ht="15.75" customHeight="1" x14ac:dyDescent="0.25">
      <c r="A204" s="6" t="s">
        <v>27</v>
      </c>
      <c r="B204" s="6">
        <v>1128299</v>
      </c>
      <c r="C204" s="7">
        <v>44489</v>
      </c>
      <c r="D204" s="6" t="s">
        <v>28</v>
      </c>
      <c r="E204" s="6" t="s">
        <v>29</v>
      </c>
      <c r="F204" s="6" t="s">
        <v>30</v>
      </c>
      <c r="G204" s="6" t="s">
        <v>17</v>
      </c>
      <c r="H204" s="8">
        <v>0.55000000000000004</v>
      </c>
      <c r="I204" s="9">
        <v>8750</v>
      </c>
      <c r="J204" s="10">
        <v>4812.5</v>
      </c>
      <c r="K204" s="10">
        <v>1443.7500000000002</v>
      </c>
      <c r="L204" s="11">
        <v>0.30000000000000004</v>
      </c>
      <c r="M204" s="28">
        <v>3368.75</v>
      </c>
    </row>
    <row r="205" spans="1:13" ht="15.75" customHeight="1" x14ac:dyDescent="0.25">
      <c r="A205" s="6" t="s">
        <v>27</v>
      </c>
      <c r="B205" s="6">
        <v>1128299</v>
      </c>
      <c r="C205" s="7">
        <v>44489</v>
      </c>
      <c r="D205" s="6" t="s">
        <v>28</v>
      </c>
      <c r="E205" s="6" t="s">
        <v>29</v>
      </c>
      <c r="F205" s="6" t="s">
        <v>30</v>
      </c>
      <c r="G205" s="6" t="s">
        <v>18</v>
      </c>
      <c r="H205" s="8">
        <v>0.60000000000000009</v>
      </c>
      <c r="I205" s="9">
        <v>8750</v>
      </c>
      <c r="J205" s="10">
        <v>5250.0000000000009</v>
      </c>
      <c r="K205" s="10">
        <v>787.50000000000011</v>
      </c>
      <c r="L205" s="11">
        <v>0.15</v>
      </c>
      <c r="M205" s="28">
        <v>4462.5000000000009</v>
      </c>
    </row>
    <row r="206" spans="1:13" ht="15.75" customHeight="1" x14ac:dyDescent="0.25">
      <c r="A206" s="6" t="s">
        <v>27</v>
      </c>
      <c r="B206" s="6">
        <v>1128299</v>
      </c>
      <c r="C206" s="7">
        <v>44489</v>
      </c>
      <c r="D206" s="6" t="s">
        <v>28</v>
      </c>
      <c r="E206" s="6" t="s">
        <v>29</v>
      </c>
      <c r="F206" s="6" t="s">
        <v>30</v>
      </c>
      <c r="G206" s="6" t="s">
        <v>19</v>
      </c>
      <c r="H206" s="8">
        <v>0.55000000000000004</v>
      </c>
      <c r="I206" s="9">
        <v>7000</v>
      </c>
      <c r="J206" s="10">
        <v>3850.0000000000005</v>
      </c>
      <c r="K206" s="10">
        <v>1155.0000000000002</v>
      </c>
      <c r="L206" s="11">
        <v>0.30000000000000004</v>
      </c>
      <c r="M206" s="28">
        <v>2695</v>
      </c>
    </row>
    <row r="207" spans="1:13" ht="15.75" customHeight="1" x14ac:dyDescent="0.25">
      <c r="A207" s="6" t="s">
        <v>27</v>
      </c>
      <c r="B207" s="6">
        <v>1128299</v>
      </c>
      <c r="C207" s="7">
        <v>44489</v>
      </c>
      <c r="D207" s="6" t="s">
        <v>28</v>
      </c>
      <c r="E207" s="6" t="s">
        <v>29</v>
      </c>
      <c r="F207" s="6" t="s">
        <v>30</v>
      </c>
      <c r="G207" s="6" t="s">
        <v>20</v>
      </c>
      <c r="H207" s="8">
        <v>0.55000000000000004</v>
      </c>
      <c r="I207" s="9">
        <v>6750</v>
      </c>
      <c r="J207" s="10">
        <v>3712.5000000000005</v>
      </c>
      <c r="K207" s="10">
        <v>928.125</v>
      </c>
      <c r="L207" s="11">
        <v>0.24999999999999997</v>
      </c>
      <c r="M207" s="28">
        <v>2784.3750000000005</v>
      </c>
    </row>
    <row r="208" spans="1:13" ht="15.75" customHeight="1" x14ac:dyDescent="0.25">
      <c r="A208" s="6" t="s">
        <v>27</v>
      </c>
      <c r="B208" s="6">
        <v>1128299</v>
      </c>
      <c r="C208" s="7">
        <v>44489</v>
      </c>
      <c r="D208" s="6" t="s">
        <v>28</v>
      </c>
      <c r="E208" s="6" t="s">
        <v>29</v>
      </c>
      <c r="F208" s="6" t="s">
        <v>30</v>
      </c>
      <c r="G208" s="6" t="s">
        <v>21</v>
      </c>
      <c r="H208" s="8">
        <v>0.65</v>
      </c>
      <c r="I208" s="9">
        <v>6500</v>
      </c>
      <c r="J208" s="10">
        <v>4225</v>
      </c>
      <c r="K208" s="10">
        <v>1901.2500000000002</v>
      </c>
      <c r="L208" s="11">
        <v>0.45000000000000007</v>
      </c>
      <c r="M208" s="28">
        <v>2323.75</v>
      </c>
    </row>
    <row r="209" spans="1:13" ht="15.75" customHeight="1" x14ac:dyDescent="0.25">
      <c r="A209" s="6" t="s">
        <v>27</v>
      </c>
      <c r="B209" s="6">
        <v>1128299</v>
      </c>
      <c r="C209" s="7">
        <v>44489</v>
      </c>
      <c r="D209" s="6" t="s">
        <v>28</v>
      </c>
      <c r="E209" s="6" t="s">
        <v>29</v>
      </c>
      <c r="F209" s="6" t="s">
        <v>30</v>
      </c>
      <c r="G209" s="6" t="s">
        <v>22</v>
      </c>
      <c r="H209" s="8">
        <v>0.70000000000000007</v>
      </c>
      <c r="I209" s="9">
        <v>7000</v>
      </c>
      <c r="J209" s="10">
        <v>4900.0000000000009</v>
      </c>
      <c r="K209" s="10">
        <v>490.00000000000011</v>
      </c>
      <c r="L209" s="11">
        <v>0.1</v>
      </c>
      <c r="M209" s="28">
        <v>4410.0000000000009</v>
      </c>
    </row>
    <row r="210" spans="1:13" ht="15.75" customHeight="1" x14ac:dyDescent="0.25">
      <c r="A210" s="6" t="s">
        <v>27</v>
      </c>
      <c r="B210" s="6">
        <v>1128299</v>
      </c>
      <c r="C210" s="7">
        <v>44520</v>
      </c>
      <c r="D210" s="6" t="s">
        <v>28</v>
      </c>
      <c r="E210" s="6" t="s">
        <v>29</v>
      </c>
      <c r="F210" s="6" t="s">
        <v>30</v>
      </c>
      <c r="G210" s="6" t="s">
        <v>17</v>
      </c>
      <c r="H210" s="8">
        <v>0.55000000000000004</v>
      </c>
      <c r="I210" s="9">
        <v>8750</v>
      </c>
      <c r="J210" s="10">
        <v>4812.5</v>
      </c>
      <c r="K210" s="10">
        <v>1443.7500000000002</v>
      </c>
      <c r="L210" s="11">
        <v>0.30000000000000004</v>
      </c>
      <c r="M210" s="28">
        <v>3368.75</v>
      </c>
    </row>
    <row r="211" spans="1:13" ht="15.75" customHeight="1" x14ac:dyDescent="0.25">
      <c r="A211" s="6" t="s">
        <v>27</v>
      </c>
      <c r="B211" s="6">
        <v>1128299</v>
      </c>
      <c r="C211" s="7">
        <v>44520</v>
      </c>
      <c r="D211" s="6" t="s">
        <v>28</v>
      </c>
      <c r="E211" s="6" t="s">
        <v>29</v>
      </c>
      <c r="F211" s="6" t="s">
        <v>30</v>
      </c>
      <c r="G211" s="6" t="s">
        <v>18</v>
      </c>
      <c r="H211" s="8">
        <v>0.60000000000000009</v>
      </c>
      <c r="I211" s="9">
        <v>8750</v>
      </c>
      <c r="J211" s="10">
        <v>5250.0000000000009</v>
      </c>
      <c r="K211" s="10">
        <v>787.50000000000011</v>
      </c>
      <c r="L211" s="11">
        <v>0.15</v>
      </c>
      <c r="M211" s="28">
        <v>4462.5000000000009</v>
      </c>
    </row>
    <row r="212" spans="1:13" ht="15.75" customHeight="1" x14ac:dyDescent="0.25">
      <c r="A212" s="6" t="s">
        <v>27</v>
      </c>
      <c r="B212" s="6">
        <v>1128299</v>
      </c>
      <c r="C212" s="7">
        <v>44520</v>
      </c>
      <c r="D212" s="6" t="s">
        <v>28</v>
      </c>
      <c r="E212" s="6" t="s">
        <v>29</v>
      </c>
      <c r="F212" s="6" t="s">
        <v>30</v>
      </c>
      <c r="G212" s="6" t="s">
        <v>19</v>
      </c>
      <c r="H212" s="8">
        <v>0.55000000000000004</v>
      </c>
      <c r="I212" s="9">
        <v>7250</v>
      </c>
      <c r="J212" s="10">
        <v>3987.5000000000005</v>
      </c>
      <c r="K212" s="10">
        <v>1196.2500000000002</v>
      </c>
      <c r="L212" s="11">
        <v>0.30000000000000004</v>
      </c>
      <c r="M212" s="28">
        <v>2791.25</v>
      </c>
    </row>
    <row r="213" spans="1:13" ht="15.75" customHeight="1" x14ac:dyDescent="0.25">
      <c r="A213" s="6" t="s">
        <v>27</v>
      </c>
      <c r="B213" s="6">
        <v>1128299</v>
      </c>
      <c r="C213" s="7">
        <v>44520</v>
      </c>
      <c r="D213" s="6" t="s">
        <v>28</v>
      </c>
      <c r="E213" s="6" t="s">
        <v>29</v>
      </c>
      <c r="F213" s="6" t="s">
        <v>30</v>
      </c>
      <c r="G213" s="6" t="s">
        <v>20</v>
      </c>
      <c r="H213" s="8">
        <v>0.55000000000000004</v>
      </c>
      <c r="I213" s="9">
        <v>7000</v>
      </c>
      <c r="J213" s="10">
        <v>3850.0000000000005</v>
      </c>
      <c r="K213" s="10">
        <v>962.5</v>
      </c>
      <c r="L213" s="11">
        <v>0.24999999999999997</v>
      </c>
      <c r="M213" s="28">
        <v>2887.5000000000005</v>
      </c>
    </row>
    <row r="214" spans="1:13" ht="15.75" customHeight="1" x14ac:dyDescent="0.25">
      <c r="A214" s="6" t="s">
        <v>27</v>
      </c>
      <c r="B214" s="6">
        <v>1128299</v>
      </c>
      <c r="C214" s="7">
        <v>44520</v>
      </c>
      <c r="D214" s="6" t="s">
        <v>28</v>
      </c>
      <c r="E214" s="6" t="s">
        <v>29</v>
      </c>
      <c r="F214" s="6" t="s">
        <v>30</v>
      </c>
      <c r="G214" s="6" t="s">
        <v>21</v>
      </c>
      <c r="H214" s="8">
        <v>0.65</v>
      </c>
      <c r="I214" s="9">
        <v>6500</v>
      </c>
      <c r="J214" s="10">
        <v>4225</v>
      </c>
      <c r="K214" s="10">
        <v>1901.2500000000002</v>
      </c>
      <c r="L214" s="11">
        <v>0.45000000000000007</v>
      </c>
      <c r="M214" s="28">
        <v>2323.75</v>
      </c>
    </row>
    <row r="215" spans="1:13" ht="15.75" customHeight="1" x14ac:dyDescent="0.25">
      <c r="A215" s="6" t="s">
        <v>27</v>
      </c>
      <c r="B215" s="6">
        <v>1128299</v>
      </c>
      <c r="C215" s="7">
        <v>44520</v>
      </c>
      <c r="D215" s="6" t="s">
        <v>28</v>
      </c>
      <c r="E215" s="6" t="s">
        <v>29</v>
      </c>
      <c r="F215" s="6" t="s">
        <v>30</v>
      </c>
      <c r="G215" s="6" t="s">
        <v>22</v>
      </c>
      <c r="H215" s="8">
        <v>0.70000000000000007</v>
      </c>
      <c r="I215" s="9">
        <v>7750</v>
      </c>
      <c r="J215" s="10">
        <v>5425.0000000000009</v>
      </c>
      <c r="K215" s="10">
        <v>542.50000000000011</v>
      </c>
      <c r="L215" s="11">
        <v>0.1</v>
      </c>
      <c r="M215" s="28">
        <v>4882.5000000000009</v>
      </c>
    </row>
    <row r="216" spans="1:13" ht="15.75" customHeight="1" x14ac:dyDescent="0.25">
      <c r="A216" s="6" t="s">
        <v>27</v>
      </c>
      <c r="B216" s="6">
        <v>1128299</v>
      </c>
      <c r="C216" s="7">
        <v>44549</v>
      </c>
      <c r="D216" s="6" t="s">
        <v>28</v>
      </c>
      <c r="E216" s="6" t="s">
        <v>29</v>
      </c>
      <c r="F216" s="6" t="s">
        <v>30</v>
      </c>
      <c r="G216" s="6" t="s">
        <v>17</v>
      </c>
      <c r="H216" s="8">
        <v>0.55000000000000004</v>
      </c>
      <c r="I216" s="9">
        <v>9750</v>
      </c>
      <c r="J216" s="10">
        <v>5362.5</v>
      </c>
      <c r="K216" s="10">
        <v>1608.7500000000002</v>
      </c>
      <c r="L216" s="11">
        <v>0.30000000000000004</v>
      </c>
      <c r="M216" s="28">
        <v>3753.75</v>
      </c>
    </row>
    <row r="217" spans="1:13" ht="15.75" customHeight="1" x14ac:dyDescent="0.25">
      <c r="A217" s="6" t="s">
        <v>27</v>
      </c>
      <c r="B217" s="6">
        <v>1128299</v>
      </c>
      <c r="C217" s="7">
        <v>44549</v>
      </c>
      <c r="D217" s="6" t="s">
        <v>28</v>
      </c>
      <c r="E217" s="6" t="s">
        <v>29</v>
      </c>
      <c r="F217" s="6" t="s">
        <v>30</v>
      </c>
      <c r="G217" s="6" t="s">
        <v>18</v>
      </c>
      <c r="H217" s="8">
        <v>0.60000000000000009</v>
      </c>
      <c r="I217" s="9">
        <v>9750</v>
      </c>
      <c r="J217" s="10">
        <v>5850.0000000000009</v>
      </c>
      <c r="K217" s="10">
        <v>877.50000000000011</v>
      </c>
      <c r="L217" s="11">
        <v>0.15</v>
      </c>
      <c r="M217" s="28">
        <v>4972.5000000000009</v>
      </c>
    </row>
    <row r="218" spans="1:13" ht="15.75" customHeight="1" x14ac:dyDescent="0.25">
      <c r="A218" s="6" t="s">
        <v>27</v>
      </c>
      <c r="B218" s="6">
        <v>1128299</v>
      </c>
      <c r="C218" s="7">
        <v>44549</v>
      </c>
      <c r="D218" s="6" t="s">
        <v>28</v>
      </c>
      <c r="E218" s="6" t="s">
        <v>29</v>
      </c>
      <c r="F218" s="6" t="s">
        <v>30</v>
      </c>
      <c r="G218" s="6" t="s">
        <v>19</v>
      </c>
      <c r="H218" s="8">
        <v>0.55000000000000004</v>
      </c>
      <c r="I218" s="9">
        <v>7750</v>
      </c>
      <c r="J218" s="10">
        <v>4262.5</v>
      </c>
      <c r="K218" s="10">
        <v>1278.7500000000002</v>
      </c>
      <c r="L218" s="11">
        <v>0.30000000000000004</v>
      </c>
      <c r="M218" s="28">
        <v>2983.75</v>
      </c>
    </row>
    <row r="219" spans="1:13" ht="15.75" customHeight="1" x14ac:dyDescent="0.25">
      <c r="A219" s="6" t="s">
        <v>27</v>
      </c>
      <c r="B219" s="6">
        <v>1128299</v>
      </c>
      <c r="C219" s="7">
        <v>44549</v>
      </c>
      <c r="D219" s="6" t="s">
        <v>28</v>
      </c>
      <c r="E219" s="6" t="s">
        <v>29</v>
      </c>
      <c r="F219" s="6" t="s">
        <v>30</v>
      </c>
      <c r="G219" s="6" t="s">
        <v>20</v>
      </c>
      <c r="H219" s="8">
        <v>0.55000000000000004</v>
      </c>
      <c r="I219" s="9">
        <v>7750</v>
      </c>
      <c r="J219" s="10">
        <v>4262.5</v>
      </c>
      <c r="K219" s="10">
        <v>1065.6249999999998</v>
      </c>
      <c r="L219" s="11">
        <v>0.24999999999999997</v>
      </c>
      <c r="M219" s="28">
        <v>3196.875</v>
      </c>
    </row>
    <row r="220" spans="1:13" ht="15.75" customHeight="1" x14ac:dyDescent="0.25">
      <c r="A220" s="6" t="s">
        <v>27</v>
      </c>
      <c r="B220" s="6">
        <v>1128299</v>
      </c>
      <c r="C220" s="7">
        <v>44549</v>
      </c>
      <c r="D220" s="6" t="s">
        <v>28</v>
      </c>
      <c r="E220" s="6" t="s">
        <v>29</v>
      </c>
      <c r="F220" s="6" t="s">
        <v>30</v>
      </c>
      <c r="G220" s="6" t="s">
        <v>21</v>
      </c>
      <c r="H220" s="8">
        <v>0.65</v>
      </c>
      <c r="I220" s="9">
        <v>7000</v>
      </c>
      <c r="J220" s="10">
        <v>4550</v>
      </c>
      <c r="K220" s="10">
        <v>2047.5000000000002</v>
      </c>
      <c r="L220" s="11">
        <v>0.45000000000000007</v>
      </c>
      <c r="M220" s="28">
        <v>2502.5</v>
      </c>
    </row>
    <row r="221" spans="1:13" ht="15.75" customHeight="1" x14ac:dyDescent="0.25">
      <c r="A221" s="6" t="s">
        <v>27</v>
      </c>
      <c r="B221" s="6">
        <v>1128299</v>
      </c>
      <c r="C221" s="7">
        <v>44549</v>
      </c>
      <c r="D221" s="6" t="s">
        <v>28</v>
      </c>
      <c r="E221" s="6" t="s">
        <v>29</v>
      </c>
      <c r="F221" s="6" t="s">
        <v>30</v>
      </c>
      <c r="G221" s="6" t="s">
        <v>22</v>
      </c>
      <c r="H221" s="8">
        <v>0.70000000000000007</v>
      </c>
      <c r="I221" s="9">
        <v>8000</v>
      </c>
      <c r="J221" s="10">
        <v>5600.0000000000009</v>
      </c>
      <c r="K221" s="10">
        <v>560.00000000000011</v>
      </c>
      <c r="L221" s="11">
        <v>0.1</v>
      </c>
      <c r="M221" s="28">
        <v>5040.0000000000009</v>
      </c>
    </row>
    <row r="222" spans="1:13" ht="15.75" customHeight="1" x14ac:dyDescent="0.25">
      <c r="A222" s="6" t="s">
        <v>31</v>
      </c>
      <c r="B222" s="6">
        <v>1189833</v>
      </c>
      <c r="C222" s="7">
        <v>44211</v>
      </c>
      <c r="D222" s="6" t="s">
        <v>28</v>
      </c>
      <c r="E222" s="6" t="s">
        <v>29</v>
      </c>
      <c r="F222" s="6" t="s">
        <v>32</v>
      </c>
      <c r="G222" s="6" t="s">
        <v>17</v>
      </c>
      <c r="H222" s="8">
        <v>0.35</v>
      </c>
      <c r="I222" s="9">
        <v>7000</v>
      </c>
      <c r="J222" s="10">
        <v>2450</v>
      </c>
      <c r="K222" s="10">
        <v>980</v>
      </c>
      <c r="L222" s="11">
        <v>0.4</v>
      </c>
      <c r="M222" s="28">
        <v>1470</v>
      </c>
    </row>
    <row r="223" spans="1:13" ht="15.75" customHeight="1" x14ac:dyDescent="0.25">
      <c r="A223" s="6" t="s">
        <v>31</v>
      </c>
      <c r="B223" s="6">
        <v>1189833</v>
      </c>
      <c r="C223" s="7">
        <v>44211</v>
      </c>
      <c r="D223" s="6" t="s">
        <v>28</v>
      </c>
      <c r="E223" s="6" t="s">
        <v>29</v>
      </c>
      <c r="F223" s="6" t="s">
        <v>32</v>
      </c>
      <c r="G223" s="6" t="s">
        <v>18</v>
      </c>
      <c r="H223" s="8">
        <v>0.45</v>
      </c>
      <c r="I223" s="9">
        <v>7000</v>
      </c>
      <c r="J223" s="10">
        <v>3150</v>
      </c>
      <c r="K223" s="10">
        <v>787.5</v>
      </c>
      <c r="L223" s="11">
        <v>0.25</v>
      </c>
      <c r="M223" s="28">
        <v>2362.5</v>
      </c>
    </row>
    <row r="224" spans="1:13" ht="15.75" customHeight="1" x14ac:dyDescent="0.25">
      <c r="A224" s="6" t="s">
        <v>31</v>
      </c>
      <c r="B224" s="6">
        <v>1189833</v>
      </c>
      <c r="C224" s="7">
        <v>44211</v>
      </c>
      <c r="D224" s="6" t="s">
        <v>28</v>
      </c>
      <c r="E224" s="6" t="s">
        <v>29</v>
      </c>
      <c r="F224" s="6" t="s">
        <v>32</v>
      </c>
      <c r="G224" s="6" t="s">
        <v>19</v>
      </c>
      <c r="H224" s="8">
        <v>0.45</v>
      </c>
      <c r="I224" s="9">
        <v>7000</v>
      </c>
      <c r="J224" s="10">
        <v>3150</v>
      </c>
      <c r="K224" s="10">
        <v>1260</v>
      </c>
      <c r="L224" s="11">
        <v>0.4</v>
      </c>
      <c r="M224" s="28">
        <v>1890</v>
      </c>
    </row>
    <row r="225" spans="1:13" ht="15.75" customHeight="1" x14ac:dyDescent="0.25">
      <c r="A225" s="6" t="s">
        <v>31</v>
      </c>
      <c r="B225" s="6">
        <v>1189833</v>
      </c>
      <c r="C225" s="7">
        <v>44211</v>
      </c>
      <c r="D225" s="6" t="s">
        <v>28</v>
      </c>
      <c r="E225" s="6" t="s">
        <v>29</v>
      </c>
      <c r="F225" s="6" t="s">
        <v>32</v>
      </c>
      <c r="G225" s="6" t="s">
        <v>20</v>
      </c>
      <c r="H225" s="8">
        <v>0.45</v>
      </c>
      <c r="I225" s="9">
        <v>5500</v>
      </c>
      <c r="J225" s="10">
        <v>2475</v>
      </c>
      <c r="K225" s="10">
        <v>866.25</v>
      </c>
      <c r="L225" s="11">
        <v>0.35</v>
      </c>
      <c r="M225" s="28">
        <v>1608.75</v>
      </c>
    </row>
    <row r="226" spans="1:13" ht="15.75" customHeight="1" x14ac:dyDescent="0.25">
      <c r="A226" s="6" t="s">
        <v>31</v>
      </c>
      <c r="B226" s="6">
        <v>1189833</v>
      </c>
      <c r="C226" s="7">
        <v>44211</v>
      </c>
      <c r="D226" s="6" t="s">
        <v>28</v>
      </c>
      <c r="E226" s="6" t="s">
        <v>29</v>
      </c>
      <c r="F226" s="6" t="s">
        <v>32</v>
      </c>
      <c r="G226" s="6" t="s">
        <v>21</v>
      </c>
      <c r="H226" s="8">
        <v>0.5</v>
      </c>
      <c r="I226" s="9">
        <v>5000</v>
      </c>
      <c r="J226" s="10">
        <v>2500</v>
      </c>
      <c r="K226" s="10">
        <v>1375</v>
      </c>
      <c r="L226" s="11">
        <v>0.55000000000000004</v>
      </c>
      <c r="M226" s="28">
        <v>1125</v>
      </c>
    </row>
    <row r="227" spans="1:13" ht="15.75" customHeight="1" x14ac:dyDescent="0.25">
      <c r="A227" s="6" t="s">
        <v>31</v>
      </c>
      <c r="B227" s="6">
        <v>1189833</v>
      </c>
      <c r="C227" s="7">
        <v>44211</v>
      </c>
      <c r="D227" s="6" t="s">
        <v>28</v>
      </c>
      <c r="E227" s="6" t="s">
        <v>29</v>
      </c>
      <c r="F227" s="6" t="s">
        <v>32</v>
      </c>
      <c r="G227" s="6" t="s">
        <v>22</v>
      </c>
      <c r="H227" s="8">
        <v>0.45</v>
      </c>
      <c r="I227" s="9">
        <v>7000</v>
      </c>
      <c r="J227" s="10">
        <v>3150</v>
      </c>
      <c r="K227" s="10">
        <v>630</v>
      </c>
      <c r="L227" s="11">
        <v>0.2</v>
      </c>
      <c r="M227" s="28">
        <v>2520</v>
      </c>
    </row>
    <row r="228" spans="1:13" ht="15.75" customHeight="1" x14ac:dyDescent="0.25">
      <c r="A228" s="6" t="s">
        <v>31</v>
      </c>
      <c r="B228" s="6">
        <v>1189833</v>
      </c>
      <c r="C228" s="7">
        <v>44242</v>
      </c>
      <c r="D228" s="6" t="s">
        <v>28</v>
      </c>
      <c r="E228" s="6" t="s">
        <v>29</v>
      </c>
      <c r="F228" s="6" t="s">
        <v>32</v>
      </c>
      <c r="G228" s="6" t="s">
        <v>17</v>
      </c>
      <c r="H228" s="8">
        <v>0.35</v>
      </c>
      <c r="I228" s="9">
        <v>7500</v>
      </c>
      <c r="J228" s="10">
        <v>2625</v>
      </c>
      <c r="K228" s="10">
        <v>1050</v>
      </c>
      <c r="L228" s="11">
        <v>0.4</v>
      </c>
      <c r="M228" s="28">
        <v>1575</v>
      </c>
    </row>
    <row r="229" spans="1:13" ht="15.75" customHeight="1" x14ac:dyDescent="0.25">
      <c r="A229" s="6" t="s">
        <v>31</v>
      </c>
      <c r="B229" s="6">
        <v>1189833</v>
      </c>
      <c r="C229" s="7">
        <v>44242</v>
      </c>
      <c r="D229" s="6" t="s">
        <v>28</v>
      </c>
      <c r="E229" s="6" t="s">
        <v>29</v>
      </c>
      <c r="F229" s="6" t="s">
        <v>32</v>
      </c>
      <c r="G229" s="6" t="s">
        <v>18</v>
      </c>
      <c r="H229" s="8">
        <v>0.45</v>
      </c>
      <c r="I229" s="9">
        <v>6500</v>
      </c>
      <c r="J229" s="10">
        <v>2925</v>
      </c>
      <c r="K229" s="10">
        <v>731.25</v>
      </c>
      <c r="L229" s="11">
        <v>0.25</v>
      </c>
      <c r="M229" s="28">
        <v>2193.75</v>
      </c>
    </row>
    <row r="230" spans="1:13" ht="15.75" customHeight="1" x14ac:dyDescent="0.25">
      <c r="A230" s="6" t="s">
        <v>31</v>
      </c>
      <c r="B230" s="6">
        <v>1189833</v>
      </c>
      <c r="C230" s="7">
        <v>44242</v>
      </c>
      <c r="D230" s="6" t="s">
        <v>28</v>
      </c>
      <c r="E230" s="6" t="s">
        <v>29</v>
      </c>
      <c r="F230" s="6" t="s">
        <v>32</v>
      </c>
      <c r="G230" s="6" t="s">
        <v>19</v>
      </c>
      <c r="H230" s="8">
        <v>0.45</v>
      </c>
      <c r="I230" s="9">
        <v>6750</v>
      </c>
      <c r="J230" s="10">
        <v>3037.5</v>
      </c>
      <c r="K230" s="10">
        <v>1215</v>
      </c>
      <c r="L230" s="11">
        <v>0.4</v>
      </c>
      <c r="M230" s="28">
        <v>1822.5</v>
      </c>
    </row>
    <row r="231" spans="1:13" ht="15.75" customHeight="1" x14ac:dyDescent="0.25">
      <c r="A231" s="6" t="s">
        <v>31</v>
      </c>
      <c r="B231" s="6">
        <v>1189833</v>
      </c>
      <c r="C231" s="7">
        <v>44242</v>
      </c>
      <c r="D231" s="6" t="s">
        <v>28</v>
      </c>
      <c r="E231" s="6" t="s">
        <v>29</v>
      </c>
      <c r="F231" s="6" t="s">
        <v>32</v>
      </c>
      <c r="G231" s="6" t="s">
        <v>20</v>
      </c>
      <c r="H231" s="8">
        <v>0.45</v>
      </c>
      <c r="I231" s="9">
        <v>5250</v>
      </c>
      <c r="J231" s="10">
        <v>2362.5</v>
      </c>
      <c r="K231" s="10">
        <v>826.875</v>
      </c>
      <c r="L231" s="11">
        <v>0.35</v>
      </c>
      <c r="M231" s="28">
        <v>1535.625</v>
      </c>
    </row>
    <row r="232" spans="1:13" ht="15.75" customHeight="1" x14ac:dyDescent="0.25">
      <c r="A232" s="6" t="s">
        <v>31</v>
      </c>
      <c r="B232" s="6">
        <v>1189833</v>
      </c>
      <c r="C232" s="7">
        <v>44242</v>
      </c>
      <c r="D232" s="6" t="s">
        <v>28</v>
      </c>
      <c r="E232" s="6" t="s">
        <v>29</v>
      </c>
      <c r="F232" s="6" t="s">
        <v>32</v>
      </c>
      <c r="G232" s="6" t="s">
        <v>21</v>
      </c>
      <c r="H232" s="8">
        <v>0.5</v>
      </c>
      <c r="I232" s="9">
        <v>4500</v>
      </c>
      <c r="J232" s="10">
        <v>2250</v>
      </c>
      <c r="K232" s="10">
        <v>1237.5</v>
      </c>
      <c r="L232" s="11">
        <v>0.55000000000000004</v>
      </c>
      <c r="M232" s="28">
        <v>1012.5</v>
      </c>
    </row>
    <row r="233" spans="1:13" ht="15.75" customHeight="1" x14ac:dyDescent="0.25">
      <c r="A233" s="6" t="s">
        <v>31</v>
      </c>
      <c r="B233" s="6">
        <v>1189833</v>
      </c>
      <c r="C233" s="7">
        <v>44242</v>
      </c>
      <c r="D233" s="6" t="s">
        <v>28</v>
      </c>
      <c r="E233" s="6" t="s">
        <v>29</v>
      </c>
      <c r="F233" s="6" t="s">
        <v>32</v>
      </c>
      <c r="G233" s="6" t="s">
        <v>22</v>
      </c>
      <c r="H233" s="8">
        <v>0.45</v>
      </c>
      <c r="I233" s="9">
        <v>6500</v>
      </c>
      <c r="J233" s="10">
        <v>2925</v>
      </c>
      <c r="K233" s="10">
        <v>585</v>
      </c>
      <c r="L233" s="11">
        <v>0.2</v>
      </c>
      <c r="M233" s="28">
        <v>2340</v>
      </c>
    </row>
    <row r="234" spans="1:13" ht="15.75" customHeight="1" x14ac:dyDescent="0.25">
      <c r="A234" s="6" t="s">
        <v>31</v>
      </c>
      <c r="B234" s="6">
        <v>1189833</v>
      </c>
      <c r="C234" s="7">
        <v>44269</v>
      </c>
      <c r="D234" s="6" t="s">
        <v>28</v>
      </c>
      <c r="E234" s="6" t="s">
        <v>29</v>
      </c>
      <c r="F234" s="6" t="s">
        <v>32</v>
      </c>
      <c r="G234" s="6" t="s">
        <v>17</v>
      </c>
      <c r="H234" s="8">
        <v>0.35</v>
      </c>
      <c r="I234" s="9">
        <v>8000</v>
      </c>
      <c r="J234" s="10">
        <v>2800</v>
      </c>
      <c r="K234" s="10">
        <v>1120</v>
      </c>
      <c r="L234" s="11">
        <v>0.4</v>
      </c>
      <c r="M234" s="28">
        <v>1680</v>
      </c>
    </row>
    <row r="235" spans="1:13" ht="15.75" customHeight="1" x14ac:dyDescent="0.25">
      <c r="A235" s="6" t="s">
        <v>31</v>
      </c>
      <c r="B235" s="6">
        <v>1189833</v>
      </c>
      <c r="C235" s="7">
        <v>44269</v>
      </c>
      <c r="D235" s="6" t="s">
        <v>28</v>
      </c>
      <c r="E235" s="6" t="s">
        <v>29</v>
      </c>
      <c r="F235" s="6" t="s">
        <v>32</v>
      </c>
      <c r="G235" s="6" t="s">
        <v>18</v>
      </c>
      <c r="H235" s="8">
        <v>0.45</v>
      </c>
      <c r="I235" s="9">
        <v>6500</v>
      </c>
      <c r="J235" s="10">
        <v>2925</v>
      </c>
      <c r="K235" s="10">
        <v>731.25</v>
      </c>
      <c r="L235" s="11">
        <v>0.25</v>
      </c>
      <c r="M235" s="28">
        <v>2193.75</v>
      </c>
    </row>
    <row r="236" spans="1:13" ht="15.75" customHeight="1" x14ac:dyDescent="0.25">
      <c r="A236" s="6" t="s">
        <v>31</v>
      </c>
      <c r="B236" s="6">
        <v>1189833</v>
      </c>
      <c r="C236" s="7">
        <v>44269</v>
      </c>
      <c r="D236" s="6" t="s">
        <v>28</v>
      </c>
      <c r="E236" s="6" t="s">
        <v>29</v>
      </c>
      <c r="F236" s="6" t="s">
        <v>32</v>
      </c>
      <c r="G236" s="6" t="s">
        <v>19</v>
      </c>
      <c r="H236" s="8">
        <v>0.45</v>
      </c>
      <c r="I236" s="9">
        <v>6500</v>
      </c>
      <c r="J236" s="10">
        <v>2925</v>
      </c>
      <c r="K236" s="10">
        <v>1170</v>
      </c>
      <c r="L236" s="11">
        <v>0.4</v>
      </c>
      <c r="M236" s="28">
        <v>1755</v>
      </c>
    </row>
    <row r="237" spans="1:13" ht="15.75" customHeight="1" x14ac:dyDescent="0.25">
      <c r="A237" s="6" t="s">
        <v>31</v>
      </c>
      <c r="B237" s="6">
        <v>1189833</v>
      </c>
      <c r="C237" s="7">
        <v>44269</v>
      </c>
      <c r="D237" s="6" t="s">
        <v>28</v>
      </c>
      <c r="E237" s="6" t="s">
        <v>29</v>
      </c>
      <c r="F237" s="6" t="s">
        <v>32</v>
      </c>
      <c r="G237" s="6" t="s">
        <v>20</v>
      </c>
      <c r="H237" s="8">
        <v>0.45</v>
      </c>
      <c r="I237" s="9">
        <v>5500</v>
      </c>
      <c r="J237" s="10">
        <v>2475</v>
      </c>
      <c r="K237" s="10">
        <v>866.25</v>
      </c>
      <c r="L237" s="11">
        <v>0.35</v>
      </c>
      <c r="M237" s="28">
        <v>1608.75</v>
      </c>
    </row>
    <row r="238" spans="1:13" ht="15.75" customHeight="1" x14ac:dyDescent="0.25">
      <c r="A238" s="6" t="s">
        <v>31</v>
      </c>
      <c r="B238" s="6">
        <v>1189833</v>
      </c>
      <c r="C238" s="7">
        <v>44269</v>
      </c>
      <c r="D238" s="6" t="s">
        <v>28</v>
      </c>
      <c r="E238" s="6" t="s">
        <v>29</v>
      </c>
      <c r="F238" s="6" t="s">
        <v>32</v>
      </c>
      <c r="G238" s="6" t="s">
        <v>21</v>
      </c>
      <c r="H238" s="8">
        <v>0.5</v>
      </c>
      <c r="I238" s="9">
        <v>4250</v>
      </c>
      <c r="J238" s="10">
        <v>2125</v>
      </c>
      <c r="K238" s="10">
        <v>1168.75</v>
      </c>
      <c r="L238" s="11">
        <v>0.55000000000000004</v>
      </c>
      <c r="M238" s="28">
        <v>956.25</v>
      </c>
    </row>
    <row r="239" spans="1:13" ht="15.75" customHeight="1" x14ac:dyDescent="0.25">
      <c r="A239" s="6" t="s">
        <v>31</v>
      </c>
      <c r="B239" s="6">
        <v>1189833</v>
      </c>
      <c r="C239" s="7">
        <v>44269</v>
      </c>
      <c r="D239" s="6" t="s">
        <v>28</v>
      </c>
      <c r="E239" s="6" t="s">
        <v>29</v>
      </c>
      <c r="F239" s="6" t="s">
        <v>32</v>
      </c>
      <c r="G239" s="6" t="s">
        <v>22</v>
      </c>
      <c r="H239" s="8">
        <v>0.45</v>
      </c>
      <c r="I239" s="9">
        <v>6250</v>
      </c>
      <c r="J239" s="10">
        <v>2812.5</v>
      </c>
      <c r="K239" s="10">
        <v>562.5</v>
      </c>
      <c r="L239" s="11">
        <v>0.2</v>
      </c>
      <c r="M239" s="28">
        <v>2250</v>
      </c>
    </row>
    <row r="240" spans="1:13" ht="15.75" customHeight="1" x14ac:dyDescent="0.25">
      <c r="A240" s="6" t="s">
        <v>31</v>
      </c>
      <c r="B240" s="6">
        <v>1189833</v>
      </c>
      <c r="C240" s="7">
        <v>44301</v>
      </c>
      <c r="D240" s="6" t="s">
        <v>28</v>
      </c>
      <c r="E240" s="6" t="s">
        <v>29</v>
      </c>
      <c r="F240" s="6" t="s">
        <v>32</v>
      </c>
      <c r="G240" s="6" t="s">
        <v>17</v>
      </c>
      <c r="H240" s="8">
        <v>0.45</v>
      </c>
      <c r="I240" s="9">
        <v>8000</v>
      </c>
      <c r="J240" s="10">
        <v>3600</v>
      </c>
      <c r="K240" s="10">
        <v>1440</v>
      </c>
      <c r="L240" s="11">
        <v>0.4</v>
      </c>
      <c r="M240" s="28">
        <v>2160</v>
      </c>
    </row>
    <row r="241" spans="1:13" ht="15.75" customHeight="1" x14ac:dyDescent="0.25">
      <c r="A241" s="6" t="s">
        <v>31</v>
      </c>
      <c r="B241" s="6">
        <v>1189833</v>
      </c>
      <c r="C241" s="7">
        <v>44301</v>
      </c>
      <c r="D241" s="6" t="s">
        <v>28</v>
      </c>
      <c r="E241" s="6" t="s">
        <v>29</v>
      </c>
      <c r="F241" s="6" t="s">
        <v>32</v>
      </c>
      <c r="G241" s="6" t="s">
        <v>18</v>
      </c>
      <c r="H241" s="8">
        <v>0.5</v>
      </c>
      <c r="I241" s="9">
        <v>6000</v>
      </c>
      <c r="J241" s="10">
        <v>3000</v>
      </c>
      <c r="K241" s="10">
        <v>750</v>
      </c>
      <c r="L241" s="11">
        <v>0.25</v>
      </c>
      <c r="M241" s="28">
        <v>2250</v>
      </c>
    </row>
    <row r="242" spans="1:13" ht="15.75" customHeight="1" x14ac:dyDescent="0.25">
      <c r="A242" s="6" t="s">
        <v>31</v>
      </c>
      <c r="B242" s="6">
        <v>1189833</v>
      </c>
      <c r="C242" s="7">
        <v>44301</v>
      </c>
      <c r="D242" s="6" t="s">
        <v>28</v>
      </c>
      <c r="E242" s="6" t="s">
        <v>29</v>
      </c>
      <c r="F242" s="6" t="s">
        <v>32</v>
      </c>
      <c r="G242" s="6" t="s">
        <v>19</v>
      </c>
      <c r="H242" s="8">
        <v>0.5</v>
      </c>
      <c r="I242" s="9">
        <v>6250</v>
      </c>
      <c r="J242" s="10">
        <v>3125</v>
      </c>
      <c r="K242" s="10">
        <v>1250</v>
      </c>
      <c r="L242" s="11">
        <v>0.4</v>
      </c>
      <c r="M242" s="28">
        <v>1875</v>
      </c>
    </row>
    <row r="243" spans="1:13" ht="15.75" customHeight="1" x14ac:dyDescent="0.25">
      <c r="A243" s="6" t="s">
        <v>31</v>
      </c>
      <c r="B243" s="6">
        <v>1189833</v>
      </c>
      <c r="C243" s="7">
        <v>44301</v>
      </c>
      <c r="D243" s="6" t="s">
        <v>28</v>
      </c>
      <c r="E243" s="6" t="s">
        <v>29</v>
      </c>
      <c r="F243" s="6" t="s">
        <v>32</v>
      </c>
      <c r="G243" s="6" t="s">
        <v>20</v>
      </c>
      <c r="H243" s="8">
        <v>0.45</v>
      </c>
      <c r="I243" s="9">
        <v>5250</v>
      </c>
      <c r="J243" s="10">
        <v>2362.5</v>
      </c>
      <c r="K243" s="10">
        <v>826.875</v>
      </c>
      <c r="L243" s="11">
        <v>0.35</v>
      </c>
      <c r="M243" s="28">
        <v>1535.625</v>
      </c>
    </row>
    <row r="244" spans="1:13" ht="15.75" customHeight="1" x14ac:dyDescent="0.25">
      <c r="A244" s="6" t="s">
        <v>31</v>
      </c>
      <c r="B244" s="6">
        <v>1189833</v>
      </c>
      <c r="C244" s="7">
        <v>44301</v>
      </c>
      <c r="D244" s="6" t="s">
        <v>28</v>
      </c>
      <c r="E244" s="6" t="s">
        <v>29</v>
      </c>
      <c r="F244" s="6" t="s">
        <v>32</v>
      </c>
      <c r="G244" s="6" t="s">
        <v>21</v>
      </c>
      <c r="H244" s="8">
        <v>0.5</v>
      </c>
      <c r="I244" s="9">
        <v>4250</v>
      </c>
      <c r="J244" s="10">
        <v>2125</v>
      </c>
      <c r="K244" s="10">
        <v>1168.75</v>
      </c>
      <c r="L244" s="11">
        <v>0.55000000000000004</v>
      </c>
      <c r="M244" s="28">
        <v>956.25</v>
      </c>
    </row>
    <row r="245" spans="1:13" ht="15.75" customHeight="1" x14ac:dyDescent="0.25">
      <c r="A245" s="6" t="s">
        <v>31</v>
      </c>
      <c r="B245" s="6">
        <v>1189833</v>
      </c>
      <c r="C245" s="7">
        <v>44301</v>
      </c>
      <c r="D245" s="6" t="s">
        <v>28</v>
      </c>
      <c r="E245" s="6" t="s">
        <v>29</v>
      </c>
      <c r="F245" s="6" t="s">
        <v>32</v>
      </c>
      <c r="G245" s="6" t="s">
        <v>22</v>
      </c>
      <c r="H245" s="8">
        <v>0.65</v>
      </c>
      <c r="I245" s="9">
        <v>6000</v>
      </c>
      <c r="J245" s="10">
        <v>3900</v>
      </c>
      <c r="K245" s="10">
        <v>780</v>
      </c>
      <c r="L245" s="11">
        <v>0.2</v>
      </c>
      <c r="M245" s="28">
        <v>3120</v>
      </c>
    </row>
    <row r="246" spans="1:13" ht="15.75" customHeight="1" x14ac:dyDescent="0.25">
      <c r="A246" s="6" t="s">
        <v>31</v>
      </c>
      <c r="B246" s="6">
        <v>1189833</v>
      </c>
      <c r="C246" s="7">
        <v>44332</v>
      </c>
      <c r="D246" s="6" t="s">
        <v>28</v>
      </c>
      <c r="E246" s="6" t="s">
        <v>29</v>
      </c>
      <c r="F246" s="6" t="s">
        <v>32</v>
      </c>
      <c r="G246" s="6" t="s">
        <v>17</v>
      </c>
      <c r="H246" s="8">
        <v>0.45</v>
      </c>
      <c r="I246" s="9">
        <v>8000</v>
      </c>
      <c r="J246" s="10">
        <v>3600</v>
      </c>
      <c r="K246" s="10">
        <v>1440</v>
      </c>
      <c r="L246" s="11">
        <v>0.4</v>
      </c>
      <c r="M246" s="28">
        <v>2160</v>
      </c>
    </row>
    <row r="247" spans="1:13" ht="15.75" customHeight="1" x14ac:dyDescent="0.25">
      <c r="A247" s="6" t="s">
        <v>31</v>
      </c>
      <c r="B247" s="6">
        <v>1189833</v>
      </c>
      <c r="C247" s="7">
        <v>44332</v>
      </c>
      <c r="D247" s="6" t="s">
        <v>28</v>
      </c>
      <c r="E247" s="6" t="s">
        <v>29</v>
      </c>
      <c r="F247" s="6" t="s">
        <v>32</v>
      </c>
      <c r="G247" s="6" t="s">
        <v>18</v>
      </c>
      <c r="H247" s="8">
        <v>0.5</v>
      </c>
      <c r="I247" s="9">
        <v>6500</v>
      </c>
      <c r="J247" s="10">
        <v>3250</v>
      </c>
      <c r="K247" s="10">
        <v>812.5</v>
      </c>
      <c r="L247" s="11">
        <v>0.25</v>
      </c>
      <c r="M247" s="28">
        <v>2437.5</v>
      </c>
    </row>
    <row r="248" spans="1:13" ht="15.75" customHeight="1" x14ac:dyDescent="0.25">
      <c r="A248" s="6" t="s">
        <v>31</v>
      </c>
      <c r="B248" s="6">
        <v>1189833</v>
      </c>
      <c r="C248" s="7">
        <v>44332</v>
      </c>
      <c r="D248" s="6" t="s">
        <v>28</v>
      </c>
      <c r="E248" s="6" t="s">
        <v>29</v>
      </c>
      <c r="F248" s="6" t="s">
        <v>32</v>
      </c>
      <c r="G248" s="6" t="s">
        <v>19</v>
      </c>
      <c r="H248" s="8">
        <v>0.5</v>
      </c>
      <c r="I248" s="9">
        <v>6500</v>
      </c>
      <c r="J248" s="10">
        <v>3250</v>
      </c>
      <c r="K248" s="10">
        <v>1300</v>
      </c>
      <c r="L248" s="11">
        <v>0.4</v>
      </c>
      <c r="M248" s="28">
        <v>1950</v>
      </c>
    </row>
    <row r="249" spans="1:13" ht="15.75" customHeight="1" x14ac:dyDescent="0.25">
      <c r="A249" s="6" t="s">
        <v>31</v>
      </c>
      <c r="B249" s="6">
        <v>1189833</v>
      </c>
      <c r="C249" s="7">
        <v>44332</v>
      </c>
      <c r="D249" s="6" t="s">
        <v>28</v>
      </c>
      <c r="E249" s="6" t="s">
        <v>29</v>
      </c>
      <c r="F249" s="6" t="s">
        <v>32</v>
      </c>
      <c r="G249" s="6" t="s">
        <v>20</v>
      </c>
      <c r="H249" s="8">
        <v>0.45</v>
      </c>
      <c r="I249" s="9">
        <v>5500</v>
      </c>
      <c r="J249" s="10">
        <v>2475</v>
      </c>
      <c r="K249" s="10">
        <v>866.25</v>
      </c>
      <c r="L249" s="11">
        <v>0.35</v>
      </c>
      <c r="M249" s="28">
        <v>1608.75</v>
      </c>
    </row>
    <row r="250" spans="1:13" ht="15.75" customHeight="1" x14ac:dyDescent="0.25">
      <c r="A250" s="6" t="s">
        <v>31</v>
      </c>
      <c r="B250" s="6">
        <v>1189833</v>
      </c>
      <c r="C250" s="7">
        <v>44332</v>
      </c>
      <c r="D250" s="6" t="s">
        <v>28</v>
      </c>
      <c r="E250" s="6" t="s">
        <v>29</v>
      </c>
      <c r="F250" s="6" t="s">
        <v>32</v>
      </c>
      <c r="G250" s="6" t="s">
        <v>21</v>
      </c>
      <c r="H250" s="8">
        <v>0.5</v>
      </c>
      <c r="I250" s="9">
        <v>4500</v>
      </c>
      <c r="J250" s="10">
        <v>2250</v>
      </c>
      <c r="K250" s="10">
        <v>1237.5</v>
      </c>
      <c r="L250" s="11">
        <v>0.55000000000000004</v>
      </c>
      <c r="M250" s="28">
        <v>1012.5</v>
      </c>
    </row>
    <row r="251" spans="1:13" ht="15.75" customHeight="1" x14ac:dyDescent="0.25">
      <c r="A251" s="6" t="s">
        <v>31</v>
      </c>
      <c r="B251" s="6">
        <v>1189833</v>
      </c>
      <c r="C251" s="7">
        <v>44332</v>
      </c>
      <c r="D251" s="6" t="s">
        <v>28</v>
      </c>
      <c r="E251" s="6" t="s">
        <v>29</v>
      </c>
      <c r="F251" s="6" t="s">
        <v>32</v>
      </c>
      <c r="G251" s="6" t="s">
        <v>22</v>
      </c>
      <c r="H251" s="8">
        <v>0.65</v>
      </c>
      <c r="I251" s="9">
        <v>6250</v>
      </c>
      <c r="J251" s="10">
        <v>4062.5</v>
      </c>
      <c r="K251" s="10">
        <v>812.5</v>
      </c>
      <c r="L251" s="11">
        <v>0.2</v>
      </c>
      <c r="M251" s="28">
        <v>3250</v>
      </c>
    </row>
    <row r="252" spans="1:13" ht="15.75" customHeight="1" x14ac:dyDescent="0.25">
      <c r="A252" s="6" t="s">
        <v>31</v>
      </c>
      <c r="B252" s="6">
        <v>1189833</v>
      </c>
      <c r="C252" s="7">
        <v>44362</v>
      </c>
      <c r="D252" s="6" t="s">
        <v>28</v>
      </c>
      <c r="E252" s="6" t="s">
        <v>29</v>
      </c>
      <c r="F252" s="6" t="s">
        <v>32</v>
      </c>
      <c r="G252" s="6" t="s">
        <v>17</v>
      </c>
      <c r="H252" s="8">
        <v>0.45</v>
      </c>
      <c r="I252" s="9">
        <v>9000</v>
      </c>
      <c r="J252" s="10">
        <v>4050</v>
      </c>
      <c r="K252" s="10">
        <v>1620</v>
      </c>
      <c r="L252" s="11">
        <v>0.4</v>
      </c>
      <c r="M252" s="28">
        <v>2430</v>
      </c>
    </row>
    <row r="253" spans="1:13" ht="15.75" customHeight="1" x14ac:dyDescent="0.25">
      <c r="A253" s="6" t="s">
        <v>31</v>
      </c>
      <c r="B253" s="6">
        <v>1189833</v>
      </c>
      <c r="C253" s="7">
        <v>44362</v>
      </c>
      <c r="D253" s="6" t="s">
        <v>28</v>
      </c>
      <c r="E253" s="6" t="s">
        <v>29</v>
      </c>
      <c r="F253" s="6" t="s">
        <v>32</v>
      </c>
      <c r="G253" s="6" t="s">
        <v>18</v>
      </c>
      <c r="H253" s="8">
        <v>0.5</v>
      </c>
      <c r="I253" s="9">
        <v>7500</v>
      </c>
      <c r="J253" s="10">
        <v>3750</v>
      </c>
      <c r="K253" s="10">
        <v>937.5</v>
      </c>
      <c r="L253" s="11">
        <v>0.25</v>
      </c>
      <c r="M253" s="28">
        <v>2812.5</v>
      </c>
    </row>
    <row r="254" spans="1:13" ht="15.75" customHeight="1" x14ac:dyDescent="0.25">
      <c r="A254" s="6" t="s">
        <v>31</v>
      </c>
      <c r="B254" s="6">
        <v>1189833</v>
      </c>
      <c r="C254" s="7">
        <v>44362</v>
      </c>
      <c r="D254" s="6" t="s">
        <v>28</v>
      </c>
      <c r="E254" s="6" t="s">
        <v>29</v>
      </c>
      <c r="F254" s="6" t="s">
        <v>32</v>
      </c>
      <c r="G254" s="6" t="s">
        <v>19</v>
      </c>
      <c r="H254" s="8">
        <v>0.5</v>
      </c>
      <c r="I254" s="9">
        <v>7500</v>
      </c>
      <c r="J254" s="10">
        <v>3750</v>
      </c>
      <c r="K254" s="10">
        <v>1500</v>
      </c>
      <c r="L254" s="11">
        <v>0.4</v>
      </c>
      <c r="M254" s="28">
        <v>2250</v>
      </c>
    </row>
    <row r="255" spans="1:13" ht="15.75" customHeight="1" x14ac:dyDescent="0.25">
      <c r="A255" s="6" t="s">
        <v>31</v>
      </c>
      <c r="B255" s="6">
        <v>1189833</v>
      </c>
      <c r="C255" s="7">
        <v>44362</v>
      </c>
      <c r="D255" s="6" t="s">
        <v>28</v>
      </c>
      <c r="E255" s="6" t="s">
        <v>29</v>
      </c>
      <c r="F255" s="6" t="s">
        <v>32</v>
      </c>
      <c r="G255" s="6" t="s">
        <v>20</v>
      </c>
      <c r="H255" s="8">
        <v>0.45</v>
      </c>
      <c r="I255" s="9">
        <v>6250</v>
      </c>
      <c r="J255" s="10">
        <v>2812.5</v>
      </c>
      <c r="K255" s="10">
        <v>984.37499999999989</v>
      </c>
      <c r="L255" s="11">
        <v>0.35</v>
      </c>
      <c r="M255" s="28">
        <v>1828.125</v>
      </c>
    </row>
    <row r="256" spans="1:13" ht="15.75" customHeight="1" x14ac:dyDescent="0.25">
      <c r="A256" s="6" t="s">
        <v>31</v>
      </c>
      <c r="B256" s="6">
        <v>1189833</v>
      </c>
      <c r="C256" s="7">
        <v>44362</v>
      </c>
      <c r="D256" s="6" t="s">
        <v>28</v>
      </c>
      <c r="E256" s="6" t="s">
        <v>29</v>
      </c>
      <c r="F256" s="6" t="s">
        <v>32</v>
      </c>
      <c r="G256" s="6" t="s">
        <v>21</v>
      </c>
      <c r="H256" s="8">
        <v>0.5</v>
      </c>
      <c r="I256" s="9">
        <v>5000</v>
      </c>
      <c r="J256" s="10">
        <v>2500</v>
      </c>
      <c r="K256" s="10">
        <v>1375</v>
      </c>
      <c r="L256" s="11">
        <v>0.55000000000000004</v>
      </c>
      <c r="M256" s="28">
        <v>1125</v>
      </c>
    </row>
    <row r="257" spans="1:13" ht="15.75" customHeight="1" x14ac:dyDescent="0.25">
      <c r="A257" s="6" t="s">
        <v>31</v>
      </c>
      <c r="B257" s="6">
        <v>1189833</v>
      </c>
      <c r="C257" s="7">
        <v>44362</v>
      </c>
      <c r="D257" s="6" t="s">
        <v>28</v>
      </c>
      <c r="E257" s="6" t="s">
        <v>29</v>
      </c>
      <c r="F257" s="6" t="s">
        <v>32</v>
      </c>
      <c r="G257" s="6" t="s">
        <v>22</v>
      </c>
      <c r="H257" s="8">
        <v>0.65</v>
      </c>
      <c r="I257" s="9">
        <v>8000</v>
      </c>
      <c r="J257" s="10">
        <v>5200</v>
      </c>
      <c r="K257" s="10">
        <v>1040</v>
      </c>
      <c r="L257" s="11">
        <v>0.2</v>
      </c>
      <c r="M257" s="28">
        <v>4160</v>
      </c>
    </row>
    <row r="258" spans="1:13" ht="15.75" customHeight="1" x14ac:dyDescent="0.25">
      <c r="A258" s="6" t="s">
        <v>31</v>
      </c>
      <c r="B258" s="6">
        <v>1189833</v>
      </c>
      <c r="C258" s="7">
        <v>44391</v>
      </c>
      <c r="D258" s="6" t="s">
        <v>28</v>
      </c>
      <c r="E258" s="6" t="s">
        <v>29</v>
      </c>
      <c r="F258" s="6" t="s">
        <v>32</v>
      </c>
      <c r="G258" s="6" t="s">
        <v>17</v>
      </c>
      <c r="H258" s="8">
        <v>0.45</v>
      </c>
      <c r="I258" s="9">
        <v>9500</v>
      </c>
      <c r="J258" s="10">
        <v>4275</v>
      </c>
      <c r="K258" s="10">
        <v>1710</v>
      </c>
      <c r="L258" s="11">
        <v>0.4</v>
      </c>
      <c r="M258" s="28">
        <v>2565</v>
      </c>
    </row>
    <row r="259" spans="1:13" ht="15.75" customHeight="1" x14ac:dyDescent="0.25">
      <c r="A259" s="6" t="s">
        <v>31</v>
      </c>
      <c r="B259" s="6">
        <v>1189833</v>
      </c>
      <c r="C259" s="7">
        <v>44391</v>
      </c>
      <c r="D259" s="6" t="s">
        <v>28</v>
      </c>
      <c r="E259" s="6" t="s">
        <v>29</v>
      </c>
      <c r="F259" s="6" t="s">
        <v>32</v>
      </c>
      <c r="G259" s="6" t="s">
        <v>18</v>
      </c>
      <c r="H259" s="8">
        <v>0.5</v>
      </c>
      <c r="I259" s="9">
        <v>8000</v>
      </c>
      <c r="J259" s="10">
        <v>4000</v>
      </c>
      <c r="K259" s="10">
        <v>1000</v>
      </c>
      <c r="L259" s="11">
        <v>0.25</v>
      </c>
      <c r="M259" s="28">
        <v>3000</v>
      </c>
    </row>
    <row r="260" spans="1:13" ht="15.75" customHeight="1" x14ac:dyDescent="0.25">
      <c r="A260" s="6" t="s">
        <v>31</v>
      </c>
      <c r="B260" s="6">
        <v>1189833</v>
      </c>
      <c r="C260" s="7">
        <v>44391</v>
      </c>
      <c r="D260" s="6" t="s">
        <v>28</v>
      </c>
      <c r="E260" s="6" t="s">
        <v>29</v>
      </c>
      <c r="F260" s="6" t="s">
        <v>32</v>
      </c>
      <c r="G260" s="6" t="s">
        <v>19</v>
      </c>
      <c r="H260" s="8">
        <v>0.5</v>
      </c>
      <c r="I260" s="9">
        <v>7500</v>
      </c>
      <c r="J260" s="10">
        <v>3750</v>
      </c>
      <c r="K260" s="10">
        <v>1500</v>
      </c>
      <c r="L260" s="11">
        <v>0.4</v>
      </c>
      <c r="M260" s="28">
        <v>2250</v>
      </c>
    </row>
    <row r="261" spans="1:13" ht="15.75" customHeight="1" x14ac:dyDescent="0.25">
      <c r="A261" s="6" t="s">
        <v>31</v>
      </c>
      <c r="B261" s="6">
        <v>1189833</v>
      </c>
      <c r="C261" s="7">
        <v>44391</v>
      </c>
      <c r="D261" s="6" t="s">
        <v>28</v>
      </c>
      <c r="E261" s="6" t="s">
        <v>29</v>
      </c>
      <c r="F261" s="6" t="s">
        <v>32</v>
      </c>
      <c r="G261" s="6" t="s">
        <v>20</v>
      </c>
      <c r="H261" s="8">
        <v>0.45</v>
      </c>
      <c r="I261" s="9">
        <v>6500</v>
      </c>
      <c r="J261" s="10">
        <v>2925</v>
      </c>
      <c r="K261" s="10">
        <v>1023.7499999999999</v>
      </c>
      <c r="L261" s="11">
        <v>0.35</v>
      </c>
      <c r="M261" s="28">
        <v>1901.25</v>
      </c>
    </row>
    <row r="262" spans="1:13" ht="15.75" customHeight="1" x14ac:dyDescent="0.25">
      <c r="A262" s="6" t="s">
        <v>31</v>
      </c>
      <c r="B262" s="6">
        <v>1189833</v>
      </c>
      <c r="C262" s="7">
        <v>44391</v>
      </c>
      <c r="D262" s="6" t="s">
        <v>28</v>
      </c>
      <c r="E262" s="6" t="s">
        <v>29</v>
      </c>
      <c r="F262" s="6" t="s">
        <v>32</v>
      </c>
      <c r="G262" s="6" t="s">
        <v>21</v>
      </c>
      <c r="H262" s="8">
        <v>0.5</v>
      </c>
      <c r="I262" s="9">
        <v>7000</v>
      </c>
      <c r="J262" s="10">
        <v>3500</v>
      </c>
      <c r="K262" s="10">
        <v>1925.0000000000002</v>
      </c>
      <c r="L262" s="11">
        <v>0.55000000000000004</v>
      </c>
      <c r="M262" s="28">
        <v>1574.9999999999998</v>
      </c>
    </row>
    <row r="263" spans="1:13" ht="15.75" customHeight="1" x14ac:dyDescent="0.25">
      <c r="A263" s="6" t="s">
        <v>31</v>
      </c>
      <c r="B263" s="6">
        <v>1189833</v>
      </c>
      <c r="C263" s="7">
        <v>44391</v>
      </c>
      <c r="D263" s="6" t="s">
        <v>28</v>
      </c>
      <c r="E263" s="6" t="s">
        <v>29</v>
      </c>
      <c r="F263" s="6" t="s">
        <v>32</v>
      </c>
      <c r="G263" s="6" t="s">
        <v>22</v>
      </c>
      <c r="H263" s="8">
        <v>0.65</v>
      </c>
      <c r="I263" s="9">
        <v>7000</v>
      </c>
      <c r="J263" s="10">
        <v>4550</v>
      </c>
      <c r="K263" s="10">
        <v>910</v>
      </c>
      <c r="L263" s="11">
        <v>0.2</v>
      </c>
      <c r="M263" s="28">
        <v>3640</v>
      </c>
    </row>
    <row r="264" spans="1:13" ht="15.75" customHeight="1" x14ac:dyDescent="0.25">
      <c r="A264" s="6" t="s">
        <v>31</v>
      </c>
      <c r="B264" s="6">
        <v>1189833</v>
      </c>
      <c r="C264" s="7">
        <v>44423</v>
      </c>
      <c r="D264" s="6" t="s">
        <v>28</v>
      </c>
      <c r="E264" s="6" t="s">
        <v>29</v>
      </c>
      <c r="F264" s="6" t="s">
        <v>32</v>
      </c>
      <c r="G264" s="6" t="s">
        <v>17</v>
      </c>
      <c r="H264" s="8">
        <v>0.5</v>
      </c>
      <c r="I264" s="9">
        <v>9000</v>
      </c>
      <c r="J264" s="10">
        <v>4500</v>
      </c>
      <c r="K264" s="10">
        <v>1800</v>
      </c>
      <c r="L264" s="11">
        <v>0.4</v>
      </c>
      <c r="M264" s="28">
        <v>2700</v>
      </c>
    </row>
    <row r="265" spans="1:13" ht="15.75" customHeight="1" x14ac:dyDescent="0.25">
      <c r="A265" s="6" t="s">
        <v>31</v>
      </c>
      <c r="B265" s="6">
        <v>1189833</v>
      </c>
      <c r="C265" s="7">
        <v>44423</v>
      </c>
      <c r="D265" s="6" t="s">
        <v>28</v>
      </c>
      <c r="E265" s="6" t="s">
        <v>29</v>
      </c>
      <c r="F265" s="6" t="s">
        <v>32</v>
      </c>
      <c r="G265" s="6" t="s">
        <v>18</v>
      </c>
      <c r="H265" s="8">
        <v>0.55000000000000004</v>
      </c>
      <c r="I265" s="9">
        <v>8500</v>
      </c>
      <c r="J265" s="10">
        <v>4675</v>
      </c>
      <c r="K265" s="10">
        <v>1168.75</v>
      </c>
      <c r="L265" s="11">
        <v>0.25</v>
      </c>
      <c r="M265" s="28">
        <v>3506.25</v>
      </c>
    </row>
    <row r="266" spans="1:13" ht="15.75" customHeight="1" x14ac:dyDescent="0.25">
      <c r="A266" s="6" t="s">
        <v>31</v>
      </c>
      <c r="B266" s="6">
        <v>1189833</v>
      </c>
      <c r="C266" s="7">
        <v>44423</v>
      </c>
      <c r="D266" s="6" t="s">
        <v>28</v>
      </c>
      <c r="E266" s="6" t="s">
        <v>29</v>
      </c>
      <c r="F266" s="6" t="s">
        <v>32</v>
      </c>
      <c r="G266" s="6" t="s">
        <v>19</v>
      </c>
      <c r="H266" s="8">
        <v>0.5</v>
      </c>
      <c r="I266" s="9">
        <v>7250</v>
      </c>
      <c r="J266" s="10">
        <v>3625</v>
      </c>
      <c r="K266" s="10">
        <v>1450</v>
      </c>
      <c r="L266" s="11">
        <v>0.4</v>
      </c>
      <c r="M266" s="28">
        <v>2175</v>
      </c>
    </row>
    <row r="267" spans="1:13" ht="15.75" customHeight="1" x14ac:dyDescent="0.25">
      <c r="A267" s="6" t="s">
        <v>31</v>
      </c>
      <c r="B267" s="6">
        <v>1189833</v>
      </c>
      <c r="C267" s="7">
        <v>44423</v>
      </c>
      <c r="D267" s="6" t="s">
        <v>28</v>
      </c>
      <c r="E267" s="6" t="s">
        <v>29</v>
      </c>
      <c r="F267" s="6" t="s">
        <v>32</v>
      </c>
      <c r="G267" s="6" t="s">
        <v>20</v>
      </c>
      <c r="H267" s="8">
        <v>0.5</v>
      </c>
      <c r="I267" s="9">
        <v>6750</v>
      </c>
      <c r="J267" s="10">
        <v>3375</v>
      </c>
      <c r="K267" s="10">
        <v>1181.25</v>
      </c>
      <c r="L267" s="11">
        <v>0.35</v>
      </c>
      <c r="M267" s="28">
        <v>2193.75</v>
      </c>
    </row>
    <row r="268" spans="1:13" ht="15.75" customHeight="1" x14ac:dyDescent="0.25">
      <c r="A268" s="6" t="s">
        <v>31</v>
      </c>
      <c r="B268" s="6">
        <v>1189833</v>
      </c>
      <c r="C268" s="7">
        <v>44423</v>
      </c>
      <c r="D268" s="6" t="s">
        <v>28</v>
      </c>
      <c r="E268" s="6" t="s">
        <v>29</v>
      </c>
      <c r="F268" s="6" t="s">
        <v>32</v>
      </c>
      <c r="G268" s="6" t="s">
        <v>21</v>
      </c>
      <c r="H268" s="8">
        <v>0.6</v>
      </c>
      <c r="I268" s="9">
        <v>6750</v>
      </c>
      <c r="J268" s="10">
        <v>4050</v>
      </c>
      <c r="K268" s="10">
        <v>2227.5</v>
      </c>
      <c r="L268" s="11">
        <v>0.55000000000000004</v>
      </c>
      <c r="M268" s="28">
        <v>1822.5</v>
      </c>
    </row>
    <row r="269" spans="1:13" ht="15.75" customHeight="1" x14ac:dyDescent="0.25">
      <c r="A269" s="6" t="s">
        <v>31</v>
      </c>
      <c r="B269" s="6">
        <v>1189833</v>
      </c>
      <c r="C269" s="7">
        <v>44423</v>
      </c>
      <c r="D269" s="6" t="s">
        <v>28</v>
      </c>
      <c r="E269" s="6" t="s">
        <v>29</v>
      </c>
      <c r="F269" s="6" t="s">
        <v>32</v>
      </c>
      <c r="G269" s="6" t="s">
        <v>22</v>
      </c>
      <c r="H269" s="8">
        <v>0.65</v>
      </c>
      <c r="I269" s="9">
        <v>6500</v>
      </c>
      <c r="J269" s="10">
        <v>4225</v>
      </c>
      <c r="K269" s="10">
        <v>845</v>
      </c>
      <c r="L269" s="11">
        <v>0.2</v>
      </c>
      <c r="M269" s="28">
        <v>3380</v>
      </c>
    </row>
    <row r="270" spans="1:13" ht="15.75" customHeight="1" x14ac:dyDescent="0.25">
      <c r="A270" s="6" t="s">
        <v>31</v>
      </c>
      <c r="B270" s="6">
        <v>1189833</v>
      </c>
      <c r="C270" s="7">
        <v>44455</v>
      </c>
      <c r="D270" s="6" t="s">
        <v>28</v>
      </c>
      <c r="E270" s="6" t="s">
        <v>29</v>
      </c>
      <c r="F270" s="6" t="s">
        <v>32</v>
      </c>
      <c r="G270" s="6" t="s">
        <v>17</v>
      </c>
      <c r="H270" s="8">
        <v>0.5</v>
      </c>
      <c r="I270" s="9">
        <v>8500</v>
      </c>
      <c r="J270" s="10">
        <v>4250</v>
      </c>
      <c r="K270" s="10">
        <v>1700</v>
      </c>
      <c r="L270" s="11">
        <v>0.4</v>
      </c>
      <c r="M270" s="28">
        <v>2550</v>
      </c>
    </row>
    <row r="271" spans="1:13" ht="15.75" customHeight="1" x14ac:dyDescent="0.25">
      <c r="A271" s="6" t="s">
        <v>31</v>
      </c>
      <c r="B271" s="6">
        <v>1189833</v>
      </c>
      <c r="C271" s="7">
        <v>44455</v>
      </c>
      <c r="D271" s="6" t="s">
        <v>28</v>
      </c>
      <c r="E271" s="6" t="s">
        <v>29</v>
      </c>
      <c r="F271" s="6" t="s">
        <v>32</v>
      </c>
      <c r="G271" s="6" t="s">
        <v>18</v>
      </c>
      <c r="H271" s="8">
        <v>0.55000000000000004</v>
      </c>
      <c r="I271" s="9">
        <v>8500</v>
      </c>
      <c r="J271" s="10">
        <v>4675</v>
      </c>
      <c r="K271" s="10">
        <v>1168.75</v>
      </c>
      <c r="L271" s="11">
        <v>0.25</v>
      </c>
      <c r="M271" s="28">
        <v>3506.25</v>
      </c>
    </row>
    <row r="272" spans="1:13" ht="15.75" customHeight="1" x14ac:dyDescent="0.25">
      <c r="A272" s="6" t="s">
        <v>31</v>
      </c>
      <c r="B272" s="6">
        <v>1189833</v>
      </c>
      <c r="C272" s="7">
        <v>44455</v>
      </c>
      <c r="D272" s="6" t="s">
        <v>28</v>
      </c>
      <c r="E272" s="6" t="s">
        <v>29</v>
      </c>
      <c r="F272" s="6" t="s">
        <v>32</v>
      </c>
      <c r="G272" s="6" t="s">
        <v>19</v>
      </c>
      <c r="H272" s="8">
        <v>0.5</v>
      </c>
      <c r="I272" s="9">
        <v>7000</v>
      </c>
      <c r="J272" s="10">
        <v>3500</v>
      </c>
      <c r="K272" s="10">
        <v>1400</v>
      </c>
      <c r="L272" s="11">
        <v>0.4</v>
      </c>
      <c r="M272" s="28">
        <v>2100</v>
      </c>
    </row>
    <row r="273" spans="1:13" ht="15.75" customHeight="1" x14ac:dyDescent="0.25">
      <c r="A273" s="6" t="s">
        <v>31</v>
      </c>
      <c r="B273" s="6">
        <v>1189833</v>
      </c>
      <c r="C273" s="7">
        <v>44455</v>
      </c>
      <c r="D273" s="6" t="s">
        <v>28</v>
      </c>
      <c r="E273" s="6" t="s">
        <v>29</v>
      </c>
      <c r="F273" s="6" t="s">
        <v>32</v>
      </c>
      <c r="G273" s="6" t="s">
        <v>20</v>
      </c>
      <c r="H273" s="8">
        <v>0.5</v>
      </c>
      <c r="I273" s="9">
        <v>6500</v>
      </c>
      <c r="J273" s="10">
        <v>3250</v>
      </c>
      <c r="K273" s="10">
        <v>1137.5</v>
      </c>
      <c r="L273" s="11">
        <v>0.35</v>
      </c>
      <c r="M273" s="28">
        <v>2112.5</v>
      </c>
    </row>
    <row r="274" spans="1:13" ht="15.75" customHeight="1" x14ac:dyDescent="0.25">
      <c r="A274" s="6" t="s">
        <v>31</v>
      </c>
      <c r="B274" s="6">
        <v>1189833</v>
      </c>
      <c r="C274" s="7">
        <v>44455</v>
      </c>
      <c r="D274" s="6" t="s">
        <v>28</v>
      </c>
      <c r="E274" s="6" t="s">
        <v>29</v>
      </c>
      <c r="F274" s="6" t="s">
        <v>32</v>
      </c>
      <c r="G274" s="6" t="s">
        <v>21</v>
      </c>
      <c r="H274" s="8">
        <v>0.6</v>
      </c>
      <c r="I274" s="9">
        <v>6500</v>
      </c>
      <c r="J274" s="10">
        <v>3900</v>
      </c>
      <c r="K274" s="10">
        <v>2145</v>
      </c>
      <c r="L274" s="11">
        <v>0.55000000000000004</v>
      </c>
      <c r="M274" s="28">
        <v>1755</v>
      </c>
    </row>
    <row r="275" spans="1:13" ht="15.75" customHeight="1" x14ac:dyDescent="0.25">
      <c r="A275" s="6" t="s">
        <v>31</v>
      </c>
      <c r="B275" s="6">
        <v>1189833</v>
      </c>
      <c r="C275" s="7">
        <v>44455</v>
      </c>
      <c r="D275" s="6" t="s">
        <v>28</v>
      </c>
      <c r="E275" s="6" t="s">
        <v>29</v>
      </c>
      <c r="F275" s="6" t="s">
        <v>32</v>
      </c>
      <c r="G275" s="6" t="s">
        <v>22</v>
      </c>
      <c r="H275" s="8">
        <v>0.65</v>
      </c>
      <c r="I275" s="9">
        <v>7000</v>
      </c>
      <c r="J275" s="10">
        <v>4550</v>
      </c>
      <c r="K275" s="10">
        <v>910</v>
      </c>
      <c r="L275" s="11">
        <v>0.2</v>
      </c>
      <c r="M275" s="28">
        <v>3640</v>
      </c>
    </row>
    <row r="276" spans="1:13" ht="15.75" customHeight="1" x14ac:dyDescent="0.25">
      <c r="A276" s="6" t="s">
        <v>31</v>
      </c>
      <c r="B276" s="6">
        <v>1189833</v>
      </c>
      <c r="C276" s="7">
        <v>44484</v>
      </c>
      <c r="D276" s="6" t="s">
        <v>28</v>
      </c>
      <c r="E276" s="6" t="s">
        <v>29</v>
      </c>
      <c r="F276" s="6" t="s">
        <v>32</v>
      </c>
      <c r="G276" s="6" t="s">
        <v>17</v>
      </c>
      <c r="H276" s="8">
        <v>0.5</v>
      </c>
      <c r="I276" s="9">
        <v>8000</v>
      </c>
      <c r="J276" s="10">
        <v>4000</v>
      </c>
      <c r="K276" s="10">
        <v>1600</v>
      </c>
      <c r="L276" s="11">
        <v>0.4</v>
      </c>
      <c r="M276" s="28">
        <v>2400</v>
      </c>
    </row>
    <row r="277" spans="1:13" ht="15.75" customHeight="1" x14ac:dyDescent="0.25">
      <c r="A277" s="6" t="s">
        <v>31</v>
      </c>
      <c r="B277" s="6">
        <v>1189833</v>
      </c>
      <c r="C277" s="7">
        <v>44484</v>
      </c>
      <c r="D277" s="6" t="s">
        <v>28</v>
      </c>
      <c r="E277" s="6" t="s">
        <v>29</v>
      </c>
      <c r="F277" s="6" t="s">
        <v>32</v>
      </c>
      <c r="G277" s="6" t="s">
        <v>18</v>
      </c>
      <c r="H277" s="8">
        <v>0.55000000000000004</v>
      </c>
      <c r="I277" s="9">
        <v>8000</v>
      </c>
      <c r="J277" s="10">
        <v>4400</v>
      </c>
      <c r="K277" s="10">
        <v>1100</v>
      </c>
      <c r="L277" s="11">
        <v>0.25</v>
      </c>
      <c r="M277" s="28">
        <v>3300</v>
      </c>
    </row>
    <row r="278" spans="1:13" ht="15.75" customHeight="1" x14ac:dyDescent="0.25">
      <c r="A278" s="6" t="s">
        <v>31</v>
      </c>
      <c r="B278" s="6">
        <v>1189833</v>
      </c>
      <c r="C278" s="7">
        <v>44484</v>
      </c>
      <c r="D278" s="6" t="s">
        <v>28</v>
      </c>
      <c r="E278" s="6" t="s">
        <v>29</v>
      </c>
      <c r="F278" s="6" t="s">
        <v>32</v>
      </c>
      <c r="G278" s="6" t="s">
        <v>19</v>
      </c>
      <c r="H278" s="8">
        <v>0.5</v>
      </c>
      <c r="I278" s="9">
        <v>6500</v>
      </c>
      <c r="J278" s="10">
        <v>3250</v>
      </c>
      <c r="K278" s="10">
        <v>1300</v>
      </c>
      <c r="L278" s="11">
        <v>0.4</v>
      </c>
      <c r="M278" s="28">
        <v>1950</v>
      </c>
    </row>
    <row r="279" spans="1:13" ht="15.75" customHeight="1" x14ac:dyDescent="0.25">
      <c r="A279" s="6" t="s">
        <v>31</v>
      </c>
      <c r="B279" s="6">
        <v>1189833</v>
      </c>
      <c r="C279" s="7">
        <v>44484</v>
      </c>
      <c r="D279" s="6" t="s">
        <v>28</v>
      </c>
      <c r="E279" s="6" t="s">
        <v>29</v>
      </c>
      <c r="F279" s="6" t="s">
        <v>32</v>
      </c>
      <c r="G279" s="6" t="s">
        <v>20</v>
      </c>
      <c r="H279" s="8">
        <v>0.5</v>
      </c>
      <c r="I279" s="9">
        <v>6250</v>
      </c>
      <c r="J279" s="10">
        <v>3125</v>
      </c>
      <c r="K279" s="10">
        <v>1093.75</v>
      </c>
      <c r="L279" s="11">
        <v>0.35</v>
      </c>
      <c r="M279" s="28">
        <v>2031.25</v>
      </c>
    </row>
    <row r="280" spans="1:13" ht="15.75" customHeight="1" x14ac:dyDescent="0.25">
      <c r="A280" s="6" t="s">
        <v>31</v>
      </c>
      <c r="B280" s="6">
        <v>1189833</v>
      </c>
      <c r="C280" s="7">
        <v>44484</v>
      </c>
      <c r="D280" s="6" t="s">
        <v>28</v>
      </c>
      <c r="E280" s="6" t="s">
        <v>29</v>
      </c>
      <c r="F280" s="6" t="s">
        <v>32</v>
      </c>
      <c r="G280" s="6" t="s">
        <v>21</v>
      </c>
      <c r="H280" s="8">
        <v>0.6</v>
      </c>
      <c r="I280" s="9">
        <v>6000</v>
      </c>
      <c r="J280" s="10">
        <v>3600</v>
      </c>
      <c r="K280" s="10">
        <v>1980.0000000000002</v>
      </c>
      <c r="L280" s="11">
        <v>0.55000000000000004</v>
      </c>
      <c r="M280" s="28">
        <v>1619.9999999999998</v>
      </c>
    </row>
    <row r="281" spans="1:13" ht="15.75" customHeight="1" x14ac:dyDescent="0.25">
      <c r="A281" s="6" t="s">
        <v>31</v>
      </c>
      <c r="B281" s="6">
        <v>1189833</v>
      </c>
      <c r="C281" s="7">
        <v>44484</v>
      </c>
      <c r="D281" s="6" t="s">
        <v>28</v>
      </c>
      <c r="E281" s="6" t="s">
        <v>29</v>
      </c>
      <c r="F281" s="6" t="s">
        <v>32</v>
      </c>
      <c r="G281" s="6" t="s">
        <v>22</v>
      </c>
      <c r="H281" s="8">
        <v>0.65</v>
      </c>
      <c r="I281" s="9">
        <v>6500</v>
      </c>
      <c r="J281" s="10">
        <v>4225</v>
      </c>
      <c r="K281" s="10">
        <v>845</v>
      </c>
      <c r="L281" s="11">
        <v>0.2</v>
      </c>
      <c r="M281" s="28">
        <v>3380</v>
      </c>
    </row>
    <row r="282" spans="1:13" ht="15.75" customHeight="1" x14ac:dyDescent="0.25">
      <c r="A282" s="6" t="s">
        <v>31</v>
      </c>
      <c r="B282" s="6">
        <v>1189833</v>
      </c>
      <c r="C282" s="7">
        <v>44515</v>
      </c>
      <c r="D282" s="6" t="s">
        <v>28</v>
      </c>
      <c r="E282" s="6" t="s">
        <v>29</v>
      </c>
      <c r="F282" s="6" t="s">
        <v>32</v>
      </c>
      <c r="G282" s="6" t="s">
        <v>17</v>
      </c>
      <c r="H282" s="8">
        <v>0.5</v>
      </c>
      <c r="I282" s="9">
        <v>8250</v>
      </c>
      <c r="J282" s="10">
        <v>4125</v>
      </c>
      <c r="K282" s="10">
        <v>1650</v>
      </c>
      <c r="L282" s="11">
        <v>0.4</v>
      </c>
      <c r="M282" s="28">
        <v>2475</v>
      </c>
    </row>
    <row r="283" spans="1:13" ht="15.75" customHeight="1" x14ac:dyDescent="0.25">
      <c r="A283" s="6" t="s">
        <v>31</v>
      </c>
      <c r="B283" s="6">
        <v>1189833</v>
      </c>
      <c r="C283" s="7">
        <v>44515</v>
      </c>
      <c r="D283" s="6" t="s">
        <v>28</v>
      </c>
      <c r="E283" s="6" t="s">
        <v>29</v>
      </c>
      <c r="F283" s="6" t="s">
        <v>32</v>
      </c>
      <c r="G283" s="6" t="s">
        <v>18</v>
      </c>
      <c r="H283" s="8">
        <v>0.55000000000000004</v>
      </c>
      <c r="I283" s="9">
        <v>8250</v>
      </c>
      <c r="J283" s="10">
        <v>4537.5</v>
      </c>
      <c r="K283" s="10">
        <v>1134.375</v>
      </c>
      <c r="L283" s="11">
        <v>0.25</v>
      </c>
      <c r="M283" s="28">
        <v>3403.125</v>
      </c>
    </row>
    <row r="284" spans="1:13" ht="15.75" customHeight="1" x14ac:dyDescent="0.25">
      <c r="A284" s="6" t="s">
        <v>31</v>
      </c>
      <c r="B284" s="6">
        <v>1189833</v>
      </c>
      <c r="C284" s="7">
        <v>44515</v>
      </c>
      <c r="D284" s="6" t="s">
        <v>28</v>
      </c>
      <c r="E284" s="6" t="s">
        <v>29</v>
      </c>
      <c r="F284" s="6" t="s">
        <v>32</v>
      </c>
      <c r="G284" s="6" t="s">
        <v>19</v>
      </c>
      <c r="H284" s="8">
        <v>0.5</v>
      </c>
      <c r="I284" s="9">
        <v>6750</v>
      </c>
      <c r="J284" s="10">
        <v>3375</v>
      </c>
      <c r="K284" s="10">
        <v>1350</v>
      </c>
      <c r="L284" s="11">
        <v>0.4</v>
      </c>
      <c r="M284" s="28">
        <v>2025</v>
      </c>
    </row>
    <row r="285" spans="1:13" ht="15.75" customHeight="1" x14ac:dyDescent="0.25">
      <c r="A285" s="6" t="s">
        <v>31</v>
      </c>
      <c r="B285" s="6">
        <v>1189833</v>
      </c>
      <c r="C285" s="7">
        <v>44515</v>
      </c>
      <c r="D285" s="6" t="s">
        <v>28</v>
      </c>
      <c r="E285" s="6" t="s">
        <v>29</v>
      </c>
      <c r="F285" s="6" t="s">
        <v>32</v>
      </c>
      <c r="G285" s="6" t="s">
        <v>20</v>
      </c>
      <c r="H285" s="8">
        <v>0.5</v>
      </c>
      <c r="I285" s="9">
        <v>6500</v>
      </c>
      <c r="J285" s="10">
        <v>3250</v>
      </c>
      <c r="K285" s="10">
        <v>1137.5</v>
      </c>
      <c r="L285" s="11">
        <v>0.35</v>
      </c>
      <c r="M285" s="28">
        <v>2112.5</v>
      </c>
    </row>
    <row r="286" spans="1:13" ht="15.75" customHeight="1" x14ac:dyDescent="0.25">
      <c r="A286" s="6" t="s">
        <v>31</v>
      </c>
      <c r="B286" s="6">
        <v>1189833</v>
      </c>
      <c r="C286" s="7">
        <v>44515</v>
      </c>
      <c r="D286" s="6" t="s">
        <v>28</v>
      </c>
      <c r="E286" s="6" t="s">
        <v>29</v>
      </c>
      <c r="F286" s="6" t="s">
        <v>32</v>
      </c>
      <c r="G286" s="6" t="s">
        <v>21</v>
      </c>
      <c r="H286" s="8">
        <v>0.6</v>
      </c>
      <c r="I286" s="9">
        <v>6000</v>
      </c>
      <c r="J286" s="10">
        <v>3600</v>
      </c>
      <c r="K286" s="10">
        <v>1980.0000000000002</v>
      </c>
      <c r="L286" s="11">
        <v>0.55000000000000004</v>
      </c>
      <c r="M286" s="28">
        <v>1619.9999999999998</v>
      </c>
    </row>
    <row r="287" spans="1:13" ht="15.75" customHeight="1" x14ac:dyDescent="0.25">
      <c r="A287" s="6" t="s">
        <v>31</v>
      </c>
      <c r="B287" s="6">
        <v>1189833</v>
      </c>
      <c r="C287" s="7">
        <v>44515</v>
      </c>
      <c r="D287" s="6" t="s">
        <v>28</v>
      </c>
      <c r="E287" s="6" t="s">
        <v>29</v>
      </c>
      <c r="F287" s="6" t="s">
        <v>32</v>
      </c>
      <c r="G287" s="6" t="s">
        <v>22</v>
      </c>
      <c r="H287" s="8">
        <v>0.65</v>
      </c>
      <c r="I287" s="9">
        <v>7000</v>
      </c>
      <c r="J287" s="10">
        <v>4550</v>
      </c>
      <c r="K287" s="10">
        <v>910</v>
      </c>
      <c r="L287" s="11">
        <v>0.2</v>
      </c>
      <c r="M287" s="28">
        <v>3640</v>
      </c>
    </row>
    <row r="288" spans="1:13" ht="15.75" customHeight="1" x14ac:dyDescent="0.25">
      <c r="A288" s="6" t="s">
        <v>31</v>
      </c>
      <c r="B288" s="6">
        <v>1189833</v>
      </c>
      <c r="C288" s="7">
        <v>44544</v>
      </c>
      <c r="D288" s="6" t="s">
        <v>28</v>
      </c>
      <c r="E288" s="6" t="s">
        <v>29</v>
      </c>
      <c r="F288" s="6" t="s">
        <v>32</v>
      </c>
      <c r="G288" s="6" t="s">
        <v>17</v>
      </c>
      <c r="H288" s="8">
        <v>0.5</v>
      </c>
      <c r="I288" s="9">
        <v>9000</v>
      </c>
      <c r="J288" s="10">
        <v>4500</v>
      </c>
      <c r="K288" s="10">
        <v>1800</v>
      </c>
      <c r="L288" s="11">
        <v>0.4</v>
      </c>
      <c r="M288" s="28">
        <v>2700</v>
      </c>
    </row>
    <row r="289" spans="1:13" ht="15.75" customHeight="1" x14ac:dyDescent="0.25">
      <c r="A289" s="6" t="s">
        <v>31</v>
      </c>
      <c r="B289" s="6">
        <v>1189833</v>
      </c>
      <c r="C289" s="7">
        <v>44544</v>
      </c>
      <c r="D289" s="6" t="s">
        <v>28</v>
      </c>
      <c r="E289" s="6" t="s">
        <v>29</v>
      </c>
      <c r="F289" s="6" t="s">
        <v>32</v>
      </c>
      <c r="G289" s="6" t="s">
        <v>18</v>
      </c>
      <c r="H289" s="8">
        <v>0.55000000000000004</v>
      </c>
      <c r="I289" s="9">
        <v>9000</v>
      </c>
      <c r="J289" s="10">
        <v>4950</v>
      </c>
      <c r="K289" s="10">
        <v>1237.5</v>
      </c>
      <c r="L289" s="11">
        <v>0.25</v>
      </c>
      <c r="M289" s="28">
        <v>3712.5</v>
      </c>
    </row>
    <row r="290" spans="1:13" ht="15.75" customHeight="1" x14ac:dyDescent="0.25">
      <c r="A290" s="6" t="s">
        <v>31</v>
      </c>
      <c r="B290" s="6">
        <v>1189833</v>
      </c>
      <c r="C290" s="7">
        <v>44544</v>
      </c>
      <c r="D290" s="6" t="s">
        <v>28</v>
      </c>
      <c r="E290" s="6" t="s">
        <v>29</v>
      </c>
      <c r="F290" s="6" t="s">
        <v>32</v>
      </c>
      <c r="G290" s="6" t="s">
        <v>19</v>
      </c>
      <c r="H290" s="8">
        <v>0.5</v>
      </c>
      <c r="I290" s="9">
        <v>7000</v>
      </c>
      <c r="J290" s="10">
        <v>3500</v>
      </c>
      <c r="K290" s="10">
        <v>1400</v>
      </c>
      <c r="L290" s="11">
        <v>0.4</v>
      </c>
      <c r="M290" s="28">
        <v>2100</v>
      </c>
    </row>
    <row r="291" spans="1:13" ht="15.75" customHeight="1" x14ac:dyDescent="0.25">
      <c r="A291" s="6" t="s">
        <v>31</v>
      </c>
      <c r="B291" s="6">
        <v>1189833</v>
      </c>
      <c r="C291" s="7">
        <v>44544</v>
      </c>
      <c r="D291" s="6" t="s">
        <v>28</v>
      </c>
      <c r="E291" s="6" t="s">
        <v>29</v>
      </c>
      <c r="F291" s="6" t="s">
        <v>32</v>
      </c>
      <c r="G291" s="6" t="s">
        <v>20</v>
      </c>
      <c r="H291" s="8">
        <v>0.5</v>
      </c>
      <c r="I291" s="9">
        <v>7000</v>
      </c>
      <c r="J291" s="10">
        <v>3500</v>
      </c>
      <c r="K291" s="10">
        <v>1225</v>
      </c>
      <c r="L291" s="11">
        <v>0.35</v>
      </c>
      <c r="M291" s="28">
        <v>2275</v>
      </c>
    </row>
    <row r="292" spans="1:13" ht="15.75" customHeight="1" x14ac:dyDescent="0.25">
      <c r="A292" s="6" t="s">
        <v>31</v>
      </c>
      <c r="B292" s="6">
        <v>1189833</v>
      </c>
      <c r="C292" s="7">
        <v>44544</v>
      </c>
      <c r="D292" s="6" t="s">
        <v>28</v>
      </c>
      <c r="E292" s="6" t="s">
        <v>29</v>
      </c>
      <c r="F292" s="6" t="s">
        <v>32</v>
      </c>
      <c r="G292" s="6" t="s">
        <v>21</v>
      </c>
      <c r="H292" s="8">
        <v>0.6</v>
      </c>
      <c r="I292" s="9">
        <v>6250</v>
      </c>
      <c r="J292" s="10">
        <v>3750</v>
      </c>
      <c r="K292" s="10">
        <v>2062.5</v>
      </c>
      <c r="L292" s="11">
        <v>0.55000000000000004</v>
      </c>
      <c r="M292" s="28">
        <v>1687.5</v>
      </c>
    </row>
    <row r="293" spans="1:13" ht="15.75" customHeight="1" x14ac:dyDescent="0.25">
      <c r="A293" s="6" t="s">
        <v>31</v>
      </c>
      <c r="B293" s="6">
        <v>1189833</v>
      </c>
      <c r="C293" s="7">
        <v>44544</v>
      </c>
      <c r="D293" s="6" t="s">
        <v>28</v>
      </c>
      <c r="E293" s="6" t="s">
        <v>29</v>
      </c>
      <c r="F293" s="6" t="s">
        <v>32</v>
      </c>
      <c r="G293" s="6" t="s">
        <v>22</v>
      </c>
      <c r="H293" s="8">
        <v>0.65</v>
      </c>
      <c r="I293" s="9">
        <v>7250</v>
      </c>
      <c r="J293" s="10">
        <v>4712.5</v>
      </c>
      <c r="K293" s="10">
        <v>942.5</v>
      </c>
      <c r="L293" s="11">
        <v>0.2</v>
      </c>
      <c r="M293" s="28">
        <v>3770</v>
      </c>
    </row>
    <row r="294" spans="1:13" ht="15.75" customHeight="1" x14ac:dyDescent="0.25">
      <c r="A294" s="6" t="s">
        <v>14</v>
      </c>
      <c r="B294" s="6">
        <v>1185732</v>
      </c>
      <c r="C294" s="7">
        <v>44211</v>
      </c>
      <c r="D294" s="6" t="s">
        <v>33</v>
      </c>
      <c r="E294" s="6" t="s">
        <v>34</v>
      </c>
      <c r="F294" s="6" t="s">
        <v>35</v>
      </c>
      <c r="G294" s="6" t="s">
        <v>17</v>
      </c>
      <c r="H294" s="8">
        <v>0.45</v>
      </c>
      <c r="I294" s="9">
        <v>4750</v>
      </c>
      <c r="J294" s="10">
        <v>2137.5</v>
      </c>
      <c r="K294" s="10">
        <v>855</v>
      </c>
      <c r="L294" s="11">
        <v>0.4</v>
      </c>
      <c r="M294" s="28">
        <v>1282.5</v>
      </c>
    </row>
    <row r="295" spans="1:13" ht="15.75" customHeight="1" x14ac:dyDescent="0.25">
      <c r="A295" s="6" t="s">
        <v>14</v>
      </c>
      <c r="B295" s="6">
        <v>1185732</v>
      </c>
      <c r="C295" s="7">
        <v>44211</v>
      </c>
      <c r="D295" s="6" t="s">
        <v>33</v>
      </c>
      <c r="E295" s="6" t="s">
        <v>34</v>
      </c>
      <c r="F295" s="6" t="s">
        <v>35</v>
      </c>
      <c r="G295" s="6" t="s">
        <v>18</v>
      </c>
      <c r="H295" s="8">
        <v>0.45</v>
      </c>
      <c r="I295" s="9">
        <v>2750</v>
      </c>
      <c r="J295" s="10">
        <v>1237.5</v>
      </c>
      <c r="K295" s="10">
        <v>433.125</v>
      </c>
      <c r="L295" s="11">
        <v>0.35</v>
      </c>
      <c r="M295" s="28">
        <v>804.375</v>
      </c>
    </row>
    <row r="296" spans="1:13" ht="15.75" customHeight="1" x14ac:dyDescent="0.25">
      <c r="A296" s="6" t="s">
        <v>14</v>
      </c>
      <c r="B296" s="6">
        <v>1185732</v>
      </c>
      <c r="C296" s="7">
        <v>44211</v>
      </c>
      <c r="D296" s="6" t="s">
        <v>33</v>
      </c>
      <c r="E296" s="6" t="s">
        <v>34</v>
      </c>
      <c r="F296" s="6" t="s">
        <v>35</v>
      </c>
      <c r="G296" s="6" t="s">
        <v>19</v>
      </c>
      <c r="H296" s="8">
        <v>0.35000000000000003</v>
      </c>
      <c r="I296" s="9">
        <v>2750</v>
      </c>
      <c r="J296" s="10">
        <v>962.50000000000011</v>
      </c>
      <c r="K296" s="10">
        <v>336.875</v>
      </c>
      <c r="L296" s="11">
        <v>0.35</v>
      </c>
      <c r="M296" s="28">
        <v>625.62500000000011</v>
      </c>
    </row>
    <row r="297" spans="1:13" ht="15.75" customHeight="1" x14ac:dyDescent="0.25">
      <c r="A297" s="6" t="s">
        <v>14</v>
      </c>
      <c r="B297" s="6">
        <v>1185732</v>
      </c>
      <c r="C297" s="7">
        <v>44211</v>
      </c>
      <c r="D297" s="6" t="s">
        <v>33</v>
      </c>
      <c r="E297" s="6" t="s">
        <v>34</v>
      </c>
      <c r="F297" s="6" t="s">
        <v>35</v>
      </c>
      <c r="G297" s="6" t="s">
        <v>20</v>
      </c>
      <c r="H297" s="8">
        <v>0.4</v>
      </c>
      <c r="I297" s="9">
        <v>1250</v>
      </c>
      <c r="J297" s="10">
        <v>500</v>
      </c>
      <c r="K297" s="10">
        <v>200</v>
      </c>
      <c r="L297" s="11">
        <v>0.4</v>
      </c>
      <c r="M297" s="28">
        <v>300</v>
      </c>
    </row>
    <row r="298" spans="1:13" ht="15.75" customHeight="1" x14ac:dyDescent="0.25">
      <c r="A298" s="6" t="s">
        <v>14</v>
      </c>
      <c r="B298" s="6">
        <v>1185732</v>
      </c>
      <c r="C298" s="7">
        <v>44211</v>
      </c>
      <c r="D298" s="6" t="s">
        <v>33</v>
      </c>
      <c r="E298" s="6" t="s">
        <v>34</v>
      </c>
      <c r="F298" s="6" t="s">
        <v>35</v>
      </c>
      <c r="G298" s="6" t="s">
        <v>21</v>
      </c>
      <c r="H298" s="8">
        <v>0.54999999999999993</v>
      </c>
      <c r="I298" s="9">
        <v>1750</v>
      </c>
      <c r="J298" s="10">
        <v>962.49999999999989</v>
      </c>
      <c r="K298" s="10">
        <v>336.87499999999994</v>
      </c>
      <c r="L298" s="11">
        <v>0.35</v>
      </c>
      <c r="M298" s="28">
        <v>625.625</v>
      </c>
    </row>
    <row r="299" spans="1:13" ht="15.75" customHeight="1" x14ac:dyDescent="0.25">
      <c r="A299" s="6" t="s">
        <v>14</v>
      </c>
      <c r="B299" s="6">
        <v>1185732</v>
      </c>
      <c r="C299" s="7">
        <v>44211</v>
      </c>
      <c r="D299" s="6" t="s">
        <v>33</v>
      </c>
      <c r="E299" s="6" t="s">
        <v>34</v>
      </c>
      <c r="F299" s="6" t="s">
        <v>35</v>
      </c>
      <c r="G299" s="6" t="s">
        <v>22</v>
      </c>
      <c r="H299" s="8">
        <v>0.45</v>
      </c>
      <c r="I299" s="9">
        <v>2750</v>
      </c>
      <c r="J299" s="10">
        <v>1237.5</v>
      </c>
      <c r="K299" s="10">
        <v>618.75</v>
      </c>
      <c r="L299" s="11">
        <v>0.5</v>
      </c>
      <c r="M299" s="28">
        <v>618.75</v>
      </c>
    </row>
    <row r="300" spans="1:13" ht="15.75" customHeight="1" x14ac:dyDescent="0.25">
      <c r="A300" s="6" t="s">
        <v>14</v>
      </c>
      <c r="B300" s="6">
        <v>1185732</v>
      </c>
      <c r="C300" s="7">
        <v>44242</v>
      </c>
      <c r="D300" s="6" t="s">
        <v>33</v>
      </c>
      <c r="E300" s="6" t="s">
        <v>34</v>
      </c>
      <c r="F300" s="6" t="s">
        <v>35</v>
      </c>
      <c r="G300" s="6" t="s">
        <v>17</v>
      </c>
      <c r="H300" s="8">
        <v>0.45</v>
      </c>
      <c r="I300" s="9">
        <v>5250</v>
      </c>
      <c r="J300" s="10">
        <v>2362.5</v>
      </c>
      <c r="K300" s="10">
        <v>945</v>
      </c>
      <c r="L300" s="11">
        <v>0.4</v>
      </c>
      <c r="M300" s="28">
        <v>1417.5</v>
      </c>
    </row>
    <row r="301" spans="1:13" ht="15.75" customHeight="1" x14ac:dyDescent="0.25">
      <c r="A301" s="6" t="s">
        <v>14</v>
      </c>
      <c r="B301" s="6">
        <v>1185732</v>
      </c>
      <c r="C301" s="7">
        <v>44242</v>
      </c>
      <c r="D301" s="6" t="s">
        <v>33</v>
      </c>
      <c r="E301" s="6" t="s">
        <v>34</v>
      </c>
      <c r="F301" s="6" t="s">
        <v>35</v>
      </c>
      <c r="G301" s="6" t="s">
        <v>18</v>
      </c>
      <c r="H301" s="8">
        <v>0.45</v>
      </c>
      <c r="I301" s="9">
        <v>1750</v>
      </c>
      <c r="J301" s="10">
        <v>787.5</v>
      </c>
      <c r="K301" s="10">
        <v>275.625</v>
      </c>
      <c r="L301" s="11">
        <v>0.35</v>
      </c>
      <c r="M301" s="28">
        <v>511.875</v>
      </c>
    </row>
    <row r="302" spans="1:13" ht="15.75" customHeight="1" x14ac:dyDescent="0.25">
      <c r="A302" s="6" t="s">
        <v>14</v>
      </c>
      <c r="B302" s="6">
        <v>1185732</v>
      </c>
      <c r="C302" s="7">
        <v>44242</v>
      </c>
      <c r="D302" s="6" t="s">
        <v>33</v>
      </c>
      <c r="E302" s="6" t="s">
        <v>34</v>
      </c>
      <c r="F302" s="6" t="s">
        <v>35</v>
      </c>
      <c r="G302" s="6" t="s">
        <v>19</v>
      </c>
      <c r="H302" s="8">
        <v>0.35000000000000003</v>
      </c>
      <c r="I302" s="9">
        <v>2250</v>
      </c>
      <c r="J302" s="10">
        <v>787.50000000000011</v>
      </c>
      <c r="K302" s="10">
        <v>275.625</v>
      </c>
      <c r="L302" s="11">
        <v>0.35</v>
      </c>
      <c r="M302" s="28">
        <v>511.87500000000011</v>
      </c>
    </row>
    <row r="303" spans="1:13" ht="15.75" customHeight="1" x14ac:dyDescent="0.25">
      <c r="A303" s="6" t="s">
        <v>14</v>
      </c>
      <c r="B303" s="6">
        <v>1185732</v>
      </c>
      <c r="C303" s="7">
        <v>44242</v>
      </c>
      <c r="D303" s="6" t="s">
        <v>33</v>
      </c>
      <c r="E303" s="6" t="s">
        <v>34</v>
      </c>
      <c r="F303" s="6" t="s">
        <v>35</v>
      </c>
      <c r="G303" s="6" t="s">
        <v>20</v>
      </c>
      <c r="H303" s="8">
        <v>0.4</v>
      </c>
      <c r="I303" s="9">
        <v>1000</v>
      </c>
      <c r="J303" s="10">
        <v>400</v>
      </c>
      <c r="K303" s="10">
        <v>160</v>
      </c>
      <c r="L303" s="11">
        <v>0.4</v>
      </c>
      <c r="M303" s="28">
        <v>240</v>
      </c>
    </row>
    <row r="304" spans="1:13" ht="15.75" customHeight="1" x14ac:dyDescent="0.25">
      <c r="A304" s="6" t="s">
        <v>14</v>
      </c>
      <c r="B304" s="6">
        <v>1185732</v>
      </c>
      <c r="C304" s="7">
        <v>44242</v>
      </c>
      <c r="D304" s="6" t="s">
        <v>33</v>
      </c>
      <c r="E304" s="6" t="s">
        <v>34</v>
      </c>
      <c r="F304" s="6" t="s">
        <v>35</v>
      </c>
      <c r="G304" s="6" t="s">
        <v>21</v>
      </c>
      <c r="H304" s="8">
        <v>0.54999999999999993</v>
      </c>
      <c r="I304" s="9">
        <v>1750</v>
      </c>
      <c r="J304" s="10">
        <v>962.49999999999989</v>
      </c>
      <c r="K304" s="10">
        <v>336.87499999999994</v>
      </c>
      <c r="L304" s="11">
        <v>0.35</v>
      </c>
      <c r="M304" s="28">
        <v>625.625</v>
      </c>
    </row>
    <row r="305" spans="1:13" ht="15.75" customHeight="1" x14ac:dyDescent="0.25">
      <c r="A305" s="6" t="s">
        <v>14</v>
      </c>
      <c r="B305" s="6">
        <v>1185732</v>
      </c>
      <c r="C305" s="7">
        <v>44242</v>
      </c>
      <c r="D305" s="6" t="s">
        <v>33</v>
      </c>
      <c r="E305" s="6" t="s">
        <v>34</v>
      </c>
      <c r="F305" s="6" t="s">
        <v>35</v>
      </c>
      <c r="G305" s="6" t="s">
        <v>22</v>
      </c>
      <c r="H305" s="8">
        <v>0.45</v>
      </c>
      <c r="I305" s="9">
        <v>2750</v>
      </c>
      <c r="J305" s="10">
        <v>1237.5</v>
      </c>
      <c r="K305" s="10">
        <v>618.75</v>
      </c>
      <c r="L305" s="11">
        <v>0.5</v>
      </c>
      <c r="M305" s="28">
        <v>618.75</v>
      </c>
    </row>
    <row r="306" spans="1:13" ht="15.75" customHeight="1" x14ac:dyDescent="0.25">
      <c r="A306" s="6" t="s">
        <v>14</v>
      </c>
      <c r="B306" s="6">
        <v>1185732</v>
      </c>
      <c r="C306" s="7">
        <v>44269</v>
      </c>
      <c r="D306" s="6" t="s">
        <v>33</v>
      </c>
      <c r="E306" s="6" t="s">
        <v>34</v>
      </c>
      <c r="F306" s="6" t="s">
        <v>35</v>
      </c>
      <c r="G306" s="6" t="s">
        <v>17</v>
      </c>
      <c r="H306" s="8">
        <v>0.5</v>
      </c>
      <c r="I306" s="9">
        <v>4950</v>
      </c>
      <c r="J306" s="10">
        <v>2475</v>
      </c>
      <c r="K306" s="10">
        <v>990</v>
      </c>
      <c r="L306" s="11">
        <v>0.4</v>
      </c>
      <c r="M306" s="28">
        <v>1485</v>
      </c>
    </row>
    <row r="307" spans="1:13" ht="15.75" customHeight="1" x14ac:dyDescent="0.25">
      <c r="A307" s="6" t="s">
        <v>14</v>
      </c>
      <c r="B307" s="6">
        <v>1185732</v>
      </c>
      <c r="C307" s="7">
        <v>44269</v>
      </c>
      <c r="D307" s="6" t="s">
        <v>33</v>
      </c>
      <c r="E307" s="6" t="s">
        <v>34</v>
      </c>
      <c r="F307" s="6" t="s">
        <v>35</v>
      </c>
      <c r="G307" s="6" t="s">
        <v>18</v>
      </c>
      <c r="H307" s="8">
        <v>0.5</v>
      </c>
      <c r="I307" s="9">
        <v>2000</v>
      </c>
      <c r="J307" s="10">
        <v>1000</v>
      </c>
      <c r="K307" s="10">
        <v>350</v>
      </c>
      <c r="L307" s="11">
        <v>0.35</v>
      </c>
      <c r="M307" s="28">
        <v>650</v>
      </c>
    </row>
    <row r="308" spans="1:13" ht="15.75" customHeight="1" x14ac:dyDescent="0.25">
      <c r="A308" s="6" t="s">
        <v>14</v>
      </c>
      <c r="B308" s="6">
        <v>1185732</v>
      </c>
      <c r="C308" s="7">
        <v>44269</v>
      </c>
      <c r="D308" s="6" t="s">
        <v>33</v>
      </c>
      <c r="E308" s="6" t="s">
        <v>34</v>
      </c>
      <c r="F308" s="6" t="s">
        <v>35</v>
      </c>
      <c r="G308" s="6" t="s">
        <v>19</v>
      </c>
      <c r="H308" s="8">
        <v>0.4</v>
      </c>
      <c r="I308" s="9">
        <v>2250</v>
      </c>
      <c r="J308" s="10">
        <v>900</v>
      </c>
      <c r="K308" s="10">
        <v>315</v>
      </c>
      <c r="L308" s="11">
        <v>0.35</v>
      </c>
      <c r="M308" s="28">
        <v>585</v>
      </c>
    </row>
    <row r="309" spans="1:13" ht="15.75" customHeight="1" x14ac:dyDescent="0.25">
      <c r="A309" s="6" t="s">
        <v>14</v>
      </c>
      <c r="B309" s="6">
        <v>1185732</v>
      </c>
      <c r="C309" s="7">
        <v>44269</v>
      </c>
      <c r="D309" s="6" t="s">
        <v>33</v>
      </c>
      <c r="E309" s="6" t="s">
        <v>34</v>
      </c>
      <c r="F309" s="6" t="s">
        <v>35</v>
      </c>
      <c r="G309" s="6" t="s">
        <v>20</v>
      </c>
      <c r="H309" s="8">
        <v>0.45</v>
      </c>
      <c r="I309" s="9">
        <v>750</v>
      </c>
      <c r="J309" s="10">
        <v>337.5</v>
      </c>
      <c r="K309" s="10">
        <v>135</v>
      </c>
      <c r="L309" s="11">
        <v>0.4</v>
      </c>
      <c r="M309" s="28">
        <v>202.5</v>
      </c>
    </row>
    <row r="310" spans="1:13" ht="15.75" customHeight="1" x14ac:dyDescent="0.25">
      <c r="A310" s="6" t="s">
        <v>14</v>
      </c>
      <c r="B310" s="6">
        <v>1185732</v>
      </c>
      <c r="C310" s="7">
        <v>44269</v>
      </c>
      <c r="D310" s="6" t="s">
        <v>33</v>
      </c>
      <c r="E310" s="6" t="s">
        <v>34</v>
      </c>
      <c r="F310" s="6" t="s">
        <v>35</v>
      </c>
      <c r="G310" s="6" t="s">
        <v>21</v>
      </c>
      <c r="H310" s="8">
        <v>0.6</v>
      </c>
      <c r="I310" s="9">
        <v>1250</v>
      </c>
      <c r="J310" s="10">
        <v>750</v>
      </c>
      <c r="K310" s="10">
        <v>262.5</v>
      </c>
      <c r="L310" s="11">
        <v>0.35</v>
      </c>
      <c r="M310" s="28">
        <v>487.5</v>
      </c>
    </row>
    <row r="311" spans="1:13" ht="15.75" customHeight="1" x14ac:dyDescent="0.25">
      <c r="A311" s="6" t="s">
        <v>14</v>
      </c>
      <c r="B311" s="6">
        <v>1185732</v>
      </c>
      <c r="C311" s="7">
        <v>44269</v>
      </c>
      <c r="D311" s="6" t="s">
        <v>33</v>
      </c>
      <c r="E311" s="6" t="s">
        <v>34</v>
      </c>
      <c r="F311" s="6" t="s">
        <v>35</v>
      </c>
      <c r="G311" s="6" t="s">
        <v>22</v>
      </c>
      <c r="H311" s="8">
        <v>0.5</v>
      </c>
      <c r="I311" s="9">
        <v>2250</v>
      </c>
      <c r="J311" s="10">
        <v>1125</v>
      </c>
      <c r="K311" s="10">
        <v>562.5</v>
      </c>
      <c r="L311" s="11">
        <v>0.5</v>
      </c>
      <c r="M311" s="28">
        <v>562.5</v>
      </c>
    </row>
    <row r="312" spans="1:13" ht="15.75" customHeight="1" x14ac:dyDescent="0.25">
      <c r="A312" s="6" t="s">
        <v>14</v>
      </c>
      <c r="B312" s="6">
        <v>1185732</v>
      </c>
      <c r="C312" s="7">
        <v>44301</v>
      </c>
      <c r="D312" s="6" t="s">
        <v>33</v>
      </c>
      <c r="E312" s="6" t="s">
        <v>34</v>
      </c>
      <c r="F312" s="6" t="s">
        <v>35</v>
      </c>
      <c r="G312" s="6" t="s">
        <v>17</v>
      </c>
      <c r="H312" s="8">
        <v>0.5</v>
      </c>
      <c r="I312" s="9">
        <v>4500</v>
      </c>
      <c r="J312" s="10">
        <v>2250</v>
      </c>
      <c r="K312" s="10">
        <v>900</v>
      </c>
      <c r="L312" s="11">
        <v>0.4</v>
      </c>
      <c r="M312" s="28">
        <v>1350</v>
      </c>
    </row>
    <row r="313" spans="1:13" ht="15.75" customHeight="1" x14ac:dyDescent="0.25">
      <c r="A313" s="6" t="s">
        <v>14</v>
      </c>
      <c r="B313" s="6">
        <v>1185732</v>
      </c>
      <c r="C313" s="7">
        <v>44301</v>
      </c>
      <c r="D313" s="6" t="s">
        <v>33</v>
      </c>
      <c r="E313" s="6" t="s">
        <v>34</v>
      </c>
      <c r="F313" s="6" t="s">
        <v>35</v>
      </c>
      <c r="G313" s="6" t="s">
        <v>18</v>
      </c>
      <c r="H313" s="8">
        <v>0.5</v>
      </c>
      <c r="I313" s="9">
        <v>1500</v>
      </c>
      <c r="J313" s="10">
        <v>750</v>
      </c>
      <c r="K313" s="10">
        <v>262.5</v>
      </c>
      <c r="L313" s="11">
        <v>0.35</v>
      </c>
      <c r="M313" s="28">
        <v>487.5</v>
      </c>
    </row>
    <row r="314" spans="1:13" ht="15.75" customHeight="1" x14ac:dyDescent="0.25">
      <c r="A314" s="6" t="s">
        <v>14</v>
      </c>
      <c r="B314" s="6">
        <v>1185732</v>
      </c>
      <c r="C314" s="7">
        <v>44301</v>
      </c>
      <c r="D314" s="6" t="s">
        <v>33</v>
      </c>
      <c r="E314" s="6" t="s">
        <v>34</v>
      </c>
      <c r="F314" s="6" t="s">
        <v>35</v>
      </c>
      <c r="G314" s="6" t="s">
        <v>19</v>
      </c>
      <c r="H314" s="8">
        <v>0.4</v>
      </c>
      <c r="I314" s="9">
        <v>1500</v>
      </c>
      <c r="J314" s="10">
        <v>600</v>
      </c>
      <c r="K314" s="10">
        <v>210</v>
      </c>
      <c r="L314" s="11">
        <v>0.35</v>
      </c>
      <c r="M314" s="28">
        <v>390</v>
      </c>
    </row>
    <row r="315" spans="1:13" ht="15.75" customHeight="1" x14ac:dyDescent="0.25">
      <c r="A315" s="6" t="s">
        <v>14</v>
      </c>
      <c r="B315" s="6">
        <v>1185732</v>
      </c>
      <c r="C315" s="7">
        <v>44301</v>
      </c>
      <c r="D315" s="6" t="s">
        <v>33</v>
      </c>
      <c r="E315" s="6" t="s">
        <v>34</v>
      </c>
      <c r="F315" s="6" t="s">
        <v>35</v>
      </c>
      <c r="G315" s="6" t="s">
        <v>20</v>
      </c>
      <c r="H315" s="8">
        <v>0.45</v>
      </c>
      <c r="I315" s="9">
        <v>750</v>
      </c>
      <c r="J315" s="10">
        <v>337.5</v>
      </c>
      <c r="K315" s="10">
        <v>135</v>
      </c>
      <c r="L315" s="11">
        <v>0.4</v>
      </c>
      <c r="M315" s="28">
        <v>202.5</v>
      </c>
    </row>
    <row r="316" spans="1:13" ht="15.75" customHeight="1" x14ac:dyDescent="0.25">
      <c r="A316" s="6" t="s">
        <v>14</v>
      </c>
      <c r="B316" s="6">
        <v>1185732</v>
      </c>
      <c r="C316" s="7">
        <v>44301</v>
      </c>
      <c r="D316" s="6" t="s">
        <v>33</v>
      </c>
      <c r="E316" s="6" t="s">
        <v>34</v>
      </c>
      <c r="F316" s="6" t="s">
        <v>35</v>
      </c>
      <c r="G316" s="6" t="s">
        <v>21</v>
      </c>
      <c r="H316" s="8">
        <v>0.6</v>
      </c>
      <c r="I316" s="9">
        <v>1000</v>
      </c>
      <c r="J316" s="10">
        <v>600</v>
      </c>
      <c r="K316" s="10">
        <v>210</v>
      </c>
      <c r="L316" s="11">
        <v>0.35</v>
      </c>
      <c r="M316" s="28">
        <v>390</v>
      </c>
    </row>
    <row r="317" spans="1:13" ht="15.75" customHeight="1" x14ac:dyDescent="0.25">
      <c r="A317" s="6" t="s">
        <v>14</v>
      </c>
      <c r="B317" s="6">
        <v>1185732</v>
      </c>
      <c r="C317" s="7">
        <v>44301</v>
      </c>
      <c r="D317" s="6" t="s">
        <v>33</v>
      </c>
      <c r="E317" s="6" t="s">
        <v>34</v>
      </c>
      <c r="F317" s="6" t="s">
        <v>35</v>
      </c>
      <c r="G317" s="6" t="s">
        <v>22</v>
      </c>
      <c r="H317" s="8">
        <v>0.5</v>
      </c>
      <c r="I317" s="9">
        <v>2250</v>
      </c>
      <c r="J317" s="10">
        <v>1125</v>
      </c>
      <c r="K317" s="10">
        <v>562.5</v>
      </c>
      <c r="L317" s="11">
        <v>0.5</v>
      </c>
      <c r="M317" s="28">
        <v>562.5</v>
      </c>
    </row>
    <row r="318" spans="1:13" ht="15.75" customHeight="1" x14ac:dyDescent="0.25">
      <c r="A318" s="6" t="s">
        <v>14</v>
      </c>
      <c r="B318" s="6">
        <v>1185732</v>
      </c>
      <c r="C318" s="7">
        <v>44332</v>
      </c>
      <c r="D318" s="6" t="s">
        <v>33</v>
      </c>
      <c r="E318" s="6" t="s">
        <v>34</v>
      </c>
      <c r="F318" s="6" t="s">
        <v>35</v>
      </c>
      <c r="G318" s="6" t="s">
        <v>17</v>
      </c>
      <c r="H318" s="8">
        <v>0.6</v>
      </c>
      <c r="I318" s="9">
        <v>4950</v>
      </c>
      <c r="J318" s="10">
        <v>2970</v>
      </c>
      <c r="K318" s="10">
        <v>1188</v>
      </c>
      <c r="L318" s="11">
        <v>0.4</v>
      </c>
      <c r="M318" s="28">
        <v>1782</v>
      </c>
    </row>
    <row r="319" spans="1:13" ht="15.75" customHeight="1" x14ac:dyDescent="0.25">
      <c r="A319" s="6" t="s">
        <v>14</v>
      </c>
      <c r="B319" s="6">
        <v>1185732</v>
      </c>
      <c r="C319" s="7">
        <v>44332</v>
      </c>
      <c r="D319" s="6" t="s">
        <v>33</v>
      </c>
      <c r="E319" s="6" t="s">
        <v>34</v>
      </c>
      <c r="F319" s="6" t="s">
        <v>35</v>
      </c>
      <c r="G319" s="6" t="s">
        <v>18</v>
      </c>
      <c r="H319" s="8">
        <v>0.55000000000000004</v>
      </c>
      <c r="I319" s="9">
        <v>2000</v>
      </c>
      <c r="J319" s="10">
        <v>1100</v>
      </c>
      <c r="K319" s="10">
        <v>385</v>
      </c>
      <c r="L319" s="11">
        <v>0.35</v>
      </c>
      <c r="M319" s="28">
        <v>715</v>
      </c>
    </row>
    <row r="320" spans="1:13" ht="15.75" customHeight="1" x14ac:dyDescent="0.25">
      <c r="A320" s="6" t="s">
        <v>14</v>
      </c>
      <c r="B320" s="6">
        <v>1185732</v>
      </c>
      <c r="C320" s="7">
        <v>44332</v>
      </c>
      <c r="D320" s="6" t="s">
        <v>33</v>
      </c>
      <c r="E320" s="6" t="s">
        <v>34</v>
      </c>
      <c r="F320" s="6" t="s">
        <v>35</v>
      </c>
      <c r="G320" s="6" t="s">
        <v>19</v>
      </c>
      <c r="H320" s="8">
        <v>0.5</v>
      </c>
      <c r="I320" s="9">
        <v>1750</v>
      </c>
      <c r="J320" s="10">
        <v>875</v>
      </c>
      <c r="K320" s="10">
        <v>306.25</v>
      </c>
      <c r="L320" s="11">
        <v>0.35</v>
      </c>
      <c r="M320" s="28">
        <v>568.75</v>
      </c>
    </row>
    <row r="321" spans="1:13" ht="15.75" customHeight="1" x14ac:dyDescent="0.25">
      <c r="A321" s="6" t="s">
        <v>14</v>
      </c>
      <c r="B321" s="6">
        <v>1185732</v>
      </c>
      <c r="C321" s="7">
        <v>44332</v>
      </c>
      <c r="D321" s="6" t="s">
        <v>33</v>
      </c>
      <c r="E321" s="6" t="s">
        <v>34</v>
      </c>
      <c r="F321" s="6" t="s">
        <v>35</v>
      </c>
      <c r="G321" s="6" t="s">
        <v>20</v>
      </c>
      <c r="H321" s="8">
        <v>0.5</v>
      </c>
      <c r="I321" s="9">
        <v>1000</v>
      </c>
      <c r="J321" s="10">
        <v>500</v>
      </c>
      <c r="K321" s="10">
        <v>200</v>
      </c>
      <c r="L321" s="11">
        <v>0.4</v>
      </c>
      <c r="M321" s="28">
        <v>300</v>
      </c>
    </row>
    <row r="322" spans="1:13" ht="15.75" customHeight="1" x14ac:dyDescent="0.25">
      <c r="A322" s="6" t="s">
        <v>14</v>
      </c>
      <c r="B322" s="6">
        <v>1185732</v>
      </c>
      <c r="C322" s="7">
        <v>44332</v>
      </c>
      <c r="D322" s="6" t="s">
        <v>33</v>
      </c>
      <c r="E322" s="6" t="s">
        <v>34</v>
      </c>
      <c r="F322" s="6" t="s">
        <v>35</v>
      </c>
      <c r="G322" s="6" t="s">
        <v>21</v>
      </c>
      <c r="H322" s="8">
        <v>0.6</v>
      </c>
      <c r="I322" s="9">
        <v>1250</v>
      </c>
      <c r="J322" s="10">
        <v>750</v>
      </c>
      <c r="K322" s="10">
        <v>262.5</v>
      </c>
      <c r="L322" s="11">
        <v>0.35</v>
      </c>
      <c r="M322" s="28">
        <v>487.5</v>
      </c>
    </row>
    <row r="323" spans="1:13" ht="15.75" customHeight="1" x14ac:dyDescent="0.25">
      <c r="A323" s="6" t="s">
        <v>14</v>
      </c>
      <c r="B323" s="6">
        <v>1185732</v>
      </c>
      <c r="C323" s="7">
        <v>44332</v>
      </c>
      <c r="D323" s="6" t="s">
        <v>33</v>
      </c>
      <c r="E323" s="6" t="s">
        <v>34</v>
      </c>
      <c r="F323" s="6" t="s">
        <v>35</v>
      </c>
      <c r="G323" s="6" t="s">
        <v>22</v>
      </c>
      <c r="H323" s="8">
        <v>0.65</v>
      </c>
      <c r="I323" s="9">
        <v>2500</v>
      </c>
      <c r="J323" s="10">
        <v>1625</v>
      </c>
      <c r="K323" s="10">
        <v>812.5</v>
      </c>
      <c r="L323" s="11">
        <v>0.5</v>
      </c>
      <c r="M323" s="28">
        <v>812.5</v>
      </c>
    </row>
    <row r="324" spans="1:13" ht="15.75" customHeight="1" x14ac:dyDescent="0.25">
      <c r="A324" s="6" t="s">
        <v>14</v>
      </c>
      <c r="B324" s="6">
        <v>1185732</v>
      </c>
      <c r="C324" s="7">
        <v>44362</v>
      </c>
      <c r="D324" s="6" t="s">
        <v>33</v>
      </c>
      <c r="E324" s="6" t="s">
        <v>34</v>
      </c>
      <c r="F324" s="6" t="s">
        <v>35</v>
      </c>
      <c r="G324" s="6" t="s">
        <v>17</v>
      </c>
      <c r="H324" s="8">
        <v>0.5</v>
      </c>
      <c r="I324" s="9">
        <v>5000</v>
      </c>
      <c r="J324" s="10">
        <v>2500</v>
      </c>
      <c r="K324" s="10">
        <v>1000</v>
      </c>
      <c r="L324" s="11">
        <v>0.4</v>
      </c>
      <c r="M324" s="28">
        <v>1500</v>
      </c>
    </row>
    <row r="325" spans="1:13" ht="15.75" customHeight="1" x14ac:dyDescent="0.25">
      <c r="A325" s="6" t="s">
        <v>14</v>
      </c>
      <c r="B325" s="6">
        <v>1185732</v>
      </c>
      <c r="C325" s="7">
        <v>44362</v>
      </c>
      <c r="D325" s="6" t="s">
        <v>33</v>
      </c>
      <c r="E325" s="6" t="s">
        <v>34</v>
      </c>
      <c r="F325" s="6" t="s">
        <v>35</v>
      </c>
      <c r="G325" s="6" t="s">
        <v>18</v>
      </c>
      <c r="H325" s="8">
        <v>0.45000000000000007</v>
      </c>
      <c r="I325" s="9">
        <v>2500</v>
      </c>
      <c r="J325" s="10">
        <v>1125.0000000000002</v>
      </c>
      <c r="K325" s="10">
        <v>393.75000000000006</v>
      </c>
      <c r="L325" s="11">
        <v>0.35</v>
      </c>
      <c r="M325" s="28">
        <v>731.25000000000023</v>
      </c>
    </row>
    <row r="326" spans="1:13" ht="15.75" customHeight="1" x14ac:dyDescent="0.25">
      <c r="A326" s="6" t="s">
        <v>14</v>
      </c>
      <c r="B326" s="6">
        <v>1185732</v>
      </c>
      <c r="C326" s="7">
        <v>44362</v>
      </c>
      <c r="D326" s="6" t="s">
        <v>33</v>
      </c>
      <c r="E326" s="6" t="s">
        <v>34</v>
      </c>
      <c r="F326" s="6" t="s">
        <v>35</v>
      </c>
      <c r="G326" s="6" t="s">
        <v>19</v>
      </c>
      <c r="H326" s="8">
        <v>0.4</v>
      </c>
      <c r="I326" s="9">
        <v>2000</v>
      </c>
      <c r="J326" s="10">
        <v>800</v>
      </c>
      <c r="K326" s="10">
        <v>280</v>
      </c>
      <c r="L326" s="11">
        <v>0.35</v>
      </c>
      <c r="M326" s="28">
        <v>520</v>
      </c>
    </row>
    <row r="327" spans="1:13" ht="15.75" customHeight="1" x14ac:dyDescent="0.25">
      <c r="A327" s="6" t="s">
        <v>14</v>
      </c>
      <c r="B327" s="6">
        <v>1185732</v>
      </c>
      <c r="C327" s="7">
        <v>44362</v>
      </c>
      <c r="D327" s="6" t="s">
        <v>33</v>
      </c>
      <c r="E327" s="6" t="s">
        <v>34</v>
      </c>
      <c r="F327" s="6" t="s">
        <v>35</v>
      </c>
      <c r="G327" s="6" t="s">
        <v>20</v>
      </c>
      <c r="H327" s="8">
        <v>0.4</v>
      </c>
      <c r="I327" s="9">
        <v>1750</v>
      </c>
      <c r="J327" s="10">
        <v>700</v>
      </c>
      <c r="K327" s="10">
        <v>280</v>
      </c>
      <c r="L327" s="11">
        <v>0.4</v>
      </c>
      <c r="M327" s="28">
        <v>420</v>
      </c>
    </row>
    <row r="328" spans="1:13" ht="15.75" customHeight="1" x14ac:dyDescent="0.25">
      <c r="A328" s="6" t="s">
        <v>14</v>
      </c>
      <c r="B328" s="6">
        <v>1185732</v>
      </c>
      <c r="C328" s="7">
        <v>44362</v>
      </c>
      <c r="D328" s="6" t="s">
        <v>33</v>
      </c>
      <c r="E328" s="6" t="s">
        <v>34</v>
      </c>
      <c r="F328" s="6" t="s">
        <v>35</v>
      </c>
      <c r="G328" s="6" t="s">
        <v>21</v>
      </c>
      <c r="H328" s="8">
        <v>0.5</v>
      </c>
      <c r="I328" s="9">
        <v>1750</v>
      </c>
      <c r="J328" s="10">
        <v>875</v>
      </c>
      <c r="K328" s="10">
        <v>306.25</v>
      </c>
      <c r="L328" s="11">
        <v>0.35</v>
      </c>
      <c r="M328" s="28">
        <v>568.75</v>
      </c>
    </row>
    <row r="329" spans="1:13" ht="15.75" customHeight="1" x14ac:dyDescent="0.25">
      <c r="A329" s="6" t="s">
        <v>14</v>
      </c>
      <c r="B329" s="6">
        <v>1185732</v>
      </c>
      <c r="C329" s="7">
        <v>44362</v>
      </c>
      <c r="D329" s="6" t="s">
        <v>33</v>
      </c>
      <c r="E329" s="6" t="s">
        <v>34</v>
      </c>
      <c r="F329" s="6" t="s">
        <v>35</v>
      </c>
      <c r="G329" s="6" t="s">
        <v>22</v>
      </c>
      <c r="H329" s="8">
        <v>0.55000000000000004</v>
      </c>
      <c r="I329" s="9">
        <v>3500</v>
      </c>
      <c r="J329" s="10">
        <v>1925.0000000000002</v>
      </c>
      <c r="K329" s="10">
        <v>962.50000000000011</v>
      </c>
      <c r="L329" s="11">
        <v>0.5</v>
      </c>
      <c r="M329" s="28">
        <v>962.50000000000011</v>
      </c>
    </row>
    <row r="330" spans="1:13" ht="15.75" customHeight="1" x14ac:dyDescent="0.25">
      <c r="A330" s="6" t="s">
        <v>14</v>
      </c>
      <c r="B330" s="6">
        <v>1185732</v>
      </c>
      <c r="C330" s="7">
        <v>44391</v>
      </c>
      <c r="D330" s="6" t="s">
        <v>33</v>
      </c>
      <c r="E330" s="6" t="s">
        <v>34</v>
      </c>
      <c r="F330" s="6" t="s">
        <v>35</v>
      </c>
      <c r="G330" s="6" t="s">
        <v>17</v>
      </c>
      <c r="H330" s="8">
        <v>0.5</v>
      </c>
      <c r="I330" s="9">
        <v>5750</v>
      </c>
      <c r="J330" s="10">
        <v>2875</v>
      </c>
      <c r="K330" s="10">
        <v>1150</v>
      </c>
      <c r="L330" s="11">
        <v>0.4</v>
      </c>
      <c r="M330" s="28">
        <v>1725</v>
      </c>
    </row>
    <row r="331" spans="1:13" ht="15.75" customHeight="1" x14ac:dyDescent="0.25">
      <c r="A331" s="6" t="s">
        <v>14</v>
      </c>
      <c r="B331" s="6">
        <v>1185732</v>
      </c>
      <c r="C331" s="7">
        <v>44391</v>
      </c>
      <c r="D331" s="6" t="s">
        <v>33</v>
      </c>
      <c r="E331" s="6" t="s">
        <v>34</v>
      </c>
      <c r="F331" s="6" t="s">
        <v>35</v>
      </c>
      <c r="G331" s="6" t="s">
        <v>18</v>
      </c>
      <c r="H331" s="8">
        <v>0.45000000000000007</v>
      </c>
      <c r="I331" s="9">
        <v>3250</v>
      </c>
      <c r="J331" s="10">
        <v>1462.5000000000002</v>
      </c>
      <c r="K331" s="10">
        <v>511.87500000000006</v>
      </c>
      <c r="L331" s="11">
        <v>0.35</v>
      </c>
      <c r="M331" s="28">
        <v>950.62500000000023</v>
      </c>
    </row>
    <row r="332" spans="1:13" ht="15.75" customHeight="1" x14ac:dyDescent="0.25">
      <c r="A332" s="6" t="s">
        <v>14</v>
      </c>
      <c r="B332" s="6">
        <v>1185732</v>
      </c>
      <c r="C332" s="7">
        <v>44391</v>
      </c>
      <c r="D332" s="6" t="s">
        <v>33</v>
      </c>
      <c r="E332" s="6" t="s">
        <v>34</v>
      </c>
      <c r="F332" s="6" t="s">
        <v>35</v>
      </c>
      <c r="G332" s="6" t="s">
        <v>19</v>
      </c>
      <c r="H332" s="8">
        <v>0.4</v>
      </c>
      <c r="I332" s="9">
        <v>2500</v>
      </c>
      <c r="J332" s="10">
        <v>1000</v>
      </c>
      <c r="K332" s="10">
        <v>350</v>
      </c>
      <c r="L332" s="11">
        <v>0.35</v>
      </c>
      <c r="M332" s="28">
        <v>650</v>
      </c>
    </row>
    <row r="333" spans="1:13" ht="15.75" customHeight="1" x14ac:dyDescent="0.25">
      <c r="A333" s="6" t="s">
        <v>14</v>
      </c>
      <c r="B333" s="6">
        <v>1185732</v>
      </c>
      <c r="C333" s="7">
        <v>44391</v>
      </c>
      <c r="D333" s="6" t="s">
        <v>33</v>
      </c>
      <c r="E333" s="6" t="s">
        <v>34</v>
      </c>
      <c r="F333" s="6" t="s">
        <v>35</v>
      </c>
      <c r="G333" s="6" t="s">
        <v>20</v>
      </c>
      <c r="H333" s="8">
        <v>0.4</v>
      </c>
      <c r="I333" s="9">
        <v>2000</v>
      </c>
      <c r="J333" s="10">
        <v>800</v>
      </c>
      <c r="K333" s="10">
        <v>320</v>
      </c>
      <c r="L333" s="11">
        <v>0.4</v>
      </c>
      <c r="M333" s="28">
        <v>480</v>
      </c>
    </row>
    <row r="334" spans="1:13" ht="15.75" customHeight="1" x14ac:dyDescent="0.25">
      <c r="A334" s="6" t="s">
        <v>14</v>
      </c>
      <c r="B334" s="6">
        <v>1185732</v>
      </c>
      <c r="C334" s="7">
        <v>44391</v>
      </c>
      <c r="D334" s="6" t="s">
        <v>33</v>
      </c>
      <c r="E334" s="6" t="s">
        <v>34</v>
      </c>
      <c r="F334" s="6" t="s">
        <v>35</v>
      </c>
      <c r="G334" s="6" t="s">
        <v>21</v>
      </c>
      <c r="H334" s="8">
        <v>0.5</v>
      </c>
      <c r="I334" s="9">
        <v>2250</v>
      </c>
      <c r="J334" s="10">
        <v>1125</v>
      </c>
      <c r="K334" s="10">
        <v>393.75</v>
      </c>
      <c r="L334" s="11">
        <v>0.35</v>
      </c>
      <c r="M334" s="28">
        <v>731.25</v>
      </c>
    </row>
    <row r="335" spans="1:13" ht="15.75" customHeight="1" x14ac:dyDescent="0.25">
      <c r="A335" s="6" t="s">
        <v>14</v>
      </c>
      <c r="B335" s="6">
        <v>1185732</v>
      </c>
      <c r="C335" s="7">
        <v>44391</v>
      </c>
      <c r="D335" s="6" t="s">
        <v>33</v>
      </c>
      <c r="E335" s="6" t="s">
        <v>34</v>
      </c>
      <c r="F335" s="6" t="s">
        <v>35</v>
      </c>
      <c r="G335" s="6" t="s">
        <v>22</v>
      </c>
      <c r="H335" s="8">
        <v>0.55000000000000004</v>
      </c>
      <c r="I335" s="9">
        <v>4000</v>
      </c>
      <c r="J335" s="10">
        <v>2200</v>
      </c>
      <c r="K335" s="10">
        <v>1100</v>
      </c>
      <c r="L335" s="11">
        <v>0.5</v>
      </c>
      <c r="M335" s="28">
        <v>1100</v>
      </c>
    </row>
    <row r="336" spans="1:13" ht="15.75" customHeight="1" x14ac:dyDescent="0.25">
      <c r="A336" s="6" t="s">
        <v>14</v>
      </c>
      <c r="B336" s="6">
        <v>1185732</v>
      </c>
      <c r="C336" s="7">
        <v>44423</v>
      </c>
      <c r="D336" s="6" t="s">
        <v>33</v>
      </c>
      <c r="E336" s="6" t="s">
        <v>34</v>
      </c>
      <c r="F336" s="6" t="s">
        <v>35</v>
      </c>
      <c r="G336" s="6" t="s">
        <v>17</v>
      </c>
      <c r="H336" s="8">
        <v>0.5</v>
      </c>
      <c r="I336" s="9">
        <v>5500</v>
      </c>
      <c r="J336" s="10">
        <v>2750</v>
      </c>
      <c r="K336" s="10">
        <v>1100</v>
      </c>
      <c r="L336" s="11">
        <v>0.4</v>
      </c>
      <c r="M336" s="28">
        <v>1650</v>
      </c>
    </row>
    <row r="337" spans="1:13" ht="15.75" customHeight="1" x14ac:dyDescent="0.25">
      <c r="A337" s="6" t="s">
        <v>14</v>
      </c>
      <c r="B337" s="6">
        <v>1185732</v>
      </c>
      <c r="C337" s="7">
        <v>44423</v>
      </c>
      <c r="D337" s="6" t="s">
        <v>33</v>
      </c>
      <c r="E337" s="6" t="s">
        <v>34</v>
      </c>
      <c r="F337" s="6" t="s">
        <v>35</v>
      </c>
      <c r="G337" s="6" t="s">
        <v>18</v>
      </c>
      <c r="H337" s="8">
        <v>0.45000000000000007</v>
      </c>
      <c r="I337" s="9">
        <v>3250</v>
      </c>
      <c r="J337" s="10">
        <v>1462.5000000000002</v>
      </c>
      <c r="K337" s="10">
        <v>511.87500000000006</v>
      </c>
      <c r="L337" s="11">
        <v>0.35</v>
      </c>
      <c r="M337" s="28">
        <v>950.62500000000023</v>
      </c>
    </row>
    <row r="338" spans="1:13" ht="15.75" customHeight="1" x14ac:dyDescent="0.25">
      <c r="A338" s="6" t="s">
        <v>14</v>
      </c>
      <c r="B338" s="6">
        <v>1185732</v>
      </c>
      <c r="C338" s="7">
        <v>44423</v>
      </c>
      <c r="D338" s="6" t="s">
        <v>33</v>
      </c>
      <c r="E338" s="6" t="s">
        <v>34</v>
      </c>
      <c r="F338" s="6" t="s">
        <v>35</v>
      </c>
      <c r="G338" s="6" t="s">
        <v>19</v>
      </c>
      <c r="H338" s="8">
        <v>0.4</v>
      </c>
      <c r="I338" s="9">
        <v>2500</v>
      </c>
      <c r="J338" s="10">
        <v>1000</v>
      </c>
      <c r="K338" s="10">
        <v>350</v>
      </c>
      <c r="L338" s="11">
        <v>0.35</v>
      </c>
      <c r="M338" s="28">
        <v>650</v>
      </c>
    </row>
    <row r="339" spans="1:13" ht="15.75" customHeight="1" x14ac:dyDescent="0.25">
      <c r="A339" s="6" t="s">
        <v>14</v>
      </c>
      <c r="B339" s="6">
        <v>1185732</v>
      </c>
      <c r="C339" s="7">
        <v>44423</v>
      </c>
      <c r="D339" s="6" t="s">
        <v>33</v>
      </c>
      <c r="E339" s="6" t="s">
        <v>34</v>
      </c>
      <c r="F339" s="6" t="s">
        <v>35</v>
      </c>
      <c r="G339" s="6" t="s">
        <v>20</v>
      </c>
      <c r="H339" s="8">
        <v>0.4</v>
      </c>
      <c r="I339" s="9">
        <v>2250</v>
      </c>
      <c r="J339" s="10">
        <v>900</v>
      </c>
      <c r="K339" s="10">
        <v>360</v>
      </c>
      <c r="L339" s="11">
        <v>0.4</v>
      </c>
      <c r="M339" s="28">
        <v>540</v>
      </c>
    </row>
    <row r="340" spans="1:13" ht="15.75" customHeight="1" x14ac:dyDescent="0.25">
      <c r="A340" s="6" t="s">
        <v>14</v>
      </c>
      <c r="B340" s="6">
        <v>1185732</v>
      </c>
      <c r="C340" s="7">
        <v>44423</v>
      </c>
      <c r="D340" s="6" t="s">
        <v>33</v>
      </c>
      <c r="E340" s="6" t="s">
        <v>34</v>
      </c>
      <c r="F340" s="6" t="s">
        <v>35</v>
      </c>
      <c r="G340" s="6" t="s">
        <v>21</v>
      </c>
      <c r="H340" s="8">
        <v>0.5</v>
      </c>
      <c r="I340" s="9">
        <v>2000</v>
      </c>
      <c r="J340" s="10">
        <v>1000</v>
      </c>
      <c r="K340" s="10">
        <v>350</v>
      </c>
      <c r="L340" s="11">
        <v>0.35</v>
      </c>
      <c r="M340" s="28">
        <v>650</v>
      </c>
    </row>
    <row r="341" spans="1:13" ht="15.75" customHeight="1" x14ac:dyDescent="0.25">
      <c r="A341" s="6" t="s">
        <v>14</v>
      </c>
      <c r="B341" s="6">
        <v>1185732</v>
      </c>
      <c r="C341" s="7">
        <v>44423</v>
      </c>
      <c r="D341" s="6" t="s">
        <v>33</v>
      </c>
      <c r="E341" s="6" t="s">
        <v>34</v>
      </c>
      <c r="F341" s="6" t="s">
        <v>35</v>
      </c>
      <c r="G341" s="6" t="s">
        <v>22</v>
      </c>
      <c r="H341" s="8">
        <v>0.55000000000000004</v>
      </c>
      <c r="I341" s="9">
        <v>3750</v>
      </c>
      <c r="J341" s="10">
        <v>2062.5</v>
      </c>
      <c r="K341" s="10">
        <v>1031.25</v>
      </c>
      <c r="L341" s="11">
        <v>0.5</v>
      </c>
      <c r="M341" s="28">
        <v>1031.25</v>
      </c>
    </row>
    <row r="342" spans="1:13" ht="15.75" customHeight="1" x14ac:dyDescent="0.25">
      <c r="A342" s="6" t="s">
        <v>14</v>
      </c>
      <c r="B342" s="6">
        <v>1185732</v>
      </c>
      <c r="C342" s="7">
        <v>44455</v>
      </c>
      <c r="D342" s="6" t="s">
        <v>33</v>
      </c>
      <c r="E342" s="6" t="s">
        <v>34</v>
      </c>
      <c r="F342" s="6" t="s">
        <v>35</v>
      </c>
      <c r="G342" s="6" t="s">
        <v>17</v>
      </c>
      <c r="H342" s="8">
        <v>0.5</v>
      </c>
      <c r="I342" s="9">
        <v>5000</v>
      </c>
      <c r="J342" s="10">
        <v>2500</v>
      </c>
      <c r="K342" s="10">
        <v>1000</v>
      </c>
      <c r="L342" s="11">
        <v>0.4</v>
      </c>
      <c r="M342" s="28">
        <v>1500</v>
      </c>
    </row>
    <row r="343" spans="1:13" ht="15.75" customHeight="1" x14ac:dyDescent="0.25">
      <c r="A343" s="6" t="s">
        <v>14</v>
      </c>
      <c r="B343" s="6">
        <v>1185732</v>
      </c>
      <c r="C343" s="7">
        <v>44455</v>
      </c>
      <c r="D343" s="6" t="s">
        <v>33</v>
      </c>
      <c r="E343" s="6" t="s">
        <v>34</v>
      </c>
      <c r="F343" s="6" t="s">
        <v>35</v>
      </c>
      <c r="G343" s="6" t="s">
        <v>18</v>
      </c>
      <c r="H343" s="8">
        <v>0.45000000000000007</v>
      </c>
      <c r="I343" s="9">
        <v>3000</v>
      </c>
      <c r="J343" s="10">
        <v>1350.0000000000002</v>
      </c>
      <c r="K343" s="10">
        <v>472.50000000000006</v>
      </c>
      <c r="L343" s="11">
        <v>0.35</v>
      </c>
      <c r="M343" s="28">
        <v>877.50000000000023</v>
      </c>
    </row>
    <row r="344" spans="1:13" ht="15.75" customHeight="1" x14ac:dyDescent="0.25">
      <c r="A344" s="6" t="s">
        <v>14</v>
      </c>
      <c r="B344" s="6">
        <v>1185732</v>
      </c>
      <c r="C344" s="7">
        <v>44455</v>
      </c>
      <c r="D344" s="6" t="s">
        <v>33</v>
      </c>
      <c r="E344" s="6" t="s">
        <v>34</v>
      </c>
      <c r="F344" s="6" t="s">
        <v>35</v>
      </c>
      <c r="G344" s="6" t="s">
        <v>19</v>
      </c>
      <c r="H344" s="8">
        <v>0.4</v>
      </c>
      <c r="I344" s="9">
        <v>2000</v>
      </c>
      <c r="J344" s="10">
        <v>800</v>
      </c>
      <c r="K344" s="10">
        <v>280</v>
      </c>
      <c r="L344" s="11">
        <v>0.35</v>
      </c>
      <c r="M344" s="28">
        <v>520</v>
      </c>
    </row>
    <row r="345" spans="1:13" ht="15.75" customHeight="1" x14ac:dyDescent="0.25">
      <c r="A345" s="6" t="s">
        <v>14</v>
      </c>
      <c r="B345" s="6">
        <v>1185732</v>
      </c>
      <c r="C345" s="7">
        <v>44455</v>
      </c>
      <c r="D345" s="6" t="s">
        <v>33</v>
      </c>
      <c r="E345" s="6" t="s">
        <v>34</v>
      </c>
      <c r="F345" s="6" t="s">
        <v>35</v>
      </c>
      <c r="G345" s="6" t="s">
        <v>20</v>
      </c>
      <c r="H345" s="8">
        <v>0.4</v>
      </c>
      <c r="I345" s="9">
        <v>1750</v>
      </c>
      <c r="J345" s="10">
        <v>700</v>
      </c>
      <c r="K345" s="10">
        <v>280</v>
      </c>
      <c r="L345" s="11">
        <v>0.4</v>
      </c>
      <c r="M345" s="28">
        <v>420</v>
      </c>
    </row>
    <row r="346" spans="1:13" ht="15.75" customHeight="1" x14ac:dyDescent="0.25">
      <c r="A346" s="6" t="s">
        <v>14</v>
      </c>
      <c r="B346" s="6">
        <v>1185732</v>
      </c>
      <c r="C346" s="7">
        <v>44455</v>
      </c>
      <c r="D346" s="6" t="s">
        <v>33</v>
      </c>
      <c r="E346" s="6" t="s">
        <v>34</v>
      </c>
      <c r="F346" s="6" t="s">
        <v>35</v>
      </c>
      <c r="G346" s="6" t="s">
        <v>21</v>
      </c>
      <c r="H346" s="8">
        <v>0.5</v>
      </c>
      <c r="I346" s="9">
        <v>1750</v>
      </c>
      <c r="J346" s="10">
        <v>875</v>
      </c>
      <c r="K346" s="10">
        <v>306.25</v>
      </c>
      <c r="L346" s="11">
        <v>0.35</v>
      </c>
      <c r="M346" s="28">
        <v>568.75</v>
      </c>
    </row>
    <row r="347" spans="1:13" ht="15.75" customHeight="1" x14ac:dyDescent="0.25">
      <c r="A347" s="6" t="s">
        <v>14</v>
      </c>
      <c r="B347" s="6">
        <v>1185732</v>
      </c>
      <c r="C347" s="7">
        <v>44455</v>
      </c>
      <c r="D347" s="6" t="s">
        <v>33</v>
      </c>
      <c r="E347" s="6" t="s">
        <v>34</v>
      </c>
      <c r="F347" s="6" t="s">
        <v>35</v>
      </c>
      <c r="G347" s="6" t="s">
        <v>22</v>
      </c>
      <c r="H347" s="8">
        <v>0.55000000000000004</v>
      </c>
      <c r="I347" s="9">
        <v>2500</v>
      </c>
      <c r="J347" s="10">
        <v>1375</v>
      </c>
      <c r="K347" s="10">
        <v>687.5</v>
      </c>
      <c r="L347" s="11">
        <v>0.5</v>
      </c>
      <c r="M347" s="28">
        <v>687.5</v>
      </c>
    </row>
    <row r="348" spans="1:13" ht="15.75" customHeight="1" x14ac:dyDescent="0.25">
      <c r="A348" s="6" t="s">
        <v>14</v>
      </c>
      <c r="B348" s="6">
        <v>1185732</v>
      </c>
      <c r="C348" s="7">
        <v>44484</v>
      </c>
      <c r="D348" s="6" t="s">
        <v>33</v>
      </c>
      <c r="E348" s="6" t="s">
        <v>34</v>
      </c>
      <c r="F348" s="6" t="s">
        <v>35</v>
      </c>
      <c r="G348" s="6" t="s">
        <v>17</v>
      </c>
      <c r="H348" s="8">
        <v>0.6</v>
      </c>
      <c r="I348" s="9">
        <v>4250</v>
      </c>
      <c r="J348" s="10">
        <v>2550</v>
      </c>
      <c r="K348" s="10">
        <v>1020</v>
      </c>
      <c r="L348" s="11">
        <v>0.4</v>
      </c>
      <c r="M348" s="28">
        <v>1530</v>
      </c>
    </row>
    <row r="349" spans="1:13" ht="15.75" customHeight="1" x14ac:dyDescent="0.25">
      <c r="A349" s="6" t="s">
        <v>14</v>
      </c>
      <c r="B349" s="6">
        <v>1185732</v>
      </c>
      <c r="C349" s="7">
        <v>44484</v>
      </c>
      <c r="D349" s="6" t="s">
        <v>33</v>
      </c>
      <c r="E349" s="6" t="s">
        <v>34</v>
      </c>
      <c r="F349" s="6" t="s">
        <v>35</v>
      </c>
      <c r="G349" s="6" t="s">
        <v>18</v>
      </c>
      <c r="H349" s="8">
        <v>0.5</v>
      </c>
      <c r="I349" s="9">
        <v>2500</v>
      </c>
      <c r="J349" s="10">
        <v>1250</v>
      </c>
      <c r="K349" s="10">
        <v>437.5</v>
      </c>
      <c r="L349" s="11">
        <v>0.35</v>
      </c>
      <c r="M349" s="28">
        <v>812.5</v>
      </c>
    </row>
    <row r="350" spans="1:13" ht="15.75" customHeight="1" x14ac:dyDescent="0.25">
      <c r="A350" s="6" t="s">
        <v>14</v>
      </c>
      <c r="B350" s="6">
        <v>1185732</v>
      </c>
      <c r="C350" s="7">
        <v>44484</v>
      </c>
      <c r="D350" s="6" t="s">
        <v>33</v>
      </c>
      <c r="E350" s="6" t="s">
        <v>34</v>
      </c>
      <c r="F350" s="6" t="s">
        <v>35</v>
      </c>
      <c r="G350" s="6" t="s">
        <v>19</v>
      </c>
      <c r="H350" s="8">
        <v>0.5</v>
      </c>
      <c r="I350" s="9">
        <v>1500</v>
      </c>
      <c r="J350" s="10">
        <v>750</v>
      </c>
      <c r="K350" s="10">
        <v>262.5</v>
      </c>
      <c r="L350" s="11">
        <v>0.35</v>
      </c>
      <c r="M350" s="28">
        <v>487.5</v>
      </c>
    </row>
    <row r="351" spans="1:13" ht="15.75" customHeight="1" x14ac:dyDescent="0.25">
      <c r="A351" s="6" t="s">
        <v>14</v>
      </c>
      <c r="B351" s="6">
        <v>1185732</v>
      </c>
      <c r="C351" s="7">
        <v>44484</v>
      </c>
      <c r="D351" s="6" t="s">
        <v>33</v>
      </c>
      <c r="E351" s="6" t="s">
        <v>34</v>
      </c>
      <c r="F351" s="6" t="s">
        <v>35</v>
      </c>
      <c r="G351" s="6" t="s">
        <v>20</v>
      </c>
      <c r="H351" s="8">
        <v>0.5</v>
      </c>
      <c r="I351" s="9">
        <v>1250</v>
      </c>
      <c r="J351" s="10">
        <v>625</v>
      </c>
      <c r="K351" s="10">
        <v>250</v>
      </c>
      <c r="L351" s="11">
        <v>0.4</v>
      </c>
      <c r="M351" s="28">
        <v>375</v>
      </c>
    </row>
    <row r="352" spans="1:13" ht="15.75" customHeight="1" x14ac:dyDescent="0.25">
      <c r="A352" s="6" t="s">
        <v>14</v>
      </c>
      <c r="B352" s="6">
        <v>1185732</v>
      </c>
      <c r="C352" s="7">
        <v>44484</v>
      </c>
      <c r="D352" s="6" t="s">
        <v>33</v>
      </c>
      <c r="E352" s="6" t="s">
        <v>34</v>
      </c>
      <c r="F352" s="6" t="s">
        <v>35</v>
      </c>
      <c r="G352" s="6" t="s">
        <v>21</v>
      </c>
      <c r="H352" s="8">
        <v>0.6</v>
      </c>
      <c r="I352" s="9">
        <v>1250</v>
      </c>
      <c r="J352" s="10">
        <v>750</v>
      </c>
      <c r="K352" s="10">
        <v>262.5</v>
      </c>
      <c r="L352" s="11">
        <v>0.35</v>
      </c>
      <c r="M352" s="28">
        <v>487.5</v>
      </c>
    </row>
    <row r="353" spans="1:13" ht="15.75" customHeight="1" x14ac:dyDescent="0.25">
      <c r="A353" s="6" t="s">
        <v>14</v>
      </c>
      <c r="B353" s="6">
        <v>1185732</v>
      </c>
      <c r="C353" s="7">
        <v>44484</v>
      </c>
      <c r="D353" s="6" t="s">
        <v>33</v>
      </c>
      <c r="E353" s="6" t="s">
        <v>34</v>
      </c>
      <c r="F353" s="6" t="s">
        <v>35</v>
      </c>
      <c r="G353" s="6" t="s">
        <v>22</v>
      </c>
      <c r="H353" s="8">
        <v>0.64999999999999991</v>
      </c>
      <c r="I353" s="9">
        <v>2500</v>
      </c>
      <c r="J353" s="10">
        <v>1624.9999999999998</v>
      </c>
      <c r="K353" s="10">
        <v>812.49999999999989</v>
      </c>
      <c r="L353" s="11">
        <v>0.5</v>
      </c>
      <c r="M353" s="28">
        <v>812.49999999999989</v>
      </c>
    </row>
    <row r="354" spans="1:13" ht="15.75" customHeight="1" x14ac:dyDescent="0.25">
      <c r="A354" s="6" t="s">
        <v>14</v>
      </c>
      <c r="B354" s="6">
        <v>1185732</v>
      </c>
      <c r="C354" s="7">
        <v>44515</v>
      </c>
      <c r="D354" s="6" t="s">
        <v>33</v>
      </c>
      <c r="E354" s="6" t="s">
        <v>34</v>
      </c>
      <c r="F354" s="6" t="s">
        <v>35</v>
      </c>
      <c r="G354" s="6" t="s">
        <v>17</v>
      </c>
      <c r="H354" s="8">
        <v>0.6</v>
      </c>
      <c r="I354" s="9">
        <v>4000</v>
      </c>
      <c r="J354" s="10">
        <v>2400</v>
      </c>
      <c r="K354" s="10">
        <v>960</v>
      </c>
      <c r="L354" s="11">
        <v>0.4</v>
      </c>
      <c r="M354" s="28">
        <v>1440</v>
      </c>
    </row>
    <row r="355" spans="1:13" ht="15.75" customHeight="1" x14ac:dyDescent="0.25">
      <c r="A355" s="6" t="s">
        <v>14</v>
      </c>
      <c r="B355" s="6">
        <v>1185732</v>
      </c>
      <c r="C355" s="7">
        <v>44515</v>
      </c>
      <c r="D355" s="6" t="s">
        <v>33</v>
      </c>
      <c r="E355" s="6" t="s">
        <v>34</v>
      </c>
      <c r="F355" s="6" t="s">
        <v>35</v>
      </c>
      <c r="G355" s="6" t="s">
        <v>18</v>
      </c>
      <c r="H355" s="8">
        <v>0.5</v>
      </c>
      <c r="I355" s="9">
        <v>2500</v>
      </c>
      <c r="J355" s="10">
        <v>1250</v>
      </c>
      <c r="K355" s="10">
        <v>437.5</v>
      </c>
      <c r="L355" s="11">
        <v>0.35</v>
      </c>
      <c r="M355" s="28">
        <v>812.5</v>
      </c>
    </row>
    <row r="356" spans="1:13" ht="15.75" customHeight="1" x14ac:dyDescent="0.25">
      <c r="A356" s="6" t="s">
        <v>14</v>
      </c>
      <c r="B356" s="6">
        <v>1185732</v>
      </c>
      <c r="C356" s="7">
        <v>44515</v>
      </c>
      <c r="D356" s="6" t="s">
        <v>33</v>
      </c>
      <c r="E356" s="6" t="s">
        <v>34</v>
      </c>
      <c r="F356" s="6" t="s">
        <v>35</v>
      </c>
      <c r="G356" s="6" t="s">
        <v>19</v>
      </c>
      <c r="H356" s="8">
        <v>0.5</v>
      </c>
      <c r="I356" s="9">
        <v>1950</v>
      </c>
      <c r="J356" s="10">
        <v>975</v>
      </c>
      <c r="K356" s="10">
        <v>341.25</v>
      </c>
      <c r="L356" s="11">
        <v>0.35</v>
      </c>
      <c r="M356" s="28">
        <v>633.75</v>
      </c>
    </row>
    <row r="357" spans="1:13" ht="15.75" customHeight="1" x14ac:dyDescent="0.25">
      <c r="A357" s="6" t="s">
        <v>14</v>
      </c>
      <c r="B357" s="6">
        <v>1185732</v>
      </c>
      <c r="C357" s="7">
        <v>44515</v>
      </c>
      <c r="D357" s="6" t="s">
        <v>33</v>
      </c>
      <c r="E357" s="6" t="s">
        <v>34</v>
      </c>
      <c r="F357" s="6" t="s">
        <v>35</v>
      </c>
      <c r="G357" s="6" t="s">
        <v>20</v>
      </c>
      <c r="H357" s="8">
        <v>0.5</v>
      </c>
      <c r="I357" s="9">
        <v>1750</v>
      </c>
      <c r="J357" s="10">
        <v>875</v>
      </c>
      <c r="K357" s="10">
        <v>350</v>
      </c>
      <c r="L357" s="11">
        <v>0.4</v>
      </c>
      <c r="M357" s="28">
        <v>525</v>
      </c>
    </row>
    <row r="358" spans="1:13" ht="15.75" customHeight="1" x14ac:dyDescent="0.25">
      <c r="A358" s="6" t="s">
        <v>14</v>
      </c>
      <c r="B358" s="6">
        <v>1185732</v>
      </c>
      <c r="C358" s="7">
        <v>44515</v>
      </c>
      <c r="D358" s="6" t="s">
        <v>33</v>
      </c>
      <c r="E358" s="6" t="s">
        <v>34</v>
      </c>
      <c r="F358" s="6" t="s">
        <v>35</v>
      </c>
      <c r="G358" s="6" t="s">
        <v>21</v>
      </c>
      <c r="H358" s="8">
        <v>0.6</v>
      </c>
      <c r="I358" s="9">
        <v>1500</v>
      </c>
      <c r="J358" s="10">
        <v>900</v>
      </c>
      <c r="K358" s="10">
        <v>315</v>
      </c>
      <c r="L358" s="11">
        <v>0.35</v>
      </c>
      <c r="M358" s="28">
        <v>585</v>
      </c>
    </row>
    <row r="359" spans="1:13" ht="15.75" customHeight="1" x14ac:dyDescent="0.25">
      <c r="A359" s="6" t="s">
        <v>14</v>
      </c>
      <c r="B359" s="6">
        <v>1185732</v>
      </c>
      <c r="C359" s="7">
        <v>44515</v>
      </c>
      <c r="D359" s="6" t="s">
        <v>33</v>
      </c>
      <c r="E359" s="6" t="s">
        <v>34</v>
      </c>
      <c r="F359" s="6" t="s">
        <v>35</v>
      </c>
      <c r="G359" s="6" t="s">
        <v>22</v>
      </c>
      <c r="H359" s="8">
        <v>0.64999999999999991</v>
      </c>
      <c r="I359" s="9">
        <v>2500</v>
      </c>
      <c r="J359" s="10">
        <v>1624.9999999999998</v>
      </c>
      <c r="K359" s="10">
        <v>812.49999999999989</v>
      </c>
      <c r="L359" s="11">
        <v>0.5</v>
      </c>
      <c r="M359" s="28">
        <v>812.49999999999989</v>
      </c>
    </row>
    <row r="360" spans="1:13" ht="15.75" customHeight="1" x14ac:dyDescent="0.25">
      <c r="A360" s="6" t="s">
        <v>14</v>
      </c>
      <c r="B360" s="6">
        <v>1185732</v>
      </c>
      <c r="C360" s="7">
        <v>44544</v>
      </c>
      <c r="D360" s="6" t="s">
        <v>33</v>
      </c>
      <c r="E360" s="6" t="s">
        <v>34</v>
      </c>
      <c r="F360" s="6" t="s">
        <v>35</v>
      </c>
      <c r="G360" s="6" t="s">
        <v>17</v>
      </c>
      <c r="H360" s="8">
        <v>0.6</v>
      </c>
      <c r="I360" s="9">
        <v>5000</v>
      </c>
      <c r="J360" s="10">
        <v>3000</v>
      </c>
      <c r="K360" s="10">
        <v>1200</v>
      </c>
      <c r="L360" s="11">
        <v>0.4</v>
      </c>
      <c r="M360" s="28">
        <v>1800</v>
      </c>
    </row>
    <row r="361" spans="1:13" ht="15.75" customHeight="1" x14ac:dyDescent="0.25">
      <c r="A361" s="6" t="s">
        <v>14</v>
      </c>
      <c r="B361" s="6">
        <v>1185732</v>
      </c>
      <c r="C361" s="7">
        <v>44544</v>
      </c>
      <c r="D361" s="6" t="s">
        <v>33</v>
      </c>
      <c r="E361" s="6" t="s">
        <v>34</v>
      </c>
      <c r="F361" s="6" t="s">
        <v>35</v>
      </c>
      <c r="G361" s="6" t="s">
        <v>18</v>
      </c>
      <c r="H361" s="8">
        <v>0.5</v>
      </c>
      <c r="I361" s="9">
        <v>3000</v>
      </c>
      <c r="J361" s="10">
        <v>1500</v>
      </c>
      <c r="K361" s="10">
        <v>525</v>
      </c>
      <c r="L361" s="11">
        <v>0.35</v>
      </c>
      <c r="M361" s="28">
        <v>975</v>
      </c>
    </row>
    <row r="362" spans="1:13" ht="15.75" customHeight="1" x14ac:dyDescent="0.25">
      <c r="A362" s="6" t="s">
        <v>14</v>
      </c>
      <c r="B362" s="6">
        <v>1185732</v>
      </c>
      <c r="C362" s="7">
        <v>44544</v>
      </c>
      <c r="D362" s="6" t="s">
        <v>33</v>
      </c>
      <c r="E362" s="6" t="s">
        <v>34</v>
      </c>
      <c r="F362" s="6" t="s">
        <v>35</v>
      </c>
      <c r="G362" s="6" t="s">
        <v>19</v>
      </c>
      <c r="H362" s="8">
        <v>0.5</v>
      </c>
      <c r="I362" s="9">
        <v>2500</v>
      </c>
      <c r="J362" s="10">
        <v>1250</v>
      </c>
      <c r="K362" s="10">
        <v>437.5</v>
      </c>
      <c r="L362" s="11">
        <v>0.35</v>
      </c>
      <c r="M362" s="28">
        <v>812.5</v>
      </c>
    </row>
    <row r="363" spans="1:13" ht="15.75" customHeight="1" x14ac:dyDescent="0.25">
      <c r="A363" s="6" t="s">
        <v>14</v>
      </c>
      <c r="B363" s="6">
        <v>1185732</v>
      </c>
      <c r="C363" s="7">
        <v>44544</v>
      </c>
      <c r="D363" s="6" t="s">
        <v>33</v>
      </c>
      <c r="E363" s="6" t="s">
        <v>34</v>
      </c>
      <c r="F363" s="6" t="s">
        <v>35</v>
      </c>
      <c r="G363" s="6" t="s">
        <v>20</v>
      </c>
      <c r="H363" s="8">
        <v>0.5</v>
      </c>
      <c r="I363" s="9">
        <v>2000</v>
      </c>
      <c r="J363" s="10">
        <v>1000</v>
      </c>
      <c r="K363" s="10">
        <v>400</v>
      </c>
      <c r="L363" s="11">
        <v>0.4</v>
      </c>
      <c r="M363" s="28">
        <v>600</v>
      </c>
    </row>
    <row r="364" spans="1:13" ht="15.75" customHeight="1" x14ac:dyDescent="0.25">
      <c r="A364" s="6" t="s">
        <v>14</v>
      </c>
      <c r="B364" s="6">
        <v>1185732</v>
      </c>
      <c r="C364" s="7">
        <v>44544</v>
      </c>
      <c r="D364" s="6" t="s">
        <v>33</v>
      </c>
      <c r="E364" s="6" t="s">
        <v>34</v>
      </c>
      <c r="F364" s="6" t="s">
        <v>35</v>
      </c>
      <c r="G364" s="6" t="s">
        <v>21</v>
      </c>
      <c r="H364" s="8">
        <v>0.6</v>
      </c>
      <c r="I364" s="9">
        <v>2000</v>
      </c>
      <c r="J364" s="10">
        <v>1200</v>
      </c>
      <c r="K364" s="10">
        <v>420</v>
      </c>
      <c r="L364" s="11">
        <v>0.35</v>
      </c>
      <c r="M364" s="28">
        <v>780</v>
      </c>
    </row>
    <row r="365" spans="1:13" ht="15.75" customHeight="1" x14ac:dyDescent="0.25">
      <c r="A365" s="6" t="s">
        <v>14</v>
      </c>
      <c r="B365" s="6">
        <v>1185732</v>
      </c>
      <c r="C365" s="7">
        <v>44544</v>
      </c>
      <c r="D365" s="6" t="s">
        <v>33</v>
      </c>
      <c r="E365" s="6" t="s">
        <v>34</v>
      </c>
      <c r="F365" s="6" t="s">
        <v>35</v>
      </c>
      <c r="G365" s="6" t="s">
        <v>22</v>
      </c>
      <c r="H365" s="8">
        <v>0.64999999999999991</v>
      </c>
      <c r="I365" s="9">
        <v>3000</v>
      </c>
      <c r="J365" s="10">
        <v>1949.9999999999998</v>
      </c>
      <c r="K365" s="10">
        <v>974.99999999999989</v>
      </c>
      <c r="L365" s="11">
        <v>0.5</v>
      </c>
      <c r="M365" s="28">
        <v>974.99999999999989</v>
      </c>
    </row>
    <row r="366" spans="1:13" ht="15.75" customHeight="1" x14ac:dyDescent="0.25">
      <c r="A366" s="6" t="s">
        <v>23</v>
      </c>
      <c r="B366" s="6">
        <v>1197831</v>
      </c>
      <c r="C366" s="7">
        <v>44198</v>
      </c>
      <c r="D366" s="6" t="s">
        <v>24</v>
      </c>
      <c r="E366" s="6" t="s">
        <v>25</v>
      </c>
      <c r="F366" s="6" t="s">
        <v>36</v>
      </c>
      <c r="G366" s="6" t="s">
        <v>17</v>
      </c>
      <c r="H366" s="8">
        <v>0.2</v>
      </c>
      <c r="I366" s="9">
        <v>7250</v>
      </c>
      <c r="J366" s="10">
        <v>1450</v>
      </c>
      <c r="K366" s="10">
        <v>435</v>
      </c>
      <c r="L366" s="11">
        <v>0.3</v>
      </c>
      <c r="M366" s="28">
        <v>1015</v>
      </c>
    </row>
    <row r="367" spans="1:13" ht="15.75" customHeight="1" x14ac:dyDescent="0.25">
      <c r="A367" s="6" t="s">
        <v>23</v>
      </c>
      <c r="B367" s="6">
        <v>1197831</v>
      </c>
      <c r="C367" s="7">
        <v>44198</v>
      </c>
      <c r="D367" s="6" t="s">
        <v>24</v>
      </c>
      <c r="E367" s="6" t="s">
        <v>25</v>
      </c>
      <c r="F367" s="6" t="s">
        <v>36</v>
      </c>
      <c r="G367" s="6" t="s">
        <v>18</v>
      </c>
      <c r="H367" s="8">
        <v>0.3</v>
      </c>
      <c r="I367" s="9">
        <v>7250</v>
      </c>
      <c r="J367" s="10">
        <v>2175</v>
      </c>
      <c r="K367" s="10">
        <v>652.5</v>
      </c>
      <c r="L367" s="11">
        <v>0.3</v>
      </c>
      <c r="M367" s="28">
        <v>1522.5</v>
      </c>
    </row>
    <row r="368" spans="1:13" ht="15.75" customHeight="1" x14ac:dyDescent="0.25">
      <c r="A368" s="6" t="s">
        <v>23</v>
      </c>
      <c r="B368" s="6">
        <v>1197831</v>
      </c>
      <c r="C368" s="7">
        <v>44198</v>
      </c>
      <c r="D368" s="6" t="s">
        <v>24</v>
      </c>
      <c r="E368" s="6" t="s">
        <v>25</v>
      </c>
      <c r="F368" s="6" t="s">
        <v>36</v>
      </c>
      <c r="G368" s="6" t="s">
        <v>19</v>
      </c>
      <c r="H368" s="8">
        <v>0.3</v>
      </c>
      <c r="I368" s="9">
        <v>5250</v>
      </c>
      <c r="J368" s="10">
        <v>1575</v>
      </c>
      <c r="K368" s="10">
        <v>472.5</v>
      </c>
      <c r="L368" s="11">
        <v>0.3</v>
      </c>
      <c r="M368" s="28">
        <v>1102.5</v>
      </c>
    </row>
    <row r="369" spans="1:13" ht="15.75" customHeight="1" x14ac:dyDescent="0.25">
      <c r="A369" s="6" t="s">
        <v>23</v>
      </c>
      <c r="B369" s="6">
        <v>1197831</v>
      </c>
      <c r="C369" s="7">
        <v>44198</v>
      </c>
      <c r="D369" s="6" t="s">
        <v>24</v>
      </c>
      <c r="E369" s="6" t="s">
        <v>25</v>
      </c>
      <c r="F369" s="6" t="s">
        <v>36</v>
      </c>
      <c r="G369" s="6" t="s">
        <v>20</v>
      </c>
      <c r="H369" s="8">
        <v>0.35</v>
      </c>
      <c r="I369" s="9">
        <v>5250</v>
      </c>
      <c r="J369" s="10">
        <v>1837.4999999999998</v>
      </c>
      <c r="K369" s="10">
        <v>735</v>
      </c>
      <c r="L369" s="11">
        <v>0.4</v>
      </c>
      <c r="M369" s="28">
        <v>1102.4999999999998</v>
      </c>
    </row>
    <row r="370" spans="1:13" ht="15.75" customHeight="1" x14ac:dyDescent="0.25">
      <c r="A370" s="6" t="s">
        <v>23</v>
      </c>
      <c r="B370" s="6">
        <v>1197831</v>
      </c>
      <c r="C370" s="7">
        <v>44198</v>
      </c>
      <c r="D370" s="6" t="s">
        <v>24</v>
      </c>
      <c r="E370" s="6" t="s">
        <v>25</v>
      </c>
      <c r="F370" s="6" t="s">
        <v>36</v>
      </c>
      <c r="G370" s="6" t="s">
        <v>21</v>
      </c>
      <c r="H370" s="8">
        <v>0.4</v>
      </c>
      <c r="I370" s="9">
        <v>3750</v>
      </c>
      <c r="J370" s="10">
        <v>1500</v>
      </c>
      <c r="K370" s="10">
        <v>375</v>
      </c>
      <c r="L370" s="11">
        <v>0.25</v>
      </c>
      <c r="M370" s="28">
        <v>1125</v>
      </c>
    </row>
    <row r="371" spans="1:13" ht="15.75" customHeight="1" x14ac:dyDescent="0.25">
      <c r="A371" s="6" t="s">
        <v>23</v>
      </c>
      <c r="B371" s="6">
        <v>1197831</v>
      </c>
      <c r="C371" s="7">
        <v>44198</v>
      </c>
      <c r="D371" s="6" t="s">
        <v>24</v>
      </c>
      <c r="E371" s="6" t="s">
        <v>25</v>
      </c>
      <c r="F371" s="6" t="s">
        <v>36</v>
      </c>
      <c r="G371" s="6" t="s">
        <v>22</v>
      </c>
      <c r="H371" s="8">
        <v>0.35</v>
      </c>
      <c r="I371" s="9">
        <v>5250</v>
      </c>
      <c r="J371" s="10">
        <v>1837.4999999999998</v>
      </c>
      <c r="K371" s="10">
        <v>826.87499999999989</v>
      </c>
      <c r="L371" s="11">
        <v>0.45</v>
      </c>
      <c r="M371" s="28">
        <v>1010.6249999999999</v>
      </c>
    </row>
    <row r="372" spans="1:13" ht="15.75" customHeight="1" x14ac:dyDescent="0.25">
      <c r="A372" s="6" t="s">
        <v>23</v>
      </c>
      <c r="B372" s="6">
        <v>1197831</v>
      </c>
      <c r="C372" s="7">
        <v>44228</v>
      </c>
      <c r="D372" s="6" t="s">
        <v>24</v>
      </c>
      <c r="E372" s="6" t="s">
        <v>25</v>
      </c>
      <c r="F372" s="6" t="s">
        <v>36</v>
      </c>
      <c r="G372" s="6" t="s">
        <v>17</v>
      </c>
      <c r="H372" s="8">
        <v>0.25</v>
      </c>
      <c r="I372" s="9">
        <v>6750</v>
      </c>
      <c r="J372" s="10">
        <v>1687.5</v>
      </c>
      <c r="K372" s="10">
        <v>506.25</v>
      </c>
      <c r="L372" s="11">
        <v>0.3</v>
      </c>
      <c r="M372" s="28">
        <v>1181.25</v>
      </c>
    </row>
    <row r="373" spans="1:13" ht="15.75" customHeight="1" x14ac:dyDescent="0.25">
      <c r="A373" s="6" t="s">
        <v>23</v>
      </c>
      <c r="B373" s="6">
        <v>1197831</v>
      </c>
      <c r="C373" s="7">
        <v>44228</v>
      </c>
      <c r="D373" s="6" t="s">
        <v>24</v>
      </c>
      <c r="E373" s="6" t="s">
        <v>25</v>
      </c>
      <c r="F373" s="6" t="s">
        <v>36</v>
      </c>
      <c r="G373" s="6" t="s">
        <v>18</v>
      </c>
      <c r="H373" s="8">
        <v>0.35</v>
      </c>
      <c r="I373" s="9">
        <v>6500</v>
      </c>
      <c r="J373" s="10">
        <v>2275</v>
      </c>
      <c r="K373" s="10">
        <v>682.5</v>
      </c>
      <c r="L373" s="11">
        <v>0.3</v>
      </c>
      <c r="M373" s="28">
        <v>1592.5</v>
      </c>
    </row>
    <row r="374" spans="1:13" ht="15.75" customHeight="1" x14ac:dyDescent="0.25">
      <c r="A374" s="6" t="s">
        <v>23</v>
      </c>
      <c r="B374" s="6">
        <v>1197831</v>
      </c>
      <c r="C374" s="7">
        <v>44228</v>
      </c>
      <c r="D374" s="6" t="s">
        <v>24</v>
      </c>
      <c r="E374" s="6" t="s">
        <v>25</v>
      </c>
      <c r="F374" s="6" t="s">
        <v>36</v>
      </c>
      <c r="G374" s="6" t="s">
        <v>19</v>
      </c>
      <c r="H374" s="8">
        <v>0.35</v>
      </c>
      <c r="I374" s="9">
        <v>4750</v>
      </c>
      <c r="J374" s="10">
        <v>1662.5</v>
      </c>
      <c r="K374" s="10">
        <v>498.75</v>
      </c>
      <c r="L374" s="11">
        <v>0.3</v>
      </c>
      <c r="M374" s="28">
        <v>1163.75</v>
      </c>
    </row>
    <row r="375" spans="1:13" ht="15.75" customHeight="1" x14ac:dyDescent="0.25">
      <c r="A375" s="6" t="s">
        <v>23</v>
      </c>
      <c r="B375" s="6">
        <v>1197831</v>
      </c>
      <c r="C375" s="7">
        <v>44228</v>
      </c>
      <c r="D375" s="6" t="s">
        <v>24</v>
      </c>
      <c r="E375" s="6" t="s">
        <v>25</v>
      </c>
      <c r="F375" s="6" t="s">
        <v>36</v>
      </c>
      <c r="G375" s="6" t="s">
        <v>20</v>
      </c>
      <c r="H375" s="8">
        <v>0.35</v>
      </c>
      <c r="I375" s="9">
        <v>4250</v>
      </c>
      <c r="J375" s="10">
        <v>1487.5</v>
      </c>
      <c r="K375" s="10">
        <v>595</v>
      </c>
      <c r="L375" s="11">
        <v>0.4</v>
      </c>
      <c r="M375" s="28">
        <v>892.5</v>
      </c>
    </row>
    <row r="376" spans="1:13" ht="15.75" customHeight="1" x14ac:dyDescent="0.25">
      <c r="A376" s="6" t="s">
        <v>23</v>
      </c>
      <c r="B376" s="6">
        <v>1197831</v>
      </c>
      <c r="C376" s="7">
        <v>44228</v>
      </c>
      <c r="D376" s="6" t="s">
        <v>24</v>
      </c>
      <c r="E376" s="6" t="s">
        <v>25</v>
      </c>
      <c r="F376" s="6" t="s">
        <v>36</v>
      </c>
      <c r="G376" s="6" t="s">
        <v>21</v>
      </c>
      <c r="H376" s="8">
        <v>0.4</v>
      </c>
      <c r="I376" s="9">
        <v>3000</v>
      </c>
      <c r="J376" s="10">
        <v>1200</v>
      </c>
      <c r="K376" s="10">
        <v>300</v>
      </c>
      <c r="L376" s="11">
        <v>0.25</v>
      </c>
      <c r="M376" s="28">
        <v>900</v>
      </c>
    </row>
    <row r="377" spans="1:13" ht="15.75" customHeight="1" x14ac:dyDescent="0.25">
      <c r="A377" s="6" t="s">
        <v>23</v>
      </c>
      <c r="B377" s="6">
        <v>1197831</v>
      </c>
      <c r="C377" s="7">
        <v>44228</v>
      </c>
      <c r="D377" s="6" t="s">
        <v>24</v>
      </c>
      <c r="E377" s="6" t="s">
        <v>25</v>
      </c>
      <c r="F377" s="6" t="s">
        <v>36</v>
      </c>
      <c r="G377" s="6" t="s">
        <v>22</v>
      </c>
      <c r="H377" s="8">
        <v>0.35</v>
      </c>
      <c r="I377" s="9">
        <v>5000</v>
      </c>
      <c r="J377" s="10">
        <v>1750</v>
      </c>
      <c r="K377" s="10">
        <v>787.5</v>
      </c>
      <c r="L377" s="11">
        <v>0.45</v>
      </c>
      <c r="M377" s="28">
        <v>962.5</v>
      </c>
    </row>
    <row r="378" spans="1:13" ht="15.75" customHeight="1" x14ac:dyDescent="0.25">
      <c r="A378" s="6" t="s">
        <v>23</v>
      </c>
      <c r="B378" s="6">
        <v>1197831</v>
      </c>
      <c r="C378" s="7">
        <v>44258</v>
      </c>
      <c r="D378" s="6" t="s">
        <v>24</v>
      </c>
      <c r="E378" s="6" t="s">
        <v>25</v>
      </c>
      <c r="F378" s="6" t="s">
        <v>36</v>
      </c>
      <c r="G378" s="6" t="s">
        <v>17</v>
      </c>
      <c r="H378" s="8">
        <v>0.3</v>
      </c>
      <c r="I378" s="9">
        <v>6750</v>
      </c>
      <c r="J378" s="10">
        <v>2025</v>
      </c>
      <c r="K378" s="10">
        <v>708.75</v>
      </c>
      <c r="L378" s="11">
        <v>0.35</v>
      </c>
      <c r="M378" s="28">
        <v>1316.25</v>
      </c>
    </row>
    <row r="379" spans="1:13" ht="15.75" customHeight="1" x14ac:dyDescent="0.25">
      <c r="A379" s="6" t="s">
        <v>23</v>
      </c>
      <c r="B379" s="6">
        <v>1197831</v>
      </c>
      <c r="C379" s="7">
        <v>44258</v>
      </c>
      <c r="D379" s="6" t="s">
        <v>24</v>
      </c>
      <c r="E379" s="6" t="s">
        <v>25</v>
      </c>
      <c r="F379" s="6" t="s">
        <v>36</v>
      </c>
      <c r="G379" s="6" t="s">
        <v>18</v>
      </c>
      <c r="H379" s="8">
        <v>0.4</v>
      </c>
      <c r="I379" s="9">
        <v>6750</v>
      </c>
      <c r="J379" s="10">
        <v>2700</v>
      </c>
      <c r="K379" s="10">
        <v>944.99999999999989</v>
      </c>
      <c r="L379" s="11">
        <v>0.35</v>
      </c>
      <c r="M379" s="28">
        <v>1755</v>
      </c>
    </row>
    <row r="380" spans="1:13" ht="15.75" customHeight="1" x14ac:dyDescent="0.25">
      <c r="A380" s="6" t="s">
        <v>23</v>
      </c>
      <c r="B380" s="6">
        <v>1197831</v>
      </c>
      <c r="C380" s="7">
        <v>44258</v>
      </c>
      <c r="D380" s="6" t="s">
        <v>24</v>
      </c>
      <c r="E380" s="6" t="s">
        <v>25</v>
      </c>
      <c r="F380" s="6" t="s">
        <v>36</v>
      </c>
      <c r="G380" s="6" t="s">
        <v>19</v>
      </c>
      <c r="H380" s="8">
        <v>0.3</v>
      </c>
      <c r="I380" s="9">
        <v>5000</v>
      </c>
      <c r="J380" s="10">
        <v>1500</v>
      </c>
      <c r="K380" s="10">
        <v>525</v>
      </c>
      <c r="L380" s="11">
        <v>0.35</v>
      </c>
      <c r="M380" s="28">
        <v>975</v>
      </c>
    </row>
    <row r="381" spans="1:13" ht="15.75" customHeight="1" x14ac:dyDescent="0.25">
      <c r="A381" s="6" t="s">
        <v>23</v>
      </c>
      <c r="B381" s="6">
        <v>1197831</v>
      </c>
      <c r="C381" s="7">
        <v>44258</v>
      </c>
      <c r="D381" s="6" t="s">
        <v>24</v>
      </c>
      <c r="E381" s="6" t="s">
        <v>25</v>
      </c>
      <c r="F381" s="6" t="s">
        <v>36</v>
      </c>
      <c r="G381" s="6" t="s">
        <v>20</v>
      </c>
      <c r="H381" s="8">
        <v>0.35000000000000003</v>
      </c>
      <c r="I381" s="9">
        <v>4000</v>
      </c>
      <c r="J381" s="10">
        <v>1400.0000000000002</v>
      </c>
      <c r="K381" s="10">
        <v>630.00000000000011</v>
      </c>
      <c r="L381" s="11">
        <v>0.45</v>
      </c>
      <c r="M381" s="28">
        <v>770.00000000000011</v>
      </c>
    </row>
    <row r="382" spans="1:13" ht="15.75" customHeight="1" x14ac:dyDescent="0.25">
      <c r="A382" s="6" t="s">
        <v>23</v>
      </c>
      <c r="B382" s="6">
        <v>1197831</v>
      </c>
      <c r="C382" s="7">
        <v>44258</v>
      </c>
      <c r="D382" s="6" t="s">
        <v>24</v>
      </c>
      <c r="E382" s="6" t="s">
        <v>25</v>
      </c>
      <c r="F382" s="6" t="s">
        <v>36</v>
      </c>
      <c r="G382" s="6" t="s">
        <v>21</v>
      </c>
      <c r="H382" s="8">
        <v>0.4</v>
      </c>
      <c r="I382" s="9">
        <v>3000</v>
      </c>
      <c r="J382" s="10">
        <v>1200</v>
      </c>
      <c r="K382" s="10">
        <v>360</v>
      </c>
      <c r="L382" s="11">
        <v>0.3</v>
      </c>
      <c r="M382" s="28">
        <v>840</v>
      </c>
    </row>
    <row r="383" spans="1:13" ht="15.75" customHeight="1" x14ac:dyDescent="0.25">
      <c r="A383" s="6" t="s">
        <v>23</v>
      </c>
      <c r="B383" s="6">
        <v>1197831</v>
      </c>
      <c r="C383" s="7">
        <v>44258</v>
      </c>
      <c r="D383" s="6" t="s">
        <v>24</v>
      </c>
      <c r="E383" s="6" t="s">
        <v>25</v>
      </c>
      <c r="F383" s="6" t="s">
        <v>36</v>
      </c>
      <c r="G383" s="6" t="s">
        <v>22</v>
      </c>
      <c r="H383" s="8">
        <v>0.35000000000000003</v>
      </c>
      <c r="I383" s="9">
        <v>4500</v>
      </c>
      <c r="J383" s="10">
        <v>1575.0000000000002</v>
      </c>
      <c r="K383" s="10">
        <v>787.50000000000011</v>
      </c>
      <c r="L383" s="11">
        <v>0.5</v>
      </c>
      <c r="M383" s="28">
        <v>787.50000000000011</v>
      </c>
    </row>
    <row r="384" spans="1:13" ht="15.75" customHeight="1" x14ac:dyDescent="0.25">
      <c r="A384" s="6" t="s">
        <v>23</v>
      </c>
      <c r="B384" s="6">
        <v>1197831</v>
      </c>
      <c r="C384" s="7">
        <v>44288</v>
      </c>
      <c r="D384" s="6" t="s">
        <v>24</v>
      </c>
      <c r="E384" s="6" t="s">
        <v>25</v>
      </c>
      <c r="F384" s="6" t="s">
        <v>36</v>
      </c>
      <c r="G384" s="6" t="s">
        <v>17</v>
      </c>
      <c r="H384" s="8">
        <v>0.19999999999999998</v>
      </c>
      <c r="I384" s="9">
        <v>7000</v>
      </c>
      <c r="J384" s="10">
        <v>1399.9999999999998</v>
      </c>
      <c r="K384" s="10">
        <v>489.99999999999989</v>
      </c>
      <c r="L384" s="11">
        <v>0.35</v>
      </c>
      <c r="M384" s="28">
        <v>909.99999999999989</v>
      </c>
    </row>
    <row r="385" spans="1:13" ht="15.75" customHeight="1" x14ac:dyDescent="0.25">
      <c r="A385" s="6" t="s">
        <v>23</v>
      </c>
      <c r="B385" s="6">
        <v>1197831</v>
      </c>
      <c r="C385" s="7">
        <v>44288</v>
      </c>
      <c r="D385" s="6" t="s">
        <v>24</v>
      </c>
      <c r="E385" s="6" t="s">
        <v>25</v>
      </c>
      <c r="F385" s="6" t="s">
        <v>36</v>
      </c>
      <c r="G385" s="6" t="s">
        <v>18</v>
      </c>
      <c r="H385" s="8">
        <v>0.30000000000000004</v>
      </c>
      <c r="I385" s="9">
        <v>7000</v>
      </c>
      <c r="J385" s="10">
        <v>2100.0000000000005</v>
      </c>
      <c r="K385" s="10">
        <v>735.00000000000011</v>
      </c>
      <c r="L385" s="11">
        <v>0.35</v>
      </c>
      <c r="M385" s="28">
        <v>1365.0000000000005</v>
      </c>
    </row>
    <row r="386" spans="1:13" ht="15.75" customHeight="1" x14ac:dyDescent="0.25">
      <c r="A386" s="6" t="s">
        <v>23</v>
      </c>
      <c r="B386" s="6">
        <v>1197831</v>
      </c>
      <c r="C386" s="7">
        <v>44288</v>
      </c>
      <c r="D386" s="6" t="s">
        <v>24</v>
      </c>
      <c r="E386" s="6" t="s">
        <v>25</v>
      </c>
      <c r="F386" s="6" t="s">
        <v>36</v>
      </c>
      <c r="G386" s="6" t="s">
        <v>19</v>
      </c>
      <c r="H386" s="8">
        <v>0.24999999999999997</v>
      </c>
      <c r="I386" s="9">
        <v>5250</v>
      </c>
      <c r="J386" s="10">
        <v>1312.4999999999998</v>
      </c>
      <c r="K386" s="10">
        <v>459.37499999999989</v>
      </c>
      <c r="L386" s="11">
        <v>0.35</v>
      </c>
      <c r="M386" s="28">
        <v>853.12499999999989</v>
      </c>
    </row>
    <row r="387" spans="1:13" ht="15.75" customHeight="1" x14ac:dyDescent="0.25">
      <c r="A387" s="6" t="s">
        <v>23</v>
      </c>
      <c r="B387" s="6">
        <v>1197831</v>
      </c>
      <c r="C387" s="7">
        <v>44288</v>
      </c>
      <c r="D387" s="6" t="s">
        <v>24</v>
      </c>
      <c r="E387" s="6" t="s">
        <v>25</v>
      </c>
      <c r="F387" s="6" t="s">
        <v>36</v>
      </c>
      <c r="G387" s="6" t="s">
        <v>20</v>
      </c>
      <c r="H387" s="8">
        <v>0.30000000000000004</v>
      </c>
      <c r="I387" s="9">
        <v>4250</v>
      </c>
      <c r="J387" s="10">
        <v>1275.0000000000002</v>
      </c>
      <c r="K387" s="10">
        <v>573.75000000000011</v>
      </c>
      <c r="L387" s="11">
        <v>0.45</v>
      </c>
      <c r="M387" s="28">
        <v>701.25000000000011</v>
      </c>
    </row>
    <row r="388" spans="1:13" ht="15.75" customHeight="1" x14ac:dyDescent="0.25">
      <c r="A388" s="6" t="s">
        <v>23</v>
      </c>
      <c r="B388" s="6">
        <v>1197831</v>
      </c>
      <c r="C388" s="7">
        <v>44288</v>
      </c>
      <c r="D388" s="6" t="s">
        <v>24</v>
      </c>
      <c r="E388" s="6" t="s">
        <v>25</v>
      </c>
      <c r="F388" s="6" t="s">
        <v>36</v>
      </c>
      <c r="G388" s="6" t="s">
        <v>21</v>
      </c>
      <c r="H388" s="8">
        <v>0.35</v>
      </c>
      <c r="I388" s="9">
        <v>3250</v>
      </c>
      <c r="J388" s="10">
        <v>1137.5</v>
      </c>
      <c r="K388" s="10">
        <v>341.25</v>
      </c>
      <c r="L388" s="11">
        <v>0.3</v>
      </c>
      <c r="M388" s="28">
        <v>796.25</v>
      </c>
    </row>
    <row r="389" spans="1:13" ht="15.75" customHeight="1" x14ac:dyDescent="0.25">
      <c r="A389" s="6" t="s">
        <v>23</v>
      </c>
      <c r="B389" s="6">
        <v>1197831</v>
      </c>
      <c r="C389" s="7">
        <v>44288</v>
      </c>
      <c r="D389" s="6" t="s">
        <v>24</v>
      </c>
      <c r="E389" s="6" t="s">
        <v>25</v>
      </c>
      <c r="F389" s="6" t="s">
        <v>36</v>
      </c>
      <c r="G389" s="6" t="s">
        <v>22</v>
      </c>
      <c r="H389" s="8">
        <v>0.30000000000000004</v>
      </c>
      <c r="I389" s="9">
        <v>6000</v>
      </c>
      <c r="J389" s="10">
        <v>1800.0000000000002</v>
      </c>
      <c r="K389" s="10">
        <v>900.00000000000011</v>
      </c>
      <c r="L389" s="11">
        <v>0.5</v>
      </c>
      <c r="M389" s="28">
        <v>900.00000000000011</v>
      </c>
    </row>
    <row r="390" spans="1:13" ht="15.75" customHeight="1" x14ac:dyDescent="0.25">
      <c r="A390" s="6" t="s">
        <v>23</v>
      </c>
      <c r="B390" s="6">
        <v>1197831</v>
      </c>
      <c r="C390" s="7">
        <v>44318</v>
      </c>
      <c r="D390" s="6" t="s">
        <v>24</v>
      </c>
      <c r="E390" s="6" t="s">
        <v>25</v>
      </c>
      <c r="F390" s="6" t="s">
        <v>36</v>
      </c>
      <c r="G390" s="6" t="s">
        <v>17</v>
      </c>
      <c r="H390" s="8">
        <v>0.19999999999999998</v>
      </c>
      <c r="I390" s="9">
        <v>7500</v>
      </c>
      <c r="J390" s="10">
        <v>1499.9999999999998</v>
      </c>
      <c r="K390" s="10">
        <v>524.99999999999989</v>
      </c>
      <c r="L390" s="11">
        <v>0.35</v>
      </c>
      <c r="M390" s="28">
        <v>974.99999999999989</v>
      </c>
    </row>
    <row r="391" spans="1:13" ht="15.75" customHeight="1" x14ac:dyDescent="0.25">
      <c r="A391" s="6" t="s">
        <v>23</v>
      </c>
      <c r="B391" s="6">
        <v>1197831</v>
      </c>
      <c r="C391" s="7">
        <v>44318</v>
      </c>
      <c r="D391" s="6" t="s">
        <v>24</v>
      </c>
      <c r="E391" s="6" t="s">
        <v>25</v>
      </c>
      <c r="F391" s="6" t="s">
        <v>36</v>
      </c>
      <c r="G391" s="6" t="s">
        <v>18</v>
      </c>
      <c r="H391" s="8">
        <v>0.30000000000000004</v>
      </c>
      <c r="I391" s="9">
        <v>7750</v>
      </c>
      <c r="J391" s="10">
        <v>2325.0000000000005</v>
      </c>
      <c r="K391" s="10">
        <v>813.75000000000011</v>
      </c>
      <c r="L391" s="11">
        <v>0.35</v>
      </c>
      <c r="M391" s="28">
        <v>1511.2500000000005</v>
      </c>
    </row>
    <row r="392" spans="1:13" ht="15.75" customHeight="1" x14ac:dyDescent="0.25">
      <c r="A392" s="6" t="s">
        <v>23</v>
      </c>
      <c r="B392" s="6">
        <v>1197831</v>
      </c>
      <c r="C392" s="7">
        <v>44318</v>
      </c>
      <c r="D392" s="6" t="s">
        <v>24</v>
      </c>
      <c r="E392" s="6" t="s">
        <v>25</v>
      </c>
      <c r="F392" s="6" t="s">
        <v>36</v>
      </c>
      <c r="G392" s="6" t="s">
        <v>19</v>
      </c>
      <c r="H392" s="8">
        <v>0.24999999999999997</v>
      </c>
      <c r="I392" s="9">
        <v>6250</v>
      </c>
      <c r="J392" s="10">
        <v>1562.4999999999998</v>
      </c>
      <c r="K392" s="10">
        <v>546.87499999999989</v>
      </c>
      <c r="L392" s="11">
        <v>0.35</v>
      </c>
      <c r="M392" s="28">
        <v>1015.6249999999999</v>
      </c>
    </row>
    <row r="393" spans="1:13" ht="15.75" customHeight="1" x14ac:dyDescent="0.25">
      <c r="A393" s="6" t="s">
        <v>23</v>
      </c>
      <c r="B393" s="6">
        <v>1197831</v>
      </c>
      <c r="C393" s="7">
        <v>44318</v>
      </c>
      <c r="D393" s="6" t="s">
        <v>24</v>
      </c>
      <c r="E393" s="6" t="s">
        <v>25</v>
      </c>
      <c r="F393" s="6" t="s">
        <v>36</v>
      </c>
      <c r="G393" s="6" t="s">
        <v>20</v>
      </c>
      <c r="H393" s="8">
        <v>0.35000000000000003</v>
      </c>
      <c r="I393" s="9">
        <v>5500</v>
      </c>
      <c r="J393" s="10">
        <v>1925.0000000000002</v>
      </c>
      <c r="K393" s="10">
        <v>866.25000000000011</v>
      </c>
      <c r="L393" s="11">
        <v>0.45</v>
      </c>
      <c r="M393" s="28">
        <v>1058.75</v>
      </c>
    </row>
    <row r="394" spans="1:13" ht="15.75" customHeight="1" x14ac:dyDescent="0.25">
      <c r="A394" s="6" t="s">
        <v>23</v>
      </c>
      <c r="B394" s="6">
        <v>1197831</v>
      </c>
      <c r="C394" s="7">
        <v>44318</v>
      </c>
      <c r="D394" s="6" t="s">
        <v>24</v>
      </c>
      <c r="E394" s="6" t="s">
        <v>25</v>
      </c>
      <c r="F394" s="6" t="s">
        <v>36</v>
      </c>
      <c r="G394" s="6" t="s">
        <v>21</v>
      </c>
      <c r="H394" s="8">
        <v>0.5</v>
      </c>
      <c r="I394" s="9">
        <v>4500</v>
      </c>
      <c r="J394" s="10">
        <v>2250</v>
      </c>
      <c r="K394" s="10">
        <v>675</v>
      </c>
      <c r="L394" s="11">
        <v>0.3</v>
      </c>
      <c r="M394" s="28">
        <v>1575</v>
      </c>
    </row>
    <row r="395" spans="1:13" ht="15.75" customHeight="1" x14ac:dyDescent="0.25">
      <c r="A395" s="6" t="s">
        <v>23</v>
      </c>
      <c r="B395" s="6">
        <v>1197831</v>
      </c>
      <c r="C395" s="7">
        <v>44318</v>
      </c>
      <c r="D395" s="6" t="s">
        <v>24</v>
      </c>
      <c r="E395" s="6" t="s">
        <v>25</v>
      </c>
      <c r="F395" s="6" t="s">
        <v>36</v>
      </c>
      <c r="G395" s="6" t="s">
        <v>22</v>
      </c>
      <c r="H395" s="8">
        <v>0.45</v>
      </c>
      <c r="I395" s="9">
        <v>8000</v>
      </c>
      <c r="J395" s="10">
        <v>3600</v>
      </c>
      <c r="K395" s="10">
        <v>1800</v>
      </c>
      <c r="L395" s="11">
        <v>0.5</v>
      </c>
      <c r="M395" s="28">
        <v>1800</v>
      </c>
    </row>
    <row r="396" spans="1:13" ht="15.75" customHeight="1" x14ac:dyDescent="0.25">
      <c r="A396" s="6" t="s">
        <v>23</v>
      </c>
      <c r="B396" s="6">
        <v>1197831</v>
      </c>
      <c r="C396" s="7">
        <v>44348</v>
      </c>
      <c r="D396" s="6" t="s">
        <v>24</v>
      </c>
      <c r="E396" s="6" t="s">
        <v>25</v>
      </c>
      <c r="F396" s="6" t="s">
        <v>36</v>
      </c>
      <c r="G396" s="6" t="s">
        <v>17</v>
      </c>
      <c r="H396" s="8">
        <v>0.45</v>
      </c>
      <c r="I396" s="9">
        <v>8000</v>
      </c>
      <c r="J396" s="10">
        <v>3600</v>
      </c>
      <c r="K396" s="10">
        <v>1260</v>
      </c>
      <c r="L396" s="11">
        <v>0.35</v>
      </c>
      <c r="M396" s="28">
        <v>2340</v>
      </c>
    </row>
    <row r="397" spans="1:13" ht="15.75" customHeight="1" x14ac:dyDescent="0.25">
      <c r="A397" s="6" t="s">
        <v>23</v>
      </c>
      <c r="B397" s="6">
        <v>1197831</v>
      </c>
      <c r="C397" s="7">
        <v>44348</v>
      </c>
      <c r="D397" s="6" t="s">
        <v>24</v>
      </c>
      <c r="E397" s="6" t="s">
        <v>25</v>
      </c>
      <c r="F397" s="6" t="s">
        <v>36</v>
      </c>
      <c r="G397" s="6" t="s">
        <v>18</v>
      </c>
      <c r="H397" s="8">
        <v>0.5</v>
      </c>
      <c r="I397" s="9">
        <v>8000</v>
      </c>
      <c r="J397" s="10">
        <v>4000</v>
      </c>
      <c r="K397" s="10">
        <v>1400</v>
      </c>
      <c r="L397" s="11">
        <v>0.35</v>
      </c>
      <c r="M397" s="28">
        <v>2600</v>
      </c>
    </row>
    <row r="398" spans="1:13" ht="15.75" customHeight="1" x14ac:dyDescent="0.25">
      <c r="A398" s="6" t="s">
        <v>23</v>
      </c>
      <c r="B398" s="6">
        <v>1197831</v>
      </c>
      <c r="C398" s="7">
        <v>44348</v>
      </c>
      <c r="D398" s="6" t="s">
        <v>24</v>
      </c>
      <c r="E398" s="6" t="s">
        <v>25</v>
      </c>
      <c r="F398" s="6" t="s">
        <v>36</v>
      </c>
      <c r="G398" s="6" t="s">
        <v>19</v>
      </c>
      <c r="H398" s="8">
        <v>0.45</v>
      </c>
      <c r="I398" s="9">
        <v>6500</v>
      </c>
      <c r="J398" s="10">
        <v>2925</v>
      </c>
      <c r="K398" s="10">
        <v>1023.7499999999999</v>
      </c>
      <c r="L398" s="11">
        <v>0.35</v>
      </c>
      <c r="M398" s="28">
        <v>1901.25</v>
      </c>
    </row>
    <row r="399" spans="1:13" ht="15.75" customHeight="1" x14ac:dyDescent="0.25">
      <c r="A399" s="6" t="s">
        <v>23</v>
      </c>
      <c r="B399" s="6">
        <v>1197831</v>
      </c>
      <c r="C399" s="7">
        <v>44348</v>
      </c>
      <c r="D399" s="6" t="s">
        <v>24</v>
      </c>
      <c r="E399" s="6" t="s">
        <v>25</v>
      </c>
      <c r="F399" s="6" t="s">
        <v>36</v>
      </c>
      <c r="G399" s="6" t="s">
        <v>20</v>
      </c>
      <c r="H399" s="8">
        <v>0.45</v>
      </c>
      <c r="I399" s="9">
        <v>6000</v>
      </c>
      <c r="J399" s="10">
        <v>2700</v>
      </c>
      <c r="K399" s="10">
        <v>1215</v>
      </c>
      <c r="L399" s="11">
        <v>0.45</v>
      </c>
      <c r="M399" s="28">
        <v>1485</v>
      </c>
    </row>
    <row r="400" spans="1:13" ht="15.75" customHeight="1" x14ac:dyDescent="0.25">
      <c r="A400" s="6" t="s">
        <v>23</v>
      </c>
      <c r="B400" s="6">
        <v>1197831</v>
      </c>
      <c r="C400" s="7">
        <v>44348</v>
      </c>
      <c r="D400" s="6" t="s">
        <v>24</v>
      </c>
      <c r="E400" s="6" t="s">
        <v>25</v>
      </c>
      <c r="F400" s="6" t="s">
        <v>36</v>
      </c>
      <c r="G400" s="6" t="s">
        <v>21</v>
      </c>
      <c r="H400" s="8">
        <v>0.5</v>
      </c>
      <c r="I400" s="9">
        <v>5000</v>
      </c>
      <c r="J400" s="10">
        <v>2500</v>
      </c>
      <c r="K400" s="10">
        <v>750</v>
      </c>
      <c r="L400" s="11">
        <v>0.3</v>
      </c>
      <c r="M400" s="28">
        <v>1750</v>
      </c>
    </row>
    <row r="401" spans="1:13" ht="15.75" customHeight="1" x14ac:dyDescent="0.25">
      <c r="A401" s="6" t="s">
        <v>23</v>
      </c>
      <c r="B401" s="6">
        <v>1197831</v>
      </c>
      <c r="C401" s="7">
        <v>44348</v>
      </c>
      <c r="D401" s="6" t="s">
        <v>24</v>
      </c>
      <c r="E401" s="6" t="s">
        <v>25</v>
      </c>
      <c r="F401" s="6" t="s">
        <v>36</v>
      </c>
      <c r="G401" s="6" t="s">
        <v>22</v>
      </c>
      <c r="H401" s="8">
        <v>0.55000000000000004</v>
      </c>
      <c r="I401" s="9">
        <v>8750</v>
      </c>
      <c r="J401" s="10">
        <v>4812.5</v>
      </c>
      <c r="K401" s="10">
        <v>2406.25</v>
      </c>
      <c r="L401" s="11">
        <v>0.5</v>
      </c>
      <c r="M401" s="28">
        <v>2406.25</v>
      </c>
    </row>
    <row r="402" spans="1:13" ht="15.75" customHeight="1" x14ac:dyDescent="0.25">
      <c r="A402" s="6" t="s">
        <v>23</v>
      </c>
      <c r="B402" s="6">
        <v>1197831</v>
      </c>
      <c r="C402" s="7">
        <v>44380</v>
      </c>
      <c r="D402" s="6" t="s">
        <v>24</v>
      </c>
      <c r="E402" s="6" t="s">
        <v>25</v>
      </c>
      <c r="F402" s="6" t="s">
        <v>36</v>
      </c>
      <c r="G402" s="6" t="s">
        <v>17</v>
      </c>
      <c r="H402" s="8">
        <v>0.45</v>
      </c>
      <c r="I402" s="9">
        <v>8250</v>
      </c>
      <c r="J402" s="10">
        <v>3712.5</v>
      </c>
      <c r="K402" s="10">
        <v>1484.9999999999998</v>
      </c>
      <c r="L402" s="11">
        <v>0.39999999999999997</v>
      </c>
      <c r="M402" s="28">
        <v>2227.5</v>
      </c>
    </row>
    <row r="403" spans="1:13" ht="15.75" customHeight="1" x14ac:dyDescent="0.25">
      <c r="A403" s="6" t="s">
        <v>23</v>
      </c>
      <c r="B403" s="6">
        <v>1197831</v>
      </c>
      <c r="C403" s="7">
        <v>44380</v>
      </c>
      <c r="D403" s="6" t="s">
        <v>24</v>
      </c>
      <c r="E403" s="6" t="s">
        <v>25</v>
      </c>
      <c r="F403" s="6" t="s">
        <v>36</v>
      </c>
      <c r="G403" s="6" t="s">
        <v>18</v>
      </c>
      <c r="H403" s="8">
        <v>0.5</v>
      </c>
      <c r="I403" s="9">
        <v>8250</v>
      </c>
      <c r="J403" s="10">
        <v>4125</v>
      </c>
      <c r="K403" s="10">
        <v>1649.9999999999998</v>
      </c>
      <c r="L403" s="11">
        <v>0.39999999999999997</v>
      </c>
      <c r="M403" s="28">
        <v>2475</v>
      </c>
    </row>
    <row r="404" spans="1:13" ht="15.75" customHeight="1" x14ac:dyDescent="0.25">
      <c r="A404" s="6" t="s">
        <v>23</v>
      </c>
      <c r="B404" s="6">
        <v>1197831</v>
      </c>
      <c r="C404" s="7">
        <v>44380</v>
      </c>
      <c r="D404" s="6" t="s">
        <v>24</v>
      </c>
      <c r="E404" s="6" t="s">
        <v>25</v>
      </c>
      <c r="F404" s="6" t="s">
        <v>36</v>
      </c>
      <c r="G404" s="6" t="s">
        <v>19</v>
      </c>
      <c r="H404" s="8">
        <v>0.45</v>
      </c>
      <c r="I404" s="9">
        <v>9750</v>
      </c>
      <c r="J404" s="10">
        <v>4387.5</v>
      </c>
      <c r="K404" s="10">
        <v>1754.9999999999998</v>
      </c>
      <c r="L404" s="11">
        <v>0.39999999999999997</v>
      </c>
      <c r="M404" s="28">
        <v>2632.5</v>
      </c>
    </row>
    <row r="405" spans="1:13" ht="15.75" customHeight="1" x14ac:dyDescent="0.25">
      <c r="A405" s="6" t="s">
        <v>23</v>
      </c>
      <c r="B405" s="6">
        <v>1197831</v>
      </c>
      <c r="C405" s="7">
        <v>44380</v>
      </c>
      <c r="D405" s="6" t="s">
        <v>24</v>
      </c>
      <c r="E405" s="6" t="s">
        <v>25</v>
      </c>
      <c r="F405" s="6" t="s">
        <v>36</v>
      </c>
      <c r="G405" s="6" t="s">
        <v>20</v>
      </c>
      <c r="H405" s="8">
        <v>0.45</v>
      </c>
      <c r="I405" s="9">
        <v>5750</v>
      </c>
      <c r="J405" s="10">
        <v>2587.5</v>
      </c>
      <c r="K405" s="10">
        <v>1293.75</v>
      </c>
      <c r="L405" s="11">
        <v>0.5</v>
      </c>
      <c r="M405" s="28">
        <v>1293.75</v>
      </c>
    </row>
    <row r="406" spans="1:13" ht="15.75" customHeight="1" x14ac:dyDescent="0.25">
      <c r="A406" s="6" t="s">
        <v>23</v>
      </c>
      <c r="B406" s="6">
        <v>1197831</v>
      </c>
      <c r="C406" s="7">
        <v>44380</v>
      </c>
      <c r="D406" s="6" t="s">
        <v>24</v>
      </c>
      <c r="E406" s="6" t="s">
        <v>25</v>
      </c>
      <c r="F406" s="6" t="s">
        <v>36</v>
      </c>
      <c r="G406" s="6" t="s">
        <v>21</v>
      </c>
      <c r="H406" s="8">
        <v>0.5</v>
      </c>
      <c r="I406" s="9">
        <v>5750</v>
      </c>
      <c r="J406" s="10">
        <v>2875</v>
      </c>
      <c r="K406" s="10">
        <v>1006.2499999999999</v>
      </c>
      <c r="L406" s="11">
        <v>0.35</v>
      </c>
      <c r="M406" s="28">
        <v>1868.75</v>
      </c>
    </row>
    <row r="407" spans="1:13" ht="15.75" customHeight="1" x14ac:dyDescent="0.25">
      <c r="A407" s="6" t="s">
        <v>23</v>
      </c>
      <c r="B407" s="6">
        <v>1197831</v>
      </c>
      <c r="C407" s="7">
        <v>44380</v>
      </c>
      <c r="D407" s="6" t="s">
        <v>24</v>
      </c>
      <c r="E407" s="6" t="s">
        <v>25</v>
      </c>
      <c r="F407" s="6" t="s">
        <v>36</v>
      </c>
      <c r="G407" s="6" t="s">
        <v>22</v>
      </c>
      <c r="H407" s="8">
        <v>0.6</v>
      </c>
      <c r="I407" s="9">
        <v>8500</v>
      </c>
      <c r="J407" s="10">
        <v>5100</v>
      </c>
      <c r="K407" s="10">
        <v>2805</v>
      </c>
      <c r="L407" s="11">
        <v>0.55000000000000004</v>
      </c>
      <c r="M407" s="28">
        <v>2295</v>
      </c>
    </row>
    <row r="408" spans="1:13" ht="15.75" customHeight="1" x14ac:dyDescent="0.25">
      <c r="A408" s="6" t="s">
        <v>23</v>
      </c>
      <c r="B408" s="6">
        <v>1197831</v>
      </c>
      <c r="C408" s="7">
        <v>44413</v>
      </c>
      <c r="D408" s="6" t="s">
        <v>24</v>
      </c>
      <c r="E408" s="6" t="s">
        <v>25</v>
      </c>
      <c r="F408" s="6" t="s">
        <v>36</v>
      </c>
      <c r="G408" s="6" t="s">
        <v>17</v>
      </c>
      <c r="H408" s="8">
        <v>0.5</v>
      </c>
      <c r="I408" s="9">
        <v>8000</v>
      </c>
      <c r="J408" s="10">
        <v>4000</v>
      </c>
      <c r="K408" s="10">
        <v>1599.9999999999998</v>
      </c>
      <c r="L408" s="11">
        <v>0.39999999999999997</v>
      </c>
      <c r="M408" s="28">
        <v>2400</v>
      </c>
    </row>
    <row r="409" spans="1:13" ht="15.75" customHeight="1" x14ac:dyDescent="0.25">
      <c r="A409" s="6" t="s">
        <v>23</v>
      </c>
      <c r="B409" s="6">
        <v>1197831</v>
      </c>
      <c r="C409" s="7">
        <v>44413</v>
      </c>
      <c r="D409" s="6" t="s">
        <v>24</v>
      </c>
      <c r="E409" s="6" t="s">
        <v>25</v>
      </c>
      <c r="F409" s="6" t="s">
        <v>36</v>
      </c>
      <c r="G409" s="6" t="s">
        <v>18</v>
      </c>
      <c r="H409" s="8">
        <v>0.55000000000000004</v>
      </c>
      <c r="I409" s="9">
        <v>8000</v>
      </c>
      <c r="J409" s="10">
        <v>4400</v>
      </c>
      <c r="K409" s="10">
        <v>1759.9999999999998</v>
      </c>
      <c r="L409" s="11">
        <v>0.39999999999999997</v>
      </c>
      <c r="M409" s="28">
        <v>2640</v>
      </c>
    </row>
    <row r="410" spans="1:13" ht="15.75" customHeight="1" x14ac:dyDescent="0.25">
      <c r="A410" s="6" t="s">
        <v>23</v>
      </c>
      <c r="B410" s="6">
        <v>1197831</v>
      </c>
      <c r="C410" s="7">
        <v>44413</v>
      </c>
      <c r="D410" s="6" t="s">
        <v>24</v>
      </c>
      <c r="E410" s="6" t="s">
        <v>25</v>
      </c>
      <c r="F410" s="6" t="s">
        <v>36</v>
      </c>
      <c r="G410" s="6" t="s">
        <v>19</v>
      </c>
      <c r="H410" s="8">
        <v>0.5</v>
      </c>
      <c r="I410" s="9">
        <v>9750</v>
      </c>
      <c r="J410" s="10">
        <v>4875</v>
      </c>
      <c r="K410" s="10">
        <v>1949.9999999999998</v>
      </c>
      <c r="L410" s="11">
        <v>0.39999999999999997</v>
      </c>
      <c r="M410" s="28">
        <v>2925</v>
      </c>
    </row>
    <row r="411" spans="1:13" ht="15.75" customHeight="1" x14ac:dyDescent="0.25">
      <c r="A411" s="6" t="s">
        <v>23</v>
      </c>
      <c r="B411" s="6">
        <v>1197831</v>
      </c>
      <c r="C411" s="7">
        <v>44413</v>
      </c>
      <c r="D411" s="6" t="s">
        <v>24</v>
      </c>
      <c r="E411" s="6" t="s">
        <v>25</v>
      </c>
      <c r="F411" s="6" t="s">
        <v>36</v>
      </c>
      <c r="G411" s="6" t="s">
        <v>20</v>
      </c>
      <c r="H411" s="8">
        <v>0.5</v>
      </c>
      <c r="I411" s="9">
        <v>5250</v>
      </c>
      <c r="J411" s="10">
        <v>2625</v>
      </c>
      <c r="K411" s="10">
        <v>1312.5</v>
      </c>
      <c r="L411" s="11">
        <v>0.5</v>
      </c>
      <c r="M411" s="28">
        <v>1312.5</v>
      </c>
    </row>
    <row r="412" spans="1:13" ht="15.75" customHeight="1" x14ac:dyDescent="0.25">
      <c r="A412" s="6" t="s">
        <v>23</v>
      </c>
      <c r="B412" s="6">
        <v>1197831</v>
      </c>
      <c r="C412" s="7">
        <v>44413</v>
      </c>
      <c r="D412" s="6" t="s">
        <v>24</v>
      </c>
      <c r="E412" s="6" t="s">
        <v>25</v>
      </c>
      <c r="F412" s="6" t="s">
        <v>36</v>
      </c>
      <c r="G412" s="6" t="s">
        <v>21</v>
      </c>
      <c r="H412" s="8">
        <v>0.55000000000000004</v>
      </c>
      <c r="I412" s="9">
        <v>5250</v>
      </c>
      <c r="J412" s="10">
        <v>2887.5000000000005</v>
      </c>
      <c r="K412" s="10">
        <v>1010.6250000000001</v>
      </c>
      <c r="L412" s="11">
        <v>0.35</v>
      </c>
      <c r="M412" s="28">
        <v>1876.8750000000005</v>
      </c>
    </row>
    <row r="413" spans="1:13" ht="15.75" customHeight="1" x14ac:dyDescent="0.25">
      <c r="A413" s="6" t="s">
        <v>23</v>
      </c>
      <c r="B413" s="6">
        <v>1197831</v>
      </c>
      <c r="C413" s="7">
        <v>44413</v>
      </c>
      <c r="D413" s="6" t="s">
        <v>24</v>
      </c>
      <c r="E413" s="6" t="s">
        <v>25</v>
      </c>
      <c r="F413" s="6" t="s">
        <v>36</v>
      </c>
      <c r="G413" s="6" t="s">
        <v>22</v>
      </c>
      <c r="H413" s="8">
        <v>0.6</v>
      </c>
      <c r="I413" s="9">
        <v>7750</v>
      </c>
      <c r="J413" s="10">
        <v>4650</v>
      </c>
      <c r="K413" s="10">
        <v>2557.5</v>
      </c>
      <c r="L413" s="11">
        <v>0.55000000000000004</v>
      </c>
      <c r="M413" s="28">
        <v>2092.5</v>
      </c>
    </row>
    <row r="414" spans="1:13" ht="15.75" customHeight="1" x14ac:dyDescent="0.25">
      <c r="A414" s="6" t="s">
        <v>23</v>
      </c>
      <c r="B414" s="6">
        <v>1197831</v>
      </c>
      <c r="C414" s="7">
        <v>44441</v>
      </c>
      <c r="D414" s="6" t="s">
        <v>24</v>
      </c>
      <c r="E414" s="6" t="s">
        <v>25</v>
      </c>
      <c r="F414" s="6" t="s">
        <v>36</v>
      </c>
      <c r="G414" s="6" t="s">
        <v>17</v>
      </c>
      <c r="H414" s="8">
        <v>0.55000000000000004</v>
      </c>
      <c r="I414" s="9">
        <v>7250</v>
      </c>
      <c r="J414" s="10">
        <v>3987.5000000000005</v>
      </c>
      <c r="K414" s="10">
        <v>1595</v>
      </c>
      <c r="L414" s="11">
        <v>0.39999999999999997</v>
      </c>
      <c r="M414" s="28">
        <v>2392.5000000000005</v>
      </c>
    </row>
    <row r="415" spans="1:13" ht="15.75" customHeight="1" x14ac:dyDescent="0.25">
      <c r="A415" s="6" t="s">
        <v>23</v>
      </c>
      <c r="B415" s="6">
        <v>1197831</v>
      </c>
      <c r="C415" s="7">
        <v>44441</v>
      </c>
      <c r="D415" s="6" t="s">
        <v>24</v>
      </c>
      <c r="E415" s="6" t="s">
        <v>25</v>
      </c>
      <c r="F415" s="6" t="s">
        <v>36</v>
      </c>
      <c r="G415" s="6" t="s">
        <v>18</v>
      </c>
      <c r="H415" s="8">
        <v>0.55000000000000004</v>
      </c>
      <c r="I415" s="9">
        <v>6750</v>
      </c>
      <c r="J415" s="10">
        <v>3712.5000000000005</v>
      </c>
      <c r="K415" s="10">
        <v>1485</v>
      </c>
      <c r="L415" s="11">
        <v>0.39999999999999997</v>
      </c>
      <c r="M415" s="28">
        <v>2227.5000000000005</v>
      </c>
    </row>
    <row r="416" spans="1:13" ht="15.75" customHeight="1" x14ac:dyDescent="0.25">
      <c r="A416" s="6" t="s">
        <v>23</v>
      </c>
      <c r="B416" s="6">
        <v>1197831</v>
      </c>
      <c r="C416" s="7">
        <v>44441</v>
      </c>
      <c r="D416" s="6" t="s">
        <v>24</v>
      </c>
      <c r="E416" s="6" t="s">
        <v>25</v>
      </c>
      <c r="F416" s="6" t="s">
        <v>36</v>
      </c>
      <c r="G416" s="6" t="s">
        <v>19</v>
      </c>
      <c r="H416" s="8">
        <v>0.6</v>
      </c>
      <c r="I416" s="9">
        <v>7250</v>
      </c>
      <c r="J416" s="10">
        <v>4350</v>
      </c>
      <c r="K416" s="10">
        <v>1739.9999999999998</v>
      </c>
      <c r="L416" s="11">
        <v>0.39999999999999997</v>
      </c>
      <c r="M416" s="28">
        <v>2610</v>
      </c>
    </row>
    <row r="417" spans="1:13" ht="15.75" customHeight="1" x14ac:dyDescent="0.25">
      <c r="A417" s="6" t="s">
        <v>23</v>
      </c>
      <c r="B417" s="6">
        <v>1197831</v>
      </c>
      <c r="C417" s="7">
        <v>44441</v>
      </c>
      <c r="D417" s="6" t="s">
        <v>24</v>
      </c>
      <c r="E417" s="6" t="s">
        <v>25</v>
      </c>
      <c r="F417" s="6" t="s">
        <v>36</v>
      </c>
      <c r="G417" s="6" t="s">
        <v>20</v>
      </c>
      <c r="H417" s="8">
        <v>0.6</v>
      </c>
      <c r="I417" s="9">
        <v>4500</v>
      </c>
      <c r="J417" s="10">
        <v>2700</v>
      </c>
      <c r="K417" s="10">
        <v>1350</v>
      </c>
      <c r="L417" s="11">
        <v>0.5</v>
      </c>
      <c r="M417" s="28">
        <v>1350</v>
      </c>
    </row>
    <row r="418" spans="1:13" ht="15.75" customHeight="1" x14ac:dyDescent="0.25">
      <c r="A418" s="6" t="s">
        <v>23</v>
      </c>
      <c r="B418" s="6">
        <v>1197831</v>
      </c>
      <c r="C418" s="7">
        <v>44441</v>
      </c>
      <c r="D418" s="6" t="s">
        <v>24</v>
      </c>
      <c r="E418" s="6" t="s">
        <v>25</v>
      </c>
      <c r="F418" s="6" t="s">
        <v>36</v>
      </c>
      <c r="G418" s="6" t="s">
        <v>21</v>
      </c>
      <c r="H418" s="8">
        <v>0.55000000000000004</v>
      </c>
      <c r="I418" s="9">
        <v>4500</v>
      </c>
      <c r="J418" s="10">
        <v>2475</v>
      </c>
      <c r="K418" s="10">
        <v>866.25</v>
      </c>
      <c r="L418" s="11">
        <v>0.35</v>
      </c>
      <c r="M418" s="28">
        <v>1608.75</v>
      </c>
    </row>
    <row r="419" spans="1:13" ht="15.75" customHeight="1" x14ac:dyDescent="0.25">
      <c r="A419" s="6" t="s">
        <v>23</v>
      </c>
      <c r="B419" s="6">
        <v>1197831</v>
      </c>
      <c r="C419" s="7">
        <v>44441</v>
      </c>
      <c r="D419" s="6" t="s">
        <v>24</v>
      </c>
      <c r="E419" s="6" t="s">
        <v>25</v>
      </c>
      <c r="F419" s="6" t="s">
        <v>36</v>
      </c>
      <c r="G419" s="6" t="s">
        <v>22</v>
      </c>
      <c r="H419" s="8">
        <v>0.5</v>
      </c>
      <c r="I419" s="9">
        <v>6750</v>
      </c>
      <c r="J419" s="10">
        <v>3375</v>
      </c>
      <c r="K419" s="10">
        <v>1856.2500000000002</v>
      </c>
      <c r="L419" s="11">
        <v>0.55000000000000004</v>
      </c>
      <c r="M419" s="28">
        <v>1518.7499999999998</v>
      </c>
    </row>
    <row r="420" spans="1:13" ht="15.75" customHeight="1" x14ac:dyDescent="0.25">
      <c r="A420" s="6" t="s">
        <v>23</v>
      </c>
      <c r="B420" s="6">
        <v>1197831</v>
      </c>
      <c r="C420" s="7">
        <v>44470</v>
      </c>
      <c r="D420" s="6" t="s">
        <v>24</v>
      </c>
      <c r="E420" s="6" t="s">
        <v>25</v>
      </c>
      <c r="F420" s="6" t="s">
        <v>36</v>
      </c>
      <c r="G420" s="6" t="s">
        <v>17</v>
      </c>
      <c r="H420" s="8">
        <v>0.4</v>
      </c>
      <c r="I420" s="9">
        <v>6250</v>
      </c>
      <c r="J420" s="10">
        <v>2500</v>
      </c>
      <c r="K420" s="10">
        <v>999.99999999999989</v>
      </c>
      <c r="L420" s="11">
        <v>0.39999999999999997</v>
      </c>
      <c r="M420" s="28">
        <v>1500</v>
      </c>
    </row>
    <row r="421" spans="1:13" ht="15.75" customHeight="1" x14ac:dyDescent="0.25">
      <c r="A421" s="6" t="s">
        <v>23</v>
      </c>
      <c r="B421" s="6">
        <v>1197831</v>
      </c>
      <c r="C421" s="7">
        <v>44470</v>
      </c>
      <c r="D421" s="6" t="s">
        <v>24</v>
      </c>
      <c r="E421" s="6" t="s">
        <v>25</v>
      </c>
      <c r="F421" s="6" t="s">
        <v>36</v>
      </c>
      <c r="G421" s="6" t="s">
        <v>18</v>
      </c>
      <c r="H421" s="8">
        <v>0.4</v>
      </c>
      <c r="I421" s="9">
        <v>6250</v>
      </c>
      <c r="J421" s="10">
        <v>2500</v>
      </c>
      <c r="K421" s="10">
        <v>999.99999999999989</v>
      </c>
      <c r="L421" s="11">
        <v>0.39999999999999997</v>
      </c>
      <c r="M421" s="28">
        <v>1500</v>
      </c>
    </row>
    <row r="422" spans="1:13" ht="15.75" customHeight="1" x14ac:dyDescent="0.25">
      <c r="A422" s="6" t="s">
        <v>23</v>
      </c>
      <c r="B422" s="6">
        <v>1197831</v>
      </c>
      <c r="C422" s="7">
        <v>44470</v>
      </c>
      <c r="D422" s="6" t="s">
        <v>24</v>
      </c>
      <c r="E422" s="6" t="s">
        <v>25</v>
      </c>
      <c r="F422" s="6" t="s">
        <v>36</v>
      </c>
      <c r="G422" s="6" t="s">
        <v>19</v>
      </c>
      <c r="H422" s="8">
        <v>0.45</v>
      </c>
      <c r="I422" s="9">
        <v>5750</v>
      </c>
      <c r="J422" s="10">
        <v>2587.5</v>
      </c>
      <c r="K422" s="10">
        <v>1035</v>
      </c>
      <c r="L422" s="11">
        <v>0.39999999999999997</v>
      </c>
      <c r="M422" s="28">
        <v>1552.5</v>
      </c>
    </row>
    <row r="423" spans="1:13" ht="15.75" customHeight="1" x14ac:dyDescent="0.25">
      <c r="A423" s="6" t="s">
        <v>23</v>
      </c>
      <c r="B423" s="6">
        <v>1197831</v>
      </c>
      <c r="C423" s="7">
        <v>44470</v>
      </c>
      <c r="D423" s="6" t="s">
        <v>24</v>
      </c>
      <c r="E423" s="6" t="s">
        <v>25</v>
      </c>
      <c r="F423" s="6" t="s">
        <v>36</v>
      </c>
      <c r="G423" s="6" t="s">
        <v>20</v>
      </c>
      <c r="H423" s="8">
        <v>0.45</v>
      </c>
      <c r="I423" s="9">
        <v>4250</v>
      </c>
      <c r="J423" s="10">
        <v>1912.5</v>
      </c>
      <c r="K423" s="10">
        <v>956.25</v>
      </c>
      <c r="L423" s="11">
        <v>0.5</v>
      </c>
      <c r="M423" s="28">
        <v>956.25</v>
      </c>
    </row>
    <row r="424" spans="1:13" ht="15.75" customHeight="1" x14ac:dyDescent="0.25">
      <c r="A424" s="6" t="s">
        <v>23</v>
      </c>
      <c r="B424" s="6">
        <v>1197831</v>
      </c>
      <c r="C424" s="7">
        <v>44470</v>
      </c>
      <c r="D424" s="6" t="s">
        <v>24</v>
      </c>
      <c r="E424" s="6" t="s">
        <v>25</v>
      </c>
      <c r="F424" s="6" t="s">
        <v>36</v>
      </c>
      <c r="G424" s="6" t="s">
        <v>21</v>
      </c>
      <c r="H424" s="8">
        <v>0.4</v>
      </c>
      <c r="I424" s="9">
        <v>4000</v>
      </c>
      <c r="J424" s="10">
        <v>1600</v>
      </c>
      <c r="K424" s="10">
        <v>560</v>
      </c>
      <c r="L424" s="11">
        <v>0.35</v>
      </c>
      <c r="M424" s="28">
        <v>1040</v>
      </c>
    </row>
    <row r="425" spans="1:13" ht="15.75" customHeight="1" x14ac:dyDescent="0.25">
      <c r="A425" s="6" t="s">
        <v>23</v>
      </c>
      <c r="B425" s="6">
        <v>1197831</v>
      </c>
      <c r="C425" s="7">
        <v>44470</v>
      </c>
      <c r="D425" s="6" t="s">
        <v>24</v>
      </c>
      <c r="E425" s="6" t="s">
        <v>25</v>
      </c>
      <c r="F425" s="6" t="s">
        <v>36</v>
      </c>
      <c r="G425" s="6" t="s">
        <v>22</v>
      </c>
      <c r="H425" s="8">
        <v>0.5</v>
      </c>
      <c r="I425" s="9">
        <v>5750</v>
      </c>
      <c r="J425" s="10">
        <v>2875</v>
      </c>
      <c r="K425" s="10">
        <v>1581.2500000000002</v>
      </c>
      <c r="L425" s="11">
        <v>0.55000000000000004</v>
      </c>
      <c r="M425" s="28">
        <v>1293.7499999999998</v>
      </c>
    </row>
    <row r="426" spans="1:13" ht="15.75" customHeight="1" x14ac:dyDescent="0.25">
      <c r="A426" s="6" t="s">
        <v>23</v>
      </c>
      <c r="B426" s="6">
        <v>1197831</v>
      </c>
      <c r="C426" s="7">
        <v>44502</v>
      </c>
      <c r="D426" s="6" t="s">
        <v>24</v>
      </c>
      <c r="E426" s="6" t="s">
        <v>25</v>
      </c>
      <c r="F426" s="6" t="s">
        <v>36</v>
      </c>
      <c r="G426" s="6" t="s">
        <v>17</v>
      </c>
      <c r="H426" s="8">
        <v>0.4</v>
      </c>
      <c r="I426" s="9">
        <v>7250</v>
      </c>
      <c r="J426" s="10">
        <v>2900</v>
      </c>
      <c r="K426" s="10">
        <v>1160</v>
      </c>
      <c r="L426" s="11">
        <v>0.39999999999999997</v>
      </c>
      <c r="M426" s="28">
        <v>1740</v>
      </c>
    </row>
    <row r="427" spans="1:13" ht="15.75" customHeight="1" x14ac:dyDescent="0.25">
      <c r="A427" s="6" t="s">
        <v>23</v>
      </c>
      <c r="B427" s="6">
        <v>1197831</v>
      </c>
      <c r="C427" s="7">
        <v>44502</v>
      </c>
      <c r="D427" s="6" t="s">
        <v>24</v>
      </c>
      <c r="E427" s="6" t="s">
        <v>25</v>
      </c>
      <c r="F427" s="6" t="s">
        <v>36</v>
      </c>
      <c r="G427" s="6" t="s">
        <v>18</v>
      </c>
      <c r="H427" s="8">
        <v>0.4</v>
      </c>
      <c r="I427" s="9">
        <v>7250</v>
      </c>
      <c r="J427" s="10">
        <v>2900</v>
      </c>
      <c r="K427" s="10">
        <v>1160</v>
      </c>
      <c r="L427" s="11">
        <v>0.39999999999999997</v>
      </c>
      <c r="M427" s="28">
        <v>1740</v>
      </c>
    </row>
    <row r="428" spans="1:13" ht="15.75" customHeight="1" x14ac:dyDescent="0.25">
      <c r="A428" s="6" t="s">
        <v>23</v>
      </c>
      <c r="B428" s="6">
        <v>1197831</v>
      </c>
      <c r="C428" s="7">
        <v>44502</v>
      </c>
      <c r="D428" s="6" t="s">
        <v>24</v>
      </c>
      <c r="E428" s="6" t="s">
        <v>25</v>
      </c>
      <c r="F428" s="6" t="s">
        <v>36</v>
      </c>
      <c r="G428" s="6" t="s">
        <v>19</v>
      </c>
      <c r="H428" s="8">
        <v>0.65</v>
      </c>
      <c r="I428" s="9">
        <v>6500</v>
      </c>
      <c r="J428" s="10">
        <v>4225</v>
      </c>
      <c r="K428" s="10">
        <v>1689.9999999999998</v>
      </c>
      <c r="L428" s="11">
        <v>0.39999999999999997</v>
      </c>
      <c r="M428" s="28">
        <v>2535</v>
      </c>
    </row>
    <row r="429" spans="1:13" ht="15.75" customHeight="1" x14ac:dyDescent="0.25">
      <c r="A429" s="6" t="s">
        <v>23</v>
      </c>
      <c r="B429" s="6">
        <v>1197831</v>
      </c>
      <c r="C429" s="7">
        <v>44502</v>
      </c>
      <c r="D429" s="6" t="s">
        <v>24</v>
      </c>
      <c r="E429" s="6" t="s">
        <v>25</v>
      </c>
      <c r="F429" s="6" t="s">
        <v>36</v>
      </c>
      <c r="G429" s="6" t="s">
        <v>20</v>
      </c>
      <c r="H429" s="8">
        <v>0.65</v>
      </c>
      <c r="I429" s="9">
        <v>5000</v>
      </c>
      <c r="J429" s="10">
        <v>3250</v>
      </c>
      <c r="K429" s="10">
        <v>1625</v>
      </c>
      <c r="L429" s="11">
        <v>0.5</v>
      </c>
      <c r="M429" s="28">
        <v>1625</v>
      </c>
    </row>
    <row r="430" spans="1:13" ht="15.75" customHeight="1" x14ac:dyDescent="0.25">
      <c r="A430" s="6" t="s">
        <v>23</v>
      </c>
      <c r="B430" s="6">
        <v>1197831</v>
      </c>
      <c r="C430" s="7">
        <v>44502</v>
      </c>
      <c r="D430" s="6" t="s">
        <v>24</v>
      </c>
      <c r="E430" s="6" t="s">
        <v>25</v>
      </c>
      <c r="F430" s="6" t="s">
        <v>36</v>
      </c>
      <c r="G430" s="6" t="s">
        <v>21</v>
      </c>
      <c r="H430" s="8">
        <v>0.6</v>
      </c>
      <c r="I430" s="9">
        <v>4750</v>
      </c>
      <c r="J430" s="10">
        <v>2850</v>
      </c>
      <c r="K430" s="10">
        <v>997.49999999999989</v>
      </c>
      <c r="L430" s="11">
        <v>0.35</v>
      </c>
      <c r="M430" s="28">
        <v>1852.5</v>
      </c>
    </row>
    <row r="431" spans="1:13" ht="15.75" customHeight="1" x14ac:dyDescent="0.25">
      <c r="A431" s="6" t="s">
        <v>23</v>
      </c>
      <c r="B431" s="6">
        <v>1197831</v>
      </c>
      <c r="C431" s="7">
        <v>44502</v>
      </c>
      <c r="D431" s="6" t="s">
        <v>24</v>
      </c>
      <c r="E431" s="6" t="s">
        <v>25</v>
      </c>
      <c r="F431" s="6" t="s">
        <v>36</v>
      </c>
      <c r="G431" s="6" t="s">
        <v>22</v>
      </c>
      <c r="H431" s="8">
        <v>0.70000000000000007</v>
      </c>
      <c r="I431" s="9">
        <v>6750</v>
      </c>
      <c r="J431" s="10">
        <v>4725</v>
      </c>
      <c r="K431" s="10">
        <v>2598.75</v>
      </c>
      <c r="L431" s="11">
        <v>0.55000000000000004</v>
      </c>
      <c r="M431" s="28">
        <v>2126.25</v>
      </c>
    </row>
    <row r="432" spans="1:13" ht="15.75" customHeight="1" x14ac:dyDescent="0.25">
      <c r="A432" s="6" t="s">
        <v>23</v>
      </c>
      <c r="B432" s="6">
        <v>1197831</v>
      </c>
      <c r="C432" s="7">
        <v>44531</v>
      </c>
      <c r="D432" s="6" t="s">
        <v>24</v>
      </c>
      <c r="E432" s="6" t="s">
        <v>25</v>
      </c>
      <c r="F432" s="6" t="s">
        <v>36</v>
      </c>
      <c r="G432" s="6" t="s">
        <v>17</v>
      </c>
      <c r="H432" s="8">
        <v>0.6</v>
      </c>
      <c r="I432" s="9">
        <v>8250</v>
      </c>
      <c r="J432" s="10">
        <v>4950</v>
      </c>
      <c r="K432" s="10">
        <v>1979.9999999999998</v>
      </c>
      <c r="L432" s="11">
        <v>0.39999999999999997</v>
      </c>
      <c r="M432" s="28">
        <v>2970</v>
      </c>
    </row>
    <row r="433" spans="1:13" ht="15.75" customHeight="1" x14ac:dyDescent="0.25">
      <c r="A433" s="6" t="s">
        <v>23</v>
      </c>
      <c r="B433" s="6">
        <v>1197831</v>
      </c>
      <c r="C433" s="7">
        <v>44531</v>
      </c>
      <c r="D433" s="6" t="s">
        <v>24</v>
      </c>
      <c r="E433" s="6" t="s">
        <v>25</v>
      </c>
      <c r="F433" s="6" t="s">
        <v>36</v>
      </c>
      <c r="G433" s="6" t="s">
        <v>18</v>
      </c>
      <c r="H433" s="8">
        <v>0.6</v>
      </c>
      <c r="I433" s="9">
        <v>8250</v>
      </c>
      <c r="J433" s="10">
        <v>4950</v>
      </c>
      <c r="K433" s="10">
        <v>1979.9999999999998</v>
      </c>
      <c r="L433" s="11">
        <v>0.39999999999999997</v>
      </c>
      <c r="M433" s="28">
        <v>2970</v>
      </c>
    </row>
    <row r="434" spans="1:13" ht="15.75" customHeight="1" x14ac:dyDescent="0.25">
      <c r="A434" s="6" t="s">
        <v>23</v>
      </c>
      <c r="B434" s="6">
        <v>1197831</v>
      </c>
      <c r="C434" s="7">
        <v>44531</v>
      </c>
      <c r="D434" s="6" t="s">
        <v>24</v>
      </c>
      <c r="E434" s="6" t="s">
        <v>25</v>
      </c>
      <c r="F434" s="6" t="s">
        <v>36</v>
      </c>
      <c r="G434" s="6" t="s">
        <v>19</v>
      </c>
      <c r="H434" s="8">
        <v>0.65</v>
      </c>
      <c r="I434" s="9">
        <v>7250</v>
      </c>
      <c r="J434" s="10">
        <v>4712.5</v>
      </c>
      <c r="K434" s="10">
        <v>1884.9999999999998</v>
      </c>
      <c r="L434" s="11">
        <v>0.39999999999999997</v>
      </c>
      <c r="M434" s="28">
        <v>2827.5</v>
      </c>
    </row>
    <row r="435" spans="1:13" ht="15.75" customHeight="1" x14ac:dyDescent="0.25">
      <c r="A435" s="6" t="s">
        <v>23</v>
      </c>
      <c r="B435" s="6">
        <v>1197831</v>
      </c>
      <c r="C435" s="7">
        <v>44531</v>
      </c>
      <c r="D435" s="6" t="s">
        <v>24</v>
      </c>
      <c r="E435" s="6" t="s">
        <v>25</v>
      </c>
      <c r="F435" s="6" t="s">
        <v>36</v>
      </c>
      <c r="G435" s="6" t="s">
        <v>20</v>
      </c>
      <c r="H435" s="8">
        <v>0.65</v>
      </c>
      <c r="I435" s="9">
        <v>5750</v>
      </c>
      <c r="J435" s="10">
        <v>3737.5</v>
      </c>
      <c r="K435" s="10">
        <v>1868.75</v>
      </c>
      <c r="L435" s="11">
        <v>0.5</v>
      </c>
      <c r="M435" s="28">
        <v>1868.75</v>
      </c>
    </row>
    <row r="436" spans="1:13" ht="15.75" customHeight="1" x14ac:dyDescent="0.25">
      <c r="A436" s="6" t="s">
        <v>23</v>
      </c>
      <c r="B436" s="6">
        <v>1197831</v>
      </c>
      <c r="C436" s="7">
        <v>44531</v>
      </c>
      <c r="D436" s="6" t="s">
        <v>24</v>
      </c>
      <c r="E436" s="6" t="s">
        <v>25</v>
      </c>
      <c r="F436" s="6" t="s">
        <v>36</v>
      </c>
      <c r="G436" s="6" t="s">
        <v>21</v>
      </c>
      <c r="H436" s="8">
        <v>0.6</v>
      </c>
      <c r="I436" s="9">
        <v>5250</v>
      </c>
      <c r="J436" s="10">
        <v>3150</v>
      </c>
      <c r="K436" s="10">
        <v>1102.5</v>
      </c>
      <c r="L436" s="11">
        <v>0.35</v>
      </c>
      <c r="M436" s="28">
        <v>2047.5</v>
      </c>
    </row>
    <row r="437" spans="1:13" ht="15.75" customHeight="1" x14ac:dyDescent="0.25">
      <c r="A437" s="6" t="s">
        <v>23</v>
      </c>
      <c r="B437" s="6">
        <v>1197831</v>
      </c>
      <c r="C437" s="7">
        <v>44531</v>
      </c>
      <c r="D437" s="6" t="s">
        <v>24</v>
      </c>
      <c r="E437" s="6" t="s">
        <v>25</v>
      </c>
      <c r="F437" s="6" t="s">
        <v>36</v>
      </c>
      <c r="G437" s="6" t="s">
        <v>22</v>
      </c>
      <c r="H437" s="8">
        <v>0.70000000000000007</v>
      </c>
      <c r="I437" s="9">
        <v>7750</v>
      </c>
      <c r="J437" s="10">
        <v>5425.0000000000009</v>
      </c>
      <c r="K437" s="10">
        <v>2983.7500000000009</v>
      </c>
      <c r="L437" s="11">
        <v>0.55000000000000004</v>
      </c>
      <c r="M437" s="28">
        <v>2441.25</v>
      </c>
    </row>
    <row r="438" spans="1:13" ht="15.75" customHeight="1" x14ac:dyDescent="0.25">
      <c r="A438" s="6" t="s">
        <v>14</v>
      </c>
      <c r="B438" s="6">
        <v>1185732</v>
      </c>
      <c r="C438" s="7">
        <v>44203</v>
      </c>
      <c r="D438" s="6" t="s">
        <v>15</v>
      </c>
      <c r="E438" s="6" t="s">
        <v>37</v>
      </c>
      <c r="F438" s="6" t="s">
        <v>38</v>
      </c>
      <c r="G438" s="6" t="s">
        <v>17</v>
      </c>
      <c r="H438" s="8">
        <v>0.45</v>
      </c>
      <c r="I438" s="9">
        <v>4250</v>
      </c>
      <c r="J438" s="10">
        <v>1912.5</v>
      </c>
      <c r="K438" s="10">
        <v>1051.875</v>
      </c>
      <c r="L438" s="11">
        <v>0.55000000000000004</v>
      </c>
      <c r="M438" s="28">
        <v>860.625</v>
      </c>
    </row>
    <row r="439" spans="1:13" ht="15.75" customHeight="1" x14ac:dyDescent="0.25">
      <c r="A439" s="6" t="s">
        <v>14</v>
      </c>
      <c r="B439" s="6">
        <v>1185732</v>
      </c>
      <c r="C439" s="7">
        <v>44203</v>
      </c>
      <c r="D439" s="6" t="s">
        <v>15</v>
      </c>
      <c r="E439" s="6" t="s">
        <v>37</v>
      </c>
      <c r="F439" s="6" t="s">
        <v>38</v>
      </c>
      <c r="G439" s="6" t="s">
        <v>18</v>
      </c>
      <c r="H439" s="8">
        <v>0.45</v>
      </c>
      <c r="I439" s="9">
        <v>2250</v>
      </c>
      <c r="J439" s="10">
        <v>1012.5</v>
      </c>
      <c r="K439" s="10">
        <v>354.375</v>
      </c>
      <c r="L439" s="11">
        <v>0.35</v>
      </c>
      <c r="M439" s="28">
        <v>658.125</v>
      </c>
    </row>
    <row r="440" spans="1:13" ht="15.75" customHeight="1" x14ac:dyDescent="0.25">
      <c r="A440" s="6" t="s">
        <v>14</v>
      </c>
      <c r="B440" s="6">
        <v>1185732</v>
      </c>
      <c r="C440" s="7">
        <v>44203</v>
      </c>
      <c r="D440" s="6" t="s">
        <v>15</v>
      </c>
      <c r="E440" s="6" t="s">
        <v>37</v>
      </c>
      <c r="F440" s="6" t="s">
        <v>38</v>
      </c>
      <c r="G440" s="6" t="s">
        <v>19</v>
      </c>
      <c r="H440" s="8">
        <v>0.35000000000000003</v>
      </c>
      <c r="I440" s="9">
        <v>2250</v>
      </c>
      <c r="J440" s="10">
        <v>787.50000000000011</v>
      </c>
      <c r="K440" s="10">
        <v>315</v>
      </c>
      <c r="L440" s="11">
        <v>0.39999999999999997</v>
      </c>
      <c r="M440" s="28">
        <v>472.50000000000011</v>
      </c>
    </row>
    <row r="441" spans="1:13" ht="15.75" customHeight="1" x14ac:dyDescent="0.25">
      <c r="A441" s="6" t="s">
        <v>14</v>
      </c>
      <c r="B441" s="6">
        <v>1185732</v>
      </c>
      <c r="C441" s="7">
        <v>44203</v>
      </c>
      <c r="D441" s="6" t="s">
        <v>15</v>
      </c>
      <c r="E441" s="6" t="s">
        <v>37</v>
      </c>
      <c r="F441" s="6" t="s">
        <v>38</v>
      </c>
      <c r="G441" s="6" t="s">
        <v>20</v>
      </c>
      <c r="H441" s="8">
        <v>0.4</v>
      </c>
      <c r="I441" s="9">
        <v>750</v>
      </c>
      <c r="J441" s="10">
        <v>300</v>
      </c>
      <c r="K441" s="10">
        <v>119.99999999999999</v>
      </c>
      <c r="L441" s="11">
        <v>0.39999999999999997</v>
      </c>
      <c r="M441" s="28">
        <v>180</v>
      </c>
    </row>
    <row r="442" spans="1:13" ht="15.75" customHeight="1" x14ac:dyDescent="0.25">
      <c r="A442" s="6" t="s">
        <v>14</v>
      </c>
      <c r="B442" s="6">
        <v>1185732</v>
      </c>
      <c r="C442" s="7">
        <v>44203</v>
      </c>
      <c r="D442" s="6" t="s">
        <v>15</v>
      </c>
      <c r="E442" s="6" t="s">
        <v>37</v>
      </c>
      <c r="F442" s="6" t="s">
        <v>38</v>
      </c>
      <c r="G442" s="6" t="s">
        <v>21</v>
      </c>
      <c r="H442" s="8">
        <v>0.54999999999999993</v>
      </c>
      <c r="I442" s="9">
        <v>1250</v>
      </c>
      <c r="J442" s="10">
        <v>687.49999999999989</v>
      </c>
      <c r="K442" s="10">
        <v>240.62499999999994</v>
      </c>
      <c r="L442" s="11">
        <v>0.35</v>
      </c>
      <c r="M442" s="28">
        <v>446.87499999999994</v>
      </c>
    </row>
    <row r="443" spans="1:13" ht="15.75" customHeight="1" x14ac:dyDescent="0.25">
      <c r="A443" s="6" t="s">
        <v>14</v>
      </c>
      <c r="B443" s="6">
        <v>1185732</v>
      </c>
      <c r="C443" s="7">
        <v>44203</v>
      </c>
      <c r="D443" s="6" t="s">
        <v>15</v>
      </c>
      <c r="E443" s="6" t="s">
        <v>37</v>
      </c>
      <c r="F443" s="6" t="s">
        <v>38</v>
      </c>
      <c r="G443" s="6" t="s">
        <v>22</v>
      </c>
      <c r="H443" s="8">
        <v>0.45</v>
      </c>
      <c r="I443" s="9">
        <v>2250</v>
      </c>
      <c r="J443" s="10">
        <v>1012.5</v>
      </c>
      <c r="K443" s="10">
        <v>303.75</v>
      </c>
      <c r="L443" s="11">
        <v>0.3</v>
      </c>
      <c r="M443" s="28">
        <v>708.75</v>
      </c>
    </row>
    <row r="444" spans="1:13" ht="15.75" customHeight="1" x14ac:dyDescent="0.25">
      <c r="A444" s="6" t="s">
        <v>14</v>
      </c>
      <c r="B444" s="6">
        <v>1185732</v>
      </c>
      <c r="C444" s="7">
        <v>44232</v>
      </c>
      <c r="D444" s="6" t="s">
        <v>15</v>
      </c>
      <c r="E444" s="6" t="s">
        <v>37</v>
      </c>
      <c r="F444" s="6" t="s">
        <v>38</v>
      </c>
      <c r="G444" s="6" t="s">
        <v>17</v>
      </c>
      <c r="H444" s="8">
        <v>0.45</v>
      </c>
      <c r="I444" s="9">
        <v>4750</v>
      </c>
      <c r="J444" s="10">
        <v>2137.5</v>
      </c>
      <c r="K444" s="10">
        <v>1175.625</v>
      </c>
      <c r="L444" s="11">
        <v>0.55000000000000004</v>
      </c>
      <c r="M444" s="28">
        <v>961.875</v>
      </c>
    </row>
    <row r="445" spans="1:13" ht="15.75" customHeight="1" x14ac:dyDescent="0.25">
      <c r="A445" s="6" t="s">
        <v>14</v>
      </c>
      <c r="B445" s="6">
        <v>1185732</v>
      </c>
      <c r="C445" s="7">
        <v>44232</v>
      </c>
      <c r="D445" s="6" t="s">
        <v>15</v>
      </c>
      <c r="E445" s="6" t="s">
        <v>37</v>
      </c>
      <c r="F445" s="6" t="s">
        <v>38</v>
      </c>
      <c r="G445" s="6" t="s">
        <v>18</v>
      </c>
      <c r="H445" s="8">
        <v>0.45</v>
      </c>
      <c r="I445" s="9">
        <v>1250</v>
      </c>
      <c r="J445" s="10">
        <v>562.5</v>
      </c>
      <c r="K445" s="10">
        <v>196.875</v>
      </c>
      <c r="L445" s="11">
        <v>0.35</v>
      </c>
      <c r="M445" s="28">
        <v>365.625</v>
      </c>
    </row>
    <row r="446" spans="1:13" ht="15.75" customHeight="1" x14ac:dyDescent="0.25">
      <c r="A446" s="6" t="s">
        <v>14</v>
      </c>
      <c r="B446" s="6">
        <v>1185732</v>
      </c>
      <c r="C446" s="7">
        <v>44232</v>
      </c>
      <c r="D446" s="6" t="s">
        <v>15</v>
      </c>
      <c r="E446" s="6" t="s">
        <v>37</v>
      </c>
      <c r="F446" s="6" t="s">
        <v>38</v>
      </c>
      <c r="G446" s="6" t="s">
        <v>19</v>
      </c>
      <c r="H446" s="8">
        <v>0.35000000000000003</v>
      </c>
      <c r="I446" s="9">
        <v>1750</v>
      </c>
      <c r="J446" s="10">
        <v>612.50000000000011</v>
      </c>
      <c r="K446" s="10">
        <v>245.00000000000003</v>
      </c>
      <c r="L446" s="11">
        <v>0.39999999999999997</v>
      </c>
      <c r="M446" s="28">
        <v>367.50000000000011</v>
      </c>
    </row>
    <row r="447" spans="1:13" ht="15.75" customHeight="1" x14ac:dyDescent="0.25">
      <c r="A447" s="6" t="s">
        <v>14</v>
      </c>
      <c r="B447" s="6">
        <v>1185732</v>
      </c>
      <c r="C447" s="7">
        <v>44232</v>
      </c>
      <c r="D447" s="6" t="s">
        <v>15</v>
      </c>
      <c r="E447" s="6" t="s">
        <v>37</v>
      </c>
      <c r="F447" s="6" t="s">
        <v>38</v>
      </c>
      <c r="G447" s="6" t="s">
        <v>20</v>
      </c>
      <c r="H447" s="8">
        <v>0.4</v>
      </c>
      <c r="I447" s="9">
        <v>500</v>
      </c>
      <c r="J447" s="10">
        <v>200</v>
      </c>
      <c r="K447" s="10">
        <v>80</v>
      </c>
      <c r="L447" s="11">
        <v>0.39999999999999997</v>
      </c>
      <c r="M447" s="28">
        <v>120</v>
      </c>
    </row>
    <row r="448" spans="1:13" ht="15.75" customHeight="1" x14ac:dyDescent="0.25">
      <c r="A448" s="6" t="s">
        <v>14</v>
      </c>
      <c r="B448" s="6">
        <v>1185732</v>
      </c>
      <c r="C448" s="7">
        <v>44232</v>
      </c>
      <c r="D448" s="6" t="s">
        <v>15</v>
      </c>
      <c r="E448" s="6" t="s">
        <v>37</v>
      </c>
      <c r="F448" s="6" t="s">
        <v>38</v>
      </c>
      <c r="G448" s="6" t="s">
        <v>21</v>
      </c>
      <c r="H448" s="8">
        <v>0.54999999999999993</v>
      </c>
      <c r="I448" s="9">
        <v>1250</v>
      </c>
      <c r="J448" s="10">
        <v>687.49999999999989</v>
      </c>
      <c r="K448" s="10">
        <v>240.62499999999994</v>
      </c>
      <c r="L448" s="11">
        <v>0.35</v>
      </c>
      <c r="M448" s="28">
        <v>446.87499999999994</v>
      </c>
    </row>
    <row r="449" spans="1:13" ht="15.75" customHeight="1" x14ac:dyDescent="0.25">
      <c r="A449" s="6" t="s">
        <v>14</v>
      </c>
      <c r="B449" s="6">
        <v>1185732</v>
      </c>
      <c r="C449" s="7">
        <v>44232</v>
      </c>
      <c r="D449" s="6" t="s">
        <v>15</v>
      </c>
      <c r="E449" s="6" t="s">
        <v>37</v>
      </c>
      <c r="F449" s="6" t="s">
        <v>38</v>
      </c>
      <c r="G449" s="6" t="s">
        <v>22</v>
      </c>
      <c r="H449" s="8">
        <v>0.45</v>
      </c>
      <c r="I449" s="9">
        <v>2250</v>
      </c>
      <c r="J449" s="10">
        <v>1012.5</v>
      </c>
      <c r="K449" s="10">
        <v>303.75</v>
      </c>
      <c r="L449" s="11">
        <v>0.3</v>
      </c>
      <c r="M449" s="28">
        <v>708.75</v>
      </c>
    </row>
    <row r="450" spans="1:13" ht="15.75" customHeight="1" x14ac:dyDescent="0.25">
      <c r="A450" s="6" t="s">
        <v>14</v>
      </c>
      <c r="B450" s="6">
        <v>1185732</v>
      </c>
      <c r="C450" s="7">
        <v>44258</v>
      </c>
      <c r="D450" s="6" t="s">
        <v>15</v>
      </c>
      <c r="E450" s="6" t="s">
        <v>37</v>
      </c>
      <c r="F450" s="6" t="s">
        <v>38</v>
      </c>
      <c r="G450" s="6" t="s">
        <v>17</v>
      </c>
      <c r="H450" s="8">
        <v>0.5</v>
      </c>
      <c r="I450" s="9">
        <v>4450</v>
      </c>
      <c r="J450" s="10">
        <v>2225</v>
      </c>
      <c r="K450" s="10">
        <v>1223.75</v>
      </c>
      <c r="L450" s="11">
        <v>0.55000000000000004</v>
      </c>
      <c r="M450" s="28">
        <v>1001.25</v>
      </c>
    </row>
    <row r="451" spans="1:13" ht="15.75" customHeight="1" x14ac:dyDescent="0.25">
      <c r="A451" s="6" t="s">
        <v>14</v>
      </c>
      <c r="B451" s="6">
        <v>1185732</v>
      </c>
      <c r="C451" s="7">
        <v>44258</v>
      </c>
      <c r="D451" s="6" t="s">
        <v>15</v>
      </c>
      <c r="E451" s="6" t="s">
        <v>37</v>
      </c>
      <c r="F451" s="6" t="s">
        <v>38</v>
      </c>
      <c r="G451" s="6" t="s">
        <v>18</v>
      </c>
      <c r="H451" s="8">
        <v>0.5</v>
      </c>
      <c r="I451" s="9">
        <v>1500</v>
      </c>
      <c r="J451" s="10">
        <v>750</v>
      </c>
      <c r="K451" s="10">
        <v>262.5</v>
      </c>
      <c r="L451" s="11">
        <v>0.35</v>
      </c>
      <c r="M451" s="28">
        <v>487.5</v>
      </c>
    </row>
    <row r="452" spans="1:13" ht="15.75" customHeight="1" x14ac:dyDescent="0.25">
      <c r="A452" s="6" t="s">
        <v>14</v>
      </c>
      <c r="B452" s="6">
        <v>1185732</v>
      </c>
      <c r="C452" s="7">
        <v>44258</v>
      </c>
      <c r="D452" s="6" t="s">
        <v>15</v>
      </c>
      <c r="E452" s="6" t="s">
        <v>37</v>
      </c>
      <c r="F452" s="6" t="s">
        <v>38</v>
      </c>
      <c r="G452" s="6" t="s">
        <v>19</v>
      </c>
      <c r="H452" s="8">
        <v>0.4</v>
      </c>
      <c r="I452" s="9">
        <v>1750</v>
      </c>
      <c r="J452" s="10">
        <v>700</v>
      </c>
      <c r="K452" s="10">
        <v>280</v>
      </c>
      <c r="L452" s="11">
        <v>0.39999999999999997</v>
      </c>
      <c r="M452" s="28">
        <v>420</v>
      </c>
    </row>
    <row r="453" spans="1:13" ht="15.75" customHeight="1" x14ac:dyDescent="0.25">
      <c r="A453" s="6" t="s">
        <v>14</v>
      </c>
      <c r="B453" s="6">
        <v>1185732</v>
      </c>
      <c r="C453" s="7">
        <v>44258</v>
      </c>
      <c r="D453" s="6" t="s">
        <v>15</v>
      </c>
      <c r="E453" s="6" t="s">
        <v>37</v>
      </c>
      <c r="F453" s="6" t="s">
        <v>38</v>
      </c>
      <c r="G453" s="6" t="s">
        <v>20</v>
      </c>
      <c r="H453" s="8">
        <v>0.45</v>
      </c>
      <c r="I453" s="9">
        <v>250</v>
      </c>
      <c r="J453" s="10">
        <v>112.5</v>
      </c>
      <c r="K453" s="10">
        <v>44.999999999999993</v>
      </c>
      <c r="L453" s="11">
        <v>0.39999999999999997</v>
      </c>
      <c r="M453" s="28">
        <v>67.5</v>
      </c>
    </row>
    <row r="454" spans="1:13" ht="15.75" customHeight="1" x14ac:dyDescent="0.25">
      <c r="A454" s="6" t="s">
        <v>14</v>
      </c>
      <c r="B454" s="6">
        <v>1185732</v>
      </c>
      <c r="C454" s="7">
        <v>44258</v>
      </c>
      <c r="D454" s="6" t="s">
        <v>15</v>
      </c>
      <c r="E454" s="6" t="s">
        <v>37</v>
      </c>
      <c r="F454" s="6" t="s">
        <v>38</v>
      </c>
      <c r="G454" s="6" t="s">
        <v>21</v>
      </c>
      <c r="H454" s="8">
        <v>0.6</v>
      </c>
      <c r="I454" s="9">
        <v>750</v>
      </c>
      <c r="J454" s="10">
        <v>450</v>
      </c>
      <c r="K454" s="10">
        <v>135</v>
      </c>
      <c r="L454" s="11">
        <v>0.3</v>
      </c>
      <c r="M454" s="28">
        <v>315</v>
      </c>
    </row>
    <row r="455" spans="1:13" ht="15.75" customHeight="1" x14ac:dyDescent="0.25">
      <c r="A455" s="6" t="s">
        <v>14</v>
      </c>
      <c r="B455" s="6">
        <v>1185732</v>
      </c>
      <c r="C455" s="7">
        <v>44258</v>
      </c>
      <c r="D455" s="6" t="s">
        <v>15</v>
      </c>
      <c r="E455" s="6" t="s">
        <v>37</v>
      </c>
      <c r="F455" s="6" t="s">
        <v>38</v>
      </c>
      <c r="G455" s="6" t="s">
        <v>22</v>
      </c>
      <c r="H455" s="8">
        <v>0.5</v>
      </c>
      <c r="I455" s="9">
        <v>1750</v>
      </c>
      <c r="J455" s="10">
        <v>875</v>
      </c>
      <c r="K455" s="10">
        <v>218.75</v>
      </c>
      <c r="L455" s="11">
        <v>0.25</v>
      </c>
      <c r="M455" s="28">
        <v>656.25</v>
      </c>
    </row>
    <row r="456" spans="1:13" ht="15.75" customHeight="1" x14ac:dyDescent="0.25">
      <c r="A456" s="6" t="s">
        <v>14</v>
      </c>
      <c r="B456" s="6">
        <v>1185732</v>
      </c>
      <c r="C456" s="7">
        <v>44290</v>
      </c>
      <c r="D456" s="6" t="s">
        <v>15</v>
      </c>
      <c r="E456" s="6" t="s">
        <v>37</v>
      </c>
      <c r="F456" s="6" t="s">
        <v>38</v>
      </c>
      <c r="G456" s="6" t="s">
        <v>17</v>
      </c>
      <c r="H456" s="8">
        <v>0.5</v>
      </c>
      <c r="I456" s="9">
        <v>4500</v>
      </c>
      <c r="J456" s="10">
        <v>2250</v>
      </c>
      <c r="K456" s="10">
        <v>1125</v>
      </c>
      <c r="L456" s="11">
        <v>0.5</v>
      </c>
      <c r="M456" s="28">
        <v>1125</v>
      </c>
    </row>
    <row r="457" spans="1:13" ht="15.75" customHeight="1" x14ac:dyDescent="0.25">
      <c r="A457" s="6" t="s">
        <v>14</v>
      </c>
      <c r="B457" s="6">
        <v>1185732</v>
      </c>
      <c r="C457" s="7">
        <v>44290</v>
      </c>
      <c r="D457" s="6" t="s">
        <v>15</v>
      </c>
      <c r="E457" s="6" t="s">
        <v>37</v>
      </c>
      <c r="F457" s="6" t="s">
        <v>38</v>
      </c>
      <c r="G457" s="6" t="s">
        <v>18</v>
      </c>
      <c r="H457" s="8">
        <v>0.5</v>
      </c>
      <c r="I457" s="9">
        <v>1500</v>
      </c>
      <c r="J457" s="10">
        <v>750</v>
      </c>
      <c r="K457" s="10">
        <v>225</v>
      </c>
      <c r="L457" s="11">
        <v>0.3</v>
      </c>
      <c r="M457" s="28">
        <v>525</v>
      </c>
    </row>
    <row r="458" spans="1:13" ht="15.75" customHeight="1" x14ac:dyDescent="0.25">
      <c r="A458" s="6" t="s">
        <v>14</v>
      </c>
      <c r="B458" s="6">
        <v>1185732</v>
      </c>
      <c r="C458" s="7">
        <v>44290</v>
      </c>
      <c r="D458" s="6" t="s">
        <v>15</v>
      </c>
      <c r="E458" s="6" t="s">
        <v>37</v>
      </c>
      <c r="F458" s="6" t="s">
        <v>38</v>
      </c>
      <c r="G458" s="6" t="s">
        <v>19</v>
      </c>
      <c r="H458" s="8">
        <v>0.4</v>
      </c>
      <c r="I458" s="9">
        <v>1500</v>
      </c>
      <c r="J458" s="10">
        <v>600</v>
      </c>
      <c r="K458" s="10">
        <v>210</v>
      </c>
      <c r="L458" s="11">
        <v>0.35</v>
      </c>
      <c r="M458" s="28">
        <v>390</v>
      </c>
    </row>
    <row r="459" spans="1:13" ht="15.75" customHeight="1" x14ac:dyDescent="0.25">
      <c r="A459" s="6" t="s">
        <v>14</v>
      </c>
      <c r="B459" s="6">
        <v>1185732</v>
      </c>
      <c r="C459" s="7">
        <v>44290</v>
      </c>
      <c r="D459" s="6" t="s">
        <v>15</v>
      </c>
      <c r="E459" s="6" t="s">
        <v>37</v>
      </c>
      <c r="F459" s="6" t="s">
        <v>38</v>
      </c>
      <c r="G459" s="6" t="s">
        <v>20</v>
      </c>
      <c r="H459" s="8">
        <v>0.45</v>
      </c>
      <c r="I459" s="9">
        <v>750</v>
      </c>
      <c r="J459" s="10">
        <v>337.5</v>
      </c>
      <c r="K459" s="10">
        <v>118.12499999999999</v>
      </c>
      <c r="L459" s="11">
        <v>0.35</v>
      </c>
      <c r="M459" s="28">
        <v>219.375</v>
      </c>
    </row>
    <row r="460" spans="1:13" ht="15.75" customHeight="1" x14ac:dyDescent="0.25">
      <c r="A460" s="6" t="s">
        <v>14</v>
      </c>
      <c r="B460" s="6">
        <v>1185732</v>
      </c>
      <c r="C460" s="7">
        <v>44290</v>
      </c>
      <c r="D460" s="6" t="s">
        <v>15</v>
      </c>
      <c r="E460" s="6" t="s">
        <v>37</v>
      </c>
      <c r="F460" s="6" t="s">
        <v>38</v>
      </c>
      <c r="G460" s="6" t="s">
        <v>21</v>
      </c>
      <c r="H460" s="8">
        <v>0.6</v>
      </c>
      <c r="I460" s="9">
        <v>750</v>
      </c>
      <c r="J460" s="10">
        <v>450</v>
      </c>
      <c r="K460" s="10">
        <v>135</v>
      </c>
      <c r="L460" s="11">
        <v>0.3</v>
      </c>
      <c r="M460" s="28">
        <v>315</v>
      </c>
    </row>
    <row r="461" spans="1:13" ht="15.75" customHeight="1" x14ac:dyDescent="0.25">
      <c r="A461" s="6" t="s">
        <v>14</v>
      </c>
      <c r="B461" s="6">
        <v>1185732</v>
      </c>
      <c r="C461" s="7">
        <v>44290</v>
      </c>
      <c r="D461" s="6" t="s">
        <v>15</v>
      </c>
      <c r="E461" s="6" t="s">
        <v>37</v>
      </c>
      <c r="F461" s="6" t="s">
        <v>38</v>
      </c>
      <c r="G461" s="6" t="s">
        <v>22</v>
      </c>
      <c r="H461" s="8">
        <v>0.5</v>
      </c>
      <c r="I461" s="9">
        <v>2000</v>
      </c>
      <c r="J461" s="10">
        <v>1000</v>
      </c>
      <c r="K461" s="10">
        <v>250</v>
      </c>
      <c r="L461" s="11">
        <v>0.25</v>
      </c>
      <c r="M461" s="28">
        <v>750</v>
      </c>
    </row>
    <row r="462" spans="1:13" ht="15.75" customHeight="1" x14ac:dyDescent="0.25">
      <c r="A462" s="6" t="s">
        <v>14</v>
      </c>
      <c r="B462" s="6">
        <v>1185732</v>
      </c>
      <c r="C462" s="7">
        <v>44319</v>
      </c>
      <c r="D462" s="6" t="s">
        <v>15</v>
      </c>
      <c r="E462" s="6" t="s">
        <v>37</v>
      </c>
      <c r="F462" s="6" t="s">
        <v>38</v>
      </c>
      <c r="G462" s="6" t="s">
        <v>17</v>
      </c>
      <c r="H462" s="8">
        <v>0.6</v>
      </c>
      <c r="I462" s="9">
        <v>4700</v>
      </c>
      <c r="J462" s="10">
        <v>2820</v>
      </c>
      <c r="K462" s="10">
        <v>1410</v>
      </c>
      <c r="L462" s="11">
        <v>0.5</v>
      </c>
      <c r="M462" s="28">
        <v>1410</v>
      </c>
    </row>
    <row r="463" spans="1:13" ht="15.75" customHeight="1" x14ac:dyDescent="0.25">
      <c r="A463" s="6" t="s">
        <v>14</v>
      </c>
      <c r="B463" s="6">
        <v>1185732</v>
      </c>
      <c r="C463" s="7">
        <v>44319</v>
      </c>
      <c r="D463" s="6" t="s">
        <v>15</v>
      </c>
      <c r="E463" s="6" t="s">
        <v>37</v>
      </c>
      <c r="F463" s="6" t="s">
        <v>38</v>
      </c>
      <c r="G463" s="6" t="s">
        <v>18</v>
      </c>
      <c r="H463" s="8">
        <v>0.60000000000000009</v>
      </c>
      <c r="I463" s="9">
        <v>1750</v>
      </c>
      <c r="J463" s="10">
        <v>1050.0000000000002</v>
      </c>
      <c r="K463" s="10">
        <v>315.00000000000006</v>
      </c>
      <c r="L463" s="11">
        <v>0.3</v>
      </c>
      <c r="M463" s="28">
        <v>735.00000000000023</v>
      </c>
    </row>
    <row r="464" spans="1:13" ht="15.75" customHeight="1" x14ac:dyDescent="0.25">
      <c r="A464" s="6" t="s">
        <v>14</v>
      </c>
      <c r="B464" s="6">
        <v>1185732</v>
      </c>
      <c r="C464" s="7">
        <v>44319</v>
      </c>
      <c r="D464" s="6" t="s">
        <v>15</v>
      </c>
      <c r="E464" s="6" t="s">
        <v>37</v>
      </c>
      <c r="F464" s="6" t="s">
        <v>38</v>
      </c>
      <c r="G464" s="6" t="s">
        <v>19</v>
      </c>
      <c r="H464" s="8">
        <v>0.55000000000000004</v>
      </c>
      <c r="I464" s="9">
        <v>1500</v>
      </c>
      <c r="J464" s="10">
        <v>825.00000000000011</v>
      </c>
      <c r="K464" s="10">
        <v>288.75</v>
      </c>
      <c r="L464" s="11">
        <v>0.35</v>
      </c>
      <c r="M464" s="28">
        <v>536.25000000000011</v>
      </c>
    </row>
    <row r="465" spans="1:13" ht="15.75" customHeight="1" x14ac:dyDescent="0.25">
      <c r="A465" s="6" t="s">
        <v>14</v>
      </c>
      <c r="B465" s="6">
        <v>1185732</v>
      </c>
      <c r="C465" s="7">
        <v>44319</v>
      </c>
      <c r="D465" s="6" t="s">
        <v>15</v>
      </c>
      <c r="E465" s="6" t="s">
        <v>37</v>
      </c>
      <c r="F465" s="6" t="s">
        <v>38</v>
      </c>
      <c r="G465" s="6" t="s">
        <v>20</v>
      </c>
      <c r="H465" s="8">
        <v>0.55000000000000004</v>
      </c>
      <c r="I465" s="9">
        <v>1000</v>
      </c>
      <c r="J465" s="10">
        <v>550</v>
      </c>
      <c r="K465" s="10">
        <v>192.5</v>
      </c>
      <c r="L465" s="11">
        <v>0.35</v>
      </c>
      <c r="M465" s="28">
        <v>357.5</v>
      </c>
    </row>
    <row r="466" spans="1:13" ht="15.75" customHeight="1" x14ac:dyDescent="0.25">
      <c r="A466" s="6" t="s">
        <v>14</v>
      </c>
      <c r="B466" s="6">
        <v>1185732</v>
      </c>
      <c r="C466" s="7">
        <v>44319</v>
      </c>
      <c r="D466" s="6" t="s">
        <v>15</v>
      </c>
      <c r="E466" s="6" t="s">
        <v>37</v>
      </c>
      <c r="F466" s="6" t="s">
        <v>38</v>
      </c>
      <c r="G466" s="6" t="s">
        <v>21</v>
      </c>
      <c r="H466" s="8">
        <v>0.65</v>
      </c>
      <c r="I466" s="9">
        <v>1250</v>
      </c>
      <c r="J466" s="10">
        <v>812.5</v>
      </c>
      <c r="K466" s="10">
        <v>243.75</v>
      </c>
      <c r="L466" s="11">
        <v>0.3</v>
      </c>
      <c r="M466" s="28">
        <v>568.75</v>
      </c>
    </row>
    <row r="467" spans="1:13" ht="15.75" customHeight="1" x14ac:dyDescent="0.25">
      <c r="A467" s="6" t="s">
        <v>14</v>
      </c>
      <c r="B467" s="6">
        <v>1185732</v>
      </c>
      <c r="C467" s="7">
        <v>44319</v>
      </c>
      <c r="D467" s="6" t="s">
        <v>15</v>
      </c>
      <c r="E467" s="6" t="s">
        <v>37</v>
      </c>
      <c r="F467" s="6" t="s">
        <v>38</v>
      </c>
      <c r="G467" s="6" t="s">
        <v>22</v>
      </c>
      <c r="H467" s="8">
        <v>0.70000000000000007</v>
      </c>
      <c r="I467" s="9">
        <v>2500</v>
      </c>
      <c r="J467" s="10">
        <v>1750.0000000000002</v>
      </c>
      <c r="K467" s="10">
        <v>525</v>
      </c>
      <c r="L467" s="11">
        <v>0.3</v>
      </c>
      <c r="M467" s="28">
        <v>1225.0000000000002</v>
      </c>
    </row>
    <row r="468" spans="1:13" ht="15.75" customHeight="1" x14ac:dyDescent="0.25">
      <c r="A468" s="6" t="s">
        <v>14</v>
      </c>
      <c r="B468" s="6">
        <v>1185732</v>
      </c>
      <c r="C468" s="7">
        <v>44352</v>
      </c>
      <c r="D468" s="6" t="s">
        <v>15</v>
      </c>
      <c r="E468" s="6" t="s">
        <v>37</v>
      </c>
      <c r="F468" s="6" t="s">
        <v>38</v>
      </c>
      <c r="G468" s="6" t="s">
        <v>17</v>
      </c>
      <c r="H468" s="8">
        <v>0.65</v>
      </c>
      <c r="I468" s="9">
        <v>5000</v>
      </c>
      <c r="J468" s="10">
        <v>3250</v>
      </c>
      <c r="K468" s="10">
        <v>1787.5000000000002</v>
      </c>
      <c r="L468" s="11">
        <v>0.55000000000000004</v>
      </c>
      <c r="M468" s="28">
        <v>1462.4999999999998</v>
      </c>
    </row>
    <row r="469" spans="1:13" ht="15.75" customHeight="1" x14ac:dyDescent="0.25">
      <c r="A469" s="6" t="s">
        <v>14</v>
      </c>
      <c r="B469" s="6">
        <v>1185732</v>
      </c>
      <c r="C469" s="7">
        <v>44352</v>
      </c>
      <c r="D469" s="6" t="s">
        <v>15</v>
      </c>
      <c r="E469" s="6" t="s">
        <v>37</v>
      </c>
      <c r="F469" s="6" t="s">
        <v>38</v>
      </c>
      <c r="G469" s="6" t="s">
        <v>18</v>
      </c>
      <c r="H469" s="8">
        <v>0.60000000000000009</v>
      </c>
      <c r="I469" s="9">
        <v>2500</v>
      </c>
      <c r="J469" s="10">
        <v>1500.0000000000002</v>
      </c>
      <c r="K469" s="10">
        <v>525</v>
      </c>
      <c r="L469" s="11">
        <v>0.35</v>
      </c>
      <c r="M469" s="28">
        <v>975.00000000000023</v>
      </c>
    </row>
    <row r="470" spans="1:13" ht="15.75" customHeight="1" x14ac:dyDescent="0.25">
      <c r="A470" s="6" t="s">
        <v>14</v>
      </c>
      <c r="B470" s="6">
        <v>1185732</v>
      </c>
      <c r="C470" s="7">
        <v>44352</v>
      </c>
      <c r="D470" s="6" t="s">
        <v>15</v>
      </c>
      <c r="E470" s="6" t="s">
        <v>37</v>
      </c>
      <c r="F470" s="6" t="s">
        <v>38</v>
      </c>
      <c r="G470" s="6" t="s">
        <v>19</v>
      </c>
      <c r="H470" s="8">
        <v>0.55000000000000004</v>
      </c>
      <c r="I470" s="9">
        <v>1750</v>
      </c>
      <c r="J470" s="10">
        <v>962.50000000000011</v>
      </c>
      <c r="K470" s="10">
        <v>385</v>
      </c>
      <c r="L470" s="11">
        <v>0.39999999999999997</v>
      </c>
      <c r="M470" s="28">
        <v>577.50000000000011</v>
      </c>
    </row>
    <row r="471" spans="1:13" ht="15.75" customHeight="1" x14ac:dyDescent="0.25">
      <c r="A471" s="6" t="s">
        <v>14</v>
      </c>
      <c r="B471" s="6">
        <v>1185732</v>
      </c>
      <c r="C471" s="7">
        <v>44352</v>
      </c>
      <c r="D471" s="6" t="s">
        <v>15</v>
      </c>
      <c r="E471" s="6" t="s">
        <v>37</v>
      </c>
      <c r="F471" s="6" t="s">
        <v>38</v>
      </c>
      <c r="G471" s="6" t="s">
        <v>20</v>
      </c>
      <c r="H471" s="8">
        <v>0.55000000000000004</v>
      </c>
      <c r="I471" s="9">
        <v>1500</v>
      </c>
      <c r="J471" s="10">
        <v>825.00000000000011</v>
      </c>
      <c r="K471" s="10">
        <v>330</v>
      </c>
      <c r="L471" s="11">
        <v>0.39999999999999997</v>
      </c>
      <c r="M471" s="28">
        <v>495.00000000000011</v>
      </c>
    </row>
    <row r="472" spans="1:13" ht="15.75" customHeight="1" x14ac:dyDescent="0.25">
      <c r="A472" s="6" t="s">
        <v>14</v>
      </c>
      <c r="B472" s="6">
        <v>1185732</v>
      </c>
      <c r="C472" s="7">
        <v>44352</v>
      </c>
      <c r="D472" s="6" t="s">
        <v>15</v>
      </c>
      <c r="E472" s="6" t="s">
        <v>37</v>
      </c>
      <c r="F472" s="6" t="s">
        <v>38</v>
      </c>
      <c r="G472" s="6" t="s">
        <v>21</v>
      </c>
      <c r="H472" s="8">
        <v>0.65</v>
      </c>
      <c r="I472" s="9">
        <v>1500</v>
      </c>
      <c r="J472" s="10">
        <v>975</v>
      </c>
      <c r="K472" s="10">
        <v>341.25</v>
      </c>
      <c r="L472" s="11">
        <v>0.35</v>
      </c>
      <c r="M472" s="28">
        <v>633.75</v>
      </c>
    </row>
    <row r="473" spans="1:13" ht="15.75" customHeight="1" x14ac:dyDescent="0.25">
      <c r="A473" s="6" t="s">
        <v>14</v>
      </c>
      <c r="B473" s="6">
        <v>1185732</v>
      </c>
      <c r="C473" s="7">
        <v>44352</v>
      </c>
      <c r="D473" s="6" t="s">
        <v>15</v>
      </c>
      <c r="E473" s="6" t="s">
        <v>37</v>
      </c>
      <c r="F473" s="6" t="s">
        <v>38</v>
      </c>
      <c r="G473" s="6" t="s">
        <v>22</v>
      </c>
      <c r="H473" s="8">
        <v>0.70000000000000007</v>
      </c>
      <c r="I473" s="9">
        <v>3000</v>
      </c>
      <c r="J473" s="10">
        <v>2100</v>
      </c>
      <c r="K473" s="10">
        <v>630</v>
      </c>
      <c r="L473" s="11">
        <v>0.3</v>
      </c>
      <c r="M473" s="28">
        <v>1470</v>
      </c>
    </row>
    <row r="474" spans="1:13" ht="15.75" customHeight="1" x14ac:dyDescent="0.25">
      <c r="A474" s="6" t="s">
        <v>14</v>
      </c>
      <c r="B474" s="6">
        <v>1185732</v>
      </c>
      <c r="C474" s="7">
        <v>44380</v>
      </c>
      <c r="D474" s="6" t="s">
        <v>15</v>
      </c>
      <c r="E474" s="6" t="s">
        <v>37</v>
      </c>
      <c r="F474" s="6" t="s">
        <v>38</v>
      </c>
      <c r="G474" s="6" t="s">
        <v>17</v>
      </c>
      <c r="H474" s="8">
        <v>0.65</v>
      </c>
      <c r="I474" s="9">
        <v>5000</v>
      </c>
      <c r="J474" s="10">
        <v>3250</v>
      </c>
      <c r="K474" s="10">
        <v>1787.5000000000002</v>
      </c>
      <c r="L474" s="11">
        <v>0.55000000000000004</v>
      </c>
      <c r="M474" s="28">
        <v>1462.4999999999998</v>
      </c>
    </row>
    <row r="475" spans="1:13" ht="15.75" customHeight="1" x14ac:dyDescent="0.25">
      <c r="A475" s="6" t="s">
        <v>14</v>
      </c>
      <c r="B475" s="6">
        <v>1185732</v>
      </c>
      <c r="C475" s="7">
        <v>44380</v>
      </c>
      <c r="D475" s="6" t="s">
        <v>15</v>
      </c>
      <c r="E475" s="6" t="s">
        <v>37</v>
      </c>
      <c r="F475" s="6" t="s">
        <v>38</v>
      </c>
      <c r="G475" s="6" t="s">
        <v>18</v>
      </c>
      <c r="H475" s="8">
        <v>0.60000000000000009</v>
      </c>
      <c r="I475" s="9">
        <v>3000</v>
      </c>
      <c r="J475" s="10">
        <v>1800.0000000000002</v>
      </c>
      <c r="K475" s="10">
        <v>630</v>
      </c>
      <c r="L475" s="11">
        <v>0.35</v>
      </c>
      <c r="M475" s="28">
        <v>1170.0000000000002</v>
      </c>
    </row>
    <row r="476" spans="1:13" ht="15.75" customHeight="1" x14ac:dyDescent="0.25">
      <c r="A476" s="6" t="s">
        <v>14</v>
      </c>
      <c r="B476" s="6">
        <v>1185732</v>
      </c>
      <c r="C476" s="7">
        <v>44380</v>
      </c>
      <c r="D476" s="6" t="s">
        <v>15</v>
      </c>
      <c r="E476" s="6" t="s">
        <v>37</v>
      </c>
      <c r="F476" s="6" t="s">
        <v>38</v>
      </c>
      <c r="G476" s="6" t="s">
        <v>19</v>
      </c>
      <c r="H476" s="8">
        <v>0.55000000000000004</v>
      </c>
      <c r="I476" s="9">
        <v>2250</v>
      </c>
      <c r="J476" s="10">
        <v>1237.5</v>
      </c>
      <c r="K476" s="10">
        <v>494.99999999999994</v>
      </c>
      <c r="L476" s="11">
        <v>0.39999999999999997</v>
      </c>
      <c r="M476" s="28">
        <v>742.5</v>
      </c>
    </row>
    <row r="477" spans="1:13" ht="15.75" customHeight="1" x14ac:dyDescent="0.25">
      <c r="A477" s="6" t="s">
        <v>14</v>
      </c>
      <c r="B477" s="6">
        <v>1185732</v>
      </c>
      <c r="C477" s="7">
        <v>44380</v>
      </c>
      <c r="D477" s="6" t="s">
        <v>15</v>
      </c>
      <c r="E477" s="6" t="s">
        <v>37</v>
      </c>
      <c r="F477" s="6" t="s">
        <v>38</v>
      </c>
      <c r="G477" s="6" t="s">
        <v>20</v>
      </c>
      <c r="H477" s="8">
        <v>0.55000000000000004</v>
      </c>
      <c r="I477" s="9">
        <v>1750</v>
      </c>
      <c r="J477" s="10">
        <v>962.50000000000011</v>
      </c>
      <c r="K477" s="10">
        <v>385</v>
      </c>
      <c r="L477" s="11">
        <v>0.39999999999999997</v>
      </c>
      <c r="M477" s="28">
        <v>577.50000000000011</v>
      </c>
    </row>
    <row r="478" spans="1:13" ht="15.75" customHeight="1" x14ac:dyDescent="0.25">
      <c r="A478" s="6" t="s">
        <v>14</v>
      </c>
      <c r="B478" s="6">
        <v>1185732</v>
      </c>
      <c r="C478" s="7">
        <v>44380</v>
      </c>
      <c r="D478" s="6" t="s">
        <v>15</v>
      </c>
      <c r="E478" s="6" t="s">
        <v>37</v>
      </c>
      <c r="F478" s="6" t="s">
        <v>38</v>
      </c>
      <c r="G478" s="6" t="s">
        <v>21</v>
      </c>
      <c r="H478" s="8">
        <v>0.65</v>
      </c>
      <c r="I478" s="9">
        <v>2000</v>
      </c>
      <c r="J478" s="10">
        <v>1300</v>
      </c>
      <c r="K478" s="10">
        <v>454.99999999999994</v>
      </c>
      <c r="L478" s="11">
        <v>0.35</v>
      </c>
      <c r="M478" s="28">
        <v>845</v>
      </c>
    </row>
    <row r="479" spans="1:13" ht="15.75" customHeight="1" x14ac:dyDescent="0.25">
      <c r="A479" s="6" t="s">
        <v>14</v>
      </c>
      <c r="B479" s="6">
        <v>1185732</v>
      </c>
      <c r="C479" s="7">
        <v>44380</v>
      </c>
      <c r="D479" s="6" t="s">
        <v>15</v>
      </c>
      <c r="E479" s="6" t="s">
        <v>37</v>
      </c>
      <c r="F479" s="6" t="s">
        <v>38</v>
      </c>
      <c r="G479" s="6" t="s">
        <v>22</v>
      </c>
      <c r="H479" s="8">
        <v>0.70000000000000007</v>
      </c>
      <c r="I479" s="9">
        <v>3750</v>
      </c>
      <c r="J479" s="10">
        <v>2625.0000000000005</v>
      </c>
      <c r="K479" s="10">
        <v>787.50000000000011</v>
      </c>
      <c r="L479" s="11">
        <v>0.3</v>
      </c>
      <c r="M479" s="28">
        <v>1837.5000000000005</v>
      </c>
    </row>
    <row r="480" spans="1:13" ht="15.75" customHeight="1" x14ac:dyDescent="0.25">
      <c r="A480" s="6" t="s">
        <v>14</v>
      </c>
      <c r="B480" s="6">
        <v>1185732</v>
      </c>
      <c r="C480" s="7">
        <v>44412</v>
      </c>
      <c r="D480" s="6" t="s">
        <v>15</v>
      </c>
      <c r="E480" s="6" t="s">
        <v>37</v>
      </c>
      <c r="F480" s="6" t="s">
        <v>38</v>
      </c>
      <c r="G480" s="6" t="s">
        <v>17</v>
      </c>
      <c r="H480" s="8">
        <v>0.65</v>
      </c>
      <c r="I480" s="9">
        <v>5250</v>
      </c>
      <c r="J480" s="10">
        <v>3412.5</v>
      </c>
      <c r="K480" s="10">
        <v>1876.8750000000002</v>
      </c>
      <c r="L480" s="11">
        <v>0.55000000000000004</v>
      </c>
      <c r="M480" s="28">
        <v>1535.6249999999998</v>
      </c>
    </row>
    <row r="481" spans="1:13" ht="15.75" customHeight="1" x14ac:dyDescent="0.25">
      <c r="A481" s="6" t="s">
        <v>14</v>
      </c>
      <c r="B481" s="6">
        <v>1185732</v>
      </c>
      <c r="C481" s="7">
        <v>44412</v>
      </c>
      <c r="D481" s="6" t="s">
        <v>15</v>
      </c>
      <c r="E481" s="6" t="s">
        <v>37</v>
      </c>
      <c r="F481" s="6" t="s">
        <v>38</v>
      </c>
      <c r="G481" s="6" t="s">
        <v>18</v>
      </c>
      <c r="H481" s="8">
        <v>0.60000000000000009</v>
      </c>
      <c r="I481" s="9">
        <v>3000</v>
      </c>
      <c r="J481" s="10">
        <v>1800.0000000000002</v>
      </c>
      <c r="K481" s="10">
        <v>630</v>
      </c>
      <c r="L481" s="11">
        <v>0.35</v>
      </c>
      <c r="M481" s="28">
        <v>1170.0000000000002</v>
      </c>
    </row>
    <row r="482" spans="1:13" ht="15.75" customHeight="1" x14ac:dyDescent="0.25">
      <c r="A482" s="6" t="s">
        <v>14</v>
      </c>
      <c r="B482" s="6">
        <v>1185732</v>
      </c>
      <c r="C482" s="7">
        <v>44412</v>
      </c>
      <c r="D482" s="6" t="s">
        <v>15</v>
      </c>
      <c r="E482" s="6" t="s">
        <v>37</v>
      </c>
      <c r="F482" s="6" t="s">
        <v>38</v>
      </c>
      <c r="G482" s="6" t="s">
        <v>19</v>
      </c>
      <c r="H482" s="8">
        <v>0.55000000000000004</v>
      </c>
      <c r="I482" s="9">
        <v>2250</v>
      </c>
      <c r="J482" s="10">
        <v>1237.5</v>
      </c>
      <c r="K482" s="10">
        <v>494.99999999999994</v>
      </c>
      <c r="L482" s="11">
        <v>0.39999999999999997</v>
      </c>
      <c r="M482" s="28">
        <v>742.5</v>
      </c>
    </row>
    <row r="483" spans="1:13" ht="15.75" customHeight="1" x14ac:dyDescent="0.25">
      <c r="A483" s="6" t="s">
        <v>14</v>
      </c>
      <c r="B483" s="6">
        <v>1185732</v>
      </c>
      <c r="C483" s="7">
        <v>44412</v>
      </c>
      <c r="D483" s="6" t="s">
        <v>15</v>
      </c>
      <c r="E483" s="6" t="s">
        <v>37</v>
      </c>
      <c r="F483" s="6" t="s">
        <v>38</v>
      </c>
      <c r="G483" s="6" t="s">
        <v>20</v>
      </c>
      <c r="H483" s="8">
        <v>0.55000000000000004</v>
      </c>
      <c r="I483" s="9">
        <v>2000</v>
      </c>
      <c r="J483" s="10">
        <v>1100</v>
      </c>
      <c r="K483" s="10">
        <v>439.99999999999994</v>
      </c>
      <c r="L483" s="11">
        <v>0.39999999999999997</v>
      </c>
      <c r="M483" s="28">
        <v>660</v>
      </c>
    </row>
    <row r="484" spans="1:13" ht="15.75" customHeight="1" x14ac:dyDescent="0.25">
      <c r="A484" s="6" t="s">
        <v>14</v>
      </c>
      <c r="B484" s="6">
        <v>1185732</v>
      </c>
      <c r="C484" s="7">
        <v>44412</v>
      </c>
      <c r="D484" s="6" t="s">
        <v>15</v>
      </c>
      <c r="E484" s="6" t="s">
        <v>37</v>
      </c>
      <c r="F484" s="6" t="s">
        <v>38</v>
      </c>
      <c r="G484" s="6" t="s">
        <v>21</v>
      </c>
      <c r="H484" s="8">
        <v>0.65</v>
      </c>
      <c r="I484" s="9">
        <v>1750</v>
      </c>
      <c r="J484" s="10">
        <v>1137.5</v>
      </c>
      <c r="K484" s="10">
        <v>398.125</v>
      </c>
      <c r="L484" s="11">
        <v>0.35</v>
      </c>
      <c r="M484" s="28">
        <v>739.375</v>
      </c>
    </row>
    <row r="485" spans="1:13" ht="15.75" customHeight="1" x14ac:dyDescent="0.25">
      <c r="A485" s="6" t="s">
        <v>14</v>
      </c>
      <c r="B485" s="6">
        <v>1185732</v>
      </c>
      <c r="C485" s="7">
        <v>44412</v>
      </c>
      <c r="D485" s="6" t="s">
        <v>15</v>
      </c>
      <c r="E485" s="6" t="s">
        <v>37</v>
      </c>
      <c r="F485" s="6" t="s">
        <v>38</v>
      </c>
      <c r="G485" s="6" t="s">
        <v>22</v>
      </c>
      <c r="H485" s="8">
        <v>0.70000000000000007</v>
      </c>
      <c r="I485" s="9">
        <v>3500</v>
      </c>
      <c r="J485" s="10">
        <v>2450.0000000000005</v>
      </c>
      <c r="K485" s="10">
        <v>735.00000000000011</v>
      </c>
      <c r="L485" s="11">
        <v>0.3</v>
      </c>
      <c r="M485" s="28">
        <v>1715.0000000000005</v>
      </c>
    </row>
    <row r="486" spans="1:13" ht="15.75" customHeight="1" x14ac:dyDescent="0.25">
      <c r="A486" s="6" t="s">
        <v>14</v>
      </c>
      <c r="B486" s="6">
        <v>1185732</v>
      </c>
      <c r="C486" s="7">
        <v>44442</v>
      </c>
      <c r="D486" s="6" t="s">
        <v>15</v>
      </c>
      <c r="E486" s="6" t="s">
        <v>37</v>
      </c>
      <c r="F486" s="6" t="s">
        <v>38</v>
      </c>
      <c r="G486" s="6" t="s">
        <v>17</v>
      </c>
      <c r="H486" s="8">
        <v>0.65</v>
      </c>
      <c r="I486" s="9">
        <v>4750</v>
      </c>
      <c r="J486" s="10">
        <v>3087.5</v>
      </c>
      <c r="K486" s="10">
        <v>1543.75</v>
      </c>
      <c r="L486" s="11">
        <v>0.5</v>
      </c>
      <c r="M486" s="28">
        <v>1543.75</v>
      </c>
    </row>
    <row r="487" spans="1:13" ht="15.75" customHeight="1" x14ac:dyDescent="0.25">
      <c r="A487" s="6" t="s">
        <v>14</v>
      </c>
      <c r="B487" s="6">
        <v>1185732</v>
      </c>
      <c r="C487" s="7">
        <v>44442</v>
      </c>
      <c r="D487" s="6" t="s">
        <v>15</v>
      </c>
      <c r="E487" s="6" t="s">
        <v>37</v>
      </c>
      <c r="F487" s="6" t="s">
        <v>38</v>
      </c>
      <c r="G487" s="6" t="s">
        <v>18</v>
      </c>
      <c r="H487" s="8">
        <v>0.5</v>
      </c>
      <c r="I487" s="9">
        <v>2750</v>
      </c>
      <c r="J487" s="10">
        <v>1375</v>
      </c>
      <c r="K487" s="10">
        <v>412.5</v>
      </c>
      <c r="L487" s="11">
        <v>0.3</v>
      </c>
      <c r="M487" s="28">
        <v>962.5</v>
      </c>
    </row>
    <row r="488" spans="1:13" ht="15.75" customHeight="1" x14ac:dyDescent="0.25">
      <c r="A488" s="6" t="s">
        <v>14</v>
      </c>
      <c r="B488" s="6">
        <v>1185732</v>
      </c>
      <c r="C488" s="7">
        <v>44442</v>
      </c>
      <c r="D488" s="6" t="s">
        <v>15</v>
      </c>
      <c r="E488" s="6" t="s">
        <v>37</v>
      </c>
      <c r="F488" s="6" t="s">
        <v>38</v>
      </c>
      <c r="G488" s="6" t="s">
        <v>19</v>
      </c>
      <c r="H488" s="8">
        <v>0.45</v>
      </c>
      <c r="I488" s="9">
        <v>2000</v>
      </c>
      <c r="J488" s="10">
        <v>900</v>
      </c>
      <c r="K488" s="10">
        <v>315</v>
      </c>
      <c r="L488" s="11">
        <v>0.35</v>
      </c>
      <c r="M488" s="28">
        <v>585</v>
      </c>
    </row>
    <row r="489" spans="1:13" ht="15.75" customHeight="1" x14ac:dyDescent="0.25">
      <c r="A489" s="6" t="s">
        <v>14</v>
      </c>
      <c r="B489" s="6">
        <v>1185732</v>
      </c>
      <c r="C489" s="7">
        <v>44442</v>
      </c>
      <c r="D489" s="6" t="s">
        <v>15</v>
      </c>
      <c r="E489" s="6" t="s">
        <v>37</v>
      </c>
      <c r="F489" s="6" t="s">
        <v>38</v>
      </c>
      <c r="G489" s="6" t="s">
        <v>20</v>
      </c>
      <c r="H489" s="8">
        <v>0.45</v>
      </c>
      <c r="I489" s="9">
        <v>1750</v>
      </c>
      <c r="J489" s="10">
        <v>787.5</v>
      </c>
      <c r="K489" s="10">
        <v>275.625</v>
      </c>
      <c r="L489" s="11">
        <v>0.35</v>
      </c>
      <c r="M489" s="28">
        <v>511.875</v>
      </c>
    </row>
    <row r="490" spans="1:13" ht="15.75" customHeight="1" x14ac:dyDescent="0.25">
      <c r="A490" s="6" t="s">
        <v>14</v>
      </c>
      <c r="B490" s="6">
        <v>1185732</v>
      </c>
      <c r="C490" s="7">
        <v>44442</v>
      </c>
      <c r="D490" s="6" t="s">
        <v>15</v>
      </c>
      <c r="E490" s="6" t="s">
        <v>37</v>
      </c>
      <c r="F490" s="6" t="s">
        <v>38</v>
      </c>
      <c r="G490" s="6" t="s">
        <v>21</v>
      </c>
      <c r="H490" s="8">
        <v>0.54999999999999993</v>
      </c>
      <c r="I490" s="9">
        <v>1250</v>
      </c>
      <c r="J490" s="10">
        <v>687.49999999999989</v>
      </c>
      <c r="K490" s="10">
        <v>206.24999999999997</v>
      </c>
      <c r="L490" s="11">
        <v>0.3</v>
      </c>
      <c r="M490" s="28">
        <v>481.24999999999989</v>
      </c>
    </row>
    <row r="491" spans="1:13" ht="15.75" customHeight="1" x14ac:dyDescent="0.25">
      <c r="A491" s="6" t="s">
        <v>14</v>
      </c>
      <c r="B491" s="6">
        <v>1185732</v>
      </c>
      <c r="C491" s="7">
        <v>44442</v>
      </c>
      <c r="D491" s="6" t="s">
        <v>15</v>
      </c>
      <c r="E491" s="6" t="s">
        <v>37</v>
      </c>
      <c r="F491" s="6" t="s">
        <v>38</v>
      </c>
      <c r="G491" s="6" t="s">
        <v>22</v>
      </c>
      <c r="H491" s="8">
        <v>0.6</v>
      </c>
      <c r="I491" s="9">
        <v>2250</v>
      </c>
      <c r="J491" s="10">
        <v>1350</v>
      </c>
      <c r="K491" s="10">
        <v>337.5</v>
      </c>
      <c r="L491" s="11">
        <v>0.25</v>
      </c>
      <c r="M491" s="28">
        <v>1012.5</v>
      </c>
    </row>
    <row r="492" spans="1:13" ht="15.75" customHeight="1" x14ac:dyDescent="0.25">
      <c r="A492" s="6" t="s">
        <v>14</v>
      </c>
      <c r="B492" s="6">
        <v>1185732</v>
      </c>
      <c r="C492" s="7">
        <v>44474</v>
      </c>
      <c r="D492" s="6" t="s">
        <v>15</v>
      </c>
      <c r="E492" s="6" t="s">
        <v>37</v>
      </c>
      <c r="F492" s="6" t="s">
        <v>38</v>
      </c>
      <c r="G492" s="6" t="s">
        <v>17</v>
      </c>
      <c r="H492" s="8">
        <v>0.6</v>
      </c>
      <c r="I492" s="9">
        <v>4000</v>
      </c>
      <c r="J492" s="10">
        <v>2400</v>
      </c>
      <c r="K492" s="10">
        <v>1200</v>
      </c>
      <c r="L492" s="11">
        <v>0.5</v>
      </c>
      <c r="M492" s="28">
        <v>1200</v>
      </c>
    </row>
    <row r="493" spans="1:13" ht="15.75" customHeight="1" x14ac:dyDescent="0.25">
      <c r="A493" s="6" t="s">
        <v>14</v>
      </c>
      <c r="B493" s="6">
        <v>1185732</v>
      </c>
      <c r="C493" s="7">
        <v>44474</v>
      </c>
      <c r="D493" s="6" t="s">
        <v>15</v>
      </c>
      <c r="E493" s="6" t="s">
        <v>37</v>
      </c>
      <c r="F493" s="6" t="s">
        <v>38</v>
      </c>
      <c r="G493" s="6" t="s">
        <v>18</v>
      </c>
      <c r="H493" s="8">
        <v>0.5</v>
      </c>
      <c r="I493" s="9">
        <v>2250</v>
      </c>
      <c r="J493" s="10">
        <v>1125</v>
      </c>
      <c r="K493" s="10">
        <v>337.5</v>
      </c>
      <c r="L493" s="11">
        <v>0.3</v>
      </c>
      <c r="M493" s="28">
        <v>787.5</v>
      </c>
    </row>
    <row r="494" spans="1:13" ht="15.75" customHeight="1" x14ac:dyDescent="0.25">
      <c r="A494" s="6" t="s">
        <v>14</v>
      </c>
      <c r="B494" s="6">
        <v>1185732</v>
      </c>
      <c r="C494" s="7">
        <v>44474</v>
      </c>
      <c r="D494" s="6" t="s">
        <v>15</v>
      </c>
      <c r="E494" s="6" t="s">
        <v>37</v>
      </c>
      <c r="F494" s="6" t="s">
        <v>38</v>
      </c>
      <c r="G494" s="6" t="s">
        <v>19</v>
      </c>
      <c r="H494" s="8">
        <v>0.5</v>
      </c>
      <c r="I494" s="9">
        <v>1250</v>
      </c>
      <c r="J494" s="10">
        <v>625</v>
      </c>
      <c r="K494" s="10">
        <v>218.75</v>
      </c>
      <c r="L494" s="11">
        <v>0.35</v>
      </c>
      <c r="M494" s="28">
        <v>406.25</v>
      </c>
    </row>
    <row r="495" spans="1:13" ht="15.75" customHeight="1" x14ac:dyDescent="0.25">
      <c r="A495" s="6" t="s">
        <v>14</v>
      </c>
      <c r="B495" s="6">
        <v>1185732</v>
      </c>
      <c r="C495" s="7">
        <v>44474</v>
      </c>
      <c r="D495" s="6" t="s">
        <v>15</v>
      </c>
      <c r="E495" s="6" t="s">
        <v>37</v>
      </c>
      <c r="F495" s="6" t="s">
        <v>38</v>
      </c>
      <c r="G495" s="6" t="s">
        <v>20</v>
      </c>
      <c r="H495" s="8">
        <v>0.5</v>
      </c>
      <c r="I495" s="9">
        <v>1000</v>
      </c>
      <c r="J495" s="10">
        <v>500</v>
      </c>
      <c r="K495" s="10">
        <v>175</v>
      </c>
      <c r="L495" s="11">
        <v>0.35</v>
      </c>
      <c r="M495" s="28">
        <v>325</v>
      </c>
    </row>
    <row r="496" spans="1:13" ht="15.75" customHeight="1" x14ac:dyDescent="0.25">
      <c r="A496" s="6" t="s">
        <v>14</v>
      </c>
      <c r="B496" s="6">
        <v>1185732</v>
      </c>
      <c r="C496" s="7">
        <v>44474</v>
      </c>
      <c r="D496" s="6" t="s">
        <v>15</v>
      </c>
      <c r="E496" s="6" t="s">
        <v>37</v>
      </c>
      <c r="F496" s="6" t="s">
        <v>38</v>
      </c>
      <c r="G496" s="6" t="s">
        <v>21</v>
      </c>
      <c r="H496" s="8">
        <v>0.6</v>
      </c>
      <c r="I496" s="9">
        <v>1000</v>
      </c>
      <c r="J496" s="10">
        <v>600</v>
      </c>
      <c r="K496" s="10">
        <v>180</v>
      </c>
      <c r="L496" s="11">
        <v>0.3</v>
      </c>
      <c r="M496" s="28">
        <v>420</v>
      </c>
    </row>
    <row r="497" spans="1:13" ht="15.75" customHeight="1" x14ac:dyDescent="0.25">
      <c r="A497" s="6" t="s">
        <v>14</v>
      </c>
      <c r="B497" s="6">
        <v>1185732</v>
      </c>
      <c r="C497" s="7">
        <v>44474</v>
      </c>
      <c r="D497" s="6" t="s">
        <v>15</v>
      </c>
      <c r="E497" s="6" t="s">
        <v>37</v>
      </c>
      <c r="F497" s="6" t="s">
        <v>38</v>
      </c>
      <c r="G497" s="6" t="s">
        <v>22</v>
      </c>
      <c r="H497" s="8">
        <v>0.64999999999999991</v>
      </c>
      <c r="I497" s="9">
        <v>2250</v>
      </c>
      <c r="J497" s="10">
        <v>1462.4999999999998</v>
      </c>
      <c r="K497" s="10">
        <v>365.62499999999994</v>
      </c>
      <c r="L497" s="11">
        <v>0.25</v>
      </c>
      <c r="M497" s="28">
        <v>1096.8749999999998</v>
      </c>
    </row>
    <row r="498" spans="1:13" ht="15.75" customHeight="1" x14ac:dyDescent="0.25">
      <c r="A498" s="6" t="s">
        <v>14</v>
      </c>
      <c r="B498" s="6">
        <v>1185732</v>
      </c>
      <c r="C498" s="7">
        <v>44504</v>
      </c>
      <c r="D498" s="6" t="s">
        <v>15</v>
      </c>
      <c r="E498" s="6" t="s">
        <v>37</v>
      </c>
      <c r="F498" s="6" t="s">
        <v>38</v>
      </c>
      <c r="G498" s="6" t="s">
        <v>17</v>
      </c>
      <c r="H498" s="8">
        <v>0.70000000000000007</v>
      </c>
      <c r="I498" s="9">
        <v>3750</v>
      </c>
      <c r="J498" s="10">
        <v>2625.0000000000005</v>
      </c>
      <c r="K498" s="10">
        <v>1443.7500000000005</v>
      </c>
      <c r="L498" s="11">
        <v>0.55000000000000004</v>
      </c>
      <c r="M498" s="28">
        <v>1181.25</v>
      </c>
    </row>
    <row r="499" spans="1:13" ht="15.75" customHeight="1" x14ac:dyDescent="0.25">
      <c r="A499" s="6" t="s">
        <v>14</v>
      </c>
      <c r="B499" s="6">
        <v>1185732</v>
      </c>
      <c r="C499" s="7">
        <v>44504</v>
      </c>
      <c r="D499" s="6" t="s">
        <v>15</v>
      </c>
      <c r="E499" s="6" t="s">
        <v>37</v>
      </c>
      <c r="F499" s="6" t="s">
        <v>38</v>
      </c>
      <c r="G499" s="6" t="s">
        <v>18</v>
      </c>
      <c r="H499" s="8">
        <v>0.60000000000000009</v>
      </c>
      <c r="I499" s="9">
        <v>2000</v>
      </c>
      <c r="J499" s="10">
        <v>1200.0000000000002</v>
      </c>
      <c r="K499" s="10">
        <v>420.00000000000006</v>
      </c>
      <c r="L499" s="11">
        <v>0.35</v>
      </c>
      <c r="M499" s="28">
        <v>780.00000000000023</v>
      </c>
    </row>
    <row r="500" spans="1:13" ht="15.75" customHeight="1" x14ac:dyDescent="0.25">
      <c r="A500" s="6" t="s">
        <v>14</v>
      </c>
      <c r="B500" s="6">
        <v>1185732</v>
      </c>
      <c r="C500" s="7">
        <v>44504</v>
      </c>
      <c r="D500" s="6" t="s">
        <v>15</v>
      </c>
      <c r="E500" s="6" t="s">
        <v>37</v>
      </c>
      <c r="F500" s="6" t="s">
        <v>38</v>
      </c>
      <c r="G500" s="6" t="s">
        <v>19</v>
      </c>
      <c r="H500" s="8">
        <v>0.60000000000000009</v>
      </c>
      <c r="I500" s="9">
        <v>1950</v>
      </c>
      <c r="J500" s="10">
        <v>1170.0000000000002</v>
      </c>
      <c r="K500" s="10">
        <v>468.00000000000006</v>
      </c>
      <c r="L500" s="11">
        <v>0.39999999999999997</v>
      </c>
      <c r="M500" s="28">
        <v>702.00000000000023</v>
      </c>
    </row>
    <row r="501" spans="1:13" ht="15.75" customHeight="1" x14ac:dyDescent="0.25">
      <c r="A501" s="6" t="s">
        <v>14</v>
      </c>
      <c r="B501" s="6">
        <v>1185732</v>
      </c>
      <c r="C501" s="7">
        <v>44504</v>
      </c>
      <c r="D501" s="6" t="s">
        <v>15</v>
      </c>
      <c r="E501" s="6" t="s">
        <v>37</v>
      </c>
      <c r="F501" s="6" t="s">
        <v>38</v>
      </c>
      <c r="G501" s="6" t="s">
        <v>20</v>
      </c>
      <c r="H501" s="8">
        <v>0.60000000000000009</v>
      </c>
      <c r="I501" s="9">
        <v>1750</v>
      </c>
      <c r="J501" s="10">
        <v>1050.0000000000002</v>
      </c>
      <c r="K501" s="10">
        <v>420.00000000000006</v>
      </c>
      <c r="L501" s="11">
        <v>0.39999999999999997</v>
      </c>
      <c r="M501" s="28">
        <v>630.00000000000023</v>
      </c>
    </row>
    <row r="502" spans="1:13" ht="15.75" customHeight="1" x14ac:dyDescent="0.25">
      <c r="A502" s="6" t="s">
        <v>14</v>
      </c>
      <c r="B502" s="6">
        <v>1185732</v>
      </c>
      <c r="C502" s="7">
        <v>44504</v>
      </c>
      <c r="D502" s="6" t="s">
        <v>15</v>
      </c>
      <c r="E502" s="6" t="s">
        <v>37</v>
      </c>
      <c r="F502" s="6" t="s">
        <v>38</v>
      </c>
      <c r="G502" s="6" t="s">
        <v>21</v>
      </c>
      <c r="H502" s="8">
        <v>0.70000000000000007</v>
      </c>
      <c r="I502" s="9">
        <v>1500</v>
      </c>
      <c r="J502" s="10">
        <v>1050</v>
      </c>
      <c r="K502" s="10">
        <v>367.5</v>
      </c>
      <c r="L502" s="11">
        <v>0.35</v>
      </c>
      <c r="M502" s="28">
        <v>682.5</v>
      </c>
    </row>
    <row r="503" spans="1:13" ht="15.75" customHeight="1" x14ac:dyDescent="0.25">
      <c r="A503" s="6" t="s">
        <v>14</v>
      </c>
      <c r="B503" s="6">
        <v>1185732</v>
      </c>
      <c r="C503" s="7">
        <v>44504</v>
      </c>
      <c r="D503" s="6" t="s">
        <v>15</v>
      </c>
      <c r="E503" s="6" t="s">
        <v>37</v>
      </c>
      <c r="F503" s="6" t="s">
        <v>38</v>
      </c>
      <c r="G503" s="6" t="s">
        <v>22</v>
      </c>
      <c r="H503" s="8">
        <v>0.75</v>
      </c>
      <c r="I503" s="9">
        <v>2500</v>
      </c>
      <c r="J503" s="10">
        <v>1875</v>
      </c>
      <c r="K503" s="10">
        <v>562.5</v>
      </c>
      <c r="L503" s="11">
        <v>0.3</v>
      </c>
      <c r="M503" s="28">
        <v>1312.5</v>
      </c>
    </row>
    <row r="504" spans="1:13" ht="15.75" customHeight="1" x14ac:dyDescent="0.25">
      <c r="A504" s="6" t="s">
        <v>14</v>
      </c>
      <c r="B504" s="6">
        <v>1185732</v>
      </c>
      <c r="C504" s="7">
        <v>44533</v>
      </c>
      <c r="D504" s="6" t="s">
        <v>15</v>
      </c>
      <c r="E504" s="6" t="s">
        <v>37</v>
      </c>
      <c r="F504" s="6" t="s">
        <v>38</v>
      </c>
      <c r="G504" s="6" t="s">
        <v>17</v>
      </c>
      <c r="H504" s="8">
        <v>0.70000000000000007</v>
      </c>
      <c r="I504" s="9">
        <v>4750</v>
      </c>
      <c r="J504" s="10">
        <v>3325.0000000000005</v>
      </c>
      <c r="K504" s="10">
        <v>1828.7500000000005</v>
      </c>
      <c r="L504" s="11">
        <v>0.55000000000000004</v>
      </c>
      <c r="M504" s="28">
        <v>1496.25</v>
      </c>
    </row>
    <row r="505" spans="1:13" ht="15.75" customHeight="1" x14ac:dyDescent="0.25">
      <c r="A505" s="6" t="s">
        <v>14</v>
      </c>
      <c r="B505" s="6">
        <v>1185732</v>
      </c>
      <c r="C505" s="7">
        <v>44533</v>
      </c>
      <c r="D505" s="6" t="s">
        <v>15</v>
      </c>
      <c r="E505" s="6" t="s">
        <v>37</v>
      </c>
      <c r="F505" s="6" t="s">
        <v>38</v>
      </c>
      <c r="G505" s="6" t="s">
        <v>18</v>
      </c>
      <c r="H505" s="8">
        <v>0.60000000000000009</v>
      </c>
      <c r="I505" s="9">
        <v>2750</v>
      </c>
      <c r="J505" s="10">
        <v>1650.0000000000002</v>
      </c>
      <c r="K505" s="10">
        <v>577.5</v>
      </c>
      <c r="L505" s="11">
        <v>0.35</v>
      </c>
      <c r="M505" s="28">
        <v>1072.5000000000002</v>
      </c>
    </row>
    <row r="506" spans="1:13" ht="15.75" customHeight="1" x14ac:dyDescent="0.25">
      <c r="A506" s="6" t="s">
        <v>14</v>
      </c>
      <c r="B506" s="6">
        <v>1185732</v>
      </c>
      <c r="C506" s="7">
        <v>44533</v>
      </c>
      <c r="D506" s="6" t="s">
        <v>15</v>
      </c>
      <c r="E506" s="6" t="s">
        <v>37</v>
      </c>
      <c r="F506" s="6" t="s">
        <v>38</v>
      </c>
      <c r="G506" s="6" t="s">
        <v>19</v>
      </c>
      <c r="H506" s="8">
        <v>0.60000000000000009</v>
      </c>
      <c r="I506" s="9">
        <v>2250</v>
      </c>
      <c r="J506" s="10">
        <v>1350.0000000000002</v>
      </c>
      <c r="K506" s="10">
        <v>540</v>
      </c>
      <c r="L506" s="11">
        <v>0.39999999999999997</v>
      </c>
      <c r="M506" s="28">
        <v>810.00000000000023</v>
      </c>
    </row>
    <row r="507" spans="1:13" ht="15.75" customHeight="1" x14ac:dyDescent="0.25">
      <c r="A507" s="6" t="s">
        <v>14</v>
      </c>
      <c r="B507" s="6">
        <v>1185732</v>
      </c>
      <c r="C507" s="7">
        <v>44533</v>
      </c>
      <c r="D507" s="6" t="s">
        <v>15</v>
      </c>
      <c r="E507" s="6" t="s">
        <v>37</v>
      </c>
      <c r="F507" s="6" t="s">
        <v>38</v>
      </c>
      <c r="G507" s="6" t="s">
        <v>20</v>
      </c>
      <c r="H507" s="8">
        <v>0.60000000000000009</v>
      </c>
      <c r="I507" s="9">
        <v>1750</v>
      </c>
      <c r="J507" s="10">
        <v>1050.0000000000002</v>
      </c>
      <c r="K507" s="10">
        <v>420.00000000000006</v>
      </c>
      <c r="L507" s="11">
        <v>0.39999999999999997</v>
      </c>
      <c r="M507" s="28">
        <v>630.00000000000023</v>
      </c>
    </row>
    <row r="508" spans="1:13" ht="15.75" customHeight="1" x14ac:dyDescent="0.25">
      <c r="A508" s="6" t="s">
        <v>14</v>
      </c>
      <c r="B508" s="6">
        <v>1185732</v>
      </c>
      <c r="C508" s="7">
        <v>44533</v>
      </c>
      <c r="D508" s="6" t="s">
        <v>15</v>
      </c>
      <c r="E508" s="6" t="s">
        <v>37</v>
      </c>
      <c r="F508" s="6" t="s">
        <v>38</v>
      </c>
      <c r="G508" s="6" t="s">
        <v>21</v>
      </c>
      <c r="H508" s="8">
        <v>0.70000000000000007</v>
      </c>
      <c r="I508" s="9">
        <v>1750</v>
      </c>
      <c r="J508" s="10">
        <v>1225.0000000000002</v>
      </c>
      <c r="K508" s="10">
        <v>428.75000000000006</v>
      </c>
      <c r="L508" s="11">
        <v>0.35</v>
      </c>
      <c r="M508" s="28">
        <v>796.25000000000023</v>
      </c>
    </row>
    <row r="509" spans="1:13" ht="15.75" customHeight="1" x14ac:dyDescent="0.25">
      <c r="A509" s="6" t="s">
        <v>14</v>
      </c>
      <c r="B509" s="6">
        <v>1185732</v>
      </c>
      <c r="C509" s="7">
        <v>44533</v>
      </c>
      <c r="D509" s="6" t="s">
        <v>15</v>
      </c>
      <c r="E509" s="6" t="s">
        <v>37</v>
      </c>
      <c r="F509" s="6" t="s">
        <v>38</v>
      </c>
      <c r="G509" s="6" t="s">
        <v>22</v>
      </c>
      <c r="H509" s="8">
        <v>0.75</v>
      </c>
      <c r="I509" s="9">
        <v>2750</v>
      </c>
      <c r="J509" s="10">
        <v>2062.5</v>
      </c>
      <c r="K509" s="10">
        <v>618.75</v>
      </c>
      <c r="L509" s="11">
        <v>0.3</v>
      </c>
      <c r="M509" s="28">
        <v>1443.75</v>
      </c>
    </row>
    <row r="510" spans="1:13" ht="15.75" customHeight="1" x14ac:dyDescent="0.25">
      <c r="A510" s="6" t="s">
        <v>27</v>
      </c>
      <c r="B510" s="6">
        <v>1128299</v>
      </c>
      <c r="C510" s="7">
        <v>44211</v>
      </c>
      <c r="D510" s="6" t="s">
        <v>28</v>
      </c>
      <c r="E510" s="6" t="s">
        <v>40</v>
      </c>
      <c r="F510" s="6" t="s">
        <v>41</v>
      </c>
      <c r="G510" s="6" t="s">
        <v>17</v>
      </c>
      <c r="H510" s="8">
        <v>0.35</v>
      </c>
      <c r="I510" s="9">
        <v>4500</v>
      </c>
      <c r="J510" s="10">
        <v>1575</v>
      </c>
      <c r="K510" s="10">
        <v>630</v>
      </c>
      <c r="L510" s="11">
        <v>0.4</v>
      </c>
      <c r="M510" s="28">
        <v>945</v>
      </c>
    </row>
    <row r="511" spans="1:13" ht="15.75" customHeight="1" x14ac:dyDescent="0.25">
      <c r="A511" s="6" t="s">
        <v>27</v>
      </c>
      <c r="B511" s="6">
        <v>1128299</v>
      </c>
      <c r="C511" s="7">
        <v>44211</v>
      </c>
      <c r="D511" s="6" t="s">
        <v>28</v>
      </c>
      <c r="E511" s="6" t="s">
        <v>40</v>
      </c>
      <c r="F511" s="6" t="s">
        <v>41</v>
      </c>
      <c r="G511" s="6" t="s">
        <v>18</v>
      </c>
      <c r="H511" s="8">
        <v>0.45</v>
      </c>
      <c r="I511" s="9">
        <v>4500</v>
      </c>
      <c r="J511" s="10">
        <v>2025</v>
      </c>
      <c r="K511" s="10">
        <v>506.25</v>
      </c>
      <c r="L511" s="11">
        <v>0.25</v>
      </c>
      <c r="M511" s="28">
        <v>1518.75</v>
      </c>
    </row>
    <row r="512" spans="1:13" ht="15.75" customHeight="1" x14ac:dyDescent="0.25">
      <c r="A512" s="6" t="s">
        <v>27</v>
      </c>
      <c r="B512" s="6">
        <v>1128299</v>
      </c>
      <c r="C512" s="7">
        <v>44211</v>
      </c>
      <c r="D512" s="6" t="s">
        <v>28</v>
      </c>
      <c r="E512" s="6" t="s">
        <v>40</v>
      </c>
      <c r="F512" s="6" t="s">
        <v>41</v>
      </c>
      <c r="G512" s="6" t="s">
        <v>19</v>
      </c>
      <c r="H512" s="8">
        <v>0.45</v>
      </c>
      <c r="I512" s="9">
        <v>4500</v>
      </c>
      <c r="J512" s="10">
        <v>2025</v>
      </c>
      <c r="K512" s="10">
        <v>810</v>
      </c>
      <c r="L512" s="11">
        <v>0.4</v>
      </c>
      <c r="M512" s="28">
        <v>1215</v>
      </c>
    </row>
    <row r="513" spans="1:13" ht="15.75" customHeight="1" x14ac:dyDescent="0.25">
      <c r="A513" s="6" t="s">
        <v>27</v>
      </c>
      <c r="B513" s="6">
        <v>1128299</v>
      </c>
      <c r="C513" s="7">
        <v>44211</v>
      </c>
      <c r="D513" s="6" t="s">
        <v>28</v>
      </c>
      <c r="E513" s="6" t="s">
        <v>40</v>
      </c>
      <c r="F513" s="6" t="s">
        <v>41</v>
      </c>
      <c r="G513" s="6" t="s">
        <v>20</v>
      </c>
      <c r="H513" s="8">
        <v>0.45</v>
      </c>
      <c r="I513" s="9">
        <v>3000</v>
      </c>
      <c r="J513" s="10">
        <v>1350</v>
      </c>
      <c r="K513" s="10">
        <v>472.49999999999994</v>
      </c>
      <c r="L513" s="11">
        <v>0.35</v>
      </c>
      <c r="M513" s="28">
        <v>877.5</v>
      </c>
    </row>
    <row r="514" spans="1:13" ht="15.75" customHeight="1" x14ac:dyDescent="0.25">
      <c r="A514" s="6" t="s">
        <v>27</v>
      </c>
      <c r="B514" s="6">
        <v>1128299</v>
      </c>
      <c r="C514" s="7">
        <v>44211</v>
      </c>
      <c r="D514" s="6" t="s">
        <v>28</v>
      </c>
      <c r="E514" s="6" t="s">
        <v>40</v>
      </c>
      <c r="F514" s="6" t="s">
        <v>41</v>
      </c>
      <c r="G514" s="6" t="s">
        <v>21</v>
      </c>
      <c r="H514" s="8">
        <v>0.5</v>
      </c>
      <c r="I514" s="9">
        <v>2500</v>
      </c>
      <c r="J514" s="10">
        <v>1250</v>
      </c>
      <c r="K514" s="10">
        <v>687.5</v>
      </c>
      <c r="L514" s="11">
        <v>0.55000000000000004</v>
      </c>
      <c r="M514" s="28">
        <v>562.5</v>
      </c>
    </row>
    <row r="515" spans="1:13" ht="15.75" customHeight="1" x14ac:dyDescent="0.25">
      <c r="A515" s="6" t="s">
        <v>27</v>
      </c>
      <c r="B515" s="6">
        <v>1128299</v>
      </c>
      <c r="C515" s="7">
        <v>44211</v>
      </c>
      <c r="D515" s="6" t="s">
        <v>28</v>
      </c>
      <c r="E515" s="6" t="s">
        <v>40</v>
      </c>
      <c r="F515" s="6" t="s">
        <v>41</v>
      </c>
      <c r="G515" s="6" t="s">
        <v>22</v>
      </c>
      <c r="H515" s="8">
        <v>0.45</v>
      </c>
      <c r="I515" s="9">
        <v>4750</v>
      </c>
      <c r="J515" s="10">
        <v>2137.5</v>
      </c>
      <c r="K515" s="10">
        <v>427.5</v>
      </c>
      <c r="L515" s="11">
        <v>0.2</v>
      </c>
      <c r="M515" s="28">
        <v>1710</v>
      </c>
    </row>
    <row r="516" spans="1:13" ht="15.75" customHeight="1" x14ac:dyDescent="0.25">
      <c r="A516" s="6" t="s">
        <v>27</v>
      </c>
      <c r="B516" s="6">
        <v>1128299</v>
      </c>
      <c r="C516" s="7">
        <v>44242</v>
      </c>
      <c r="D516" s="6" t="s">
        <v>28</v>
      </c>
      <c r="E516" s="6" t="s">
        <v>40</v>
      </c>
      <c r="F516" s="6" t="s">
        <v>41</v>
      </c>
      <c r="G516" s="6" t="s">
        <v>17</v>
      </c>
      <c r="H516" s="8">
        <v>0.35</v>
      </c>
      <c r="I516" s="9">
        <v>5250</v>
      </c>
      <c r="J516" s="10">
        <v>1837.4999999999998</v>
      </c>
      <c r="K516" s="10">
        <v>735</v>
      </c>
      <c r="L516" s="11">
        <v>0.4</v>
      </c>
      <c r="M516" s="28">
        <v>1102.4999999999998</v>
      </c>
    </row>
    <row r="517" spans="1:13" ht="15.75" customHeight="1" x14ac:dyDescent="0.25">
      <c r="A517" s="6" t="s">
        <v>27</v>
      </c>
      <c r="B517" s="6">
        <v>1128299</v>
      </c>
      <c r="C517" s="7">
        <v>44242</v>
      </c>
      <c r="D517" s="6" t="s">
        <v>28</v>
      </c>
      <c r="E517" s="6" t="s">
        <v>40</v>
      </c>
      <c r="F517" s="6" t="s">
        <v>41</v>
      </c>
      <c r="G517" s="6" t="s">
        <v>18</v>
      </c>
      <c r="H517" s="8">
        <v>0.45</v>
      </c>
      <c r="I517" s="9">
        <v>4250</v>
      </c>
      <c r="J517" s="10">
        <v>1912.5</v>
      </c>
      <c r="K517" s="10">
        <v>478.125</v>
      </c>
      <c r="L517" s="11">
        <v>0.25</v>
      </c>
      <c r="M517" s="28">
        <v>1434.375</v>
      </c>
    </row>
    <row r="518" spans="1:13" ht="15.75" customHeight="1" x14ac:dyDescent="0.25">
      <c r="A518" s="6" t="s">
        <v>27</v>
      </c>
      <c r="B518" s="6">
        <v>1128299</v>
      </c>
      <c r="C518" s="7">
        <v>44242</v>
      </c>
      <c r="D518" s="6" t="s">
        <v>28</v>
      </c>
      <c r="E518" s="6" t="s">
        <v>40</v>
      </c>
      <c r="F518" s="6" t="s">
        <v>41</v>
      </c>
      <c r="G518" s="6" t="s">
        <v>19</v>
      </c>
      <c r="H518" s="8">
        <v>0.45</v>
      </c>
      <c r="I518" s="9">
        <v>4250</v>
      </c>
      <c r="J518" s="10">
        <v>1912.5</v>
      </c>
      <c r="K518" s="10">
        <v>765</v>
      </c>
      <c r="L518" s="11">
        <v>0.4</v>
      </c>
      <c r="M518" s="28">
        <v>1147.5</v>
      </c>
    </row>
    <row r="519" spans="1:13" ht="15.75" customHeight="1" x14ac:dyDescent="0.25">
      <c r="A519" s="6" t="s">
        <v>27</v>
      </c>
      <c r="B519" s="6">
        <v>1128299</v>
      </c>
      <c r="C519" s="7">
        <v>44242</v>
      </c>
      <c r="D519" s="6" t="s">
        <v>28</v>
      </c>
      <c r="E519" s="6" t="s">
        <v>40</v>
      </c>
      <c r="F519" s="6" t="s">
        <v>41</v>
      </c>
      <c r="G519" s="6" t="s">
        <v>20</v>
      </c>
      <c r="H519" s="8">
        <v>0.45</v>
      </c>
      <c r="I519" s="9">
        <v>2750</v>
      </c>
      <c r="J519" s="10">
        <v>1237.5</v>
      </c>
      <c r="K519" s="10">
        <v>433.125</v>
      </c>
      <c r="L519" s="11">
        <v>0.35</v>
      </c>
      <c r="M519" s="28">
        <v>804.375</v>
      </c>
    </row>
    <row r="520" spans="1:13" ht="15.75" customHeight="1" x14ac:dyDescent="0.25">
      <c r="A520" s="6" t="s">
        <v>27</v>
      </c>
      <c r="B520" s="6">
        <v>1128299</v>
      </c>
      <c r="C520" s="7">
        <v>44242</v>
      </c>
      <c r="D520" s="6" t="s">
        <v>28</v>
      </c>
      <c r="E520" s="6" t="s">
        <v>40</v>
      </c>
      <c r="F520" s="6" t="s">
        <v>41</v>
      </c>
      <c r="G520" s="6" t="s">
        <v>21</v>
      </c>
      <c r="H520" s="8">
        <v>0.5</v>
      </c>
      <c r="I520" s="9">
        <v>2000</v>
      </c>
      <c r="J520" s="10">
        <v>1000</v>
      </c>
      <c r="K520" s="10">
        <v>550</v>
      </c>
      <c r="L520" s="11">
        <v>0.55000000000000004</v>
      </c>
      <c r="M520" s="28">
        <v>450</v>
      </c>
    </row>
    <row r="521" spans="1:13" ht="15.75" customHeight="1" x14ac:dyDescent="0.25">
      <c r="A521" s="6" t="s">
        <v>27</v>
      </c>
      <c r="B521" s="6">
        <v>1128299</v>
      </c>
      <c r="C521" s="7">
        <v>44242</v>
      </c>
      <c r="D521" s="6" t="s">
        <v>28</v>
      </c>
      <c r="E521" s="6" t="s">
        <v>40</v>
      </c>
      <c r="F521" s="6" t="s">
        <v>41</v>
      </c>
      <c r="G521" s="6" t="s">
        <v>22</v>
      </c>
      <c r="H521" s="8">
        <v>0.45</v>
      </c>
      <c r="I521" s="9">
        <v>4000</v>
      </c>
      <c r="J521" s="10">
        <v>1800</v>
      </c>
      <c r="K521" s="10">
        <v>360</v>
      </c>
      <c r="L521" s="11">
        <v>0.2</v>
      </c>
      <c r="M521" s="28">
        <v>1440</v>
      </c>
    </row>
    <row r="522" spans="1:13" ht="15.75" customHeight="1" x14ac:dyDescent="0.25">
      <c r="A522" s="6" t="s">
        <v>27</v>
      </c>
      <c r="B522" s="6">
        <v>1128299</v>
      </c>
      <c r="C522" s="7">
        <v>44269</v>
      </c>
      <c r="D522" s="6" t="s">
        <v>28</v>
      </c>
      <c r="E522" s="6" t="s">
        <v>40</v>
      </c>
      <c r="F522" s="6" t="s">
        <v>41</v>
      </c>
      <c r="G522" s="6" t="s">
        <v>17</v>
      </c>
      <c r="H522" s="8">
        <v>0.45</v>
      </c>
      <c r="I522" s="9">
        <v>5500</v>
      </c>
      <c r="J522" s="10">
        <v>2475</v>
      </c>
      <c r="K522" s="10">
        <v>990</v>
      </c>
      <c r="L522" s="11">
        <v>0.4</v>
      </c>
      <c r="M522" s="28">
        <v>1485</v>
      </c>
    </row>
    <row r="523" spans="1:13" ht="15.75" customHeight="1" x14ac:dyDescent="0.25">
      <c r="A523" s="6" t="s">
        <v>27</v>
      </c>
      <c r="B523" s="6">
        <v>1128299</v>
      </c>
      <c r="C523" s="7">
        <v>44269</v>
      </c>
      <c r="D523" s="6" t="s">
        <v>28</v>
      </c>
      <c r="E523" s="6" t="s">
        <v>40</v>
      </c>
      <c r="F523" s="6" t="s">
        <v>41</v>
      </c>
      <c r="G523" s="6" t="s">
        <v>18</v>
      </c>
      <c r="H523" s="8">
        <v>0.54999999999999993</v>
      </c>
      <c r="I523" s="9">
        <v>4000</v>
      </c>
      <c r="J523" s="10">
        <v>2199.9999999999995</v>
      </c>
      <c r="K523" s="10">
        <v>549.99999999999989</v>
      </c>
      <c r="L523" s="11">
        <v>0.25</v>
      </c>
      <c r="M523" s="28">
        <v>1649.9999999999995</v>
      </c>
    </row>
    <row r="524" spans="1:13" ht="15.75" customHeight="1" x14ac:dyDescent="0.25">
      <c r="A524" s="6" t="s">
        <v>27</v>
      </c>
      <c r="B524" s="6">
        <v>1128299</v>
      </c>
      <c r="C524" s="7">
        <v>44269</v>
      </c>
      <c r="D524" s="6" t="s">
        <v>28</v>
      </c>
      <c r="E524" s="6" t="s">
        <v>40</v>
      </c>
      <c r="F524" s="6" t="s">
        <v>41</v>
      </c>
      <c r="G524" s="6" t="s">
        <v>19</v>
      </c>
      <c r="H524" s="8">
        <v>0.54999999999999993</v>
      </c>
      <c r="I524" s="9">
        <v>4000</v>
      </c>
      <c r="J524" s="10">
        <v>2199.9999999999995</v>
      </c>
      <c r="K524" s="10">
        <v>879.99999999999989</v>
      </c>
      <c r="L524" s="11">
        <v>0.4</v>
      </c>
      <c r="M524" s="28">
        <v>1319.9999999999995</v>
      </c>
    </row>
    <row r="525" spans="1:13" ht="15.75" customHeight="1" x14ac:dyDescent="0.25">
      <c r="A525" s="6" t="s">
        <v>27</v>
      </c>
      <c r="B525" s="6">
        <v>1128299</v>
      </c>
      <c r="C525" s="7">
        <v>44269</v>
      </c>
      <c r="D525" s="6" t="s">
        <v>28</v>
      </c>
      <c r="E525" s="6" t="s">
        <v>40</v>
      </c>
      <c r="F525" s="6" t="s">
        <v>41</v>
      </c>
      <c r="G525" s="6" t="s">
        <v>20</v>
      </c>
      <c r="H525" s="8">
        <v>0.54999999999999993</v>
      </c>
      <c r="I525" s="9">
        <v>3000</v>
      </c>
      <c r="J525" s="10">
        <v>1649.9999999999998</v>
      </c>
      <c r="K525" s="10">
        <v>577.49999999999989</v>
      </c>
      <c r="L525" s="11">
        <v>0.35</v>
      </c>
      <c r="M525" s="28">
        <v>1072.5</v>
      </c>
    </row>
    <row r="526" spans="1:13" ht="15.75" customHeight="1" x14ac:dyDescent="0.25">
      <c r="A526" s="6" t="s">
        <v>27</v>
      </c>
      <c r="B526" s="6">
        <v>1128299</v>
      </c>
      <c r="C526" s="7">
        <v>44269</v>
      </c>
      <c r="D526" s="6" t="s">
        <v>28</v>
      </c>
      <c r="E526" s="6" t="s">
        <v>40</v>
      </c>
      <c r="F526" s="6" t="s">
        <v>41</v>
      </c>
      <c r="G526" s="6" t="s">
        <v>21</v>
      </c>
      <c r="H526" s="8">
        <v>0.6</v>
      </c>
      <c r="I526" s="9">
        <v>1750</v>
      </c>
      <c r="J526" s="10">
        <v>1050</v>
      </c>
      <c r="K526" s="10">
        <v>577.5</v>
      </c>
      <c r="L526" s="11">
        <v>0.55000000000000004</v>
      </c>
      <c r="M526" s="28">
        <v>472.5</v>
      </c>
    </row>
    <row r="527" spans="1:13" ht="15.75" customHeight="1" x14ac:dyDescent="0.25">
      <c r="A527" s="6" t="s">
        <v>27</v>
      </c>
      <c r="B527" s="6">
        <v>1128299</v>
      </c>
      <c r="C527" s="7">
        <v>44269</v>
      </c>
      <c r="D527" s="6" t="s">
        <v>28</v>
      </c>
      <c r="E527" s="6" t="s">
        <v>40</v>
      </c>
      <c r="F527" s="6" t="s">
        <v>41</v>
      </c>
      <c r="G527" s="6" t="s">
        <v>22</v>
      </c>
      <c r="H527" s="8">
        <v>0.54999999999999993</v>
      </c>
      <c r="I527" s="9">
        <v>3750</v>
      </c>
      <c r="J527" s="10">
        <v>2062.4999999999995</v>
      </c>
      <c r="K527" s="10">
        <v>412.49999999999994</v>
      </c>
      <c r="L527" s="11">
        <v>0.2</v>
      </c>
      <c r="M527" s="28">
        <v>1649.9999999999995</v>
      </c>
    </row>
    <row r="528" spans="1:13" ht="15.75" customHeight="1" x14ac:dyDescent="0.25">
      <c r="A528" s="6" t="s">
        <v>27</v>
      </c>
      <c r="B528" s="6">
        <v>1128299</v>
      </c>
      <c r="C528" s="7">
        <v>44301</v>
      </c>
      <c r="D528" s="6" t="s">
        <v>28</v>
      </c>
      <c r="E528" s="6" t="s">
        <v>40</v>
      </c>
      <c r="F528" s="6" t="s">
        <v>41</v>
      </c>
      <c r="G528" s="6" t="s">
        <v>17</v>
      </c>
      <c r="H528" s="8">
        <v>0.6</v>
      </c>
      <c r="I528" s="9">
        <v>5500</v>
      </c>
      <c r="J528" s="10">
        <v>3300</v>
      </c>
      <c r="K528" s="10">
        <v>1320</v>
      </c>
      <c r="L528" s="11">
        <v>0.4</v>
      </c>
      <c r="M528" s="28">
        <v>1980</v>
      </c>
    </row>
    <row r="529" spans="1:13" ht="15.75" customHeight="1" x14ac:dyDescent="0.25">
      <c r="A529" s="6" t="s">
        <v>27</v>
      </c>
      <c r="B529" s="6">
        <v>1128299</v>
      </c>
      <c r="C529" s="7">
        <v>44301</v>
      </c>
      <c r="D529" s="6" t="s">
        <v>28</v>
      </c>
      <c r="E529" s="6" t="s">
        <v>40</v>
      </c>
      <c r="F529" s="6" t="s">
        <v>41</v>
      </c>
      <c r="G529" s="6" t="s">
        <v>18</v>
      </c>
      <c r="H529" s="8">
        <v>0.65</v>
      </c>
      <c r="I529" s="9">
        <v>3500</v>
      </c>
      <c r="J529" s="10">
        <v>2275</v>
      </c>
      <c r="K529" s="10">
        <v>568.75</v>
      </c>
      <c r="L529" s="11">
        <v>0.25</v>
      </c>
      <c r="M529" s="28">
        <v>1706.25</v>
      </c>
    </row>
    <row r="530" spans="1:13" ht="15.75" customHeight="1" x14ac:dyDescent="0.25">
      <c r="A530" s="6" t="s">
        <v>27</v>
      </c>
      <c r="B530" s="6">
        <v>1128299</v>
      </c>
      <c r="C530" s="7">
        <v>44301</v>
      </c>
      <c r="D530" s="6" t="s">
        <v>28</v>
      </c>
      <c r="E530" s="6" t="s">
        <v>40</v>
      </c>
      <c r="F530" s="6" t="s">
        <v>41</v>
      </c>
      <c r="G530" s="6" t="s">
        <v>19</v>
      </c>
      <c r="H530" s="8">
        <v>0.65</v>
      </c>
      <c r="I530" s="9">
        <v>4000</v>
      </c>
      <c r="J530" s="10">
        <v>2600</v>
      </c>
      <c r="K530" s="10">
        <v>1040</v>
      </c>
      <c r="L530" s="11">
        <v>0.4</v>
      </c>
      <c r="M530" s="28">
        <v>1560</v>
      </c>
    </row>
    <row r="531" spans="1:13" ht="15.75" customHeight="1" x14ac:dyDescent="0.25">
      <c r="A531" s="6" t="s">
        <v>27</v>
      </c>
      <c r="B531" s="6">
        <v>1128299</v>
      </c>
      <c r="C531" s="7">
        <v>44301</v>
      </c>
      <c r="D531" s="6" t="s">
        <v>28</v>
      </c>
      <c r="E531" s="6" t="s">
        <v>40</v>
      </c>
      <c r="F531" s="6" t="s">
        <v>41</v>
      </c>
      <c r="G531" s="6" t="s">
        <v>20</v>
      </c>
      <c r="H531" s="8">
        <v>0.6</v>
      </c>
      <c r="I531" s="9">
        <v>3000</v>
      </c>
      <c r="J531" s="10">
        <v>1800</v>
      </c>
      <c r="K531" s="10">
        <v>630</v>
      </c>
      <c r="L531" s="11">
        <v>0.35</v>
      </c>
      <c r="M531" s="28">
        <v>1170</v>
      </c>
    </row>
    <row r="532" spans="1:13" ht="15.75" customHeight="1" x14ac:dyDescent="0.25">
      <c r="A532" s="6" t="s">
        <v>27</v>
      </c>
      <c r="B532" s="6">
        <v>1128299</v>
      </c>
      <c r="C532" s="7">
        <v>44301</v>
      </c>
      <c r="D532" s="6" t="s">
        <v>28</v>
      </c>
      <c r="E532" s="6" t="s">
        <v>40</v>
      </c>
      <c r="F532" s="6" t="s">
        <v>41</v>
      </c>
      <c r="G532" s="6" t="s">
        <v>21</v>
      </c>
      <c r="H532" s="8">
        <v>0.65</v>
      </c>
      <c r="I532" s="9">
        <v>2000</v>
      </c>
      <c r="J532" s="10">
        <v>1300</v>
      </c>
      <c r="K532" s="10">
        <v>715.00000000000011</v>
      </c>
      <c r="L532" s="11">
        <v>0.55000000000000004</v>
      </c>
      <c r="M532" s="28">
        <v>584.99999999999989</v>
      </c>
    </row>
    <row r="533" spans="1:13" ht="15.75" customHeight="1" x14ac:dyDescent="0.25">
      <c r="A533" s="6" t="s">
        <v>27</v>
      </c>
      <c r="B533" s="6">
        <v>1128299</v>
      </c>
      <c r="C533" s="7">
        <v>44301</v>
      </c>
      <c r="D533" s="6" t="s">
        <v>28</v>
      </c>
      <c r="E533" s="6" t="s">
        <v>40</v>
      </c>
      <c r="F533" s="6" t="s">
        <v>41</v>
      </c>
      <c r="G533" s="6" t="s">
        <v>22</v>
      </c>
      <c r="H533" s="8">
        <v>0.8</v>
      </c>
      <c r="I533" s="9">
        <v>3500</v>
      </c>
      <c r="J533" s="10">
        <v>2800</v>
      </c>
      <c r="K533" s="10">
        <v>560</v>
      </c>
      <c r="L533" s="11">
        <v>0.2</v>
      </c>
      <c r="M533" s="28">
        <v>2240</v>
      </c>
    </row>
    <row r="534" spans="1:13" ht="15.75" customHeight="1" x14ac:dyDescent="0.25">
      <c r="A534" s="6" t="s">
        <v>27</v>
      </c>
      <c r="B534" s="6">
        <v>1128299</v>
      </c>
      <c r="C534" s="7">
        <v>44332</v>
      </c>
      <c r="D534" s="6" t="s">
        <v>28</v>
      </c>
      <c r="E534" s="6" t="s">
        <v>40</v>
      </c>
      <c r="F534" s="6" t="s">
        <v>41</v>
      </c>
      <c r="G534" s="6" t="s">
        <v>17</v>
      </c>
      <c r="H534" s="8">
        <v>0.6</v>
      </c>
      <c r="I534" s="9">
        <v>5500</v>
      </c>
      <c r="J534" s="10">
        <v>3300</v>
      </c>
      <c r="K534" s="10">
        <v>1485</v>
      </c>
      <c r="L534" s="11">
        <v>0.45</v>
      </c>
      <c r="M534" s="28">
        <v>1815</v>
      </c>
    </row>
    <row r="535" spans="1:13" ht="15.75" customHeight="1" x14ac:dyDescent="0.25">
      <c r="A535" s="6" t="s">
        <v>27</v>
      </c>
      <c r="B535" s="6">
        <v>1128299</v>
      </c>
      <c r="C535" s="7">
        <v>44332</v>
      </c>
      <c r="D535" s="6" t="s">
        <v>28</v>
      </c>
      <c r="E535" s="6" t="s">
        <v>40</v>
      </c>
      <c r="F535" s="6" t="s">
        <v>41</v>
      </c>
      <c r="G535" s="6" t="s">
        <v>18</v>
      </c>
      <c r="H535" s="8">
        <v>0.65</v>
      </c>
      <c r="I535" s="9">
        <v>4000</v>
      </c>
      <c r="J535" s="10">
        <v>2600</v>
      </c>
      <c r="K535" s="10">
        <v>780</v>
      </c>
      <c r="L535" s="11">
        <v>0.3</v>
      </c>
      <c r="M535" s="28">
        <v>1820</v>
      </c>
    </row>
    <row r="536" spans="1:13" ht="15.75" customHeight="1" x14ac:dyDescent="0.25">
      <c r="A536" s="6" t="s">
        <v>27</v>
      </c>
      <c r="B536" s="6">
        <v>1128299</v>
      </c>
      <c r="C536" s="7">
        <v>44332</v>
      </c>
      <c r="D536" s="6" t="s">
        <v>28</v>
      </c>
      <c r="E536" s="6" t="s">
        <v>40</v>
      </c>
      <c r="F536" s="6" t="s">
        <v>41</v>
      </c>
      <c r="G536" s="6" t="s">
        <v>19</v>
      </c>
      <c r="H536" s="8">
        <v>0.65</v>
      </c>
      <c r="I536" s="9">
        <v>4000</v>
      </c>
      <c r="J536" s="10">
        <v>2600</v>
      </c>
      <c r="K536" s="10">
        <v>1170</v>
      </c>
      <c r="L536" s="11">
        <v>0.45</v>
      </c>
      <c r="M536" s="28">
        <v>1430</v>
      </c>
    </row>
    <row r="537" spans="1:13" ht="15.75" customHeight="1" x14ac:dyDescent="0.25">
      <c r="A537" s="6" t="s">
        <v>27</v>
      </c>
      <c r="B537" s="6">
        <v>1128299</v>
      </c>
      <c r="C537" s="7">
        <v>44332</v>
      </c>
      <c r="D537" s="6" t="s">
        <v>28</v>
      </c>
      <c r="E537" s="6" t="s">
        <v>40</v>
      </c>
      <c r="F537" s="6" t="s">
        <v>41</v>
      </c>
      <c r="G537" s="6" t="s">
        <v>20</v>
      </c>
      <c r="H537" s="8">
        <v>0.6</v>
      </c>
      <c r="I537" s="9">
        <v>3000</v>
      </c>
      <c r="J537" s="10">
        <v>1800</v>
      </c>
      <c r="K537" s="10">
        <v>719.99999999999989</v>
      </c>
      <c r="L537" s="11">
        <v>0.39999999999999997</v>
      </c>
      <c r="M537" s="28">
        <v>1080</v>
      </c>
    </row>
    <row r="538" spans="1:13" ht="15.75" customHeight="1" x14ac:dyDescent="0.25">
      <c r="A538" s="6" t="s">
        <v>27</v>
      </c>
      <c r="B538" s="6">
        <v>1128299</v>
      </c>
      <c r="C538" s="7">
        <v>44332</v>
      </c>
      <c r="D538" s="6" t="s">
        <v>28</v>
      </c>
      <c r="E538" s="6" t="s">
        <v>40</v>
      </c>
      <c r="F538" s="6" t="s">
        <v>41</v>
      </c>
      <c r="G538" s="6" t="s">
        <v>21</v>
      </c>
      <c r="H538" s="8">
        <v>0.65</v>
      </c>
      <c r="I538" s="9">
        <v>2000</v>
      </c>
      <c r="J538" s="10">
        <v>1300</v>
      </c>
      <c r="K538" s="10">
        <v>780.00000000000011</v>
      </c>
      <c r="L538" s="11">
        <v>0.60000000000000009</v>
      </c>
      <c r="M538" s="28">
        <v>519.99999999999989</v>
      </c>
    </row>
    <row r="539" spans="1:13" ht="15.75" customHeight="1" x14ac:dyDescent="0.25">
      <c r="A539" s="6" t="s">
        <v>27</v>
      </c>
      <c r="B539" s="6">
        <v>1128299</v>
      </c>
      <c r="C539" s="7">
        <v>44332</v>
      </c>
      <c r="D539" s="6" t="s">
        <v>28</v>
      </c>
      <c r="E539" s="6" t="s">
        <v>40</v>
      </c>
      <c r="F539" s="6" t="s">
        <v>41</v>
      </c>
      <c r="G539" s="6" t="s">
        <v>22</v>
      </c>
      <c r="H539" s="8">
        <v>0.8</v>
      </c>
      <c r="I539" s="9">
        <v>4500</v>
      </c>
      <c r="J539" s="10">
        <v>3600</v>
      </c>
      <c r="K539" s="10">
        <v>900</v>
      </c>
      <c r="L539" s="11">
        <v>0.25</v>
      </c>
      <c r="M539" s="28">
        <v>2700</v>
      </c>
    </row>
    <row r="540" spans="1:13" ht="15.75" customHeight="1" x14ac:dyDescent="0.25">
      <c r="A540" s="6" t="s">
        <v>27</v>
      </c>
      <c r="B540" s="6">
        <v>1128299</v>
      </c>
      <c r="C540" s="7">
        <v>44362</v>
      </c>
      <c r="D540" s="6" t="s">
        <v>28</v>
      </c>
      <c r="E540" s="6" t="s">
        <v>40</v>
      </c>
      <c r="F540" s="6" t="s">
        <v>41</v>
      </c>
      <c r="G540" s="6" t="s">
        <v>17</v>
      </c>
      <c r="H540" s="8">
        <v>0.6</v>
      </c>
      <c r="I540" s="9">
        <v>7000</v>
      </c>
      <c r="J540" s="10">
        <v>4200</v>
      </c>
      <c r="K540" s="10">
        <v>1890</v>
      </c>
      <c r="L540" s="11">
        <v>0.45</v>
      </c>
      <c r="M540" s="28">
        <v>2310</v>
      </c>
    </row>
    <row r="541" spans="1:13" ht="15.75" customHeight="1" x14ac:dyDescent="0.25">
      <c r="A541" s="6" t="s">
        <v>27</v>
      </c>
      <c r="B541" s="6">
        <v>1128299</v>
      </c>
      <c r="C541" s="7">
        <v>44362</v>
      </c>
      <c r="D541" s="6" t="s">
        <v>28</v>
      </c>
      <c r="E541" s="6" t="s">
        <v>40</v>
      </c>
      <c r="F541" s="6" t="s">
        <v>41</v>
      </c>
      <c r="G541" s="6" t="s">
        <v>18</v>
      </c>
      <c r="H541" s="8">
        <v>0.65</v>
      </c>
      <c r="I541" s="9">
        <v>5500</v>
      </c>
      <c r="J541" s="10">
        <v>3575</v>
      </c>
      <c r="K541" s="10">
        <v>1072.5</v>
      </c>
      <c r="L541" s="11">
        <v>0.3</v>
      </c>
      <c r="M541" s="28">
        <v>2502.5</v>
      </c>
    </row>
    <row r="542" spans="1:13" ht="15.75" customHeight="1" x14ac:dyDescent="0.25">
      <c r="A542" s="6" t="s">
        <v>27</v>
      </c>
      <c r="B542" s="6">
        <v>1128299</v>
      </c>
      <c r="C542" s="7">
        <v>44362</v>
      </c>
      <c r="D542" s="6" t="s">
        <v>28</v>
      </c>
      <c r="E542" s="6" t="s">
        <v>40</v>
      </c>
      <c r="F542" s="6" t="s">
        <v>41</v>
      </c>
      <c r="G542" s="6" t="s">
        <v>19</v>
      </c>
      <c r="H542" s="8">
        <v>0.65</v>
      </c>
      <c r="I542" s="9">
        <v>5500</v>
      </c>
      <c r="J542" s="10">
        <v>3575</v>
      </c>
      <c r="K542" s="10">
        <v>1608.75</v>
      </c>
      <c r="L542" s="11">
        <v>0.45</v>
      </c>
      <c r="M542" s="28">
        <v>1966.25</v>
      </c>
    </row>
    <row r="543" spans="1:13" ht="15.75" customHeight="1" x14ac:dyDescent="0.25">
      <c r="A543" s="6" t="s">
        <v>27</v>
      </c>
      <c r="B543" s="6">
        <v>1128299</v>
      </c>
      <c r="C543" s="7">
        <v>44362</v>
      </c>
      <c r="D543" s="6" t="s">
        <v>28</v>
      </c>
      <c r="E543" s="6" t="s">
        <v>40</v>
      </c>
      <c r="F543" s="6" t="s">
        <v>41</v>
      </c>
      <c r="G543" s="6" t="s">
        <v>20</v>
      </c>
      <c r="H543" s="8">
        <v>0.6</v>
      </c>
      <c r="I543" s="9">
        <v>4250</v>
      </c>
      <c r="J543" s="10">
        <v>2550</v>
      </c>
      <c r="K543" s="10">
        <v>1019.9999999999999</v>
      </c>
      <c r="L543" s="11">
        <v>0.39999999999999997</v>
      </c>
      <c r="M543" s="28">
        <v>1530</v>
      </c>
    </row>
    <row r="544" spans="1:13" ht="15.75" customHeight="1" x14ac:dyDescent="0.25">
      <c r="A544" s="6" t="s">
        <v>27</v>
      </c>
      <c r="B544" s="6">
        <v>1128299</v>
      </c>
      <c r="C544" s="7">
        <v>44362</v>
      </c>
      <c r="D544" s="6" t="s">
        <v>28</v>
      </c>
      <c r="E544" s="6" t="s">
        <v>40</v>
      </c>
      <c r="F544" s="6" t="s">
        <v>41</v>
      </c>
      <c r="G544" s="6" t="s">
        <v>21</v>
      </c>
      <c r="H544" s="8">
        <v>0.65</v>
      </c>
      <c r="I544" s="9">
        <v>3000</v>
      </c>
      <c r="J544" s="10">
        <v>1950</v>
      </c>
      <c r="K544" s="10">
        <v>1170.0000000000002</v>
      </c>
      <c r="L544" s="11">
        <v>0.60000000000000009</v>
      </c>
      <c r="M544" s="28">
        <v>779.99999999999977</v>
      </c>
    </row>
    <row r="545" spans="1:13" ht="15.75" customHeight="1" x14ac:dyDescent="0.25">
      <c r="A545" s="6" t="s">
        <v>27</v>
      </c>
      <c r="B545" s="6">
        <v>1128299</v>
      </c>
      <c r="C545" s="7">
        <v>44362</v>
      </c>
      <c r="D545" s="6" t="s">
        <v>28</v>
      </c>
      <c r="E545" s="6" t="s">
        <v>40</v>
      </c>
      <c r="F545" s="6" t="s">
        <v>41</v>
      </c>
      <c r="G545" s="6" t="s">
        <v>22</v>
      </c>
      <c r="H545" s="8">
        <v>0.8</v>
      </c>
      <c r="I545" s="9">
        <v>6000</v>
      </c>
      <c r="J545" s="10">
        <v>4800</v>
      </c>
      <c r="K545" s="10">
        <v>1200</v>
      </c>
      <c r="L545" s="11">
        <v>0.25</v>
      </c>
      <c r="M545" s="28">
        <v>3600</v>
      </c>
    </row>
    <row r="546" spans="1:13" ht="15.75" customHeight="1" x14ac:dyDescent="0.25">
      <c r="A546" s="6" t="s">
        <v>27</v>
      </c>
      <c r="B546" s="6">
        <v>1128299</v>
      </c>
      <c r="C546" s="7">
        <v>44391</v>
      </c>
      <c r="D546" s="6" t="s">
        <v>28</v>
      </c>
      <c r="E546" s="6" t="s">
        <v>40</v>
      </c>
      <c r="F546" s="6" t="s">
        <v>41</v>
      </c>
      <c r="G546" s="6" t="s">
        <v>17</v>
      </c>
      <c r="H546" s="8">
        <v>0.6</v>
      </c>
      <c r="I546" s="9">
        <v>7500</v>
      </c>
      <c r="J546" s="10">
        <v>4500</v>
      </c>
      <c r="K546" s="10">
        <v>1800</v>
      </c>
      <c r="L546" s="11">
        <v>0.4</v>
      </c>
      <c r="M546" s="28">
        <v>2700</v>
      </c>
    </row>
    <row r="547" spans="1:13" ht="15.75" customHeight="1" x14ac:dyDescent="0.25">
      <c r="A547" s="6" t="s">
        <v>27</v>
      </c>
      <c r="B547" s="6">
        <v>1128299</v>
      </c>
      <c r="C547" s="7">
        <v>44391</v>
      </c>
      <c r="D547" s="6" t="s">
        <v>28</v>
      </c>
      <c r="E547" s="6" t="s">
        <v>40</v>
      </c>
      <c r="F547" s="6" t="s">
        <v>41</v>
      </c>
      <c r="G547" s="6" t="s">
        <v>18</v>
      </c>
      <c r="H547" s="8">
        <v>0.65</v>
      </c>
      <c r="I547" s="9">
        <v>6000</v>
      </c>
      <c r="J547" s="10">
        <v>3900</v>
      </c>
      <c r="K547" s="10">
        <v>975</v>
      </c>
      <c r="L547" s="11">
        <v>0.25</v>
      </c>
      <c r="M547" s="28">
        <v>2925</v>
      </c>
    </row>
    <row r="548" spans="1:13" ht="15.75" customHeight="1" x14ac:dyDescent="0.25">
      <c r="A548" s="6" t="s">
        <v>27</v>
      </c>
      <c r="B548" s="6">
        <v>1128299</v>
      </c>
      <c r="C548" s="7">
        <v>44391</v>
      </c>
      <c r="D548" s="6" t="s">
        <v>28</v>
      </c>
      <c r="E548" s="6" t="s">
        <v>40</v>
      </c>
      <c r="F548" s="6" t="s">
        <v>41</v>
      </c>
      <c r="G548" s="6" t="s">
        <v>19</v>
      </c>
      <c r="H548" s="8">
        <v>0.65</v>
      </c>
      <c r="I548" s="9">
        <v>5500</v>
      </c>
      <c r="J548" s="10">
        <v>3575</v>
      </c>
      <c r="K548" s="10">
        <v>1430</v>
      </c>
      <c r="L548" s="11">
        <v>0.4</v>
      </c>
      <c r="M548" s="28">
        <v>2145</v>
      </c>
    </row>
    <row r="549" spans="1:13" ht="15.75" customHeight="1" x14ac:dyDescent="0.25">
      <c r="A549" s="6" t="s">
        <v>27</v>
      </c>
      <c r="B549" s="6">
        <v>1128299</v>
      </c>
      <c r="C549" s="7">
        <v>44391</v>
      </c>
      <c r="D549" s="6" t="s">
        <v>28</v>
      </c>
      <c r="E549" s="6" t="s">
        <v>40</v>
      </c>
      <c r="F549" s="6" t="s">
        <v>41</v>
      </c>
      <c r="G549" s="6" t="s">
        <v>20</v>
      </c>
      <c r="H549" s="8">
        <v>0.6</v>
      </c>
      <c r="I549" s="9">
        <v>4500</v>
      </c>
      <c r="J549" s="10">
        <v>2700</v>
      </c>
      <c r="K549" s="10">
        <v>944.99999999999989</v>
      </c>
      <c r="L549" s="11">
        <v>0.35</v>
      </c>
      <c r="M549" s="28">
        <v>1755</v>
      </c>
    </row>
    <row r="550" spans="1:13" ht="15.75" customHeight="1" x14ac:dyDescent="0.25">
      <c r="A550" s="6" t="s">
        <v>27</v>
      </c>
      <c r="B550" s="6">
        <v>1128299</v>
      </c>
      <c r="C550" s="7">
        <v>44391</v>
      </c>
      <c r="D550" s="6" t="s">
        <v>28</v>
      </c>
      <c r="E550" s="6" t="s">
        <v>40</v>
      </c>
      <c r="F550" s="6" t="s">
        <v>41</v>
      </c>
      <c r="G550" s="6" t="s">
        <v>21</v>
      </c>
      <c r="H550" s="8">
        <v>0.65</v>
      </c>
      <c r="I550" s="9">
        <v>5000</v>
      </c>
      <c r="J550" s="10">
        <v>3250</v>
      </c>
      <c r="K550" s="10">
        <v>1787.5000000000002</v>
      </c>
      <c r="L550" s="11">
        <v>0.55000000000000004</v>
      </c>
      <c r="M550" s="28">
        <v>1462.4999999999998</v>
      </c>
    </row>
    <row r="551" spans="1:13" ht="15.75" customHeight="1" x14ac:dyDescent="0.25">
      <c r="A551" s="6" t="s">
        <v>27</v>
      </c>
      <c r="B551" s="6">
        <v>1128299</v>
      </c>
      <c r="C551" s="7">
        <v>44391</v>
      </c>
      <c r="D551" s="6" t="s">
        <v>28</v>
      </c>
      <c r="E551" s="6" t="s">
        <v>40</v>
      </c>
      <c r="F551" s="6" t="s">
        <v>41</v>
      </c>
      <c r="G551" s="6" t="s">
        <v>22</v>
      </c>
      <c r="H551" s="8">
        <v>0.8</v>
      </c>
      <c r="I551" s="9">
        <v>5000</v>
      </c>
      <c r="J551" s="10">
        <v>4000</v>
      </c>
      <c r="K551" s="10">
        <v>800</v>
      </c>
      <c r="L551" s="11">
        <v>0.2</v>
      </c>
      <c r="M551" s="28">
        <v>3200</v>
      </c>
    </row>
    <row r="552" spans="1:13" ht="15.75" customHeight="1" x14ac:dyDescent="0.25">
      <c r="A552" s="6" t="s">
        <v>27</v>
      </c>
      <c r="B552" s="6">
        <v>1128299</v>
      </c>
      <c r="C552" s="7">
        <v>44423</v>
      </c>
      <c r="D552" s="6" t="s">
        <v>28</v>
      </c>
      <c r="E552" s="6" t="s">
        <v>40</v>
      </c>
      <c r="F552" s="6" t="s">
        <v>41</v>
      </c>
      <c r="G552" s="6" t="s">
        <v>17</v>
      </c>
      <c r="H552" s="8">
        <v>0.65</v>
      </c>
      <c r="I552" s="9">
        <v>7000</v>
      </c>
      <c r="J552" s="10">
        <v>4550</v>
      </c>
      <c r="K552" s="10">
        <v>1820</v>
      </c>
      <c r="L552" s="11">
        <v>0.4</v>
      </c>
      <c r="M552" s="28">
        <v>2730</v>
      </c>
    </row>
    <row r="553" spans="1:13" ht="15.75" customHeight="1" x14ac:dyDescent="0.25">
      <c r="A553" s="6" t="s">
        <v>27</v>
      </c>
      <c r="B553" s="6">
        <v>1128299</v>
      </c>
      <c r="C553" s="7">
        <v>44423</v>
      </c>
      <c r="D553" s="6" t="s">
        <v>28</v>
      </c>
      <c r="E553" s="6" t="s">
        <v>40</v>
      </c>
      <c r="F553" s="6" t="s">
        <v>41</v>
      </c>
      <c r="G553" s="6" t="s">
        <v>18</v>
      </c>
      <c r="H553" s="8">
        <v>0.70000000000000007</v>
      </c>
      <c r="I553" s="9">
        <v>6500</v>
      </c>
      <c r="J553" s="10">
        <v>4550</v>
      </c>
      <c r="K553" s="10">
        <v>1137.5</v>
      </c>
      <c r="L553" s="11">
        <v>0.25</v>
      </c>
      <c r="M553" s="28">
        <v>3412.5</v>
      </c>
    </row>
    <row r="554" spans="1:13" ht="15.75" customHeight="1" x14ac:dyDescent="0.25">
      <c r="A554" s="6" t="s">
        <v>27</v>
      </c>
      <c r="B554" s="6">
        <v>1128299</v>
      </c>
      <c r="C554" s="7">
        <v>44423</v>
      </c>
      <c r="D554" s="6" t="s">
        <v>28</v>
      </c>
      <c r="E554" s="6" t="s">
        <v>40</v>
      </c>
      <c r="F554" s="6" t="s">
        <v>41</v>
      </c>
      <c r="G554" s="6" t="s">
        <v>19</v>
      </c>
      <c r="H554" s="8">
        <v>0.65</v>
      </c>
      <c r="I554" s="9">
        <v>5250</v>
      </c>
      <c r="J554" s="10">
        <v>3412.5</v>
      </c>
      <c r="K554" s="10">
        <v>1365</v>
      </c>
      <c r="L554" s="11">
        <v>0.4</v>
      </c>
      <c r="M554" s="28">
        <v>2047.5</v>
      </c>
    </row>
    <row r="555" spans="1:13" ht="15.75" customHeight="1" x14ac:dyDescent="0.25">
      <c r="A555" s="6" t="s">
        <v>27</v>
      </c>
      <c r="B555" s="6">
        <v>1128299</v>
      </c>
      <c r="C555" s="7">
        <v>44423</v>
      </c>
      <c r="D555" s="6" t="s">
        <v>28</v>
      </c>
      <c r="E555" s="6" t="s">
        <v>40</v>
      </c>
      <c r="F555" s="6" t="s">
        <v>41</v>
      </c>
      <c r="G555" s="6" t="s">
        <v>20</v>
      </c>
      <c r="H555" s="8">
        <v>0.65</v>
      </c>
      <c r="I555" s="9">
        <v>4750</v>
      </c>
      <c r="J555" s="10">
        <v>3087.5</v>
      </c>
      <c r="K555" s="10">
        <v>1080.625</v>
      </c>
      <c r="L555" s="11">
        <v>0.35</v>
      </c>
      <c r="M555" s="28">
        <v>2006.875</v>
      </c>
    </row>
    <row r="556" spans="1:13" ht="15.75" customHeight="1" x14ac:dyDescent="0.25">
      <c r="A556" s="6" t="s">
        <v>27</v>
      </c>
      <c r="B556" s="6">
        <v>1128299</v>
      </c>
      <c r="C556" s="7">
        <v>44423</v>
      </c>
      <c r="D556" s="6" t="s">
        <v>28</v>
      </c>
      <c r="E556" s="6" t="s">
        <v>40</v>
      </c>
      <c r="F556" s="6" t="s">
        <v>41</v>
      </c>
      <c r="G556" s="6" t="s">
        <v>21</v>
      </c>
      <c r="H556" s="8">
        <v>0.75</v>
      </c>
      <c r="I556" s="9">
        <v>4750</v>
      </c>
      <c r="J556" s="10">
        <v>3562.5</v>
      </c>
      <c r="K556" s="10">
        <v>1959.3750000000002</v>
      </c>
      <c r="L556" s="11">
        <v>0.55000000000000004</v>
      </c>
      <c r="M556" s="28">
        <v>1603.1249999999998</v>
      </c>
    </row>
    <row r="557" spans="1:13" ht="15.75" customHeight="1" x14ac:dyDescent="0.25">
      <c r="A557" s="6" t="s">
        <v>27</v>
      </c>
      <c r="B557" s="6">
        <v>1128299</v>
      </c>
      <c r="C557" s="7">
        <v>44423</v>
      </c>
      <c r="D557" s="6" t="s">
        <v>28</v>
      </c>
      <c r="E557" s="6" t="s">
        <v>40</v>
      </c>
      <c r="F557" s="6" t="s">
        <v>41</v>
      </c>
      <c r="G557" s="6" t="s">
        <v>22</v>
      </c>
      <c r="H557" s="8">
        <v>0.8</v>
      </c>
      <c r="I557" s="9">
        <v>4000</v>
      </c>
      <c r="J557" s="10">
        <v>3200</v>
      </c>
      <c r="K557" s="10">
        <v>640</v>
      </c>
      <c r="L557" s="11">
        <v>0.2</v>
      </c>
      <c r="M557" s="28">
        <v>2560</v>
      </c>
    </row>
    <row r="558" spans="1:13" ht="15.75" customHeight="1" x14ac:dyDescent="0.25">
      <c r="A558" s="6" t="s">
        <v>27</v>
      </c>
      <c r="B558" s="6">
        <v>1128299</v>
      </c>
      <c r="C558" s="7">
        <v>44455</v>
      </c>
      <c r="D558" s="6" t="s">
        <v>28</v>
      </c>
      <c r="E558" s="6" t="s">
        <v>40</v>
      </c>
      <c r="F558" s="6" t="s">
        <v>41</v>
      </c>
      <c r="G558" s="6" t="s">
        <v>17</v>
      </c>
      <c r="H558" s="8">
        <v>0.60000000000000009</v>
      </c>
      <c r="I558" s="9">
        <v>6000</v>
      </c>
      <c r="J558" s="10">
        <v>3600.0000000000005</v>
      </c>
      <c r="K558" s="10">
        <v>1260.0000000000002</v>
      </c>
      <c r="L558" s="11">
        <v>0.35000000000000003</v>
      </c>
      <c r="M558" s="28">
        <v>2340</v>
      </c>
    </row>
    <row r="559" spans="1:13" ht="15.75" customHeight="1" x14ac:dyDescent="0.25">
      <c r="A559" s="6" t="s">
        <v>27</v>
      </c>
      <c r="B559" s="6">
        <v>1128299</v>
      </c>
      <c r="C559" s="7">
        <v>44455</v>
      </c>
      <c r="D559" s="6" t="s">
        <v>28</v>
      </c>
      <c r="E559" s="6" t="s">
        <v>40</v>
      </c>
      <c r="F559" s="6" t="s">
        <v>41</v>
      </c>
      <c r="G559" s="6" t="s">
        <v>18</v>
      </c>
      <c r="H559" s="8">
        <v>0.65000000000000013</v>
      </c>
      <c r="I559" s="9">
        <v>6000</v>
      </c>
      <c r="J559" s="10">
        <v>3900.0000000000009</v>
      </c>
      <c r="K559" s="10">
        <v>780.00000000000023</v>
      </c>
      <c r="L559" s="11">
        <v>0.2</v>
      </c>
      <c r="M559" s="28">
        <v>3120.0000000000009</v>
      </c>
    </row>
    <row r="560" spans="1:13" ht="15.75" customHeight="1" x14ac:dyDescent="0.25">
      <c r="A560" s="6" t="s">
        <v>27</v>
      </c>
      <c r="B560" s="6">
        <v>1128299</v>
      </c>
      <c r="C560" s="7">
        <v>44455</v>
      </c>
      <c r="D560" s="6" t="s">
        <v>28</v>
      </c>
      <c r="E560" s="6" t="s">
        <v>40</v>
      </c>
      <c r="F560" s="6" t="s">
        <v>41</v>
      </c>
      <c r="G560" s="6" t="s">
        <v>19</v>
      </c>
      <c r="H560" s="8">
        <v>0.60000000000000009</v>
      </c>
      <c r="I560" s="9">
        <v>4500</v>
      </c>
      <c r="J560" s="10">
        <v>2700.0000000000005</v>
      </c>
      <c r="K560" s="10">
        <v>945.00000000000023</v>
      </c>
      <c r="L560" s="11">
        <v>0.35000000000000003</v>
      </c>
      <c r="M560" s="28">
        <v>1755.0000000000002</v>
      </c>
    </row>
    <row r="561" spans="1:13" ht="15.75" customHeight="1" x14ac:dyDescent="0.25">
      <c r="A561" s="6" t="s">
        <v>27</v>
      </c>
      <c r="B561" s="6">
        <v>1128299</v>
      </c>
      <c r="C561" s="7">
        <v>44455</v>
      </c>
      <c r="D561" s="6" t="s">
        <v>28</v>
      </c>
      <c r="E561" s="6" t="s">
        <v>40</v>
      </c>
      <c r="F561" s="6" t="s">
        <v>41</v>
      </c>
      <c r="G561" s="6" t="s">
        <v>20</v>
      </c>
      <c r="H561" s="8">
        <v>0.60000000000000009</v>
      </c>
      <c r="I561" s="9">
        <v>4000</v>
      </c>
      <c r="J561" s="10">
        <v>2400.0000000000005</v>
      </c>
      <c r="K561" s="10">
        <v>720.00000000000011</v>
      </c>
      <c r="L561" s="11">
        <v>0.3</v>
      </c>
      <c r="M561" s="28">
        <v>1680.0000000000005</v>
      </c>
    </row>
    <row r="562" spans="1:13" ht="15.75" customHeight="1" x14ac:dyDescent="0.25">
      <c r="A562" s="6" t="s">
        <v>27</v>
      </c>
      <c r="B562" s="6">
        <v>1128299</v>
      </c>
      <c r="C562" s="7">
        <v>44455</v>
      </c>
      <c r="D562" s="6" t="s">
        <v>28</v>
      </c>
      <c r="E562" s="6" t="s">
        <v>40</v>
      </c>
      <c r="F562" s="6" t="s">
        <v>41</v>
      </c>
      <c r="G562" s="6" t="s">
        <v>21</v>
      </c>
      <c r="H562" s="8">
        <v>0.70000000000000007</v>
      </c>
      <c r="I562" s="9">
        <v>4000</v>
      </c>
      <c r="J562" s="10">
        <v>2800.0000000000005</v>
      </c>
      <c r="K562" s="10">
        <v>1400.0000000000005</v>
      </c>
      <c r="L562" s="11">
        <v>0.50000000000000011</v>
      </c>
      <c r="M562" s="28">
        <v>1400</v>
      </c>
    </row>
    <row r="563" spans="1:13" ht="15.75" customHeight="1" x14ac:dyDescent="0.25">
      <c r="A563" s="6" t="s">
        <v>27</v>
      </c>
      <c r="B563" s="6">
        <v>1128299</v>
      </c>
      <c r="C563" s="7">
        <v>44455</v>
      </c>
      <c r="D563" s="6" t="s">
        <v>28</v>
      </c>
      <c r="E563" s="6" t="s">
        <v>40</v>
      </c>
      <c r="F563" s="6" t="s">
        <v>41</v>
      </c>
      <c r="G563" s="6" t="s">
        <v>22</v>
      </c>
      <c r="H563" s="8">
        <v>0.75000000000000011</v>
      </c>
      <c r="I563" s="9">
        <v>4500</v>
      </c>
      <c r="J563" s="10">
        <v>3375.0000000000005</v>
      </c>
      <c r="K563" s="10">
        <v>506.25000000000017</v>
      </c>
      <c r="L563" s="11">
        <v>0.15000000000000002</v>
      </c>
      <c r="M563" s="28">
        <v>2868.7500000000005</v>
      </c>
    </row>
    <row r="564" spans="1:13" ht="15.75" customHeight="1" x14ac:dyDescent="0.25">
      <c r="A564" s="6" t="s">
        <v>27</v>
      </c>
      <c r="B564" s="6">
        <v>1128299</v>
      </c>
      <c r="C564" s="7">
        <v>44484</v>
      </c>
      <c r="D564" s="6" t="s">
        <v>28</v>
      </c>
      <c r="E564" s="6" t="s">
        <v>40</v>
      </c>
      <c r="F564" s="6" t="s">
        <v>41</v>
      </c>
      <c r="G564" s="6" t="s">
        <v>17</v>
      </c>
      <c r="H564" s="8">
        <v>0.60000000000000009</v>
      </c>
      <c r="I564" s="9">
        <v>5500</v>
      </c>
      <c r="J564" s="10">
        <v>3300.0000000000005</v>
      </c>
      <c r="K564" s="10">
        <v>1155.0000000000002</v>
      </c>
      <c r="L564" s="11">
        <v>0.35000000000000003</v>
      </c>
      <c r="M564" s="28">
        <v>2145</v>
      </c>
    </row>
    <row r="565" spans="1:13" ht="15.75" customHeight="1" x14ac:dyDescent="0.25">
      <c r="A565" s="6" t="s">
        <v>27</v>
      </c>
      <c r="B565" s="6">
        <v>1128299</v>
      </c>
      <c r="C565" s="7">
        <v>44484</v>
      </c>
      <c r="D565" s="6" t="s">
        <v>28</v>
      </c>
      <c r="E565" s="6" t="s">
        <v>40</v>
      </c>
      <c r="F565" s="6" t="s">
        <v>41</v>
      </c>
      <c r="G565" s="6" t="s">
        <v>18</v>
      </c>
      <c r="H565" s="8">
        <v>0.65000000000000013</v>
      </c>
      <c r="I565" s="9">
        <v>5500</v>
      </c>
      <c r="J565" s="10">
        <v>3575.0000000000009</v>
      </c>
      <c r="K565" s="10">
        <v>715.00000000000023</v>
      </c>
      <c r="L565" s="11">
        <v>0.2</v>
      </c>
      <c r="M565" s="28">
        <v>2860.0000000000009</v>
      </c>
    </row>
    <row r="566" spans="1:13" ht="15.75" customHeight="1" x14ac:dyDescent="0.25">
      <c r="A566" s="6" t="s">
        <v>27</v>
      </c>
      <c r="B566" s="6">
        <v>1128299</v>
      </c>
      <c r="C566" s="7">
        <v>44484</v>
      </c>
      <c r="D566" s="6" t="s">
        <v>28</v>
      </c>
      <c r="E566" s="6" t="s">
        <v>40</v>
      </c>
      <c r="F566" s="6" t="s">
        <v>41</v>
      </c>
      <c r="G566" s="6" t="s">
        <v>19</v>
      </c>
      <c r="H566" s="8">
        <v>0.60000000000000009</v>
      </c>
      <c r="I566" s="9">
        <v>3750</v>
      </c>
      <c r="J566" s="10">
        <v>2250.0000000000005</v>
      </c>
      <c r="K566" s="10">
        <v>787.50000000000023</v>
      </c>
      <c r="L566" s="11">
        <v>0.35000000000000003</v>
      </c>
      <c r="M566" s="28">
        <v>1462.5000000000002</v>
      </c>
    </row>
    <row r="567" spans="1:13" ht="15.75" customHeight="1" x14ac:dyDescent="0.25">
      <c r="A567" s="6" t="s">
        <v>27</v>
      </c>
      <c r="B567" s="6">
        <v>1128299</v>
      </c>
      <c r="C567" s="7">
        <v>44484</v>
      </c>
      <c r="D567" s="6" t="s">
        <v>28</v>
      </c>
      <c r="E567" s="6" t="s">
        <v>40</v>
      </c>
      <c r="F567" s="6" t="s">
        <v>41</v>
      </c>
      <c r="G567" s="6" t="s">
        <v>20</v>
      </c>
      <c r="H567" s="8">
        <v>0.60000000000000009</v>
      </c>
      <c r="I567" s="9">
        <v>3500</v>
      </c>
      <c r="J567" s="10">
        <v>2100.0000000000005</v>
      </c>
      <c r="K567" s="10">
        <v>630.00000000000011</v>
      </c>
      <c r="L567" s="11">
        <v>0.3</v>
      </c>
      <c r="M567" s="28">
        <v>1470.0000000000005</v>
      </c>
    </row>
    <row r="568" spans="1:13" ht="15.75" customHeight="1" x14ac:dyDescent="0.25">
      <c r="A568" s="6" t="s">
        <v>27</v>
      </c>
      <c r="B568" s="6">
        <v>1128299</v>
      </c>
      <c r="C568" s="7">
        <v>44484</v>
      </c>
      <c r="D568" s="6" t="s">
        <v>28</v>
      </c>
      <c r="E568" s="6" t="s">
        <v>40</v>
      </c>
      <c r="F568" s="6" t="s">
        <v>41</v>
      </c>
      <c r="G568" s="6" t="s">
        <v>21</v>
      </c>
      <c r="H568" s="8">
        <v>0.70000000000000007</v>
      </c>
      <c r="I568" s="9">
        <v>3250</v>
      </c>
      <c r="J568" s="10">
        <v>2275</v>
      </c>
      <c r="K568" s="10">
        <v>1137.5000000000002</v>
      </c>
      <c r="L568" s="11">
        <v>0.50000000000000011</v>
      </c>
      <c r="M568" s="28">
        <v>1137.4999999999998</v>
      </c>
    </row>
    <row r="569" spans="1:13" ht="15.75" customHeight="1" x14ac:dyDescent="0.25">
      <c r="A569" s="6" t="s">
        <v>27</v>
      </c>
      <c r="B569" s="6">
        <v>1128299</v>
      </c>
      <c r="C569" s="7">
        <v>44484</v>
      </c>
      <c r="D569" s="6" t="s">
        <v>28</v>
      </c>
      <c r="E569" s="6" t="s">
        <v>40</v>
      </c>
      <c r="F569" s="6" t="s">
        <v>41</v>
      </c>
      <c r="G569" s="6" t="s">
        <v>22</v>
      </c>
      <c r="H569" s="8">
        <v>0.75000000000000011</v>
      </c>
      <c r="I569" s="9">
        <v>3750</v>
      </c>
      <c r="J569" s="10">
        <v>2812.5000000000005</v>
      </c>
      <c r="K569" s="10">
        <v>421.87500000000011</v>
      </c>
      <c r="L569" s="11">
        <v>0.15000000000000002</v>
      </c>
      <c r="M569" s="28">
        <v>2390.6250000000005</v>
      </c>
    </row>
    <row r="570" spans="1:13" ht="15.75" customHeight="1" x14ac:dyDescent="0.25">
      <c r="A570" s="6" t="s">
        <v>27</v>
      </c>
      <c r="B570" s="6">
        <v>1128299</v>
      </c>
      <c r="C570" s="7">
        <v>44515</v>
      </c>
      <c r="D570" s="6" t="s">
        <v>28</v>
      </c>
      <c r="E570" s="6" t="s">
        <v>40</v>
      </c>
      <c r="F570" s="6" t="s">
        <v>41</v>
      </c>
      <c r="G570" s="6" t="s">
        <v>17</v>
      </c>
      <c r="H570" s="8">
        <v>0.60000000000000009</v>
      </c>
      <c r="I570" s="9">
        <v>5750</v>
      </c>
      <c r="J570" s="10">
        <v>3450.0000000000005</v>
      </c>
      <c r="K570" s="10">
        <v>1207.5000000000002</v>
      </c>
      <c r="L570" s="11">
        <v>0.35000000000000003</v>
      </c>
      <c r="M570" s="28">
        <v>2242.5</v>
      </c>
    </row>
    <row r="571" spans="1:13" ht="15.75" customHeight="1" x14ac:dyDescent="0.25">
      <c r="A571" s="6" t="s">
        <v>27</v>
      </c>
      <c r="B571" s="6">
        <v>1128299</v>
      </c>
      <c r="C571" s="7">
        <v>44515</v>
      </c>
      <c r="D571" s="6" t="s">
        <v>28</v>
      </c>
      <c r="E571" s="6" t="s">
        <v>40</v>
      </c>
      <c r="F571" s="6" t="s">
        <v>41</v>
      </c>
      <c r="G571" s="6" t="s">
        <v>18</v>
      </c>
      <c r="H571" s="8">
        <v>0.65000000000000013</v>
      </c>
      <c r="I571" s="9">
        <v>5750</v>
      </c>
      <c r="J571" s="10">
        <v>3737.5000000000009</v>
      </c>
      <c r="K571" s="10">
        <v>747.50000000000023</v>
      </c>
      <c r="L571" s="11">
        <v>0.2</v>
      </c>
      <c r="M571" s="28">
        <v>2990.0000000000009</v>
      </c>
    </row>
    <row r="572" spans="1:13" ht="15.75" customHeight="1" x14ac:dyDescent="0.25">
      <c r="A572" s="6" t="s">
        <v>27</v>
      </c>
      <c r="B572" s="6">
        <v>1128299</v>
      </c>
      <c r="C572" s="7">
        <v>44515</v>
      </c>
      <c r="D572" s="6" t="s">
        <v>28</v>
      </c>
      <c r="E572" s="6" t="s">
        <v>40</v>
      </c>
      <c r="F572" s="6" t="s">
        <v>41</v>
      </c>
      <c r="G572" s="6" t="s">
        <v>19</v>
      </c>
      <c r="H572" s="8">
        <v>0.60000000000000009</v>
      </c>
      <c r="I572" s="9">
        <v>4250</v>
      </c>
      <c r="J572" s="10">
        <v>2550.0000000000005</v>
      </c>
      <c r="K572" s="10">
        <v>892.50000000000023</v>
      </c>
      <c r="L572" s="11">
        <v>0.35000000000000003</v>
      </c>
      <c r="M572" s="28">
        <v>1657.5000000000002</v>
      </c>
    </row>
    <row r="573" spans="1:13" ht="15.75" customHeight="1" x14ac:dyDescent="0.25">
      <c r="A573" s="6" t="s">
        <v>27</v>
      </c>
      <c r="B573" s="6">
        <v>1128299</v>
      </c>
      <c r="C573" s="7">
        <v>44515</v>
      </c>
      <c r="D573" s="6" t="s">
        <v>28</v>
      </c>
      <c r="E573" s="6" t="s">
        <v>40</v>
      </c>
      <c r="F573" s="6" t="s">
        <v>41</v>
      </c>
      <c r="G573" s="6" t="s">
        <v>20</v>
      </c>
      <c r="H573" s="8">
        <v>0.60000000000000009</v>
      </c>
      <c r="I573" s="9">
        <v>4000</v>
      </c>
      <c r="J573" s="10">
        <v>2400.0000000000005</v>
      </c>
      <c r="K573" s="10">
        <v>720.00000000000011</v>
      </c>
      <c r="L573" s="11">
        <v>0.3</v>
      </c>
      <c r="M573" s="28">
        <v>1680.0000000000005</v>
      </c>
    </row>
    <row r="574" spans="1:13" ht="15.75" customHeight="1" x14ac:dyDescent="0.25">
      <c r="A574" s="6" t="s">
        <v>27</v>
      </c>
      <c r="B574" s="6">
        <v>1128299</v>
      </c>
      <c r="C574" s="7">
        <v>44515</v>
      </c>
      <c r="D574" s="6" t="s">
        <v>28</v>
      </c>
      <c r="E574" s="6" t="s">
        <v>40</v>
      </c>
      <c r="F574" s="6" t="s">
        <v>41</v>
      </c>
      <c r="G574" s="6" t="s">
        <v>21</v>
      </c>
      <c r="H574" s="8">
        <v>0.70000000000000007</v>
      </c>
      <c r="I574" s="9">
        <v>3500</v>
      </c>
      <c r="J574" s="10">
        <v>2450.0000000000005</v>
      </c>
      <c r="K574" s="10">
        <v>1225.0000000000005</v>
      </c>
      <c r="L574" s="11">
        <v>0.50000000000000011</v>
      </c>
      <c r="M574" s="28">
        <v>1225</v>
      </c>
    </row>
    <row r="575" spans="1:13" ht="15.75" customHeight="1" x14ac:dyDescent="0.25">
      <c r="A575" s="6" t="s">
        <v>27</v>
      </c>
      <c r="B575" s="6">
        <v>1128299</v>
      </c>
      <c r="C575" s="7">
        <v>44515</v>
      </c>
      <c r="D575" s="6" t="s">
        <v>28</v>
      </c>
      <c r="E575" s="6" t="s">
        <v>40</v>
      </c>
      <c r="F575" s="6" t="s">
        <v>41</v>
      </c>
      <c r="G575" s="6" t="s">
        <v>22</v>
      </c>
      <c r="H575" s="8">
        <v>0.75000000000000011</v>
      </c>
      <c r="I575" s="9">
        <v>4750</v>
      </c>
      <c r="J575" s="10">
        <v>3562.5000000000005</v>
      </c>
      <c r="K575" s="10">
        <v>534.37500000000011</v>
      </c>
      <c r="L575" s="11">
        <v>0.15000000000000002</v>
      </c>
      <c r="M575" s="28">
        <v>3028.1250000000005</v>
      </c>
    </row>
    <row r="576" spans="1:13" ht="15.75" customHeight="1" x14ac:dyDescent="0.25">
      <c r="A576" s="6" t="s">
        <v>27</v>
      </c>
      <c r="B576" s="6">
        <v>1128299</v>
      </c>
      <c r="C576" s="7">
        <v>44544</v>
      </c>
      <c r="D576" s="6" t="s">
        <v>28</v>
      </c>
      <c r="E576" s="6" t="s">
        <v>40</v>
      </c>
      <c r="F576" s="6" t="s">
        <v>41</v>
      </c>
      <c r="G576" s="6" t="s">
        <v>17</v>
      </c>
      <c r="H576" s="8">
        <v>0.60000000000000009</v>
      </c>
      <c r="I576" s="9">
        <v>6750</v>
      </c>
      <c r="J576" s="10">
        <v>4050.0000000000005</v>
      </c>
      <c r="K576" s="10">
        <v>1417.5000000000002</v>
      </c>
      <c r="L576" s="11">
        <v>0.35000000000000003</v>
      </c>
      <c r="M576" s="28">
        <v>2632.5</v>
      </c>
    </row>
    <row r="577" spans="1:13" ht="15.75" customHeight="1" x14ac:dyDescent="0.25">
      <c r="A577" s="6" t="s">
        <v>27</v>
      </c>
      <c r="B577" s="6">
        <v>1128299</v>
      </c>
      <c r="C577" s="7">
        <v>44544</v>
      </c>
      <c r="D577" s="6" t="s">
        <v>28</v>
      </c>
      <c r="E577" s="6" t="s">
        <v>40</v>
      </c>
      <c r="F577" s="6" t="s">
        <v>41</v>
      </c>
      <c r="G577" s="6" t="s">
        <v>18</v>
      </c>
      <c r="H577" s="8">
        <v>0.65000000000000013</v>
      </c>
      <c r="I577" s="9">
        <v>6750</v>
      </c>
      <c r="J577" s="10">
        <v>4387.5000000000009</v>
      </c>
      <c r="K577" s="10">
        <v>877.50000000000023</v>
      </c>
      <c r="L577" s="11">
        <v>0.2</v>
      </c>
      <c r="M577" s="28">
        <v>3510.0000000000009</v>
      </c>
    </row>
    <row r="578" spans="1:13" ht="15.75" customHeight="1" x14ac:dyDescent="0.25">
      <c r="A578" s="6" t="s">
        <v>27</v>
      </c>
      <c r="B578" s="6">
        <v>1128299</v>
      </c>
      <c r="C578" s="7">
        <v>44544</v>
      </c>
      <c r="D578" s="6" t="s">
        <v>28</v>
      </c>
      <c r="E578" s="6" t="s">
        <v>40</v>
      </c>
      <c r="F578" s="6" t="s">
        <v>41</v>
      </c>
      <c r="G578" s="6" t="s">
        <v>19</v>
      </c>
      <c r="H578" s="8">
        <v>0.60000000000000009</v>
      </c>
      <c r="I578" s="9">
        <v>4750</v>
      </c>
      <c r="J578" s="10">
        <v>2850.0000000000005</v>
      </c>
      <c r="K578" s="10">
        <v>997.50000000000023</v>
      </c>
      <c r="L578" s="11">
        <v>0.35000000000000003</v>
      </c>
      <c r="M578" s="28">
        <v>1852.5000000000002</v>
      </c>
    </row>
    <row r="579" spans="1:13" ht="15.75" customHeight="1" x14ac:dyDescent="0.25">
      <c r="A579" s="6" t="s">
        <v>27</v>
      </c>
      <c r="B579" s="6">
        <v>1128299</v>
      </c>
      <c r="C579" s="7">
        <v>44544</v>
      </c>
      <c r="D579" s="6" t="s">
        <v>28</v>
      </c>
      <c r="E579" s="6" t="s">
        <v>40</v>
      </c>
      <c r="F579" s="6" t="s">
        <v>41</v>
      </c>
      <c r="G579" s="6" t="s">
        <v>20</v>
      </c>
      <c r="H579" s="8">
        <v>0.60000000000000009</v>
      </c>
      <c r="I579" s="9">
        <v>4750</v>
      </c>
      <c r="J579" s="10">
        <v>2850.0000000000005</v>
      </c>
      <c r="K579" s="10">
        <v>855.00000000000011</v>
      </c>
      <c r="L579" s="11">
        <v>0.3</v>
      </c>
      <c r="M579" s="28">
        <v>1995.0000000000005</v>
      </c>
    </row>
    <row r="580" spans="1:13" ht="15.75" customHeight="1" x14ac:dyDescent="0.25">
      <c r="A580" s="6" t="s">
        <v>27</v>
      </c>
      <c r="B580" s="6">
        <v>1128299</v>
      </c>
      <c r="C580" s="7">
        <v>44544</v>
      </c>
      <c r="D580" s="6" t="s">
        <v>28</v>
      </c>
      <c r="E580" s="6" t="s">
        <v>40</v>
      </c>
      <c r="F580" s="6" t="s">
        <v>41</v>
      </c>
      <c r="G580" s="6" t="s">
        <v>21</v>
      </c>
      <c r="H580" s="8">
        <v>0.70000000000000007</v>
      </c>
      <c r="I580" s="9">
        <v>4000</v>
      </c>
      <c r="J580" s="10">
        <v>2800.0000000000005</v>
      </c>
      <c r="K580" s="10">
        <v>1400.0000000000005</v>
      </c>
      <c r="L580" s="11">
        <v>0.50000000000000011</v>
      </c>
      <c r="M580" s="28">
        <v>1400</v>
      </c>
    </row>
    <row r="581" spans="1:13" ht="15.75" customHeight="1" x14ac:dyDescent="0.25">
      <c r="A581" s="6" t="s">
        <v>27</v>
      </c>
      <c r="B581" s="6">
        <v>1128299</v>
      </c>
      <c r="C581" s="7">
        <v>44544</v>
      </c>
      <c r="D581" s="6" t="s">
        <v>28</v>
      </c>
      <c r="E581" s="6" t="s">
        <v>40</v>
      </c>
      <c r="F581" s="6" t="s">
        <v>41</v>
      </c>
      <c r="G581" s="6" t="s">
        <v>22</v>
      </c>
      <c r="H581" s="8">
        <v>0.75000000000000011</v>
      </c>
      <c r="I581" s="9">
        <v>5000</v>
      </c>
      <c r="J581" s="10">
        <v>3750.0000000000005</v>
      </c>
      <c r="K581" s="10">
        <v>562.50000000000011</v>
      </c>
      <c r="L581" s="11">
        <v>0.15000000000000002</v>
      </c>
      <c r="M581" s="28">
        <v>3187.5000000000005</v>
      </c>
    </row>
    <row r="582" spans="1:13" ht="15.75" customHeight="1" x14ac:dyDescent="0.25">
      <c r="A582" s="6" t="s">
        <v>27</v>
      </c>
      <c r="B582" s="6">
        <v>1128299</v>
      </c>
      <c r="C582" s="7">
        <v>44201</v>
      </c>
      <c r="D582" s="6" t="s">
        <v>28</v>
      </c>
      <c r="E582" s="6" t="s">
        <v>42</v>
      </c>
      <c r="F582" s="6" t="s">
        <v>43</v>
      </c>
      <c r="G582" s="6" t="s">
        <v>17</v>
      </c>
      <c r="H582" s="8">
        <v>0.3</v>
      </c>
      <c r="I582" s="9">
        <v>4250</v>
      </c>
      <c r="J582" s="10">
        <v>1275</v>
      </c>
      <c r="K582" s="10">
        <v>446.25000000000006</v>
      </c>
      <c r="L582" s="11">
        <v>0.35000000000000003</v>
      </c>
      <c r="M582" s="28">
        <v>828.75</v>
      </c>
    </row>
    <row r="583" spans="1:13" ht="15.75" customHeight="1" x14ac:dyDescent="0.25">
      <c r="A583" s="6" t="s">
        <v>27</v>
      </c>
      <c r="B583" s="6">
        <v>1128299</v>
      </c>
      <c r="C583" s="7">
        <v>44201</v>
      </c>
      <c r="D583" s="6" t="s">
        <v>28</v>
      </c>
      <c r="E583" s="6" t="s">
        <v>42</v>
      </c>
      <c r="F583" s="6" t="s">
        <v>43</v>
      </c>
      <c r="G583" s="6" t="s">
        <v>18</v>
      </c>
      <c r="H583" s="8">
        <v>0.4</v>
      </c>
      <c r="I583" s="9">
        <v>4250</v>
      </c>
      <c r="J583" s="10">
        <v>1700</v>
      </c>
      <c r="K583" s="10">
        <v>340</v>
      </c>
      <c r="L583" s="11">
        <v>0.2</v>
      </c>
      <c r="M583" s="28">
        <v>1360</v>
      </c>
    </row>
    <row r="584" spans="1:13" ht="15.75" customHeight="1" x14ac:dyDescent="0.25">
      <c r="A584" s="6" t="s">
        <v>27</v>
      </c>
      <c r="B584" s="6">
        <v>1128299</v>
      </c>
      <c r="C584" s="7">
        <v>44201</v>
      </c>
      <c r="D584" s="6" t="s">
        <v>28</v>
      </c>
      <c r="E584" s="6" t="s">
        <v>42</v>
      </c>
      <c r="F584" s="6" t="s">
        <v>43</v>
      </c>
      <c r="G584" s="6" t="s">
        <v>19</v>
      </c>
      <c r="H584" s="8">
        <v>0.4</v>
      </c>
      <c r="I584" s="9">
        <v>4250</v>
      </c>
      <c r="J584" s="10">
        <v>1700</v>
      </c>
      <c r="K584" s="10">
        <v>595</v>
      </c>
      <c r="L584" s="11">
        <v>0.35000000000000003</v>
      </c>
      <c r="M584" s="28">
        <v>1105</v>
      </c>
    </row>
    <row r="585" spans="1:13" ht="15.75" customHeight="1" x14ac:dyDescent="0.25">
      <c r="A585" s="6" t="s">
        <v>27</v>
      </c>
      <c r="B585" s="6">
        <v>1128299</v>
      </c>
      <c r="C585" s="7">
        <v>44201</v>
      </c>
      <c r="D585" s="6" t="s">
        <v>28</v>
      </c>
      <c r="E585" s="6" t="s">
        <v>42</v>
      </c>
      <c r="F585" s="6" t="s">
        <v>43</v>
      </c>
      <c r="G585" s="6" t="s">
        <v>20</v>
      </c>
      <c r="H585" s="8">
        <v>0.4</v>
      </c>
      <c r="I585" s="9">
        <v>2750</v>
      </c>
      <c r="J585" s="10">
        <v>1100</v>
      </c>
      <c r="K585" s="10">
        <v>330</v>
      </c>
      <c r="L585" s="11">
        <v>0.3</v>
      </c>
      <c r="M585" s="28">
        <v>770</v>
      </c>
    </row>
    <row r="586" spans="1:13" ht="15.75" customHeight="1" x14ac:dyDescent="0.25">
      <c r="A586" s="6" t="s">
        <v>27</v>
      </c>
      <c r="B586" s="6">
        <v>1128299</v>
      </c>
      <c r="C586" s="7">
        <v>44201</v>
      </c>
      <c r="D586" s="6" t="s">
        <v>28</v>
      </c>
      <c r="E586" s="6" t="s">
        <v>42</v>
      </c>
      <c r="F586" s="6" t="s">
        <v>43</v>
      </c>
      <c r="G586" s="6" t="s">
        <v>21</v>
      </c>
      <c r="H586" s="8">
        <v>0.45</v>
      </c>
      <c r="I586" s="9">
        <v>2250</v>
      </c>
      <c r="J586" s="10">
        <v>1012.5</v>
      </c>
      <c r="K586" s="10">
        <v>506.25</v>
      </c>
      <c r="L586" s="11">
        <v>0.5</v>
      </c>
      <c r="M586" s="28">
        <v>506.25</v>
      </c>
    </row>
    <row r="587" spans="1:13" ht="15.75" customHeight="1" x14ac:dyDescent="0.25">
      <c r="A587" s="6" t="s">
        <v>27</v>
      </c>
      <c r="B587" s="6">
        <v>1128299</v>
      </c>
      <c r="C587" s="7">
        <v>44201</v>
      </c>
      <c r="D587" s="6" t="s">
        <v>28</v>
      </c>
      <c r="E587" s="6" t="s">
        <v>42</v>
      </c>
      <c r="F587" s="6" t="s">
        <v>43</v>
      </c>
      <c r="G587" s="6" t="s">
        <v>22</v>
      </c>
      <c r="H587" s="8">
        <v>0.4</v>
      </c>
      <c r="I587" s="9">
        <v>4750</v>
      </c>
      <c r="J587" s="10">
        <v>1900</v>
      </c>
      <c r="K587" s="10">
        <v>285.00000000000006</v>
      </c>
      <c r="L587" s="11">
        <v>0.15000000000000002</v>
      </c>
      <c r="M587" s="28">
        <v>1615</v>
      </c>
    </row>
    <row r="588" spans="1:13" ht="15.75" customHeight="1" x14ac:dyDescent="0.25">
      <c r="A588" s="6" t="s">
        <v>27</v>
      </c>
      <c r="B588" s="6">
        <v>1128299</v>
      </c>
      <c r="C588" s="7">
        <v>44232</v>
      </c>
      <c r="D588" s="6" t="s">
        <v>28</v>
      </c>
      <c r="E588" s="6" t="s">
        <v>42</v>
      </c>
      <c r="F588" s="6" t="s">
        <v>43</v>
      </c>
      <c r="G588" s="6" t="s">
        <v>17</v>
      </c>
      <c r="H588" s="8">
        <v>0.3</v>
      </c>
      <c r="I588" s="9">
        <v>5250</v>
      </c>
      <c r="J588" s="10">
        <v>1575</v>
      </c>
      <c r="K588" s="10">
        <v>551.25</v>
      </c>
      <c r="L588" s="11">
        <v>0.35000000000000003</v>
      </c>
      <c r="M588" s="28">
        <v>1023.75</v>
      </c>
    </row>
    <row r="589" spans="1:13" ht="15.75" customHeight="1" x14ac:dyDescent="0.25">
      <c r="A589" s="6" t="s">
        <v>27</v>
      </c>
      <c r="B589" s="6">
        <v>1128299</v>
      </c>
      <c r="C589" s="7">
        <v>44232</v>
      </c>
      <c r="D589" s="6" t="s">
        <v>28</v>
      </c>
      <c r="E589" s="6" t="s">
        <v>42</v>
      </c>
      <c r="F589" s="6" t="s">
        <v>43</v>
      </c>
      <c r="G589" s="6" t="s">
        <v>18</v>
      </c>
      <c r="H589" s="8">
        <v>0.4</v>
      </c>
      <c r="I589" s="9">
        <v>4250</v>
      </c>
      <c r="J589" s="10">
        <v>1700</v>
      </c>
      <c r="K589" s="10">
        <v>340</v>
      </c>
      <c r="L589" s="11">
        <v>0.2</v>
      </c>
      <c r="M589" s="28">
        <v>1360</v>
      </c>
    </row>
    <row r="590" spans="1:13" ht="15.75" customHeight="1" x14ac:dyDescent="0.25">
      <c r="A590" s="6" t="s">
        <v>27</v>
      </c>
      <c r="B590" s="6">
        <v>1128299</v>
      </c>
      <c r="C590" s="7">
        <v>44232</v>
      </c>
      <c r="D590" s="6" t="s">
        <v>28</v>
      </c>
      <c r="E590" s="6" t="s">
        <v>42</v>
      </c>
      <c r="F590" s="6" t="s">
        <v>43</v>
      </c>
      <c r="G590" s="6" t="s">
        <v>19</v>
      </c>
      <c r="H590" s="8">
        <v>0.4</v>
      </c>
      <c r="I590" s="9">
        <v>4250</v>
      </c>
      <c r="J590" s="10">
        <v>1700</v>
      </c>
      <c r="K590" s="10">
        <v>595</v>
      </c>
      <c r="L590" s="11">
        <v>0.35000000000000003</v>
      </c>
      <c r="M590" s="28">
        <v>1105</v>
      </c>
    </row>
    <row r="591" spans="1:13" ht="15.75" customHeight="1" x14ac:dyDescent="0.25">
      <c r="A591" s="6" t="s">
        <v>27</v>
      </c>
      <c r="B591" s="6">
        <v>1128299</v>
      </c>
      <c r="C591" s="7">
        <v>44232</v>
      </c>
      <c r="D591" s="6" t="s">
        <v>28</v>
      </c>
      <c r="E591" s="6" t="s">
        <v>42</v>
      </c>
      <c r="F591" s="6" t="s">
        <v>43</v>
      </c>
      <c r="G591" s="6" t="s">
        <v>20</v>
      </c>
      <c r="H591" s="8">
        <v>0.4</v>
      </c>
      <c r="I591" s="9">
        <v>2750</v>
      </c>
      <c r="J591" s="10">
        <v>1100</v>
      </c>
      <c r="K591" s="10">
        <v>330</v>
      </c>
      <c r="L591" s="11">
        <v>0.3</v>
      </c>
      <c r="M591" s="28">
        <v>770</v>
      </c>
    </row>
    <row r="592" spans="1:13" ht="15.75" customHeight="1" x14ac:dyDescent="0.25">
      <c r="A592" s="6" t="s">
        <v>27</v>
      </c>
      <c r="B592" s="6">
        <v>1128299</v>
      </c>
      <c r="C592" s="7">
        <v>44232</v>
      </c>
      <c r="D592" s="6" t="s">
        <v>28</v>
      </c>
      <c r="E592" s="6" t="s">
        <v>42</v>
      </c>
      <c r="F592" s="6" t="s">
        <v>43</v>
      </c>
      <c r="G592" s="6" t="s">
        <v>21</v>
      </c>
      <c r="H592" s="8">
        <v>0.45</v>
      </c>
      <c r="I592" s="9">
        <v>2000</v>
      </c>
      <c r="J592" s="10">
        <v>900</v>
      </c>
      <c r="K592" s="10">
        <v>450</v>
      </c>
      <c r="L592" s="11">
        <v>0.5</v>
      </c>
      <c r="M592" s="28">
        <v>450</v>
      </c>
    </row>
    <row r="593" spans="1:13" ht="15.75" customHeight="1" x14ac:dyDescent="0.25">
      <c r="A593" s="6" t="s">
        <v>27</v>
      </c>
      <c r="B593" s="6">
        <v>1128299</v>
      </c>
      <c r="C593" s="7">
        <v>44232</v>
      </c>
      <c r="D593" s="6" t="s">
        <v>28</v>
      </c>
      <c r="E593" s="6" t="s">
        <v>42</v>
      </c>
      <c r="F593" s="6" t="s">
        <v>43</v>
      </c>
      <c r="G593" s="6" t="s">
        <v>22</v>
      </c>
      <c r="H593" s="8">
        <v>0.4</v>
      </c>
      <c r="I593" s="9">
        <v>4000</v>
      </c>
      <c r="J593" s="10">
        <v>1600</v>
      </c>
      <c r="K593" s="10">
        <v>240.00000000000003</v>
      </c>
      <c r="L593" s="11">
        <v>0.15000000000000002</v>
      </c>
      <c r="M593" s="28">
        <v>1360</v>
      </c>
    </row>
    <row r="594" spans="1:13" ht="15.75" customHeight="1" x14ac:dyDescent="0.25">
      <c r="A594" s="6" t="s">
        <v>27</v>
      </c>
      <c r="B594" s="6">
        <v>1128299</v>
      </c>
      <c r="C594" s="7">
        <v>44259</v>
      </c>
      <c r="D594" s="6" t="s">
        <v>28</v>
      </c>
      <c r="E594" s="6" t="s">
        <v>42</v>
      </c>
      <c r="F594" s="6" t="s">
        <v>43</v>
      </c>
      <c r="G594" s="6" t="s">
        <v>17</v>
      </c>
      <c r="H594" s="8">
        <v>0.4</v>
      </c>
      <c r="I594" s="9">
        <v>5500</v>
      </c>
      <c r="J594" s="10">
        <v>2200</v>
      </c>
      <c r="K594" s="10">
        <v>770.00000000000011</v>
      </c>
      <c r="L594" s="11">
        <v>0.35000000000000003</v>
      </c>
      <c r="M594" s="28">
        <v>1430</v>
      </c>
    </row>
    <row r="595" spans="1:13" ht="15.75" customHeight="1" x14ac:dyDescent="0.25">
      <c r="A595" s="6" t="s">
        <v>27</v>
      </c>
      <c r="B595" s="6">
        <v>1128299</v>
      </c>
      <c r="C595" s="7">
        <v>44259</v>
      </c>
      <c r="D595" s="6" t="s">
        <v>28</v>
      </c>
      <c r="E595" s="6" t="s">
        <v>42</v>
      </c>
      <c r="F595" s="6" t="s">
        <v>43</v>
      </c>
      <c r="G595" s="6" t="s">
        <v>18</v>
      </c>
      <c r="H595" s="8">
        <v>0.49999999999999994</v>
      </c>
      <c r="I595" s="9">
        <v>4000</v>
      </c>
      <c r="J595" s="10">
        <v>1999.9999999999998</v>
      </c>
      <c r="K595" s="10">
        <v>400</v>
      </c>
      <c r="L595" s="11">
        <v>0.2</v>
      </c>
      <c r="M595" s="28">
        <v>1599.9999999999998</v>
      </c>
    </row>
    <row r="596" spans="1:13" ht="15.75" customHeight="1" x14ac:dyDescent="0.25">
      <c r="A596" s="6" t="s">
        <v>27</v>
      </c>
      <c r="B596" s="6">
        <v>1128299</v>
      </c>
      <c r="C596" s="7">
        <v>44259</v>
      </c>
      <c r="D596" s="6" t="s">
        <v>28</v>
      </c>
      <c r="E596" s="6" t="s">
        <v>42</v>
      </c>
      <c r="F596" s="6" t="s">
        <v>43</v>
      </c>
      <c r="G596" s="6" t="s">
        <v>19</v>
      </c>
      <c r="H596" s="8">
        <v>0.54999999999999993</v>
      </c>
      <c r="I596" s="9">
        <v>4000</v>
      </c>
      <c r="J596" s="10">
        <v>2199.9999999999995</v>
      </c>
      <c r="K596" s="10">
        <v>769.99999999999989</v>
      </c>
      <c r="L596" s="11">
        <v>0.35000000000000003</v>
      </c>
      <c r="M596" s="28">
        <v>1429.9999999999995</v>
      </c>
    </row>
    <row r="597" spans="1:13" ht="15.75" customHeight="1" x14ac:dyDescent="0.25">
      <c r="A597" s="6" t="s">
        <v>27</v>
      </c>
      <c r="B597" s="6">
        <v>1128299</v>
      </c>
      <c r="C597" s="7">
        <v>44259</v>
      </c>
      <c r="D597" s="6" t="s">
        <v>28</v>
      </c>
      <c r="E597" s="6" t="s">
        <v>42</v>
      </c>
      <c r="F597" s="6" t="s">
        <v>43</v>
      </c>
      <c r="G597" s="6" t="s">
        <v>20</v>
      </c>
      <c r="H597" s="8">
        <v>0.54999999999999993</v>
      </c>
      <c r="I597" s="9">
        <v>3000</v>
      </c>
      <c r="J597" s="10">
        <v>1649.9999999999998</v>
      </c>
      <c r="K597" s="10">
        <v>494.99999999999989</v>
      </c>
      <c r="L597" s="11">
        <v>0.3</v>
      </c>
      <c r="M597" s="28">
        <v>1155</v>
      </c>
    </row>
    <row r="598" spans="1:13" ht="15.75" customHeight="1" x14ac:dyDescent="0.25">
      <c r="A598" s="6" t="s">
        <v>27</v>
      </c>
      <c r="B598" s="6">
        <v>1128299</v>
      </c>
      <c r="C598" s="7">
        <v>44259</v>
      </c>
      <c r="D598" s="6" t="s">
        <v>28</v>
      </c>
      <c r="E598" s="6" t="s">
        <v>42</v>
      </c>
      <c r="F598" s="6" t="s">
        <v>43</v>
      </c>
      <c r="G598" s="6" t="s">
        <v>21</v>
      </c>
      <c r="H598" s="8">
        <v>0.6</v>
      </c>
      <c r="I598" s="9">
        <v>1500</v>
      </c>
      <c r="J598" s="10">
        <v>900</v>
      </c>
      <c r="K598" s="10">
        <v>450</v>
      </c>
      <c r="L598" s="11">
        <v>0.5</v>
      </c>
      <c r="M598" s="28">
        <v>450</v>
      </c>
    </row>
    <row r="599" spans="1:13" ht="15.75" customHeight="1" x14ac:dyDescent="0.25">
      <c r="A599" s="6" t="s">
        <v>27</v>
      </c>
      <c r="B599" s="6">
        <v>1128299</v>
      </c>
      <c r="C599" s="7">
        <v>44259</v>
      </c>
      <c r="D599" s="6" t="s">
        <v>28</v>
      </c>
      <c r="E599" s="6" t="s">
        <v>42</v>
      </c>
      <c r="F599" s="6" t="s">
        <v>43</v>
      </c>
      <c r="G599" s="6" t="s">
        <v>22</v>
      </c>
      <c r="H599" s="8">
        <v>0.54999999999999993</v>
      </c>
      <c r="I599" s="9">
        <v>3500</v>
      </c>
      <c r="J599" s="10">
        <v>1924.9999999999998</v>
      </c>
      <c r="K599" s="10">
        <v>288.75</v>
      </c>
      <c r="L599" s="11">
        <v>0.15000000000000002</v>
      </c>
      <c r="M599" s="28">
        <v>1636.2499999999998</v>
      </c>
    </row>
    <row r="600" spans="1:13" ht="15.75" customHeight="1" x14ac:dyDescent="0.25">
      <c r="A600" s="6" t="s">
        <v>27</v>
      </c>
      <c r="B600" s="6">
        <v>1128299</v>
      </c>
      <c r="C600" s="7">
        <v>44291</v>
      </c>
      <c r="D600" s="6" t="s">
        <v>28</v>
      </c>
      <c r="E600" s="6" t="s">
        <v>42</v>
      </c>
      <c r="F600" s="6" t="s">
        <v>43</v>
      </c>
      <c r="G600" s="6" t="s">
        <v>17</v>
      </c>
      <c r="H600" s="8">
        <v>0.6</v>
      </c>
      <c r="I600" s="9">
        <v>5250</v>
      </c>
      <c r="J600" s="10">
        <v>3150</v>
      </c>
      <c r="K600" s="10">
        <v>1102.5</v>
      </c>
      <c r="L600" s="11">
        <v>0.35000000000000003</v>
      </c>
      <c r="M600" s="28">
        <v>2047.5</v>
      </c>
    </row>
    <row r="601" spans="1:13" ht="15.75" customHeight="1" x14ac:dyDescent="0.25">
      <c r="A601" s="6" t="s">
        <v>27</v>
      </c>
      <c r="B601" s="6">
        <v>1128299</v>
      </c>
      <c r="C601" s="7">
        <v>44291</v>
      </c>
      <c r="D601" s="6" t="s">
        <v>28</v>
      </c>
      <c r="E601" s="6" t="s">
        <v>42</v>
      </c>
      <c r="F601" s="6" t="s">
        <v>43</v>
      </c>
      <c r="G601" s="6" t="s">
        <v>18</v>
      </c>
      <c r="H601" s="8">
        <v>0.65</v>
      </c>
      <c r="I601" s="9">
        <v>3250</v>
      </c>
      <c r="J601" s="10">
        <v>2112.5</v>
      </c>
      <c r="K601" s="10">
        <v>422.5</v>
      </c>
      <c r="L601" s="11">
        <v>0.2</v>
      </c>
      <c r="M601" s="28">
        <v>1690</v>
      </c>
    </row>
    <row r="602" spans="1:13" ht="15.75" customHeight="1" x14ac:dyDescent="0.25">
      <c r="A602" s="6" t="s">
        <v>27</v>
      </c>
      <c r="B602" s="6">
        <v>1128299</v>
      </c>
      <c r="C602" s="7">
        <v>44291</v>
      </c>
      <c r="D602" s="6" t="s">
        <v>28</v>
      </c>
      <c r="E602" s="6" t="s">
        <v>42</v>
      </c>
      <c r="F602" s="6" t="s">
        <v>43</v>
      </c>
      <c r="G602" s="6" t="s">
        <v>19</v>
      </c>
      <c r="H602" s="8">
        <v>0.65</v>
      </c>
      <c r="I602" s="9">
        <v>3750</v>
      </c>
      <c r="J602" s="10">
        <v>2437.5</v>
      </c>
      <c r="K602" s="10">
        <v>853.12500000000011</v>
      </c>
      <c r="L602" s="11">
        <v>0.35000000000000003</v>
      </c>
      <c r="M602" s="28">
        <v>1584.375</v>
      </c>
    </row>
    <row r="603" spans="1:13" ht="15.75" customHeight="1" x14ac:dyDescent="0.25">
      <c r="A603" s="6" t="s">
        <v>27</v>
      </c>
      <c r="B603" s="6">
        <v>1128299</v>
      </c>
      <c r="C603" s="7">
        <v>44291</v>
      </c>
      <c r="D603" s="6" t="s">
        <v>28</v>
      </c>
      <c r="E603" s="6" t="s">
        <v>42</v>
      </c>
      <c r="F603" s="6" t="s">
        <v>43</v>
      </c>
      <c r="G603" s="6" t="s">
        <v>20</v>
      </c>
      <c r="H603" s="8">
        <v>0.6</v>
      </c>
      <c r="I603" s="9">
        <v>2750</v>
      </c>
      <c r="J603" s="10">
        <v>1650</v>
      </c>
      <c r="K603" s="10">
        <v>495</v>
      </c>
      <c r="L603" s="11">
        <v>0.3</v>
      </c>
      <c r="M603" s="28">
        <v>1155</v>
      </c>
    </row>
    <row r="604" spans="1:13" ht="15.75" customHeight="1" x14ac:dyDescent="0.25">
      <c r="A604" s="6" t="s">
        <v>27</v>
      </c>
      <c r="B604" s="6">
        <v>1128299</v>
      </c>
      <c r="C604" s="7">
        <v>44291</v>
      </c>
      <c r="D604" s="6" t="s">
        <v>28</v>
      </c>
      <c r="E604" s="6" t="s">
        <v>42</v>
      </c>
      <c r="F604" s="6" t="s">
        <v>43</v>
      </c>
      <c r="G604" s="6" t="s">
        <v>21</v>
      </c>
      <c r="H604" s="8">
        <v>0.65</v>
      </c>
      <c r="I604" s="9">
        <v>1750</v>
      </c>
      <c r="J604" s="10">
        <v>1137.5</v>
      </c>
      <c r="K604" s="10">
        <v>568.75</v>
      </c>
      <c r="L604" s="11">
        <v>0.5</v>
      </c>
      <c r="M604" s="28">
        <v>568.75</v>
      </c>
    </row>
    <row r="605" spans="1:13" ht="15.75" customHeight="1" x14ac:dyDescent="0.25">
      <c r="A605" s="6" t="s">
        <v>27</v>
      </c>
      <c r="B605" s="6">
        <v>1128299</v>
      </c>
      <c r="C605" s="7">
        <v>44291</v>
      </c>
      <c r="D605" s="6" t="s">
        <v>28</v>
      </c>
      <c r="E605" s="6" t="s">
        <v>42</v>
      </c>
      <c r="F605" s="6" t="s">
        <v>43</v>
      </c>
      <c r="G605" s="6" t="s">
        <v>22</v>
      </c>
      <c r="H605" s="8">
        <v>0.8</v>
      </c>
      <c r="I605" s="9">
        <v>3250</v>
      </c>
      <c r="J605" s="10">
        <v>2600</v>
      </c>
      <c r="K605" s="10">
        <v>390.00000000000006</v>
      </c>
      <c r="L605" s="11">
        <v>0.15000000000000002</v>
      </c>
      <c r="M605" s="28">
        <v>2210</v>
      </c>
    </row>
    <row r="606" spans="1:13" ht="15.75" customHeight="1" x14ac:dyDescent="0.25">
      <c r="A606" s="6" t="s">
        <v>27</v>
      </c>
      <c r="B606" s="6">
        <v>1128299</v>
      </c>
      <c r="C606" s="7">
        <v>44322</v>
      </c>
      <c r="D606" s="6" t="s">
        <v>28</v>
      </c>
      <c r="E606" s="6" t="s">
        <v>42</v>
      </c>
      <c r="F606" s="6" t="s">
        <v>43</v>
      </c>
      <c r="G606" s="6" t="s">
        <v>17</v>
      </c>
      <c r="H606" s="8">
        <v>0.6</v>
      </c>
      <c r="I606" s="9">
        <v>5250</v>
      </c>
      <c r="J606" s="10">
        <v>3150</v>
      </c>
      <c r="K606" s="10">
        <v>1575</v>
      </c>
      <c r="L606" s="11">
        <v>0.5</v>
      </c>
      <c r="M606" s="28">
        <v>1575</v>
      </c>
    </row>
    <row r="607" spans="1:13" ht="15.75" customHeight="1" x14ac:dyDescent="0.25">
      <c r="A607" s="6" t="s">
        <v>27</v>
      </c>
      <c r="B607" s="6">
        <v>1128299</v>
      </c>
      <c r="C607" s="7">
        <v>44322</v>
      </c>
      <c r="D607" s="6" t="s">
        <v>28</v>
      </c>
      <c r="E607" s="6" t="s">
        <v>42</v>
      </c>
      <c r="F607" s="6" t="s">
        <v>43</v>
      </c>
      <c r="G607" s="6" t="s">
        <v>18</v>
      </c>
      <c r="H607" s="8">
        <v>0.65</v>
      </c>
      <c r="I607" s="9">
        <v>3750</v>
      </c>
      <c r="J607" s="10">
        <v>2437.5</v>
      </c>
      <c r="K607" s="10">
        <v>853.125</v>
      </c>
      <c r="L607" s="11">
        <v>0.35</v>
      </c>
      <c r="M607" s="28">
        <v>1584.375</v>
      </c>
    </row>
    <row r="608" spans="1:13" ht="15.75" customHeight="1" x14ac:dyDescent="0.25">
      <c r="A608" s="6" t="s">
        <v>27</v>
      </c>
      <c r="B608" s="6">
        <v>1128299</v>
      </c>
      <c r="C608" s="7">
        <v>44322</v>
      </c>
      <c r="D608" s="6" t="s">
        <v>28</v>
      </c>
      <c r="E608" s="6" t="s">
        <v>42</v>
      </c>
      <c r="F608" s="6" t="s">
        <v>43</v>
      </c>
      <c r="G608" s="6" t="s">
        <v>19</v>
      </c>
      <c r="H608" s="8">
        <v>0.65</v>
      </c>
      <c r="I608" s="9">
        <v>3750</v>
      </c>
      <c r="J608" s="10">
        <v>2437.5</v>
      </c>
      <c r="K608" s="10">
        <v>1218.75</v>
      </c>
      <c r="L608" s="11">
        <v>0.5</v>
      </c>
      <c r="M608" s="28">
        <v>1218.75</v>
      </c>
    </row>
    <row r="609" spans="1:13" ht="15.75" customHeight="1" x14ac:dyDescent="0.25">
      <c r="A609" s="6" t="s">
        <v>27</v>
      </c>
      <c r="B609" s="6">
        <v>1128299</v>
      </c>
      <c r="C609" s="7">
        <v>44322</v>
      </c>
      <c r="D609" s="6" t="s">
        <v>28</v>
      </c>
      <c r="E609" s="6" t="s">
        <v>42</v>
      </c>
      <c r="F609" s="6" t="s">
        <v>43</v>
      </c>
      <c r="G609" s="6" t="s">
        <v>20</v>
      </c>
      <c r="H609" s="8">
        <v>0.6</v>
      </c>
      <c r="I609" s="9">
        <v>2750</v>
      </c>
      <c r="J609" s="10">
        <v>1650</v>
      </c>
      <c r="K609" s="10">
        <v>742.49999999999989</v>
      </c>
      <c r="L609" s="11">
        <v>0.44999999999999996</v>
      </c>
      <c r="M609" s="28">
        <v>907.50000000000011</v>
      </c>
    </row>
    <row r="610" spans="1:13" ht="15.75" customHeight="1" x14ac:dyDescent="0.25">
      <c r="A610" s="6" t="s">
        <v>27</v>
      </c>
      <c r="B610" s="6">
        <v>1128299</v>
      </c>
      <c r="C610" s="7">
        <v>44322</v>
      </c>
      <c r="D610" s="6" t="s">
        <v>28</v>
      </c>
      <c r="E610" s="6" t="s">
        <v>42</v>
      </c>
      <c r="F610" s="6" t="s">
        <v>43</v>
      </c>
      <c r="G610" s="6" t="s">
        <v>21</v>
      </c>
      <c r="H610" s="8">
        <v>0.65</v>
      </c>
      <c r="I610" s="9">
        <v>1750</v>
      </c>
      <c r="J610" s="10">
        <v>1137.5</v>
      </c>
      <c r="K610" s="10">
        <v>739.37500000000011</v>
      </c>
      <c r="L610" s="11">
        <v>0.65000000000000013</v>
      </c>
      <c r="M610" s="28">
        <v>398.12499999999989</v>
      </c>
    </row>
    <row r="611" spans="1:13" ht="15.75" customHeight="1" x14ac:dyDescent="0.25">
      <c r="A611" s="6" t="s">
        <v>27</v>
      </c>
      <c r="B611" s="6">
        <v>1128299</v>
      </c>
      <c r="C611" s="7">
        <v>44322</v>
      </c>
      <c r="D611" s="6" t="s">
        <v>28</v>
      </c>
      <c r="E611" s="6" t="s">
        <v>42</v>
      </c>
      <c r="F611" s="6" t="s">
        <v>43</v>
      </c>
      <c r="G611" s="6" t="s">
        <v>22</v>
      </c>
      <c r="H611" s="8">
        <v>0.8</v>
      </c>
      <c r="I611" s="9">
        <v>4750</v>
      </c>
      <c r="J611" s="10">
        <v>3800</v>
      </c>
      <c r="K611" s="10">
        <v>1140</v>
      </c>
      <c r="L611" s="11">
        <v>0.3</v>
      </c>
      <c r="M611" s="28">
        <v>2660</v>
      </c>
    </row>
    <row r="612" spans="1:13" ht="15.75" customHeight="1" x14ac:dyDescent="0.25">
      <c r="A612" s="6" t="s">
        <v>27</v>
      </c>
      <c r="B612" s="6">
        <v>1128299</v>
      </c>
      <c r="C612" s="7">
        <v>44352</v>
      </c>
      <c r="D612" s="6" t="s">
        <v>28</v>
      </c>
      <c r="E612" s="6" t="s">
        <v>42</v>
      </c>
      <c r="F612" s="6" t="s">
        <v>43</v>
      </c>
      <c r="G612" s="6" t="s">
        <v>17</v>
      </c>
      <c r="H612" s="8">
        <v>0.6</v>
      </c>
      <c r="I612" s="9">
        <v>7250</v>
      </c>
      <c r="J612" s="10">
        <v>4350</v>
      </c>
      <c r="K612" s="10">
        <v>2175</v>
      </c>
      <c r="L612" s="11">
        <v>0.5</v>
      </c>
      <c r="M612" s="28">
        <v>2175</v>
      </c>
    </row>
    <row r="613" spans="1:13" ht="15.75" customHeight="1" x14ac:dyDescent="0.25">
      <c r="A613" s="6" t="s">
        <v>27</v>
      </c>
      <c r="B613" s="6">
        <v>1128299</v>
      </c>
      <c r="C613" s="7">
        <v>44352</v>
      </c>
      <c r="D613" s="6" t="s">
        <v>28</v>
      </c>
      <c r="E613" s="6" t="s">
        <v>42</v>
      </c>
      <c r="F613" s="6" t="s">
        <v>43</v>
      </c>
      <c r="G613" s="6" t="s">
        <v>18</v>
      </c>
      <c r="H613" s="8">
        <v>0.65</v>
      </c>
      <c r="I613" s="9">
        <v>5750</v>
      </c>
      <c r="J613" s="10">
        <v>3737.5</v>
      </c>
      <c r="K613" s="10">
        <v>1308.125</v>
      </c>
      <c r="L613" s="11">
        <v>0.35</v>
      </c>
      <c r="M613" s="28">
        <v>2429.375</v>
      </c>
    </row>
    <row r="614" spans="1:13" ht="15.75" customHeight="1" x14ac:dyDescent="0.25">
      <c r="A614" s="6" t="s">
        <v>27</v>
      </c>
      <c r="B614" s="6">
        <v>1128299</v>
      </c>
      <c r="C614" s="7">
        <v>44352</v>
      </c>
      <c r="D614" s="6" t="s">
        <v>28</v>
      </c>
      <c r="E614" s="6" t="s">
        <v>42</v>
      </c>
      <c r="F614" s="6" t="s">
        <v>43</v>
      </c>
      <c r="G614" s="6" t="s">
        <v>19</v>
      </c>
      <c r="H614" s="8">
        <v>0.65</v>
      </c>
      <c r="I614" s="9">
        <v>5750</v>
      </c>
      <c r="J614" s="10">
        <v>3737.5</v>
      </c>
      <c r="K614" s="10">
        <v>1868.75</v>
      </c>
      <c r="L614" s="11">
        <v>0.5</v>
      </c>
      <c r="M614" s="28">
        <v>1868.75</v>
      </c>
    </row>
    <row r="615" spans="1:13" ht="15.75" customHeight="1" x14ac:dyDescent="0.25">
      <c r="A615" s="6" t="s">
        <v>27</v>
      </c>
      <c r="B615" s="6">
        <v>1128299</v>
      </c>
      <c r="C615" s="7">
        <v>44352</v>
      </c>
      <c r="D615" s="6" t="s">
        <v>28</v>
      </c>
      <c r="E615" s="6" t="s">
        <v>42</v>
      </c>
      <c r="F615" s="6" t="s">
        <v>43</v>
      </c>
      <c r="G615" s="6" t="s">
        <v>20</v>
      </c>
      <c r="H615" s="8">
        <v>0.65</v>
      </c>
      <c r="I615" s="9">
        <v>4500</v>
      </c>
      <c r="J615" s="10">
        <v>2925</v>
      </c>
      <c r="K615" s="10">
        <v>1316.2499999999998</v>
      </c>
      <c r="L615" s="11">
        <v>0.44999999999999996</v>
      </c>
      <c r="M615" s="28">
        <v>1608.7500000000002</v>
      </c>
    </row>
    <row r="616" spans="1:13" ht="15.75" customHeight="1" x14ac:dyDescent="0.25">
      <c r="A616" s="6" t="s">
        <v>27</v>
      </c>
      <c r="B616" s="6">
        <v>1128299</v>
      </c>
      <c r="C616" s="7">
        <v>44352</v>
      </c>
      <c r="D616" s="6" t="s">
        <v>28</v>
      </c>
      <c r="E616" s="6" t="s">
        <v>42</v>
      </c>
      <c r="F616" s="6" t="s">
        <v>43</v>
      </c>
      <c r="G616" s="6" t="s">
        <v>21</v>
      </c>
      <c r="H616" s="8">
        <v>0.70000000000000007</v>
      </c>
      <c r="I616" s="9">
        <v>3250</v>
      </c>
      <c r="J616" s="10">
        <v>2275</v>
      </c>
      <c r="K616" s="10">
        <v>1478.7500000000002</v>
      </c>
      <c r="L616" s="11">
        <v>0.65000000000000013</v>
      </c>
      <c r="M616" s="28">
        <v>796.24999999999977</v>
      </c>
    </row>
    <row r="617" spans="1:13" ht="15.75" customHeight="1" x14ac:dyDescent="0.25">
      <c r="A617" s="6" t="s">
        <v>27</v>
      </c>
      <c r="B617" s="6">
        <v>1128299</v>
      </c>
      <c r="C617" s="7">
        <v>44352</v>
      </c>
      <c r="D617" s="6" t="s">
        <v>28</v>
      </c>
      <c r="E617" s="6" t="s">
        <v>42</v>
      </c>
      <c r="F617" s="6" t="s">
        <v>43</v>
      </c>
      <c r="G617" s="6" t="s">
        <v>22</v>
      </c>
      <c r="H617" s="8">
        <v>0.85000000000000009</v>
      </c>
      <c r="I617" s="9">
        <v>6250</v>
      </c>
      <c r="J617" s="10">
        <v>5312.5000000000009</v>
      </c>
      <c r="K617" s="10">
        <v>1593.7500000000002</v>
      </c>
      <c r="L617" s="11">
        <v>0.3</v>
      </c>
      <c r="M617" s="28">
        <v>3718.7500000000009</v>
      </c>
    </row>
    <row r="618" spans="1:13" ht="15.75" customHeight="1" x14ac:dyDescent="0.25">
      <c r="A618" s="6" t="s">
        <v>27</v>
      </c>
      <c r="B618" s="6">
        <v>1128299</v>
      </c>
      <c r="C618" s="7">
        <v>44381</v>
      </c>
      <c r="D618" s="6" t="s">
        <v>28</v>
      </c>
      <c r="E618" s="6" t="s">
        <v>42</v>
      </c>
      <c r="F618" s="6" t="s">
        <v>43</v>
      </c>
      <c r="G618" s="6" t="s">
        <v>17</v>
      </c>
      <c r="H618" s="8">
        <v>0.65</v>
      </c>
      <c r="I618" s="9">
        <v>7750</v>
      </c>
      <c r="J618" s="10">
        <v>5037.5</v>
      </c>
      <c r="K618" s="10">
        <v>2266.875</v>
      </c>
      <c r="L618" s="11">
        <v>0.45</v>
      </c>
      <c r="M618" s="28">
        <v>2770.625</v>
      </c>
    </row>
    <row r="619" spans="1:13" ht="15.75" customHeight="1" x14ac:dyDescent="0.25">
      <c r="A619" s="6" t="s">
        <v>27</v>
      </c>
      <c r="B619" s="6">
        <v>1128299</v>
      </c>
      <c r="C619" s="7">
        <v>44381</v>
      </c>
      <c r="D619" s="6" t="s">
        <v>28</v>
      </c>
      <c r="E619" s="6" t="s">
        <v>42</v>
      </c>
      <c r="F619" s="6" t="s">
        <v>43</v>
      </c>
      <c r="G619" s="6" t="s">
        <v>18</v>
      </c>
      <c r="H619" s="8">
        <v>0.70000000000000007</v>
      </c>
      <c r="I619" s="9">
        <v>6250</v>
      </c>
      <c r="J619" s="10">
        <v>4375</v>
      </c>
      <c r="K619" s="10">
        <v>1312.5</v>
      </c>
      <c r="L619" s="11">
        <v>0.3</v>
      </c>
      <c r="M619" s="28">
        <v>3062.5</v>
      </c>
    </row>
    <row r="620" spans="1:13" ht="15.75" customHeight="1" x14ac:dyDescent="0.25">
      <c r="A620" s="6" t="s">
        <v>27</v>
      </c>
      <c r="B620" s="6">
        <v>1128299</v>
      </c>
      <c r="C620" s="7">
        <v>44381</v>
      </c>
      <c r="D620" s="6" t="s">
        <v>28</v>
      </c>
      <c r="E620" s="6" t="s">
        <v>42</v>
      </c>
      <c r="F620" s="6" t="s">
        <v>43</v>
      </c>
      <c r="G620" s="6" t="s">
        <v>19</v>
      </c>
      <c r="H620" s="8">
        <v>0.70000000000000007</v>
      </c>
      <c r="I620" s="9">
        <v>5750</v>
      </c>
      <c r="J620" s="10">
        <v>4025.0000000000005</v>
      </c>
      <c r="K620" s="10">
        <v>1811.2500000000002</v>
      </c>
      <c r="L620" s="11">
        <v>0.45</v>
      </c>
      <c r="M620" s="28">
        <v>2213.75</v>
      </c>
    </row>
    <row r="621" spans="1:13" ht="15.75" customHeight="1" x14ac:dyDescent="0.25">
      <c r="A621" s="6" t="s">
        <v>27</v>
      </c>
      <c r="B621" s="6">
        <v>1128299</v>
      </c>
      <c r="C621" s="7">
        <v>44381</v>
      </c>
      <c r="D621" s="6" t="s">
        <v>28</v>
      </c>
      <c r="E621" s="6" t="s">
        <v>42</v>
      </c>
      <c r="F621" s="6" t="s">
        <v>43</v>
      </c>
      <c r="G621" s="6" t="s">
        <v>20</v>
      </c>
      <c r="H621" s="8">
        <v>0.65</v>
      </c>
      <c r="I621" s="9">
        <v>4750</v>
      </c>
      <c r="J621" s="10">
        <v>3087.5</v>
      </c>
      <c r="K621" s="10">
        <v>1235</v>
      </c>
      <c r="L621" s="11">
        <v>0.39999999999999997</v>
      </c>
      <c r="M621" s="28">
        <v>1852.5</v>
      </c>
    </row>
    <row r="622" spans="1:13" ht="15.75" customHeight="1" x14ac:dyDescent="0.25">
      <c r="A622" s="6" t="s">
        <v>27</v>
      </c>
      <c r="B622" s="6">
        <v>1128299</v>
      </c>
      <c r="C622" s="7">
        <v>44381</v>
      </c>
      <c r="D622" s="6" t="s">
        <v>28</v>
      </c>
      <c r="E622" s="6" t="s">
        <v>42</v>
      </c>
      <c r="F622" s="6" t="s">
        <v>43</v>
      </c>
      <c r="G622" s="6" t="s">
        <v>21</v>
      </c>
      <c r="H622" s="8">
        <v>0.70000000000000007</v>
      </c>
      <c r="I622" s="9">
        <v>5250</v>
      </c>
      <c r="J622" s="10">
        <v>3675.0000000000005</v>
      </c>
      <c r="K622" s="10">
        <v>2205.0000000000005</v>
      </c>
      <c r="L622" s="11">
        <v>0.60000000000000009</v>
      </c>
      <c r="M622" s="28">
        <v>1470</v>
      </c>
    </row>
    <row r="623" spans="1:13" ht="15.75" customHeight="1" x14ac:dyDescent="0.25">
      <c r="A623" s="6" t="s">
        <v>27</v>
      </c>
      <c r="B623" s="6">
        <v>1128299</v>
      </c>
      <c r="C623" s="7">
        <v>44381</v>
      </c>
      <c r="D623" s="6" t="s">
        <v>28</v>
      </c>
      <c r="E623" s="6" t="s">
        <v>42</v>
      </c>
      <c r="F623" s="6" t="s">
        <v>43</v>
      </c>
      <c r="G623" s="6" t="s">
        <v>22</v>
      </c>
      <c r="H623" s="8">
        <v>0.85000000000000009</v>
      </c>
      <c r="I623" s="9">
        <v>5250</v>
      </c>
      <c r="J623" s="10">
        <v>4462.5000000000009</v>
      </c>
      <c r="K623" s="10">
        <v>1115.6250000000002</v>
      </c>
      <c r="L623" s="11">
        <v>0.25</v>
      </c>
      <c r="M623" s="28">
        <v>3346.8750000000009</v>
      </c>
    </row>
    <row r="624" spans="1:13" ht="15.75" customHeight="1" x14ac:dyDescent="0.25">
      <c r="A624" s="6" t="s">
        <v>27</v>
      </c>
      <c r="B624" s="6">
        <v>1128299</v>
      </c>
      <c r="C624" s="7">
        <v>44413</v>
      </c>
      <c r="D624" s="6" t="s">
        <v>28</v>
      </c>
      <c r="E624" s="6" t="s">
        <v>42</v>
      </c>
      <c r="F624" s="6" t="s">
        <v>43</v>
      </c>
      <c r="G624" s="6" t="s">
        <v>17</v>
      </c>
      <c r="H624" s="8">
        <v>0.70000000000000007</v>
      </c>
      <c r="I624" s="9">
        <v>7250</v>
      </c>
      <c r="J624" s="10">
        <v>5075.0000000000009</v>
      </c>
      <c r="K624" s="10">
        <v>2283.7500000000005</v>
      </c>
      <c r="L624" s="11">
        <v>0.45</v>
      </c>
      <c r="M624" s="28">
        <v>2791.2500000000005</v>
      </c>
    </row>
    <row r="625" spans="1:13" ht="15.75" customHeight="1" x14ac:dyDescent="0.25">
      <c r="A625" s="6" t="s">
        <v>27</v>
      </c>
      <c r="B625" s="6">
        <v>1128299</v>
      </c>
      <c r="C625" s="7">
        <v>44413</v>
      </c>
      <c r="D625" s="6" t="s">
        <v>28</v>
      </c>
      <c r="E625" s="6" t="s">
        <v>42</v>
      </c>
      <c r="F625" s="6" t="s">
        <v>43</v>
      </c>
      <c r="G625" s="6" t="s">
        <v>18</v>
      </c>
      <c r="H625" s="8">
        <v>0.75000000000000011</v>
      </c>
      <c r="I625" s="9">
        <v>6750</v>
      </c>
      <c r="J625" s="10">
        <v>5062.5000000000009</v>
      </c>
      <c r="K625" s="10">
        <v>1518.7500000000002</v>
      </c>
      <c r="L625" s="11">
        <v>0.3</v>
      </c>
      <c r="M625" s="28">
        <v>3543.7500000000009</v>
      </c>
    </row>
    <row r="626" spans="1:13" ht="15.75" customHeight="1" x14ac:dyDescent="0.25">
      <c r="A626" s="6" t="s">
        <v>27</v>
      </c>
      <c r="B626" s="6">
        <v>1128299</v>
      </c>
      <c r="C626" s="7">
        <v>44413</v>
      </c>
      <c r="D626" s="6" t="s">
        <v>28</v>
      </c>
      <c r="E626" s="6" t="s">
        <v>42</v>
      </c>
      <c r="F626" s="6" t="s">
        <v>43</v>
      </c>
      <c r="G626" s="6" t="s">
        <v>19</v>
      </c>
      <c r="H626" s="8">
        <v>0.70000000000000007</v>
      </c>
      <c r="I626" s="9">
        <v>5500</v>
      </c>
      <c r="J626" s="10">
        <v>3850.0000000000005</v>
      </c>
      <c r="K626" s="10">
        <v>1732.5000000000002</v>
      </c>
      <c r="L626" s="11">
        <v>0.45</v>
      </c>
      <c r="M626" s="28">
        <v>2117.5</v>
      </c>
    </row>
    <row r="627" spans="1:13" ht="15.75" customHeight="1" x14ac:dyDescent="0.25">
      <c r="A627" s="6" t="s">
        <v>27</v>
      </c>
      <c r="B627" s="6">
        <v>1128299</v>
      </c>
      <c r="C627" s="7">
        <v>44413</v>
      </c>
      <c r="D627" s="6" t="s">
        <v>28</v>
      </c>
      <c r="E627" s="6" t="s">
        <v>42</v>
      </c>
      <c r="F627" s="6" t="s">
        <v>43</v>
      </c>
      <c r="G627" s="6" t="s">
        <v>20</v>
      </c>
      <c r="H627" s="8">
        <v>0.70000000000000007</v>
      </c>
      <c r="I627" s="9">
        <v>5000</v>
      </c>
      <c r="J627" s="10">
        <v>3500.0000000000005</v>
      </c>
      <c r="K627" s="10">
        <v>1400</v>
      </c>
      <c r="L627" s="11">
        <v>0.39999999999999997</v>
      </c>
      <c r="M627" s="28">
        <v>2100.0000000000005</v>
      </c>
    </row>
    <row r="628" spans="1:13" ht="15.75" customHeight="1" x14ac:dyDescent="0.25">
      <c r="A628" s="6" t="s">
        <v>27</v>
      </c>
      <c r="B628" s="6">
        <v>1128299</v>
      </c>
      <c r="C628" s="7">
        <v>44413</v>
      </c>
      <c r="D628" s="6" t="s">
        <v>28</v>
      </c>
      <c r="E628" s="6" t="s">
        <v>42</v>
      </c>
      <c r="F628" s="6" t="s">
        <v>43</v>
      </c>
      <c r="G628" s="6" t="s">
        <v>21</v>
      </c>
      <c r="H628" s="8">
        <v>0.75</v>
      </c>
      <c r="I628" s="9">
        <v>5000</v>
      </c>
      <c r="J628" s="10">
        <v>3750</v>
      </c>
      <c r="K628" s="10">
        <v>2250.0000000000005</v>
      </c>
      <c r="L628" s="11">
        <v>0.60000000000000009</v>
      </c>
      <c r="M628" s="28">
        <v>1499.9999999999995</v>
      </c>
    </row>
    <row r="629" spans="1:13" ht="15.75" customHeight="1" x14ac:dyDescent="0.25">
      <c r="A629" s="6" t="s">
        <v>27</v>
      </c>
      <c r="B629" s="6">
        <v>1128299</v>
      </c>
      <c r="C629" s="7">
        <v>44413</v>
      </c>
      <c r="D629" s="6" t="s">
        <v>28</v>
      </c>
      <c r="E629" s="6" t="s">
        <v>42</v>
      </c>
      <c r="F629" s="6" t="s">
        <v>43</v>
      </c>
      <c r="G629" s="6" t="s">
        <v>22</v>
      </c>
      <c r="H629" s="8">
        <v>0.8</v>
      </c>
      <c r="I629" s="9">
        <v>4000</v>
      </c>
      <c r="J629" s="10">
        <v>3200</v>
      </c>
      <c r="K629" s="10">
        <v>800</v>
      </c>
      <c r="L629" s="11">
        <v>0.25</v>
      </c>
      <c r="M629" s="28">
        <v>2400</v>
      </c>
    </row>
    <row r="630" spans="1:13" ht="15.75" customHeight="1" x14ac:dyDescent="0.25">
      <c r="A630" s="6" t="s">
        <v>27</v>
      </c>
      <c r="B630" s="6">
        <v>1128299</v>
      </c>
      <c r="C630" s="7">
        <v>44445</v>
      </c>
      <c r="D630" s="6" t="s">
        <v>28</v>
      </c>
      <c r="E630" s="6" t="s">
        <v>42</v>
      </c>
      <c r="F630" s="6" t="s">
        <v>43</v>
      </c>
      <c r="G630" s="6" t="s">
        <v>17</v>
      </c>
      <c r="H630" s="8">
        <v>0.65000000000000013</v>
      </c>
      <c r="I630" s="9">
        <v>6000</v>
      </c>
      <c r="J630" s="10">
        <v>3900.0000000000009</v>
      </c>
      <c r="K630" s="10">
        <v>1560.0000000000005</v>
      </c>
      <c r="L630" s="11">
        <v>0.4</v>
      </c>
      <c r="M630" s="28">
        <v>2340.0000000000005</v>
      </c>
    </row>
    <row r="631" spans="1:13" ht="15.75" customHeight="1" x14ac:dyDescent="0.25">
      <c r="A631" s="6" t="s">
        <v>27</v>
      </c>
      <c r="B631" s="6">
        <v>1128299</v>
      </c>
      <c r="C631" s="7">
        <v>44445</v>
      </c>
      <c r="D631" s="6" t="s">
        <v>28</v>
      </c>
      <c r="E631" s="6" t="s">
        <v>42</v>
      </c>
      <c r="F631" s="6" t="s">
        <v>43</v>
      </c>
      <c r="G631" s="6" t="s">
        <v>18</v>
      </c>
      <c r="H631" s="8">
        <v>0.70000000000000018</v>
      </c>
      <c r="I631" s="9">
        <v>6000</v>
      </c>
      <c r="J631" s="10">
        <v>4200.0000000000009</v>
      </c>
      <c r="K631" s="10">
        <v>1050.0000000000002</v>
      </c>
      <c r="L631" s="11">
        <v>0.25</v>
      </c>
      <c r="M631" s="28">
        <v>3150.0000000000009</v>
      </c>
    </row>
    <row r="632" spans="1:13" ht="15.75" customHeight="1" x14ac:dyDescent="0.25">
      <c r="A632" s="6" t="s">
        <v>27</v>
      </c>
      <c r="B632" s="6">
        <v>1128299</v>
      </c>
      <c r="C632" s="7">
        <v>44445</v>
      </c>
      <c r="D632" s="6" t="s">
        <v>28</v>
      </c>
      <c r="E632" s="6" t="s">
        <v>42</v>
      </c>
      <c r="F632" s="6" t="s">
        <v>43</v>
      </c>
      <c r="G632" s="6" t="s">
        <v>19</v>
      </c>
      <c r="H632" s="8">
        <v>0.65000000000000013</v>
      </c>
      <c r="I632" s="9">
        <v>4500</v>
      </c>
      <c r="J632" s="10">
        <v>2925.0000000000005</v>
      </c>
      <c r="K632" s="10">
        <v>1170.0000000000002</v>
      </c>
      <c r="L632" s="11">
        <v>0.4</v>
      </c>
      <c r="M632" s="28">
        <v>1755.0000000000002</v>
      </c>
    </row>
    <row r="633" spans="1:13" ht="15.75" customHeight="1" x14ac:dyDescent="0.25">
      <c r="A633" s="6" t="s">
        <v>27</v>
      </c>
      <c r="B633" s="6">
        <v>1128299</v>
      </c>
      <c r="C633" s="7">
        <v>44445</v>
      </c>
      <c r="D633" s="6" t="s">
        <v>28</v>
      </c>
      <c r="E633" s="6" t="s">
        <v>42</v>
      </c>
      <c r="F633" s="6" t="s">
        <v>43</v>
      </c>
      <c r="G633" s="6" t="s">
        <v>20</v>
      </c>
      <c r="H633" s="8">
        <v>0.65000000000000013</v>
      </c>
      <c r="I633" s="9">
        <v>4000</v>
      </c>
      <c r="J633" s="10">
        <v>2600.0000000000005</v>
      </c>
      <c r="K633" s="10">
        <v>910.00000000000011</v>
      </c>
      <c r="L633" s="11">
        <v>0.35</v>
      </c>
      <c r="M633" s="28">
        <v>1690.0000000000005</v>
      </c>
    </row>
    <row r="634" spans="1:13" ht="15.75" customHeight="1" x14ac:dyDescent="0.25">
      <c r="A634" s="6" t="s">
        <v>27</v>
      </c>
      <c r="B634" s="6">
        <v>1128299</v>
      </c>
      <c r="C634" s="7">
        <v>44445</v>
      </c>
      <c r="D634" s="6" t="s">
        <v>28</v>
      </c>
      <c r="E634" s="6" t="s">
        <v>42</v>
      </c>
      <c r="F634" s="6" t="s">
        <v>43</v>
      </c>
      <c r="G634" s="6" t="s">
        <v>21</v>
      </c>
      <c r="H634" s="8">
        <v>0.75000000000000011</v>
      </c>
      <c r="I634" s="9">
        <v>4000</v>
      </c>
      <c r="J634" s="10">
        <v>3000.0000000000005</v>
      </c>
      <c r="K634" s="10">
        <v>1650.0000000000007</v>
      </c>
      <c r="L634" s="11">
        <v>0.55000000000000016</v>
      </c>
      <c r="M634" s="28">
        <v>1349.9999999999998</v>
      </c>
    </row>
    <row r="635" spans="1:13" ht="15.75" customHeight="1" x14ac:dyDescent="0.25">
      <c r="A635" s="6" t="s">
        <v>27</v>
      </c>
      <c r="B635" s="6">
        <v>1128299</v>
      </c>
      <c r="C635" s="7">
        <v>44445</v>
      </c>
      <c r="D635" s="6" t="s">
        <v>28</v>
      </c>
      <c r="E635" s="6" t="s">
        <v>42</v>
      </c>
      <c r="F635" s="6" t="s">
        <v>43</v>
      </c>
      <c r="G635" s="6" t="s">
        <v>22</v>
      </c>
      <c r="H635" s="8">
        <v>0.70000000000000007</v>
      </c>
      <c r="I635" s="9">
        <v>4250</v>
      </c>
      <c r="J635" s="10">
        <v>2975.0000000000005</v>
      </c>
      <c r="K635" s="10">
        <v>595.00000000000011</v>
      </c>
      <c r="L635" s="11">
        <v>0.2</v>
      </c>
      <c r="M635" s="28">
        <v>2380.0000000000005</v>
      </c>
    </row>
    <row r="636" spans="1:13" ht="15.75" customHeight="1" x14ac:dyDescent="0.25">
      <c r="A636" s="6" t="s">
        <v>27</v>
      </c>
      <c r="B636" s="6">
        <v>1128299</v>
      </c>
      <c r="C636" s="7">
        <v>44474</v>
      </c>
      <c r="D636" s="6" t="s">
        <v>28</v>
      </c>
      <c r="E636" s="6" t="s">
        <v>42</v>
      </c>
      <c r="F636" s="6" t="s">
        <v>43</v>
      </c>
      <c r="G636" s="6" t="s">
        <v>17</v>
      </c>
      <c r="H636" s="8">
        <v>0.55000000000000004</v>
      </c>
      <c r="I636" s="9">
        <v>5250</v>
      </c>
      <c r="J636" s="10">
        <v>2887.5000000000005</v>
      </c>
      <c r="K636" s="10">
        <v>1155.0000000000002</v>
      </c>
      <c r="L636" s="11">
        <v>0.4</v>
      </c>
      <c r="M636" s="28">
        <v>1732.5000000000002</v>
      </c>
    </row>
    <row r="637" spans="1:13" ht="15.75" customHeight="1" x14ac:dyDescent="0.25">
      <c r="A637" s="6" t="s">
        <v>27</v>
      </c>
      <c r="B637" s="6">
        <v>1128299</v>
      </c>
      <c r="C637" s="7">
        <v>44474</v>
      </c>
      <c r="D637" s="6" t="s">
        <v>28</v>
      </c>
      <c r="E637" s="6" t="s">
        <v>42</v>
      </c>
      <c r="F637" s="6" t="s">
        <v>43</v>
      </c>
      <c r="G637" s="6" t="s">
        <v>18</v>
      </c>
      <c r="H637" s="8">
        <v>0.60000000000000009</v>
      </c>
      <c r="I637" s="9">
        <v>5250</v>
      </c>
      <c r="J637" s="10">
        <v>3150.0000000000005</v>
      </c>
      <c r="K637" s="10">
        <v>787.50000000000011</v>
      </c>
      <c r="L637" s="11">
        <v>0.25</v>
      </c>
      <c r="M637" s="28">
        <v>2362.5000000000005</v>
      </c>
    </row>
    <row r="638" spans="1:13" ht="15.75" customHeight="1" x14ac:dyDescent="0.25">
      <c r="A638" s="6" t="s">
        <v>27</v>
      </c>
      <c r="B638" s="6">
        <v>1128299</v>
      </c>
      <c r="C638" s="7">
        <v>44474</v>
      </c>
      <c r="D638" s="6" t="s">
        <v>28</v>
      </c>
      <c r="E638" s="6" t="s">
        <v>42</v>
      </c>
      <c r="F638" s="6" t="s">
        <v>43</v>
      </c>
      <c r="G638" s="6" t="s">
        <v>19</v>
      </c>
      <c r="H638" s="8">
        <v>0.55000000000000004</v>
      </c>
      <c r="I638" s="9">
        <v>3500</v>
      </c>
      <c r="J638" s="10">
        <v>1925.0000000000002</v>
      </c>
      <c r="K638" s="10">
        <v>770.00000000000011</v>
      </c>
      <c r="L638" s="11">
        <v>0.4</v>
      </c>
      <c r="M638" s="28">
        <v>1155</v>
      </c>
    </row>
    <row r="639" spans="1:13" ht="15.75" customHeight="1" x14ac:dyDescent="0.25">
      <c r="A639" s="6" t="s">
        <v>27</v>
      </c>
      <c r="B639" s="6">
        <v>1128299</v>
      </c>
      <c r="C639" s="7">
        <v>44474</v>
      </c>
      <c r="D639" s="6" t="s">
        <v>28</v>
      </c>
      <c r="E639" s="6" t="s">
        <v>42</v>
      </c>
      <c r="F639" s="6" t="s">
        <v>43</v>
      </c>
      <c r="G639" s="6" t="s">
        <v>20</v>
      </c>
      <c r="H639" s="8">
        <v>0.55000000000000004</v>
      </c>
      <c r="I639" s="9">
        <v>3250</v>
      </c>
      <c r="J639" s="10">
        <v>1787.5000000000002</v>
      </c>
      <c r="K639" s="10">
        <v>625.625</v>
      </c>
      <c r="L639" s="11">
        <v>0.35</v>
      </c>
      <c r="M639" s="28">
        <v>1161.8750000000002</v>
      </c>
    </row>
    <row r="640" spans="1:13" ht="15.75" customHeight="1" x14ac:dyDescent="0.25">
      <c r="A640" s="6" t="s">
        <v>27</v>
      </c>
      <c r="B640" s="6">
        <v>1128299</v>
      </c>
      <c r="C640" s="7">
        <v>44474</v>
      </c>
      <c r="D640" s="6" t="s">
        <v>28</v>
      </c>
      <c r="E640" s="6" t="s">
        <v>42</v>
      </c>
      <c r="F640" s="6" t="s">
        <v>43</v>
      </c>
      <c r="G640" s="6" t="s">
        <v>21</v>
      </c>
      <c r="H640" s="8">
        <v>0.65</v>
      </c>
      <c r="I640" s="9">
        <v>3000</v>
      </c>
      <c r="J640" s="10">
        <v>1950</v>
      </c>
      <c r="K640" s="10">
        <v>1072.5000000000002</v>
      </c>
      <c r="L640" s="11">
        <v>0.55000000000000016</v>
      </c>
      <c r="M640" s="28">
        <v>877.49999999999977</v>
      </c>
    </row>
    <row r="641" spans="1:13" ht="15.75" customHeight="1" x14ac:dyDescent="0.25">
      <c r="A641" s="6" t="s">
        <v>27</v>
      </c>
      <c r="B641" s="6">
        <v>1128299</v>
      </c>
      <c r="C641" s="7">
        <v>44474</v>
      </c>
      <c r="D641" s="6" t="s">
        <v>28</v>
      </c>
      <c r="E641" s="6" t="s">
        <v>42</v>
      </c>
      <c r="F641" s="6" t="s">
        <v>43</v>
      </c>
      <c r="G641" s="6" t="s">
        <v>22</v>
      </c>
      <c r="H641" s="8">
        <v>0.70000000000000007</v>
      </c>
      <c r="I641" s="9">
        <v>3500</v>
      </c>
      <c r="J641" s="10">
        <v>2450.0000000000005</v>
      </c>
      <c r="K641" s="10">
        <v>490.00000000000011</v>
      </c>
      <c r="L641" s="11">
        <v>0.2</v>
      </c>
      <c r="M641" s="28">
        <v>1960.0000000000005</v>
      </c>
    </row>
    <row r="642" spans="1:13" ht="15.75" customHeight="1" x14ac:dyDescent="0.25">
      <c r="A642" s="6" t="s">
        <v>27</v>
      </c>
      <c r="B642" s="6">
        <v>1128299</v>
      </c>
      <c r="C642" s="7">
        <v>44505</v>
      </c>
      <c r="D642" s="6" t="s">
        <v>28</v>
      </c>
      <c r="E642" s="6" t="s">
        <v>42</v>
      </c>
      <c r="F642" s="6" t="s">
        <v>43</v>
      </c>
      <c r="G642" s="6" t="s">
        <v>17</v>
      </c>
      <c r="H642" s="8">
        <v>0.55000000000000004</v>
      </c>
      <c r="I642" s="9">
        <v>5750</v>
      </c>
      <c r="J642" s="10">
        <v>3162.5000000000005</v>
      </c>
      <c r="K642" s="10">
        <v>1265.0000000000002</v>
      </c>
      <c r="L642" s="11">
        <v>0.4</v>
      </c>
      <c r="M642" s="28">
        <v>1897.5000000000002</v>
      </c>
    </row>
    <row r="643" spans="1:13" ht="15.75" customHeight="1" x14ac:dyDescent="0.25">
      <c r="A643" s="6" t="s">
        <v>27</v>
      </c>
      <c r="B643" s="6">
        <v>1128299</v>
      </c>
      <c r="C643" s="7">
        <v>44505</v>
      </c>
      <c r="D643" s="6" t="s">
        <v>28</v>
      </c>
      <c r="E643" s="6" t="s">
        <v>42</v>
      </c>
      <c r="F643" s="6" t="s">
        <v>43</v>
      </c>
      <c r="G643" s="6" t="s">
        <v>18</v>
      </c>
      <c r="H643" s="8">
        <v>0.60000000000000009</v>
      </c>
      <c r="I643" s="9">
        <v>5750</v>
      </c>
      <c r="J643" s="10">
        <v>3450.0000000000005</v>
      </c>
      <c r="K643" s="10">
        <v>862.50000000000011</v>
      </c>
      <c r="L643" s="11">
        <v>0.25</v>
      </c>
      <c r="M643" s="28">
        <v>2587.5000000000005</v>
      </c>
    </row>
    <row r="644" spans="1:13" ht="15.75" customHeight="1" x14ac:dyDescent="0.25">
      <c r="A644" s="6" t="s">
        <v>27</v>
      </c>
      <c r="B644" s="6">
        <v>1128299</v>
      </c>
      <c r="C644" s="7">
        <v>44505</v>
      </c>
      <c r="D644" s="6" t="s">
        <v>28</v>
      </c>
      <c r="E644" s="6" t="s">
        <v>42</v>
      </c>
      <c r="F644" s="6" t="s">
        <v>43</v>
      </c>
      <c r="G644" s="6" t="s">
        <v>19</v>
      </c>
      <c r="H644" s="8">
        <v>0.55000000000000004</v>
      </c>
      <c r="I644" s="9">
        <v>4250</v>
      </c>
      <c r="J644" s="10">
        <v>2337.5</v>
      </c>
      <c r="K644" s="10">
        <v>935</v>
      </c>
      <c r="L644" s="11">
        <v>0.4</v>
      </c>
      <c r="M644" s="28">
        <v>1402.5</v>
      </c>
    </row>
    <row r="645" spans="1:13" ht="15.75" customHeight="1" x14ac:dyDescent="0.25">
      <c r="A645" s="6" t="s">
        <v>27</v>
      </c>
      <c r="B645" s="6">
        <v>1128299</v>
      </c>
      <c r="C645" s="7">
        <v>44505</v>
      </c>
      <c r="D645" s="6" t="s">
        <v>28</v>
      </c>
      <c r="E645" s="6" t="s">
        <v>42</v>
      </c>
      <c r="F645" s="6" t="s">
        <v>43</v>
      </c>
      <c r="G645" s="6" t="s">
        <v>20</v>
      </c>
      <c r="H645" s="8">
        <v>0.65000000000000013</v>
      </c>
      <c r="I645" s="9">
        <v>4000</v>
      </c>
      <c r="J645" s="10">
        <v>2600.0000000000005</v>
      </c>
      <c r="K645" s="10">
        <v>910.00000000000011</v>
      </c>
      <c r="L645" s="11">
        <v>0.35</v>
      </c>
      <c r="M645" s="28">
        <v>1690.0000000000005</v>
      </c>
    </row>
    <row r="646" spans="1:13" ht="15.75" customHeight="1" x14ac:dyDescent="0.25">
      <c r="A646" s="6" t="s">
        <v>27</v>
      </c>
      <c r="B646" s="6">
        <v>1128299</v>
      </c>
      <c r="C646" s="7">
        <v>44505</v>
      </c>
      <c r="D646" s="6" t="s">
        <v>28</v>
      </c>
      <c r="E646" s="6" t="s">
        <v>42</v>
      </c>
      <c r="F646" s="6" t="s">
        <v>43</v>
      </c>
      <c r="G646" s="6" t="s">
        <v>21</v>
      </c>
      <c r="H646" s="8">
        <v>0.75000000000000011</v>
      </c>
      <c r="I646" s="9">
        <v>3750</v>
      </c>
      <c r="J646" s="10">
        <v>2812.5000000000005</v>
      </c>
      <c r="K646" s="10">
        <v>1546.8750000000007</v>
      </c>
      <c r="L646" s="11">
        <v>0.55000000000000016</v>
      </c>
      <c r="M646" s="28">
        <v>1265.6249999999998</v>
      </c>
    </row>
    <row r="647" spans="1:13" ht="15.75" customHeight="1" x14ac:dyDescent="0.25">
      <c r="A647" s="6" t="s">
        <v>27</v>
      </c>
      <c r="B647" s="6">
        <v>1128299</v>
      </c>
      <c r="C647" s="7">
        <v>44505</v>
      </c>
      <c r="D647" s="6" t="s">
        <v>28</v>
      </c>
      <c r="E647" s="6" t="s">
        <v>42</v>
      </c>
      <c r="F647" s="6" t="s">
        <v>43</v>
      </c>
      <c r="G647" s="6" t="s">
        <v>22</v>
      </c>
      <c r="H647" s="8">
        <v>0.80000000000000016</v>
      </c>
      <c r="I647" s="9">
        <v>5000</v>
      </c>
      <c r="J647" s="10">
        <v>4000.0000000000009</v>
      </c>
      <c r="K647" s="10">
        <v>800.00000000000023</v>
      </c>
      <c r="L647" s="11">
        <v>0.2</v>
      </c>
      <c r="M647" s="28">
        <v>3200.0000000000009</v>
      </c>
    </row>
    <row r="648" spans="1:13" ht="15.75" customHeight="1" x14ac:dyDescent="0.25">
      <c r="A648" s="6" t="s">
        <v>27</v>
      </c>
      <c r="B648" s="6">
        <v>1128299</v>
      </c>
      <c r="C648" s="7">
        <v>44534</v>
      </c>
      <c r="D648" s="6" t="s">
        <v>28</v>
      </c>
      <c r="E648" s="6" t="s">
        <v>42</v>
      </c>
      <c r="F648" s="6" t="s">
        <v>43</v>
      </c>
      <c r="G648" s="6" t="s">
        <v>17</v>
      </c>
      <c r="H648" s="8">
        <v>0.65000000000000013</v>
      </c>
      <c r="I648" s="9">
        <v>7000</v>
      </c>
      <c r="J648" s="10">
        <v>4550.0000000000009</v>
      </c>
      <c r="K648" s="10">
        <v>1820.0000000000005</v>
      </c>
      <c r="L648" s="11">
        <v>0.4</v>
      </c>
      <c r="M648" s="28">
        <v>2730.0000000000005</v>
      </c>
    </row>
    <row r="649" spans="1:13" ht="15.75" customHeight="1" x14ac:dyDescent="0.25">
      <c r="A649" s="6" t="s">
        <v>27</v>
      </c>
      <c r="B649" s="6">
        <v>1128299</v>
      </c>
      <c r="C649" s="7">
        <v>44534</v>
      </c>
      <c r="D649" s="6" t="s">
        <v>28</v>
      </c>
      <c r="E649" s="6" t="s">
        <v>42</v>
      </c>
      <c r="F649" s="6" t="s">
        <v>43</v>
      </c>
      <c r="G649" s="6" t="s">
        <v>18</v>
      </c>
      <c r="H649" s="8">
        <v>0.70000000000000018</v>
      </c>
      <c r="I649" s="9">
        <v>7000</v>
      </c>
      <c r="J649" s="10">
        <v>4900.0000000000009</v>
      </c>
      <c r="K649" s="10">
        <v>1225.0000000000002</v>
      </c>
      <c r="L649" s="11">
        <v>0.25</v>
      </c>
      <c r="M649" s="28">
        <v>3675.0000000000009</v>
      </c>
    </row>
    <row r="650" spans="1:13" ht="15.75" customHeight="1" x14ac:dyDescent="0.25">
      <c r="A650" s="6" t="s">
        <v>27</v>
      </c>
      <c r="B650" s="6">
        <v>1128299</v>
      </c>
      <c r="C650" s="7">
        <v>44534</v>
      </c>
      <c r="D650" s="6" t="s">
        <v>28</v>
      </c>
      <c r="E650" s="6" t="s">
        <v>42</v>
      </c>
      <c r="F650" s="6" t="s">
        <v>43</v>
      </c>
      <c r="G650" s="6" t="s">
        <v>19</v>
      </c>
      <c r="H650" s="8">
        <v>0.65000000000000013</v>
      </c>
      <c r="I650" s="9">
        <v>5000</v>
      </c>
      <c r="J650" s="10">
        <v>3250.0000000000005</v>
      </c>
      <c r="K650" s="10">
        <v>1300.0000000000002</v>
      </c>
      <c r="L650" s="11">
        <v>0.4</v>
      </c>
      <c r="M650" s="28">
        <v>1950.0000000000002</v>
      </c>
    </row>
    <row r="651" spans="1:13" ht="15.75" customHeight="1" x14ac:dyDescent="0.25">
      <c r="A651" s="6" t="s">
        <v>27</v>
      </c>
      <c r="B651" s="6">
        <v>1128299</v>
      </c>
      <c r="C651" s="7">
        <v>44534</v>
      </c>
      <c r="D651" s="6" t="s">
        <v>28</v>
      </c>
      <c r="E651" s="6" t="s">
        <v>42</v>
      </c>
      <c r="F651" s="6" t="s">
        <v>43</v>
      </c>
      <c r="G651" s="6" t="s">
        <v>20</v>
      </c>
      <c r="H651" s="8">
        <v>0.65000000000000013</v>
      </c>
      <c r="I651" s="9">
        <v>5000</v>
      </c>
      <c r="J651" s="10">
        <v>3250.0000000000005</v>
      </c>
      <c r="K651" s="10">
        <v>1137.5</v>
      </c>
      <c r="L651" s="11">
        <v>0.35</v>
      </c>
      <c r="M651" s="28">
        <v>2112.5000000000005</v>
      </c>
    </row>
    <row r="652" spans="1:13" ht="15.75" customHeight="1" x14ac:dyDescent="0.25">
      <c r="A652" s="6" t="s">
        <v>27</v>
      </c>
      <c r="B652" s="6">
        <v>1128299</v>
      </c>
      <c r="C652" s="7">
        <v>44534</v>
      </c>
      <c r="D652" s="6" t="s">
        <v>28</v>
      </c>
      <c r="E652" s="6" t="s">
        <v>42</v>
      </c>
      <c r="F652" s="6" t="s">
        <v>43</v>
      </c>
      <c r="G652" s="6" t="s">
        <v>21</v>
      </c>
      <c r="H652" s="8">
        <v>0.75000000000000011</v>
      </c>
      <c r="I652" s="9">
        <v>4250</v>
      </c>
      <c r="J652" s="10">
        <v>3187.5000000000005</v>
      </c>
      <c r="K652" s="10">
        <v>1753.1250000000007</v>
      </c>
      <c r="L652" s="11">
        <v>0.55000000000000016</v>
      </c>
      <c r="M652" s="28">
        <v>1434.3749999999998</v>
      </c>
    </row>
    <row r="653" spans="1:13" ht="15.75" customHeight="1" x14ac:dyDescent="0.25">
      <c r="A653" s="6" t="s">
        <v>27</v>
      </c>
      <c r="B653" s="6">
        <v>1128299</v>
      </c>
      <c r="C653" s="7">
        <v>44534</v>
      </c>
      <c r="D653" s="6" t="s">
        <v>28</v>
      </c>
      <c r="E653" s="6" t="s">
        <v>42</v>
      </c>
      <c r="F653" s="6" t="s">
        <v>43</v>
      </c>
      <c r="G653" s="6" t="s">
        <v>22</v>
      </c>
      <c r="H653" s="8">
        <v>0.80000000000000016</v>
      </c>
      <c r="I653" s="9">
        <v>5250</v>
      </c>
      <c r="J653" s="10">
        <v>4200.0000000000009</v>
      </c>
      <c r="K653" s="10">
        <v>840.00000000000023</v>
      </c>
      <c r="L653" s="11">
        <v>0.2</v>
      </c>
      <c r="M653" s="28">
        <v>3360.0000000000009</v>
      </c>
    </row>
    <row r="654" spans="1:13" ht="15.75" customHeight="1" x14ac:dyDescent="0.25">
      <c r="A654" s="6" t="s">
        <v>27</v>
      </c>
      <c r="B654" s="6">
        <v>1128299</v>
      </c>
      <c r="C654" s="7">
        <v>44199</v>
      </c>
      <c r="D654" s="6" t="s">
        <v>28</v>
      </c>
      <c r="E654" s="6" t="s">
        <v>44</v>
      </c>
      <c r="F654" s="6" t="s">
        <v>45</v>
      </c>
      <c r="G654" s="6" t="s">
        <v>17</v>
      </c>
      <c r="H654" s="8">
        <v>0.4</v>
      </c>
      <c r="I654" s="9">
        <v>4500</v>
      </c>
      <c r="J654" s="10">
        <v>1800</v>
      </c>
      <c r="K654" s="10">
        <v>540</v>
      </c>
      <c r="L654" s="11">
        <v>0.3</v>
      </c>
      <c r="M654" s="28">
        <v>1260</v>
      </c>
    </row>
    <row r="655" spans="1:13" ht="15.75" customHeight="1" x14ac:dyDescent="0.25">
      <c r="A655" s="6" t="s">
        <v>27</v>
      </c>
      <c r="B655" s="6">
        <v>1128299</v>
      </c>
      <c r="C655" s="7">
        <v>44199</v>
      </c>
      <c r="D655" s="6" t="s">
        <v>28</v>
      </c>
      <c r="E655" s="6" t="s">
        <v>44</v>
      </c>
      <c r="F655" s="6" t="s">
        <v>45</v>
      </c>
      <c r="G655" s="6" t="s">
        <v>18</v>
      </c>
      <c r="H655" s="8">
        <v>0.5</v>
      </c>
      <c r="I655" s="9">
        <v>4500</v>
      </c>
      <c r="J655" s="10">
        <v>2250</v>
      </c>
      <c r="K655" s="10">
        <v>562.5</v>
      </c>
      <c r="L655" s="11">
        <v>0.25</v>
      </c>
      <c r="M655" s="28">
        <v>1687.5</v>
      </c>
    </row>
    <row r="656" spans="1:13" ht="15.75" customHeight="1" x14ac:dyDescent="0.25">
      <c r="A656" s="6" t="s">
        <v>27</v>
      </c>
      <c r="B656" s="6">
        <v>1128299</v>
      </c>
      <c r="C656" s="7">
        <v>44199</v>
      </c>
      <c r="D656" s="6" t="s">
        <v>28</v>
      </c>
      <c r="E656" s="6" t="s">
        <v>44</v>
      </c>
      <c r="F656" s="6" t="s">
        <v>45</v>
      </c>
      <c r="G656" s="6" t="s">
        <v>19</v>
      </c>
      <c r="H656" s="8">
        <v>0.5</v>
      </c>
      <c r="I656" s="9">
        <v>4500</v>
      </c>
      <c r="J656" s="10">
        <v>2250</v>
      </c>
      <c r="K656" s="10">
        <v>562.5</v>
      </c>
      <c r="L656" s="11">
        <v>0.25</v>
      </c>
      <c r="M656" s="28">
        <v>1687.5</v>
      </c>
    </row>
    <row r="657" spans="1:13" ht="15.75" customHeight="1" x14ac:dyDescent="0.25">
      <c r="A657" s="6" t="s">
        <v>27</v>
      </c>
      <c r="B657" s="6">
        <v>1128299</v>
      </c>
      <c r="C657" s="7">
        <v>44199</v>
      </c>
      <c r="D657" s="6" t="s">
        <v>28</v>
      </c>
      <c r="E657" s="6" t="s">
        <v>44</v>
      </c>
      <c r="F657" s="6" t="s">
        <v>45</v>
      </c>
      <c r="G657" s="6" t="s">
        <v>20</v>
      </c>
      <c r="H657" s="8">
        <v>0.5</v>
      </c>
      <c r="I657" s="9">
        <v>3000</v>
      </c>
      <c r="J657" s="10">
        <v>1500</v>
      </c>
      <c r="K657" s="10">
        <v>450</v>
      </c>
      <c r="L657" s="11">
        <v>0.3</v>
      </c>
      <c r="M657" s="28">
        <v>1050</v>
      </c>
    </row>
    <row r="658" spans="1:13" ht="15.75" customHeight="1" x14ac:dyDescent="0.25">
      <c r="A658" s="6" t="s">
        <v>27</v>
      </c>
      <c r="B658" s="6">
        <v>1128299</v>
      </c>
      <c r="C658" s="7">
        <v>44199</v>
      </c>
      <c r="D658" s="6" t="s">
        <v>28</v>
      </c>
      <c r="E658" s="6" t="s">
        <v>44</v>
      </c>
      <c r="F658" s="6" t="s">
        <v>45</v>
      </c>
      <c r="G658" s="6" t="s">
        <v>21</v>
      </c>
      <c r="H658" s="8">
        <v>0.55000000000000004</v>
      </c>
      <c r="I658" s="9">
        <v>2500</v>
      </c>
      <c r="J658" s="10">
        <v>1375</v>
      </c>
      <c r="K658" s="10">
        <v>343.75</v>
      </c>
      <c r="L658" s="11">
        <v>0.25</v>
      </c>
      <c r="M658" s="28">
        <v>1031.25</v>
      </c>
    </row>
    <row r="659" spans="1:13" ht="15.75" customHeight="1" x14ac:dyDescent="0.25">
      <c r="A659" s="6" t="s">
        <v>27</v>
      </c>
      <c r="B659" s="6">
        <v>1128299</v>
      </c>
      <c r="C659" s="7">
        <v>44199</v>
      </c>
      <c r="D659" s="6" t="s">
        <v>28</v>
      </c>
      <c r="E659" s="6" t="s">
        <v>44</v>
      </c>
      <c r="F659" s="6" t="s">
        <v>45</v>
      </c>
      <c r="G659" s="6" t="s">
        <v>22</v>
      </c>
      <c r="H659" s="8">
        <v>0.5</v>
      </c>
      <c r="I659" s="9">
        <v>5000</v>
      </c>
      <c r="J659" s="10">
        <v>2500</v>
      </c>
      <c r="K659" s="10">
        <v>500</v>
      </c>
      <c r="L659" s="11">
        <v>0.2</v>
      </c>
      <c r="M659" s="28">
        <v>2000</v>
      </c>
    </row>
    <row r="660" spans="1:13" ht="15.75" customHeight="1" x14ac:dyDescent="0.25">
      <c r="A660" s="6" t="s">
        <v>27</v>
      </c>
      <c r="B660" s="6">
        <v>1128299</v>
      </c>
      <c r="C660" s="7">
        <v>44230</v>
      </c>
      <c r="D660" s="6" t="s">
        <v>28</v>
      </c>
      <c r="E660" s="6" t="s">
        <v>44</v>
      </c>
      <c r="F660" s="6" t="s">
        <v>45</v>
      </c>
      <c r="G660" s="6" t="s">
        <v>17</v>
      </c>
      <c r="H660" s="8">
        <v>0.4</v>
      </c>
      <c r="I660" s="9">
        <v>5500</v>
      </c>
      <c r="J660" s="10">
        <v>2200</v>
      </c>
      <c r="K660" s="10">
        <v>660</v>
      </c>
      <c r="L660" s="11">
        <v>0.3</v>
      </c>
      <c r="M660" s="28">
        <v>1540</v>
      </c>
    </row>
    <row r="661" spans="1:13" ht="15.75" customHeight="1" x14ac:dyDescent="0.25">
      <c r="A661" s="6" t="s">
        <v>27</v>
      </c>
      <c r="B661" s="6">
        <v>1128299</v>
      </c>
      <c r="C661" s="7">
        <v>44230</v>
      </c>
      <c r="D661" s="6" t="s">
        <v>28</v>
      </c>
      <c r="E661" s="6" t="s">
        <v>44</v>
      </c>
      <c r="F661" s="6" t="s">
        <v>45</v>
      </c>
      <c r="G661" s="6" t="s">
        <v>18</v>
      </c>
      <c r="H661" s="8">
        <v>0.5</v>
      </c>
      <c r="I661" s="9">
        <v>4500</v>
      </c>
      <c r="J661" s="10">
        <v>2250</v>
      </c>
      <c r="K661" s="10">
        <v>562.5</v>
      </c>
      <c r="L661" s="11">
        <v>0.25</v>
      </c>
      <c r="M661" s="28">
        <v>1687.5</v>
      </c>
    </row>
    <row r="662" spans="1:13" ht="15.75" customHeight="1" x14ac:dyDescent="0.25">
      <c r="A662" s="6" t="s">
        <v>27</v>
      </c>
      <c r="B662" s="6">
        <v>1128299</v>
      </c>
      <c r="C662" s="7">
        <v>44230</v>
      </c>
      <c r="D662" s="6" t="s">
        <v>28</v>
      </c>
      <c r="E662" s="6" t="s">
        <v>44</v>
      </c>
      <c r="F662" s="6" t="s">
        <v>45</v>
      </c>
      <c r="G662" s="6" t="s">
        <v>19</v>
      </c>
      <c r="H662" s="8">
        <v>0.5</v>
      </c>
      <c r="I662" s="9">
        <v>4500</v>
      </c>
      <c r="J662" s="10">
        <v>2250</v>
      </c>
      <c r="K662" s="10">
        <v>562.5</v>
      </c>
      <c r="L662" s="11">
        <v>0.25</v>
      </c>
      <c r="M662" s="28">
        <v>1687.5</v>
      </c>
    </row>
    <row r="663" spans="1:13" ht="15.75" customHeight="1" x14ac:dyDescent="0.25">
      <c r="A663" s="6" t="s">
        <v>27</v>
      </c>
      <c r="B663" s="6">
        <v>1128299</v>
      </c>
      <c r="C663" s="7">
        <v>44230</v>
      </c>
      <c r="D663" s="6" t="s">
        <v>28</v>
      </c>
      <c r="E663" s="6" t="s">
        <v>44</v>
      </c>
      <c r="F663" s="6" t="s">
        <v>45</v>
      </c>
      <c r="G663" s="6" t="s">
        <v>20</v>
      </c>
      <c r="H663" s="8">
        <v>0.5</v>
      </c>
      <c r="I663" s="9">
        <v>3000</v>
      </c>
      <c r="J663" s="10">
        <v>1500</v>
      </c>
      <c r="K663" s="10">
        <v>450</v>
      </c>
      <c r="L663" s="11">
        <v>0.3</v>
      </c>
      <c r="M663" s="28">
        <v>1050</v>
      </c>
    </row>
    <row r="664" spans="1:13" ht="15.75" customHeight="1" x14ac:dyDescent="0.25">
      <c r="A664" s="6" t="s">
        <v>27</v>
      </c>
      <c r="B664" s="6">
        <v>1128299</v>
      </c>
      <c r="C664" s="7">
        <v>44230</v>
      </c>
      <c r="D664" s="6" t="s">
        <v>28</v>
      </c>
      <c r="E664" s="6" t="s">
        <v>44</v>
      </c>
      <c r="F664" s="6" t="s">
        <v>45</v>
      </c>
      <c r="G664" s="6" t="s">
        <v>21</v>
      </c>
      <c r="H664" s="8">
        <v>0.55000000000000004</v>
      </c>
      <c r="I664" s="9">
        <v>2250</v>
      </c>
      <c r="J664" s="10">
        <v>1237.5</v>
      </c>
      <c r="K664" s="10">
        <v>309.375</v>
      </c>
      <c r="L664" s="11">
        <v>0.25</v>
      </c>
      <c r="M664" s="28">
        <v>928.125</v>
      </c>
    </row>
    <row r="665" spans="1:13" ht="15.75" customHeight="1" x14ac:dyDescent="0.25">
      <c r="A665" s="6" t="s">
        <v>27</v>
      </c>
      <c r="B665" s="6">
        <v>1128299</v>
      </c>
      <c r="C665" s="7">
        <v>44230</v>
      </c>
      <c r="D665" s="6" t="s">
        <v>28</v>
      </c>
      <c r="E665" s="6" t="s">
        <v>44</v>
      </c>
      <c r="F665" s="6" t="s">
        <v>45</v>
      </c>
      <c r="G665" s="6" t="s">
        <v>22</v>
      </c>
      <c r="H665" s="8">
        <v>0.5</v>
      </c>
      <c r="I665" s="9">
        <v>4250</v>
      </c>
      <c r="J665" s="10">
        <v>2125</v>
      </c>
      <c r="K665" s="10">
        <v>425</v>
      </c>
      <c r="L665" s="11">
        <v>0.2</v>
      </c>
      <c r="M665" s="28">
        <v>1700</v>
      </c>
    </row>
    <row r="666" spans="1:13" ht="15.75" customHeight="1" x14ac:dyDescent="0.25">
      <c r="A666" s="6" t="s">
        <v>27</v>
      </c>
      <c r="B666" s="6">
        <v>1128299</v>
      </c>
      <c r="C666" s="7">
        <v>44257</v>
      </c>
      <c r="D666" s="6" t="s">
        <v>28</v>
      </c>
      <c r="E666" s="6" t="s">
        <v>44</v>
      </c>
      <c r="F666" s="6" t="s">
        <v>45</v>
      </c>
      <c r="G666" s="6" t="s">
        <v>17</v>
      </c>
      <c r="H666" s="8">
        <v>0.5</v>
      </c>
      <c r="I666" s="9">
        <v>5750</v>
      </c>
      <c r="J666" s="10">
        <v>2875</v>
      </c>
      <c r="K666" s="10">
        <v>862.5</v>
      </c>
      <c r="L666" s="11">
        <v>0.3</v>
      </c>
      <c r="M666" s="28">
        <v>2012.5</v>
      </c>
    </row>
    <row r="667" spans="1:13" ht="15.75" customHeight="1" x14ac:dyDescent="0.25">
      <c r="A667" s="6" t="s">
        <v>27</v>
      </c>
      <c r="B667" s="6">
        <v>1128299</v>
      </c>
      <c r="C667" s="7">
        <v>44257</v>
      </c>
      <c r="D667" s="6" t="s">
        <v>28</v>
      </c>
      <c r="E667" s="6" t="s">
        <v>44</v>
      </c>
      <c r="F667" s="6" t="s">
        <v>45</v>
      </c>
      <c r="G667" s="6" t="s">
        <v>18</v>
      </c>
      <c r="H667" s="8">
        <v>0.6</v>
      </c>
      <c r="I667" s="9">
        <v>4250</v>
      </c>
      <c r="J667" s="10">
        <v>2550</v>
      </c>
      <c r="K667" s="10">
        <v>637.5</v>
      </c>
      <c r="L667" s="11">
        <v>0.25</v>
      </c>
      <c r="M667" s="28">
        <v>1912.5</v>
      </c>
    </row>
    <row r="668" spans="1:13" ht="15.75" customHeight="1" x14ac:dyDescent="0.25">
      <c r="A668" s="6" t="s">
        <v>27</v>
      </c>
      <c r="B668" s="6">
        <v>1128299</v>
      </c>
      <c r="C668" s="7">
        <v>44257</v>
      </c>
      <c r="D668" s="6" t="s">
        <v>28</v>
      </c>
      <c r="E668" s="6" t="s">
        <v>44</v>
      </c>
      <c r="F668" s="6" t="s">
        <v>45</v>
      </c>
      <c r="G668" s="6" t="s">
        <v>19</v>
      </c>
      <c r="H668" s="8">
        <v>0.64999999999999991</v>
      </c>
      <c r="I668" s="9">
        <v>4250</v>
      </c>
      <c r="J668" s="10">
        <v>2762.4999999999995</v>
      </c>
      <c r="K668" s="10">
        <v>690.62499999999989</v>
      </c>
      <c r="L668" s="11">
        <v>0.25</v>
      </c>
      <c r="M668" s="28">
        <v>2071.8749999999995</v>
      </c>
    </row>
    <row r="669" spans="1:13" ht="15.75" customHeight="1" x14ac:dyDescent="0.25">
      <c r="A669" s="6" t="s">
        <v>27</v>
      </c>
      <c r="B669" s="6">
        <v>1128299</v>
      </c>
      <c r="C669" s="7">
        <v>44257</v>
      </c>
      <c r="D669" s="6" t="s">
        <v>28</v>
      </c>
      <c r="E669" s="6" t="s">
        <v>44</v>
      </c>
      <c r="F669" s="6" t="s">
        <v>45</v>
      </c>
      <c r="G669" s="6" t="s">
        <v>20</v>
      </c>
      <c r="H669" s="8">
        <v>0.64999999999999991</v>
      </c>
      <c r="I669" s="9">
        <v>3250</v>
      </c>
      <c r="J669" s="10">
        <v>2112.4999999999995</v>
      </c>
      <c r="K669" s="10">
        <v>633.74999999999989</v>
      </c>
      <c r="L669" s="11">
        <v>0.3</v>
      </c>
      <c r="M669" s="28">
        <v>1478.7499999999995</v>
      </c>
    </row>
    <row r="670" spans="1:13" ht="15.75" customHeight="1" x14ac:dyDescent="0.25">
      <c r="A670" s="6" t="s">
        <v>27</v>
      </c>
      <c r="B670" s="6">
        <v>1128299</v>
      </c>
      <c r="C670" s="7">
        <v>44257</v>
      </c>
      <c r="D670" s="6" t="s">
        <v>28</v>
      </c>
      <c r="E670" s="6" t="s">
        <v>44</v>
      </c>
      <c r="F670" s="6" t="s">
        <v>45</v>
      </c>
      <c r="G670" s="6" t="s">
        <v>21</v>
      </c>
      <c r="H670" s="8">
        <v>0.7</v>
      </c>
      <c r="I670" s="9">
        <v>1750</v>
      </c>
      <c r="J670" s="10">
        <v>1225</v>
      </c>
      <c r="K670" s="10">
        <v>306.25</v>
      </c>
      <c r="L670" s="11">
        <v>0.25</v>
      </c>
      <c r="M670" s="28">
        <v>918.75</v>
      </c>
    </row>
    <row r="671" spans="1:13" ht="15.75" customHeight="1" x14ac:dyDescent="0.25">
      <c r="A671" s="6" t="s">
        <v>27</v>
      </c>
      <c r="B671" s="6">
        <v>1128299</v>
      </c>
      <c r="C671" s="7">
        <v>44257</v>
      </c>
      <c r="D671" s="6" t="s">
        <v>28</v>
      </c>
      <c r="E671" s="6" t="s">
        <v>44</v>
      </c>
      <c r="F671" s="6" t="s">
        <v>45</v>
      </c>
      <c r="G671" s="6" t="s">
        <v>22</v>
      </c>
      <c r="H671" s="8">
        <v>0.64999999999999991</v>
      </c>
      <c r="I671" s="9">
        <v>3750</v>
      </c>
      <c r="J671" s="10">
        <v>2437.4999999999995</v>
      </c>
      <c r="K671" s="10">
        <v>487.49999999999994</v>
      </c>
      <c r="L671" s="11">
        <v>0.2</v>
      </c>
      <c r="M671" s="28">
        <v>1949.9999999999995</v>
      </c>
    </row>
    <row r="672" spans="1:13" ht="15.75" customHeight="1" x14ac:dyDescent="0.25">
      <c r="A672" s="6" t="s">
        <v>27</v>
      </c>
      <c r="B672" s="6">
        <v>1128299</v>
      </c>
      <c r="C672" s="7">
        <v>44289</v>
      </c>
      <c r="D672" s="6" t="s">
        <v>28</v>
      </c>
      <c r="E672" s="6" t="s">
        <v>44</v>
      </c>
      <c r="F672" s="6" t="s">
        <v>45</v>
      </c>
      <c r="G672" s="6" t="s">
        <v>17</v>
      </c>
      <c r="H672" s="8">
        <v>0.7</v>
      </c>
      <c r="I672" s="9">
        <v>5500</v>
      </c>
      <c r="J672" s="10">
        <v>3849.9999999999995</v>
      </c>
      <c r="K672" s="10">
        <v>1154.9999999999998</v>
      </c>
      <c r="L672" s="11">
        <v>0.3</v>
      </c>
      <c r="M672" s="28">
        <v>2695</v>
      </c>
    </row>
    <row r="673" spans="1:13" ht="15.75" customHeight="1" x14ac:dyDescent="0.25">
      <c r="A673" s="6" t="s">
        <v>27</v>
      </c>
      <c r="B673" s="6">
        <v>1128299</v>
      </c>
      <c r="C673" s="7">
        <v>44289</v>
      </c>
      <c r="D673" s="6" t="s">
        <v>28</v>
      </c>
      <c r="E673" s="6" t="s">
        <v>44</v>
      </c>
      <c r="F673" s="6" t="s">
        <v>45</v>
      </c>
      <c r="G673" s="6" t="s">
        <v>18</v>
      </c>
      <c r="H673" s="8">
        <v>0.75</v>
      </c>
      <c r="I673" s="9">
        <v>3500</v>
      </c>
      <c r="J673" s="10">
        <v>2625</v>
      </c>
      <c r="K673" s="10">
        <v>656.25</v>
      </c>
      <c r="L673" s="11">
        <v>0.25</v>
      </c>
      <c r="M673" s="28">
        <v>1968.75</v>
      </c>
    </row>
    <row r="674" spans="1:13" ht="15.75" customHeight="1" x14ac:dyDescent="0.25">
      <c r="A674" s="6" t="s">
        <v>27</v>
      </c>
      <c r="B674" s="6">
        <v>1128299</v>
      </c>
      <c r="C674" s="7">
        <v>44289</v>
      </c>
      <c r="D674" s="6" t="s">
        <v>28</v>
      </c>
      <c r="E674" s="6" t="s">
        <v>44</v>
      </c>
      <c r="F674" s="6" t="s">
        <v>45</v>
      </c>
      <c r="G674" s="6" t="s">
        <v>19</v>
      </c>
      <c r="H674" s="8">
        <v>0.75</v>
      </c>
      <c r="I674" s="9">
        <v>4000</v>
      </c>
      <c r="J674" s="10">
        <v>3000</v>
      </c>
      <c r="K674" s="10">
        <v>750</v>
      </c>
      <c r="L674" s="11">
        <v>0.25</v>
      </c>
      <c r="M674" s="28">
        <v>2250</v>
      </c>
    </row>
    <row r="675" spans="1:13" ht="15.75" customHeight="1" x14ac:dyDescent="0.25">
      <c r="A675" s="6" t="s">
        <v>27</v>
      </c>
      <c r="B675" s="6">
        <v>1128299</v>
      </c>
      <c r="C675" s="7">
        <v>44289</v>
      </c>
      <c r="D675" s="6" t="s">
        <v>28</v>
      </c>
      <c r="E675" s="6" t="s">
        <v>44</v>
      </c>
      <c r="F675" s="6" t="s">
        <v>45</v>
      </c>
      <c r="G675" s="6" t="s">
        <v>20</v>
      </c>
      <c r="H675" s="8">
        <v>0.6</v>
      </c>
      <c r="I675" s="9">
        <v>3000</v>
      </c>
      <c r="J675" s="10">
        <v>1800</v>
      </c>
      <c r="K675" s="10">
        <v>540</v>
      </c>
      <c r="L675" s="11">
        <v>0.3</v>
      </c>
      <c r="M675" s="28">
        <v>1260</v>
      </c>
    </row>
    <row r="676" spans="1:13" ht="15.75" customHeight="1" x14ac:dyDescent="0.25">
      <c r="A676" s="6" t="s">
        <v>27</v>
      </c>
      <c r="B676" s="6">
        <v>1128299</v>
      </c>
      <c r="C676" s="7">
        <v>44289</v>
      </c>
      <c r="D676" s="6" t="s">
        <v>28</v>
      </c>
      <c r="E676" s="6" t="s">
        <v>44</v>
      </c>
      <c r="F676" s="6" t="s">
        <v>45</v>
      </c>
      <c r="G676" s="6" t="s">
        <v>21</v>
      </c>
      <c r="H676" s="8">
        <v>0.65</v>
      </c>
      <c r="I676" s="9">
        <v>2000</v>
      </c>
      <c r="J676" s="10">
        <v>1300</v>
      </c>
      <c r="K676" s="10">
        <v>325</v>
      </c>
      <c r="L676" s="11">
        <v>0.25</v>
      </c>
      <c r="M676" s="28">
        <v>975</v>
      </c>
    </row>
    <row r="677" spans="1:13" ht="15.75" customHeight="1" x14ac:dyDescent="0.25">
      <c r="A677" s="6" t="s">
        <v>27</v>
      </c>
      <c r="B677" s="6">
        <v>1128299</v>
      </c>
      <c r="C677" s="7">
        <v>44289</v>
      </c>
      <c r="D677" s="6" t="s">
        <v>28</v>
      </c>
      <c r="E677" s="6" t="s">
        <v>44</v>
      </c>
      <c r="F677" s="6" t="s">
        <v>45</v>
      </c>
      <c r="G677" s="6" t="s">
        <v>22</v>
      </c>
      <c r="H677" s="8">
        <v>0.8</v>
      </c>
      <c r="I677" s="9">
        <v>3500</v>
      </c>
      <c r="J677" s="10">
        <v>2800</v>
      </c>
      <c r="K677" s="10">
        <v>560</v>
      </c>
      <c r="L677" s="11">
        <v>0.2</v>
      </c>
      <c r="M677" s="28">
        <v>2240</v>
      </c>
    </row>
    <row r="678" spans="1:13" ht="15.75" customHeight="1" x14ac:dyDescent="0.25">
      <c r="A678" s="6" t="s">
        <v>27</v>
      </c>
      <c r="B678" s="6">
        <v>1128299</v>
      </c>
      <c r="C678" s="7">
        <v>44320</v>
      </c>
      <c r="D678" s="6" t="s">
        <v>28</v>
      </c>
      <c r="E678" s="6" t="s">
        <v>44</v>
      </c>
      <c r="F678" s="6" t="s">
        <v>45</v>
      </c>
      <c r="G678" s="6" t="s">
        <v>17</v>
      </c>
      <c r="H678" s="8">
        <v>0.6</v>
      </c>
      <c r="I678" s="9">
        <v>5500</v>
      </c>
      <c r="J678" s="10">
        <v>3300</v>
      </c>
      <c r="K678" s="10">
        <v>990</v>
      </c>
      <c r="L678" s="11">
        <v>0.3</v>
      </c>
      <c r="M678" s="28">
        <v>2310</v>
      </c>
    </row>
    <row r="679" spans="1:13" ht="15.75" customHeight="1" x14ac:dyDescent="0.25">
      <c r="A679" s="6" t="s">
        <v>27</v>
      </c>
      <c r="B679" s="6">
        <v>1128299</v>
      </c>
      <c r="C679" s="7">
        <v>44320</v>
      </c>
      <c r="D679" s="6" t="s">
        <v>28</v>
      </c>
      <c r="E679" s="6" t="s">
        <v>44</v>
      </c>
      <c r="F679" s="6" t="s">
        <v>45</v>
      </c>
      <c r="G679" s="6" t="s">
        <v>18</v>
      </c>
      <c r="H679" s="8">
        <v>0.65</v>
      </c>
      <c r="I679" s="9">
        <v>4000</v>
      </c>
      <c r="J679" s="10">
        <v>2600</v>
      </c>
      <c r="K679" s="10">
        <v>650</v>
      </c>
      <c r="L679" s="11">
        <v>0.25</v>
      </c>
      <c r="M679" s="28">
        <v>1950</v>
      </c>
    </row>
    <row r="680" spans="1:13" ht="15.75" customHeight="1" x14ac:dyDescent="0.25">
      <c r="A680" s="6" t="s">
        <v>27</v>
      </c>
      <c r="B680" s="6">
        <v>1128299</v>
      </c>
      <c r="C680" s="7">
        <v>44320</v>
      </c>
      <c r="D680" s="6" t="s">
        <v>28</v>
      </c>
      <c r="E680" s="6" t="s">
        <v>44</v>
      </c>
      <c r="F680" s="6" t="s">
        <v>45</v>
      </c>
      <c r="G680" s="6" t="s">
        <v>19</v>
      </c>
      <c r="H680" s="8">
        <v>0.65</v>
      </c>
      <c r="I680" s="9">
        <v>4000</v>
      </c>
      <c r="J680" s="10">
        <v>2600</v>
      </c>
      <c r="K680" s="10">
        <v>650</v>
      </c>
      <c r="L680" s="11">
        <v>0.25</v>
      </c>
      <c r="M680" s="28">
        <v>1950</v>
      </c>
    </row>
    <row r="681" spans="1:13" ht="15.75" customHeight="1" x14ac:dyDescent="0.25">
      <c r="A681" s="6" t="s">
        <v>27</v>
      </c>
      <c r="B681" s="6">
        <v>1128299</v>
      </c>
      <c r="C681" s="7">
        <v>44320</v>
      </c>
      <c r="D681" s="6" t="s">
        <v>28</v>
      </c>
      <c r="E681" s="6" t="s">
        <v>44</v>
      </c>
      <c r="F681" s="6" t="s">
        <v>45</v>
      </c>
      <c r="G681" s="6" t="s">
        <v>20</v>
      </c>
      <c r="H681" s="8">
        <v>0.6</v>
      </c>
      <c r="I681" s="9">
        <v>3000</v>
      </c>
      <c r="J681" s="10">
        <v>1800</v>
      </c>
      <c r="K681" s="10">
        <v>540</v>
      </c>
      <c r="L681" s="11">
        <v>0.3</v>
      </c>
      <c r="M681" s="28">
        <v>1260</v>
      </c>
    </row>
    <row r="682" spans="1:13" ht="15.75" customHeight="1" x14ac:dyDescent="0.25">
      <c r="A682" s="6" t="s">
        <v>27</v>
      </c>
      <c r="B682" s="6">
        <v>1128299</v>
      </c>
      <c r="C682" s="7">
        <v>44320</v>
      </c>
      <c r="D682" s="6" t="s">
        <v>28</v>
      </c>
      <c r="E682" s="6" t="s">
        <v>44</v>
      </c>
      <c r="F682" s="6" t="s">
        <v>45</v>
      </c>
      <c r="G682" s="6" t="s">
        <v>21</v>
      </c>
      <c r="H682" s="8">
        <v>0.65</v>
      </c>
      <c r="I682" s="9">
        <v>2000</v>
      </c>
      <c r="J682" s="10">
        <v>1300</v>
      </c>
      <c r="K682" s="10">
        <v>325</v>
      </c>
      <c r="L682" s="11">
        <v>0.25</v>
      </c>
      <c r="M682" s="28">
        <v>975</v>
      </c>
    </row>
    <row r="683" spans="1:13" ht="15.75" customHeight="1" x14ac:dyDescent="0.25">
      <c r="A683" s="6" t="s">
        <v>27</v>
      </c>
      <c r="B683" s="6">
        <v>1128299</v>
      </c>
      <c r="C683" s="7">
        <v>44320</v>
      </c>
      <c r="D683" s="6" t="s">
        <v>28</v>
      </c>
      <c r="E683" s="6" t="s">
        <v>44</v>
      </c>
      <c r="F683" s="6" t="s">
        <v>45</v>
      </c>
      <c r="G683" s="6" t="s">
        <v>22</v>
      </c>
      <c r="H683" s="8">
        <v>0.8</v>
      </c>
      <c r="I683" s="9">
        <v>5000</v>
      </c>
      <c r="J683" s="10">
        <v>4000</v>
      </c>
      <c r="K683" s="10">
        <v>800</v>
      </c>
      <c r="L683" s="11">
        <v>0.2</v>
      </c>
      <c r="M683" s="28">
        <v>3200</v>
      </c>
    </row>
    <row r="684" spans="1:13" ht="15.75" customHeight="1" x14ac:dyDescent="0.25">
      <c r="A684" s="6" t="s">
        <v>27</v>
      </c>
      <c r="B684" s="6">
        <v>1128299</v>
      </c>
      <c r="C684" s="7">
        <v>44350</v>
      </c>
      <c r="D684" s="6" t="s">
        <v>28</v>
      </c>
      <c r="E684" s="6" t="s">
        <v>44</v>
      </c>
      <c r="F684" s="6" t="s">
        <v>45</v>
      </c>
      <c r="G684" s="6" t="s">
        <v>17</v>
      </c>
      <c r="H684" s="8">
        <v>0.75</v>
      </c>
      <c r="I684" s="9">
        <v>7500</v>
      </c>
      <c r="J684" s="10">
        <v>5625</v>
      </c>
      <c r="K684" s="10">
        <v>1687.5</v>
      </c>
      <c r="L684" s="11">
        <v>0.3</v>
      </c>
      <c r="M684" s="28">
        <v>3937.5</v>
      </c>
    </row>
    <row r="685" spans="1:13" ht="15.75" customHeight="1" x14ac:dyDescent="0.25">
      <c r="A685" s="6" t="s">
        <v>27</v>
      </c>
      <c r="B685" s="6">
        <v>1128299</v>
      </c>
      <c r="C685" s="7">
        <v>44350</v>
      </c>
      <c r="D685" s="6" t="s">
        <v>28</v>
      </c>
      <c r="E685" s="6" t="s">
        <v>44</v>
      </c>
      <c r="F685" s="6" t="s">
        <v>45</v>
      </c>
      <c r="G685" s="6" t="s">
        <v>18</v>
      </c>
      <c r="H685" s="8">
        <v>0.8</v>
      </c>
      <c r="I685" s="9">
        <v>6250</v>
      </c>
      <c r="J685" s="10">
        <v>5000</v>
      </c>
      <c r="K685" s="10">
        <v>1250</v>
      </c>
      <c r="L685" s="11">
        <v>0.25</v>
      </c>
      <c r="M685" s="28">
        <v>3750</v>
      </c>
    </row>
    <row r="686" spans="1:13" ht="15.75" customHeight="1" x14ac:dyDescent="0.25">
      <c r="A686" s="6" t="s">
        <v>27</v>
      </c>
      <c r="B686" s="6">
        <v>1128299</v>
      </c>
      <c r="C686" s="7">
        <v>44350</v>
      </c>
      <c r="D686" s="6" t="s">
        <v>28</v>
      </c>
      <c r="E686" s="6" t="s">
        <v>44</v>
      </c>
      <c r="F686" s="6" t="s">
        <v>45</v>
      </c>
      <c r="G686" s="6" t="s">
        <v>19</v>
      </c>
      <c r="H686" s="8">
        <v>0.8</v>
      </c>
      <c r="I686" s="9">
        <v>6250</v>
      </c>
      <c r="J686" s="10">
        <v>5000</v>
      </c>
      <c r="K686" s="10">
        <v>1250</v>
      </c>
      <c r="L686" s="11">
        <v>0.25</v>
      </c>
      <c r="M686" s="28">
        <v>3750</v>
      </c>
    </row>
    <row r="687" spans="1:13" ht="15.75" customHeight="1" x14ac:dyDescent="0.25">
      <c r="A687" s="6" t="s">
        <v>27</v>
      </c>
      <c r="B687" s="6">
        <v>1128299</v>
      </c>
      <c r="C687" s="7">
        <v>44350</v>
      </c>
      <c r="D687" s="6" t="s">
        <v>28</v>
      </c>
      <c r="E687" s="6" t="s">
        <v>44</v>
      </c>
      <c r="F687" s="6" t="s">
        <v>45</v>
      </c>
      <c r="G687" s="6" t="s">
        <v>20</v>
      </c>
      <c r="H687" s="8">
        <v>0.8</v>
      </c>
      <c r="I687" s="9">
        <v>5000</v>
      </c>
      <c r="J687" s="10">
        <v>4000</v>
      </c>
      <c r="K687" s="10">
        <v>1200</v>
      </c>
      <c r="L687" s="11">
        <v>0.3</v>
      </c>
      <c r="M687" s="28">
        <v>2800</v>
      </c>
    </row>
    <row r="688" spans="1:13" ht="15.75" customHeight="1" x14ac:dyDescent="0.25">
      <c r="A688" s="6" t="s">
        <v>27</v>
      </c>
      <c r="B688" s="6">
        <v>1128299</v>
      </c>
      <c r="C688" s="7">
        <v>44350</v>
      </c>
      <c r="D688" s="6" t="s">
        <v>28</v>
      </c>
      <c r="E688" s="6" t="s">
        <v>44</v>
      </c>
      <c r="F688" s="6" t="s">
        <v>45</v>
      </c>
      <c r="G688" s="6" t="s">
        <v>21</v>
      </c>
      <c r="H688" s="8">
        <v>0.85000000000000009</v>
      </c>
      <c r="I688" s="9">
        <v>3750</v>
      </c>
      <c r="J688" s="10">
        <v>3187.5000000000005</v>
      </c>
      <c r="K688" s="10">
        <v>796.87500000000011</v>
      </c>
      <c r="L688" s="11">
        <v>0.25</v>
      </c>
      <c r="M688" s="28">
        <v>2390.6250000000005</v>
      </c>
    </row>
    <row r="689" spans="1:13" ht="15.75" customHeight="1" x14ac:dyDescent="0.25">
      <c r="A689" s="6" t="s">
        <v>27</v>
      </c>
      <c r="B689" s="6">
        <v>1128299</v>
      </c>
      <c r="C689" s="7">
        <v>44350</v>
      </c>
      <c r="D689" s="6" t="s">
        <v>28</v>
      </c>
      <c r="E689" s="6" t="s">
        <v>44</v>
      </c>
      <c r="F689" s="6" t="s">
        <v>45</v>
      </c>
      <c r="G689" s="6" t="s">
        <v>22</v>
      </c>
      <c r="H689" s="8">
        <v>1</v>
      </c>
      <c r="I689" s="9">
        <v>6750</v>
      </c>
      <c r="J689" s="10">
        <v>6750</v>
      </c>
      <c r="K689" s="10">
        <v>1350</v>
      </c>
      <c r="L689" s="11">
        <v>0.2</v>
      </c>
      <c r="M689" s="28">
        <v>5400</v>
      </c>
    </row>
    <row r="690" spans="1:13" ht="15.75" customHeight="1" x14ac:dyDescent="0.25">
      <c r="A690" s="6" t="s">
        <v>27</v>
      </c>
      <c r="B690" s="6">
        <v>1128299</v>
      </c>
      <c r="C690" s="7">
        <v>44379</v>
      </c>
      <c r="D690" s="6" t="s">
        <v>28</v>
      </c>
      <c r="E690" s="6" t="s">
        <v>44</v>
      </c>
      <c r="F690" s="6" t="s">
        <v>45</v>
      </c>
      <c r="G690" s="6" t="s">
        <v>17</v>
      </c>
      <c r="H690" s="8">
        <v>0.8</v>
      </c>
      <c r="I690" s="9">
        <v>8250</v>
      </c>
      <c r="J690" s="10">
        <v>6600</v>
      </c>
      <c r="K690" s="10">
        <v>1980</v>
      </c>
      <c r="L690" s="11">
        <v>0.3</v>
      </c>
      <c r="M690" s="28">
        <v>4620</v>
      </c>
    </row>
    <row r="691" spans="1:13" ht="15.75" customHeight="1" x14ac:dyDescent="0.25">
      <c r="A691" s="6" t="s">
        <v>27</v>
      </c>
      <c r="B691" s="6">
        <v>1128299</v>
      </c>
      <c r="C691" s="7">
        <v>44379</v>
      </c>
      <c r="D691" s="6" t="s">
        <v>28</v>
      </c>
      <c r="E691" s="6" t="s">
        <v>44</v>
      </c>
      <c r="F691" s="6" t="s">
        <v>45</v>
      </c>
      <c r="G691" s="6" t="s">
        <v>18</v>
      </c>
      <c r="H691" s="8">
        <v>0.85000000000000009</v>
      </c>
      <c r="I691" s="9">
        <v>6750</v>
      </c>
      <c r="J691" s="10">
        <v>5737.5000000000009</v>
      </c>
      <c r="K691" s="10">
        <v>1434.3750000000002</v>
      </c>
      <c r="L691" s="11">
        <v>0.25</v>
      </c>
      <c r="M691" s="28">
        <v>4303.1250000000009</v>
      </c>
    </row>
    <row r="692" spans="1:13" ht="15.75" customHeight="1" x14ac:dyDescent="0.25">
      <c r="A692" s="6" t="s">
        <v>27</v>
      </c>
      <c r="B692" s="6">
        <v>1128299</v>
      </c>
      <c r="C692" s="7">
        <v>44379</v>
      </c>
      <c r="D692" s="6" t="s">
        <v>28</v>
      </c>
      <c r="E692" s="6" t="s">
        <v>44</v>
      </c>
      <c r="F692" s="6" t="s">
        <v>45</v>
      </c>
      <c r="G692" s="6" t="s">
        <v>19</v>
      </c>
      <c r="H692" s="8">
        <v>0.85000000000000009</v>
      </c>
      <c r="I692" s="9">
        <v>6250</v>
      </c>
      <c r="J692" s="10">
        <v>5312.5000000000009</v>
      </c>
      <c r="K692" s="10">
        <v>1328.1250000000002</v>
      </c>
      <c r="L692" s="11">
        <v>0.25</v>
      </c>
      <c r="M692" s="28">
        <v>3984.3750000000009</v>
      </c>
    </row>
    <row r="693" spans="1:13" ht="15.75" customHeight="1" x14ac:dyDescent="0.25">
      <c r="A693" s="6" t="s">
        <v>27</v>
      </c>
      <c r="B693" s="6">
        <v>1128299</v>
      </c>
      <c r="C693" s="7">
        <v>44379</v>
      </c>
      <c r="D693" s="6" t="s">
        <v>28</v>
      </c>
      <c r="E693" s="6" t="s">
        <v>44</v>
      </c>
      <c r="F693" s="6" t="s">
        <v>45</v>
      </c>
      <c r="G693" s="6" t="s">
        <v>20</v>
      </c>
      <c r="H693" s="8">
        <v>0.8</v>
      </c>
      <c r="I693" s="9">
        <v>5250</v>
      </c>
      <c r="J693" s="10">
        <v>4200</v>
      </c>
      <c r="K693" s="10">
        <v>1260</v>
      </c>
      <c r="L693" s="11">
        <v>0.3</v>
      </c>
      <c r="M693" s="28">
        <v>2940</v>
      </c>
    </row>
    <row r="694" spans="1:13" ht="15.75" customHeight="1" x14ac:dyDescent="0.25">
      <c r="A694" s="6" t="s">
        <v>27</v>
      </c>
      <c r="B694" s="6">
        <v>1128299</v>
      </c>
      <c r="C694" s="7">
        <v>44379</v>
      </c>
      <c r="D694" s="6" t="s">
        <v>28</v>
      </c>
      <c r="E694" s="6" t="s">
        <v>44</v>
      </c>
      <c r="F694" s="6" t="s">
        <v>45</v>
      </c>
      <c r="G694" s="6" t="s">
        <v>21</v>
      </c>
      <c r="H694" s="8">
        <v>0.85000000000000009</v>
      </c>
      <c r="I694" s="9">
        <v>5750</v>
      </c>
      <c r="J694" s="10">
        <v>4887.5000000000009</v>
      </c>
      <c r="K694" s="10">
        <v>1221.8750000000002</v>
      </c>
      <c r="L694" s="11">
        <v>0.25</v>
      </c>
      <c r="M694" s="28">
        <v>3665.6250000000009</v>
      </c>
    </row>
    <row r="695" spans="1:13" ht="15.75" customHeight="1" x14ac:dyDescent="0.25">
      <c r="A695" s="6" t="s">
        <v>27</v>
      </c>
      <c r="B695" s="6">
        <v>1128299</v>
      </c>
      <c r="C695" s="7">
        <v>44379</v>
      </c>
      <c r="D695" s="6" t="s">
        <v>28</v>
      </c>
      <c r="E695" s="6" t="s">
        <v>44</v>
      </c>
      <c r="F695" s="6" t="s">
        <v>45</v>
      </c>
      <c r="G695" s="6" t="s">
        <v>22</v>
      </c>
      <c r="H695" s="8">
        <v>1</v>
      </c>
      <c r="I695" s="9">
        <v>5750</v>
      </c>
      <c r="J695" s="10">
        <v>5750</v>
      </c>
      <c r="K695" s="10">
        <v>1150</v>
      </c>
      <c r="L695" s="11">
        <v>0.2</v>
      </c>
      <c r="M695" s="28">
        <v>4600</v>
      </c>
    </row>
    <row r="696" spans="1:13" ht="15.75" customHeight="1" x14ac:dyDescent="0.25">
      <c r="A696" s="6" t="s">
        <v>27</v>
      </c>
      <c r="B696" s="6">
        <v>1128299</v>
      </c>
      <c r="C696" s="7">
        <v>44411</v>
      </c>
      <c r="D696" s="6" t="s">
        <v>28</v>
      </c>
      <c r="E696" s="6" t="s">
        <v>44</v>
      </c>
      <c r="F696" s="6" t="s">
        <v>45</v>
      </c>
      <c r="G696" s="6" t="s">
        <v>17</v>
      </c>
      <c r="H696" s="8">
        <v>0.85000000000000009</v>
      </c>
      <c r="I696" s="9">
        <v>7750</v>
      </c>
      <c r="J696" s="10">
        <v>6587.5000000000009</v>
      </c>
      <c r="K696" s="10">
        <v>1976.2500000000002</v>
      </c>
      <c r="L696" s="11">
        <v>0.3</v>
      </c>
      <c r="M696" s="28">
        <v>4611.2500000000009</v>
      </c>
    </row>
    <row r="697" spans="1:13" ht="15.75" customHeight="1" x14ac:dyDescent="0.25">
      <c r="A697" s="6" t="s">
        <v>27</v>
      </c>
      <c r="B697" s="6">
        <v>1128299</v>
      </c>
      <c r="C697" s="7">
        <v>44411</v>
      </c>
      <c r="D697" s="6" t="s">
        <v>28</v>
      </c>
      <c r="E697" s="6" t="s">
        <v>44</v>
      </c>
      <c r="F697" s="6" t="s">
        <v>45</v>
      </c>
      <c r="G697" s="6" t="s">
        <v>18</v>
      </c>
      <c r="H697" s="8">
        <v>0.80000000000000016</v>
      </c>
      <c r="I697" s="9">
        <v>7500</v>
      </c>
      <c r="J697" s="10">
        <v>6000.0000000000009</v>
      </c>
      <c r="K697" s="10">
        <v>1500.0000000000002</v>
      </c>
      <c r="L697" s="11">
        <v>0.25</v>
      </c>
      <c r="M697" s="28">
        <v>4500.0000000000009</v>
      </c>
    </row>
    <row r="698" spans="1:13" ht="15.75" customHeight="1" x14ac:dyDescent="0.25">
      <c r="A698" s="6" t="s">
        <v>27</v>
      </c>
      <c r="B698" s="6">
        <v>1128299</v>
      </c>
      <c r="C698" s="7">
        <v>44411</v>
      </c>
      <c r="D698" s="6" t="s">
        <v>28</v>
      </c>
      <c r="E698" s="6" t="s">
        <v>44</v>
      </c>
      <c r="F698" s="6" t="s">
        <v>45</v>
      </c>
      <c r="G698" s="6" t="s">
        <v>19</v>
      </c>
      <c r="H698" s="8">
        <v>0.75000000000000011</v>
      </c>
      <c r="I698" s="9">
        <v>6250</v>
      </c>
      <c r="J698" s="10">
        <v>4687.5000000000009</v>
      </c>
      <c r="K698" s="10">
        <v>1171.8750000000002</v>
      </c>
      <c r="L698" s="11">
        <v>0.25</v>
      </c>
      <c r="M698" s="28">
        <v>3515.6250000000009</v>
      </c>
    </row>
    <row r="699" spans="1:13" ht="15.75" customHeight="1" x14ac:dyDescent="0.25">
      <c r="A699" s="6" t="s">
        <v>27</v>
      </c>
      <c r="B699" s="6">
        <v>1128299</v>
      </c>
      <c r="C699" s="7">
        <v>44411</v>
      </c>
      <c r="D699" s="6" t="s">
        <v>28</v>
      </c>
      <c r="E699" s="6" t="s">
        <v>44</v>
      </c>
      <c r="F699" s="6" t="s">
        <v>45</v>
      </c>
      <c r="G699" s="6" t="s">
        <v>20</v>
      </c>
      <c r="H699" s="8">
        <v>0.75000000000000011</v>
      </c>
      <c r="I699" s="9">
        <v>5750</v>
      </c>
      <c r="J699" s="10">
        <v>4312.5000000000009</v>
      </c>
      <c r="K699" s="10">
        <v>1293.7500000000002</v>
      </c>
      <c r="L699" s="11">
        <v>0.3</v>
      </c>
      <c r="M699" s="28">
        <v>3018.7500000000009</v>
      </c>
    </row>
    <row r="700" spans="1:13" ht="15.75" customHeight="1" x14ac:dyDescent="0.25">
      <c r="A700" s="6" t="s">
        <v>27</v>
      </c>
      <c r="B700" s="6">
        <v>1128299</v>
      </c>
      <c r="C700" s="7">
        <v>44411</v>
      </c>
      <c r="D700" s="6" t="s">
        <v>28</v>
      </c>
      <c r="E700" s="6" t="s">
        <v>44</v>
      </c>
      <c r="F700" s="6" t="s">
        <v>45</v>
      </c>
      <c r="G700" s="6" t="s">
        <v>21</v>
      </c>
      <c r="H700" s="8">
        <v>0.75</v>
      </c>
      <c r="I700" s="9">
        <v>5750</v>
      </c>
      <c r="J700" s="10">
        <v>4312.5</v>
      </c>
      <c r="K700" s="10">
        <v>1078.125</v>
      </c>
      <c r="L700" s="11">
        <v>0.25</v>
      </c>
      <c r="M700" s="28">
        <v>3234.375</v>
      </c>
    </row>
    <row r="701" spans="1:13" ht="15.75" customHeight="1" x14ac:dyDescent="0.25">
      <c r="A701" s="6" t="s">
        <v>27</v>
      </c>
      <c r="B701" s="6">
        <v>1128299</v>
      </c>
      <c r="C701" s="7">
        <v>44411</v>
      </c>
      <c r="D701" s="6" t="s">
        <v>28</v>
      </c>
      <c r="E701" s="6" t="s">
        <v>44</v>
      </c>
      <c r="F701" s="6" t="s">
        <v>45</v>
      </c>
      <c r="G701" s="6" t="s">
        <v>22</v>
      </c>
      <c r="H701" s="8">
        <v>0.8</v>
      </c>
      <c r="I701" s="9">
        <v>4000</v>
      </c>
      <c r="J701" s="10">
        <v>3200</v>
      </c>
      <c r="K701" s="10">
        <v>640</v>
      </c>
      <c r="L701" s="11">
        <v>0.2</v>
      </c>
      <c r="M701" s="28">
        <v>2560</v>
      </c>
    </row>
    <row r="702" spans="1:13" ht="15.75" customHeight="1" x14ac:dyDescent="0.25">
      <c r="A702" s="6" t="s">
        <v>27</v>
      </c>
      <c r="B702" s="6">
        <v>1128299</v>
      </c>
      <c r="C702" s="7">
        <v>44443</v>
      </c>
      <c r="D702" s="6" t="s">
        <v>28</v>
      </c>
      <c r="E702" s="6" t="s">
        <v>44</v>
      </c>
      <c r="F702" s="6" t="s">
        <v>45</v>
      </c>
      <c r="G702" s="6" t="s">
        <v>17</v>
      </c>
      <c r="H702" s="8">
        <v>0.70000000000000018</v>
      </c>
      <c r="I702" s="9">
        <v>6000</v>
      </c>
      <c r="J702" s="10">
        <v>4200.0000000000009</v>
      </c>
      <c r="K702" s="10">
        <v>1260.0000000000002</v>
      </c>
      <c r="L702" s="11">
        <v>0.3</v>
      </c>
      <c r="M702" s="28">
        <v>2940.0000000000009</v>
      </c>
    </row>
    <row r="703" spans="1:13" ht="15.75" customHeight="1" x14ac:dyDescent="0.25">
      <c r="A703" s="6" t="s">
        <v>27</v>
      </c>
      <c r="B703" s="6">
        <v>1128299</v>
      </c>
      <c r="C703" s="7">
        <v>44443</v>
      </c>
      <c r="D703" s="6" t="s">
        <v>28</v>
      </c>
      <c r="E703" s="6" t="s">
        <v>44</v>
      </c>
      <c r="F703" s="6" t="s">
        <v>45</v>
      </c>
      <c r="G703" s="6" t="s">
        <v>18</v>
      </c>
      <c r="H703" s="8">
        <v>0.75000000000000022</v>
      </c>
      <c r="I703" s="9">
        <v>6000</v>
      </c>
      <c r="J703" s="10">
        <v>4500.0000000000009</v>
      </c>
      <c r="K703" s="10">
        <v>1125.0000000000002</v>
      </c>
      <c r="L703" s="11">
        <v>0.25</v>
      </c>
      <c r="M703" s="28">
        <v>3375.0000000000009</v>
      </c>
    </row>
    <row r="704" spans="1:13" ht="15.75" customHeight="1" x14ac:dyDescent="0.25">
      <c r="A704" s="6" t="s">
        <v>27</v>
      </c>
      <c r="B704" s="6">
        <v>1128299</v>
      </c>
      <c r="C704" s="7">
        <v>44443</v>
      </c>
      <c r="D704" s="6" t="s">
        <v>28</v>
      </c>
      <c r="E704" s="6" t="s">
        <v>44</v>
      </c>
      <c r="F704" s="6" t="s">
        <v>45</v>
      </c>
      <c r="G704" s="6" t="s">
        <v>19</v>
      </c>
      <c r="H704" s="8">
        <v>0.70000000000000018</v>
      </c>
      <c r="I704" s="9">
        <v>4500</v>
      </c>
      <c r="J704" s="10">
        <v>3150.0000000000009</v>
      </c>
      <c r="K704" s="10">
        <v>787.50000000000023</v>
      </c>
      <c r="L704" s="11">
        <v>0.25</v>
      </c>
      <c r="M704" s="28">
        <v>2362.5000000000009</v>
      </c>
    </row>
    <row r="705" spans="1:13" ht="15.75" customHeight="1" x14ac:dyDescent="0.25">
      <c r="A705" s="6" t="s">
        <v>27</v>
      </c>
      <c r="B705" s="6">
        <v>1128299</v>
      </c>
      <c r="C705" s="7">
        <v>44443</v>
      </c>
      <c r="D705" s="6" t="s">
        <v>28</v>
      </c>
      <c r="E705" s="6" t="s">
        <v>44</v>
      </c>
      <c r="F705" s="6" t="s">
        <v>45</v>
      </c>
      <c r="G705" s="6" t="s">
        <v>20</v>
      </c>
      <c r="H705" s="8">
        <v>0.70000000000000018</v>
      </c>
      <c r="I705" s="9">
        <v>4000</v>
      </c>
      <c r="J705" s="10">
        <v>2800.0000000000009</v>
      </c>
      <c r="K705" s="10">
        <v>840.00000000000023</v>
      </c>
      <c r="L705" s="11">
        <v>0.3</v>
      </c>
      <c r="M705" s="28">
        <v>1960.0000000000007</v>
      </c>
    </row>
    <row r="706" spans="1:13" ht="15.75" customHeight="1" x14ac:dyDescent="0.25">
      <c r="A706" s="6" t="s">
        <v>27</v>
      </c>
      <c r="B706" s="6">
        <v>1128299</v>
      </c>
      <c r="C706" s="7">
        <v>44443</v>
      </c>
      <c r="D706" s="6" t="s">
        <v>28</v>
      </c>
      <c r="E706" s="6" t="s">
        <v>44</v>
      </c>
      <c r="F706" s="6" t="s">
        <v>45</v>
      </c>
      <c r="G706" s="6" t="s">
        <v>21</v>
      </c>
      <c r="H706" s="8">
        <v>0.80000000000000016</v>
      </c>
      <c r="I706" s="9">
        <v>4250</v>
      </c>
      <c r="J706" s="10">
        <v>3400.0000000000005</v>
      </c>
      <c r="K706" s="10">
        <v>850.00000000000011</v>
      </c>
      <c r="L706" s="11">
        <v>0.25</v>
      </c>
      <c r="M706" s="28">
        <v>2550.0000000000005</v>
      </c>
    </row>
    <row r="707" spans="1:13" ht="15.75" customHeight="1" x14ac:dyDescent="0.25">
      <c r="A707" s="6" t="s">
        <v>27</v>
      </c>
      <c r="B707" s="6">
        <v>1128299</v>
      </c>
      <c r="C707" s="7">
        <v>44443</v>
      </c>
      <c r="D707" s="6" t="s">
        <v>28</v>
      </c>
      <c r="E707" s="6" t="s">
        <v>44</v>
      </c>
      <c r="F707" s="6" t="s">
        <v>45</v>
      </c>
      <c r="G707" s="6" t="s">
        <v>22</v>
      </c>
      <c r="H707" s="8">
        <v>0.65</v>
      </c>
      <c r="I707" s="9">
        <v>4500</v>
      </c>
      <c r="J707" s="10">
        <v>2925</v>
      </c>
      <c r="K707" s="10">
        <v>585</v>
      </c>
      <c r="L707" s="11">
        <v>0.2</v>
      </c>
      <c r="M707" s="28">
        <v>2340</v>
      </c>
    </row>
    <row r="708" spans="1:13" ht="15.75" customHeight="1" x14ac:dyDescent="0.25">
      <c r="A708" s="6" t="s">
        <v>27</v>
      </c>
      <c r="B708" s="6">
        <v>1128299</v>
      </c>
      <c r="C708" s="7">
        <v>44472</v>
      </c>
      <c r="D708" s="6" t="s">
        <v>28</v>
      </c>
      <c r="E708" s="6" t="s">
        <v>44</v>
      </c>
      <c r="F708" s="6" t="s">
        <v>45</v>
      </c>
      <c r="G708" s="6" t="s">
        <v>17</v>
      </c>
      <c r="H708" s="8">
        <v>0.60000000000000009</v>
      </c>
      <c r="I708" s="9">
        <v>5500</v>
      </c>
      <c r="J708" s="10">
        <v>3300.0000000000005</v>
      </c>
      <c r="K708" s="10">
        <v>990.00000000000011</v>
      </c>
      <c r="L708" s="11">
        <v>0.3</v>
      </c>
      <c r="M708" s="28">
        <v>2310.0000000000005</v>
      </c>
    </row>
    <row r="709" spans="1:13" ht="15.75" customHeight="1" x14ac:dyDescent="0.25">
      <c r="A709" s="6" t="s">
        <v>27</v>
      </c>
      <c r="B709" s="6">
        <v>1128299</v>
      </c>
      <c r="C709" s="7">
        <v>44472</v>
      </c>
      <c r="D709" s="6" t="s">
        <v>28</v>
      </c>
      <c r="E709" s="6" t="s">
        <v>44</v>
      </c>
      <c r="F709" s="6" t="s">
        <v>45</v>
      </c>
      <c r="G709" s="6" t="s">
        <v>18</v>
      </c>
      <c r="H709" s="8">
        <v>0.65000000000000013</v>
      </c>
      <c r="I709" s="9">
        <v>5500</v>
      </c>
      <c r="J709" s="10">
        <v>3575.0000000000009</v>
      </c>
      <c r="K709" s="10">
        <v>893.75000000000023</v>
      </c>
      <c r="L709" s="11">
        <v>0.25</v>
      </c>
      <c r="M709" s="28">
        <v>2681.2500000000009</v>
      </c>
    </row>
    <row r="710" spans="1:13" ht="15.75" customHeight="1" x14ac:dyDescent="0.25">
      <c r="A710" s="6" t="s">
        <v>27</v>
      </c>
      <c r="B710" s="6">
        <v>1128299</v>
      </c>
      <c r="C710" s="7">
        <v>44472</v>
      </c>
      <c r="D710" s="6" t="s">
        <v>28</v>
      </c>
      <c r="E710" s="6" t="s">
        <v>44</v>
      </c>
      <c r="F710" s="6" t="s">
        <v>45</v>
      </c>
      <c r="G710" s="6" t="s">
        <v>19</v>
      </c>
      <c r="H710" s="8">
        <v>0.60000000000000009</v>
      </c>
      <c r="I710" s="9">
        <v>3750</v>
      </c>
      <c r="J710" s="10">
        <v>2250.0000000000005</v>
      </c>
      <c r="K710" s="10">
        <v>562.50000000000011</v>
      </c>
      <c r="L710" s="11">
        <v>0.25</v>
      </c>
      <c r="M710" s="28">
        <v>1687.5000000000005</v>
      </c>
    </row>
    <row r="711" spans="1:13" ht="15.75" customHeight="1" x14ac:dyDescent="0.25">
      <c r="A711" s="6" t="s">
        <v>27</v>
      </c>
      <c r="B711" s="6">
        <v>1128299</v>
      </c>
      <c r="C711" s="7">
        <v>44472</v>
      </c>
      <c r="D711" s="6" t="s">
        <v>28</v>
      </c>
      <c r="E711" s="6" t="s">
        <v>44</v>
      </c>
      <c r="F711" s="6" t="s">
        <v>45</v>
      </c>
      <c r="G711" s="6" t="s">
        <v>20</v>
      </c>
      <c r="H711" s="8">
        <v>0.60000000000000009</v>
      </c>
      <c r="I711" s="9">
        <v>3500</v>
      </c>
      <c r="J711" s="10">
        <v>2100.0000000000005</v>
      </c>
      <c r="K711" s="10">
        <v>630.00000000000011</v>
      </c>
      <c r="L711" s="11">
        <v>0.3</v>
      </c>
      <c r="M711" s="28">
        <v>1470.0000000000005</v>
      </c>
    </row>
    <row r="712" spans="1:13" ht="15.75" customHeight="1" x14ac:dyDescent="0.25">
      <c r="A712" s="6" t="s">
        <v>27</v>
      </c>
      <c r="B712" s="6">
        <v>1128299</v>
      </c>
      <c r="C712" s="7">
        <v>44472</v>
      </c>
      <c r="D712" s="6" t="s">
        <v>28</v>
      </c>
      <c r="E712" s="6" t="s">
        <v>44</v>
      </c>
      <c r="F712" s="6" t="s">
        <v>45</v>
      </c>
      <c r="G712" s="6" t="s">
        <v>21</v>
      </c>
      <c r="H712" s="8">
        <v>0.70000000000000007</v>
      </c>
      <c r="I712" s="9">
        <v>3250</v>
      </c>
      <c r="J712" s="10">
        <v>2275</v>
      </c>
      <c r="K712" s="10">
        <v>568.75</v>
      </c>
      <c r="L712" s="11">
        <v>0.25</v>
      </c>
      <c r="M712" s="28">
        <v>1706.25</v>
      </c>
    </row>
    <row r="713" spans="1:13" ht="15.75" customHeight="1" x14ac:dyDescent="0.25">
      <c r="A713" s="6" t="s">
        <v>27</v>
      </c>
      <c r="B713" s="6">
        <v>1128299</v>
      </c>
      <c r="C713" s="7">
        <v>44472</v>
      </c>
      <c r="D713" s="6" t="s">
        <v>28</v>
      </c>
      <c r="E713" s="6" t="s">
        <v>44</v>
      </c>
      <c r="F713" s="6" t="s">
        <v>45</v>
      </c>
      <c r="G713" s="6" t="s">
        <v>22</v>
      </c>
      <c r="H713" s="8">
        <v>0.75000000000000011</v>
      </c>
      <c r="I713" s="9">
        <v>3750</v>
      </c>
      <c r="J713" s="10">
        <v>2812.5000000000005</v>
      </c>
      <c r="K713" s="10">
        <v>562.50000000000011</v>
      </c>
      <c r="L713" s="11">
        <v>0.2</v>
      </c>
      <c r="M713" s="28">
        <v>2250.0000000000005</v>
      </c>
    </row>
    <row r="714" spans="1:13" ht="15.75" customHeight="1" x14ac:dyDescent="0.25">
      <c r="A714" s="6" t="s">
        <v>27</v>
      </c>
      <c r="B714" s="6">
        <v>1128299</v>
      </c>
      <c r="C714" s="7">
        <v>44503</v>
      </c>
      <c r="D714" s="6" t="s">
        <v>28</v>
      </c>
      <c r="E714" s="6" t="s">
        <v>44</v>
      </c>
      <c r="F714" s="6" t="s">
        <v>45</v>
      </c>
      <c r="G714" s="6" t="s">
        <v>17</v>
      </c>
      <c r="H714" s="8">
        <v>0.60000000000000009</v>
      </c>
      <c r="I714" s="9">
        <v>6000</v>
      </c>
      <c r="J714" s="10">
        <v>3600.0000000000005</v>
      </c>
      <c r="K714" s="10">
        <v>1080</v>
      </c>
      <c r="L714" s="11">
        <v>0.3</v>
      </c>
      <c r="M714" s="28">
        <v>2520.0000000000005</v>
      </c>
    </row>
    <row r="715" spans="1:13" ht="15.75" customHeight="1" x14ac:dyDescent="0.25">
      <c r="A715" s="6" t="s">
        <v>27</v>
      </c>
      <c r="B715" s="6">
        <v>1128299</v>
      </c>
      <c r="C715" s="7">
        <v>44503</v>
      </c>
      <c r="D715" s="6" t="s">
        <v>28</v>
      </c>
      <c r="E715" s="6" t="s">
        <v>44</v>
      </c>
      <c r="F715" s="6" t="s">
        <v>45</v>
      </c>
      <c r="G715" s="6" t="s">
        <v>18</v>
      </c>
      <c r="H715" s="8">
        <v>0.65000000000000013</v>
      </c>
      <c r="I715" s="9">
        <v>6250</v>
      </c>
      <c r="J715" s="10">
        <v>4062.5000000000009</v>
      </c>
      <c r="K715" s="10">
        <v>1015.6250000000002</v>
      </c>
      <c r="L715" s="11">
        <v>0.25</v>
      </c>
      <c r="M715" s="28">
        <v>3046.8750000000009</v>
      </c>
    </row>
    <row r="716" spans="1:13" ht="15.75" customHeight="1" x14ac:dyDescent="0.25">
      <c r="A716" s="6" t="s">
        <v>27</v>
      </c>
      <c r="B716" s="6">
        <v>1128299</v>
      </c>
      <c r="C716" s="7">
        <v>44503</v>
      </c>
      <c r="D716" s="6" t="s">
        <v>28</v>
      </c>
      <c r="E716" s="6" t="s">
        <v>44</v>
      </c>
      <c r="F716" s="6" t="s">
        <v>45</v>
      </c>
      <c r="G716" s="6" t="s">
        <v>19</v>
      </c>
      <c r="H716" s="8">
        <v>0.60000000000000009</v>
      </c>
      <c r="I716" s="9">
        <v>4750</v>
      </c>
      <c r="J716" s="10">
        <v>2850.0000000000005</v>
      </c>
      <c r="K716" s="10">
        <v>712.50000000000011</v>
      </c>
      <c r="L716" s="11">
        <v>0.25</v>
      </c>
      <c r="M716" s="28">
        <v>2137.5000000000005</v>
      </c>
    </row>
    <row r="717" spans="1:13" ht="15.75" customHeight="1" x14ac:dyDescent="0.25">
      <c r="A717" s="6" t="s">
        <v>27</v>
      </c>
      <c r="B717" s="6">
        <v>1128299</v>
      </c>
      <c r="C717" s="7">
        <v>44503</v>
      </c>
      <c r="D717" s="6" t="s">
        <v>28</v>
      </c>
      <c r="E717" s="6" t="s">
        <v>44</v>
      </c>
      <c r="F717" s="6" t="s">
        <v>45</v>
      </c>
      <c r="G717" s="6" t="s">
        <v>20</v>
      </c>
      <c r="H717" s="8">
        <v>0.70000000000000018</v>
      </c>
      <c r="I717" s="9">
        <v>4500</v>
      </c>
      <c r="J717" s="10">
        <v>3150.0000000000009</v>
      </c>
      <c r="K717" s="10">
        <v>945.00000000000023</v>
      </c>
      <c r="L717" s="11">
        <v>0.3</v>
      </c>
      <c r="M717" s="28">
        <v>2205.0000000000009</v>
      </c>
    </row>
    <row r="718" spans="1:13" ht="15.75" customHeight="1" x14ac:dyDescent="0.25">
      <c r="A718" s="6" t="s">
        <v>27</v>
      </c>
      <c r="B718" s="6">
        <v>1128299</v>
      </c>
      <c r="C718" s="7">
        <v>44503</v>
      </c>
      <c r="D718" s="6" t="s">
        <v>28</v>
      </c>
      <c r="E718" s="6" t="s">
        <v>44</v>
      </c>
      <c r="F718" s="6" t="s">
        <v>45</v>
      </c>
      <c r="G718" s="6" t="s">
        <v>21</v>
      </c>
      <c r="H718" s="8">
        <v>0.90000000000000013</v>
      </c>
      <c r="I718" s="9">
        <v>4250</v>
      </c>
      <c r="J718" s="10">
        <v>3825.0000000000005</v>
      </c>
      <c r="K718" s="10">
        <v>956.25000000000011</v>
      </c>
      <c r="L718" s="11">
        <v>0.25</v>
      </c>
      <c r="M718" s="28">
        <v>2868.7500000000005</v>
      </c>
    </row>
    <row r="719" spans="1:13" ht="15.75" customHeight="1" x14ac:dyDescent="0.25">
      <c r="A719" s="6" t="s">
        <v>27</v>
      </c>
      <c r="B719" s="6">
        <v>1128299</v>
      </c>
      <c r="C719" s="7">
        <v>44503</v>
      </c>
      <c r="D719" s="6" t="s">
        <v>28</v>
      </c>
      <c r="E719" s="6" t="s">
        <v>44</v>
      </c>
      <c r="F719" s="6" t="s">
        <v>45</v>
      </c>
      <c r="G719" s="6" t="s">
        <v>22</v>
      </c>
      <c r="H719" s="8">
        <v>0.95000000000000018</v>
      </c>
      <c r="I719" s="9">
        <v>5500</v>
      </c>
      <c r="J719" s="10">
        <v>5225.0000000000009</v>
      </c>
      <c r="K719" s="10">
        <v>1045.0000000000002</v>
      </c>
      <c r="L719" s="11">
        <v>0.2</v>
      </c>
      <c r="M719" s="28">
        <v>4180.0000000000009</v>
      </c>
    </row>
    <row r="720" spans="1:13" ht="15.75" customHeight="1" x14ac:dyDescent="0.25">
      <c r="A720" s="6" t="s">
        <v>27</v>
      </c>
      <c r="B720" s="6">
        <v>1128299</v>
      </c>
      <c r="C720" s="7">
        <v>44532</v>
      </c>
      <c r="D720" s="6" t="s">
        <v>28</v>
      </c>
      <c r="E720" s="6" t="s">
        <v>44</v>
      </c>
      <c r="F720" s="6" t="s">
        <v>45</v>
      </c>
      <c r="G720" s="6" t="s">
        <v>17</v>
      </c>
      <c r="H720" s="8">
        <v>0.80000000000000016</v>
      </c>
      <c r="I720" s="9">
        <v>7500</v>
      </c>
      <c r="J720" s="10">
        <v>6000.0000000000009</v>
      </c>
      <c r="K720" s="10">
        <v>1800.0000000000002</v>
      </c>
      <c r="L720" s="11">
        <v>0.3</v>
      </c>
      <c r="M720" s="28">
        <v>4200.0000000000009</v>
      </c>
    </row>
    <row r="721" spans="1:13" ht="15.75" customHeight="1" x14ac:dyDescent="0.25">
      <c r="A721" s="6" t="s">
        <v>27</v>
      </c>
      <c r="B721" s="6">
        <v>1128299</v>
      </c>
      <c r="C721" s="7">
        <v>44532</v>
      </c>
      <c r="D721" s="6" t="s">
        <v>28</v>
      </c>
      <c r="E721" s="6" t="s">
        <v>44</v>
      </c>
      <c r="F721" s="6" t="s">
        <v>45</v>
      </c>
      <c r="G721" s="6" t="s">
        <v>18</v>
      </c>
      <c r="H721" s="8">
        <v>0.8500000000000002</v>
      </c>
      <c r="I721" s="9">
        <v>7500</v>
      </c>
      <c r="J721" s="10">
        <v>6375.0000000000018</v>
      </c>
      <c r="K721" s="10">
        <v>1593.7500000000005</v>
      </c>
      <c r="L721" s="11">
        <v>0.25</v>
      </c>
      <c r="M721" s="28">
        <v>4781.2500000000018</v>
      </c>
    </row>
    <row r="722" spans="1:13" ht="15.75" customHeight="1" x14ac:dyDescent="0.25">
      <c r="A722" s="6" t="s">
        <v>27</v>
      </c>
      <c r="B722" s="6">
        <v>1128299</v>
      </c>
      <c r="C722" s="7">
        <v>44532</v>
      </c>
      <c r="D722" s="6" t="s">
        <v>28</v>
      </c>
      <c r="E722" s="6" t="s">
        <v>44</v>
      </c>
      <c r="F722" s="6" t="s">
        <v>45</v>
      </c>
      <c r="G722" s="6" t="s">
        <v>19</v>
      </c>
      <c r="H722" s="8">
        <v>0.80000000000000016</v>
      </c>
      <c r="I722" s="9">
        <v>5500</v>
      </c>
      <c r="J722" s="10">
        <v>4400.0000000000009</v>
      </c>
      <c r="K722" s="10">
        <v>1100.0000000000002</v>
      </c>
      <c r="L722" s="11">
        <v>0.25</v>
      </c>
      <c r="M722" s="28">
        <v>3300.0000000000009</v>
      </c>
    </row>
    <row r="723" spans="1:13" ht="15.75" customHeight="1" x14ac:dyDescent="0.25">
      <c r="A723" s="6" t="s">
        <v>27</v>
      </c>
      <c r="B723" s="6">
        <v>1128299</v>
      </c>
      <c r="C723" s="7">
        <v>44532</v>
      </c>
      <c r="D723" s="6" t="s">
        <v>28</v>
      </c>
      <c r="E723" s="6" t="s">
        <v>44</v>
      </c>
      <c r="F723" s="6" t="s">
        <v>45</v>
      </c>
      <c r="G723" s="6" t="s">
        <v>20</v>
      </c>
      <c r="H723" s="8">
        <v>0.80000000000000016</v>
      </c>
      <c r="I723" s="9">
        <v>5500</v>
      </c>
      <c r="J723" s="10">
        <v>4400.0000000000009</v>
      </c>
      <c r="K723" s="10">
        <v>1320.0000000000002</v>
      </c>
      <c r="L723" s="11">
        <v>0.3</v>
      </c>
      <c r="M723" s="28">
        <v>3080.0000000000009</v>
      </c>
    </row>
    <row r="724" spans="1:13" ht="15.75" customHeight="1" x14ac:dyDescent="0.25">
      <c r="A724" s="6" t="s">
        <v>27</v>
      </c>
      <c r="B724" s="6">
        <v>1128299</v>
      </c>
      <c r="C724" s="7">
        <v>44532</v>
      </c>
      <c r="D724" s="6" t="s">
        <v>28</v>
      </c>
      <c r="E724" s="6" t="s">
        <v>44</v>
      </c>
      <c r="F724" s="6" t="s">
        <v>45</v>
      </c>
      <c r="G724" s="6" t="s">
        <v>21</v>
      </c>
      <c r="H724" s="8">
        <v>0.90000000000000013</v>
      </c>
      <c r="I724" s="9">
        <v>4750</v>
      </c>
      <c r="J724" s="10">
        <v>4275.0000000000009</v>
      </c>
      <c r="K724" s="10">
        <v>1068.7500000000002</v>
      </c>
      <c r="L724" s="11">
        <v>0.25</v>
      </c>
      <c r="M724" s="28">
        <v>3206.2500000000009</v>
      </c>
    </row>
    <row r="725" spans="1:13" ht="15.75" customHeight="1" x14ac:dyDescent="0.25">
      <c r="A725" s="6" t="s">
        <v>27</v>
      </c>
      <c r="B725" s="6">
        <v>1128299</v>
      </c>
      <c r="C725" s="7">
        <v>44532</v>
      </c>
      <c r="D725" s="6" t="s">
        <v>28</v>
      </c>
      <c r="E725" s="6" t="s">
        <v>44</v>
      </c>
      <c r="F725" s="6" t="s">
        <v>45</v>
      </c>
      <c r="G725" s="6" t="s">
        <v>22</v>
      </c>
      <c r="H725" s="8">
        <v>0.95000000000000018</v>
      </c>
      <c r="I725" s="9">
        <v>5750</v>
      </c>
      <c r="J725" s="10">
        <v>5462.5000000000009</v>
      </c>
      <c r="K725" s="10">
        <v>1092.5000000000002</v>
      </c>
      <c r="L725" s="11">
        <v>0.2</v>
      </c>
      <c r="M725" s="28">
        <v>4370.0000000000009</v>
      </c>
    </row>
    <row r="726" spans="1:13" ht="15.75" customHeight="1" x14ac:dyDescent="0.25">
      <c r="A726" s="6" t="s">
        <v>14</v>
      </c>
      <c r="B726" s="6">
        <v>1185732</v>
      </c>
      <c r="C726" s="7">
        <v>44208</v>
      </c>
      <c r="D726" s="6" t="s">
        <v>46</v>
      </c>
      <c r="E726" s="6" t="s">
        <v>47</v>
      </c>
      <c r="F726" s="6" t="s">
        <v>48</v>
      </c>
      <c r="G726" s="6" t="s">
        <v>17</v>
      </c>
      <c r="H726" s="8">
        <v>0.45</v>
      </c>
      <c r="I726" s="9">
        <v>10500</v>
      </c>
      <c r="J726" s="10">
        <v>4725</v>
      </c>
      <c r="K726" s="10">
        <v>2126.25</v>
      </c>
      <c r="L726" s="11">
        <v>0.45</v>
      </c>
      <c r="M726" s="28">
        <v>2598.75</v>
      </c>
    </row>
    <row r="727" spans="1:13" ht="15.75" customHeight="1" x14ac:dyDescent="0.25">
      <c r="A727" s="6" t="s">
        <v>14</v>
      </c>
      <c r="B727" s="6">
        <v>1185732</v>
      </c>
      <c r="C727" s="7">
        <v>44208</v>
      </c>
      <c r="D727" s="6" t="s">
        <v>46</v>
      </c>
      <c r="E727" s="6" t="s">
        <v>47</v>
      </c>
      <c r="F727" s="6" t="s">
        <v>48</v>
      </c>
      <c r="G727" s="6" t="s">
        <v>18</v>
      </c>
      <c r="H727" s="8">
        <v>0.45</v>
      </c>
      <c r="I727" s="9">
        <v>8500</v>
      </c>
      <c r="J727" s="10">
        <v>3825</v>
      </c>
      <c r="K727" s="10">
        <v>1338.75</v>
      </c>
      <c r="L727" s="11">
        <v>0.35</v>
      </c>
      <c r="M727" s="28">
        <v>2486.25</v>
      </c>
    </row>
    <row r="728" spans="1:13" ht="15.75" customHeight="1" x14ac:dyDescent="0.25">
      <c r="A728" s="6" t="s">
        <v>14</v>
      </c>
      <c r="B728" s="6">
        <v>1185732</v>
      </c>
      <c r="C728" s="7">
        <v>44208</v>
      </c>
      <c r="D728" s="6" t="s">
        <v>46</v>
      </c>
      <c r="E728" s="6" t="s">
        <v>47</v>
      </c>
      <c r="F728" s="6" t="s">
        <v>48</v>
      </c>
      <c r="G728" s="6" t="s">
        <v>19</v>
      </c>
      <c r="H728" s="8">
        <v>0.35000000000000003</v>
      </c>
      <c r="I728" s="9">
        <v>8500</v>
      </c>
      <c r="J728" s="10">
        <v>2975.0000000000005</v>
      </c>
      <c r="K728" s="10">
        <v>743.75000000000011</v>
      </c>
      <c r="L728" s="11">
        <v>0.25</v>
      </c>
      <c r="M728" s="28">
        <v>2231.2500000000005</v>
      </c>
    </row>
    <row r="729" spans="1:13" ht="15.75" customHeight="1" x14ac:dyDescent="0.25">
      <c r="A729" s="6" t="s">
        <v>14</v>
      </c>
      <c r="B729" s="6">
        <v>1185732</v>
      </c>
      <c r="C729" s="7">
        <v>44208</v>
      </c>
      <c r="D729" s="6" t="s">
        <v>46</v>
      </c>
      <c r="E729" s="6" t="s">
        <v>47</v>
      </c>
      <c r="F729" s="6" t="s">
        <v>48</v>
      </c>
      <c r="G729" s="6" t="s">
        <v>20</v>
      </c>
      <c r="H729" s="8">
        <v>0.39999999999999997</v>
      </c>
      <c r="I729" s="9">
        <v>7000</v>
      </c>
      <c r="J729" s="10">
        <v>2799.9999999999995</v>
      </c>
      <c r="K729" s="10">
        <v>839.99999999999989</v>
      </c>
      <c r="L729" s="11">
        <v>0.3</v>
      </c>
      <c r="M729" s="28">
        <v>1959.9999999999995</v>
      </c>
    </row>
    <row r="730" spans="1:13" ht="15.75" customHeight="1" x14ac:dyDescent="0.25">
      <c r="A730" s="6" t="s">
        <v>14</v>
      </c>
      <c r="B730" s="6">
        <v>1185732</v>
      </c>
      <c r="C730" s="7">
        <v>44208</v>
      </c>
      <c r="D730" s="6" t="s">
        <v>46</v>
      </c>
      <c r="E730" s="6" t="s">
        <v>47</v>
      </c>
      <c r="F730" s="6" t="s">
        <v>48</v>
      </c>
      <c r="G730" s="6" t="s">
        <v>21</v>
      </c>
      <c r="H730" s="8">
        <v>0.55000000000000004</v>
      </c>
      <c r="I730" s="9">
        <v>7500</v>
      </c>
      <c r="J730" s="10">
        <v>4125</v>
      </c>
      <c r="K730" s="10">
        <v>1443.75</v>
      </c>
      <c r="L730" s="11">
        <v>0.35</v>
      </c>
      <c r="M730" s="28">
        <v>2681.25</v>
      </c>
    </row>
    <row r="731" spans="1:13" ht="15.75" customHeight="1" x14ac:dyDescent="0.25">
      <c r="A731" s="6" t="s">
        <v>14</v>
      </c>
      <c r="B731" s="6">
        <v>1185732</v>
      </c>
      <c r="C731" s="7">
        <v>44208</v>
      </c>
      <c r="D731" s="6" t="s">
        <v>46</v>
      </c>
      <c r="E731" s="6" t="s">
        <v>47</v>
      </c>
      <c r="F731" s="6" t="s">
        <v>48</v>
      </c>
      <c r="G731" s="6" t="s">
        <v>22</v>
      </c>
      <c r="H731" s="8">
        <v>0.45</v>
      </c>
      <c r="I731" s="9">
        <v>8500</v>
      </c>
      <c r="J731" s="10">
        <v>3825</v>
      </c>
      <c r="K731" s="10">
        <v>1912.5</v>
      </c>
      <c r="L731" s="11">
        <v>0.5</v>
      </c>
      <c r="M731" s="28">
        <v>1912.5</v>
      </c>
    </row>
    <row r="732" spans="1:13" ht="15.75" customHeight="1" x14ac:dyDescent="0.25">
      <c r="A732" s="6" t="s">
        <v>14</v>
      </c>
      <c r="B732" s="6">
        <v>1185732</v>
      </c>
      <c r="C732" s="7">
        <v>44237</v>
      </c>
      <c r="D732" s="6" t="s">
        <v>46</v>
      </c>
      <c r="E732" s="6" t="s">
        <v>47</v>
      </c>
      <c r="F732" s="6" t="s">
        <v>48</v>
      </c>
      <c r="G732" s="6" t="s">
        <v>17</v>
      </c>
      <c r="H732" s="8">
        <v>0.45</v>
      </c>
      <c r="I732" s="9">
        <v>11000</v>
      </c>
      <c r="J732" s="10">
        <v>4950</v>
      </c>
      <c r="K732" s="10">
        <v>2227.5</v>
      </c>
      <c r="L732" s="11">
        <v>0.45</v>
      </c>
      <c r="M732" s="28">
        <v>2722.5</v>
      </c>
    </row>
    <row r="733" spans="1:13" ht="15.75" customHeight="1" x14ac:dyDescent="0.25">
      <c r="A733" s="6" t="s">
        <v>14</v>
      </c>
      <c r="B733" s="6">
        <v>1185732</v>
      </c>
      <c r="C733" s="7">
        <v>44237</v>
      </c>
      <c r="D733" s="6" t="s">
        <v>46</v>
      </c>
      <c r="E733" s="6" t="s">
        <v>47</v>
      </c>
      <c r="F733" s="6" t="s">
        <v>48</v>
      </c>
      <c r="G733" s="6" t="s">
        <v>18</v>
      </c>
      <c r="H733" s="8">
        <v>0.45</v>
      </c>
      <c r="I733" s="9">
        <v>7500</v>
      </c>
      <c r="J733" s="10">
        <v>3375</v>
      </c>
      <c r="K733" s="10">
        <v>1181.25</v>
      </c>
      <c r="L733" s="11">
        <v>0.35</v>
      </c>
      <c r="M733" s="28">
        <v>2193.75</v>
      </c>
    </row>
    <row r="734" spans="1:13" ht="15.75" customHeight="1" x14ac:dyDescent="0.25">
      <c r="A734" s="6" t="s">
        <v>14</v>
      </c>
      <c r="B734" s="6">
        <v>1185732</v>
      </c>
      <c r="C734" s="7">
        <v>44237</v>
      </c>
      <c r="D734" s="6" t="s">
        <v>46</v>
      </c>
      <c r="E734" s="6" t="s">
        <v>47</v>
      </c>
      <c r="F734" s="6" t="s">
        <v>48</v>
      </c>
      <c r="G734" s="6" t="s">
        <v>19</v>
      </c>
      <c r="H734" s="8">
        <v>0.35000000000000003</v>
      </c>
      <c r="I734" s="9">
        <v>8000</v>
      </c>
      <c r="J734" s="10">
        <v>2800.0000000000005</v>
      </c>
      <c r="K734" s="10">
        <v>700.00000000000011</v>
      </c>
      <c r="L734" s="11">
        <v>0.25</v>
      </c>
      <c r="M734" s="28">
        <v>2100.0000000000005</v>
      </c>
    </row>
    <row r="735" spans="1:13" ht="15.75" customHeight="1" x14ac:dyDescent="0.25">
      <c r="A735" s="6" t="s">
        <v>14</v>
      </c>
      <c r="B735" s="6">
        <v>1185732</v>
      </c>
      <c r="C735" s="7">
        <v>44237</v>
      </c>
      <c r="D735" s="6" t="s">
        <v>46</v>
      </c>
      <c r="E735" s="6" t="s">
        <v>47</v>
      </c>
      <c r="F735" s="6" t="s">
        <v>48</v>
      </c>
      <c r="G735" s="6" t="s">
        <v>20</v>
      </c>
      <c r="H735" s="8">
        <v>0.39999999999999997</v>
      </c>
      <c r="I735" s="9">
        <v>6750</v>
      </c>
      <c r="J735" s="10">
        <v>2700</v>
      </c>
      <c r="K735" s="10">
        <v>810</v>
      </c>
      <c r="L735" s="11">
        <v>0.3</v>
      </c>
      <c r="M735" s="28">
        <v>1890</v>
      </c>
    </row>
    <row r="736" spans="1:13" ht="15.75" customHeight="1" x14ac:dyDescent="0.25">
      <c r="A736" s="6" t="s">
        <v>14</v>
      </c>
      <c r="B736" s="6">
        <v>1185732</v>
      </c>
      <c r="C736" s="7">
        <v>44237</v>
      </c>
      <c r="D736" s="6" t="s">
        <v>46</v>
      </c>
      <c r="E736" s="6" t="s">
        <v>47</v>
      </c>
      <c r="F736" s="6" t="s">
        <v>48</v>
      </c>
      <c r="G736" s="6" t="s">
        <v>21</v>
      </c>
      <c r="H736" s="8">
        <v>0.55000000000000004</v>
      </c>
      <c r="I736" s="9">
        <v>7500</v>
      </c>
      <c r="J736" s="10">
        <v>4125</v>
      </c>
      <c r="K736" s="10">
        <v>1443.75</v>
      </c>
      <c r="L736" s="11">
        <v>0.35</v>
      </c>
      <c r="M736" s="28">
        <v>2681.25</v>
      </c>
    </row>
    <row r="737" spans="1:13" ht="15.75" customHeight="1" x14ac:dyDescent="0.25">
      <c r="A737" s="6" t="s">
        <v>14</v>
      </c>
      <c r="B737" s="6">
        <v>1185732</v>
      </c>
      <c r="C737" s="7">
        <v>44237</v>
      </c>
      <c r="D737" s="6" t="s">
        <v>46</v>
      </c>
      <c r="E737" s="6" t="s">
        <v>47</v>
      </c>
      <c r="F737" s="6" t="s">
        <v>48</v>
      </c>
      <c r="G737" s="6" t="s">
        <v>22</v>
      </c>
      <c r="H737" s="8">
        <v>0.45</v>
      </c>
      <c r="I737" s="9">
        <v>8500</v>
      </c>
      <c r="J737" s="10">
        <v>3825</v>
      </c>
      <c r="K737" s="10">
        <v>1912.5</v>
      </c>
      <c r="L737" s="11">
        <v>0.5</v>
      </c>
      <c r="M737" s="28">
        <v>1912.5</v>
      </c>
    </row>
    <row r="738" spans="1:13" ht="15.75" customHeight="1" x14ac:dyDescent="0.25">
      <c r="A738" s="6" t="s">
        <v>14</v>
      </c>
      <c r="B738" s="6">
        <v>1185732</v>
      </c>
      <c r="C738" s="7">
        <v>44263</v>
      </c>
      <c r="D738" s="6" t="s">
        <v>46</v>
      </c>
      <c r="E738" s="6" t="s">
        <v>47</v>
      </c>
      <c r="F738" s="6" t="s">
        <v>48</v>
      </c>
      <c r="G738" s="6" t="s">
        <v>17</v>
      </c>
      <c r="H738" s="8">
        <v>0.45</v>
      </c>
      <c r="I738" s="9">
        <v>10700</v>
      </c>
      <c r="J738" s="10">
        <v>4815</v>
      </c>
      <c r="K738" s="10">
        <v>2166.75</v>
      </c>
      <c r="L738" s="11">
        <v>0.45</v>
      </c>
      <c r="M738" s="28">
        <v>2648.25</v>
      </c>
    </row>
    <row r="739" spans="1:13" ht="15.75" customHeight="1" x14ac:dyDescent="0.25">
      <c r="A739" s="6" t="s">
        <v>14</v>
      </c>
      <c r="B739" s="6">
        <v>1185732</v>
      </c>
      <c r="C739" s="7">
        <v>44263</v>
      </c>
      <c r="D739" s="6" t="s">
        <v>46</v>
      </c>
      <c r="E739" s="6" t="s">
        <v>47</v>
      </c>
      <c r="F739" s="6" t="s">
        <v>48</v>
      </c>
      <c r="G739" s="6" t="s">
        <v>18</v>
      </c>
      <c r="H739" s="8">
        <v>0.45</v>
      </c>
      <c r="I739" s="9">
        <v>7500</v>
      </c>
      <c r="J739" s="10">
        <v>3375</v>
      </c>
      <c r="K739" s="10">
        <v>1181.25</v>
      </c>
      <c r="L739" s="11">
        <v>0.35</v>
      </c>
      <c r="M739" s="28">
        <v>2193.75</v>
      </c>
    </row>
    <row r="740" spans="1:13" ht="15.75" customHeight="1" x14ac:dyDescent="0.25">
      <c r="A740" s="6" t="s">
        <v>14</v>
      </c>
      <c r="B740" s="6">
        <v>1185732</v>
      </c>
      <c r="C740" s="7">
        <v>44263</v>
      </c>
      <c r="D740" s="6" t="s">
        <v>46</v>
      </c>
      <c r="E740" s="6" t="s">
        <v>47</v>
      </c>
      <c r="F740" s="6" t="s">
        <v>48</v>
      </c>
      <c r="G740" s="6" t="s">
        <v>19</v>
      </c>
      <c r="H740" s="8">
        <v>0.35000000000000003</v>
      </c>
      <c r="I740" s="9">
        <v>7750</v>
      </c>
      <c r="J740" s="10">
        <v>2712.5000000000005</v>
      </c>
      <c r="K740" s="10">
        <v>678.12500000000011</v>
      </c>
      <c r="L740" s="11">
        <v>0.25</v>
      </c>
      <c r="M740" s="28">
        <v>2034.3750000000005</v>
      </c>
    </row>
    <row r="741" spans="1:13" ht="15.75" customHeight="1" x14ac:dyDescent="0.25">
      <c r="A741" s="6" t="s">
        <v>14</v>
      </c>
      <c r="B741" s="6">
        <v>1185732</v>
      </c>
      <c r="C741" s="7">
        <v>44263</v>
      </c>
      <c r="D741" s="6" t="s">
        <v>46</v>
      </c>
      <c r="E741" s="6" t="s">
        <v>47</v>
      </c>
      <c r="F741" s="6" t="s">
        <v>48</v>
      </c>
      <c r="G741" s="6" t="s">
        <v>20</v>
      </c>
      <c r="H741" s="8">
        <v>0.39999999999999997</v>
      </c>
      <c r="I741" s="9">
        <v>6250</v>
      </c>
      <c r="J741" s="10">
        <v>2500</v>
      </c>
      <c r="K741" s="10">
        <v>750</v>
      </c>
      <c r="L741" s="11">
        <v>0.3</v>
      </c>
      <c r="M741" s="28">
        <v>1750</v>
      </c>
    </row>
    <row r="742" spans="1:13" ht="15.75" customHeight="1" x14ac:dyDescent="0.25">
      <c r="A742" s="6" t="s">
        <v>14</v>
      </c>
      <c r="B742" s="6">
        <v>1185732</v>
      </c>
      <c r="C742" s="7">
        <v>44263</v>
      </c>
      <c r="D742" s="6" t="s">
        <v>46</v>
      </c>
      <c r="E742" s="6" t="s">
        <v>47</v>
      </c>
      <c r="F742" s="6" t="s">
        <v>48</v>
      </c>
      <c r="G742" s="6" t="s">
        <v>21</v>
      </c>
      <c r="H742" s="8">
        <v>0.55000000000000004</v>
      </c>
      <c r="I742" s="9">
        <v>6750</v>
      </c>
      <c r="J742" s="10">
        <v>3712.5000000000005</v>
      </c>
      <c r="K742" s="10">
        <v>1299.375</v>
      </c>
      <c r="L742" s="11">
        <v>0.35</v>
      </c>
      <c r="M742" s="28">
        <v>2413.1250000000005</v>
      </c>
    </row>
    <row r="743" spans="1:13" ht="15.75" customHeight="1" x14ac:dyDescent="0.25">
      <c r="A743" s="6" t="s">
        <v>14</v>
      </c>
      <c r="B743" s="6">
        <v>1185732</v>
      </c>
      <c r="C743" s="7">
        <v>44263</v>
      </c>
      <c r="D743" s="6" t="s">
        <v>46</v>
      </c>
      <c r="E743" s="6" t="s">
        <v>47</v>
      </c>
      <c r="F743" s="6" t="s">
        <v>48</v>
      </c>
      <c r="G743" s="6" t="s">
        <v>22</v>
      </c>
      <c r="H743" s="8">
        <v>0.45</v>
      </c>
      <c r="I743" s="9">
        <v>7750</v>
      </c>
      <c r="J743" s="10">
        <v>3487.5</v>
      </c>
      <c r="K743" s="10">
        <v>1743.75</v>
      </c>
      <c r="L743" s="11">
        <v>0.5</v>
      </c>
      <c r="M743" s="28">
        <v>1743.75</v>
      </c>
    </row>
    <row r="744" spans="1:13" ht="15.75" customHeight="1" x14ac:dyDescent="0.25">
      <c r="A744" s="6" t="s">
        <v>14</v>
      </c>
      <c r="B744" s="6">
        <v>1185732</v>
      </c>
      <c r="C744" s="7">
        <v>44295</v>
      </c>
      <c r="D744" s="6" t="s">
        <v>46</v>
      </c>
      <c r="E744" s="6" t="s">
        <v>47</v>
      </c>
      <c r="F744" s="6" t="s">
        <v>48</v>
      </c>
      <c r="G744" s="6" t="s">
        <v>17</v>
      </c>
      <c r="H744" s="8">
        <v>0.45</v>
      </c>
      <c r="I744" s="9">
        <v>10250</v>
      </c>
      <c r="J744" s="10">
        <v>4612.5</v>
      </c>
      <c r="K744" s="10">
        <v>2075.625</v>
      </c>
      <c r="L744" s="11">
        <v>0.45</v>
      </c>
      <c r="M744" s="28">
        <v>2536.875</v>
      </c>
    </row>
    <row r="745" spans="1:13" ht="15.75" customHeight="1" x14ac:dyDescent="0.25">
      <c r="A745" s="6" t="s">
        <v>14</v>
      </c>
      <c r="B745" s="6">
        <v>1185732</v>
      </c>
      <c r="C745" s="7">
        <v>44295</v>
      </c>
      <c r="D745" s="6" t="s">
        <v>46</v>
      </c>
      <c r="E745" s="6" t="s">
        <v>47</v>
      </c>
      <c r="F745" s="6" t="s">
        <v>48</v>
      </c>
      <c r="G745" s="6" t="s">
        <v>18</v>
      </c>
      <c r="H745" s="8">
        <v>0.45</v>
      </c>
      <c r="I745" s="9">
        <v>7250</v>
      </c>
      <c r="J745" s="10">
        <v>3262.5</v>
      </c>
      <c r="K745" s="10">
        <v>1141.875</v>
      </c>
      <c r="L745" s="11">
        <v>0.35</v>
      </c>
      <c r="M745" s="28">
        <v>2120.625</v>
      </c>
    </row>
    <row r="746" spans="1:13" ht="15.75" customHeight="1" x14ac:dyDescent="0.25">
      <c r="A746" s="6" t="s">
        <v>14</v>
      </c>
      <c r="B746" s="6">
        <v>1185732</v>
      </c>
      <c r="C746" s="7">
        <v>44295</v>
      </c>
      <c r="D746" s="6" t="s">
        <v>46</v>
      </c>
      <c r="E746" s="6" t="s">
        <v>47</v>
      </c>
      <c r="F746" s="6" t="s">
        <v>48</v>
      </c>
      <c r="G746" s="6" t="s">
        <v>19</v>
      </c>
      <c r="H746" s="8">
        <v>0.35000000000000003</v>
      </c>
      <c r="I746" s="9">
        <v>7250</v>
      </c>
      <c r="J746" s="10">
        <v>2537.5000000000005</v>
      </c>
      <c r="K746" s="10">
        <v>634.37500000000011</v>
      </c>
      <c r="L746" s="11">
        <v>0.25</v>
      </c>
      <c r="M746" s="28">
        <v>1903.1250000000005</v>
      </c>
    </row>
    <row r="747" spans="1:13" ht="15.75" customHeight="1" x14ac:dyDescent="0.25">
      <c r="A747" s="6" t="s">
        <v>14</v>
      </c>
      <c r="B747" s="6">
        <v>1185732</v>
      </c>
      <c r="C747" s="7">
        <v>44295</v>
      </c>
      <c r="D747" s="6" t="s">
        <v>46</v>
      </c>
      <c r="E747" s="6" t="s">
        <v>47</v>
      </c>
      <c r="F747" s="6" t="s">
        <v>48</v>
      </c>
      <c r="G747" s="6" t="s">
        <v>20</v>
      </c>
      <c r="H747" s="8">
        <v>0.39999999999999997</v>
      </c>
      <c r="I747" s="9">
        <v>6500</v>
      </c>
      <c r="J747" s="10">
        <v>2600</v>
      </c>
      <c r="K747" s="10">
        <v>780</v>
      </c>
      <c r="L747" s="11">
        <v>0.3</v>
      </c>
      <c r="M747" s="28">
        <v>1820</v>
      </c>
    </row>
    <row r="748" spans="1:13" ht="15.75" customHeight="1" x14ac:dyDescent="0.25">
      <c r="A748" s="6" t="s">
        <v>14</v>
      </c>
      <c r="B748" s="6">
        <v>1185732</v>
      </c>
      <c r="C748" s="7">
        <v>44295</v>
      </c>
      <c r="D748" s="6" t="s">
        <v>46</v>
      </c>
      <c r="E748" s="6" t="s">
        <v>47</v>
      </c>
      <c r="F748" s="6" t="s">
        <v>48</v>
      </c>
      <c r="G748" s="6" t="s">
        <v>21</v>
      </c>
      <c r="H748" s="8">
        <v>0.55000000000000004</v>
      </c>
      <c r="I748" s="9">
        <v>6750</v>
      </c>
      <c r="J748" s="10">
        <v>3712.5000000000005</v>
      </c>
      <c r="K748" s="10">
        <v>1299.375</v>
      </c>
      <c r="L748" s="11">
        <v>0.35</v>
      </c>
      <c r="M748" s="28">
        <v>2413.1250000000005</v>
      </c>
    </row>
    <row r="749" spans="1:13" ht="15.75" customHeight="1" x14ac:dyDescent="0.25">
      <c r="A749" s="6" t="s">
        <v>14</v>
      </c>
      <c r="B749" s="6">
        <v>1185732</v>
      </c>
      <c r="C749" s="7">
        <v>44295</v>
      </c>
      <c r="D749" s="6" t="s">
        <v>46</v>
      </c>
      <c r="E749" s="6" t="s">
        <v>47</v>
      </c>
      <c r="F749" s="6" t="s">
        <v>48</v>
      </c>
      <c r="G749" s="6" t="s">
        <v>22</v>
      </c>
      <c r="H749" s="8">
        <v>0.45</v>
      </c>
      <c r="I749" s="9">
        <v>8000</v>
      </c>
      <c r="J749" s="10">
        <v>3600</v>
      </c>
      <c r="K749" s="10">
        <v>1800</v>
      </c>
      <c r="L749" s="11">
        <v>0.5</v>
      </c>
      <c r="M749" s="28">
        <v>1800</v>
      </c>
    </row>
    <row r="750" spans="1:13" ht="15.75" customHeight="1" x14ac:dyDescent="0.25">
      <c r="A750" s="6" t="s">
        <v>14</v>
      </c>
      <c r="B750" s="6">
        <v>1185732</v>
      </c>
      <c r="C750" s="7">
        <v>44324</v>
      </c>
      <c r="D750" s="6" t="s">
        <v>46</v>
      </c>
      <c r="E750" s="6" t="s">
        <v>47</v>
      </c>
      <c r="F750" s="6" t="s">
        <v>48</v>
      </c>
      <c r="G750" s="6" t="s">
        <v>17</v>
      </c>
      <c r="H750" s="8">
        <v>0.55000000000000004</v>
      </c>
      <c r="I750" s="9">
        <v>10700</v>
      </c>
      <c r="J750" s="10">
        <v>5885.0000000000009</v>
      </c>
      <c r="K750" s="10">
        <v>2648.2500000000005</v>
      </c>
      <c r="L750" s="11">
        <v>0.45</v>
      </c>
      <c r="M750" s="28">
        <v>3236.7500000000005</v>
      </c>
    </row>
    <row r="751" spans="1:13" ht="15.75" customHeight="1" x14ac:dyDescent="0.25">
      <c r="A751" s="6" t="s">
        <v>14</v>
      </c>
      <c r="B751" s="6">
        <v>1185732</v>
      </c>
      <c r="C751" s="7">
        <v>44324</v>
      </c>
      <c r="D751" s="6" t="s">
        <v>46</v>
      </c>
      <c r="E751" s="6" t="s">
        <v>47</v>
      </c>
      <c r="F751" s="6" t="s">
        <v>48</v>
      </c>
      <c r="G751" s="6" t="s">
        <v>18</v>
      </c>
      <c r="H751" s="8">
        <v>0.55000000000000004</v>
      </c>
      <c r="I751" s="9">
        <v>7750</v>
      </c>
      <c r="J751" s="10">
        <v>4262.5</v>
      </c>
      <c r="K751" s="10">
        <v>1491.875</v>
      </c>
      <c r="L751" s="11">
        <v>0.35</v>
      </c>
      <c r="M751" s="28">
        <v>2770.625</v>
      </c>
    </row>
    <row r="752" spans="1:13" ht="15.75" customHeight="1" x14ac:dyDescent="0.25">
      <c r="A752" s="6" t="s">
        <v>14</v>
      </c>
      <c r="B752" s="6">
        <v>1185732</v>
      </c>
      <c r="C752" s="7">
        <v>44324</v>
      </c>
      <c r="D752" s="6" t="s">
        <v>46</v>
      </c>
      <c r="E752" s="6" t="s">
        <v>47</v>
      </c>
      <c r="F752" s="6" t="s">
        <v>48</v>
      </c>
      <c r="G752" s="6" t="s">
        <v>19</v>
      </c>
      <c r="H752" s="8">
        <v>0.5</v>
      </c>
      <c r="I752" s="9">
        <v>7500</v>
      </c>
      <c r="J752" s="10">
        <v>3750</v>
      </c>
      <c r="K752" s="10">
        <v>937.5</v>
      </c>
      <c r="L752" s="11">
        <v>0.25</v>
      </c>
      <c r="M752" s="28">
        <v>2812.5</v>
      </c>
    </row>
    <row r="753" spans="1:13" ht="15.75" customHeight="1" x14ac:dyDescent="0.25">
      <c r="A753" s="6" t="s">
        <v>14</v>
      </c>
      <c r="B753" s="6">
        <v>1185732</v>
      </c>
      <c r="C753" s="7">
        <v>44324</v>
      </c>
      <c r="D753" s="6" t="s">
        <v>46</v>
      </c>
      <c r="E753" s="6" t="s">
        <v>47</v>
      </c>
      <c r="F753" s="6" t="s">
        <v>48</v>
      </c>
      <c r="G753" s="6" t="s">
        <v>20</v>
      </c>
      <c r="H753" s="8">
        <v>0.5</v>
      </c>
      <c r="I753" s="9">
        <v>7000</v>
      </c>
      <c r="J753" s="10">
        <v>3500</v>
      </c>
      <c r="K753" s="10">
        <v>1050</v>
      </c>
      <c r="L753" s="11">
        <v>0.3</v>
      </c>
      <c r="M753" s="28">
        <v>2450</v>
      </c>
    </row>
    <row r="754" spans="1:13" ht="15.75" customHeight="1" x14ac:dyDescent="0.25">
      <c r="A754" s="6" t="s">
        <v>14</v>
      </c>
      <c r="B754" s="6">
        <v>1185732</v>
      </c>
      <c r="C754" s="7">
        <v>44324</v>
      </c>
      <c r="D754" s="6" t="s">
        <v>46</v>
      </c>
      <c r="E754" s="6" t="s">
        <v>47</v>
      </c>
      <c r="F754" s="6" t="s">
        <v>48</v>
      </c>
      <c r="G754" s="6" t="s">
        <v>21</v>
      </c>
      <c r="H754" s="8">
        <v>0.6</v>
      </c>
      <c r="I754" s="9">
        <v>7250</v>
      </c>
      <c r="J754" s="10">
        <v>4350</v>
      </c>
      <c r="K754" s="10">
        <v>1522.5</v>
      </c>
      <c r="L754" s="11">
        <v>0.35</v>
      </c>
      <c r="M754" s="28">
        <v>2827.5</v>
      </c>
    </row>
    <row r="755" spans="1:13" ht="15.75" customHeight="1" x14ac:dyDescent="0.25">
      <c r="A755" s="6" t="s">
        <v>14</v>
      </c>
      <c r="B755" s="6">
        <v>1185732</v>
      </c>
      <c r="C755" s="7">
        <v>44324</v>
      </c>
      <c r="D755" s="6" t="s">
        <v>46</v>
      </c>
      <c r="E755" s="6" t="s">
        <v>47</v>
      </c>
      <c r="F755" s="6" t="s">
        <v>48</v>
      </c>
      <c r="G755" s="6" t="s">
        <v>22</v>
      </c>
      <c r="H755" s="8">
        <v>0.65</v>
      </c>
      <c r="I755" s="9">
        <v>8250</v>
      </c>
      <c r="J755" s="10">
        <v>5362.5</v>
      </c>
      <c r="K755" s="10">
        <v>2681.25</v>
      </c>
      <c r="L755" s="11">
        <v>0.5</v>
      </c>
      <c r="M755" s="28">
        <v>2681.25</v>
      </c>
    </row>
    <row r="756" spans="1:13" ht="15.75" customHeight="1" x14ac:dyDescent="0.25">
      <c r="A756" s="6" t="s">
        <v>14</v>
      </c>
      <c r="B756" s="6">
        <v>1185732</v>
      </c>
      <c r="C756" s="7">
        <v>44357</v>
      </c>
      <c r="D756" s="6" t="s">
        <v>46</v>
      </c>
      <c r="E756" s="6" t="s">
        <v>47</v>
      </c>
      <c r="F756" s="6" t="s">
        <v>48</v>
      </c>
      <c r="G756" s="6" t="s">
        <v>17</v>
      </c>
      <c r="H756" s="8">
        <v>0.6</v>
      </c>
      <c r="I756" s="9">
        <v>10750</v>
      </c>
      <c r="J756" s="10">
        <v>6450</v>
      </c>
      <c r="K756" s="10">
        <v>2902.5</v>
      </c>
      <c r="L756" s="11">
        <v>0.45</v>
      </c>
      <c r="M756" s="28">
        <v>3547.5</v>
      </c>
    </row>
    <row r="757" spans="1:13" ht="15.75" customHeight="1" x14ac:dyDescent="0.25">
      <c r="A757" s="6" t="s">
        <v>14</v>
      </c>
      <c r="B757" s="6">
        <v>1185732</v>
      </c>
      <c r="C757" s="7">
        <v>44357</v>
      </c>
      <c r="D757" s="6" t="s">
        <v>46</v>
      </c>
      <c r="E757" s="6" t="s">
        <v>47</v>
      </c>
      <c r="F757" s="6" t="s">
        <v>48</v>
      </c>
      <c r="G757" s="6" t="s">
        <v>18</v>
      </c>
      <c r="H757" s="8">
        <v>0.55000000000000004</v>
      </c>
      <c r="I757" s="9">
        <v>8250</v>
      </c>
      <c r="J757" s="10">
        <v>4537.5</v>
      </c>
      <c r="K757" s="10">
        <v>1588.125</v>
      </c>
      <c r="L757" s="11">
        <v>0.35</v>
      </c>
      <c r="M757" s="28">
        <v>2949.375</v>
      </c>
    </row>
    <row r="758" spans="1:13" ht="15.75" customHeight="1" x14ac:dyDescent="0.25">
      <c r="A758" s="6" t="s">
        <v>14</v>
      </c>
      <c r="B758" s="6">
        <v>1185732</v>
      </c>
      <c r="C758" s="7">
        <v>44357</v>
      </c>
      <c r="D758" s="6" t="s">
        <v>46</v>
      </c>
      <c r="E758" s="6" t="s">
        <v>47</v>
      </c>
      <c r="F758" s="6" t="s">
        <v>48</v>
      </c>
      <c r="G758" s="6" t="s">
        <v>19</v>
      </c>
      <c r="H758" s="8">
        <v>0.5</v>
      </c>
      <c r="I758" s="9">
        <v>8000</v>
      </c>
      <c r="J758" s="10">
        <v>4000</v>
      </c>
      <c r="K758" s="10">
        <v>1000</v>
      </c>
      <c r="L758" s="11">
        <v>0.25</v>
      </c>
      <c r="M758" s="28">
        <v>3000</v>
      </c>
    </row>
    <row r="759" spans="1:13" ht="15.75" customHeight="1" x14ac:dyDescent="0.25">
      <c r="A759" s="6" t="s">
        <v>14</v>
      </c>
      <c r="B759" s="6">
        <v>1185732</v>
      </c>
      <c r="C759" s="7">
        <v>44357</v>
      </c>
      <c r="D759" s="6" t="s">
        <v>46</v>
      </c>
      <c r="E759" s="6" t="s">
        <v>47</v>
      </c>
      <c r="F759" s="6" t="s">
        <v>48</v>
      </c>
      <c r="G759" s="6" t="s">
        <v>20</v>
      </c>
      <c r="H759" s="8">
        <v>0.5</v>
      </c>
      <c r="I759" s="9">
        <v>7750</v>
      </c>
      <c r="J759" s="10">
        <v>3875</v>
      </c>
      <c r="K759" s="10">
        <v>1162.5</v>
      </c>
      <c r="L759" s="11">
        <v>0.3</v>
      </c>
      <c r="M759" s="28">
        <v>2712.5</v>
      </c>
    </row>
    <row r="760" spans="1:13" ht="15.75" customHeight="1" x14ac:dyDescent="0.25">
      <c r="A760" s="6" t="s">
        <v>14</v>
      </c>
      <c r="B760" s="6">
        <v>1185732</v>
      </c>
      <c r="C760" s="7">
        <v>44357</v>
      </c>
      <c r="D760" s="6" t="s">
        <v>46</v>
      </c>
      <c r="E760" s="6" t="s">
        <v>47</v>
      </c>
      <c r="F760" s="6" t="s">
        <v>48</v>
      </c>
      <c r="G760" s="6" t="s">
        <v>21</v>
      </c>
      <c r="H760" s="8">
        <v>0.65</v>
      </c>
      <c r="I760" s="9">
        <v>7750</v>
      </c>
      <c r="J760" s="10">
        <v>5037.5</v>
      </c>
      <c r="K760" s="10">
        <v>1763.125</v>
      </c>
      <c r="L760" s="11">
        <v>0.35</v>
      </c>
      <c r="M760" s="28">
        <v>3274.375</v>
      </c>
    </row>
    <row r="761" spans="1:13" ht="15.75" customHeight="1" x14ac:dyDescent="0.25">
      <c r="A761" s="6" t="s">
        <v>14</v>
      </c>
      <c r="B761" s="6">
        <v>1185732</v>
      </c>
      <c r="C761" s="7">
        <v>44357</v>
      </c>
      <c r="D761" s="6" t="s">
        <v>46</v>
      </c>
      <c r="E761" s="6" t="s">
        <v>47</v>
      </c>
      <c r="F761" s="6" t="s">
        <v>48</v>
      </c>
      <c r="G761" s="6" t="s">
        <v>22</v>
      </c>
      <c r="H761" s="8">
        <v>0.70000000000000007</v>
      </c>
      <c r="I761" s="9">
        <v>9250</v>
      </c>
      <c r="J761" s="10">
        <v>6475.0000000000009</v>
      </c>
      <c r="K761" s="10">
        <v>3237.5000000000005</v>
      </c>
      <c r="L761" s="11">
        <v>0.5</v>
      </c>
      <c r="M761" s="28">
        <v>3237.5000000000005</v>
      </c>
    </row>
    <row r="762" spans="1:13" ht="15.75" customHeight="1" x14ac:dyDescent="0.25">
      <c r="A762" s="6" t="s">
        <v>14</v>
      </c>
      <c r="B762" s="6">
        <v>1185732</v>
      </c>
      <c r="C762" s="7">
        <v>44385</v>
      </c>
      <c r="D762" s="6" t="s">
        <v>46</v>
      </c>
      <c r="E762" s="6" t="s">
        <v>47</v>
      </c>
      <c r="F762" s="6" t="s">
        <v>48</v>
      </c>
      <c r="G762" s="6" t="s">
        <v>17</v>
      </c>
      <c r="H762" s="8">
        <v>0.65</v>
      </c>
      <c r="I762" s="9">
        <v>11500</v>
      </c>
      <c r="J762" s="10">
        <v>7475</v>
      </c>
      <c r="K762" s="10">
        <v>3363.75</v>
      </c>
      <c r="L762" s="11">
        <v>0.45</v>
      </c>
      <c r="M762" s="28">
        <v>4111.25</v>
      </c>
    </row>
    <row r="763" spans="1:13" ht="15.75" customHeight="1" x14ac:dyDescent="0.25">
      <c r="A763" s="6" t="s">
        <v>14</v>
      </c>
      <c r="B763" s="6">
        <v>1185732</v>
      </c>
      <c r="C763" s="7">
        <v>44385</v>
      </c>
      <c r="D763" s="6" t="s">
        <v>46</v>
      </c>
      <c r="E763" s="6" t="s">
        <v>47</v>
      </c>
      <c r="F763" s="6" t="s">
        <v>48</v>
      </c>
      <c r="G763" s="6" t="s">
        <v>18</v>
      </c>
      <c r="H763" s="8">
        <v>0.60000000000000009</v>
      </c>
      <c r="I763" s="9">
        <v>9000</v>
      </c>
      <c r="J763" s="10">
        <v>5400.0000000000009</v>
      </c>
      <c r="K763" s="10">
        <v>1890.0000000000002</v>
      </c>
      <c r="L763" s="11">
        <v>0.35</v>
      </c>
      <c r="M763" s="28">
        <v>3510.0000000000009</v>
      </c>
    </row>
    <row r="764" spans="1:13" ht="15.75" customHeight="1" x14ac:dyDescent="0.25">
      <c r="A764" s="6" t="s">
        <v>14</v>
      </c>
      <c r="B764" s="6">
        <v>1185732</v>
      </c>
      <c r="C764" s="7">
        <v>44385</v>
      </c>
      <c r="D764" s="6" t="s">
        <v>46</v>
      </c>
      <c r="E764" s="6" t="s">
        <v>47</v>
      </c>
      <c r="F764" s="6" t="s">
        <v>48</v>
      </c>
      <c r="G764" s="6" t="s">
        <v>19</v>
      </c>
      <c r="H764" s="8">
        <v>0.55000000000000004</v>
      </c>
      <c r="I764" s="9">
        <v>8250</v>
      </c>
      <c r="J764" s="10">
        <v>4537.5</v>
      </c>
      <c r="K764" s="10">
        <v>1134.375</v>
      </c>
      <c r="L764" s="11">
        <v>0.25</v>
      </c>
      <c r="M764" s="28">
        <v>3403.125</v>
      </c>
    </row>
    <row r="765" spans="1:13" ht="15.75" customHeight="1" x14ac:dyDescent="0.25">
      <c r="A765" s="6" t="s">
        <v>14</v>
      </c>
      <c r="B765" s="6">
        <v>1185732</v>
      </c>
      <c r="C765" s="7">
        <v>44385</v>
      </c>
      <c r="D765" s="6" t="s">
        <v>46</v>
      </c>
      <c r="E765" s="6" t="s">
        <v>47</v>
      </c>
      <c r="F765" s="6" t="s">
        <v>48</v>
      </c>
      <c r="G765" s="6" t="s">
        <v>20</v>
      </c>
      <c r="H765" s="8">
        <v>0.55000000000000004</v>
      </c>
      <c r="I765" s="9">
        <v>7750</v>
      </c>
      <c r="J765" s="10">
        <v>4262.5</v>
      </c>
      <c r="K765" s="10">
        <v>1278.75</v>
      </c>
      <c r="L765" s="11">
        <v>0.3</v>
      </c>
      <c r="M765" s="28">
        <v>2983.75</v>
      </c>
    </row>
    <row r="766" spans="1:13" ht="15.75" customHeight="1" x14ac:dyDescent="0.25">
      <c r="A766" s="6" t="s">
        <v>14</v>
      </c>
      <c r="B766" s="6">
        <v>1185732</v>
      </c>
      <c r="C766" s="7">
        <v>44385</v>
      </c>
      <c r="D766" s="6" t="s">
        <v>46</v>
      </c>
      <c r="E766" s="6" t="s">
        <v>47</v>
      </c>
      <c r="F766" s="6" t="s">
        <v>48</v>
      </c>
      <c r="G766" s="6" t="s">
        <v>21</v>
      </c>
      <c r="H766" s="8">
        <v>0.65</v>
      </c>
      <c r="I766" s="9">
        <v>8000</v>
      </c>
      <c r="J766" s="10">
        <v>5200</v>
      </c>
      <c r="K766" s="10">
        <v>1819.9999999999998</v>
      </c>
      <c r="L766" s="11">
        <v>0.35</v>
      </c>
      <c r="M766" s="28">
        <v>3380</v>
      </c>
    </row>
    <row r="767" spans="1:13" ht="15.75" customHeight="1" x14ac:dyDescent="0.25">
      <c r="A767" s="6" t="s">
        <v>14</v>
      </c>
      <c r="B767" s="6">
        <v>1185732</v>
      </c>
      <c r="C767" s="7">
        <v>44385</v>
      </c>
      <c r="D767" s="6" t="s">
        <v>46</v>
      </c>
      <c r="E767" s="6" t="s">
        <v>47</v>
      </c>
      <c r="F767" s="6" t="s">
        <v>48</v>
      </c>
      <c r="G767" s="6" t="s">
        <v>22</v>
      </c>
      <c r="H767" s="8">
        <v>0.70000000000000007</v>
      </c>
      <c r="I767" s="9">
        <v>9750</v>
      </c>
      <c r="J767" s="10">
        <v>6825.0000000000009</v>
      </c>
      <c r="K767" s="10">
        <v>3412.5000000000005</v>
      </c>
      <c r="L767" s="11">
        <v>0.5</v>
      </c>
      <c r="M767" s="28">
        <v>3412.5000000000005</v>
      </c>
    </row>
    <row r="768" spans="1:13" ht="15.75" customHeight="1" x14ac:dyDescent="0.25">
      <c r="A768" s="6" t="s">
        <v>14</v>
      </c>
      <c r="B768" s="6">
        <v>1185732</v>
      </c>
      <c r="C768" s="7">
        <v>44417</v>
      </c>
      <c r="D768" s="6" t="s">
        <v>46</v>
      </c>
      <c r="E768" s="6" t="s">
        <v>47</v>
      </c>
      <c r="F768" s="6" t="s">
        <v>48</v>
      </c>
      <c r="G768" s="6" t="s">
        <v>17</v>
      </c>
      <c r="H768" s="8">
        <v>0.65</v>
      </c>
      <c r="I768" s="9">
        <v>11250</v>
      </c>
      <c r="J768" s="10">
        <v>7312.5</v>
      </c>
      <c r="K768" s="10">
        <v>3290.625</v>
      </c>
      <c r="L768" s="11">
        <v>0.45</v>
      </c>
      <c r="M768" s="28">
        <v>4021.875</v>
      </c>
    </row>
    <row r="769" spans="1:13" ht="15.75" customHeight="1" x14ac:dyDescent="0.25">
      <c r="A769" s="6" t="s">
        <v>14</v>
      </c>
      <c r="B769" s="6">
        <v>1185732</v>
      </c>
      <c r="C769" s="7">
        <v>44417</v>
      </c>
      <c r="D769" s="6" t="s">
        <v>46</v>
      </c>
      <c r="E769" s="6" t="s">
        <v>47</v>
      </c>
      <c r="F769" s="6" t="s">
        <v>48</v>
      </c>
      <c r="G769" s="6" t="s">
        <v>18</v>
      </c>
      <c r="H769" s="8">
        <v>0.60000000000000009</v>
      </c>
      <c r="I769" s="9">
        <v>9000</v>
      </c>
      <c r="J769" s="10">
        <v>5400.0000000000009</v>
      </c>
      <c r="K769" s="10">
        <v>1890.0000000000002</v>
      </c>
      <c r="L769" s="11">
        <v>0.35</v>
      </c>
      <c r="M769" s="28">
        <v>3510.0000000000009</v>
      </c>
    </row>
    <row r="770" spans="1:13" ht="15.75" customHeight="1" x14ac:dyDescent="0.25">
      <c r="A770" s="6" t="s">
        <v>14</v>
      </c>
      <c r="B770" s="6">
        <v>1185732</v>
      </c>
      <c r="C770" s="7">
        <v>44417</v>
      </c>
      <c r="D770" s="6" t="s">
        <v>46</v>
      </c>
      <c r="E770" s="6" t="s">
        <v>47</v>
      </c>
      <c r="F770" s="6" t="s">
        <v>48</v>
      </c>
      <c r="G770" s="6" t="s">
        <v>19</v>
      </c>
      <c r="H770" s="8">
        <v>0.55000000000000004</v>
      </c>
      <c r="I770" s="9">
        <v>8250</v>
      </c>
      <c r="J770" s="10">
        <v>4537.5</v>
      </c>
      <c r="K770" s="10">
        <v>1134.375</v>
      </c>
      <c r="L770" s="11">
        <v>0.25</v>
      </c>
      <c r="M770" s="28">
        <v>3403.125</v>
      </c>
    </row>
    <row r="771" spans="1:13" ht="15.75" customHeight="1" x14ac:dyDescent="0.25">
      <c r="A771" s="6" t="s">
        <v>14</v>
      </c>
      <c r="B771" s="6">
        <v>1185732</v>
      </c>
      <c r="C771" s="7">
        <v>44417</v>
      </c>
      <c r="D771" s="6" t="s">
        <v>46</v>
      </c>
      <c r="E771" s="6" t="s">
        <v>47</v>
      </c>
      <c r="F771" s="6" t="s">
        <v>48</v>
      </c>
      <c r="G771" s="6" t="s">
        <v>20</v>
      </c>
      <c r="H771" s="8">
        <v>0.45</v>
      </c>
      <c r="I771" s="9">
        <v>7750</v>
      </c>
      <c r="J771" s="10">
        <v>3487.5</v>
      </c>
      <c r="K771" s="10">
        <v>1046.25</v>
      </c>
      <c r="L771" s="11">
        <v>0.3</v>
      </c>
      <c r="M771" s="28">
        <v>2441.25</v>
      </c>
    </row>
    <row r="772" spans="1:13" ht="15.75" customHeight="1" x14ac:dyDescent="0.25">
      <c r="A772" s="6" t="s">
        <v>14</v>
      </c>
      <c r="B772" s="6">
        <v>1185732</v>
      </c>
      <c r="C772" s="7">
        <v>44417</v>
      </c>
      <c r="D772" s="6" t="s">
        <v>46</v>
      </c>
      <c r="E772" s="6" t="s">
        <v>47</v>
      </c>
      <c r="F772" s="6" t="s">
        <v>48</v>
      </c>
      <c r="G772" s="6" t="s">
        <v>21</v>
      </c>
      <c r="H772" s="8">
        <v>0.55000000000000004</v>
      </c>
      <c r="I772" s="9">
        <v>7500</v>
      </c>
      <c r="J772" s="10">
        <v>4125</v>
      </c>
      <c r="K772" s="10">
        <v>1443.75</v>
      </c>
      <c r="L772" s="11">
        <v>0.35</v>
      </c>
      <c r="M772" s="28">
        <v>2681.25</v>
      </c>
    </row>
    <row r="773" spans="1:13" ht="15.75" customHeight="1" x14ac:dyDescent="0.25">
      <c r="A773" s="6" t="s">
        <v>14</v>
      </c>
      <c r="B773" s="6">
        <v>1185732</v>
      </c>
      <c r="C773" s="7">
        <v>44417</v>
      </c>
      <c r="D773" s="6" t="s">
        <v>46</v>
      </c>
      <c r="E773" s="6" t="s">
        <v>47</v>
      </c>
      <c r="F773" s="6" t="s">
        <v>48</v>
      </c>
      <c r="G773" s="6" t="s">
        <v>22</v>
      </c>
      <c r="H773" s="8">
        <v>0.60000000000000009</v>
      </c>
      <c r="I773" s="9">
        <v>9250</v>
      </c>
      <c r="J773" s="10">
        <v>5550.0000000000009</v>
      </c>
      <c r="K773" s="10">
        <v>2775.0000000000005</v>
      </c>
      <c r="L773" s="11">
        <v>0.5</v>
      </c>
      <c r="M773" s="28">
        <v>2775.0000000000005</v>
      </c>
    </row>
    <row r="774" spans="1:13" ht="15.75" customHeight="1" x14ac:dyDescent="0.25">
      <c r="A774" s="6" t="s">
        <v>14</v>
      </c>
      <c r="B774" s="6">
        <v>1185732</v>
      </c>
      <c r="C774" s="7">
        <v>44447</v>
      </c>
      <c r="D774" s="6" t="s">
        <v>46</v>
      </c>
      <c r="E774" s="6" t="s">
        <v>47</v>
      </c>
      <c r="F774" s="6" t="s">
        <v>48</v>
      </c>
      <c r="G774" s="6" t="s">
        <v>17</v>
      </c>
      <c r="H774" s="8">
        <v>0.55000000000000004</v>
      </c>
      <c r="I774" s="9">
        <v>10500</v>
      </c>
      <c r="J774" s="10">
        <v>5775.0000000000009</v>
      </c>
      <c r="K774" s="10">
        <v>2598.7500000000005</v>
      </c>
      <c r="L774" s="11">
        <v>0.45</v>
      </c>
      <c r="M774" s="28">
        <v>3176.2500000000005</v>
      </c>
    </row>
    <row r="775" spans="1:13" ht="15.75" customHeight="1" x14ac:dyDescent="0.25">
      <c r="A775" s="6" t="s">
        <v>14</v>
      </c>
      <c r="B775" s="6">
        <v>1185732</v>
      </c>
      <c r="C775" s="7">
        <v>44447</v>
      </c>
      <c r="D775" s="6" t="s">
        <v>46</v>
      </c>
      <c r="E775" s="6" t="s">
        <v>47</v>
      </c>
      <c r="F775" s="6" t="s">
        <v>48</v>
      </c>
      <c r="G775" s="6" t="s">
        <v>18</v>
      </c>
      <c r="H775" s="8">
        <v>0.50000000000000011</v>
      </c>
      <c r="I775" s="9">
        <v>8500</v>
      </c>
      <c r="J775" s="10">
        <v>4250.0000000000009</v>
      </c>
      <c r="K775" s="10">
        <v>1487.5000000000002</v>
      </c>
      <c r="L775" s="11">
        <v>0.35</v>
      </c>
      <c r="M775" s="28">
        <v>2762.5000000000009</v>
      </c>
    </row>
    <row r="776" spans="1:13" ht="15.75" customHeight="1" x14ac:dyDescent="0.25">
      <c r="A776" s="6" t="s">
        <v>14</v>
      </c>
      <c r="B776" s="6">
        <v>1185732</v>
      </c>
      <c r="C776" s="7">
        <v>44447</v>
      </c>
      <c r="D776" s="6" t="s">
        <v>46</v>
      </c>
      <c r="E776" s="6" t="s">
        <v>47</v>
      </c>
      <c r="F776" s="6" t="s">
        <v>48</v>
      </c>
      <c r="G776" s="6" t="s">
        <v>19</v>
      </c>
      <c r="H776" s="8">
        <v>0.45</v>
      </c>
      <c r="I776" s="9">
        <v>7500</v>
      </c>
      <c r="J776" s="10">
        <v>3375</v>
      </c>
      <c r="K776" s="10">
        <v>843.75</v>
      </c>
      <c r="L776" s="11">
        <v>0.25</v>
      </c>
      <c r="M776" s="28">
        <v>2531.25</v>
      </c>
    </row>
    <row r="777" spans="1:13" ht="15.75" customHeight="1" x14ac:dyDescent="0.25">
      <c r="A777" s="6" t="s">
        <v>14</v>
      </c>
      <c r="B777" s="6">
        <v>1185732</v>
      </c>
      <c r="C777" s="7">
        <v>44447</v>
      </c>
      <c r="D777" s="6" t="s">
        <v>46</v>
      </c>
      <c r="E777" s="6" t="s">
        <v>47</v>
      </c>
      <c r="F777" s="6" t="s">
        <v>48</v>
      </c>
      <c r="G777" s="6" t="s">
        <v>20</v>
      </c>
      <c r="H777" s="8">
        <v>0.45</v>
      </c>
      <c r="I777" s="9">
        <v>7250</v>
      </c>
      <c r="J777" s="10">
        <v>3262.5</v>
      </c>
      <c r="K777" s="10">
        <v>978.75</v>
      </c>
      <c r="L777" s="11">
        <v>0.3</v>
      </c>
      <c r="M777" s="28">
        <v>2283.75</v>
      </c>
    </row>
    <row r="778" spans="1:13" ht="15.75" customHeight="1" x14ac:dyDescent="0.25">
      <c r="A778" s="6" t="s">
        <v>14</v>
      </c>
      <c r="B778" s="6">
        <v>1185732</v>
      </c>
      <c r="C778" s="7">
        <v>44447</v>
      </c>
      <c r="D778" s="6" t="s">
        <v>46</v>
      </c>
      <c r="E778" s="6" t="s">
        <v>47</v>
      </c>
      <c r="F778" s="6" t="s">
        <v>48</v>
      </c>
      <c r="G778" s="6" t="s">
        <v>21</v>
      </c>
      <c r="H778" s="8">
        <v>0.55000000000000004</v>
      </c>
      <c r="I778" s="9">
        <v>7250</v>
      </c>
      <c r="J778" s="10">
        <v>3987.5000000000005</v>
      </c>
      <c r="K778" s="10">
        <v>1395.625</v>
      </c>
      <c r="L778" s="11">
        <v>0.35</v>
      </c>
      <c r="M778" s="28">
        <v>2591.8750000000005</v>
      </c>
    </row>
    <row r="779" spans="1:13" ht="15.75" customHeight="1" x14ac:dyDescent="0.25">
      <c r="A779" s="6" t="s">
        <v>14</v>
      </c>
      <c r="B779" s="6">
        <v>1185732</v>
      </c>
      <c r="C779" s="7">
        <v>44447</v>
      </c>
      <c r="D779" s="6" t="s">
        <v>46</v>
      </c>
      <c r="E779" s="6" t="s">
        <v>47</v>
      </c>
      <c r="F779" s="6" t="s">
        <v>48</v>
      </c>
      <c r="G779" s="6" t="s">
        <v>22</v>
      </c>
      <c r="H779" s="8">
        <v>0.60000000000000009</v>
      </c>
      <c r="I779" s="9">
        <v>8250</v>
      </c>
      <c r="J779" s="10">
        <v>4950.0000000000009</v>
      </c>
      <c r="K779" s="10">
        <v>2475.0000000000005</v>
      </c>
      <c r="L779" s="11">
        <v>0.5</v>
      </c>
      <c r="M779" s="28">
        <v>2475.0000000000005</v>
      </c>
    </row>
    <row r="780" spans="1:13" ht="15.75" customHeight="1" x14ac:dyDescent="0.25">
      <c r="A780" s="6" t="s">
        <v>14</v>
      </c>
      <c r="B780" s="6">
        <v>1185732</v>
      </c>
      <c r="C780" s="7">
        <v>44479</v>
      </c>
      <c r="D780" s="6" t="s">
        <v>46</v>
      </c>
      <c r="E780" s="6" t="s">
        <v>47</v>
      </c>
      <c r="F780" s="6" t="s">
        <v>48</v>
      </c>
      <c r="G780" s="6" t="s">
        <v>17</v>
      </c>
      <c r="H780" s="8">
        <v>0.60000000000000009</v>
      </c>
      <c r="I780" s="9">
        <v>10000</v>
      </c>
      <c r="J780" s="10">
        <v>6000.0000000000009</v>
      </c>
      <c r="K780" s="10">
        <v>2700.0000000000005</v>
      </c>
      <c r="L780" s="11">
        <v>0.45</v>
      </c>
      <c r="M780" s="28">
        <v>3300.0000000000005</v>
      </c>
    </row>
    <row r="781" spans="1:13" ht="15.75" customHeight="1" x14ac:dyDescent="0.25">
      <c r="A781" s="6" t="s">
        <v>14</v>
      </c>
      <c r="B781" s="6">
        <v>1185732</v>
      </c>
      <c r="C781" s="7">
        <v>44479</v>
      </c>
      <c r="D781" s="6" t="s">
        <v>46</v>
      </c>
      <c r="E781" s="6" t="s">
        <v>47</v>
      </c>
      <c r="F781" s="6" t="s">
        <v>48</v>
      </c>
      <c r="G781" s="6" t="s">
        <v>18</v>
      </c>
      <c r="H781" s="8">
        <v>0.50000000000000011</v>
      </c>
      <c r="I781" s="9">
        <v>8250</v>
      </c>
      <c r="J781" s="10">
        <v>4125.0000000000009</v>
      </c>
      <c r="K781" s="10">
        <v>1443.7500000000002</v>
      </c>
      <c r="L781" s="11">
        <v>0.35</v>
      </c>
      <c r="M781" s="28">
        <v>2681.2500000000009</v>
      </c>
    </row>
    <row r="782" spans="1:13" ht="15.75" customHeight="1" x14ac:dyDescent="0.25">
      <c r="A782" s="6" t="s">
        <v>14</v>
      </c>
      <c r="B782" s="6">
        <v>1185732</v>
      </c>
      <c r="C782" s="7">
        <v>44479</v>
      </c>
      <c r="D782" s="6" t="s">
        <v>46</v>
      </c>
      <c r="E782" s="6" t="s">
        <v>47</v>
      </c>
      <c r="F782" s="6" t="s">
        <v>48</v>
      </c>
      <c r="G782" s="6" t="s">
        <v>19</v>
      </c>
      <c r="H782" s="8">
        <v>0.50000000000000011</v>
      </c>
      <c r="I782" s="9">
        <v>7250</v>
      </c>
      <c r="J782" s="10">
        <v>3625.0000000000009</v>
      </c>
      <c r="K782" s="10">
        <v>906.25000000000023</v>
      </c>
      <c r="L782" s="11">
        <v>0.25</v>
      </c>
      <c r="M782" s="28">
        <v>2718.7500000000009</v>
      </c>
    </row>
    <row r="783" spans="1:13" ht="15.75" customHeight="1" x14ac:dyDescent="0.25">
      <c r="A783" s="6" t="s">
        <v>14</v>
      </c>
      <c r="B783" s="6">
        <v>1185732</v>
      </c>
      <c r="C783" s="7">
        <v>44479</v>
      </c>
      <c r="D783" s="6" t="s">
        <v>46</v>
      </c>
      <c r="E783" s="6" t="s">
        <v>47</v>
      </c>
      <c r="F783" s="6" t="s">
        <v>48</v>
      </c>
      <c r="G783" s="6" t="s">
        <v>20</v>
      </c>
      <c r="H783" s="8">
        <v>0.50000000000000011</v>
      </c>
      <c r="I783" s="9">
        <v>7000</v>
      </c>
      <c r="J783" s="10">
        <v>3500.0000000000009</v>
      </c>
      <c r="K783" s="10">
        <v>1050.0000000000002</v>
      </c>
      <c r="L783" s="11">
        <v>0.3</v>
      </c>
      <c r="M783" s="28">
        <v>2450.0000000000009</v>
      </c>
    </row>
    <row r="784" spans="1:13" ht="15.75" customHeight="1" x14ac:dyDescent="0.25">
      <c r="A784" s="6" t="s">
        <v>14</v>
      </c>
      <c r="B784" s="6">
        <v>1185732</v>
      </c>
      <c r="C784" s="7">
        <v>44479</v>
      </c>
      <c r="D784" s="6" t="s">
        <v>46</v>
      </c>
      <c r="E784" s="6" t="s">
        <v>47</v>
      </c>
      <c r="F784" s="6" t="s">
        <v>48</v>
      </c>
      <c r="G784" s="6" t="s">
        <v>21</v>
      </c>
      <c r="H784" s="8">
        <v>0.60000000000000009</v>
      </c>
      <c r="I784" s="9">
        <v>7000</v>
      </c>
      <c r="J784" s="10">
        <v>4200.0000000000009</v>
      </c>
      <c r="K784" s="10">
        <v>1470.0000000000002</v>
      </c>
      <c r="L784" s="11">
        <v>0.35</v>
      </c>
      <c r="M784" s="28">
        <v>2730.0000000000009</v>
      </c>
    </row>
    <row r="785" spans="1:13" ht="15.75" customHeight="1" x14ac:dyDescent="0.25">
      <c r="A785" s="6" t="s">
        <v>14</v>
      </c>
      <c r="B785" s="6">
        <v>1185732</v>
      </c>
      <c r="C785" s="7">
        <v>44479</v>
      </c>
      <c r="D785" s="6" t="s">
        <v>46</v>
      </c>
      <c r="E785" s="6" t="s">
        <v>47</v>
      </c>
      <c r="F785" s="6" t="s">
        <v>48</v>
      </c>
      <c r="G785" s="6" t="s">
        <v>22</v>
      </c>
      <c r="H785" s="8">
        <v>0.65</v>
      </c>
      <c r="I785" s="9">
        <v>8250</v>
      </c>
      <c r="J785" s="10">
        <v>5362.5</v>
      </c>
      <c r="K785" s="10">
        <v>2681.25</v>
      </c>
      <c r="L785" s="11">
        <v>0.5</v>
      </c>
      <c r="M785" s="28">
        <v>2681.25</v>
      </c>
    </row>
    <row r="786" spans="1:13" ht="15.75" customHeight="1" x14ac:dyDescent="0.25">
      <c r="A786" s="6" t="s">
        <v>14</v>
      </c>
      <c r="B786" s="6">
        <v>1185732</v>
      </c>
      <c r="C786" s="7">
        <v>44509</v>
      </c>
      <c r="D786" s="6" t="s">
        <v>46</v>
      </c>
      <c r="E786" s="6" t="s">
        <v>47</v>
      </c>
      <c r="F786" s="6" t="s">
        <v>48</v>
      </c>
      <c r="G786" s="6" t="s">
        <v>17</v>
      </c>
      <c r="H786" s="8">
        <v>0.60000000000000009</v>
      </c>
      <c r="I786" s="9">
        <v>9750</v>
      </c>
      <c r="J786" s="10">
        <v>5850.0000000000009</v>
      </c>
      <c r="K786" s="10">
        <v>2632.5000000000005</v>
      </c>
      <c r="L786" s="11">
        <v>0.45</v>
      </c>
      <c r="M786" s="28">
        <v>3217.5000000000005</v>
      </c>
    </row>
    <row r="787" spans="1:13" ht="15.75" customHeight="1" x14ac:dyDescent="0.25">
      <c r="A787" s="6" t="s">
        <v>14</v>
      </c>
      <c r="B787" s="6">
        <v>1185732</v>
      </c>
      <c r="C787" s="7">
        <v>44509</v>
      </c>
      <c r="D787" s="6" t="s">
        <v>46</v>
      </c>
      <c r="E787" s="6" t="s">
        <v>47</v>
      </c>
      <c r="F787" s="6" t="s">
        <v>48</v>
      </c>
      <c r="G787" s="6" t="s">
        <v>18</v>
      </c>
      <c r="H787" s="8">
        <v>0.50000000000000011</v>
      </c>
      <c r="I787" s="9">
        <v>8000</v>
      </c>
      <c r="J787" s="10">
        <v>4000.0000000000009</v>
      </c>
      <c r="K787" s="10">
        <v>1400.0000000000002</v>
      </c>
      <c r="L787" s="11">
        <v>0.35</v>
      </c>
      <c r="M787" s="28">
        <v>2600.0000000000009</v>
      </c>
    </row>
    <row r="788" spans="1:13" ht="15.75" customHeight="1" x14ac:dyDescent="0.25">
      <c r="A788" s="6" t="s">
        <v>14</v>
      </c>
      <c r="B788" s="6">
        <v>1185732</v>
      </c>
      <c r="C788" s="7">
        <v>44509</v>
      </c>
      <c r="D788" s="6" t="s">
        <v>46</v>
      </c>
      <c r="E788" s="6" t="s">
        <v>47</v>
      </c>
      <c r="F788" s="6" t="s">
        <v>48</v>
      </c>
      <c r="G788" s="6" t="s">
        <v>19</v>
      </c>
      <c r="H788" s="8">
        <v>0.50000000000000011</v>
      </c>
      <c r="I788" s="9">
        <v>7450</v>
      </c>
      <c r="J788" s="10">
        <v>3725.0000000000009</v>
      </c>
      <c r="K788" s="10">
        <v>931.25000000000023</v>
      </c>
      <c r="L788" s="11">
        <v>0.25</v>
      </c>
      <c r="M788" s="28">
        <v>2793.7500000000009</v>
      </c>
    </row>
    <row r="789" spans="1:13" ht="15.75" customHeight="1" x14ac:dyDescent="0.25">
      <c r="A789" s="6" t="s">
        <v>14</v>
      </c>
      <c r="B789" s="6">
        <v>1185732</v>
      </c>
      <c r="C789" s="7">
        <v>44509</v>
      </c>
      <c r="D789" s="6" t="s">
        <v>46</v>
      </c>
      <c r="E789" s="6" t="s">
        <v>47</v>
      </c>
      <c r="F789" s="6" t="s">
        <v>48</v>
      </c>
      <c r="G789" s="6" t="s">
        <v>20</v>
      </c>
      <c r="H789" s="8">
        <v>0.50000000000000011</v>
      </c>
      <c r="I789" s="9">
        <v>7750</v>
      </c>
      <c r="J789" s="10">
        <v>3875.0000000000009</v>
      </c>
      <c r="K789" s="10">
        <v>1162.5000000000002</v>
      </c>
      <c r="L789" s="11">
        <v>0.3</v>
      </c>
      <c r="M789" s="28">
        <v>2712.5000000000009</v>
      </c>
    </row>
    <row r="790" spans="1:13" ht="15.75" customHeight="1" x14ac:dyDescent="0.25">
      <c r="A790" s="6" t="s">
        <v>14</v>
      </c>
      <c r="B790" s="6">
        <v>1185732</v>
      </c>
      <c r="C790" s="7">
        <v>44509</v>
      </c>
      <c r="D790" s="6" t="s">
        <v>46</v>
      </c>
      <c r="E790" s="6" t="s">
        <v>47</v>
      </c>
      <c r="F790" s="6" t="s">
        <v>48</v>
      </c>
      <c r="G790" s="6" t="s">
        <v>21</v>
      </c>
      <c r="H790" s="8">
        <v>0.65</v>
      </c>
      <c r="I790" s="9">
        <v>7500</v>
      </c>
      <c r="J790" s="10">
        <v>4875</v>
      </c>
      <c r="K790" s="10">
        <v>1706.25</v>
      </c>
      <c r="L790" s="11">
        <v>0.35</v>
      </c>
      <c r="M790" s="28">
        <v>3168.75</v>
      </c>
    </row>
    <row r="791" spans="1:13" ht="15.75" customHeight="1" x14ac:dyDescent="0.25">
      <c r="A791" s="6" t="s">
        <v>14</v>
      </c>
      <c r="B791" s="6">
        <v>1185732</v>
      </c>
      <c r="C791" s="7">
        <v>44509</v>
      </c>
      <c r="D791" s="6" t="s">
        <v>46</v>
      </c>
      <c r="E791" s="6" t="s">
        <v>47</v>
      </c>
      <c r="F791" s="6" t="s">
        <v>48</v>
      </c>
      <c r="G791" s="6" t="s">
        <v>22</v>
      </c>
      <c r="H791" s="8">
        <v>0.7</v>
      </c>
      <c r="I791" s="9">
        <v>8500</v>
      </c>
      <c r="J791" s="10">
        <v>5950</v>
      </c>
      <c r="K791" s="10">
        <v>2975</v>
      </c>
      <c r="L791" s="11">
        <v>0.5</v>
      </c>
      <c r="M791" s="28">
        <v>2975</v>
      </c>
    </row>
    <row r="792" spans="1:13" ht="15.75" customHeight="1" x14ac:dyDescent="0.25">
      <c r="A792" s="6" t="s">
        <v>14</v>
      </c>
      <c r="B792" s="6">
        <v>1185732</v>
      </c>
      <c r="C792" s="7">
        <v>44538</v>
      </c>
      <c r="D792" s="6" t="s">
        <v>46</v>
      </c>
      <c r="E792" s="6" t="s">
        <v>47</v>
      </c>
      <c r="F792" s="6" t="s">
        <v>48</v>
      </c>
      <c r="G792" s="6" t="s">
        <v>17</v>
      </c>
      <c r="H792" s="8">
        <v>0.65</v>
      </c>
      <c r="I792" s="9">
        <v>10750</v>
      </c>
      <c r="J792" s="10">
        <v>6987.5</v>
      </c>
      <c r="K792" s="10">
        <v>3144.375</v>
      </c>
      <c r="L792" s="11">
        <v>0.45</v>
      </c>
      <c r="M792" s="28">
        <v>3843.125</v>
      </c>
    </row>
    <row r="793" spans="1:13" ht="15.75" customHeight="1" x14ac:dyDescent="0.25">
      <c r="A793" s="6" t="s">
        <v>14</v>
      </c>
      <c r="B793" s="6">
        <v>1185732</v>
      </c>
      <c r="C793" s="7">
        <v>44538</v>
      </c>
      <c r="D793" s="6" t="s">
        <v>46</v>
      </c>
      <c r="E793" s="6" t="s">
        <v>47</v>
      </c>
      <c r="F793" s="6" t="s">
        <v>48</v>
      </c>
      <c r="G793" s="6" t="s">
        <v>18</v>
      </c>
      <c r="H793" s="8">
        <v>0.55000000000000004</v>
      </c>
      <c r="I793" s="9">
        <v>8750</v>
      </c>
      <c r="J793" s="10">
        <v>4812.5</v>
      </c>
      <c r="K793" s="10">
        <v>1684.375</v>
      </c>
      <c r="L793" s="11">
        <v>0.35</v>
      </c>
      <c r="M793" s="28">
        <v>3128.125</v>
      </c>
    </row>
    <row r="794" spans="1:13" ht="15.75" customHeight="1" x14ac:dyDescent="0.25">
      <c r="A794" s="6" t="s">
        <v>14</v>
      </c>
      <c r="B794" s="6">
        <v>1185732</v>
      </c>
      <c r="C794" s="7">
        <v>44538</v>
      </c>
      <c r="D794" s="6" t="s">
        <v>46</v>
      </c>
      <c r="E794" s="6" t="s">
        <v>47</v>
      </c>
      <c r="F794" s="6" t="s">
        <v>48</v>
      </c>
      <c r="G794" s="6" t="s">
        <v>19</v>
      </c>
      <c r="H794" s="8">
        <v>0.55000000000000004</v>
      </c>
      <c r="I794" s="9">
        <v>8250</v>
      </c>
      <c r="J794" s="10">
        <v>4537.5</v>
      </c>
      <c r="K794" s="10">
        <v>1134.375</v>
      </c>
      <c r="L794" s="11">
        <v>0.25</v>
      </c>
      <c r="M794" s="28">
        <v>3403.125</v>
      </c>
    </row>
    <row r="795" spans="1:13" ht="15.75" customHeight="1" x14ac:dyDescent="0.25">
      <c r="A795" s="6" t="s">
        <v>14</v>
      </c>
      <c r="B795" s="6">
        <v>1185732</v>
      </c>
      <c r="C795" s="7">
        <v>44538</v>
      </c>
      <c r="D795" s="6" t="s">
        <v>46</v>
      </c>
      <c r="E795" s="6" t="s">
        <v>47</v>
      </c>
      <c r="F795" s="6" t="s">
        <v>48</v>
      </c>
      <c r="G795" s="6" t="s">
        <v>20</v>
      </c>
      <c r="H795" s="8">
        <v>0.55000000000000004</v>
      </c>
      <c r="I795" s="9">
        <v>7750</v>
      </c>
      <c r="J795" s="10">
        <v>4262.5</v>
      </c>
      <c r="K795" s="10">
        <v>1278.75</v>
      </c>
      <c r="L795" s="11">
        <v>0.3</v>
      </c>
      <c r="M795" s="28">
        <v>2983.75</v>
      </c>
    </row>
    <row r="796" spans="1:13" ht="15.75" customHeight="1" x14ac:dyDescent="0.25">
      <c r="A796" s="6" t="s">
        <v>14</v>
      </c>
      <c r="B796" s="6">
        <v>1185732</v>
      </c>
      <c r="C796" s="7">
        <v>44538</v>
      </c>
      <c r="D796" s="6" t="s">
        <v>46</v>
      </c>
      <c r="E796" s="6" t="s">
        <v>47</v>
      </c>
      <c r="F796" s="6" t="s">
        <v>48</v>
      </c>
      <c r="G796" s="6" t="s">
        <v>21</v>
      </c>
      <c r="H796" s="8">
        <v>0.65</v>
      </c>
      <c r="I796" s="9">
        <v>7750</v>
      </c>
      <c r="J796" s="10">
        <v>5037.5</v>
      </c>
      <c r="K796" s="10">
        <v>1763.125</v>
      </c>
      <c r="L796" s="11">
        <v>0.35</v>
      </c>
      <c r="M796" s="28">
        <v>3274.375</v>
      </c>
    </row>
    <row r="797" spans="1:13" ht="15.75" customHeight="1" x14ac:dyDescent="0.25">
      <c r="A797" s="6" t="s">
        <v>14</v>
      </c>
      <c r="B797" s="6">
        <v>1185732</v>
      </c>
      <c r="C797" s="7">
        <v>44538</v>
      </c>
      <c r="D797" s="6" t="s">
        <v>46</v>
      </c>
      <c r="E797" s="6" t="s">
        <v>47</v>
      </c>
      <c r="F797" s="6" t="s">
        <v>48</v>
      </c>
      <c r="G797" s="6" t="s">
        <v>22</v>
      </c>
      <c r="H797" s="8">
        <v>0.7</v>
      </c>
      <c r="I797" s="9">
        <v>8750</v>
      </c>
      <c r="J797" s="10">
        <v>6125</v>
      </c>
      <c r="K797" s="10">
        <v>3062.5</v>
      </c>
      <c r="L797" s="11">
        <v>0.5</v>
      </c>
      <c r="M797" s="28">
        <v>3062.5</v>
      </c>
    </row>
    <row r="798" spans="1:13" ht="15.75" customHeight="1" x14ac:dyDescent="0.25">
      <c r="A798" s="6" t="s">
        <v>14</v>
      </c>
      <c r="B798" s="6">
        <v>1185732</v>
      </c>
      <c r="C798" s="7">
        <v>44209</v>
      </c>
      <c r="D798" s="6" t="s">
        <v>33</v>
      </c>
      <c r="E798" s="6" t="s">
        <v>49</v>
      </c>
      <c r="F798" s="6" t="s">
        <v>50</v>
      </c>
      <c r="G798" s="6" t="s">
        <v>17</v>
      </c>
      <c r="H798" s="8">
        <v>0.35</v>
      </c>
      <c r="I798" s="9">
        <v>4500</v>
      </c>
      <c r="J798" s="10">
        <v>1575</v>
      </c>
      <c r="K798" s="10">
        <v>551.25</v>
      </c>
      <c r="L798" s="11">
        <v>0.35000000000000003</v>
      </c>
      <c r="M798" s="28">
        <v>1023.75</v>
      </c>
    </row>
    <row r="799" spans="1:13" ht="15.75" customHeight="1" x14ac:dyDescent="0.25">
      <c r="A799" s="6" t="s">
        <v>14</v>
      </c>
      <c r="B799" s="6">
        <v>1185732</v>
      </c>
      <c r="C799" s="7">
        <v>44209</v>
      </c>
      <c r="D799" s="6" t="s">
        <v>33</v>
      </c>
      <c r="E799" s="6" t="s">
        <v>49</v>
      </c>
      <c r="F799" s="6" t="s">
        <v>50</v>
      </c>
      <c r="G799" s="6" t="s">
        <v>18</v>
      </c>
      <c r="H799" s="8">
        <v>0.35</v>
      </c>
      <c r="I799" s="9">
        <v>2500</v>
      </c>
      <c r="J799" s="10">
        <v>875</v>
      </c>
      <c r="K799" s="10">
        <v>262.5</v>
      </c>
      <c r="L799" s="11">
        <v>0.3</v>
      </c>
      <c r="M799" s="28">
        <v>612.5</v>
      </c>
    </row>
    <row r="800" spans="1:13" ht="15.75" customHeight="1" x14ac:dyDescent="0.25">
      <c r="A800" s="6" t="s">
        <v>14</v>
      </c>
      <c r="B800" s="6">
        <v>1185732</v>
      </c>
      <c r="C800" s="7">
        <v>44209</v>
      </c>
      <c r="D800" s="6" t="s">
        <v>33</v>
      </c>
      <c r="E800" s="6" t="s">
        <v>49</v>
      </c>
      <c r="F800" s="6" t="s">
        <v>50</v>
      </c>
      <c r="G800" s="6" t="s">
        <v>19</v>
      </c>
      <c r="H800" s="8">
        <v>0.25</v>
      </c>
      <c r="I800" s="9">
        <v>2500</v>
      </c>
      <c r="J800" s="10">
        <v>625</v>
      </c>
      <c r="K800" s="10">
        <v>187.5</v>
      </c>
      <c r="L800" s="11">
        <v>0.3</v>
      </c>
      <c r="M800" s="28">
        <v>437.5</v>
      </c>
    </row>
    <row r="801" spans="1:13" ht="15.75" customHeight="1" x14ac:dyDescent="0.25">
      <c r="A801" s="6" t="s">
        <v>14</v>
      </c>
      <c r="B801" s="6">
        <v>1185732</v>
      </c>
      <c r="C801" s="7">
        <v>44209</v>
      </c>
      <c r="D801" s="6" t="s">
        <v>33</v>
      </c>
      <c r="E801" s="6" t="s">
        <v>49</v>
      </c>
      <c r="F801" s="6" t="s">
        <v>50</v>
      </c>
      <c r="G801" s="6" t="s">
        <v>20</v>
      </c>
      <c r="H801" s="8">
        <v>0.30000000000000004</v>
      </c>
      <c r="I801" s="9">
        <v>1000</v>
      </c>
      <c r="J801" s="10">
        <v>300.00000000000006</v>
      </c>
      <c r="K801" s="10">
        <v>105.00000000000003</v>
      </c>
      <c r="L801" s="11">
        <v>0.35000000000000003</v>
      </c>
      <c r="M801" s="28">
        <v>195.00000000000003</v>
      </c>
    </row>
    <row r="802" spans="1:13" ht="15.75" customHeight="1" x14ac:dyDescent="0.25">
      <c r="A802" s="6" t="s">
        <v>14</v>
      </c>
      <c r="B802" s="6">
        <v>1185732</v>
      </c>
      <c r="C802" s="7">
        <v>44209</v>
      </c>
      <c r="D802" s="6" t="s">
        <v>33</v>
      </c>
      <c r="E802" s="6" t="s">
        <v>49</v>
      </c>
      <c r="F802" s="6" t="s">
        <v>50</v>
      </c>
      <c r="G802" s="6" t="s">
        <v>21</v>
      </c>
      <c r="H802" s="8">
        <v>0.44999999999999996</v>
      </c>
      <c r="I802" s="9">
        <v>1500</v>
      </c>
      <c r="J802" s="10">
        <v>674.99999999999989</v>
      </c>
      <c r="K802" s="10">
        <v>202.49999999999997</v>
      </c>
      <c r="L802" s="11">
        <v>0.3</v>
      </c>
      <c r="M802" s="28">
        <v>472.49999999999989</v>
      </c>
    </row>
    <row r="803" spans="1:13" ht="15.75" customHeight="1" x14ac:dyDescent="0.25">
      <c r="A803" s="6" t="s">
        <v>14</v>
      </c>
      <c r="B803" s="6">
        <v>1185732</v>
      </c>
      <c r="C803" s="7">
        <v>44209</v>
      </c>
      <c r="D803" s="6" t="s">
        <v>33</v>
      </c>
      <c r="E803" s="6" t="s">
        <v>49</v>
      </c>
      <c r="F803" s="6" t="s">
        <v>50</v>
      </c>
      <c r="G803" s="6" t="s">
        <v>22</v>
      </c>
      <c r="H803" s="8">
        <v>0.35</v>
      </c>
      <c r="I803" s="9">
        <v>2500</v>
      </c>
      <c r="J803" s="10">
        <v>875</v>
      </c>
      <c r="K803" s="10">
        <v>393.75</v>
      </c>
      <c r="L803" s="11">
        <v>0.45</v>
      </c>
      <c r="M803" s="28">
        <v>481.25</v>
      </c>
    </row>
    <row r="804" spans="1:13" ht="15.75" customHeight="1" x14ac:dyDescent="0.25">
      <c r="A804" s="6" t="s">
        <v>14</v>
      </c>
      <c r="B804" s="6">
        <v>1185732</v>
      </c>
      <c r="C804" s="7">
        <v>44240</v>
      </c>
      <c r="D804" s="6" t="s">
        <v>33</v>
      </c>
      <c r="E804" s="6" t="s">
        <v>49</v>
      </c>
      <c r="F804" s="6" t="s">
        <v>50</v>
      </c>
      <c r="G804" s="6" t="s">
        <v>17</v>
      </c>
      <c r="H804" s="8">
        <v>0.35</v>
      </c>
      <c r="I804" s="9">
        <v>5000</v>
      </c>
      <c r="J804" s="10">
        <v>1750</v>
      </c>
      <c r="K804" s="10">
        <v>612.50000000000011</v>
      </c>
      <c r="L804" s="11">
        <v>0.35000000000000003</v>
      </c>
      <c r="M804" s="28">
        <v>1137.5</v>
      </c>
    </row>
    <row r="805" spans="1:13" ht="15.75" customHeight="1" x14ac:dyDescent="0.25">
      <c r="A805" s="6" t="s">
        <v>14</v>
      </c>
      <c r="B805" s="6">
        <v>1185732</v>
      </c>
      <c r="C805" s="7">
        <v>44240</v>
      </c>
      <c r="D805" s="6" t="s">
        <v>33</v>
      </c>
      <c r="E805" s="6" t="s">
        <v>49</v>
      </c>
      <c r="F805" s="6" t="s">
        <v>50</v>
      </c>
      <c r="G805" s="6" t="s">
        <v>18</v>
      </c>
      <c r="H805" s="8">
        <v>0.35</v>
      </c>
      <c r="I805" s="9">
        <v>1500</v>
      </c>
      <c r="J805" s="10">
        <v>525</v>
      </c>
      <c r="K805" s="10">
        <v>157.5</v>
      </c>
      <c r="L805" s="11">
        <v>0.3</v>
      </c>
      <c r="M805" s="28">
        <v>367.5</v>
      </c>
    </row>
    <row r="806" spans="1:13" ht="15.75" customHeight="1" x14ac:dyDescent="0.25">
      <c r="A806" s="6" t="s">
        <v>14</v>
      </c>
      <c r="B806" s="6">
        <v>1185732</v>
      </c>
      <c r="C806" s="7">
        <v>44240</v>
      </c>
      <c r="D806" s="6" t="s">
        <v>33</v>
      </c>
      <c r="E806" s="6" t="s">
        <v>49</v>
      </c>
      <c r="F806" s="6" t="s">
        <v>50</v>
      </c>
      <c r="G806" s="6" t="s">
        <v>19</v>
      </c>
      <c r="H806" s="8">
        <v>0.25</v>
      </c>
      <c r="I806" s="9">
        <v>2000</v>
      </c>
      <c r="J806" s="10">
        <v>500</v>
      </c>
      <c r="K806" s="10">
        <v>150</v>
      </c>
      <c r="L806" s="11">
        <v>0.3</v>
      </c>
      <c r="M806" s="28">
        <v>350</v>
      </c>
    </row>
    <row r="807" spans="1:13" ht="15.75" customHeight="1" x14ac:dyDescent="0.25">
      <c r="A807" s="6" t="s">
        <v>14</v>
      </c>
      <c r="B807" s="6">
        <v>1185732</v>
      </c>
      <c r="C807" s="7">
        <v>44240</v>
      </c>
      <c r="D807" s="6" t="s">
        <v>33</v>
      </c>
      <c r="E807" s="6" t="s">
        <v>49</v>
      </c>
      <c r="F807" s="6" t="s">
        <v>50</v>
      </c>
      <c r="G807" s="6" t="s">
        <v>20</v>
      </c>
      <c r="H807" s="8">
        <v>0.30000000000000004</v>
      </c>
      <c r="I807" s="9">
        <v>750</v>
      </c>
      <c r="J807" s="10">
        <v>225.00000000000003</v>
      </c>
      <c r="K807" s="10">
        <v>78.750000000000014</v>
      </c>
      <c r="L807" s="11">
        <v>0.35000000000000003</v>
      </c>
      <c r="M807" s="28">
        <v>146.25</v>
      </c>
    </row>
    <row r="808" spans="1:13" ht="15.75" customHeight="1" x14ac:dyDescent="0.25">
      <c r="A808" s="6" t="s">
        <v>14</v>
      </c>
      <c r="B808" s="6">
        <v>1185732</v>
      </c>
      <c r="C808" s="7">
        <v>44240</v>
      </c>
      <c r="D808" s="6" t="s">
        <v>33</v>
      </c>
      <c r="E808" s="6" t="s">
        <v>49</v>
      </c>
      <c r="F808" s="6" t="s">
        <v>50</v>
      </c>
      <c r="G808" s="6" t="s">
        <v>21</v>
      </c>
      <c r="H808" s="8">
        <v>0.44999999999999996</v>
      </c>
      <c r="I808" s="9">
        <v>1500</v>
      </c>
      <c r="J808" s="10">
        <v>674.99999999999989</v>
      </c>
      <c r="K808" s="10">
        <v>202.49999999999997</v>
      </c>
      <c r="L808" s="11">
        <v>0.3</v>
      </c>
      <c r="M808" s="28">
        <v>472.49999999999989</v>
      </c>
    </row>
    <row r="809" spans="1:13" ht="15.75" customHeight="1" x14ac:dyDescent="0.25">
      <c r="A809" s="6" t="s">
        <v>14</v>
      </c>
      <c r="B809" s="6">
        <v>1185732</v>
      </c>
      <c r="C809" s="7">
        <v>44240</v>
      </c>
      <c r="D809" s="6" t="s">
        <v>33</v>
      </c>
      <c r="E809" s="6" t="s">
        <v>49</v>
      </c>
      <c r="F809" s="6" t="s">
        <v>50</v>
      </c>
      <c r="G809" s="6" t="s">
        <v>22</v>
      </c>
      <c r="H809" s="8">
        <v>0.35</v>
      </c>
      <c r="I809" s="9">
        <v>2250</v>
      </c>
      <c r="J809" s="10">
        <v>787.5</v>
      </c>
      <c r="K809" s="10">
        <v>354.375</v>
      </c>
      <c r="L809" s="11">
        <v>0.45</v>
      </c>
      <c r="M809" s="28">
        <v>433.125</v>
      </c>
    </row>
    <row r="810" spans="1:13" ht="15.75" customHeight="1" x14ac:dyDescent="0.25">
      <c r="A810" s="6" t="s">
        <v>14</v>
      </c>
      <c r="B810" s="6">
        <v>1185732</v>
      </c>
      <c r="C810" s="7">
        <v>44267</v>
      </c>
      <c r="D810" s="6" t="s">
        <v>33</v>
      </c>
      <c r="E810" s="6" t="s">
        <v>49</v>
      </c>
      <c r="F810" s="6" t="s">
        <v>50</v>
      </c>
      <c r="G810" s="6" t="s">
        <v>17</v>
      </c>
      <c r="H810" s="8">
        <v>0.4</v>
      </c>
      <c r="I810" s="9">
        <v>4450</v>
      </c>
      <c r="J810" s="10">
        <v>1780</v>
      </c>
      <c r="K810" s="10">
        <v>623.00000000000011</v>
      </c>
      <c r="L810" s="11">
        <v>0.35000000000000003</v>
      </c>
      <c r="M810" s="28">
        <v>1157</v>
      </c>
    </row>
    <row r="811" spans="1:13" ht="15.75" customHeight="1" x14ac:dyDescent="0.25">
      <c r="A811" s="6" t="s">
        <v>14</v>
      </c>
      <c r="B811" s="6">
        <v>1185732</v>
      </c>
      <c r="C811" s="7">
        <v>44267</v>
      </c>
      <c r="D811" s="6" t="s">
        <v>33</v>
      </c>
      <c r="E811" s="6" t="s">
        <v>49</v>
      </c>
      <c r="F811" s="6" t="s">
        <v>50</v>
      </c>
      <c r="G811" s="6" t="s">
        <v>18</v>
      </c>
      <c r="H811" s="8">
        <v>0.4</v>
      </c>
      <c r="I811" s="9">
        <v>1250</v>
      </c>
      <c r="J811" s="10">
        <v>500</v>
      </c>
      <c r="K811" s="10">
        <v>150</v>
      </c>
      <c r="L811" s="11">
        <v>0.3</v>
      </c>
      <c r="M811" s="28">
        <v>350</v>
      </c>
    </row>
    <row r="812" spans="1:13" ht="15.75" customHeight="1" x14ac:dyDescent="0.25">
      <c r="A812" s="6" t="s">
        <v>14</v>
      </c>
      <c r="B812" s="6">
        <v>1185732</v>
      </c>
      <c r="C812" s="7">
        <v>44267</v>
      </c>
      <c r="D812" s="6" t="s">
        <v>33</v>
      </c>
      <c r="E812" s="6" t="s">
        <v>49</v>
      </c>
      <c r="F812" s="6" t="s">
        <v>50</v>
      </c>
      <c r="G812" s="6" t="s">
        <v>19</v>
      </c>
      <c r="H812" s="8">
        <v>0.30000000000000004</v>
      </c>
      <c r="I812" s="9">
        <v>1750</v>
      </c>
      <c r="J812" s="10">
        <v>525.00000000000011</v>
      </c>
      <c r="K812" s="10">
        <v>157.50000000000003</v>
      </c>
      <c r="L812" s="11">
        <v>0.3</v>
      </c>
      <c r="M812" s="28">
        <v>367.50000000000011</v>
      </c>
    </row>
    <row r="813" spans="1:13" ht="15.75" customHeight="1" x14ac:dyDescent="0.25">
      <c r="A813" s="6" t="s">
        <v>14</v>
      </c>
      <c r="B813" s="6">
        <v>1185732</v>
      </c>
      <c r="C813" s="7">
        <v>44267</v>
      </c>
      <c r="D813" s="6" t="s">
        <v>33</v>
      </c>
      <c r="E813" s="6" t="s">
        <v>49</v>
      </c>
      <c r="F813" s="6" t="s">
        <v>50</v>
      </c>
      <c r="G813" s="6" t="s">
        <v>20</v>
      </c>
      <c r="H813" s="8">
        <v>0.35</v>
      </c>
      <c r="I813" s="9">
        <v>250</v>
      </c>
      <c r="J813" s="10">
        <v>87.5</v>
      </c>
      <c r="K813" s="10">
        <v>30.625000000000004</v>
      </c>
      <c r="L813" s="11">
        <v>0.35000000000000003</v>
      </c>
      <c r="M813" s="28">
        <v>56.875</v>
      </c>
    </row>
    <row r="814" spans="1:13" ht="15.75" customHeight="1" x14ac:dyDescent="0.25">
      <c r="A814" s="6" t="s">
        <v>14</v>
      </c>
      <c r="B814" s="6">
        <v>1185732</v>
      </c>
      <c r="C814" s="7">
        <v>44267</v>
      </c>
      <c r="D814" s="6" t="s">
        <v>33</v>
      </c>
      <c r="E814" s="6" t="s">
        <v>49</v>
      </c>
      <c r="F814" s="6" t="s">
        <v>50</v>
      </c>
      <c r="G814" s="6" t="s">
        <v>21</v>
      </c>
      <c r="H814" s="8">
        <v>0.5</v>
      </c>
      <c r="I814" s="9">
        <v>750</v>
      </c>
      <c r="J814" s="10">
        <v>375</v>
      </c>
      <c r="K814" s="10">
        <v>112.5</v>
      </c>
      <c r="L814" s="11">
        <v>0.3</v>
      </c>
      <c r="M814" s="28">
        <v>262.5</v>
      </c>
    </row>
    <row r="815" spans="1:13" ht="15.75" customHeight="1" x14ac:dyDescent="0.25">
      <c r="A815" s="6" t="s">
        <v>14</v>
      </c>
      <c r="B815" s="6">
        <v>1185732</v>
      </c>
      <c r="C815" s="7">
        <v>44267</v>
      </c>
      <c r="D815" s="6" t="s">
        <v>33</v>
      </c>
      <c r="E815" s="6" t="s">
        <v>49</v>
      </c>
      <c r="F815" s="6" t="s">
        <v>50</v>
      </c>
      <c r="G815" s="6" t="s">
        <v>22</v>
      </c>
      <c r="H815" s="8">
        <v>0.4</v>
      </c>
      <c r="I815" s="9">
        <v>1750</v>
      </c>
      <c r="J815" s="10">
        <v>700</v>
      </c>
      <c r="K815" s="10">
        <v>315</v>
      </c>
      <c r="L815" s="11">
        <v>0.45</v>
      </c>
      <c r="M815" s="28">
        <v>385</v>
      </c>
    </row>
    <row r="816" spans="1:13" ht="15.75" customHeight="1" x14ac:dyDescent="0.25">
      <c r="A816" s="6" t="s">
        <v>14</v>
      </c>
      <c r="B816" s="6">
        <v>1185732</v>
      </c>
      <c r="C816" s="7">
        <v>44299</v>
      </c>
      <c r="D816" s="6" t="s">
        <v>33</v>
      </c>
      <c r="E816" s="6" t="s">
        <v>49</v>
      </c>
      <c r="F816" s="6" t="s">
        <v>50</v>
      </c>
      <c r="G816" s="6" t="s">
        <v>17</v>
      </c>
      <c r="H816" s="8">
        <v>0.4</v>
      </c>
      <c r="I816" s="9">
        <v>4000</v>
      </c>
      <c r="J816" s="10">
        <v>1600</v>
      </c>
      <c r="K816" s="10">
        <v>560</v>
      </c>
      <c r="L816" s="11">
        <v>0.35000000000000003</v>
      </c>
      <c r="M816" s="28">
        <v>1040</v>
      </c>
    </row>
    <row r="817" spans="1:13" ht="15.75" customHeight="1" x14ac:dyDescent="0.25">
      <c r="A817" s="6" t="s">
        <v>14</v>
      </c>
      <c r="B817" s="6">
        <v>1185732</v>
      </c>
      <c r="C817" s="7">
        <v>44299</v>
      </c>
      <c r="D817" s="6" t="s">
        <v>33</v>
      </c>
      <c r="E817" s="6" t="s">
        <v>49</v>
      </c>
      <c r="F817" s="6" t="s">
        <v>50</v>
      </c>
      <c r="G817" s="6" t="s">
        <v>18</v>
      </c>
      <c r="H817" s="8">
        <v>0.4</v>
      </c>
      <c r="I817" s="9">
        <v>1000</v>
      </c>
      <c r="J817" s="10">
        <v>400</v>
      </c>
      <c r="K817" s="10">
        <v>120</v>
      </c>
      <c r="L817" s="11">
        <v>0.3</v>
      </c>
      <c r="M817" s="28">
        <v>280</v>
      </c>
    </row>
    <row r="818" spans="1:13" ht="15.75" customHeight="1" x14ac:dyDescent="0.25">
      <c r="A818" s="6" t="s">
        <v>14</v>
      </c>
      <c r="B818" s="6">
        <v>1185732</v>
      </c>
      <c r="C818" s="7">
        <v>44299</v>
      </c>
      <c r="D818" s="6" t="s">
        <v>33</v>
      </c>
      <c r="E818" s="6" t="s">
        <v>49</v>
      </c>
      <c r="F818" s="6" t="s">
        <v>50</v>
      </c>
      <c r="G818" s="6" t="s">
        <v>19</v>
      </c>
      <c r="H818" s="8">
        <v>0.30000000000000004</v>
      </c>
      <c r="I818" s="9">
        <v>1000</v>
      </c>
      <c r="J818" s="10">
        <v>300.00000000000006</v>
      </c>
      <c r="K818" s="10">
        <v>90.000000000000014</v>
      </c>
      <c r="L818" s="11">
        <v>0.3</v>
      </c>
      <c r="M818" s="28">
        <v>210.00000000000006</v>
      </c>
    </row>
    <row r="819" spans="1:13" ht="15.75" customHeight="1" x14ac:dyDescent="0.25">
      <c r="A819" s="6" t="s">
        <v>14</v>
      </c>
      <c r="B819" s="6">
        <v>1185732</v>
      </c>
      <c r="C819" s="7">
        <v>44299</v>
      </c>
      <c r="D819" s="6" t="s">
        <v>33</v>
      </c>
      <c r="E819" s="6" t="s">
        <v>49</v>
      </c>
      <c r="F819" s="6" t="s">
        <v>50</v>
      </c>
      <c r="G819" s="6" t="s">
        <v>20</v>
      </c>
      <c r="H819" s="8">
        <v>0.35</v>
      </c>
      <c r="I819" s="9">
        <v>250</v>
      </c>
      <c r="J819" s="10">
        <v>87.5</v>
      </c>
      <c r="K819" s="10">
        <v>30.625000000000004</v>
      </c>
      <c r="L819" s="11">
        <v>0.35000000000000003</v>
      </c>
      <c r="M819" s="28">
        <v>56.875</v>
      </c>
    </row>
    <row r="820" spans="1:13" ht="15.75" customHeight="1" x14ac:dyDescent="0.25">
      <c r="A820" s="6" t="s">
        <v>14</v>
      </c>
      <c r="B820" s="6">
        <v>1185732</v>
      </c>
      <c r="C820" s="7">
        <v>44299</v>
      </c>
      <c r="D820" s="6" t="s">
        <v>33</v>
      </c>
      <c r="E820" s="6" t="s">
        <v>49</v>
      </c>
      <c r="F820" s="6" t="s">
        <v>50</v>
      </c>
      <c r="G820" s="6" t="s">
        <v>21</v>
      </c>
      <c r="H820" s="8">
        <v>0.5</v>
      </c>
      <c r="I820" s="9">
        <v>500</v>
      </c>
      <c r="J820" s="10">
        <v>250</v>
      </c>
      <c r="K820" s="10">
        <v>75</v>
      </c>
      <c r="L820" s="11">
        <v>0.3</v>
      </c>
      <c r="M820" s="28">
        <v>175</v>
      </c>
    </row>
    <row r="821" spans="1:13" ht="15.75" customHeight="1" x14ac:dyDescent="0.25">
      <c r="A821" s="6" t="s">
        <v>14</v>
      </c>
      <c r="B821" s="6">
        <v>1185732</v>
      </c>
      <c r="C821" s="7">
        <v>44299</v>
      </c>
      <c r="D821" s="6" t="s">
        <v>33</v>
      </c>
      <c r="E821" s="6" t="s">
        <v>49</v>
      </c>
      <c r="F821" s="6" t="s">
        <v>50</v>
      </c>
      <c r="G821" s="6" t="s">
        <v>22</v>
      </c>
      <c r="H821" s="8">
        <v>0.4</v>
      </c>
      <c r="I821" s="9">
        <v>1750</v>
      </c>
      <c r="J821" s="10">
        <v>700</v>
      </c>
      <c r="K821" s="10">
        <v>315</v>
      </c>
      <c r="L821" s="11">
        <v>0.45</v>
      </c>
      <c r="M821" s="28">
        <v>385</v>
      </c>
    </row>
    <row r="822" spans="1:13" ht="15.75" customHeight="1" x14ac:dyDescent="0.25">
      <c r="A822" s="6" t="s">
        <v>14</v>
      </c>
      <c r="B822" s="6">
        <v>1185732</v>
      </c>
      <c r="C822" s="7">
        <v>44330</v>
      </c>
      <c r="D822" s="6" t="s">
        <v>33</v>
      </c>
      <c r="E822" s="6" t="s">
        <v>49</v>
      </c>
      <c r="F822" s="6" t="s">
        <v>50</v>
      </c>
      <c r="G822" s="6" t="s">
        <v>17</v>
      </c>
      <c r="H822" s="8">
        <v>0.5</v>
      </c>
      <c r="I822" s="9">
        <v>4450</v>
      </c>
      <c r="J822" s="10">
        <v>2225</v>
      </c>
      <c r="K822" s="10">
        <v>778.75000000000011</v>
      </c>
      <c r="L822" s="11">
        <v>0.35000000000000003</v>
      </c>
      <c r="M822" s="28">
        <v>1446.25</v>
      </c>
    </row>
    <row r="823" spans="1:13" ht="15.75" customHeight="1" x14ac:dyDescent="0.25">
      <c r="A823" s="6" t="s">
        <v>14</v>
      </c>
      <c r="B823" s="6">
        <v>1185732</v>
      </c>
      <c r="C823" s="7">
        <v>44330</v>
      </c>
      <c r="D823" s="6" t="s">
        <v>33</v>
      </c>
      <c r="E823" s="6" t="s">
        <v>49</v>
      </c>
      <c r="F823" s="6" t="s">
        <v>50</v>
      </c>
      <c r="G823" s="6" t="s">
        <v>18</v>
      </c>
      <c r="H823" s="8">
        <v>0.45000000000000007</v>
      </c>
      <c r="I823" s="9">
        <v>1500</v>
      </c>
      <c r="J823" s="10">
        <v>675.00000000000011</v>
      </c>
      <c r="K823" s="10">
        <v>202.50000000000003</v>
      </c>
      <c r="L823" s="11">
        <v>0.3</v>
      </c>
      <c r="M823" s="28">
        <v>472.50000000000011</v>
      </c>
    </row>
    <row r="824" spans="1:13" ht="15.75" customHeight="1" x14ac:dyDescent="0.25">
      <c r="A824" s="6" t="s">
        <v>14</v>
      </c>
      <c r="B824" s="6">
        <v>1185732</v>
      </c>
      <c r="C824" s="7">
        <v>44330</v>
      </c>
      <c r="D824" s="6" t="s">
        <v>33</v>
      </c>
      <c r="E824" s="6" t="s">
        <v>49</v>
      </c>
      <c r="F824" s="6" t="s">
        <v>50</v>
      </c>
      <c r="G824" s="6" t="s">
        <v>19</v>
      </c>
      <c r="H824" s="8">
        <v>0.4</v>
      </c>
      <c r="I824" s="9">
        <v>1250</v>
      </c>
      <c r="J824" s="10">
        <v>500</v>
      </c>
      <c r="K824" s="10">
        <v>150</v>
      </c>
      <c r="L824" s="11">
        <v>0.3</v>
      </c>
      <c r="M824" s="28">
        <v>350</v>
      </c>
    </row>
    <row r="825" spans="1:13" ht="15.75" customHeight="1" x14ac:dyDescent="0.25">
      <c r="A825" s="6" t="s">
        <v>14</v>
      </c>
      <c r="B825" s="6">
        <v>1185732</v>
      </c>
      <c r="C825" s="7">
        <v>44330</v>
      </c>
      <c r="D825" s="6" t="s">
        <v>33</v>
      </c>
      <c r="E825" s="6" t="s">
        <v>49</v>
      </c>
      <c r="F825" s="6" t="s">
        <v>50</v>
      </c>
      <c r="G825" s="6" t="s">
        <v>20</v>
      </c>
      <c r="H825" s="8">
        <v>0.4</v>
      </c>
      <c r="I825" s="9">
        <v>500</v>
      </c>
      <c r="J825" s="10">
        <v>200</v>
      </c>
      <c r="K825" s="10">
        <v>70</v>
      </c>
      <c r="L825" s="11">
        <v>0.35000000000000003</v>
      </c>
      <c r="M825" s="28">
        <v>130</v>
      </c>
    </row>
    <row r="826" spans="1:13" ht="15.75" customHeight="1" x14ac:dyDescent="0.25">
      <c r="A826" s="6" t="s">
        <v>14</v>
      </c>
      <c r="B826" s="6">
        <v>1185732</v>
      </c>
      <c r="C826" s="7">
        <v>44330</v>
      </c>
      <c r="D826" s="6" t="s">
        <v>33</v>
      </c>
      <c r="E826" s="6" t="s">
        <v>49</v>
      </c>
      <c r="F826" s="6" t="s">
        <v>50</v>
      </c>
      <c r="G826" s="6" t="s">
        <v>21</v>
      </c>
      <c r="H826" s="8">
        <v>0.54999999999999993</v>
      </c>
      <c r="I826" s="9">
        <v>750</v>
      </c>
      <c r="J826" s="10">
        <v>412.49999999999994</v>
      </c>
      <c r="K826" s="10">
        <v>123.74999999999997</v>
      </c>
      <c r="L826" s="11">
        <v>0.3</v>
      </c>
      <c r="M826" s="28">
        <v>288.75</v>
      </c>
    </row>
    <row r="827" spans="1:13" ht="15.75" customHeight="1" x14ac:dyDescent="0.25">
      <c r="A827" s="6" t="s">
        <v>14</v>
      </c>
      <c r="B827" s="6">
        <v>1185732</v>
      </c>
      <c r="C827" s="7">
        <v>44330</v>
      </c>
      <c r="D827" s="6" t="s">
        <v>33</v>
      </c>
      <c r="E827" s="6" t="s">
        <v>49</v>
      </c>
      <c r="F827" s="6" t="s">
        <v>50</v>
      </c>
      <c r="G827" s="6" t="s">
        <v>22</v>
      </c>
      <c r="H827" s="8">
        <v>0.6</v>
      </c>
      <c r="I827" s="9">
        <v>1750</v>
      </c>
      <c r="J827" s="10">
        <v>1050</v>
      </c>
      <c r="K827" s="10">
        <v>472.5</v>
      </c>
      <c r="L827" s="11">
        <v>0.45</v>
      </c>
      <c r="M827" s="28">
        <v>577.5</v>
      </c>
    </row>
    <row r="828" spans="1:13" ht="15.75" customHeight="1" x14ac:dyDescent="0.25">
      <c r="A828" s="6" t="s">
        <v>14</v>
      </c>
      <c r="B828" s="6">
        <v>1185732</v>
      </c>
      <c r="C828" s="7">
        <v>44360</v>
      </c>
      <c r="D828" s="6" t="s">
        <v>33</v>
      </c>
      <c r="E828" s="6" t="s">
        <v>49</v>
      </c>
      <c r="F828" s="6" t="s">
        <v>50</v>
      </c>
      <c r="G828" s="6" t="s">
        <v>17</v>
      </c>
      <c r="H828" s="8">
        <v>0.45</v>
      </c>
      <c r="I828" s="9">
        <v>4250</v>
      </c>
      <c r="J828" s="10">
        <v>1912.5</v>
      </c>
      <c r="K828" s="10">
        <v>669.37500000000011</v>
      </c>
      <c r="L828" s="11">
        <v>0.35000000000000003</v>
      </c>
      <c r="M828" s="28">
        <v>1243.125</v>
      </c>
    </row>
    <row r="829" spans="1:13" ht="15.75" customHeight="1" x14ac:dyDescent="0.25">
      <c r="A829" s="6" t="s">
        <v>14</v>
      </c>
      <c r="B829" s="6">
        <v>1185732</v>
      </c>
      <c r="C829" s="7">
        <v>44360</v>
      </c>
      <c r="D829" s="6" t="s">
        <v>33</v>
      </c>
      <c r="E829" s="6" t="s">
        <v>49</v>
      </c>
      <c r="F829" s="6" t="s">
        <v>50</v>
      </c>
      <c r="G829" s="6" t="s">
        <v>18</v>
      </c>
      <c r="H829" s="8">
        <v>0.40000000000000008</v>
      </c>
      <c r="I829" s="9">
        <v>1750</v>
      </c>
      <c r="J829" s="10">
        <v>700.00000000000011</v>
      </c>
      <c r="K829" s="10">
        <v>210.00000000000003</v>
      </c>
      <c r="L829" s="11">
        <v>0.3</v>
      </c>
      <c r="M829" s="28">
        <v>490.00000000000011</v>
      </c>
    </row>
    <row r="830" spans="1:13" ht="15.75" customHeight="1" x14ac:dyDescent="0.25">
      <c r="A830" s="6" t="s">
        <v>14</v>
      </c>
      <c r="B830" s="6">
        <v>1185732</v>
      </c>
      <c r="C830" s="7">
        <v>44360</v>
      </c>
      <c r="D830" s="6" t="s">
        <v>33</v>
      </c>
      <c r="E830" s="6" t="s">
        <v>49</v>
      </c>
      <c r="F830" s="6" t="s">
        <v>50</v>
      </c>
      <c r="G830" s="6" t="s">
        <v>19</v>
      </c>
      <c r="H830" s="8">
        <v>0.35000000000000003</v>
      </c>
      <c r="I830" s="9">
        <v>1750</v>
      </c>
      <c r="J830" s="10">
        <v>612.50000000000011</v>
      </c>
      <c r="K830" s="10">
        <v>183.75000000000003</v>
      </c>
      <c r="L830" s="11">
        <v>0.3</v>
      </c>
      <c r="M830" s="28">
        <v>428.75000000000011</v>
      </c>
    </row>
    <row r="831" spans="1:13" ht="15.75" customHeight="1" x14ac:dyDescent="0.25">
      <c r="A831" s="6" t="s">
        <v>14</v>
      </c>
      <c r="B831" s="6">
        <v>1185732</v>
      </c>
      <c r="C831" s="7">
        <v>44360</v>
      </c>
      <c r="D831" s="6" t="s">
        <v>33</v>
      </c>
      <c r="E831" s="6" t="s">
        <v>49</v>
      </c>
      <c r="F831" s="6" t="s">
        <v>50</v>
      </c>
      <c r="G831" s="6" t="s">
        <v>20</v>
      </c>
      <c r="H831" s="8">
        <v>0.35000000000000003</v>
      </c>
      <c r="I831" s="9">
        <v>1500</v>
      </c>
      <c r="J831" s="10">
        <v>525</v>
      </c>
      <c r="K831" s="10">
        <v>183.75000000000003</v>
      </c>
      <c r="L831" s="11">
        <v>0.35000000000000003</v>
      </c>
      <c r="M831" s="28">
        <v>341.25</v>
      </c>
    </row>
    <row r="832" spans="1:13" ht="15.75" customHeight="1" x14ac:dyDescent="0.25">
      <c r="A832" s="6" t="s">
        <v>14</v>
      </c>
      <c r="B832" s="6">
        <v>1185732</v>
      </c>
      <c r="C832" s="7">
        <v>44360</v>
      </c>
      <c r="D832" s="6" t="s">
        <v>33</v>
      </c>
      <c r="E832" s="6" t="s">
        <v>49</v>
      </c>
      <c r="F832" s="6" t="s">
        <v>50</v>
      </c>
      <c r="G832" s="6" t="s">
        <v>21</v>
      </c>
      <c r="H832" s="8">
        <v>0.5</v>
      </c>
      <c r="I832" s="9">
        <v>1500</v>
      </c>
      <c r="J832" s="10">
        <v>750</v>
      </c>
      <c r="K832" s="10">
        <v>225</v>
      </c>
      <c r="L832" s="11">
        <v>0.3</v>
      </c>
      <c r="M832" s="28">
        <v>525</v>
      </c>
    </row>
    <row r="833" spans="1:13" ht="15.75" customHeight="1" x14ac:dyDescent="0.25">
      <c r="A833" s="6" t="s">
        <v>14</v>
      </c>
      <c r="B833" s="6">
        <v>1185732</v>
      </c>
      <c r="C833" s="7">
        <v>44360</v>
      </c>
      <c r="D833" s="6" t="s">
        <v>33</v>
      </c>
      <c r="E833" s="6" t="s">
        <v>49</v>
      </c>
      <c r="F833" s="6" t="s">
        <v>50</v>
      </c>
      <c r="G833" s="6" t="s">
        <v>22</v>
      </c>
      <c r="H833" s="8">
        <v>0.55000000000000004</v>
      </c>
      <c r="I833" s="9">
        <v>3250</v>
      </c>
      <c r="J833" s="10">
        <v>1787.5000000000002</v>
      </c>
      <c r="K833" s="10">
        <v>804.37500000000011</v>
      </c>
      <c r="L833" s="11">
        <v>0.45</v>
      </c>
      <c r="M833" s="28">
        <v>983.12500000000011</v>
      </c>
    </row>
    <row r="834" spans="1:13" ht="15.75" customHeight="1" x14ac:dyDescent="0.25">
      <c r="A834" s="6" t="s">
        <v>14</v>
      </c>
      <c r="B834" s="6">
        <v>1185732</v>
      </c>
      <c r="C834" s="7">
        <v>44389</v>
      </c>
      <c r="D834" s="6" t="s">
        <v>33</v>
      </c>
      <c r="E834" s="6" t="s">
        <v>49</v>
      </c>
      <c r="F834" s="6" t="s">
        <v>50</v>
      </c>
      <c r="G834" s="6" t="s">
        <v>17</v>
      </c>
      <c r="H834" s="8">
        <v>0.5</v>
      </c>
      <c r="I834" s="9">
        <v>5500</v>
      </c>
      <c r="J834" s="10">
        <v>2750</v>
      </c>
      <c r="K834" s="10">
        <v>962.50000000000011</v>
      </c>
      <c r="L834" s="11">
        <v>0.35000000000000003</v>
      </c>
      <c r="M834" s="28">
        <v>1787.5</v>
      </c>
    </row>
    <row r="835" spans="1:13" ht="15.75" customHeight="1" x14ac:dyDescent="0.25">
      <c r="A835" s="6" t="s">
        <v>14</v>
      </c>
      <c r="B835" s="6">
        <v>1185732</v>
      </c>
      <c r="C835" s="7">
        <v>44389</v>
      </c>
      <c r="D835" s="6" t="s">
        <v>33</v>
      </c>
      <c r="E835" s="6" t="s">
        <v>49</v>
      </c>
      <c r="F835" s="6" t="s">
        <v>50</v>
      </c>
      <c r="G835" s="6" t="s">
        <v>18</v>
      </c>
      <c r="H835" s="8">
        <v>0.45000000000000007</v>
      </c>
      <c r="I835" s="9">
        <v>3000</v>
      </c>
      <c r="J835" s="10">
        <v>1350.0000000000002</v>
      </c>
      <c r="K835" s="10">
        <v>405.00000000000006</v>
      </c>
      <c r="L835" s="11">
        <v>0.3</v>
      </c>
      <c r="M835" s="28">
        <v>945.00000000000023</v>
      </c>
    </row>
    <row r="836" spans="1:13" ht="15.75" customHeight="1" x14ac:dyDescent="0.25">
      <c r="A836" s="6" t="s">
        <v>14</v>
      </c>
      <c r="B836" s="6">
        <v>1185732</v>
      </c>
      <c r="C836" s="7">
        <v>44389</v>
      </c>
      <c r="D836" s="6" t="s">
        <v>33</v>
      </c>
      <c r="E836" s="6" t="s">
        <v>49</v>
      </c>
      <c r="F836" s="6" t="s">
        <v>50</v>
      </c>
      <c r="G836" s="6" t="s">
        <v>19</v>
      </c>
      <c r="H836" s="8">
        <v>0.4</v>
      </c>
      <c r="I836" s="9">
        <v>2250</v>
      </c>
      <c r="J836" s="10">
        <v>900</v>
      </c>
      <c r="K836" s="10">
        <v>270</v>
      </c>
      <c r="L836" s="11">
        <v>0.3</v>
      </c>
      <c r="M836" s="28">
        <v>630</v>
      </c>
    </row>
    <row r="837" spans="1:13" ht="15.75" customHeight="1" x14ac:dyDescent="0.25">
      <c r="A837" s="6" t="s">
        <v>14</v>
      </c>
      <c r="B837" s="6">
        <v>1185732</v>
      </c>
      <c r="C837" s="7">
        <v>44389</v>
      </c>
      <c r="D837" s="6" t="s">
        <v>33</v>
      </c>
      <c r="E837" s="6" t="s">
        <v>49</v>
      </c>
      <c r="F837" s="6" t="s">
        <v>50</v>
      </c>
      <c r="G837" s="6" t="s">
        <v>20</v>
      </c>
      <c r="H837" s="8">
        <v>0.4</v>
      </c>
      <c r="I837" s="9">
        <v>1750</v>
      </c>
      <c r="J837" s="10">
        <v>700</v>
      </c>
      <c r="K837" s="10">
        <v>245.00000000000003</v>
      </c>
      <c r="L837" s="11">
        <v>0.35000000000000003</v>
      </c>
      <c r="M837" s="28">
        <v>455</v>
      </c>
    </row>
    <row r="838" spans="1:13" ht="15.75" customHeight="1" x14ac:dyDescent="0.25">
      <c r="A838" s="6" t="s">
        <v>14</v>
      </c>
      <c r="B838" s="6">
        <v>1185732</v>
      </c>
      <c r="C838" s="7">
        <v>44389</v>
      </c>
      <c r="D838" s="6" t="s">
        <v>33</v>
      </c>
      <c r="E838" s="6" t="s">
        <v>49</v>
      </c>
      <c r="F838" s="6" t="s">
        <v>50</v>
      </c>
      <c r="G838" s="6" t="s">
        <v>21</v>
      </c>
      <c r="H838" s="8">
        <v>0.5</v>
      </c>
      <c r="I838" s="9">
        <v>2000</v>
      </c>
      <c r="J838" s="10">
        <v>1000</v>
      </c>
      <c r="K838" s="10">
        <v>300</v>
      </c>
      <c r="L838" s="11">
        <v>0.3</v>
      </c>
      <c r="M838" s="28">
        <v>700</v>
      </c>
    </row>
    <row r="839" spans="1:13" ht="15.75" customHeight="1" x14ac:dyDescent="0.25">
      <c r="A839" s="6" t="s">
        <v>14</v>
      </c>
      <c r="B839" s="6">
        <v>1185732</v>
      </c>
      <c r="C839" s="7">
        <v>44389</v>
      </c>
      <c r="D839" s="6" t="s">
        <v>33</v>
      </c>
      <c r="E839" s="6" t="s">
        <v>49</v>
      </c>
      <c r="F839" s="6" t="s">
        <v>50</v>
      </c>
      <c r="G839" s="6" t="s">
        <v>22</v>
      </c>
      <c r="H839" s="8">
        <v>0.55000000000000004</v>
      </c>
      <c r="I839" s="9">
        <v>3750</v>
      </c>
      <c r="J839" s="10">
        <v>2062.5</v>
      </c>
      <c r="K839" s="10">
        <v>928.125</v>
      </c>
      <c r="L839" s="11">
        <v>0.45</v>
      </c>
      <c r="M839" s="28">
        <v>1134.375</v>
      </c>
    </row>
    <row r="840" spans="1:13" ht="15.75" customHeight="1" x14ac:dyDescent="0.25">
      <c r="A840" s="6" t="s">
        <v>14</v>
      </c>
      <c r="B840" s="6">
        <v>1185732</v>
      </c>
      <c r="C840" s="7">
        <v>44421</v>
      </c>
      <c r="D840" s="6" t="s">
        <v>33</v>
      </c>
      <c r="E840" s="6" t="s">
        <v>49</v>
      </c>
      <c r="F840" s="6" t="s">
        <v>50</v>
      </c>
      <c r="G840" s="6" t="s">
        <v>17</v>
      </c>
      <c r="H840" s="8">
        <v>0.5</v>
      </c>
      <c r="I840" s="9">
        <v>5250</v>
      </c>
      <c r="J840" s="10">
        <v>2625</v>
      </c>
      <c r="K840" s="10">
        <v>918.75000000000011</v>
      </c>
      <c r="L840" s="11">
        <v>0.35000000000000003</v>
      </c>
      <c r="M840" s="28">
        <v>1706.25</v>
      </c>
    </row>
    <row r="841" spans="1:13" ht="15.75" customHeight="1" x14ac:dyDescent="0.25">
      <c r="A841" s="6" t="s">
        <v>14</v>
      </c>
      <c r="B841" s="6">
        <v>1185732</v>
      </c>
      <c r="C841" s="7">
        <v>44421</v>
      </c>
      <c r="D841" s="6" t="s">
        <v>33</v>
      </c>
      <c r="E841" s="6" t="s">
        <v>49</v>
      </c>
      <c r="F841" s="6" t="s">
        <v>50</v>
      </c>
      <c r="G841" s="6" t="s">
        <v>18</v>
      </c>
      <c r="H841" s="8">
        <v>0.45000000000000007</v>
      </c>
      <c r="I841" s="9">
        <v>3000</v>
      </c>
      <c r="J841" s="10">
        <v>1350.0000000000002</v>
      </c>
      <c r="K841" s="10">
        <v>405.00000000000006</v>
      </c>
      <c r="L841" s="11">
        <v>0.3</v>
      </c>
      <c r="M841" s="28">
        <v>945.00000000000023</v>
      </c>
    </row>
    <row r="842" spans="1:13" ht="15.75" customHeight="1" x14ac:dyDescent="0.25">
      <c r="A842" s="6" t="s">
        <v>14</v>
      </c>
      <c r="B842" s="6">
        <v>1185732</v>
      </c>
      <c r="C842" s="7">
        <v>44421</v>
      </c>
      <c r="D842" s="6" t="s">
        <v>33</v>
      </c>
      <c r="E842" s="6" t="s">
        <v>49</v>
      </c>
      <c r="F842" s="6" t="s">
        <v>50</v>
      </c>
      <c r="G842" s="6" t="s">
        <v>19</v>
      </c>
      <c r="H842" s="8">
        <v>0.4</v>
      </c>
      <c r="I842" s="9">
        <v>2250</v>
      </c>
      <c r="J842" s="10">
        <v>900</v>
      </c>
      <c r="K842" s="10">
        <v>270</v>
      </c>
      <c r="L842" s="11">
        <v>0.3</v>
      </c>
      <c r="M842" s="28">
        <v>630</v>
      </c>
    </row>
    <row r="843" spans="1:13" ht="15.75" customHeight="1" x14ac:dyDescent="0.25">
      <c r="A843" s="6" t="s">
        <v>14</v>
      </c>
      <c r="B843" s="6">
        <v>1185732</v>
      </c>
      <c r="C843" s="7">
        <v>44421</v>
      </c>
      <c r="D843" s="6" t="s">
        <v>33</v>
      </c>
      <c r="E843" s="6" t="s">
        <v>49</v>
      </c>
      <c r="F843" s="6" t="s">
        <v>50</v>
      </c>
      <c r="G843" s="6" t="s">
        <v>20</v>
      </c>
      <c r="H843" s="8">
        <v>0.35000000000000003</v>
      </c>
      <c r="I843" s="9">
        <v>1750</v>
      </c>
      <c r="J843" s="10">
        <v>612.50000000000011</v>
      </c>
      <c r="K843" s="10">
        <v>214.37500000000006</v>
      </c>
      <c r="L843" s="11">
        <v>0.35000000000000003</v>
      </c>
      <c r="M843" s="28">
        <v>398.12500000000006</v>
      </c>
    </row>
    <row r="844" spans="1:13" ht="15.75" customHeight="1" x14ac:dyDescent="0.25">
      <c r="A844" s="6" t="s">
        <v>14</v>
      </c>
      <c r="B844" s="6">
        <v>1185732</v>
      </c>
      <c r="C844" s="7">
        <v>44421</v>
      </c>
      <c r="D844" s="6" t="s">
        <v>33</v>
      </c>
      <c r="E844" s="6" t="s">
        <v>49</v>
      </c>
      <c r="F844" s="6" t="s">
        <v>50</v>
      </c>
      <c r="G844" s="6" t="s">
        <v>21</v>
      </c>
      <c r="H844" s="8">
        <v>0.45</v>
      </c>
      <c r="I844" s="9">
        <v>1500</v>
      </c>
      <c r="J844" s="10">
        <v>675</v>
      </c>
      <c r="K844" s="10">
        <v>202.5</v>
      </c>
      <c r="L844" s="11">
        <v>0.3</v>
      </c>
      <c r="M844" s="28">
        <v>472.5</v>
      </c>
    </row>
    <row r="845" spans="1:13" ht="15.75" customHeight="1" x14ac:dyDescent="0.25">
      <c r="A845" s="6" t="s">
        <v>14</v>
      </c>
      <c r="B845" s="6">
        <v>1185732</v>
      </c>
      <c r="C845" s="7">
        <v>44421</v>
      </c>
      <c r="D845" s="6" t="s">
        <v>33</v>
      </c>
      <c r="E845" s="6" t="s">
        <v>49</v>
      </c>
      <c r="F845" s="6" t="s">
        <v>50</v>
      </c>
      <c r="G845" s="6" t="s">
        <v>22</v>
      </c>
      <c r="H845" s="8">
        <v>0.5</v>
      </c>
      <c r="I845" s="9">
        <v>3250</v>
      </c>
      <c r="J845" s="10">
        <v>1625</v>
      </c>
      <c r="K845" s="10">
        <v>731.25</v>
      </c>
      <c r="L845" s="11">
        <v>0.45</v>
      </c>
      <c r="M845" s="28">
        <v>893.75</v>
      </c>
    </row>
    <row r="846" spans="1:13" ht="15.75" customHeight="1" x14ac:dyDescent="0.25">
      <c r="A846" s="6" t="s">
        <v>14</v>
      </c>
      <c r="B846" s="6">
        <v>1185732</v>
      </c>
      <c r="C846" s="7">
        <v>44453</v>
      </c>
      <c r="D846" s="6" t="s">
        <v>33</v>
      </c>
      <c r="E846" s="6" t="s">
        <v>49</v>
      </c>
      <c r="F846" s="6" t="s">
        <v>50</v>
      </c>
      <c r="G846" s="6" t="s">
        <v>17</v>
      </c>
      <c r="H846" s="8">
        <v>0.45</v>
      </c>
      <c r="I846" s="9">
        <v>4500</v>
      </c>
      <c r="J846" s="10">
        <v>2025</v>
      </c>
      <c r="K846" s="10">
        <v>708.75000000000011</v>
      </c>
      <c r="L846" s="11">
        <v>0.35000000000000003</v>
      </c>
      <c r="M846" s="28">
        <v>1316.25</v>
      </c>
    </row>
    <row r="847" spans="1:13" ht="15.75" customHeight="1" x14ac:dyDescent="0.25">
      <c r="A847" s="6" t="s">
        <v>14</v>
      </c>
      <c r="B847" s="6">
        <v>1185732</v>
      </c>
      <c r="C847" s="7">
        <v>44453</v>
      </c>
      <c r="D847" s="6" t="s">
        <v>33</v>
      </c>
      <c r="E847" s="6" t="s">
        <v>49</v>
      </c>
      <c r="F847" s="6" t="s">
        <v>50</v>
      </c>
      <c r="G847" s="6" t="s">
        <v>18</v>
      </c>
      <c r="H847" s="8">
        <v>0.40000000000000008</v>
      </c>
      <c r="I847" s="9">
        <v>2500</v>
      </c>
      <c r="J847" s="10">
        <v>1000.0000000000002</v>
      </c>
      <c r="K847" s="10">
        <v>300.00000000000006</v>
      </c>
      <c r="L847" s="11">
        <v>0.3</v>
      </c>
      <c r="M847" s="28">
        <v>700.00000000000023</v>
      </c>
    </row>
    <row r="848" spans="1:13" ht="15.75" customHeight="1" x14ac:dyDescent="0.25">
      <c r="A848" s="6" t="s">
        <v>14</v>
      </c>
      <c r="B848" s="6">
        <v>1185732</v>
      </c>
      <c r="C848" s="7">
        <v>44453</v>
      </c>
      <c r="D848" s="6" t="s">
        <v>33</v>
      </c>
      <c r="E848" s="6" t="s">
        <v>49</v>
      </c>
      <c r="F848" s="6" t="s">
        <v>50</v>
      </c>
      <c r="G848" s="6" t="s">
        <v>19</v>
      </c>
      <c r="H848" s="8">
        <v>0.25</v>
      </c>
      <c r="I848" s="9">
        <v>1500</v>
      </c>
      <c r="J848" s="10">
        <v>375</v>
      </c>
      <c r="K848" s="10">
        <v>112.5</v>
      </c>
      <c r="L848" s="11">
        <v>0.3</v>
      </c>
      <c r="M848" s="28">
        <v>262.5</v>
      </c>
    </row>
    <row r="849" spans="1:13" ht="15.75" customHeight="1" x14ac:dyDescent="0.25">
      <c r="A849" s="6" t="s">
        <v>14</v>
      </c>
      <c r="B849" s="6">
        <v>1185732</v>
      </c>
      <c r="C849" s="7">
        <v>44453</v>
      </c>
      <c r="D849" s="6" t="s">
        <v>33</v>
      </c>
      <c r="E849" s="6" t="s">
        <v>49</v>
      </c>
      <c r="F849" s="6" t="s">
        <v>50</v>
      </c>
      <c r="G849" s="6" t="s">
        <v>20</v>
      </c>
      <c r="H849" s="8">
        <v>0.25</v>
      </c>
      <c r="I849" s="9">
        <v>1250</v>
      </c>
      <c r="J849" s="10">
        <v>312.5</v>
      </c>
      <c r="K849" s="10">
        <v>109.37500000000001</v>
      </c>
      <c r="L849" s="11">
        <v>0.35000000000000003</v>
      </c>
      <c r="M849" s="28">
        <v>203.125</v>
      </c>
    </row>
    <row r="850" spans="1:13" ht="15.75" customHeight="1" x14ac:dyDescent="0.25">
      <c r="A850" s="6" t="s">
        <v>14</v>
      </c>
      <c r="B850" s="6">
        <v>1185732</v>
      </c>
      <c r="C850" s="7">
        <v>44453</v>
      </c>
      <c r="D850" s="6" t="s">
        <v>33</v>
      </c>
      <c r="E850" s="6" t="s">
        <v>49</v>
      </c>
      <c r="F850" s="6" t="s">
        <v>50</v>
      </c>
      <c r="G850" s="6" t="s">
        <v>21</v>
      </c>
      <c r="H850" s="8">
        <v>0.35</v>
      </c>
      <c r="I850" s="9">
        <v>1250</v>
      </c>
      <c r="J850" s="10">
        <v>437.5</v>
      </c>
      <c r="K850" s="10">
        <v>131.25</v>
      </c>
      <c r="L850" s="11">
        <v>0.3</v>
      </c>
      <c r="M850" s="28">
        <v>306.25</v>
      </c>
    </row>
    <row r="851" spans="1:13" ht="15.75" customHeight="1" x14ac:dyDescent="0.25">
      <c r="A851" s="6" t="s">
        <v>14</v>
      </c>
      <c r="B851" s="6">
        <v>1185732</v>
      </c>
      <c r="C851" s="7">
        <v>44453</v>
      </c>
      <c r="D851" s="6" t="s">
        <v>33</v>
      </c>
      <c r="E851" s="6" t="s">
        <v>49</v>
      </c>
      <c r="F851" s="6" t="s">
        <v>50</v>
      </c>
      <c r="G851" s="6" t="s">
        <v>22</v>
      </c>
      <c r="H851" s="8">
        <v>0.4</v>
      </c>
      <c r="I851" s="9">
        <v>2000</v>
      </c>
      <c r="J851" s="10">
        <v>800</v>
      </c>
      <c r="K851" s="10">
        <v>360</v>
      </c>
      <c r="L851" s="11">
        <v>0.45</v>
      </c>
      <c r="M851" s="28">
        <v>440</v>
      </c>
    </row>
    <row r="852" spans="1:13" ht="15.75" customHeight="1" x14ac:dyDescent="0.25">
      <c r="A852" s="6" t="s">
        <v>14</v>
      </c>
      <c r="B852" s="6">
        <v>1185732</v>
      </c>
      <c r="C852" s="7">
        <v>44482</v>
      </c>
      <c r="D852" s="6" t="s">
        <v>33</v>
      </c>
      <c r="E852" s="6" t="s">
        <v>49</v>
      </c>
      <c r="F852" s="6" t="s">
        <v>50</v>
      </c>
      <c r="G852" s="6" t="s">
        <v>17</v>
      </c>
      <c r="H852" s="8">
        <v>0.44999999999999996</v>
      </c>
      <c r="I852" s="9">
        <v>3750</v>
      </c>
      <c r="J852" s="10">
        <v>1687.4999999999998</v>
      </c>
      <c r="K852" s="10">
        <v>590.625</v>
      </c>
      <c r="L852" s="11">
        <v>0.35000000000000003</v>
      </c>
      <c r="M852" s="28">
        <v>1096.8749999999998</v>
      </c>
    </row>
    <row r="853" spans="1:13" ht="15.75" customHeight="1" x14ac:dyDescent="0.25">
      <c r="A853" s="6" t="s">
        <v>14</v>
      </c>
      <c r="B853" s="6">
        <v>1185732</v>
      </c>
      <c r="C853" s="7">
        <v>44482</v>
      </c>
      <c r="D853" s="6" t="s">
        <v>33</v>
      </c>
      <c r="E853" s="6" t="s">
        <v>49</v>
      </c>
      <c r="F853" s="6" t="s">
        <v>50</v>
      </c>
      <c r="G853" s="6" t="s">
        <v>18</v>
      </c>
      <c r="H853" s="8">
        <v>0.35</v>
      </c>
      <c r="I853" s="9">
        <v>2000</v>
      </c>
      <c r="J853" s="10">
        <v>700</v>
      </c>
      <c r="K853" s="10">
        <v>210</v>
      </c>
      <c r="L853" s="11">
        <v>0.3</v>
      </c>
      <c r="M853" s="28">
        <v>490</v>
      </c>
    </row>
    <row r="854" spans="1:13" ht="15.75" customHeight="1" x14ac:dyDescent="0.25">
      <c r="A854" s="6" t="s">
        <v>14</v>
      </c>
      <c r="B854" s="6">
        <v>1185732</v>
      </c>
      <c r="C854" s="7">
        <v>44482</v>
      </c>
      <c r="D854" s="6" t="s">
        <v>33</v>
      </c>
      <c r="E854" s="6" t="s">
        <v>49</v>
      </c>
      <c r="F854" s="6" t="s">
        <v>50</v>
      </c>
      <c r="G854" s="6" t="s">
        <v>19</v>
      </c>
      <c r="H854" s="8">
        <v>0.35</v>
      </c>
      <c r="I854" s="9">
        <v>1000</v>
      </c>
      <c r="J854" s="10">
        <v>350</v>
      </c>
      <c r="K854" s="10">
        <v>105</v>
      </c>
      <c r="L854" s="11">
        <v>0.3</v>
      </c>
      <c r="M854" s="28">
        <v>245</v>
      </c>
    </row>
    <row r="855" spans="1:13" ht="15.75" customHeight="1" x14ac:dyDescent="0.25">
      <c r="A855" s="6" t="s">
        <v>14</v>
      </c>
      <c r="B855" s="6">
        <v>1185732</v>
      </c>
      <c r="C855" s="7">
        <v>44482</v>
      </c>
      <c r="D855" s="6" t="s">
        <v>33</v>
      </c>
      <c r="E855" s="6" t="s">
        <v>49</v>
      </c>
      <c r="F855" s="6" t="s">
        <v>50</v>
      </c>
      <c r="G855" s="6" t="s">
        <v>20</v>
      </c>
      <c r="H855" s="8">
        <v>0.35</v>
      </c>
      <c r="I855" s="9">
        <v>750</v>
      </c>
      <c r="J855" s="10">
        <v>262.5</v>
      </c>
      <c r="K855" s="10">
        <v>91.875000000000014</v>
      </c>
      <c r="L855" s="11">
        <v>0.35000000000000003</v>
      </c>
      <c r="M855" s="28">
        <v>170.625</v>
      </c>
    </row>
    <row r="856" spans="1:13" ht="15.75" customHeight="1" x14ac:dyDescent="0.25">
      <c r="A856" s="6" t="s">
        <v>14</v>
      </c>
      <c r="B856" s="6">
        <v>1185732</v>
      </c>
      <c r="C856" s="7">
        <v>44482</v>
      </c>
      <c r="D856" s="6" t="s">
        <v>33</v>
      </c>
      <c r="E856" s="6" t="s">
        <v>49</v>
      </c>
      <c r="F856" s="6" t="s">
        <v>50</v>
      </c>
      <c r="G856" s="6" t="s">
        <v>21</v>
      </c>
      <c r="H856" s="8">
        <v>0.44999999999999996</v>
      </c>
      <c r="I856" s="9">
        <v>750</v>
      </c>
      <c r="J856" s="10">
        <v>337.49999999999994</v>
      </c>
      <c r="K856" s="10">
        <v>101.24999999999999</v>
      </c>
      <c r="L856" s="11">
        <v>0.3</v>
      </c>
      <c r="M856" s="28">
        <v>236.24999999999994</v>
      </c>
    </row>
    <row r="857" spans="1:13" ht="15.75" customHeight="1" x14ac:dyDescent="0.25">
      <c r="A857" s="6" t="s">
        <v>14</v>
      </c>
      <c r="B857" s="6">
        <v>1185732</v>
      </c>
      <c r="C857" s="7">
        <v>44482</v>
      </c>
      <c r="D857" s="6" t="s">
        <v>33</v>
      </c>
      <c r="E857" s="6" t="s">
        <v>49</v>
      </c>
      <c r="F857" s="6" t="s">
        <v>50</v>
      </c>
      <c r="G857" s="6" t="s">
        <v>22</v>
      </c>
      <c r="H857" s="8">
        <v>0.49999999999999989</v>
      </c>
      <c r="I857" s="9">
        <v>2000</v>
      </c>
      <c r="J857" s="10">
        <v>999.99999999999977</v>
      </c>
      <c r="K857" s="10">
        <v>449.99999999999989</v>
      </c>
      <c r="L857" s="11">
        <v>0.45</v>
      </c>
      <c r="M857" s="28">
        <v>549.99999999999989</v>
      </c>
    </row>
    <row r="858" spans="1:13" ht="15.75" customHeight="1" x14ac:dyDescent="0.25">
      <c r="A858" s="6" t="s">
        <v>14</v>
      </c>
      <c r="B858" s="6">
        <v>1185732</v>
      </c>
      <c r="C858" s="7">
        <v>44513</v>
      </c>
      <c r="D858" s="6" t="s">
        <v>33</v>
      </c>
      <c r="E858" s="6" t="s">
        <v>49</v>
      </c>
      <c r="F858" s="6" t="s">
        <v>50</v>
      </c>
      <c r="G858" s="6" t="s">
        <v>17</v>
      </c>
      <c r="H858" s="8">
        <v>0.5</v>
      </c>
      <c r="I858" s="9">
        <v>3500</v>
      </c>
      <c r="J858" s="10">
        <v>1750</v>
      </c>
      <c r="K858" s="10">
        <v>612.50000000000011</v>
      </c>
      <c r="L858" s="11">
        <v>0.35000000000000003</v>
      </c>
      <c r="M858" s="28">
        <v>1137.5</v>
      </c>
    </row>
    <row r="859" spans="1:13" ht="15.75" customHeight="1" x14ac:dyDescent="0.25">
      <c r="A859" s="6" t="s">
        <v>14</v>
      </c>
      <c r="B859" s="6">
        <v>1185732</v>
      </c>
      <c r="C859" s="7">
        <v>44513</v>
      </c>
      <c r="D859" s="6" t="s">
        <v>33</v>
      </c>
      <c r="E859" s="6" t="s">
        <v>49</v>
      </c>
      <c r="F859" s="6" t="s">
        <v>50</v>
      </c>
      <c r="G859" s="6" t="s">
        <v>18</v>
      </c>
      <c r="H859" s="8">
        <v>0.4</v>
      </c>
      <c r="I859" s="9">
        <v>2000</v>
      </c>
      <c r="J859" s="10">
        <v>800</v>
      </c>
      <c r="K859" s="10">
        <v>240</v>
      </c>
      <c r="L859" s="11">
        <v>0.3</v>
      </c>
      <c r="M859" s="28">
        <v>560</v>
      </c>
    </row>
    <row r="860" spans="1:13" ht="15.75" customHeight="1" x14ac:dyDescent="0.25">
      <c r="A860" s="6" t="s">
        <v>14</v>
      </c>
      <c r="B860" s="6">
        <v>1185732</v>
      </c>
      <c r="C860" s="7">
        <v>44513</v>
      </c>
      <c r="D860" s="6" t="s">
        <v>33</v>
      </c>
      <c r="E860" s="6" t="s">
        <v>49</v>
      </c>
      <c r="F860" s="6" t="s">
        <v>50</v>
      </c>
      <c r="G860" s="6" t="s">
        <v>19</v>
      </c>
      <c r="H860" s="8">
        <v>0.4</v>
      </c>
      <c r="I860" s="9">
        <v>1450</v>
      </c>
      <c r="J860" s="10">
        <v>580</v>
      </c>
      <c r="K860" s="10">
        <v>174</v>
      </c>
      <c r="L860" s="11">
        <v>0.3</v>
      </c>
      <c r="M860" s="28">
        <v>406</v>
      </c>
    </row>
    <row r="861" spans="1:13" ht="15.75" customHeight="1" x14ac:dyDescent="0.25">
      <c r="A861" s="6" t="s">
        <v>14</v>
      </c>
      <c r="B861" s="6">
        <v>1185732</v>
      </c>
      <c r="C861" s="7">
        <v>44513</v>
      </c>
      <c r="D861" s="6" t="s">
        <v>33</v>
      </c>
      <c r="E861" s="6" t="s">
        <v>49</v>
      </c>
      <c r="F861" s="6" t="s">
        <v>50</v>
      </c>
      <c r="G861" s="6" t="s">
        <v>20</v>
      </c>
      <c r="H861" s="8">
        <v>0.4</v>
      </c>
      <c r="I861" s="9">
        <v>1500</v>
      </c>
      <c r="J861" s="10">
        <v>600</v>
      </c>
      <c r="K861" s="10">
        <v>210.00000000000003</v>
      </c>
      <c r="L861" s="11">
        <v>0.35000000000000003</v>
      </c>
      <c r="M861" s="28">
        <v>390</v>
      </c>
    </row>
    <row r="862" spans="1:13" ht="15.75" customHeight="1" x14ac:dyDescent="0.25">
      <c r="A862" s="6" t="s">
        <v>14</v>
      </c>
      <c r="B862" s="6">
        <v>1185732</v>
      </c>
      <c r="C862" s="7">
        <v>44513</v>
      </c>
      <c r="D862" s="6" t="s">
        <v>33</v>
      </c>
      <c r="E862" s="6" t="s">
        <v>49</v>
      </c>
      <c r="F862" s="6" t="s">
        <v>50</v>
      </c>
      <c r="G862" s="6" t="s">
        <v>21</v>
      </c>
      <c r="H862" s="8">
        <v>0.54999999999999993</v>
      </c>
      <c r="I862" s="9">
        <v>1250</v>
      </c>
      <c r="J862" s="10">
        <v>687.49999999999989</v>
      </c>
      <c r="K862" s="10">
        <v>206.24999999999997</v>
      </c>
      <c r="L862" s="11">
        <v>0.3</v>
      </c>
      <c r="M862" s="28">
        <v>481.24999999999989</v>
      </c>
    </row>
    <row r="863" spans="1:13" ht="15.75" customHeight="1" x14ac:dyDescent="0.25">
      <c r="A863" s="6" t="s">
        <v>14</v>
      </c>
      <c r="B863" s="6">
        <v>1185732</v>
      </c>
      <c r="C863" s="7">
        <v>44513</v>
      </c>
      <c r="D863" s="6" t="s">
        <v>33</v>
      </c>
      <c r="E863" s="6" t="s">
        <v>49</v>
      </c>
      <c r="F863" s="6" t="s">
        <v>50</v>
      </c>
      <c r="G863" s="6" t="s">
        <v>22</v>
      </c>
      <c r="H863" s="8">
        <v>0.59999999999999987</v>
      </c>
      <c r="I863" s="9">
        <v>2250</v>
      </c>
      <c r="J863" s="10">
        <v>1349.9999999999998</v>
      </c>
      <c r="K863" s="10">
        <v>607.49999999999989</v>
      </c>
      <c r="L863" s="11">
        <v>0.45</v>
      </c>
      <c r="M863" s="28">
        <v>742.49999999999989</v>
      </c>
    </row>
    <row r="864" spans="1:13" ht="15.75" customHeight="1" x14ac:dyDescent="0.25">
      <c r="A864" s="6" t="s">
        <v>14</v>
      </c>
      <c r="B864" s="6">
        <v>1185732</v>
      </c>
      <c r="C864" s="7">
        <v>44542</v>
      </c>
      <c r="D864" s="6" t="s">
        <v>33</v>
      </c>
      <c r="E864" s="6" t="s">
        <v>49</v>
      </c>
      <c r="F864" s="6" t="s">
        <v>50</v>
      </c>
      <c r="G864" s="6" t="s">
        <v>17</v>
      </c>
      <c r="H864" s="8">
        <v>0.54999999999999993</v>
      </c>
      <c r="I864" s="9">
        <v>4750</v>
      </c>
      <c r="J864" s="10">
        <v>2612.4999999999995</v>
      </c>
      <c r="K864" s="10">
        <v>914.37499999999989</v>
      </c>
      <c r="L864" s="11">
        <v>0.35000000000000003</v>
      </c>
      <c r="M864" s="28">
        <v>1698.1249999999995</v>
      </c>
    </row>
    <row r="865" spans="1:13" ht="15.75" customHeight="1" x14ac:dyDescent="0.25">
      <c r="A865" s="6" t="s">
        <v>14</v>
      </c>
      <c r="B865" s="6">
        <v>1185732</v>
      </c>
      <c r="C865" s="7">
        <v>44542</v>
      </c>
      <c r="D865" s="6" t="s">
        <v>33</v>
      </c>
      <c r="E865" s="6" t="s">
        <v>49</v>
      </c>
      <c r="F865" s="6" t="s">
        <v>50</v>
      </c>
      <c r="G865" s="6" t="s">
        <v>18</v>
      </c>
      <c r="H865" s="8">
        <v>0.45</v>
      </c>
      <c r="I865" s="9">
        <v>2750</v>
      </c>
      <c r="J865" s="10">
        <v>1237.5</v>
      </c>
      <c r="K865" s="10">
        <v>371.25</v>
      </c>
      <c r="L865" s="11">
        <v>0.3</v>
      </c>
      <c r="M865" s="28">
        <v>866.25</v>
      </c>
    </row>
    <row r="866" spans="1:13" ht="15.75" customHeight="1" x14ac:dyDescent="0.25">
      <c r="A866" s="6" t="s">
        <v>14</v>
      </c>
      <c r="B866" s="6">
        <v>1185732</v>
      </c>
      <c r="C866" s="7">
        <v>44542</v>
      </c>
      <c r="D866" s="6" t="s">
        <v>33</v>
      </c>
      <c r="E866" s="6" t="s">
        <v>49</v>
      </c>
      <c r="F866" s="6" t="s">
        <v>50</v>
      </c>
      <c r="G866" s="6" t="s">
        <v>19</v>
      </c>
      <c r="H866" s="8">
        <v>0.45</v>
      </c>
      <c r="I866" s="9">
        <v>2250</v>
      </c>
      <c r="J866" s="10">
        <v>1012.5</v>
      </c>
      <c r="K866" s="10">
        <v>303.75</v>
      </c>
      <c r="L866" s="11">
        <v>0.3</v>
      </c>
      <c r="M866" s="28">
        <v>708.75</v>
      </c>
    </row>
    <row r="867" spans="1:13" ht="15.75" customHeight="1" x14ac:dyDescent="0.25">
      <c r="A867" s="6" t="s">
        <v>14</v>
      </c>
      <c r="B867" s="6">
        <v>1185732</v>
      </c>
      <c r="C867" s="7">
        <v>44542</v>
      </c>
      <c r="D867" s="6" t="s">
        <v>33</v>
      </c>
      <c r="E867" s="6" t="s">
        <v>49</v>
      </c>
      <c r="F867" s="6" t="s">
        <v>50</v>
      </c>
      <c r="G867" s="6" t="s">
        <v>20</v>
      </c>
      <c r="H867" s="8">
        <v>0.45</v>
      </c>
      <c r="I867" s="9">
        <v>1750</v>
      </c>
      <c r="J867" s="10">
        <v>787.5</v>
      </c>
      <c r="K867" s="10">
        <v>275.625</v>
      </c>
      <c r="L867" s="11">
        <v>0.35000000000000003</v>
      </c>
      <c r="M867" s="28">
        <v>511.875</v>
      </c>
    </row>
    <row r="868" spans="1:13" ht="15.75" customHeight="1" x14ac:dyDescent="0.25">
      <c r="A868" s="6" t="s">
        <v>14</v>
      </c>
      <c r="B868" s="6">
        <v>1185732</v>
      </c>
      <c r="C868" s="7">
        <v>44542</v>
      </c>
      <c r="D868" s="6" t="s">
        <v>33</v>
      </c>
      <c r="E868" s="6" t="s">
        <v>49</v>
      </c>
      <c r="F868" s="6" t="s">
        <v>50</v>
      </c>
      <c r="G868" s="6" t="s">
        <v>21</v>
      </c>
      <c r="H868" s="8">
        <v>0.54999999999999993</v>
      </c>
      <c r="I868" s="9">
        <v>1750</v>
      </c>
      <c r="J868" s="10">
        <v>962.49999999999989</v>
      </c>
      <c r="K868" s="10">
        <v>288.74999999999994</v>
      </c>
      <c r="L868" s="11">
        <v>0.3</v>
      </c>
      <c r="M868" s="28">
        <v>673.75</v>
      </c>
    </row>
    <row r="869" spans="1:13" ht="15.75" customHeight="1" x14ac:dyDescent="0.25">
      <c r="A869" s="6" t="s">
        <v>14</v>
      </c>
      <c r="B869" s="6">
        <v>1185732</v>
      </c>
      <c r="C869" s="7">
        <v>44542</v>
      </c>
      <c r="D869" s="6" t="s">
        <v>33</v>
      </c>
      <c r="E869" s="6" t="s">
        <v>49</v>
      </c>
      <c r="F869" s="6" t="s">
        <v>50</v>
      </c>
      <c r="G869" s="6" t="s">
        <v>22</v>
      </c>
      <c r="H869" s="8">
        <v>0.59999999999999987</v>
      </c>
      <c r="I869" s="9">
        <v>2750</v>
      </c>
      <c r="J869" s="10">
        <v>1649.9999999999995</v>
      </c>
      <c r="K869" s="10">
        <v>742.49999999999977</v>
      </c>
      <c r="L869" s="11">
        <v>0.45</v>
      </c>
      <c r="M869" s="28">
        <v>907.49999999999977</v>
      </c>
    </row>
    <row r="870" spans="1:13" ht="15.75" customHeight="1" x14ac:dyDescent="0.25">
      <c r="A870" s="6" t="s">
        <v>31</v>
      </c>
      <c r="B870" s="6">
        <v>1189833</v>
      </c>
      <c r="C870" s="7">
        <v>44213</v>
      </c>
      <c r="D870" s="6" t="s">
        <v>33</v>
      </c>
      <c r="E870" s="6" t="s">
        <v>51</v>
      </c>
      <c r="F870" s="6" t="s">
        <v>52</v>
      </c>
      <c r="G870" s="6" t="s">
        <v>17</v>
      </c>
      <c r="H870" s="8">
        <v>0.35</v>
      </c>
      <c r="I870" s="9">
        <v>4750</v>
      </c>
      <c r="J870" s="10">
        <v>1662.5</v>
      </c>
      <c r="K870" s="10">
        <v>748.125</v>
      </c>
      <c r="L870" s="11">
        <v>0.45</v>
      </c>
      <c r="M870" s="28">
        <v>914.375</v>
      </c>
    </row>
    <row r="871" spans="1:13" ht="15.75" customHeight="1" x14ac:dyDescent="0.25">
      <c r="A871" s="6" t="s">
        <v>31</v>
      </c>
      <c r="B871" s="6">
        <v>1189833</v>
      </c>
      <c r="C871" s="7">
        <v>44213</v>
      </c>
      <c r="D871" s="6" t="s">
        <v>33</v>
      </c>
      <c r="E871" s="6" t="s">
        <v>51</v>
      </c>
      <c r="F871" s="6" t="s">
        <v>52</v>
      </c>
      <c r="G871" s="6" t="s">
        <v>18</v>
      </c>
      <c r="H871" s="8">
        <v>0.45</v>
      </c>
      <c r="I871" s="9">
        <v>4750</v>
      </c>
      <c r="J871" s="10">
        <v>2137.5</v>
      </c>
      <c r="K871" s="10">
        <v>641.25</v>
      </c>
      <c r="L871" s="11">
        <v>0.3</v>
      </c>
      <c r="M871" s="28">
        <v>1496.25</v>
      </c>
    </row>
    <row r="872" spans="1:13" ht="15.75" customHeight="1" x14ac:dyDescent="0.25">
      <c r="A872" s="6" t="s">
        <v>31</v>
      </c>
      <c r="B872" s="6">
        <v>1189833</v>
      </c>
      <c r="C872" s="7">
        <v>44213</v>
      </c>
      <c r="D872" s="6" t="s">
        <v>33</v>
      </c>
      <c r="E872" s="6" t="s">
        <v>51</v>
      </c>
      <c r="F872" s="6" t="s">
        <v>52</v>
      </c>
      <c r="G872" s="6" t="s">
        <v>19</v>
      </c>
      <c r="H872" s="8">
        <v>0.45</v>
      </c>
      <c r="I872" s="9">
        <v>4750</v>
      </c>
      <c r="J872" s="10">
        <v>2137.5</v>
      </c>
      <c r="K872" s="10">
        <v>961.875</v>
      </c>
      <c r="L872" s="11">
        <v>0.45</v>
      </c>
      <c r="M872" s="28">
        <v>1175.625</v>
      </c>
    </row>
    <row r="873" spans="1:13" ht="15.75" customHeight="1" x14ac:dyDescent="0.25">
      <c r="A873" s="6" t="s">
        <v>31</v>
      </c>
      <c r="B873" s="6">
        <v>1189833</v>
      </c>
      <c r="C873" s="7">
        <v>44213</v>
      </c>
      <c r="D873" s="6" t="s">
        <v>33</v>
      </c>
      <c r="E873" s="6" t="s">
        <v>51</v>
      </c>
      <c r="F873" s="6" t="s">
        <v>52</v>
      </c>
      <c r="G873" s="6" t="s">
        <v>20</v>
      </c>
      <c r="H873" s="8">
        <v>0.45</v>
      </c>
      <c r="I873" s="9">
        <v>3250</v>
      </c>
      <c r="J873" s="10">
        <v>1462.5</v>
      </c>
      <c r="K873" s="10">
        <v>585</v>
      </c>
      <c r="L873" s="11">
        <v>0.39999999999999997</v>
      </c>
      <c r="M873" s="28">
        <v>877.5</v>
      </c>
    </row>
    <row r="874" spans="1:13" ht="15.75" customHeight="1" x14ac:dyDescent="0.25">
      <c r="A874" s="6" t="s">
        <v>31</v>
      </c>
      <c r="B874" s="6">
        <v>1189833</v>
      </c>
      <c r="C874" s="7">
        <v>44213</v>
      </c>
      <c r="D874" s="6" t="s">
        <v>33</v>
      </c>
      <c r="E874" s="6" t="s">
        <v>51</v>
      </c>
      <c r="F874" s="6" t="s">
        <v>52</v>
      </c>
      <c r="G874" s="6" t="s">
        <v>21</v>
      </c>
      <c r="H874" s="8">
        <v>0.5</v>
      </c>
      <c r="I874" s="9">
        <v>2750</v>
      </c>
      <c r="J874" s="10">
        <v>1375</v>
      </c>
      <c r="K874" s="10">
        <v>825.00000000000011</v>
      </c>
      <c r="L874" s="11">
        <v>0.60000000000000009</v>
      </c>
      <c r="M874" s="28">
        <v>549.99999999999989</v>
      </c>
    </row>
    <row r="875" spans="1:13" ht="15.75" customHeight="1" x14ac:dyDescent="0.25">
      <c r="A875" s="6" t="s">
        <v>31</v>
      </c>
      <c r="B875" s="6">
        <v>1189833</v>
      </c>
      <c r="C875" s="7">
        <v>44213</v>
      </c>
      <c r="D875" s="6" t="s">
        <v>33</v>
      </c>
      <c r="E875" s="6" t="s">
        <v>51</v>
      </c>
      <c r="F875" s="6" t="s">
        <v>52</v>
      </c>
      <c r="G875" s="6" t="s">
        <v>22</v>
      </c>
      <c r="H875" s="8">
        <v>0.45</v>
      </c>
      <c r="I875" s="9">
        <v>4750</v>
      </c>
      <c r="J875" s="10">
        <v>2137.5</v>
      </c>
      <c r="K875" s="10">
        <v>534.375</v>
      </c>
      <c r="L875" s="11">
        <v>0.25</v>
      </c>
      <c r="M875" s="28">
        <v>1603.125</v>
      </c>
    </row>
    <row r="876" spans="1:13" ht="15.75" customHeight="1" x14ac:dyDescent="0.25">
      <c r="A876" s="6" t="s">
        <v>31</v>
      </c>
      <c r="B876" s="6">
        <v>1189833</v>
      </c>
      <c r="C876" s="7">
        <v>44244</v>
      </c>
      <c r="D876" s="6" t="s">
        <v>33</v>
      </c>
      <c r="E876" s="6" t="s">
        <v>51</v>
      </c>
      <c r="F876" s="6" t="s">
        <v>52</v>
      </c>
      <c r="G876" s="6" t="s">
        <v>17</v>
      </c>
      <c r="H876" s="8">
        <v>0.35</v>
      </c>
      <c r="I876" s="9">
        <v>5250</v>
      </c>
      <c r="J876" s="10">
        <v>1837.4999999999998</v>
      </c>
      <c r="K876" s="10">
        <v>826.87499999999989</v>
      </c>
      <c r="L876" s="11">
        <v>0.45</v>
      </c>
      <c r="M876" s="28">
        <v>1010.6249999999999</v>
      </c>
    </row>
    <row r="877" spans="1:13" ht="15.75" customHeight="1" x14ac:dyDescent="0.25">
      <c r="A877" s="6" t="s">
        <v>31</v>
      </c>
      <c r="B877" s="6">
        <v>1189833</v>
      </c>
      <c r="C877" s="7">
        <v>44244</v>
      </c>
      <c r="D877" s="6" t="s">
        <v>33</v>
      </c>
      <c r="E877" s="6" t="s">
        <v>51</v>
      </c>
      <c r="F877" s="6" t="s">
        <v>52</v>
      </c>
      <c r="G877" s="6" t="s">
        <v>18</v>
      </c>
      <c r="H877" s="8">
        <v>0.45</v>
      </c>
      <c r="I877" s="9">
        <v>4250</v>
      </c>
      <c r="J877" s="10">
        <v>1912.5</v>
      </c>
      <c r="K877" s="10">
        <v>573.75</v>
      </c>
      <c r="L877" s="11">
        <v>0.3</v>
      </c>
      <c r="M877" s="28">
        <v>1338.75</v>
      </c>
    </row>
    <row r="878" spans="1:13" ht="15.75" customHeight="1" x14ac:dyDescent="0.25">
      <c r="A878" s="6" t="s">
        <v>31</v>
      </c>
      <c r="B878" s="6">
        <v>1189833</v>
      </c>
      <c r="C878" s="7">
        <v>44244</v>
      </c>
      <c r="D878" s="6" t="s">
        <v>33</v>
      </c>
      <c r="E878" s="6" t="s">
        <v>51</v>
      </c>
      <c r="F878" s="6" t="s">
        <v>52</v>
      </c>
      <c r="G878" s="6" t="s">
        <v>19</v>
      </c>
      <c r="H878" s="8">
        <v>0.45</v>
      </c>
      <c r="I878" s="9">
        <v>4500</v>
      </c>
      <c r="J878" s="10">
        <v>2025</v>
      </c>
      <c r="K878" s="10">
        <v>911.25</v>
      </c>
      <c r="L878" s="11">
        <v>0.45</v>
      </c>
      <c r="M878" s="28">
        <v>1113.75</v>
      </c>
    </row>
    <row r="879" spans="1:13" ht="15.75" customHeight="1" x14ac:dyDescent="0.25">
      <c r="A879" s="6" t="s">
        <v>31</v>
      </c>
      <c r="B879" s="6">
        <v>1189833</v>
      </c>
      <c r="C879" s="7">
        <v>44244</v>
      </c>
      <c r="D879" s="6" t="s">
        <v>33</v>
      </c>
      <c r="E879" s="6" t="s">
        <v>51</v>
      </c>
      <c r="F879" s="6" t="s">
        <v>52</v>
      </c>
      <c r="G879" s="6" t="s">
        <v>20</v>
      </c>
      <c r="H879" s="8">
        <v>0.45</v>
      </c>
      <c r="I879" s="9">
        <v>3000</v>
      </c>
      <c r="J879" s="10">
        <v>1350</v>
      </c>
      <c r="K879" s="10">
        <v>540</v>
      </c>
      <c r="L879" s="11">
        <v>0.39999999999999997</v>
      </c>
      <c r="M879" s="28">
        <v>810</v>
      </c>
    </row>
    <row r="880" spans="1:13" ht="15.75" customHeight="1" x14ac:dyDescent="0.25">
      <c r="A880" s="6" t="s">
        <v>31</v>
      </c>
      <c r="B880" s="6">
        <v>1189833</v>
      </c>
      <c r="C880" s="7">
        <v>44244</v>
      </c>
      <c r="D880" s="6" t="s">
        <v>33</v>
      </c>
      <c r="E880" s="6" t="s">
        <v>51</v>
      </c>
      <c r="F880" s="6" t="s">
        <v>52</v>
      </c>
      <c r="G880" s="6" t="s">
        <v>21</v>
      </c>
      <c r="H880" s="8">
        <v>0.5</v>
      </c>
      <c r="I880" s="9">
        <v>2250</v>
      </c>
      <c r="J880" s="10">
        <v>1125</v>
      </c>
      <c r="K880" s="10">
        <v>675.00000000000011</v>
      </c>
      <c r="L880" s="11">
        <v>0.60000000000000009</v>
      </c>
      <c r="M880" s="28">
        <v>449.99999999999989</v>
      </c>
    </row>
    <row r="881" spans="1:13" ht="15.75" customHeight="1" x14ac:dyDescent="0.25">
      <c r="A881" s="6" t="s">
        <v>31</v>
      </c>
      <c r="B881" s="6">
        <v>1189833</v>
      </c>
      <c r="C881" s="7">
        <v>44244</v>
      </c>
      <c r="D881" s="6" t="s">
        <v>33</v>
      </c>
      <c r="E881" s="6" t="s">
        <v>51</v>
      </c>
      <c r="F881" s="6" t="s">
        <v>52</v>
      </c>
      <c r="G881" s="6" t="s">
        <v>22</v>
      </c>
      <c r="H881" s="8">
        <v>0.45</v>
      </c>
      <c r="I881" s="9">
        <v>4250</v>
      </c>
      <c r="J881" s="10">
        <v>1912.5</v>
      </c>
      <c r="K881" s="10">
        <v>478.125</v>
      </c>
      <c r="L881" s="11">
        <v>0.25</v>
      </c>
      <c r="M881" s="28">
        <v>1434.375</v>
      </c>
    </row>
    <row r="882" spans="1:13" ht="15.75" customHeight="1" x14ac:dyDescent="0.25">
      <c r="A882" s="6" t="s">
        <v>31</v>
      </c>
      <c r="B882" s="6">
        <v>1189833</v>
      </c>
      <c r="C882" s="7">
        <v>44271</v>
      </c>
      <c r="D882" s="6" t="s">
        <v>33</v>
      </c>
      <c r="E882" s="6" t="s">
        <v>51</v>
      </c>
      <c r="F882" s="6" t="s">
        <v>52</v>
      </c>
      <c r="G882" s="6" t="s">
        <v>17</v>
      </c>
      <c r="H882" s="8">
        <v>0.35</v>
      </c>
      <c r="I882" s="9">
        <v>5750</v>
      </c>
      <c r="J882" s="10">
        <v>2012.4999999999998</v>
      </c>
      <c r="K882" s="10">
        <v>905.62499999999989</v>
      </c>
      <c r="L882" s="11">
        <v>0.45</v>
      </c>
      <c r="M882" s="28">
        <v>1106.875</v>
      </c>
    </row>
    <row r="883" spans="1:13" ht="15.75" customHeight="1" x14ac:dyDescent="0.25">
      <c r="A883" s="6" t="s">
        <v>31</v>
      </c>
      <c r="B883" s="6">
        <v>1189833</v>
      </c>
      <c r="C883" s="7">
        <v>44271</v>
      </c>
      <c r="D883" s="6" t="s">
        <v>33</v>
      </c>
      <c r="E883" s="6" t="s">
        <v>51</v>
      </c>
      <c r="F883" s="6" t="s">
        <v>52</v>
      </c>
      <c r="G883" s="6" t="s">
        <v>18</v>
      </c>
      <c r="H883" s="8">
        <v>0.45</v>
      </c>
      <c r="I883" s="9">
        <v>4250</v>
      </c>
      <c r="J883" s="10">
        <v>1912.5</v>
      </c>
      <c r="K883" s="10">
        <v>573.75</v>
      </c>
      <c r="L883" s="11">
        <v>0.3</v>
      </c>
      <c r="M883" s="28">
        <v>1338.75</v>
      </c>
    </row>
    <row r="884" spans="1:13" ht="15.75" customHeight="1" x14ac:dyDescent="0.25">
      <c r="A884" s="6" t="s">
        <v>31</v>
      </c>
      <c r="B884" s="6">
        <v>1189833</v>
      </c>
      <c r="C884" s="7">
        <v>44271</v>
      </c>
      <c r="D884" s="6" t="s">
        <v>33</v>
      </c>
      <c r="E884" s="6" t="s">
        <v>51</v>
      </c>
      <c r="F884" s="6" t="s">
        <v>52</v>
      </c>
      <c r="G884" s="6" t="s">
        <v>19</v>
      </c>
      <c r="H884" s="8">
        <v>0.45</v>
      </c>
      <c r="I884" s="9">
        <v>4250</v>
      </c>
      <c r="J884" s="10">
        <v>1912.5</v>
      </c>
      <c r="K884" s="10">
        <v>860.625</v>
      </c>
      <c r="L884" s="11">
        <v>0.45</v>
      </c>
      <c r="M884" s="28">
        <v>1051.875</v>
      </c>
    </row>
    <row r="885" spans="1:13" ht="15.75" customHeight="1" x14ac:dyDescent="0.25">
      <c r="A885" s="6" t="s">
        <v>31</v>
      </c>
      <c r="B885" s="6">
        <v>1189833</v>
      </c>
      <c r="C885" s="7">
        <v>44271</v>
      </c>
      <c r="D885" s="6" t="s">
        <v>33</v>
      </c>
      <c r="E885" s="6" t="s">
        <v>51</v>
      </c>
      <c r="F885" s="6" t="s">
        <v>52</v>
      </c>
      <c r="G885" s="6" t="s">
        <v>20</v>
      </c>
      <c r="H885" s="8">
        <v>0.45</v>
      </c>
      <c r="I885" s="9">
        <v>3250</v>
      </c>
      <c r="J885" s="10">
        <v>1462.5</v>
      </c>
      <c r="K885" s="10">
        <v>585</v>
      </c>
      <c r="L885" s="11">
        <v>0.39999999999999997</v>
      </c>
      <c r="M885" s="28">
        <v>877.5</v>
      </c>
    </row>
    <row r="886" spans="1:13" ht="15.75" customHeight="1" x14ac:dyDescent="0.25">
      <c r="A886" s="6" t="s">
        <v>31</v>
      </c>
      <c r="B886" s="6">
        <v>1189833</v>
      </c>
      <c r="C886" s="7">
        <v>44271</v>
      </c>
      <c r="D886" s="6" t="s">
        <v>33</v>
      </c>
      <c r="E886" s="6" t="s">
        <v>51</v>
      </c>
      <c r="F886" s="6" t="s">
        <v>52</v>
      </c>
      <c r="G886" s="6" t="s">
        <v>21</v>
      </c>
      <c r="H886" s="8">
        <v>0.5</v>
      </c>
      <c r="I886" s="9">
        <v>2000</v>
      </c>
      <c r="J886" s="10">
        <v>1000</v>
      </c>
      <c r="K886" s="10">
        <v>600.00000000000011</v>
      </c>
      <c r="L886" s="11">
        <v>0.60000000000000009</v>
      </c>
      <c r="M886" s="28">
        <v>399.99999999999989</v>
      </c>
    </row>
    <row r="887" spans="1:13" ht="15.75" customHeight="1" x14ac:dyDescent="0.25">
      <c r="A887" s="6" t="s">
        <v>31</v>
      </c>
      <c r="B887" s="6">
        <v>1189833</v>
      </c>
      <c r="C887" s="7">
        <v>44271</v>
      </c>
      <c r="D887" s="6" t="s">
        <v>33</v>
      </c>
      <c r="E887" s="6" t="s">
        <v>51</v>
      </c>
      <c r="F887" s="6" t="s">
        <v>52</v>
      </c>
      <c r="G887" s="6" t="s">
        <v>22</v>
      </c>
      <c r="H887" s="8">
        <v>0.45</v>
      </c>
      <c r="I887" s="9">
        <v>4000</v>
      </c>
      <c r="J887" s="10">
        <v>1800</v>
      </c>
      <c r="K887" s="10">
        <v>450</v>
      </c>
      <c r="L887" s="11">
        <v>0.25</v>
      </c>
      <c r="M887" s="28">
        <v>1350</v>
      </c>
    </row>
    <row r="888" spans="1:13" ht="15.75" customHeight="1" x14ac:dyDescent="0.25">
      <c r="A888" s="6" t="s">
        <v>31</v>
      </c>
      <c r="B888" s="6">
        <v>1189833</v>
      </c>
      <c r="C888" s="7">
        <v>44303</v>
      </c>
      <c r="D888" s="6" t="s">
        <v>33</v>
      </c>
      <c r="E888" s="6" t="s">
        <v>51</v>
      </c>
      <c r="F888" s="6" t="s">
        <v>52</v>
      </c>
      <c r="G888" s="6" t="s">
        <v>17</v>
      </c>
      <c r="H888" s="8">
        <v>0.45</v>
      </c>
      <c r="I888" s="9">
        <v>5750</v>
      </c>
      <c r="J888" s="10">
        <v>2587.5</v>
      </c>
      <c r="K888" s="10">
        <v>1164.375</v>
      </c>
      <c r="L888" s="11">
        <v>0.45</v>
      </c>
      <c r="M888" s="28">
        <v>1423.125</v>
      </c>
    </row>
    <row r="889" spans="1:13" ht="15.75" customHeight="1" x14ac:dyDescent="0.25">
      <c r="A889" s="6" t="s">
        <v>31</v>
      </c>
      <c r="B889" s="6">
        <v>1189833</v>
      </c>
      <c r="C889" s="7">
        <v>44303</v>
      </c>
      <c r="D889" s="6" t="s">
        <v>33</v>
      </c>
      <c r="E889" s="6" t="s">
        <v>51</v>
      </c>
      <c r="F889" s="6" t="s">
        <v>52</v>
      </c>
      <c r="G889" s="6" t="s">
        <v>18</v>
      </c>
      <c r="H889" s="8">
        <v>0.45</v>
      </c>
      <c r="I889" s="9">
        <v>3750</v>
      </c>
      <c r="J889" s="10">
        <v>1687.5</v>
      </c>
      <c r="K889" s="10">
        <v>506.25</v>
      </c>
      <c r="L889" s="11">
        <v>0.3</v>
      </c>
      <c r="M889" s="28">
        <v>1181.25</v>
      </c>
    </row>
    <row r="890" spans="1:13" ht="15.75" customHeight="1" x14ac:dyDescent="0.25">
      <c r="A890" s="6" t="s">
        <v>31</v>
      </c>
      <c r="B890" s="6">
        <v>1189833</v>
      </c>
      <c r="C890" s="7">
        <v>44303</v>
      </c>
      <c r="D890" s="6" t="s">
        <v>33</v>
      </c>
      <c r="E890" s="6" t="s">
        <v>51</v>
      </c>
      <c r="F890" s="6" t="s">
        <v>52</v>
      </c>
      <c r="G890" s="6" t="s">
        <v>19</v>
      </c>
      <c r="H890" s="8">
        <v>0.45</v>
      </c>
      <c r="I890" s="9">
        <v>4000</v>
      </c>
      <c r="J890" s="10">
        <v>1800</v>
      </c>
      <c r="K890" s="10">
        <v>810</v>
      </c>
      <c r="L890" s="11">
        <v>0.45</v>
      </c>
      <c r="M890" s="28">
        <v>990</v>
      </c>
    </row>
    <row r="891" spans="1:13" ht="15.75" customHeight="1" x14ac:dyDescent="0.25">
      <c r="A891" s="6" t="s">
        <v>31</v>
      </c>
      <c r="B891" s="6">
        <v>1189833</v>
      </c>
      <c r="C891" s="7">
        <v>44303</v>
      </c>
      <c r="D891" s="6" t="s">
        <v>33</v>
      </c>
      <c r="E891" s="6" t="s">
        <v>51</v>
      </c>
      <c r="F891" s="6" t="s">
        <v>52</v>
      </c>
      <c r="G891" s="6" t="s">
        <v>20</v>
      </c>
      <c r="H891" s="8">
        <v>0.4</v>
      </c>
      <c r="I891" s="9">
        <v>3000</v>
      </c>
      <c r="J891" s="10">
        <v>1200</v>
      </c>
      <c r="K891" s="10">
        <v>479.99999999999994</v>
      </c>
      <c r="L891" s="11">
        <v>0.39999999999999997</v>
      </c>
      <c r="M891" s="28">
        <v>720</v>
      </c>
    </row>
    <row r="892" spans="1:13" ht="15.75" customHeight="1" x14ac:dyDescent="0.25">
      <c r="A892" s="6" t="s">
        <v>31</v>
      </c>
      <c r="B892" s="6">
        <v>1189833</v>
      </c>
      <c r="C892" s="7">
        <v>44303</v>
      </c>
      <c r="D892" s="6" t="s">
        <v>33</v>
      </c>
      <c r="E892" s="6" t="s">
        <v>51</v>
      </c>
      <c r="F892" s="6" t="s">
        <v>52</v>
      </c>
      <c r="G892" s="6" t="s">
        <v>21</v>
      </c>
      <c r="H892" s="8">
        <v>0.45</v>
      </c>
      <c r="I892" s="9">
        <v>2000</v>
      </c>
      <c r="J892" s="10">
        <v>900</v>
      </c>
      <c r="K892" s="10">
        <v>540.00000000000011</v>
      </c>
      <c r="L892" s="11">
        <v>0.60000000000000009</v>
      </c>
      <c r="M892" s="28">
        <v>359.99999999999989</v>
      </c>
    </row>
    <row r="893" spans="1:13" ht="15.75" customHeight="1" x14ac:dyDescent="0.25">
      <c r="A893" s="6" t="s">
        <v>31</v>
      </c>
      <c r="B893" s="6">
        <v>1189833</v>
      </c>
      <c r="C893" s="7">
        <v>44303</v>
      </c>
      <c r="D893" s="6" t="s">
        <v>33</v>
      </c>
      <c r="E893" s="6" t="s">
        <v>51</v>
      </c>
      <c r="F893" s="6" t="s">
        <v>52</v>
      </c>
      <c r="G893" s="6" t="s">
        <v>22</v>
      </c>
      <c r="H893" s="8">
        <v>0.6</v>
      </c>
      <c r="I893" s="9">
        <v>3750</v>
      </c>
      <c r="J893" s="10">
        <v>2250</v>
      </c>
      <c r="K893" s="10">
        <v>562.5</v>
      </c>
      <c r="L893" s="11">
        <v>0.25</v>
      </c>
      <c r="M893" s="28">
        <v>1687.5</v>
      </c>
    </row>
    <row r="894" spans="1:13" ht="15.75" customHeight="1" x14ac:dyDescent="0.25">
      <c r="A894" s="6" t="s">
        <v>31</v>
      </c>
      <c r="B894" s="6">
        <v>1189833</v>
      </c>
      <c r="C894" s="7">
        <v>44334</v>
      </c>
      <c r="D894" s="6" t="s">
        <v>33</v>
      </c>
      <c r="E894" s="6" t="s">
        <v>51</v>
      </c>
      <c r="F894" s="6" t="s">
        <v>52</v>
      </c>
      <c r="G894" s="6" t="s">
        <v>17</v>
      </c>
      <c r="H894" s="8">
        <v>0.4</v>
      </c>
      <c r="I894" s="9">
        <v>5750</v>
      </c>
      <c r="J894" s="10">
        <v>2300</v>
      </c>
      <c r="K894" s="10">
        <v>1035</v>
      </c>
      <c r="L894" s="11">
        <v>0.45</v>
      </c>
      <c r="M894" s="28">
        <v>1265</v>
      </c>
    </row>
    <row r="895" spans="1:13" ht="15.75" customHeight="1" x14ac:dyDescent="0.25">
      <c r="A895" s="6" t="s">
        <v>31</v>
      </c>
      <c r="B895" s="6">
        <v>1189833</v>
      </c>
      <c r="C895" s="7">
        <v>44334</v>
      </c>
      <c r="D895" s="6" t="s">
        <v>33</v>
      </c>
      <c r="E895" s="6" t="s">
        <v>51</v>
      </c>
      <c r="F895" s="6" t="s">
        <v>52</v>
      </c>
      <c r="G895" s="6" t="s">
        <v>18</v>
      </c>
      <c r="H895" s="8">
        <v>0.45</v>
      </c>
      <c r="I895" s="9">
        <v>4250</v>
      </c>
      <c r="J895" s="10">
        <v>1912.5</v>
      </c>
      <c r="K895" s="10">
        <v>573.75</v>
      </c>
      <c r="L895" s="11">
        <v>0.3</v>
      </c>
      <c r="M895" s="28">
        <v>1338.75</v>
      </c>
    </row>
    <row r="896" spans="1:13" ht="15.75" customHeight="1" x14ac:dyDescent="0.25">
      <c r="A896" s="6" t="s">
        <v>31</v>
      </c>
      <c r="B896" s="6">
        <v>1189833</v>
      </c>
      <c r="C896" s="7">
        <v>44334</v>
      </c>
      <c r="D896" s="6" t="s">
        <v>33</v>
      </c>
      <c r="E896" s="6" t="s">
        <v>51</v>
      </c>
      <c r="F896" s="6" t="s">
        <v>52</v>
      </c>
      <c r="G896" s="6" t="s">
        <v>19</v>
      </c>
      <c r="H896" s="8">
        <v>0.45</v>
      </c>
      <c r="I896" s="9">
        <v>4250</v>
      </c>
      <c r="J896" s="10">
        <v>1912.5</v>
      </c>
      <c r="K896" s="10">
        <v>860.625</v>
      </c>
      <c r="L896" s="11">
        <v>0.45</v>
      </c>
      <c r="M896" s="28">
        <v>1051.875</v>
      </c>
    </row>
    <row r="897" spans="1:13" ht="15.75" customHeight="1" x14ac:dyDescent="0.25">
      <c r="A897" s="6" t="s">
        <v>31</v>
      </c>
      <c r="B897" s="6">
        <v>1189833</v>
      </c>
      <c r="C897" s="7">
        <v>44334</v>
      </c>
      <c r="D897" s="6" t="s">
        <v>33</v>
      </c>
      <c r="E897" s="6" t="s">
        <v>51</v>
      </c>
      <c r="F897" s="6" t="s">
        <v>52</v>
      </c>
      <c r="G897" s="6" t="s">
        <v>20</v>
      </c>
      <c r="H897" s="8">
        <v>0.4</v>
      </c>
      <c r="I897" s="9">
        <v>3250</v>
      </c>
      <c r="J897" s="10">
        <v>1300</v>
      </c>
      <c r="K897" s="10">
        <v>520</v>
      </c>
      <c r="L897" s="11">
        <v>0.39999999999999997</v>
      </c>
      <c r="M897" s="28">
        <v>780</v>
      </c>
    </row>
    <row r="898" spans="1:13" ht="15.75" customHeight="1" x14ac:dyDescent="0.25">
      <c r="A898" s="6" t="s">
        <v>31</v>
      </c>
      <c r="B898" s="6">
        <v>1189833</v>
      </c>
      <c r="C898" s="7">
        <v>44334</v>
      </c>
      <c r="D898" s="6" t="s">
        <v>33</v>
      </c>
      <c r="E898" s="6" t="s">
        <v>51</v>
      </c>
      <c r="F898" s="6" t="s">
        <v>52</v>
      </c>
      <c r="G898" s="6" t="s">
        <v>21</v>
      </c>
      <c r="H898" s="8">
        <v>0.45</v>
      </c>
      <c r="I898" s="9">
        <v>2250</v>
      </c>
      <c r="J898" s="10">
        <v>1012.5</v>
      </c>
      <c r="K898" s="10">
        <v>607.50000000000011</v>
      </c>
      <c r="L898" s="11">
        <v>0.60000000000000009</v>
      </c>
      <c r="M898" s="28">
        <v>404.99999999999989</v>
      </c>
    </row>
    <row r="899" spans="1:13" ht="15.75" customHeight="1" x14ac:dyDescent="0.25">
      <c r="A899" s="6" t="s">
        <v>31</v>
      </c>
      <c r="B899" s="6">
        <v>1189833</v>
      </c>
      <c r="C899" s="7">
        <v>44334</v>
      </c>
      <c r="D899" s="6" t="s">
        <v>33</v>
      </c>
      <c r="E899" s="6" t="s">
        <v>51</v>
      </c>
      <c r="F899" s="6" t="s">
        <v>52</v>
      </c>
      <c r="G899" s="6" t="s">
        <v>22</v>
      </c>
      <c r="H899" s="8">
        <v>0.6</v>
      </c>
      <c r="I899" s="9">
        <v>4000</v>
      </c>
      <c r="J899" s="10">
        <v>2400</v>
      </c>
      <c r="K899" s="10">
        <v>600</v>
      </c>
      <c r="L899" s="11">
        <v>0.25</v>
      </c>
      <c r="M899" s="28">
        <v>1800</v>
      </c>
    </row>
    <row r="900" spans="1:13" ht="15.75" customHeight="1" x14ac:dyDescent="0.25">
      <c r="A900" s="6" t="s">
        <v>31</v>
      </c>
      <c r="B900" s="6">
        <v>1189833</v>
      </c>
      <c r="C900" s="7">
        <v>44364</v>
      </c>
      <c r="D900" s="6" t="s">
        <v>33</v>
      </c>
      <c r="E900" s="6" t="s">
        <v>51</v>
      </c>
      <c r="F900" s="6" t="s">
        <v>52</v>
      </c>
      <c r="G900" s="6" t="s">
        <v>17</v>
      </c>
      <c r="H900" s="8">
        <v>0.4</v>
      </c>
      <c r="I900" s="9">
        <v>6750</v>
      </c>
      <c r="J900" s="10">
        <v>2700</v>
      </c>
      <c r="K900" s="10">
        <v>1215</v>
      </c>
      <c r="L900" s="11">
        <v>0.45</v>
      </c>
      <c r="M900" s="28">
        <v>1485</v>
      </c>
    </row>
    <row r="901" spans="1:13" ht="15.75" customHeight="1" x14ac:dyDescent="0.25">
      <c r="A901" s="6" t="s">
        <v>31</v>
      </c>
      <c r="B901" s="6">
        <v>1189833</v>
      </c>
      <c r="C901" s="7">
        <v>44364</v>
      </c>
      <c r="D901" s="6" t="s">
        <v>33</v>
      </c>
      <c r="E901" s="6" t="s">
        <v>51</v>
      </c>
      <c r="F901" s="6" t="s">
        <v>52</v>
      </c>
      <c r="G901" s="6" t="s">
        <v>18</v>
      </c>
      <c r="H901" s="8">
        <v>0.45</v>
      </c>
      <c r="I901" s="9">
        <v>5250</v>
      </c>
      <c r="J901" s="10">
        <v>2362.5</v>
      </c>
      <c r="K901" s="10">
        <v>708.75</v>
      </c>
      <c r="L901" s="11">
        <v>0.3</v>
      </c>
      <c r="M901" s="28">
        <v>1653.75</v>
      </c>
    </row>
    <row r="902" spans="1:13" ht="15.75" customHeight="1" x14ac:dyDescent="0.25">
      <c r="A902" s="6" t="s">
        <v>31</v>
      </c>
      <c r="B902" s="6">
        <v>1189833</v>
      </c>
      <c r="C902" s="7">
        <v>44364</v>
      </c>
      <c r="D902" s="6" t="s">
        <v>33</v>
      </c>
      <c r="E902" s="6" t="s">
        <v>51</v>
      </c>
      <c r="F902" s="6" t="s">
        <v>52</v>
      </c>
      <c r="G902" s="6" t="s">
        <v>19</v>
      </c>
      <c r="H902" s="8">
        <v>0.45</v>
      </c>
      <c r="I902" s="9">
        <v>5500</v>
      </c>
      <c r="J902" s="10">
        <v>2475</v>
      </c>
      <c r="K902" s="10">
        <v>1113.75</v>
      </c>
      <c r="L902" s="11">
        <v>0.45</v>
      </c>
      <c r="M902" s="28">
        <v>1361.25</v>
      </c>
    </row>
    <row r="903" spans="1:13" ht="15.75" customHeight="1" x14ac:dyDescent="0.25">
      <c r="A903" s="6" t="s">
        <v>31</v>
      </c>
      <c r="B903" s="6">
        <v>1189833</v>
      </c>
      <c r="C903" s="7">
        <v>44364</v>
      </c>
      <c r="D903" s="6" t="s">
        <v>33</v>
      </c>
      <c r="E903" s="6" t="s">
        <v>51</v>
      </c>
      <c r="F903" s="6" t="s">
        <v>52</v>
      </c>
      <c r="G903" s="6" t="s">
        <v>20</v>
      </c>
      <c r="H903" s="8">
        <v>0.4</v>
      </c>
      <c r="I903" s="9">
        <v>4250</v>
      </c>
      <c r="J903" s="10">
        <v>1700</v>
      </c>
      <c r="K903" s="10">
        <v>680</v>
      </c>
      <c r="L903" s="11">
        <v>0.39999999999999997</v>
      </c>
      <c r="M903" s="28">
        <v>1020</v>
      </c>
    </row>
    <row r="904" spans="1:13" ht="15.75" customHeight="1" x14ac:dyDescent="0.25">
      <c r="A904" s="6" t="s">
        <v>31</v>
      </c>
      <c r="B904" s="6">
        <v>1189833</v>
      </c>
      <c r="C904" s="7">
        <v>44364</v>
      </c>
      <c r="D904" s="6" t="s">
        <v>33</v>
      </c>
      <c r="E904" s="6" t="s">
        <v>51</v>
      </c>
      <c r="F904" s="6" t="s">
        <v>52</v>
      </c>
      <c r="G904" s="6" t="s">
        <v>21</v>
      </c>
      <c r="H904" s="8">
        <v>0.45</v>
      </c>
      <c r="I904" s="9">
        <v>3000</v>
      </c>
      <c r="J904" s="10">
        <v>1350</v>
      </c>
      <c r="K904" s="10">
        <v>810.00000000000011</v>
      </c>
      <c r="L904" s="11">
        <v>0.60000000000000009</v>
      </c>
      <c r="M904" s="28">
        <v>539.99999999999989</v>
      </c>
    </row>
    <row r="905" spans="1:13" ht="15.75" customHeight="1" x14ac:dyDescent="0.25">
      <c r="A905" s="6" t="s">
        <v>31</v>
      </c>
      <c r="B905" s="6">
        <v>1189833</v>
      </c>
      <c r="C905" s="7">
        <v>44364</v>
      </c>
      <c r="D905" s="6" t="s">
        <v>33</v>
      </c>
      <c r="E905" s="6" t="s">
        <v>51</v>
      </c>
      <c r="F905" s="6" t="s">
        <v>52</v>
      </c>
      <c r="G905" s="6" t="s">
        <v>22</v>
      </c>
      <c r="H905" s="8">
        <v>0.6</v>
      </c>
      <c r="I905" s="9">
        <v>6000</v>
      </c>
      <c r="J905" s="10">
        <v>3600</v>
      </c>
      <c r="K905" s="10">
        <v>900</v>
      </c>
      <c r="L905" s="11">
        <v>0.25</v>
      </c>
      <c r="M905" s="28">
        <v>2700</v>
      </c>
    </row>
    <row r="906" spans="1:13" ht="15.75" customHeight="1" x14ac:dyDescent="0.25">
      <c r="A906" s="6" t="s">
        <v>31</v>
      </c>
      <c r="B906" s="6">
        <v>1189833</v>
      </c>
      <c r="C906" s="7">
        <v>44393</v>
      </c>
      <c r="D906" s="6" t="s">
        <v>33</v>
      </c>
      <c r="E906" s="6" t="s">
        <v>51</v>
      </c>
      <c r="F906" s="6" t="s">
        <v>52</v>
      </c>
      <c r="G906" s="6" t="s">
        <v>17</v>
      </c>
      <c r="H906" s="8">
        <v>0.4</v>
      </c>
      <c r="I906" s="9">
        <v>7500</v>
      </c>
      <c r="J906" s="10">
        <v>3000</v>
      </c>
      <c r="K906" s="10">
        <v>1350</v>
      </c>
      <c r="L906" s="11">
        <v>0.45</v>
      </c>
      <c r="M906" s="28">
        <v>1650</v>
      </c>
    </row>
    <row r="907" spans="1:13" ht="15.75" customHeight="1" x14ac:dyDescent="0.25">
      <c r="A907" s="6" t="s">
        <v>31</v>
      </c>
      <c r="B907" s="6">
        <v>1189833</v>
      </c>
      <c r="C907" s="7">
        <v>44393</v>
      </c>
      <c r="D907" s="6" t="s">
        <v>33</v>
      </c>
      <c r="E907" s="6" t="s">
        <v>51</v>
      </c>
      <c r="F907" s="6" t="s">
        <v>52</v>
      </c>
      <c r="G907" s="6" t="s">
        <v>18</v>
      </c>
      <c r="H907" s="8">
        <v>0.45</v>
      </c>
      <c r="I907" s="9">
        <v>6000</v>
      </c>
      <c r="J907" s="10">
        <v>2700</v>
      </c>
      <c r="K907" s="10">
        <v>810</v>
      </c>
      <c r="L907" s="11">
        <v>0.3</v>
      </c>
      <c r="M907" s="28">
        <v>1890</v>
      </c>
    </row>
    <row r="908" spans="1:13" ht="15.75" customHeight="1" x14ac:dyDescent="0.25">
      <c r="A908" s="6" t="s">
        <v>31</v>
      </c>
      <c r="B908" s="6">
        <v>1189833</v>
      </c>
      <c r="C908" s="7">
        <v>44393</v>
      </c>
      <c r="D908" s="6" t="s">
        <v>33</v>
      </c>
      <c r="E908" s="6" t="s">
        <v>51</v>
      </c>
      <c r="F908" s="6" t="s">
        <v>52</v>
      </c>
      <c r="G908" s="6" t="s">
        <v>19</v>
      </c>
      <c r="H908" s="8">
        <v>0.45</v>
      </c>
      <c r="I908" s="9">
        <v>5500</v>
      </c>
      <c r="J908" s="10">
        <v>2475</v>
      </c>
      <c r="K908" s="10">
        <v>1113.75</v>
      </c>
      <c r="L908" s="11">
        <v>0.45</v>
      </c>
      <c r="M908" s="28">
        <v>1361.25</v>
      </c>
    </row>
    <row r="909" spans="1:13" ht="15.75" customHeight="1" x14ac:dyDescent="0.25">
      <c r="A909" s="6" t="s">
        <v>31</v>
      </c>
      <c r="B909" s="6">
        <v>1189833</v>
      </c>
      <c r="C909" s="7">
        <v>44393</v>
      </c>
      <c r="D909" s="6" t="s">
        <v>33</v>
      </c>
      <c r="E909" s="6" t="s">
        <v>51</v>
      </c>
      <c r="F909" s="6" t="s">
        <v>52</v>
      </c>
      <c r="G909" s="6" t="s">
        <v>20</v>
      </c>
      <c r="H909" s="8">
        <v>0.4</v>
      </c>
      <c r="I909" s="9">
        <v>4500</v>
      </c>
      <c r="J909" s="10">
        <v>1800</v>
      </c>
      <c r="K909" s="10">
        <v>719.99999999999989</v>
      </c>
      <c r="L909" s="11">
        <v>0.39999999999999997</v>
      </c>
      <c r="M909" s="28">
        <v>1080</v>
      </c>
    </row>
    <row r="910" spans="1:13" ht="15.75" customHeight="1" x14ac:dyDescent="0.25">
      <c r="A910" s="6" t="s">
        <v>31</v>
      </c>
      <c r="B910" s="6">
        <v>1189833</v>
      </c>
      <c r="C910" s="7">
        <v>44393</v>
      </c>
      <c r="D910" s="6" t="s">
        <v>33</v>
      </c>
      <c r="E910" s="6" t="s">
        <v>51</v>
      </c>
      <c r="F910" s="6" t="s">
        <v>52</v>
      </c>
      <c r="G910" s="6" t="s">
        <v>21</v>
      </c>
      <c r="H910" s="8">
        <v>0.45</v>
      </c>
      <c r="I910" s="9">
        <v>4750</v>
      </c>
      <c r="J910" s="10">
        <v>2137.5</v>
      </c>
      <c r="K910" s="10">
        <v>1282.5000000000002</v>
      </c>
      <c r="L910" s="11">
        <v>0.60000000000000009</v>
      </c>
      <c r="M910" s="28">
        <v>854.99999999999977</v>
      </c>
    </row>
    <row r="911" spans="1:13" ht="15.75" customHeight="1" x14ac:dyDescent="0.25">
      <c r="A911" s="6" t="s">
        <v>31</v>
      </c>
      <c r="B911" s="6">
        <v>1189833</v>
      </c>
      <c r="C911" s="7">
        <v>44393</v>
      </c>
      <c r="D911" s="6" t="s">
        <v>33</v>
      </c>
      <c r="E911" s="6" t="s">
        <v>51</v>
      </c>
      <c r="F911" s="6" t="s">
        <v>52</v>
      </c>
      <c r="G911" s="6" t="s">
        <v>22</v>
      </c>
      <c r="H911" s="8">
        <v>0.6</v>
      </c>
      <c r="I911" s="9">
        <v>4750</v>
      </c>
      <c r="J911" s="10">
        <v>2850</v>
      </c>
      <c r="K911" s="10">
        <v>712.5</v>
      </c>
      <c r="L911" s="11">
        <v>0.25</v>
      </c>
      <c r="M911" s="28">
        <v>2137.5</v>
      </c>
    </row>
    <row r="912" spans="1:13" ht="15.75" customHeight="1" x14ac:dyDescent="0.25">
      <c r="A912" s="6" t="s">
        <v>31</v>
      </c>
      <c r="B912" s="6">
        <v>1189833</v>
      </c>
      <c r="C912" s="7">
        <v>44425</v>
      </c>
      <c r="D912" s="6" t="s">
        <v>33</v>
      </c>
      <c r="E912" s="6" t="s">
        <v>51</v>
      </c>
      <c r="F912" s="6" t="s">
        <v>52</v>
      </c>
      <c r="G912" s="6" t="s">
        <v>17</v>
      </c>
      <c r="H912" s="8">
        <v>0.45</v>
      </c>
      <c r="I912" s="9">
        <v>6750</v>
      </c>
      <c r="J912" s="10">
        <v>3037.5</v>
      </c>
      <c r="K912" s="10">
        <v>1366.875</v>
      </c>
      <c r="L912" s="11">
        <v>0.45</v>
      </c>
      <c r="M912" s="28">
        <v>1670.625</v>
      </c>
    </row>
    <row r="913" spans="1:13" ht="15.75" customHeight="1" x14ac:dyDescent="0.25">
      <c r="A913" s="6" t="s">
        <v>31</v>
      </c>
      <c r="B913" s="6">
        <v>1189833</v>
      </c>
      <c r="C913" s="7">
        <v>44425</v>
      </c>
      <c r="D913" s="6" t="s">
        <v>33</v>
      </c>
      <c r="E913" s="6" t="s">
        <v>51</v>
      </c>
      <c r="F913" s="6" t="s">
        <v>52</v>
      </c>
      <c r="G913" s="6" t="s">
        <v>18</v>
      </c>
      <c r="H913" s="8">
        <v>0.55000000000000004</v>
      </c>
      <c r="I913" s="9">
        <v>6250</v>
      </c>
      <c r="J913" s="10">
        <v>3437.5000000000005</v>
      </c>
      <c r="K913" s="10">
        <v>1031.25</v>
      </c>
      <c r="L913" s="11">
        <v>0.3</v>
      </c>
      <c r="M913" s="28">
        <v>2406.2500000000005</v>
      </c>
    </row>
    <row r="914" spans="1:13" ht="15.75" customHeight="1" x14ac:dyDescent="0.25">
      <c r="A914" s="6" t="s">
        <v>31</v>
      </c>
      <c r="B914" s="6">
        <v>1189833</v>
      </c>
      <c r="C914" s="7">
        <v>44425</v>
      </c>
      <c r="D914" s="6" t="s">
        <v>33</v>
      </c>
      <c r="E914" s="6" t="s">
        <v>51</v>
      </c>
      <c r="F914" s="6" t="s">
        <v>52</v>
      </c>
      <c r="G914" s="6" t="s">
        <v>19</v>
      </c>
      <c r="H914" s="8">
        <v>0.5</v>
      </c>
      <c r="I914" s="9">
        <v>5000</v>
      </c>
      <c r="J914" s="10">
        <v>2500</v>
      </c>
      <c r="K914" s="10">
        <v>1125</v>
      </c>
      <c r="L914" s="11">
        <v>0.45</v>
      </c>
      <c r="M914" s="28">
        <v>1375</v>
      </c>
    </row>
    <row r="915" spans="1:13" ht="15.75" customHeight="1" x14ac:dyDescent="0.25">
      <c r="A915" s="6" t="s">
        <v>31</v>
      </c>
      <c r="B915" s="6">
        <v>1189833</v>
      </c>
      <c r="C915" s="7">
        <v>44425</v>
      </c>
      <c r="D915" s="6" t="s">
        <v>33</v>
      </c>
      <c r="E915" s="6" t="s">
        <v>51</v>
      </c>
      <c r="F915" s="6" t="s">
        <v>52</v>
      </c>
      <c r="G915" s="6" t="s">
        <v>20</v>
      </c>
      <c r="H915" s="8">
        <v>0.45</v>
      </c>
      <c r="I915" s="9">
        <v>4250</v>
      </c>
      <c r="J915" s="10">
        <v>1912.5</v>
      </c>
      <c r="K915" s="10">
        <v>764.99999999999989</v>
      </c>
      <c r="L915" s="11">
        <v>0.39999999999999997</v>
      </c>
      <c r="M915" s="28">
        <v>1147.5</v>
      </c>
    </row>
    <row r="916" spans="1:13" ht="15.75" customHeight="1" x14ac:dyDescent="0.25">
      <c r="A916" s="6" t="s">
        <v>31</v>
      </c>
      <c r="B916" s="6">
        <v>1189833</v>
      </c>
      <c r="C916" s="7">
        <v>44425</v>
      </c>
      <c r="D916" s="6" t="s">
        <v>33</v>
      </c>
      <c r="E916" s="6" t="s">
        <v>51</v>
      </c>
      <c r="F916" s="6" t="s">
        <v>52</v>
      </c>
      <c r="G916" s="6" t="s">
        <v>21</v>
      </c>
      <c r="H916" s="8">
        <v>0.54999999999999993</v>
      </c>
      <c r="I916" s="9">
        <v>4250</v>
      </c>
      <c r="J916" s="10">
        <v>2337.4999999999995</v>
      </c>
      <c r="K916" s="10">
        <v>1402.5</v>
      </c>
      <c r="L916" s="11">
        <v>0.60000000000000009</v>
      </c>
      <c r="M916" s="28">
        <v>934.99999999999955</v>
      </c>
    </row>
    <row r="917" spans="1:13" ht="15.75" customHeight="1" x14ac:dyDescent="0.25">
      <c r="A917" s="6" t="s">
        <v>31</v>
      </c>
      <c r="B917" s="6">
        <v>1189833</v>
      </c>
      <c r="C917" s="7">
        <v>44425</v>
      </c>
      <c r="D917" s="6" t="s">
        <v>33</v>
      </c>
      <c r="E917" s="6" t="s">
        <v>51</v>
      </c>
      <c r="F917" s="6" t="s">
        <v>52</v>
      </c>
      <c r="G917" s="6" t="s">
        <v>22</v>
      </c>
      <c r="H917" s="8">
        <v>0.6</v>
      </c>
      <c r="I917" s="9">
        <v>4000</v>
      </c>
      <c r="J917" s="10">
        <v>2400</v>
      </c>
      <c r="K917" s="10">
        <v>600</v>
      </c>
      <c r="L917" s="11">
        <v>0.25</v>
      </c>
      <c r="M917" s="28">
        <v>1800</v>
      </c>
    </row>
    <row r="918" spans="1:13" ht="15.75" customHeight="1" x14ac:dyDescent="0.25">
      <c r="A918" s="6" t="s">
        <v>31</v>
      </c>
      <c r="B918" s="6">
        <v>1189833</v>
      </c>
      <c r="C918" s="7">
        <v>44457</v>
      </c>
      <c r="D918" s="6" t="s">
        <v>33</v>
      </c>
      <c r="E918" s="6" t="s">
        <v>51</v>
      </c>
      <c r="F918" s="6" t="s">
        <v>52</v>
      </c>
      <c r="G918" s="6" t="s">
        <v>17</v>
      </c>
      <c r="H918" s="8">
        <v>0.45</v>
      </c>
      <c r="I918" s="9">
        <v>6000</v>
      </c>
      <c r="J918" s="10">
        <v>2700</v>
      </c>
      <c r="K918" s="10">
        <v>1215</v>
      </c>
      <c r="L918" s="11">
        <v>0.45</v>
      </c>
      <c r="M918" s="28">
        <v>1485</v>
      </c>
    </row>
    <row r="919" spans="1:13" ht="15.75" customHeight="1" x14ac:dyDescent="0.25">
      <c r="A919" s="6" t="s">
        <v>31</v>
      </c>
      <c r="B919" s="6">
        <v>1189833</v>
      </c>
      <c r="C919" s="7">
        <v>44457</v>
      </c>
      <c r="D919" s="6" t="s">
        <v>33</v>
      </c>
      <c r="E919" s="6" t="s">
        <v>51</v>
      </c>
      <c r="F919" s="6" t="s">
        <v>52</v>
      </c>
      <c r="G919" s="6" t="s">
        <v>18</v>
      </c>
      <c r="H919" s="8">
        <v>0.5</v>
      </c>
      <c r="I919" s="9">
        <v>6000</v>
      </c>
      <c r="J919" s="10">
        <v>3000</v>
      </c>
      <c r="K919" s="10">
        <v>900</v>
      </c>
      <c r="L919" s="11">
        <v>0.3</v>
      </c>
      <c r="M919" s="28">
        <v>2100</v>
      </c>
    </row>
    <row r="920" spans="1:13" ht="15.75" customHeight="1" x14ac:dyDescent="0.25">
      <c r="A920" s="6" t="s">
        <v>31</v>
      </c>
      <c r="B920" s="6">
        <v>1189833</v>
      </c>
      <c r="C920" s="7">
        <v>44457</v>
      </c>
      <c r="D920" s="6" t="s">
        <v>33</v>
      </c>
      <c r="E920" s="6" t="s">
        <v>51</v>
      </c>
      <c r="F920" s="6" t="s">
        <v>52</v>
      </c>
      <c r="G920" s="6" t="s">
        <v>19</v>
      </c>
      <c r="H920" s="8">
        <v>0.45</v>
      </c>
      <c r="I920" s="9">
        <v>4500</v>
      </c>
      <c r="J920" s="10">
        <v>2025</v>
      </c>
      <c r="K920" s="10">
        <v>911.25</v>
      </c>
      <c r="L920" s="11">
        <v>0.45</v>
      </c>
      <c r="M920" s="28">
        <v>1113.75</v>
      </c>
    </row>
    <row r="921" spans="1:13" ht="15.75" customHeight="1" x14ac:dyDescent="0.25">
      <c r="A921" s="6" t="s">
        <v>31</v>
      </c>
      <c r="B921" s="6">
        <v>1189833</v>
      </c>
      <c r="C921" s="7">
        <v>44457</v>
      </c>
      <c r="D921" s="6" t="s">
        <v>33</v>
      </c>
      <c r="E921" s="6" t="s">
        <v>51</v>
      </c>
      <c r="F921" s="6" t="s">
        <v>52</v>
      </c>
      <c r="G921" s="6" t="s">
        <v>20</v>
      </c>
      <c r="H921" s="8">
        <v>0.45</v>
      </c>
      <c r="I921" s="9">
        <v>4000</v>
      </c>
      <c r="J921" s="10">
        <v>1800</v>
      </c>
      <c r="K921" s="10">
        <v>719.99999999999989</v>
      </c>
      <c r="L921" s="11">
        <v>0.39999999999999997</v>
      </c>
      <c r="M921" s="28">
        <v>1080</v>
      </c>
    </row>
    <row r="922" spans="1:13" ht="15.75" customHeight="1" x14ac:dyDescent="0.25">
      <c r="A922" s="6" t="s">
        <v>31</v>
      </c>
      <c r="B922" s="6">
        <v>1189833</v>
      </c>
      <c r="C922" s="7">
        <v>44457</v>
      </c>
      <c r="D922" s="6" t="s">
        <v>33</v>
      </c>
      <c r="E922" s="6" t="s">
        <v>51</v>
      </c>
      <c r="F922" s="6" t="s">
        <v>52</v>
      </c>
      <c r="G922" s="6" t="s">
        <v>21</v>
      </c>
      <c r="H922" s="8">
        <v>0.54999999999999993</v>
      </c>
      <c r="I922" s="9">
        <v>4000</v>
      </c>
      <c r="J922" s="10">
        <v>2199.9999999999995</v>
      </c>
      <c r="K922" s="10">
        <v>1320</v>
      </c>
      <c r="L922" s="11">
        <v>0.60000000000000009</v>
      </c>
      <c r="M922" s="28">
        <v>879.99999999999955</v>
      </c>
    </row>
    <row r="923" spans="1:13" ht="15.75" customHeight="1" x14ac:dyDescent="0.25">
      <c r="A923" s="6" t="s">
        <v>31</v>
      </c>
      <c r="B923" s="6">
        <v>1189833</v>
      </c>
      <c r="C923" s="7">
        <v>44457</v>
      </c>
      <c r="D923" s="6" t="s">
        <v>33</v>
      </c>
      <c r="E923" s="6" t="s">
        <v>51</v>
      </c>
      <c r="F923" s="6" t="s">
        <v>52</v>
      </c>
      <c r="G923" s="6" t="s">
        <v>22</v>
      </c>
      <c r="H923" s="8">
        <v>0.6</v>
      </c>
      <c r="I923" s="9">
        <v>4500</v>
      </c>
      <c r="J923" s="10">
        <v>2700</v>
      </c>
      <c r="K923" s="10">
        <v>675</v>
      </c>
      <c r="L923" s="11">
        <v>0.25</v>
      </c>
      <c r="M923" s="28">
        <v>2025</v>
      </c>
    </row>
    <row r="924" spans="1:13" ht="15.75" customHeight="1" x14ac:dyDescent="0.25">
      <c r="A924" s="6" t="s">
        <v>31</v>
      </c>
      <c r="B924" s="6">
        <v>1189833</v>
      </c>
      <c r="C924" s="7">
        <v>44486</v>
      </c>
      <c r="D924" s="6" t="s">
        <v>33</v>
      </c>
      <c r="E924" s="6" t="s">
        <v>51</v>
      </c>
      <c r="F924" s="6" t="s">
        <v>52</v>
      </c>
      <c r="G924" s="6" t="s">
        <v>17</v>
      </c>
      <c r="H924" s="8">
        <v>0.45</v>
      </c>
      <c r="I924" s="9">
        <v>5500</v>
      </c>
      <c r="J924" s="10">
        <v>2475</v>
      </c>
      <c r="K924" s="10">
        <v>1113.75</v>
      </c>
      <c r="L924" s="11">
        <v>0.45</v>
      </c>
      <c r="M924" s="28">
        <v>1361.25</v>
      </c>
    </row>
    <row r="925" spans="1:13" ht="15.75" customHeight="1" x14ac:dyDescent="0.25">
      <c r="A925" s="6" t="s">
        <v>31</v>
      </c>
      <c r="B925" s="6">
        <v>1189833</v>
      </c>
      <c r="C925" s="7">
        <v>44486</v>
      </c>
      <c r="D925" s="6" t="s">
        <v>33</v>
      </c>
      <c r="E925" s="6" t="s">
        <v>51</v>
      </c>
      <c r="F925" s="6" t="s">
        <v>52</v>
      </c>
      <c r="G925" s="6" t="s">
        <v>18</v>
      </c>
      <c r="H925" s="8">
        <v>0.5</v>
      </c>
      <c r="I925" s="9">
        <v>5500</v>
      </c>
      <c r="J925" s="10">
        <v>2750</v>
      </c>
      <c r="K925" s="10">
        <v>825</v>
      </c>
      <c r="L925" s="11">
        <v>0.3</v>
      </c>
      <c r="M925" s="28">
        <v>1925</v>
      </c>
    </row>
    <row r="926" spans="1:13" ht="15.75" customHeight="1" x14ac:dyDescent="0.25">
      <c r="A926" s="6" t="s">
        <v>31</v>
      </c>
      <c r="B926" s="6">
        <v>1189833</v>
      </c>
      <c r="C926" s="7">
        <v>44486</v>
      </c>
      <c r="D926" s="6" t="s">
        <v>33</v>
      </c>
      <c r="E926" s="6" t="s">
        <v>51</v>
      </c>
      <c r="F926" s="6" t="s">
        <v>52</v>
      </c>
      <c r="G926" s="6" t="s">
        <v>19</v>
      </c>
      <c r="H926" s="8">
        <v>0.45</v>
      </c>
      <c r="I926" s="9">
        <v>4000</v>
      </c>
      <c r="J926" s="10">
        <v>1800</v>
      </c>
      <c r="K926" s="10">
        <v>810</v>
      </c>
      <c r="L926" s="11">
        <v>0.45</v>
      </c>
      <c r="M926" s="28">
        <v>990</v>
      </c>
    </row>
    <row r="927" spans="1:13" ht="15.75" customHeight="1" x14ac:dyDescent="0.25">
      <c r="A927" s="6" t="s">
        <v>31</v>
      </c>
      <c r="B927" s="6">
        <v>1189833</v>
      </c>
      <c r="C927" s="7">
        <v>44486</v>
      </c>
      <c r="D927" s="6" t="s">
        <v>33</v>
      </c>
      <c r="E927" s="6" t="s">
        <v>51</v>
      </c>
      <c r="F927" s="6" t="s">
        <v>52</v>
      </c>
      <c r="G927" s="6" t="s">
        <v>20</v>
      </c>
      <c r="H927" s="8">
        <v>0.45</v>
      </c>
      <c r="I927" s="9">
        <v>3750</v>
      </c>
      <c r="J927" s="10">
        <v>1687.5</v>
      </c>
      <c r="K927" s="10">
        <v>675</v>
      </c>
      <c r="L927" s="11">
        <v>0.39999999999999997</v>
      </c>
      <c r="M927" s="28">
        <v>1012.5</v>
      </c>
    </row>
    <row r="928" spans="1:13" ht="15.75" customHeight="1" x14ac:dyDescent="0.25">
      <c r="A928" s="6" t="s">
        <v>31</v>
      </c>
      <c r="B928" s="6">
        <v>1189833</v>
      </c>
      <c r="C928" s="7">
        <v>44486</v>
      </c>
      <c r="D928" s="6" t="s">
        <v>33</v>
      </c>
      <c r="E928" s="6" t="s">
        <v>51</v>
      </c>
      <c r="F928" s="6" t="s">
        <v>52</v>
      </c>
      <c r="G928" s="6" t="s">
        <v>21</v>
      </c>
      <c r="H928" s="8">
        <v>0.54999999999999993</v>
      </c>
      <c r="I928" s="9">
        <v>3500</v>
      </c>
      <c r="J928" s="10">
        <v>1924.9999999999998</v>
      </c>
      <c r="K928" s="10">
        <v>1155</v>
      </c>
      <c r="L928" s="11">
        <v>0.60000000000000009</v>
      </c>
      <c r="M928" s="28">
        <v>769.99999999999977</v>
      </c>
    </row>
    <row r="929" spans="1:13" ht="15.75" customHeight="1" x14ac:dyDescent="0.25">
      <c r="A929" s="6" t="s">
        <v>31</v>
      </c>
      <c r="B929" s="6">
        <v>1189833</v>
      </c>
      <c r="C929" s="7">
        <v>44486</v>
      </c>
      <c r="D929" s="6" t="s">
        <v>33</v>
      </c>
      <c r="E929" s="6" t="s">
        <v>51</v>
      </c>
      <c r="F929" s="6" t="s">
        <v>52</v>
      </c>
      <c r="G929" s="6" t="s">
        <v>22</v>
      </c>
      <c r="H929" s="8">
        <v>0.6</v>
      </c>
      <c r="I929" s="9">
        <v>4000</v>
      </c>
      <c r="J929" s="10">
        <v>2400</v>
      </c>
      <c r="K929" s="10">
        <v>600</v>
      </c>
      <c r="L929" s="11">
        <v>0.25</v>
      </c>
      <c r="M929" s="28">
        <v>1800</v>
      </c>
    </row>
    <row r="930" spans="1:13" ht="15.75" customHeight="1" x14ac:dyDescent="0.25">
      <c r="A930" s="6" t="s">
        <v>31</v>
      </c>
      <c r="B930" s="6">
        <v>1189833</v>
      </c>
      <c r="C930" s="7">
        <v>44517</v>
      </c>
      <c r="D930" s="6" t="s">
        <v>33</v>
      </c>
      <c r="E930" s="6" t="s">
        <v>51</v>
      </c>
      <c r="F930" s="6" t="s">
        <v>52</v>
      </c>
      <c r="G930" s="6" t="s">
        <v>17</v>
      </c>
      <c r="H930" s="8">
        <v>0.4</v>
      </c>
      <c r="I930" s="9">
        <v>5750</v>
      </c>
      <c r="J930" s="10">
        <v>2300</v>
      </c>
      <c r="K930" s="10">
        <v>1035</v>
      </c>
      <c r="L930" s="11">
        <v>0.45</v>
      </c>
      <c r="M930" s="28">
        <v>1265</v>
      </c>
    </row>
    <row r="931" spans="1:13" ht="15.75" customHeight="1" x14ac:dyDescent="0.25">
      <c r="A931" s="6" t="s">
        <v>31</v>
      </c>
      <c r="B931" s="6">
        <v>1189833</v>
      </c>
      <c r="C931" s="7">
        <v>44517</v>
      </c>
      <c r="D931" s="6" t="s">
        <v>33</v>
      </c>
      <c r="E931" s="6" t="s">
        <v>51</v>
      </c>
      <c r="F931" s="6" t="s">
        <v>52</v>
      </c>
      <c r="G931" s="6" t="s">
        <v>18</v>
      </c>
      <c r="H931" s="8">
        <v>0.45000000000000007</v>
      </c>
      <c r="I931" s="9">
        <v>5750</v>
      </c>
      <c r="J931" s="10">
        <v>2587.5000000000005</v>
      </c>
      <c r="K931" s="10">
        <v>776.25000000000011</v>
      </c>
      <c r="L931" s="11">
        <v>0.3</v>
      </c>
      <c r="M931" s="28">
        <v>1811.2500000000005</v>
      </c>
    </row>
    <row r="932" spans="1:13" ht="15.75" customHeight="1" x14ac:dyDescent="0.25">
      <c r="A932" s="6" t="s">
        <v>31</v>
      </c>
      <c r="B932" s="6">
        <v>1189833</v>
      </c>
      <c r="C932" s="7">
        <v>44517</v>
      </c>
      <c r="D932" s="6" t="s">
        <v>33</v>
      </c>
      <c r="E932" s="6" t="s">
        <v>51</v>
      </c>
      <c r="F932" s="6" t="s">
        <v>52</v>
      </c>
      <c r="G932" s="6" t="s">
        <v>19</v>
      </c>
      <c r="H932" s="8">
        <v>0.4</v>
      </c>
      <c r="I932" s="9">
        <v>4250</v>
      </c>
      <c r="J932" s="10">
        <v>1700</v>
      </c>
      <c r="K932" s="10">
        <v>765</v>
      </c>
      <c r="L932" s="11">
        <v>0.45</v>
      </c>
      <c r="M932" s="28">
        <v>935</v>
      </c>
    </row>
    <row r="933" spans="1:13" ht="15.75" customHeight="1" x14ac:dyDescent="0.25">
      <c r="A933" s="6" t="s">
        <v>31</v>
      </c>
      <c r="B933" s="6">
        <v>1189833</v>
      </c>
      <c r="C933" s="7">
        <v>44517</v>
      </c>
      <c r="D933" s="6" t="s">
        <v>33</v>
      </c>
      <c r="E933" s="6" t="s">
        <v>51</v>
      </c>
      <c r="F933" s="6" t="s">
        <v>52</v>
      </c>
      <c r="G933" s="6" t="s">
        <v>20</v>
      </c>
      <c r="H933" s="8">
        <v>0.4</v>
      </c>
      <c r="I933" s="9">
        <v>4250</v>
      </c>
      <c r="J933" s="10">
        <v>1700</v>
      </c>
      <c r="K933" s="10">
        <v>680</v>
      </c>
      <c r="L933" s="11">
        <v>0.39999999999999997</v>
      </c>
      <c r="M933" s="28">
        <v>1020</v>
      </c>
    </row>
    <row r="934" spans="1:13" ht="15.75" customHeight="1" x14ac:dyDescent="0.25">
      <c r="A934" s="6" t="s">
        <v>31</v>
      </c>
      <c r="B934" s="6">
        <v>1189833</v>
      </c>
      <c r="C934" s="7">
        <v>44517</v>
      </c>
      <c r="D934" s="6" t="s">
        <v>33</v>
      </c>
      <c r="E934" s="6" t="s">
        <v>51</v>
      </c>
      <c r="F934" s="6" t="s">
        <v>52</v>
      </c>
      <c r="G934" s="6" t="s">
        <v>21</v>
      </c>
      <c r="H934" s="8">
        <v>0.54999999999999993</v>
      </c>
      <c r="I934" s="9">
        <v>3750</v>
      </c>
      <c r="J934" s="10">
        <v>2062.4999999999995</v>
      </c>
      <c r="K934" s="10">
        <v>1237.5</v>
      </c>
      <c r="L934" s="11">
        <v>0.60000000000000009</v>
      </c>
      <c r="M934" s="28">
        <v>824.99999999999955</v>
      </c>
    </row>
    <row r="935" spans="1:13" ht="15.75" customHeight="1" x14ac:dyDescent="0.25">
      <c r="A935" s="6" t="s">
        <v>31</v>
      </c>
      <c r="B935" s="6">
        <v>1189833</v>
      </c>
      <c r="C935" s="7">
        <v>44517</v>
      </c>
      <c r="D935" s="6" t="s">
        <v>33</v>
      </c>
      <c r="E935" s="6" t="s">
        <v>51</v>
      </c>
      <c r="F935" s="6" t="s">
        <v>52</v>
      </c>
      <c r="G935" s="6" t="s">
        <v>22</v>
      </c>
      <c r="H935" s="8">
        <v>0.6</v>
      </c>
      <c r="I935" s="9">
        <v>4750</v>
      </c>
      <c r="J935" s="10">
        <v>2850</v>
      </c>
      <c r="K935" s="10">
        <v>712.5</v>
      </c>
      <c r="L935" s="11">
        <v>0.25</v>
      </c>
      <c r="M935" s="28">
        <v>2137.5</v>
      </c>
    </row>
    <row r="936" spans="1:13" ht="15.75" customHeight="1" x14ac:dyDescent="0.25">
      <c r="A936" s="6" t="s">
        <v>31</v>
      </c>
      <c r="B936" s="6">
        <v>1189833</v>
      </c>
      <c r="C936" s="7">
        <v>44546</v>
      </c>
      <c r="D936" s="6" t="s">
        <v>33</v>
      </c>
      <c r="E936" s="6" t="s">
        <v>51</v>
      </c>
      <c r="F936" s="6" t="s">
        <v>52</v>
      </c>
      <c r="G936" s="6" t="s">
        <v>17</v>
      </c>
      <c r="H936" s="8">
        <v>0.45</v>
      </c>
      <c r="I936" s="9">
        <v>6750</v>
      </c>
      <c r="J936" s="10">
        <v>3037.5</v>
      </c>
      <c r="K936" s="10">
        <v>1366.875</v>
      </c>
      <c r="L936" s="11">
        <v>0.45</v>
      </c>
      <c r="M936" s="28">
        <v>1670.625</v>
      </c>
    </row>
    <row r="937" spans="1:13" ht="15.75" customHeight="1" x14ac:dyDescent="0.25">
      <c r="A937" s="6" t="s">
        <v>31</v>
      </c>
      <c r="B937" s="6">
        <v>1189833</v>
      </c>
      <c r="C937" s="7">
        <v>44546</v>
      </c>
      <c r="D937" s="6" t="s">
        <v>33</v>
      </c>
      <c r="E937" s="6" t="s">
        <v>51</v>
      </c>
      <c r="F937" s="6" t="s">
        <v>52</v>
      </c>
      <c r="G937" s="6" t="s">
        <v>18</v>
      </c>
      <c r="H937" s="8">
        <v>0.5</v>
      </c>
      <c r="I937" s="9">
        <v>6750</v>
      </c>
      <c r="J937" s="10">
        <v>3375</v>
      </c>
      <c r="K937" s="10">
        <v>1012.5</v>
      </c>
      <c r="L937" s="11">
        <v>0.3</v>
      </c>
      <c r="M937" s="28">
        <v>2362.5</v>
      </c>
    </row>
    <row r="938" spans="1:13" ht="15.75" customHeight="1" x14ac:dyDescent="0.25">
      <c r="A938" s="6" t="s">
        <v>31</v>
      </c>
      <c r="B938" s="6">
        <v>1189833</v>
      </c>
      <c r="C938" s="7">
        <v>44546</v>
      </c>
      <c r="D938" s="6" t="s">
        <v>33</v>
      </c>
      <c r="E938" s="6" t="s">
        <v>51</v>
      </c>
      <c r="F938" s="6" t="s">
        <v>52</v>
      </c>
      <c r="G938" s="6" t="s">
        <v>19</v>
      </c>
      <c r="H938" s="8">
        <v>0.45</v>
      </c>
      <c r="I938" s="9">
        <v>4750</v>
      </c>
      <c r="J938" s="10">
        <v>2137.5</v>
      </c>
      <c r="K938" s="10">
        <v>961.875</v>
      </c>
      <c r="L938" s="11">
        <v>0.45</v>
      </c>
      <c r="M938" s="28">
        <v>1175.625</v>
      </c>
    </row>
    <row r="939" spans="1:13" ht="15.75" customHeight="1" x14ac:dyDescent="0.25">
      <c r="A939" s="6" t="s">
        <v>31</v>
      </c>
      <c r="B939" s="6">
        <v>1189833</v>
      </c>
      <c r="C939" s="7">
        <v>44546</v>
      </c>
      <c r="D939" s="6" t="s">
        <v>33</v>
      </c>
      <c r="E939" s="6" t="s">
        <v>51</v>
      </c>
      <c r="F939" s="6" t="s">
        <v>52</v>
      </c>
      <c r="G939" s="6" t="s">
        <v>20</v>
      </c>
      <c r="H939" s="8">
        <v>0.45</v>
      </c>
      <c r="I939" s="9">
        <v>4750</v>
      </c>
      <c r="J939" s="10">
        <v>2137.5</v>
      </c>
      <c r="K939" s="10">
        <v>854.99999999999989</v>
      </c>
      <c r="L939" s="11">
        <v>0.39999999999999997</v>
      </c>
      <c r="M939" s="28">
        <v>1282.5</v>
      </c>
    </row>
    <row r="940" spans="1:13" ht="15.75" customHeight="1" x14ac:dyDescent="0.25">
      <c r="A940" s="6" t="s">
        <v>31</v>
      </c>
      <c r="B940" s="6">
        <v>1189833</v>
      </c>
      <c r="C940" s="7">
        <v>44546</v>
      </c>
      <c r="D940" s="6" t="s">
        <v>33</v>
      </c>
      <c r="E940" s="6" t="s">
        <v>51</v>
      </c>
      <c r="F940" s="6" t="s">
        <v>52</v>
      </c>
      <c r="G940" s="6" t="s">
        <v>21</v>
      </c>
      <c r="H940" s="8">
        <v>0.54999999999999993</v>
      </c>
      <c r="I940" s="9">
        <v>4000</v>
      </c>
      <c r="J940" s="10">
        <v>2199.9999999999995</v>
      </c>
      <c r="K940" s="10">
        <v>1320</v>
      </c>
      <c r="L940" s="11">
        <v>0.60000000000000009</v>
      </c>
      <c r="M940" s="28">
        <v>879.99999999999955</v>
      </c>
    </row>
    <row r="941" spans="1:13" ht="15.75" customHeight="1" x14ac:dyDescent="0.25">
      <c r="A941" s="6" t="s">
        <v>31</v>
      </c>
      <c r="B941" s="6">
        <v>1189833</v>
      </c>
      <c r="C941" s="7">
        <v>44546</v>
      </c>
      <c r="D941" s="6" t="s">
        <v>33</v>
      </c>
      <c r="E941" s="6" t="s">
        <v>51</v>
      </c>
      <c r="F941" s="6" t="s">
        <v>52</v>
      </c>
      <c r="G941" s="6" t="s">
        <v>22</v>
      </c>
      <c r="H941" s="8">
        <v>0.6</v>
      </c>
      <c r="I941" s="9">
        <v>5000</v>
      </c>
      <c r="J941" s="10">
        <v>3000</v>
      </c>
      <c r="K941" s="10">
        <v>750</v>
      </c>
      <c r="L941" s="11">
        <v>0.25</v>
      </c>
      <c r="M941" s="28">
        <v>2250</v>
      </c>
    </row>
    <row r="942" spans="1:13" ht="15.75" customHeight="1" x14ac:dyDescent="0.25">
      <c r="A942" s="6" t="s">
        <v>23</v>
      </c>
      <c r="B942" s="6">
        <v>1197831</v>
      </c>
      <c r="C942" s="7">
        <v>44200</v>
      </c>
      <c r="D942" s="6" t="s">
        <v>24</v>
      </c>
      <c r="E942" s="6" t="s">
        <v>53</v>
      </c>
      <c r="F942" s="6" t="s">
        <v>54</v>
      </c>
      <c r="G942" s="6" t="s">
        <v>17</v>
      </c>
      <c r="H942" s="8">
        <v>0.2</v>
      </c>
      <c r="I942" s="9">
        <v>7000</v>
      </c>
      <c r="J942" s="10">
        <v>1400</v>
      </c>
      <c r="K942" s="10">
        <v>489.99999999999994</v>
      </c>
      <c r="L942" s="11">
        <v>0.35</v>
      </c>
      <c r="M942" s="28">
        <v>910</v>
      </c>
    </row>
    <row r="943" spans="1:13" ht="15.75" customHeight="1" x14ac:dyDescent="0.25">
      <c r="A943" s="6" t="s">
        <v>23</v>
      </c>
      <c r="B943" s="6">
        <v>1197831</v>
      </c>
      <c r="C943" s="7">
        <v>44200</v>
      </c>
      <c r="D943" s="6" t="s">
        <v>24</v>
      </c>
      <c r="E943" s="6" t="s">
        <v>53</v>
      </c>
      <c r="F943" s="6" t="s">
        <v>54</v>
      </c>
      <c r="G943" s="6" t="s">
        <v>18</v>
      </c>
      <c r="H943" s="8">
        <v>0.3</v>
      </c>
      <c r="I943" s="9">
        <v>7000</v>
      </c>
      <c r="J943" s="10">
        <v>2100</v>
      </c>
      <c r="K943" s="10">
        <v>735</v>
      </c>
      <c r="L943" s="11">
        <v>0.35</v>
      </c>
      <c r="M943" s="28">
        <v>1365</v>
      </c>
    </row>
    <row r="944" spans="1:13" ht="15.75" customHeight="1" x14ac:dyDescent="0.25">
      <c r="A944" s="6" t="s">
        <v>23</v>
      </c>
      <c r="B944" s="6">
        <v>1197831</v>
      </c>
      <c r="C944" s="7">
        <v>44200</v>
      </c>
      <c r="D944" s="6" t="s">
        <v>24</v>
      </c>
      <c r="E944" s="6" t="s">
        <v>53</v>
      </c>
      <c r="F944" s="6" t="s">
        <v>54</v>
      </c>
      <c r="G944" s="6" t="s">
        <v>19</v>
      </c>
      <c r="H944" s="8">
        <v>0.3</v>
      </c>
      <c r="I944" s="9">
        <v>5000</v>
      </c>
      <c r="J944" s="10">
        <v>1500</v>
      </c>
      <c r="K944" s="10">
        <v>525</v>
      </c>
      <c r="L944" s="11">
        <v>0.35</v>
      </c>
      <c r="M944" s="28">
        <v>975</v>
      </c>
    </row>
    <row r="945" spans="1:13" ht="15.75" customHeight="1" x14ac:dyDescent="0.25">
      <c r="A945" s="6" t="s">
        <v>23</v>
      </c>
      <c r="B945" s="6">
        <v>1197831</v>
      </c>
      <c r="C945" s="7">
        <v>44200</v>
      </c>
      <c r="D945" s="6" t="s">
        <v>24</v>
      </c>
      <c r="E945" s="6" t="s">
        <v>53</v>
      </c>
      <c r="F945" s="6" t="s">
        <v>54</v>
      </c>
      <c r="G945" s="6" t="s">
        <v>20</v>
      </c>
      <c r="H945" s="8">
        <v>0.35</v>
      </c>
      <c r="I945" s="9">
        <v>5000</v>
      </c>
      <c r="J945" s="10">
        <v>1750</v>
      </c>
      <c r="K945" s="10">
        <v>787.5</v>
      </c>
      <c r="L945" s="11">
        <v>0.45</v>
      </c>
      <c r="M945" s="28">
        <v>962.5</v>
      </c>
    </row>
    <row r="946" spans="1:13" ht="15.75" customHeight="1" x14ac:dyDescent="0.25">
      <c r="A946" s="6" t="s">
        <v>23</v>
      </c>
      <c r="B946" s="6">
        <v>1197831</v>
      </c>
      <c r="C946" s="7">
        <v>44200</v>
      </c>
      <c r="D946" s="6" t="s">
        <v>24</v>
      </c>
      <c r="E946" s="6" t="s">
        <v>53</v>
      </c>
      <c r="F946" s="6" t="s">
        <v>54</v>
      </c>
      <c r="G946" s="6" t="s">
        <v>21</v>
      </c>
      <c r="H946" s="8">
        <v>0.4</v>
      </c>
      <c r="I946" s="9">
        <v>3500</v>
      </c>
      <c r="J946" s="10">
        <v>1400</v>
      </c>
      <c r="K946" s="10">
        <v>420</v>
      </c>
      <c r="L946" s="11">
        <v>0.3</v>
      </c>
      <c r="M946" s="28">
        <v>980</v>
      </c>
    </row>
    <row r="947" spans="1:13" ht="15.75" customHeight="1" x14ac:dyDescent="0.25">
      <c r="A947" s="6" t="s">
        <v>23</v>
      </c>
      <c r="B947" s="6">
        <v>1197831</v>
      </c>
      <c r="C947" s="7">
        <v>44200</v>
      </c>
      <c r="D947" s="6" t="s">
        <v>24</v>
      </c>
      <c r="E947" s="6" t="s">
        <v>53</v>
      </c>
      <c r="F947" s="6" t="s">
        <v>54</v>
      </c>
      <c r="G947" s="6" t="s">
        <v>22</v>
      </c>
      <c r="H947" s="8">
        <v>0.35</v>
      </c>
      <c r="I947" s="9">
        <v>5000</v>
      </c>
      <c r="J947" s="10">
        <v>1750</v>
      </c>
      <c r="K947" s="10">
        <v>875</v>
      </c>
      <c r="L947" s="11">
        <v>0.5</v>
      </c>
      <c r="M947" s="28">
        <v>875</v>
      </c>
    </row>
    <row r="948" spans="1:13" ht="15.75" customHeight="1" x14ac:dyDescent="0.25">
      <c r="A948" s="6" t="s">
        <v>23</v>
      </c>
      <c r="B948" s="6">
        <v>1197831</v>
      </c>
      <c r="C948" s="7">
        <v>44230</v>
      </c>
      <c r="D948" s="6" t="s">
        <v>24</v>
      </c>
      <c r="E948" s="6" t="s">
        <v>53</v>
      </c>
      <c r="F948" s="6" t="s">
        <v>54</v>
      </c>
      <c r="G948" s="6" t="s">
        <v>17</v>
      </c>
      <c r="H948" s="8">
        <v>0.25</v>
      </c>
      <c r="I948" s="9">
        <v>6500</v>
      </c>
      <c r="J948" s="10">
        <v>1625</v>
      </c>
      <c r="K948" s="10">
        <v>568.75</v>
      </c>
      <c r="L948" s="11">
        <v>0.35</v>
      </c>
      <c r="M948" s="28">
        <v>1056.25</v>
      </c>
    </row>
    <row r="949" spans="1:13" ht="15.75" customHeight="1" x14ac:dyDescent="0.25">
      <c r="A949" s="6" t="s">
        <v>23</v>
      </c>
      <c r="B949" s="6">
        <v>1197831</v>
      </c>
      <c r="C949" s="7">
        <v>44230</v>
      </c>
      <c r="D949" s="6" t="s">
        <v>24</v>
      </c>
      <c r="E949" s="6" t="s">
        <v>53</v>
      </c>
      <c r="F949" s="6" t="s">
        <v>54</v>
      </c>
      <c r="G949" s="6" t="s">
        <v>18</v>
      </c>
      <c r="H949" s="8">
        <v>0.35</v>
      </c>
      <c r="I949" s="9">
        <v>6250</v>
      </c>
      <c r="J949" s="10">
        <v>2187.5</v>
      </c>
      <c r="K949" s="10">
        <v>765.625</v>
      </c>
      <c r="L949" s="11">
        <v>0.35</v>
      </c>
      <c r="M949" s="28">
        <v>1421.875</v>
      </c>
    </row>
    <row r="950" spans="1:13" ht="15.75" customHeight="1" x14ac:dyDescent="0.25">
      <c r="A950" s="6" t="s">
        <v>23</v>
      </c>
      <c r="B950" s="6">
        <v>1197831</v>
      </c>
      <c r="C950" s="7">
        <v>44230</v>
      </c>
      <c r="D950" s="6" t="s">
        <v>24</v>
      </c>
      <c r="E950" s="6" t="s">
        <v>53</v>
      </c>
      <c r="F950" s="6" t="s">
        <v>54</v>
      </c>
      <c r="G950" s="6" t="s">
        <v>19</v>
      </c>
      <c r="H950" s="8">
        <v>0.35</v>
      </c>
      <c r="I950" s="9">
        <v>4500</v>
      </c>
      <c r="J950" s="10">
        <v>1575</v>
      </c>
      <c r="K950" s="10">
        <v>551.25</v>
      </c>
      <c r="L950" s="11">
        <v>0.35</v>
      </c>
      <c r="M950" s="28">
        <v>1023.75</v>
      </c>
    </row>
    <row r="951" spans="1:13" ht="15.75" customHeight="1" x14ac:dyDescent="0.25">
      <c r="A951" s="6" t="s">
        <v>23</v>
      </c>
      <c r="B951" s="6">
        <v>1197831</v>
      </c>
      <c r="C951" s="7">
        <v>44230</v>
      </c>
      <c r="D951" s="6" t="s">
        <v>24</v>
      </c>
      <c r="E951" s="6" t="s">
        <v>53</v>
      </c>
      <c r="F951" s="6" t="s">
        <v>54</v>
      </c>
      <c r="G951" s="6" t="s">
        <v>20</v>
      </c>
      <c r="H951" s="8">
        <v>0.35</v>
      </c>
      <c r="I951" s="9">
        <v>4000</v>
      </c>
      <c r="J951" s="10">
        <v>1400</v>
      </c>
      <c r="K951" s="10">
        <v>630</v>
      </c>
      <c r="L951" s="11">
        <v>0.45</v>
      </c>
      <c r="M951" s="28">
        <v>770</v>
      </c>
    </row>
    <row r="952" spans="1:13" ht="15.75" customHeight="1" x14ac:dyDescent="0.25">
      <c r="A952" s="6" t="s">
        <v>23</v>
      </c>
      <c r="B952" s="6">
        <v>1197831</v>
      </c>
      <c r="C952" s="7">
        <v>44230</v>
      </c>
      <c r="D952" s="6" t="s">
        <v>24</v>
      </c>
      <c r="E952" s="6" t="s">
        <v>53</v>
      </c>
      <c r="F952" s="6" t="s">
        <v>54</v>
      </c>
      <c r="G952" s="6" t="s">
        <v>21</v>
      </c>
      <c r="H952" s="8">
        <v>0.4</v>
      </c>
      <c r="I952" s="9">
        <v>2750</v>
      </c>
      <c r="J952" s="10">
        <v>1100</v>
      </c>
      <c r="K952" s="10">
        <v>330</v>
      </c>
      <c r="L952" s="11">
        <v>0.3</v>
      </c>
      <c r="M952" s="28">
        <v>770</v>
      </c>
    </row>
    <row r="953" spans="1:13" ht="15.75" customHeight="1" x14ac:dyDescent="0.25">
      <c r="A953" s="6" t="s">
        <v>23</v>
      </c>
      <c r="B953" s="6">
        <v>1197831</v>
      </c>
      <c r="C953" s="7">
        <v>44230</v>
      </c>
      <c r="D953" s="6" t="s">
        <v>24</v>
      </c>
      <c r="E953" s="6" t="s">
        <v>53</v>
      </c>
      <c r="F953" s="6" t="s">
        <v>54</v>
      </c>
      <c r="G953" s="6" t="s">
        <v>22</v>
      </c>
      <c r="H953" s="8">
        <v>0.35</v>
      </c>
      <c r="I953" s="9">
        <v>4750</v>
      </c>
      <c r="J953" s="10">
        <v>1662.5</v>
      </c>
      <c r="K953" s="10">
        <v>831.25</v>
      </c>
      <c r="L953" s="11">
        <v>0.5</v>
      </c>
      <c r="M953" s="28">
        <v>831.25</v>
      </c>
    </row>
    <row r="954" spans="1:13" ht="15.75" customHeight="1" x14ac:dyDescent="0.25">
      <c r="A954" s="6" t="s">
        <v>23</v>
      </c>
      <c r="B954" s="6">
        <v>1197831</v>
      </c>
      <c r="C954" s="7">
        <v>44260</v>
      </c>
      <c r="D954" s="6" t="s">
        <v>24</v>
      </c>
      <c r="E954" s="6" t="s">
        <v>53</v>
      </c>
      <c r="F954" s="6" t="s">
        <v>54</v>
      </c>
      <c r="G954" s="6" t="s">
        <v>17</v>
      </c>
      <c r="H954" s="8">
        <v>0.3</v>
      </c>
      <c r="I954" s="9">
        <v>6500</v>
      </c>
      <c r="J954" s="10">
        <v>1950</v>
      </c>
      <c r="K954" s="10">
        <v>779.99999999999989</v>
      </c>
      <c r="L954" s="11">
        <v>0.39999999999999997</v>
      </c>
      <c r="M954" s="28">
        <v>1170</v>
      </c>
    </row>
    <row r="955" spans="1:13" ht="15.75" customHeight="1" x14ac:dyDescent="0.25">
      <c r="A955" s="6" t="s">
        <v>23</v>
      </c>
      <c r="B955" s="6">
        <v>1197831</v>
      </c>
      <c r="C955" s="7">
        <v>44260</v>
      </c>
      <c r="D955" s="6" t="s">
        <v>24</v>
      </c>
      <c r="E955" s="6" t="s">
        <v>53</v>
      </c>
      <c r="F955" s="6" t="s">
        <v>54</v>
      </c>
      <c r="G955" s="6" t="s">
        <v>18</v>
      </c>
      <c r="H955" s="8">
        <v>0.4</v>
      </c>
      <c r="I955" s="9">
        <v>6500</v>
      </c>
      <c r="J955" s="10">
        <v>2600</v>
      </c>
      <c r="K955" s="10">
        <v>1040</v>
      </c>
      <c r="L955" s="11">
        <v>0.39999999999999997</v>
      </c>
      <c r="M955" s="28">
        <v>1560</v>
      </c>
    </row>
    <row r="956" spans="1:13" ht="15.75" customHeight="1" x14ac:dyDescent="0.25">
      <c r="A956" s="6" t="s">
        <v>23</v>
      </c>
      <c r="B956" s="6">
        <v>1197831</v>
      </c>
      <c r="C956" s="7">
        <v>44260</v>
      </c>
      <c r="D956" s="6" t="s">
        <v>24</v>
      </c>
      <c r="E956" s="6" t="s">
        <v>53</v>
      </c>
      <c r="F956" s="6" t="s">
        <v>54</v>
      </c>
      <c r="G956" s="6" t="s">
        <v>19</v>
      </c>
      <c r="H956" s="8">
        <v>0.3</v>
      </c>
      <c r="I956" s="9">
        <v>4750</v>
      </c>
      <c r="J956" s="10">
        <v>1425</v>
      </c>
      <c r="K956" s="10">
        <v>570</v>
      </c>
      <c r="L956" s="11">
        <v>0.39999999999999997</v>
      </c>
      <c r="M956" s="28">
        <v>855</v>
      </c>
    </row>
    <row r="957" spans="1:13" ht="15.75" customHeight="1" x14ac:dyDescent="0.25">
      <c r="A957" s="6" t="s">
        <v>23</v>
      </c>
      <c r="B957" s="6">
        <v>1197831</v>
      </c>
      <c r="C957" s="7">
        <v>44260</v>
      </c>
      <c r="D957" s="6" t="s">
        <v>24</v>
      </c>
      <c r="E957" s="6" t="s">
        <v>53</v>
      </c>
      <c r="F957" s="6" t="s">
        <v>54</v>
      </c>
      <c r="G957" s="6" t="s">
        <v>20</v>
      </c>
      <c r="H957" s="8">
        <v>0.35000000000000003</v>
      </c>
      <c r="I957" s="9">
        <v>3750</v>
      </c>
      <c r="J957" s="10">
        <v>1312.5000000000002</v>
      </c>
      <c r="K957" s="10">
        <v>656.25000000000011</v>
      </c>
      <c r="L957" s="11">
        <v>0.5</v>
      </c>
      <c r="M957" s="28">
        <v>656.25000000000011</v>
      </c>
    </row>
    <row r="958" spans="1:13" ht="15.75" customHeight="1" x14ac:dyDescent="0.25">
      <c r="A958" s="6" t="s">
        <v>23</v>
      </c>
      <c r="B958" s="6">
        <v>1197831</v>
      </c>
      <c r="C958" s="7">
        <v>44260</v>
      </c>
      <c r="D958" s="6" t="s">
        <v>24</v>
      </c>
      <c r="E958" s="6" t="s">
        <v>53</v>
      </c>
      <c r="F958" s="6" t="s">
        <v>54</v>
      </c>
      <c r="G958" s="6" t="s">
        <v>21</v>
      </c>
      <c r="H958" s="8">
        <v>0.4</v>
      </c>
      <c r="I958" s="9">
        <v>2750</v>
      </c>
      <c r="J958" s="10">
        <v>1100</v>
      </c>
      <c r="K958" s="10">
        <v>385</v>
      </c>
      <c r="L958" s="11">
        <v>0.35</v>
      </c>
      <c r="M958" s="28">
        <v>715</v>
      </c>
    </row>
    <row r="959" spans="1:13" ht="15.75" customHeight="1" x14ac:dyDescent="0.25">
      <c r="A959" s="6" t="s">
        <v>23</v>
      </c>
      <c r="B959" s="6">
        <v>1197831</v>
      </c>
      <c r="C959" s="7">
        <v>44260</v>
      </c>
      <c r="D959" s="6" t="s">
        <v>24</v>
      </c>
      <c r="E959" s="6" t="s">
        <v>53</v>
      </c>
      <c r="F959" s="6" t="s">
        <v>54</v>
      </c>
      <c r="G959" s="6" t="s">
        <v>22</v>
      </c>
      <c r="H959" s="8">
        <v>0.35000000000000003</v>
      </c>
      <c r="I959" s="9">
        <v>4250</v>
      </c>
      <c r="J959" s="10">
        <v>1487.5000000000002</v>
      </c>
      <c r="K959" s="10">
        <v>818.12500000000023</v>
      </c>
      <c r="L959" s="11">
        <v>0.55000000000000004</v>
      </c>
      <c r="M959" s="28">
        <v>669.375</v>
      </c>
    </row>
    <row r="960" spans="1:13" ht="15.75" customHeight="1" x14ac:dyDescent="0.25">
      <c r="A960" s="6" t="s">
        <v>23</v>
      </c>
      <c r="B960" s="6">
        <v>1197831</v>
      </c>
      <c r="C960" s="7">
        <v>44290</v>
      </c>
      <c r="D960" s="6" t="s">
        <v>24</v>
      </c>
      <c r="E960" s="6" t="s">
        <v>53</v>
      </c>
      <c r="F960" s="6" t="s">
        <v>54</v>
      </c>
      <c r="G960" s="6" t="s">
        <v>17</v>
      </c>
      <c r="H960" s="8">
        <v>0.19999999999999998</v>
      </c>
      <c r="I960" s="9">
        <v>6750</v>
      </c>
      <c r="J960" s="10">
        <v>1350</v>
      </c>
      <c r="K960" s="10">
        <v>540</v>
      </c>
      <c r="L960" s="11">
        <v>0.39999999999999997</v>
      </c>
      <c r="M960" s="28">
        <v>810</v>
      </c>
    </row>
    <row r="961" spans="1:13" ht="15.75" customHeight="1" x14ac:dyDescent="0.25">
      <c r="A961" s="6" t="s">
        <v>23</v>
      </c>
      <c r="B961" s="6">
        <v>1197831</v>
      </c>
      <c r="C961" s="7">
        <v>44290</v>
      </c>
      <c r="D961" s="6" t="s">
        <v>24</v>
      </c>
      <c r="E961" s="6" t="s">
        <v>53</v>
      </c>
      <c r="F961" s="6" t="s">
        <v>54</v>
      </c>
      <c r="G961" s="6" t="s">
        <v>18</v>
      </c>
      <c r="H961" s="8">
        <v>0.25000000000000006</v>
      </c>
      <c r="I961" s="9">
        <v>6750</v>
      </c>
      <c r="J961" s="10">
        <v>1687.5000000000005</v>
      </c>
      <c r="K961" s="10">
        <v>675.00000000000011</v>
      </c>
      <c r="L961" s="11">
        <v>0.39999999999999997</v>
      </c>
      <c r="M961" s="28">
        <v>1012.5000000000003</v>
      </c>
    </row>
    <row r="962" spans="1:13" ht="15.75" customHeight="1" x14ac:dyDescent="0.25">
      <c r="A962" s="6" t="s">
        <v>23</v>
      </c>
      <c r="B962" s="6">
        <v>1197831</v>
      </c>
      <c r="C962" s="7">
        <v>44290</v>
      </c>
      <c r="D962" s="6" t="s">
        <v>24</v>
      </c>
      <c r="E962" s="6" t="s">
        <v>53</v>
      </c>
      <c r="F962" s="6" t="s">
        <v>54</v>
      </c>
      <c r="G962" s="6" t="s">
        <v>19</v>
      </c>
      <c r="H962" s="8">
        <v>0.19999999999999996</v>
      </c>
      <c r="I962" s="9">
        <v>5000</v>
      </c>
      <c r="J962" s="10">
        <v>999.99999999999977</v>
      </c>
      <c r="K962" s="10">
        <v>399.99999999999989</v>
      </c>
      <c r="L962" s="11">
        <v>0.39999999999999997</v>
      </c>
      <c r="M962" s="28">
        <v>599.99999999999989</v>
      </c>
    </row>
    <row r="963" spans="1:13" ht="15.75" customHeight="1" x14ac:dyDescent="0.25">
      <c r="A963" s="6" t="s">
        <v>23</v>
      </c>
      <c r="B963" s="6">
        <v>1197831</v>
      </c>
      <c r="C963" s="7">
        <v>44290</v>
      </c>
      <c r="D963" s="6" t="s">
        <v>24</v>
      </c>
      <c r="E963" s="6" t="s">
        <v>53</v>
      </c>
      <c r="F963" s="6" t="s">
        <v>54</v>
      </c>
      <c r="G963" s="6" t="s">
        <v>20</v>
      </c>
      <c r="H963" s="8">
        <v>0.25000000000000006</v>
      </c>
      <c r="I963" s="9">
        <v>4000</v>
      </c>
      <c r="J963" s="10">
        <v>1000.0000000000002</v>
      </c>
      <c r="K963" s="10">
        <v>500.00000000000011</v>
      </c>
      <c r="L963" s="11">
        <v>0.5</v>
      </c>
      <c r="M963" s="28">
        <v>500.00000000000011</v>
      </c>
    </row>
    <row r="964" spans="1:13" ht="15.75" customHeight="1" x14ac:dyDescent="0.25">
      <c r="A964" s="6" t="s">
        <v>23</v>
      </c>
      <c r="B964" s="6">
        <v>1197831</v>
      </c>
      <c r="C964" s="7">
        <v>44290</v>
      </c>
      <c r="D964" s="6" t="s">
        <v>24</v>
      </c>
      <c r="E964" s="6" t="s">
        <v>53</v>
      </c>
      <c r="F964" s="6" t="s">
        <v>54</v>
      </c>
      <c r="G964" s="6" t="s">
        <v>21</v>
      </c>
      <c r="H964" s="8">
        <v>0.3</v>
      </c>
      <c r="I964" s="9">
        <v>3000</v>
      </c>
      <c r="J964" s="10">
        <v>900</v>
      </c>
      <c r="K964" s="10">
        <v>315</v>
      </c>
      <c r="L964" s="11">
        <v>0.35</v>
      </c>
      <c r="M964" s="28">
        <v>585</v>
      </c>
    </row>
    <row r="965" spans="1:13" ht="15.75" customHeight="1" x14ac:dyDescent="0.25">
      <c r="A965" s="6" t="s">
        <v>23</v>
      </c>
      <c r="B965" s="6">
        <v>1197831</v>
      </c>
      <c r="C965" s="7">
        <v>44290</v>
      </c>
      <c r="D965" s="6" t="s">
        <v>24</v>
      </c>
      <c r="E965" s="6" t="s">
        <v>53</v>
      </c>
      <c r="F965" s="6" t="s">
        <v>54</v>
      </c>
      <c r="G965" s="6" t="s">
        <v>22</v>
      </c>
      <c r="H965" s="8">
        <v>0.25000000000000006</v>
      </c>
      <c r="I965" s="9">
        <v>5750</v>
      </c>
      <c r="J965" s="10">
        <v>1437.5000000000002</v>
      </c>
      <c r="K965" s="10">
        <v>790.62500000000023</v>
      </c>
      <c r="L965" s="11">
        <v>0.55000000000000004</v>
      </c>
      <c r="M965" s="28">
        <v>646.875</v>
      </c>
    </row>
    <row r="966" spans="1:13" ht="15.75" customHeight="1" x14ac:dyDescent="0.25">
      <c r="A966" s="6" t="s">
        <v>23</v>
      </c>
      <c r="B966" s="6">
        <v>1197831</v>
      </c>
      <c r="C966" s="7">
        <v>44320</v>
      </c>
      <c r="D966" s="6" t="s">
        <v>24</v>
      </c>
      <c r="E966" s="6" t="s">
        <v>53</v>
      </c>
      <c r="F966" s="6" t="s">
        <v>54</v>
      </c>
      <c r="G966" s="6" t="s">
        <v>17</v>
      </c>
      <c r="H966" s="8">
        <v>0.14999999999999997</v>
      </c>
      <c r="I966" s="9">
        <v>7250</v>
      </c>
      <c r="J966" s="10">
        <v>1087.4999999999998</v>
      </c>
      <c r="K966" s="10">
        <v>434.99999999999989</v>
      </c>
      <c r="L966" s="11">
        <v>0.39999999999999997</v>
      </c>
      <c r="M966" s="28">
        <v>652.49999999999989</v>
      </c>
    </row>
    <row r="967" spans="1:13" ht="15.75" customHeight="1" x14ac:dyDescent="0.25">
      <c r="A967" s="6" t="s">
        <v>23</v>
      </c>
      <c r="B967" s="6">
        <v>1197831</v>
      </c>
      <c r="C967" s="7">
        <v>44320</v>
      </c>
      <c r="D967" s="6" t="s">
        <v>24</v>
      </c>
      <c r="E967" s="6" t="s">
        <v>53</v>
      </c>
      <c r="F967" s="6" t="s">
        <v>54</v>
      </c>
      <c r="G967" s="6" t="s">
        <v>18</v>
      </c>
      <c r="H967" s="8">
        <v>0.25000000000000006</v>
      </c>
      <c r="I967" s="9">
        <v>7500</v>
      </c>
      <c r="J967" s="10">
        <v>1875.0000000000005</v>
      </c>
      <c r="K967" s="10">
        <v>750.00000000000011</v>
      </c>
      <c r="L967" s="11">
        <v>0.39999999999999997</v>
      </c>
      <c r="M967" s="28">
        <v>1125.0000000000005</v>
      </c>
    </row>
    <row r="968" spans="1:13" ht="15.75" customHeight="1" x14ac:dyDescent="0.25">
      <c r="A968" s="6" t="s">
        <v>23</v>
      </c>
      <c r="B968" s="6">
        <v>1197831</v>
      </c>
      <c r="C968" s="7">
        <v>44320</v>
      </c>
      <c r="D968" s="6" t="s">
        <v>24</v>
      </c>
      <c r="E968" s="6" t="s">
        <v>53</v>
      </c>
      <c r="F968" s="6" t="s">
        <v>54</v>
      </c>
      <c r="G968" s="6" t="s">
        <v>19</v>
      </c>
      <c r="H968" s="8">
        <v>0.19999999999999996</v>
      </c>
      <c r="I968" s="9">
        <v>6000</v>
      </c>
      <c r="J968" s="10">
        <v>1199.9999999999998</v>
      </c>
      <c r="K968" s="10">
        <v>479.99999999999989</v>
      </c>
      <c r="L968" s="11">
        <v>0.39999999999999997</v>
      </c>
      <c r="M968" s="28">
        <v>719.99999999999989</v>
      </c>
    </row>
    <row r="969" spans="1:13" ht="15.75" customHeight="1" x14ac:dyDescent="0.25">
      <c r="A969" s="6" t="s">
        <v>23</v>
      </c>
      <c r="B969" s="6">
        <v>1197831</v>
      </c>
      <c r="C969" s="7">
        <v>44320</v>
      </c>
      <c r="D969" s="6" t="s">
        <v>24</v>
      </c>
      <c r="E969" s="6" t="s">
        <v>53</v>
      </c>
      <c r="F969" s="6" t="s">
        <v>54</v>
      </c>
      <c r="G969" s="6" t="s">
        <v>20</v>
      </c>
      <c r="H969" s="8">
        <v>0.30000000000000004</v>
      </c>
      <c r="I969" s="9">
        <v>5250</v>
      </c>
      <c r="J969" s="10">
        <v>1575.0000000000002</v>
      </c>
      <c r="K969" s="10">
        <v>787.50000000000011</v>
      </c>
      <c r="L969" s="11">
        <v>0.5</v>
      </c>
      <c r="M969" s="28">
        <v>787.50000000000011</v>
      </c>
    </row>
    <row r="970" spans="1:13" ht="15.75" customHeight="1" x14ac:dyDescent="0.25">
      <c r="A970" s="6" t="s">
        <v>23</v>
      </c>
      <c r="B970" s="6">
        <v>1197831</v>
      </c>
      <c r="C970" s="7">
        <v>44320</v>
      </c>
      <c r="D970" s="6" t="s">
        <v>24</v>
      </c>
      <c r="E970" s="6" t="s">
        <v>53</v>
      </c>
      <c r="F970" s="6" t="s">
        <v>54</v>
      </c>
      <c r="G970" s="6" t="s">
        <v>21</v>
      </c>
      <c r="H970" s="8">
        <v>0.45</v>
      </c>
      <c r="I970" s="9">
        <v>4250</v>
      </c>
      <c r="J970" s="10">
        <v>1912.5</v>
      </c>
      <c r="K970" s="10">
        <v>669.375</v>
      </c>
      <c r="L970" s="11">
        <v>0.35</v>
      </c>
      <c r="M970" s="28">
        <v>1243.125</v>
      </c>
    </row>
    <row r="971" spans="1:13" ht="15.75" customHeight="1" x14ac:dyDescent="0.25">
      <c r="A971" s="6" t="s">
        <v>23</v>
      </c>
      <c r="B971" s="6">
        <v>1197831</v>
      </c>
      <c r="C971" s="7">
        <v>44320</v>
      </c>
      <c r="D971" s="6" t="s">
        <v>24</v>
      </c>
      <c r="E971" s="6" t="s">
        <v>53</v>
      </c>
      <c r="F971" s="6" t="s">
        <v>54</v>
      </c>
      <c r="G971" s="6" t="s">
        <v>22</v>
      </c>
      <c r="H971" s="8">
        <v>0.4</v>
      </c>
      <c r="I971" s="9">
        <v>7750</v>
      </c>
      <c r="J971" s="10">
        <v>3100</v>
      </c>
      <c r="K971" s="10">
        <v>1705.0000000000002</v>
      </c>
      <c r="L971" s="11">
        <v>0.55000000000000004</v>
      </c>
      <c r="M971" s="28">
        <v>1394.9999999999998</v>
      </c>
    </row>
    <row r="972" spans="1:13" ht="15.75" customHeight="1" x14ac:dyDescent="0.25">
      <c r="A972" s="6" t="s">
        <v>23</v>
      </c>
      <c r="B972" s="6">
        <v>1197831</v>
      </c>
      <c r="C972" s="7">
        <v>44350</v>
      </c>
      <c r="D972" s="6" t="s">
        <v>24</v>
      </c>
      <c r="E972" s="6" t="s">
        <v>53</v>
      </c>
      <c r="F972" s="6" t="s">
        <v>54</v>
      </c>
      <c r="G972" s="6" t="s">
        <v>17</v>
      </c>
      <c r="H972" s="8">
        <v>0.4</v>
      </c>
      <c r="I972" s="9">
        <v>7750</v>
      </c>
      <c r="J972" s="10">
        <v>3100</v>
      </c>
      <c r="K972" s="10">
        <v>1240</v>
      </c>
      <c r="L972" s="11">
        <v>0.39999999999999997</v>
      </c>
      <c r="M972" s="28">
        <v>1860</v>
      </c>
    </row>
    <row r="973" spans="1:13" ht="15.75" customHeight="1" x14ac:dyDescent="0.25">
      <c r="A973" s="6" t="s">
        <v>23</v>
      </c>
      <c r="B973" s="6">
        <v>1197831</v>
      </c>
      <c r="C973" s="7">
        <v>44350</v>
      </c>
      <c r="D973" s="6" t="s">
        <v>24</v>
      </c>
      <c r="E973" s="6" t="s">
        <v>53</v>
      </c>
      <c r="F973" s="6" t="s">
        <v>54</v>
      </c>
      <c r="G973" s="6" t="s">
        <v>18</v>
      </c>
      <c r="H973" s="8">
        <v>0.45</v>
      </c>
      <c r="I973" s="9">
        <v>7750</v>
      </c>
      <c r="J973" s="10">
        <v>3487.5</v>
      </c>
      <c r="K973" s="10">
        <v>1394.9999999999998</v>
      </c>
      <c r="L973" s="11">
        <v>0.39999999999999997</v>
      </c>
      <c r="M973" s="28">
        <v>2092.5</v>
      </c>
    </row>
    <row r="974" spans="1:13" ht="15.75" customHeight="1" x14ac:dyDescent="0.25">
      <c r="A974" s="6" t="s">
        <v>23</v>
      </c>
      <c r="B974" s="6">
        <v>1197831</v>
      </c>
      <c r="C974" s="7">
        <v>44350</v>
      </c>
      <c r="D974" s="6" t="s">
        <v>24</v>
      </c>
      <c r="E974" s="6" t="s">
        <v>53</v>
      </c>
      <c r="F974" s="6" t="s">
        <v>54</v>
      </c>
      <c r="G974" s="6" t="s">
        <v>19</v>
      </c>
      <c r="H974" s="8">
        <v>0.4</v>
      </c>
      <c r="I974" s="9">
        <v>6500</v>
      </c>
      <c r="J974" s="10">
        <v>2600</v>
      </c>
      <c r="K974" s="10">
        <v>1040</v>
      </c>
      <c r="L974" s="11">
        <v>0.39999999999999997</v>
      </c>
      <c r="M974" s="28">
        <v>1560</v>
      </c>
    </row>
    <row r="975" spans="1:13" ht="15.75" customHeight="1" x14ac:dyDescent="0.25">
      <c r="A975" s="6" t="s">
        <v>23</v>
      </c>
      <c r="B975" s="6">
        <v>1197831</v>
      </c>
      <c r="C975" s="7">
        <v>44350</v>
      </c>
      <c r="D975" s="6" t="s">
        <v>24</v>
      </c>
      <c r="E975" s="6" t="s">
        <v>53</v>
      </c>
      <c r="F975" s="6" t="s">
        <v>54</v>
      </c>
      <c r="G975" s="6" t="s">
        <v>20</v>
      </c>
      <c r="H975" s="8">
        <v>0.4</v>
      </c>
      <c r="I975" s="9">
        <v>6000</v>
      </c>
      <c r="J975" s="10">
        <v>2400</v>
      </c>
      <c r="K975" s="10">
        <v>1200</v>
      </c>
      <c r="L975" s="11">
        <v>0.5</v>
      </c>
      <c r="M975" s="28">
        <v>1200</v>
      </c>
    </row>
    <row r="976" spans="1:13" ht="15.75" customHeight="1" x14ac:dyDescent="0.25">
      <c r="A976" s="6" t="s">
        <v>23</v>
      </c>
      <c r="B976" s="6">
        <v>1197831</v>
      </c>
      <c r="C976" s="7">
        <v>44350</v>
      </c>
      <c r="D976" s="6" t="s">
        <v>24</v>
      </c>
      <c r="E976" s="6" t="s">
        <v>53</v>
      </c>
      <c r="F976" s="6" t="s">
        <v>54</v>
      </c>
      <c r="G976" s="6" t="s">
        <v>21</v>
      </c>
      <c r="H976" s="8">
        <v>0.45</v>
      </c>
      <c r="I976" s="9">
        <v>5000</v>
      </c>
      <c r="J976" s="10">
        <v>2250</v>
      </c>
      <c r="K976" s="10">
        <v>787.5</v>
      </c>
      <c r="L976" s="11">
        <v>0.35</v>
      </c>
      <c r="M976" s="28">
        <v>1462.5</v>
      </c>
    </row>
    <row r="977" spans="1:13" ht="15.75" customHeight="1" x14ac:dyDescent="0.25">
      <c r="A977" s="6" t="s">
        <v>23</v>
      </c>
      <c r="B977" s="6">
        <v>1197831</v>
      </c>
      <c r="C977" s="7">
        <v>44350</v>
      </c>
      <c r="D977" s="6" t="s">
        <v>24</v>
      </c>
      <c r="E977" s="6" t="s">
        <v>53</v>
      </c>
      <c r="F977" s="6" t="s">
        <v>54</v>
      </c>
      <c r="G977" s="6" t="s">
        <v>22</v>
      </c>
      <c r="H977" s="8">
        <v>0.5</v>
      </c>
      <c r="I977" s="9">
        <v>8750</v>
      </c>
      <c r="J977" s="10">
        <v>4375</v>
      </c>
      <c r="K977" s="10">
        <v>2406.25</v>
      </c>
      <c r="L977" s="11">
        <v>0.55000000000000004</v>
      </c>
      <c r="M977" s="28">
        <v>1968.75</v>
      </c>
    </row>
    <row r="978" spans="1:13" ht="15.75" customHeight="1" x14ac:dyDescent="0.25">
      <c r="A978" s="6" t="s">
        <v>23</v>
      </c>
      <c r="B978" s="6">
        <v>1197831</v>
      </c>
      <c r="C978" s="7">
        <v>44382</v>
      </c>
      <c r="D978" s="6" t="s">
        <v>24</v>
      </c>
      <c r="E978" s="6" t="s">
        <v>53</v>
      </c>
      <c r="F978" s="6" t="s">
        <v>54</v>
      </c>
      <c r="G978" s="6" t="s">
        <v>17</v>
      </c>
      <c r="H978" s="8">
        <v>0.4</v>
      </c>
      <c r="I978" s="9">
        <v>8250</v>
      </c>
      <c r="J978" s="10">
        <v>3300</v>
      </c>
      <c r="K978" s="10">
        <v>1484.9999999999998</v>
      </c>
      <c r="L978" s="11">
        <v>0.44999999999999996</v>
      </c>
      <c r="M978" s="28">
        <v>1815.0000000000002</v>
      </c>
    </row>
    <row r="979" spans="1:13" ht="15.75" customHeight="1" x14ac:dyDescent="0.25">
      <c r="A979" s="6" t="s">
        <v>23</v>
      </c>
      <c r="B979" s="6">
        <v>1197831</v>
      </c>
      <c r="C979" s="7">
        <v>44382</v>
      </c>
      <c r="D979" s="6" t="s">
        <v>24</v>
      </c>
      <c r="E979" s="6" t="s">
        <v>53</v>
      </c>
      <c r="F979" s="6" t="s">
        <v>54</v>
      </c>
      <c r="G979" s="6" t="s">
        <v>18</v>
      </c>
      <c r="H979" s="8">
        <v>0.45</v>
      </c>
      <c r="I979" s="9">
        <v>8250</v>
      </c>
      <c r="J979" s="10">
        <v>3712.5</v>
      </c>
      <c r="K979" s="10">
        <v>1670.6249999999998</v>
      </c>
      <c r="L979" s="11">
        <v>0.44999999999999996</v>
      </c>
      <c r="M979" s="28">
        <v>2041.8750000000002</v>
      </c>
    </row>
    <row r="980" spans="1:13" ht="15.75" customHeight="1" x14ac:dyDescent="0.25">
      <c r="A980" s="6" t="s">
        <v>23</v>
      </c>
      <c r="B980" s="6">
        <v>1197831</v>
      </c>
      <c r="C980" s="7">
        <v>44382</v>
      </c>
      <c r="D980" s="6" t="s">
        <v>24</v>
      </c>
      <c r="E980" s="6" t="s">
        <v>53</v>
      </c>
      <c r="F980" s="6" t="s">
        <v>54</v>
      </c>
      <c r="G980" s="6" t="s">
        <v>19</v>
      </c>
      <c r="H980" s="8">
        <v>0.4</v>
      </c>
      <c r="I980" s="9">
        <v>9750</v>
      </c>
      <c r="J980" s="10">
        <v>3900</v>
      </c>
      <c r="K980" s="10">
        <v>1754.9999999999998</v>
      </c>
      <c r="L980" s="11">
        <v>0.44999999999999996</v>
      </c>
      <c r="M980" s="28">
        <v>2145</v>
      </c>
    </row>
    <row r="981" spans="1:13" ht="15.75" customHeight="1" x14ac:dyDescent="0.25">
      <c r="A981" s="6" t="s">
        <v>23</v>
      </c>
      <c r="B981" s="6">
        <v>1197831</v>
      </c>
      <c r="C981" s="7">
        <v>44382</v>
      </c>
      <c r="D981" s="6" t="s">
        <v>24</v>
      </c>
      <c r="E981" s="6" t="s">
        <v>53</v>
      </c>
      <c r="F981" s="6" t="s">
        <v>54</v>
      </c>
      <c r="G981" s="6" t="s">
        <v>20</v>
      </c>
      <c r="H981" s="8">
        <v>0.4</v>
      </c>
      <c r="I981" s="9">
        <v>5750</v>
      </c>
      <c r="J981" s="10">
        <v>2300</v>
      </c>
      <c r="K981" s="10">
        <v>1265</v>
      </c>
      <c r="L981" s="11">
        <v>0.55000000000000004</v>
      </c>
      <c r="M981" s="28">
        <v>1035</v>
      </c>
    </row>
    <row r="982" spans="1:13" ht="15.75" customHeight="1" x14ac:dyDescent="0.25">
      <c r="A982" s="6" t="s">
        <v>23</v>
      </c>
      <c r="B982" s="6">
        <v>1197831</v>
      </c>
      <c r="C982" s="7">
        <v>44382</v>
      </c>
      <c r="D982" s="6" t="s">
        <v>24</v>
      </c>
      <c r="E982" s="6" t="s">
        <v>53</v>
      </c>
      <c r="F982" s="6" t="s">
        <v>54</v>
      </c>
      <c r="G982" s="6" t="s">
        <v>21</v>
      </c>
      <c r="H982" s="8">
        <v>0.45</v>
      </c>
      <c r="I982" s="9">
        <v>5500</v>
      </c>
      <c r="J982" s="10">
        <v>2475</v>
      </c>
      <c r="K982" s="10">
        <v>989.99999999999989</v>
      </c>
      <c r="L982" s="11">
        <v>0.39999999999999997</v>
      </c>
      <c r="M982" s="28">
        <v>1485</v>
      </c>
    </row>
    <row r="983" spans="1:13" ht="15.75" customHeight="1" x14ac:dyDescent="0.25">
      <c r="A983" s="6" t="s">
        <v>23</v>
      </c>
      <c r="B983" s="6">
        <v>1197831</v>
      </c>
      <c r="C983" s="7">
        <v>44382</v>
      </c>
      <c r="D983" s="6" t="s">
        <v>24</v>
      </c>
      <c r="E983" s="6" t="s">
        <v>53</v>
      </c>
      <c r="F983" s="6" t="s">
        <v>54</v>
      </c>
      <c r="G983" s="6" t="s">
        <v>22</v>
      </c>
      <c r="H983" s="8">
        <v>0.54999999999999993</v>
      </c>
      <c r="I983" s="9">
        <v>8250</v>
      </c>
      <c r="J983" s="10">
        <v>4537.4999999999991</v>
      </c>
      <c r="K983" s="10">
        <v>2722.5</v>
      </c>
      <c r="L983" s="11">
        <v>0.60000000000000009</v>
      </c>
      <c r="M983" s="28">
        <v>1814.9999999999991</v>
      </c>
    </row>
    <row r="984" spans="1:13" ht="15.75" customHeight="1" x14ac:dyDescent="0.25">
      <c r="A984" s="6" t="s">
        <v>23</v>
      </c>
      <c r="B984" s="6">
        <v>1197831</v>
      </c>
      <c r="C984" s="7">
        <v>44415</v>
      </c>
      <c r="D984" s="6" t="s">
        <v>24</v>
      </c>
      <c r="E984" s="6" t="s">
        <v>53</v>
      </c>
      <c r="F984" s="6" t="s">
        <v>54</v>
      </c>
      <c r="G984" s="6" t="s">
        <v>17</v>
      </c>
      <c r="H984" s="8">
        <v>0.45</v>
      </c>
      <c r="I984" s="9">
        <v>7750</v>
      </c>
      <c r="J984" s="10">
        <v>3487.5</v>
      </c>
      <c r="K984" s="10">
        <v>1569.3749999999998</v>
      </c>
      <c r="L984" s="11">
        <v>0.44999999999999996</v>
      </c>
      <c r="M984" s="28">
        <v>1918.1250000000002</v>
      </c>
    </row>
    <row r="985" spans="1:13" ht="15.75" customHeight="1" x14ac:dyDescent="0.25">
      <c r="A985" s="6" t="s">
        <v>23</v>
      </c>
      <c r="B985" s="6">
        <v>1197831</v>
      </c>
      <c r="C985" s="7">
        <v>44415</v>
      </c>
      <c r="D985" s="6" t="s">
        <v>24</v>
      </c>
      <c r="E985" s="6" t="s">
        <v>53</v>
      </c>
      <c r="F985" s="6" t="s">
        <v>54</v>
      </c>
      <c r="G985" s="6" t="s">
        <v>18</v>
      </c>
      <c r="H985" s="8">
        <v>0.55000000000000004</v>
      </c>
      <c r="I985" s="9">
        <v>7750</v>
      </c>
      <c r="J985" s="10">
        <v>4262.5</v>
      </c>
      <c r="K985" s="10">
        <v>1918.1249999999998</v>
      </c>
      <c r="L985" s="11">
        <v>0.44999999999999996</v>
      </c>
      <c r="M985" s="28">
        <v>2344.375</v>
      </c>
    </row>
    <row r="986" spans="1:13" ht="15.75" customHeight="1" x14ac:dyDescent="0.25">
      <c r="A986" s="6" t="s">
        <v>23</v>
      </c>
      <c r="B986" s="6">
        <v>1197831</v>
      </c>
      <c r="C986" s="7">
        <v>44415</v>
      </c>
      <c r="D986" s="6" t="s">
        <v>24</v>
      </c>
      <c r="E986" s="6" t="s">
        <v>53</v>
      </c>
      <c r="F986" s="6" t="s">
        <v>54</v>
      </c>
      <c r="G986" s="6" t="s">
        <v>19</v>
      </c>
      <c r="H986" s="8">
        <v>0.5</v>
      </c>
      <c r="I986" s="9">
        <v>9500</v>
      </c>
      <c r="J986" s="10">
        <v>4750</v>
      </c>
      <c r="K986" s="10">
        <v>2137.5</v>
      </c>
      <c r="L986" s="11">
        <v>0.44999999999999996</v>
      </c>
      <c r="M986" s="28">
        <v>2612.5</v>
      </c>
    </row>
    <row r="987" spans="1:13" ht="15.75" customHeight="1" x14ac:dyDescent="0.25">
      <c r="A987" s="6" t="s">
        <v>23</v>
      </c>
      <c r="B987" s="6">
        <v>1197831</v>
      </c>
      <c r="C987" s="7">
        <v>44415</v>
      </c>
      <c r="D987" s="6" t="s">
        <v>24</v>
      </c>
      <c r="E987" s="6" t="s">
        <v>53</v>
      </c>
      <c r="F987" s="6" t="s">
        <v>54</v>
      </c>
      <c r="G987" s="6" t="s">
        <v>20</v>
      </c>
      <c r="H987" s="8">
        <v>0.45</v>
      </c>
      <c r="I987" s="9">
        <v>4750</v>
      </c>
      <c r="J987" s="10">
        <v>2137.5</v>
      </c>
      <c r="K987" s="10">
        <v>1175.625</v>
      </c>
      <c r="L987" s="11">
        <v>0.55000000000000004</v>
      </c>
      <c r="M987" s="28">
        <v>961.875</v>
      </c>
    </row>
    <row r="988" spans="1:13" ht="15.75" customHeight="1" x14ac:dyDescent="0.25">
      <c r="A988" s="6" t="s">
        <v>23</v>
      </c>
      <c r="B988" s="6">
        <v>1197831</v>
      </c>
      <c r="C988" s="7">
        <v>44415</v>
      </c>
      <c r="D988" s="6" t="s">
        <v>24</v>
      </c>
      <c r="E988" s="6" t="s">
        <v>53</v>
      </c>
      <c r="F988" s="6" t="s">
        <v>54</v>
      </c>
      <c r="G988" s="6" t="s">
        <v>21</v>
      </c>
      <c r="H988" s="8">
        <v>0.5</v>
      </c>
      <c r="I988" s="9">
        <v>4750</v>
      </c>
      <c r="J988" s="10">
        <v>2375</v>
      </c>
      <c r="K988" s="10">
        <v>949.99999999999989</v>
      </c>
      <c r="L988" s="11">
        <v>0.39999999999999997</v>
      </c>
      <c r="M988" s="28">
        <v>1425</v>
      </c>
    </row>
    <row r="989" spans="1:13" ht="15.75" customHeight="1" x14ac:dyDescent="0.25">
      <c r="A989" s="6" t="s">
        <v>23</v>
      </c>
      <c r="B989" s="6">
        <v>1197831</v>
      </c>
      <c r="C989" s="7">
        <v>44415</v>
      </c>
      <c r="D989" s="6" t="s">
        <v>24</v>
      </c>
      <c r="E989" s="6" t="s">
        <v>53</v>
      </c>
      <c r="F989" s="6" t="s">
        <v>54</v>
      </c>
      <c r="G989" s="6" t="s">
        <v>22</v>
      </c>
      <c r="H989" s="8">
        <v>0.54999999999999993</v>
      </c>
      <c r="I989" s="9">
        <v>7250</v>
      </c>
      <c r="J989" s="10">
        <v>3987.4999999999995</v>
      </c>
      <c r="K989" s="10">
        <v>2392.5</v>
      </c>
      <c r="L989" s="11">
        <v>0.60000000000000009</v>
      </c>
      <c r="M989" s="28">
        <v>1594.9999999999995</v>
      </c>
    </row>
    <row r="990" spans="1:13" ht="15.75" customHeight="1" x14ac:dyDescent="0.25">
      <c r="A990" s="6" t="s">
        <v>23</v>
      </c>
      <c r="B990" s="6">
        <v>1197831</v>
      </c>
      <c r="C990" s="7">
        <v>44443</v>
      </c>
      <c r="D990" s="6" t="s">
        <v>24</v>
      </c>
      <c r="E990" s="6" t="s">
        <v>53</v>
      </c>
      <c r="F990" s="6" t="s">
        <v>54</v>
      </c>
      <c r="G990" s="6" t="s">
        <v>17</v>
      </c>
      <c r="H990" s="8">
        <v>0.5</v>
      </c>
      <c r="I990" s="9">
        <v>6750</v>
      </c>
      <c r="J990" s="10">
        <v>3375</v>
      </c>
      <c r="K990" s="10">
        <v>1518.7499999999998</v>
      </c>
      <c r="L990" s="11">
        <v>0.44999999999999996</v>
      </c>
      <c r="M990" s="28">
        <v>1856.2500000000002</v>
      </c>
    </row>
    <row r="991" spans="1:13" ht="15.75" customHeight="1" x14ac:dyDescent="0.25">
      <c r="A991" s="6" t="s">
        <v>23</v>
      </c>
      <c r="B991" s="6">
        <v>1197831</v>
      </c>
      <c r="C991" s="7">
        <v>44443</v>
      </c>
      <c r="D991" s="6" t="s">
        <v>24</v>
      </c>
      <c r="E991" s="6" t="s">
        <v>53</v>
      </c>
      <c r="F991" s="6" t="s">
        <v>54</v>
      </c>
      <c r="G991" s="6" t="s">
        <v>18</v>
      </c>
      <c r="H991" s="8">
        <v>0.5</v>
      </c>
      <c r="I991" s="9">
        <v>6250</v>
      </c>
      <c r="J991" s="10">
        <v>3125</v>
      </c>
      <c r="K991" s="10">
        <v>1406.2499999999998</v>
      </c>
      <c r="L991" s="11">
        <v>0.44999999999999996</v>
      </c>
      <c r="M991" s="28">
        <v>1718.7500000000002</v>
      </c>
    </row>
    <row r="992" spans="1:13" ht="15.75" customHeight="1" x14ac:dyDescent="0.25">
      <c r="A992" s="6" t="s">
        <v>23</v>
      </c>
      <c r="B992" s="6">
        <v>1197831</v>
      </c>
      <c r="C992" s="7">
        <v>44443</v>
      </c>
      <c r="D992" s="6" t="s">
        <v>24</v>
      </c>
      <c r="E992" s="6" t="s">
        <v>53</v>
      </c>
      <c r="F992" s="6" t="s">
        <v>54</v>
      </c>
      <c r="G992" s="6" t="s">
        <v>19</v>
      </c>
      <c r="H992" s="8">
        <v>0.54999999999999993</v>
      </c>
      <c r="I992" s="9">
        <v>6750</v>
      </c>
      <c r="J992" s="10">
        <v>3712.4999999999995</v>
      </c>
      <c r="K992" s="10">
        <v>1670.6249999999995</v>
      </c>
      <c r="L992" s="11">
        <v>0.44999999999999996</v>
      </c>
      <c r="M992" s="28">
        <v>2041.875</v>
      </c>
    </row>
    <row r="993" spans="1:13" ht="15.75" customHeight="1" x14ac:dyDescent="0.25">
      <c r="A993" s="6" t="s">
        <v>23</v>
      </c>
      <c r="B993" s="6">
        <v>1197831</v>
      </c>
      <c r="C993" s="7">
        <v>44443</v>
      </c>
      <c r="D993" s="6" t="s">
        <v>24</v>
      </c>
      <c r="E993" s="6" t="s">
        <v>53</v>
      </c>
      <c r="F993" s="6" t="s">
        <v>54</v>
      </c>
      <c r="G993" s="6" t="s">
        <v>20</v>
      </c>
      <c r="H993" s="8">
        <v>0.54999999999999993</v>
      </c>
      <c r="I993" s="9">
        <v>4000</v>
      </c>
      <c r="J993" s="10">
        <v>2199.9999999999995</v>
      </c>
      <c r="K993" s="10">
        <v>1209.9999999999998</v>
      </c>
      <c r="L993" s="11">
        <v>0.55000000000000004</v>
      </c>
      <c r="M993" s="28">
        <v>989.99999999999977</v>
      </c>
    </row>
    <row r="994" spans="1:13" ht="15.75" customHeight="1" x14ac:dyDescent="0.25">
      <c r="A994" s="6" t="s">
        <v>23</v>
      </c>
      <c r="B994" s="6">
        <v>1197831</v>
      </c>
      <c r="C994" s="7">
        <v>44443</v>
      </c>
      <c r="D994" s="6" t="s">
        <v>24</v>
      </c>
      <c r="E994" s="6" t="s">
        <v>53</v>
      </c>
      <c r="F994" s="6" t="s">
        <v>54</v>
      </c>
      <c r="G994" s="6" t="s">
        <v>21</v>
      </c>
      <c r="H994" s="8">
        <v>0.5</v>
      </c>
      <c r="I994" s="9">
        <v>4000</v>
      </c>
      <c r="J994" s="10">
        <v>2000</v>
      </c>
      <c r="K994" s="10">
        <v>799.99999999999989</v>
      </c>
      <c r="L994" s="11">
        <v>0.39999999999999997</v>
      </c>
      <c r="M994" s="28">
        <v>1200</v>
      </c>
    </row>
    <row r="995" spans="1:13" ht="15.75" customHeight="1" x14ac:dyDescent="0.25">
      <c r="A995" s="6" t="s">
        <v>23</v>
      </c>
      <c r="B995" s="6">
        <v>1197831</v>
      </c>
      <c r="C995" s="7">
        <v>44443</v>
      </c>
      <c r="D995" s="6" t="s">
        <v>24</v>
      </c>
      <c r="E995" s="6" t="s">
        <v>53</v>
      </c>
      <c r="F995" s="6" t="s">
        <v>54</v>
      </c>
      <c r="G995" s="6" t="s">
        <v>22</v>
      </c>
      <c r="H995" s="8">
        <v>0.45</v>
      </c>
      <c r="I995" s="9">
        <v>6250</v>
      </c>
      <c r="J995" s="10">
        <v>2812.5</v>
      </c>
      <c r="K995" s="10">
        <v>1687.5000000000002</v>
      </c>
      <c r="L995" s="11">
        <v>0.60000000000000009</v>
      </c>
      <c r="M995" s="28">
        <v>1124.9999999999998</v>
      </c>
    </row>
    <row r="996" spans="1:13" ht="15.75" customHeight="1" x14ac:dyDescent="0.25">
      <c r="A996" s="6" t="s">
        <v>23</v>
      </c>
      <c r="B996" s="6">
        <v>1197831</v>
      </c>
      <c r="C996" s="7">
        <v>44472</v>
      </c>
      <c r="D996" s="6" t="s">
        <v>24</v>
      </c>
      <c r="E996" s="6" t="s">
        <v>53</v>
      </c>
      <c r="F996" s="6" t="s">
        <v>54</v>
      </c>
      <c r="G996" s="6" t="s">
        <v>17</v>
      </c>
      <c r="H996" s="8">
        <v>0.35000000000000003</v>
      </c>
      <c r="I996" s="9">
        <v>5750</v>
      </c>
      <c r="J996" s="10">
        <v>2012.5000000000002</v>
      </c>
      <c r="K996" s="10">
        <v>905.625</v>
      </c>
      <c r="L996" s="11">
        <v>0.44999999999999996</v>
      </c>
      <c r="M996" s="28">
        <v>1106.8750000000002</v>
      </c>
    </row>
    <row r="997" spans="1:13" ht="15.75" customHeight="1" x14ac:dyDescent="0.25">
      <c r="A997" s="6" t="s">
        <v>23</v>
      </c>
      <c r="B997" s="6">
        <v>1197831</v>
      </c>
      <c r="C997" s="7">
        <v>44472</v>
      </c>
      <c r="D997" s="6" t="s">
        <v>24</v>
      </c>
      <c r="E997" s="6" t="s">
        <v>53</v>
      </c>
      <c r="F997" s="6" t="s">
        <v>54</v>
      </c>
      <c r="G997" s="6" t="s">
        <v>18</v>
      </c>
      <c r="H997" s="8">
        <v>0.35000000000000003</v>
      </c>
      <c r="I997" s="9">
        <v>5750</v>
      </c>
      <c r="J997" s="10">
        <v>2012.5000000000002</v>
      </c>
      <c r="K997" s="10">
        <v>905.625</v>
      </c>
      <c r="L997" s="11">
        <v>0.44999999999999996</v>
      </c>
      <c r="M997" s="28">
        <v>1106.8750000000002</v>
      </c>
    </row>
    <row r="998" spans="1:13" ht="15.75" customHeight="1" x14ac:dyDescent="0.25">
      <c r="A998" s="6" t="s">
        <v>23</v>
      </c>
      <c r="B998" s="6">
        <v>1197831</v>
      </c>
      <c r="C998" s="7">
        <v>44472</v>
      </c>
      <c r="D998" s="6" t="s">
        <v>24</v>
      </c>
      <c r="E998" s="6" t="s">
        <v>53</v>
      </c>
      <c r="F998" s="6" t="s">
        <v>54</v>
      </c>
      <c r="G998" s="6" t="s">
        <v>19</v>
      </c>
      <c r="H998" s="8">
        <v>0.4</v>
      </c>
      <c r="I998" s="9">
        <v>5250</v>
      </c>
      <c r="J998" s="10">
        <v>2100</v>
      </c>
      <c r="K998" s="10">
        <v>944.99999999999989</v>
      </c>
      <c r="L998" s="11">
        <v>0.44999999999999996</v>
      </c>
      <c r="M998" s="28">
        <v>1155</v>
      </c>
    </row>
    <row r="999" spans="1:13" ht="15.75" customHeight="1" x14ac:dyDescent="0.25">
      <c r="A999" s="6" t="s">
        <v>23</v>
      </c>
      <c r="B999" s="6">
        <v>1197831</v>
      </c>
      <c r="C999" s="7">
        <v>44472</v>
      </c>
      <c r="D999" s="6" t="s">
        <v>24</v>
      </c>
      <c r="E999" s="6" t="s">
        <v>53</v>
      </c>
      <c r="F999" s="6" t="s">
        <v>54</v>
      </c>
      <c r="G999" s="6" t="s">
        <v>20</v>
      </c>
      <c r="H999" s="8">
        <v>0.4</v>
      </c>
      <c r="I999" s="9">
        <v>3750</v>
      </c>
      <c r="J999" s="10">
        <v>1500</v>
      </c>
      <c r="K999" s="10">
        <v>825.00000000000011</v>
      </c>
      <c r="L999" s="11">
        <v>0.55000000000000004</v>
      </c>
      <c r="M999" s="28">
        <v>674.99999999999989</v>
      </c>
    </row>
    <row r="1000" spans="1:13" ht="15.75" customHeight="1" x14ac:dyDescent="0.25">
      <c r="A1000" s="6" t="s">
        <v>23</v>
      </c>
      <c r="B1000" s="6">
        <v>1197831</v>
      </c>
      <c r="C1000" s="7">
        <v>44472</v>
      </c>
      <c r="D1000" s="6" t="s">
        <v>24</v>
      </c>
      <c r="E1000" s="6" t="s">
        <v>53</v>
      </c>
      <c r="F1000" s="6" t="s">
        <v>54</v>
      </c>
      <c r="G1000" s="6" t="s">
        <v>21</v>
      </c>
      <c r="H1000" s="8">
        <v>0.35000000000000003</v>
      </c>
      <c r="I1000" s="9">
        <v>3500</v>
      </c>
      <c r="J1000" s="10">
        <v>1225.0000000000002</v>
      </c>
      <c r="K1000" s="10">
        <v>490.00000000000006</v>
      </c>
      <c r="L1000" s="11">
        <v>0.39999999999999997</v>
      </c>
      <c r="M1000" s="28">
        <v>735.00000000000023</v>
      </c>
    </row>
    <row r="1001" spans="1:13" ht="15.75" customHeight="1" x14ac:dyDescent="0.25">
      <c r="A1001" s="6" t="s">
        <v>23</v>
      </c>
      <c r="B1001" s="6">
        <v>1197831</v>
      </c>
      <c r="C1001" s="7">
        <v>44472</v>
      </c>
      <c r="D1001" s="6" t="s">
        <v>24</v>
      </c>
      <c r="E1001" s="6" t="s">
        <v>53</v>
      </c>
      <c r="F1001" s="6" t="s">
        <v>54</v>
      </c>
      <c r="G1001" s="6" t="s">
        <v>22</v>
      </c>
      <c r="H1001" s="8">
        <v>0.45</v>
      </c>
      <c r="I1001" s="9">
        <v>5250</v>
      </c>
      <c r="J1001" s="10">
        <v>2362.5</v>
      </c>
      <c r="K1001" s="10">
        <v>1417.5000000000002</v>
      </c>
      <c r="L1001" s="11">
        <v>0.60000000000000009</v>
      </c>
      <c r="M1001" s="28">
        <v>944.99999999999977</v>
      </c>
    </row>
    <row r="1002" spans="1:13" ht="15.75" customHeight="1" x14ac:dyDescent="0.25">
      <c r="A1002" s="6" t="s">
        <v>23</v>
      </c>
      <c r="B1002" s="6">
        <v>1197831</v>
      </c>
      <c r="C1002" s="7">
        <v>44504</v>
      </c>
      <c r="D1002" s="6" t="s">
        <v>24</v>
      </c>
      <c r="E1002" s="6" t="s">
        <v>53</v>
      </c>
      <c r="F1002" s="6" t="s">
        <v>54</v>
      </c>
      <c r="G1002" s="6" t="s">
        <v>17</v>
      </c>
      <c r="H1002" s="8">
        <v>0.30000000000000004</v>
      </c>
      <c r="I1002" s="9">
        <v>6750</v>
      </c>
      <c r="J1002" s="10">
        <v>2025.0000000000002</v>
      </c>
      <c r="K1002" s="10">
        <v>911.25</v>
      </c>
      <c r="L1002" s="11">
        <v>0.44999999999999996</v>
      </c>
      <c r="M1002" s="28">
        <v>1113.7500000000002</v>
      </c>
    </row>
    <row r="1003" spans="1:13" ht="15.75" customHeight="1" x14ac:dyDescent="0.25">
      <c r="A1003" s="6" t="s">
        <v>23</v>
      </c>
      <c r="B1003" s="6">
        <v>1197831</v>
      </c>
      <c r="C1003" s="7">
        <v>44504</v>
      </c>
      <c r="D1003" s="6" t="s">
        <v>24</v>
      </c>
      <c r="E1003" s="6" t="s">
        <v>53</v>
      </c>
      <c r="F1003" s="6" t="s">
        <v>54</v>
      </c>
      <c r="G1003" s="6" t="s">
        <v>18</v>
      </c>
      <c r="H1003" s="8">
        <v>0.30000000000000004</v>
      </c>
      <c r="I1003" s="9">
        <v>6750</v>
      </c>
      <c r="J1003" s="10">
        <v>2025.0000000000002</v>
      </c>
      <c r="K1003" s="10">
        <v>911.25</v>
      </c>
      <c r="L1003" s="11">
        <v>0.44999999999999996</v>
      </c>
      <c r="M1003" s="28">
        <v>1113.7500000000002</v>
      </c>
    </row>
    <row r="1004" spans="1:13" ht="15.75" customHeight="1" x14ac:dyDescent="0.25">
      <c r="A1004" s="6" t="s">
        <v>23</v>
      </c>
      <c r="B1004" s="6">
        <v>1197831</v>
      </c>
      <c r="C1004" s="7">
        <v>44504</v>
      </c>
      <c r="D1004" s="6" t="s">
        <v>24</v>
      </c>
      <c r="E1004" s="6" t="s">
        <v>53</v>
      </c>
      <c r="F1004" s="6" t="s">
        <v>54</v>
      </c>
      <c r="G1004" s="6" t="s">
        <v>19</v>
      </c>
      <c r="H1004" s="8">
        <v>0.55000000000000004</v>
      </c>
      <c r="I1004" s="9">
        <v>6000</v>
      </c>
      <c r="J1004" s="10">
        <v>3300.0000000000005</v>
      </c>
      <c r="K1004" s="10">
        <v>1485</v>
      </c>
      <c r="L1004" s="11">
        <v>0.44999999999999996</v>
      </c>
      <c r="M1004" s="28">
        <v>1815.0000000000005</v>
      </c>
    </row>
    <row r="1005" spans="1:13" ht="15.75" customHeight="1" x14ac:dyDescent="0.25">
      <c r="A1005" s="6" t="s">
        <v>23</v>
      </c>
      <c r="B1005" s="6">
        <v>1197831</v>
      </c>
      <c r="C1005" s="7">
        <v>44504</v>
      </c>
      <c r="D1005" s="6" t="s">
        <v>24</v>
      </c>
      <c r="E1005" s="6" t="s">
        <v>53</v>
      </c>
      <c r="F1005" s="6" t="s">
        <v>54</v>
      </c>
      <c r="G1005" s="6" t="s">
        <v>20</v>
      </c>
      <c r="H1005" s="8">
        <v>0.55000000000000004</v>
      </c>
      <c r="I1005" s="9">
        <v>4750</v>
      </c>
      <c r="J1005" s="10">
        <v>2612.5</v>
      </c>
      <c r="K1005" s="10">
        <v>1436.8750000000002</v>
      </c>
      <c r="L1005" s="11">
        <v>0.55000000000000004</v>
      </c>
      <c r="M1005" s="28">
        <v>1175.6249999999998</v>
      </c>
    </row>
    <row r="1006" spans="1:13" ht="15.75" customHeight="1" x14ac:dyDescent="0.25">
      <c r="A1006" s="6" t="s">
        <v>23</v>
      </c>
      <c r="B1006" s="6">
        <v>1197831</v>
      </c>
      <c r="C1006" s="7">
        <v>44504</v>
      </c>
      <c r="D1006" s="6" t="s">
        <v>24</v>
      </c>
      <c r="E1006" s="6" t="s">
        <v>53</v>
      </c>
      <c r="F1006" s="6" t="s">
        <v>54</v>
      </c>
      <c r="G1006" s="6" t="s">
        <v>21</v>
      </c>
      <c r="H1006" s="8">
        <v>0.54999999999999993</v>
      </c>
      <c r="I1006" s="9">
        <v>4500</v>
      </c>
      <c r="J1006" s="10">
        <v>2474.9999999999995</v>
      </c>
      <c r="K1006" s="10">
        <v>989.99999999999977</v>
      </c>
      <c r="L1006" s="11">
        <v>0.39999999999999997</v>
      </c>
      <c r="M1006" s="28">
        <v>1484.9999999999998</v>
      </c>
    </row>
    <row r="1007" spans="1:13" ht="15.75" customHeight="1" x14ac:dyDescent="0.25">
      <c r="A1007" s="6" t="s">
        <v>23</v>
      </c>
      <c r="B1007" s="6">
        <v>1197831</v>
      </c>
      <c r="C1007" s="7">
        <v>44504</v>
      </c>
      <c r="D1007" s="6" t="s">
        <v>24</v>
      </c>
      <c r="E1007" s="6" t="s">
        <v>53</v>
      </c>
      <c r="F1007" s="6" t="s">
        <v>54</v>
      </c>
      <c r="G1007" s="6" t="s">
        <v>22</v>
      </c>
      <c r="H1007" s="8">
        <v>0.65</v>
      </c>
      <c r="I1007" s="9">
        <v>6500</v>
      </c>
      <c r="J1007" s="10">
        <v>4225</v>
      </c>
      <c r="K1007" s="10">
        <v>2535.0000000000005</v>
      </c>
      <c r="L1007" s="11">
        <v>0.60000000000000009</v>
      </c>
      <c r="M1007" s="28">
        <v>1689.9999999999995</v>
      </c>
    </row>
    <row r="1008" spans="1:13" ht="15.75" customHeight="1" x14ac:dyDescent="0.25">
      <c r="A1008" s="6" t="s">
        <v>23</v>
      </c>
      <c r="B1008" s="6">
        <v>1197831</v>
      </c>
      <c r="C1008" s="7">
        <v>44533</v>
      </c>
      <c r="D1008" s="6" t="s">
        <v>24</v>
      </c>
      <c r="E1008" s="6" t="s">
        <v>53</v>
      </c>
      <c r="F1008" s="6" t="s">
        <v>54</v>
      </c>
      <c r="G1008" s="6" t="s">
        <v>17</v>
      </c>
      <c r="H1008" s="8">
        <v>0.54999999999999993</v>
      </c>
      <c r="I1008" s="9">
        <v>8000</v>
      </c>
      <c r="J1008" s="10">
        <v>4399.9999999999991</v>
      </c>
      <c r="K1008" s="10">
        <v>1979.9999999999993</v>
      </c>
      <c r="L1008" s="11">
        <v>0.44999999999999996</v>
      </c>
      <c r="M1008" s="28">
        <v>2420</v>
      </c>
    </row>
    <row r="1009" spans="1:13" ht="15.75" customHeight="1" x14ac:dyDescent="0.25">
      <c r="A1009" s="6" t="s">
        <v>23</v>
      </c>
      <c r="B1009" s="6">
        <v>1197831</v>
      </c>
      <c r="C1009" s="7">
        <v>44533</v>
      </c>
      <c r="D1009" s="6" t="s">
        <v>24</v>
      </c>
      <c r="E1009" s="6" t="s">
        <v>53</v>
      </c>
      <c r="F1009" s="6" t="s">
        <v>54</v>
      </c>
      <c r="G1009" s="6" t="s">
        <v>18</v>
      </c>
      <c r="H1009" s="8">
        <v>0.54999999999999993</v>
      </c>
      <c r="I1009" s="9">
        <v>8000</v>
      </c>
      <c r="J1009" s="10">
        <v>4399.9999999999991</v>
      </c>
      <c r="K1009" s="10">
        <v>1979.9999999999993</v>
      </c>
      <c r="L1009" s="11">
        <v>0.44999999999999996</v>
      </c>
      <c r="M1009" s="28">
        <v>2420</v>
      </c>
    </row>
    <row r="1010" spans="1:13" ht="15.75" customHeight="1" x14ac:dyDescent="0.25">
      <c r="A1010" s="6" t="s">
        <v>23</v>
      </c>
      <c r="B1010" s="6">
        <v>1197831</v>
      </c>
      <c r="C1010" s="7">
        <v>44533</v>
      </c>
      <c r="D1010" s="6" t="s">
        <v>24</v>
      </c>
      <c r="E1010" s="6" t="s">
        <v>53</v>
      </c>
      <c r="F1010" s="6" t="s">
        <v>54</v>
      </c>
      <c r="G1010" s="6" t="s">
        <v>19</v>
      </c>
      <c r="H1010" s="8">
        <v>0.6</v>
      </c>
      <c r="I1010" s="9">
        <v>7000</v>
      </c>
      <c r="J1010" s="10">
        <v>4200</v>
      </c>
      <c r="K1010" s="10">
        <v>1889.9999999999998</v>
      </c>
      <c r="L1010" s="11">
        <v>0.44999999999999996</v>
      </c>
      <c r="M1010" s="28">
        <v>2310</v>
      </c>
    </row>
    <row r="1011" spans="1:13" ht="15.75" customHeight="1" x14ac:dyDescent="0.25">
      <c r="A1011" s="6" t="s">
        <v>23</v>
      </c>
      <c r="B1011" s="6">
        <v>1197831</v>
      </c>
      <c r="C1011" s="7">
        <v>44533</v>
      </c>
      <c r="D1011" s="6" t="s">
        <v>24</v>
      </c>
      <c r="E1011" s="6" t="s">
        <v>53</v>
      </c>
      <c r="F1011" s="6" t="s">
        <v>54</v>
      </c>
      <c r="G1011" s="6" t="s">
        <v>20</v>
      </c>
      <c r="H1011" s="8">
        <v>0.6</v>
      </c>
      <c r="I1011" s="9">
        <v>5500</v>
      </c>
      <c r="J1011" s="10">
        <v>3300</v>
      </c>
      <c r="K1011" s="10">
        <v>1815.0000000000002</v>
      </c>
      <c r="L1011" s="11">
        <v>0.55000000000000004</v>
      </c>
      <c r="M1011" s="28">
        <v>1484.9999999999998</v>
      </c>
    </row>
    <row r="1012" spans="1:13" ht="15.75" customHeight="1" x14ac:dyDescent="0.25">
      <c r="A1012" s="6" t="s">
        <v>23</v>
      </c>
      <c r="B1012" s="6">
        <v>1197831</v>
      </c>
      <c r="C1012" s="7">
        <v>44533</v>
      </c>
      <c r="D1012" s="6" t="s">
        <v>24</v>
      </c>
      <c r="E1012" s="6" t="s">
        <v>53</v>
      </c>
      <c r="F1012" s="6" t="s">
        <v>54</v>
      </c>
      <c r="G1012" s="6" t="s">
        <v>21</v>
      </c>
      <c r="H1012" s="8">
        <v>0.54999999999999993</v>
      </c>
      <c r="I1012" s="9">
        <v>5000</v>
      </c>
      <c r="J1012" s="10">
        <v>2749.9999999999995</v>
      </c>
      <c r="K1012" s="10">
        <v>1099.9999999999998</v>
      </c>
      <c r="L1012" s="11">
        <v>0.39999999999999997</v>
      </c>
      <c r="M1012" s="28">
        <v>1649.9999999999998</v>
      </c>
    </row>
    <row r="1013" spans="1:13" ht="15.75" customHeight="1" x14ac:dyDescent="0.25">
      <c r="A1013" s="6" t="s">
        <v>23</v>
      </c>
      <c r="B1013" s="6">
        <v>1197831</v>
      </c>
      <c r="C1013" s="7">
        <v>44533</v>
      </c>
      <c r="D1013" s="6" t="s">
        <v>24</v>
      </c>
      <c r="E1013" s="6" t="s">
        <v>53</v>
      </c>
      <c r="F1013" s="6" t="s">
        <v>54</v>
      </c>
      <c r="G1013" s="6" t="s">
        <v>22</v>
      </c>
      <c r="H1013" s="8">
        <v>0.65</v>
      </c>
      <c r="I1013" s="9">
        <v>7500</v>
      </c>
      <c r="J1013" s="10">
        <v>4875</v>
      </c>
      <c r="K1013" s="10">
        <v>2925.0000000000005</v>
      </c>
      <c r="L1013" s="11">
        <v>0.60000000000000009</v>
      </c>
      <c r="M1013" s="28">
        <v>1949.9999999999995</v>
      </c>
    </row>
    <row r="1014" spans="1:13" ht="15.75" customHeight="1" x14ac:dyDescent="0.25">
      <c r="A1014" s="6" t="s">
        <v>14</v>
      </c>
      <c r="B1014" s="6">
        <v>1185732</v>
      </c>
      <c r="C1014" s="7">
        <v>44207</v>
      </c>
      <c r="D1014" s="6" t="s">
        <v>33</v>
      </c>
      <c r="E1014" s="6" t="s">
        <v>55</v>
      </c>
      <c r="F1014" s="6" t="s">
        <v>56</v>
      </c>
      <c r="G1014" s="6" t="s">
        <v>17</v>
      </c>
      <c r="H1014" s="8">
        <v>0.35</v>
      </c>
      <c r="I1014" s="9">
        <v>4250</v>
      </c>
      <c r="J1014" s="10">
        <v>1487.5</v>
      </c>
      <c r="K1014" s="10">
        <v>595</v>
      </c>
      <c r="L1014" s="11">
        <v>0.4</v>
      </c>
      <c r="M1014" s="28">
        <v>892.5</v>
      </c>
    </row>
    <row r="1015" spans="1:13" ht="15.75" customHeight="1" x14ac:dyDescent="0.25">
      <c r="A1015" s="6" t="s">
        <v>14</v>
      </c>
      <c r="B1015" s="6">
        <v>1185732</v>
      </c>
      <c r="C1015" s="7">
        <v>44207</v>
      </c>
      <c r="D1015" s="6" t="s">
        <v>33</v>
      </c>
      <c r="E1015" s="6" t="s">
        <v>55</v>
      </c>
      <c r="F1015" s="6" t="s">
        <v>56</v>
      </c>
      <c r="G1015" s="6" t="s">
        <v>18</v>
      </c>
      <c r="H1015" s="8">
        <v>0.35</v>
      </c>
      <c r="I1015" s="9">
        <v>2250</v>
      </c>
      <c r="J1015" s="10">
        <v>787.5</v>
      </c>
      <c r="K1015" s="10">
        <v>275.625</v>
      </c>
      <c r="L1015" s="11">
        <v>0.35</v>
      </c>
      <c r="M1015" s="28">
        <v>511.875</v>
      </c>
    </row>
    <row r="1016" spans="1:13" ht="15.75" customHeight="1" x14ac:dyDescent="0.25">
      <c r="A1016" s="6" t="s">
        <v>14</v>
      </c>
      <c r="B1016" s="6">
        <v>1185732</v>
      </c>
      <c r="C1016" s="7">
        <v>44207</v>
      </c>
      <c r="D1016" s="6" t="s">
        <v>33</v>
      </c>
      <c r="E1016" s="6" t="s">
        <v>55</v>
      </c>
      <c r="F1016" s="6" t="s">
        <v>56</v>
      </c>
      <c r="G1016" s="6" t="s">
        <v>19</v>
      </c>
      <c r="H1016" s="8">
        <v>0.25</v>
      </c>
      <c r="I1016" s="9">
        <v>2250</v>
      </c>
      <c r="J1016" s="10">
        <v>562.5</v>
      </c>
      <c r="K1016" s="10">
        <v>196.875</v>
      </c>
      <c r="L1016" s="11">
        <v>0.35</v>
      </c>
      <c r="M1016" s="28">
        <v>365.625</v>
      </c>
    </row>
    <row r="1017" spans="1:13" ht="15.75" customHeight="1" x14ac:dyDescent="0.25">
      <c r="A1017" s="6" t="s">
        <v>14</v>
      </c>
      <c r="B1017" s="6">
        <v>1185732</v>
      </c>
      <c r="C1017" s="7">
        <v>44207</v>
      </c>
      <c r="D1017" s="6" t="s">
        <v>33</v>
      </c>
      <c r="E1017" s="6" t="s">
        <v>55</v>
      </c>
      <c r="F1017" s="6" t="s">
        <v>56</v>
      </c>
      <c r="G1017" s="6" t="s">
        <v>20</v>
      </c>
      <c r="H1017" s="8">
        <v>0.30000000000000004</v>
      </c>
      <c r="I1017" s="9">
        <v>750</v>
      </c>
      <c r="J1017" s="10">
        <v>225.00000000000003</v>
      </c>
      <c r="K1017" s="10">
        <v>90.000000000000014</v>
      </c>
      <c r="L1017" s="11">
        <v>0.4</v>
      </c>
      <c r="M1017" s="28">
        <v>135</v>
      </c>
    </row>
    <row r="1018" spans="1:13" ht="15.75" customHeight="1" x14ac:dyDescent="0.25">
      <c r="A1018" s="6" t="s">
        <v>14</v>
      </c>
      <c r="B1018" s="6">
        <v>1185732</v>
      </c>
      <c r="C1018" s="7">
        <v>44207</v>
      </c>
      <c r="D1018" s="6" t="s">
        <v>33</v>
      </c>
      <c r="E1018" s="6" t="s">
        <v>55</v>
      </c>
      <c r="F1018" s="6" t="s">
        <v>56</v>
      </c>
      <c r="G1018" s="6" t="s">
        <v>21</v>
      </c>
      <c r="H1018" s="8">
        <v>0.44999999999999996</v>
      </c>
      <c r="I1018" s="9">
        <v>1250</v>
      </c>
      <c r="J1018" s="10">
        <v>562.5</v>
      </c>
      <c r="K1018" s="10">
        <v>196.875</v>
      </c>
      <c r="L1018" s="11">
        <v>0.35</v>
      </c>
      <c r="M1018" s="28">
        <v>365.625</v>
      </c>
    </row>
    <row r="1019" spans="1:13" ht="15.75" customHeight="1" x14ac:dyDescent="0.25">
      <c r="A1019" s="6" t="s">
        <v>14</v>
      </c>
      <c r="B1019" s="6">
        <v>1185732</v>
      </c>
      <c r="C1019" s="7">
        <v>44207</v>
      </c>
      <c r="D1019" s="6" t="s">
        <v>33</v>
      </c>
      <c r="E1019" s="6" t="s">
        <v>55</v>
      </c>
      <c r="F1019" s="6" t="s">
        <v>56</v>
      </c>
      <c r="G1019" s="6" t="s">
        <v>22</v>
      </c>
      <c r="H1019" s="8">
        <v>0.35</v>
      </c>
      <c r="I1019" s="9">
        <v>2250</v>
      </c>
      <c r="J1019" s="10">
        <v>787.5</v>
      </c>
      <c r="K1019" s="10">
        <v>393.75</v>
      </c>
      <c r="L1019" s="11">
        <v>0.5</v>
      </c>
      <c r="M1019" s="28">
        <v>393.75</v>
      </c>
    </row>
    <row r="1020" spans="1:13" ht="15.75" customHeight="1" x14ac:dyDescent="0.25">
      <c r="A1020" s="6" t="s">
        <v>14</v>
      </c>
      <c r="B1020" s="6">
        <v>1185732</v>
      </c>
      <c r="C1020" s="7">
        <v>44238</v>
      </c>
      <c r="D1020" s="6" t="s">
        <v>33</v>
      </c>
      <c r="E1020" s="6" t="s">
        <v>55</v>
      </c>
      <c r="F1020" s="6" t="s">
        <v>56</v>
      </c>
      <c r="G1020" s="6" t="s">
        <v>17</v>
      </c>
      <c r="H1020" s="8">
        <v>0.35</v>
      </c>
      <c r="I1020" s="9">
        <v>4750</v>
      </c>
      <c r="J1020" s="10">
        <v>1662.5</v>
      </c>
      <c r="K1020" s="10">
        <v>665</v>
      </c>
      <c r="L1020" s="11">
        <v>0.4</v>
      </c>
      <c r="M1020" s="28">
        <v>997.5</v>
      </c>
    </row>
    <row r="1021" spans="1:13" ht="15.75" customHeight="1" x14ac:dyDescent="0.25">
      <c r="A1021" s="6" t="s">
        <v>14</v>
      </c>
      <c r="B1021" s="6">
        <v>1185732</v>
      </c>
      <c r="C1021" s="7">
        <v>44238</v>
      </c>
      <c r="D1021" s="6" t="s">
        <v>33</v>
      </c>
      <c r="E1021" s="6" t="s">
        <v>55</v>
      </c>
      <c r="F1021" s="6" t="s">
        <v>56</v>
      </c>
      <c r="G1021" s="6" t="s">
        <v>18</v>
      </c>
      <c r="H1021" s="8">
        <v>0.35</v>
      </c>
      <c r="I1021" s="9">
        <v>1250</v>
      </c>
      <c r="J1021" s="10">
        <v>437.5</v>
      </c>
      <c r="K1021" s="10">
        <v>153.125</v>
      </c>
      <c r="L1021" s="11">
        <v>0.35</v>
      </c>
      <c r="M1021" s="28">
        <v>284.375</v>
      </c>
    </row>
    <row r="1022" spans="1:13" ht="15.75" customHeight="1" x14ac:dyDescent="0.25">
      <c r="A1022" s="6" t="s">
        <v>14</v>
      </c>
      <c r="B1022" s="6">
        <v>1185732</v>
      </c>
      <c r="C1022" s="7">
        <v>44238</v>
      </c>
      <c r="D1022" s="6" t="s">
        <v>33</v>
      </c>
      <c r="E1022" s="6" t="s">
        <v>55</v>
      </c>
      <c r="F1022" s="6" t="s">
        <v>56</v>
      </c>
      <c r="G1022" s="6" t="s">
        <v>19</v>
      </c>
      <c r="H1022" s="8">
        <v>0.25</v>
      </c>
      <c r="I1022" s="9">
        <v>1750</v>
      </c>
      <c r="J1022" s="10">
        <v>437.5</v>
      </c>
      <c r="K1022" s="10">
        <v>153.125</v>
      </c>
      <c r="L1022" s="11">
        <v>0.35</v>
      </c>
      <c r="M1022" s="28">
        <v>284.375</v>
      </c>
    </row>
    <row r="1023" spans="1:13" ht="15.75" customHeight="1" x14ac:dyDescent="0.25">
      <c r="A1023" s="6" t="s">
        <v>14</v>
      </c>
      <c r="B1023" s="6">
        <v>1185732</v>
      </c>
      <c r="C1023" s="7">
        <v>44238</v>
      </c>
      <c r="D1023" s="6" t="s">
        <v>33</v>
      </c>
      <c r="E1023" s="6" t="s">
        <v>55</v>
      </c>
      <c r="F1023" s="6" t="s">
        <v>56</v>
      </c>
      <c r="G1023" s="6" t="s">
        <v>20</v>
      </c>
      <c r="H1023" s="8">
        <v>0.30000000000000004</v>
      </c>
      <c r="I1023" s="9">
        <v>500</v>
      </c>
      <c r="J1023" s="10">
        <v>150.00000000000003</v>
      </c>
      <c r="K1023" s="10">
        <v>60.000000000000014</v>
      </c>
      <c r="L1023" s="11">
        <v>0.4</v>
      </c>
      <c r="M1023" s="28">
        <v>90.000000000000014</v>
      </c>
    </row>
    <row r="1024" spans="1:13" ht="15.75" customHeight="1" x14ac:dyDescent="0.25">
      <c r="A1024" s="6" t="s">
        <v>14</v>
      </c>
      <c r="B1024" s="6">
        <v>1185732</v>
      </c>
      <c r="C1024" s="7">
        <v>44238</v>
      </c>
      <c r="D1024" s="6" t="s">
        <v>33</v>
      </c>
      <c r="E1024" s="6" t="s">
        <v>55</v>
      </c>
      <c r="F1024" s="6" t="s">
        <v>56</v>
      </c>
      <c r="G1024" s="6" t="s">
        <v>21</v>
      </c>
      <c r="H1024" s="8">
        <v>0.44999999999999996</v>
      </c>
      <c r="I1024" s="9">
        <v>1250</v>
      </c>
      <c r="J1024" s="10">
        <v>562.5</v>
      </c>
      <c r="K1024" s="10">
        <v>196.875</v>
      </c>
      <c r="L1024" s="11">
        <v>0.35</v>
      </c>
      <c r="M1024" s="28">
        <v>365.625</v>
      </c>
    </row>
    <row r="1025" spans="1:13" ht="15.75" customHeight="1" x14ac:dyDescent="0.25">
      <c r="A1025" s="6" t="s">
        <v>14</v>
      </c>
      <c r="B1025" s="6">
        <v>1185732</v>
      </c>
      <c r="C1025" s="7">
        <v>44238</v>
      </c>
      <c r="D1025" s="6" t="s">
        <v>33</v>
      </c>
      <c r="E1025" s="6" t="s">
        <v>55</v>
      </c>
      <c r="F1025" s="6" t="s">
        <v>56</v>
      </c>
      <c r="G1025" s="6" t="s">
        <v>22</v>
      </c>
      <c r="H1025" s="8">
        <v>0.35</v>
      </c>
      <c r="I1025" s="9">
        <v>2000</v>
      </c>
      <c r="J1025" s="10">
        <v>700</v>
      </c>
      <c r="K1025" s="10">
        <v>350</v>
      </c>
      <c r="L1025" s="11">
        <v>0.5</v>
      </c>
      <c r="M1025" s="28">
        <v>350</v>
      </c>
    </row>
    <row r="1026" spans="1:13" ht="15.75" customHeight="1" x14ac:dyDescent="0.25">
      <c r="A1026" s="6" t="s">
        <v>14</v>
      </c>
      <c r="B1026" s="6">
        <v>1185732</v>
      </c>
      <c r="C1026" s="7">
        <v>44265</v>
      </c>
      <c r="D1026" s="6" t="s">
        <v>33</v>
      </c>
      <c r="E1026" s="6" t="s">
        <v>55</v>
      </c>
      <c r="F1026" s="6" t="s">
        <v>56</v>
      </c>
      <c r="G1026" s="6" t="s">
        <v>17</v>
      </c>
      <c r="H1026" s="8">
        <v>0.4</v>
      </c>
      <c r="I1026" s="9">
        <v>4200</v>
      </c>
      <c r="J1026" s="10">
        <v>1680</v>
      </c>
      <c r="K1026" s="10">
        <v>672</v>
      </c>
      <c r="L1026" s="11">
        <v>0.4</v>
      </c>
      <c r="M1026" s="28">
        <v>1008</v>
      </c>
    </row>
    <row r="1027" spans="1:13" ht="15.75" customHeight="1" x14ac:dyDescent="0.25">
      <c r="A1027" s="6" t="s">
        <v>14</v>
      </c>
      <c r="B1027" s="6">
        <v>1185732</v>
      </c>
      <c r="C1027" s="7">
        <v>44265</v>
      </c>
      <c r="D1027" s="6" t="s">
        <v>33</v>
      </c>
      <c r="E1027" s="6" t="s">
        <v>55</v>
      </c>
      <c r="F1027" s="6" t="s">
        <v>56</v>
      </c>
      <c r="G1027" s="6" t="s">
        <v>18</v>
      </c>
      <c r="H1027" s="8">
        <v>0.4</v>
      </c>
      <c r="I1027" s="9">
        <v>1000</v>
      </c>
      <c r="J1027" s="10">
        <v>400</v>
      </c>
      <c r="K1027" s="10">
        <v>140</v>
      </c>
      <c r="L1027" s="11">
        <v>0.35</v>
      </c>
      <c r="M1027" s="28">
        <v>260</v>
      </c>
    </row>
    <row r="1028" spans="1:13" ht="15.75" customHeight="1" x14ac:dyDescent="0.25">
      <c r="A1028" s="6" t="s">
        <v>14</v>
      </c>
      <c r="B1028" s="6">
        <v>1185732</v>
      </c>
      <c r="C1028" s="7">
        <v>44265</v>
      </c>
      <c r="D1028" s="6" t="s">
        <v>33</v>
      </c>
      <c r="E1028" s="6" t="s">
        <v>55</v>
      </c>
      <c r="F1028" s="6" t="s">
        <v>56</v>
      </c>
      <c r="G1028" s="6" t="s">
        <v>19</v>
      </c>
      <c r="H1028" s="8">
        <v>0.30000000000000004</v>
      </c>
      <c r="I1028" s="9">
        <v>1500</v>
      </c>
      <c r="J1028" s="10">
        <v>450.00000000000006</v>
      </c>
      <c r="K1028" s="10">
        <v>157.5</v>
      </c>
      <c r="L1028" s="11">
        <v>0.35</v>
      </c>
      <c r="M1028" s="28">
        <v>292.50000000000006</v>
      </c>
    </row>
    <row r="1029" spans="1:13" ht="15.75" customHeight="1" x14ac:dyDescent="0.25">
      <c r="A1029" s="6" t="s">
        <v>14</v>
      </c>
      <c r="B1029" s="6">
        <v>1185732</v>
      </c>
      <c r="C1029" s="7">
        <v>44265</v>
      </c>
      <c r="D1029" s="6" t="s">
        <v>33</v>
      </c>
      <c r="E1029" s="6" t="s">
        <v>55</v>
      </c>
      <c r="F1029" s="6" t="s">
        <v>56</v>
      </c>
      <c r="G1029" s="6" t="s">
        <v>20</v>
      </c>
      <c r="H1029" s="8">
        <v>0.35</v>
      </c>
      <c r="I1029" s="9">
        <v>0</v>
      </c>
      <c r="J1029" s="10">
        <v>0</v>
      </c>
      <c r="K1029" s="10">
        <v>0</v>
      </c>
      <c r="L1029" s="11">
        <v>0.4</v>
      </c>
      <c r="M1029" s="28">
        <v>0</v>
      </c>
    </row>
    <row r="1030" spans="1:13" ht="15.75" customHeight="1" x14ac:dyDescent="0.25">
      <c r="A1030" s="6" t="s">
        <v>14</v>
      </c>
      <c r="B1030" s="6">
        <v>1185732</v>
      </c>
      <c r="C1030" s="7">
        <v>44265</v>
      </c>
      <c r="D1030" s="6" t="s">
        <v>33</v>
      </c>
      <c r="E1030" s="6" t="s">
        <v>55</v>
      </c>
      <c r="F1030" s="6" t="s">
        <v>56</v>
      </c>
      <c r="G1030" s="6" t="s">
        <v>21</v>
      </c>
      <c r="H1030" s="8">
        <v>0.5</v>
      </c>
      <c r="I1030" s="9">
        <v>500</v>
      </c>
      <c r="J1030" s="10">
        <v>250</v>
      </c>
      <c r="K1030" s="10">
        <v>87.5</v>
      </c>
      <c r="L1030" s="11">
        <v>0.35</v>
      </c>
      <c r="M1030" s="28">
        <v>162.5</v>
      </c>
    </row>
    <row r="1031" spans="1:13" ht="15.75" customHeight="1" x14ac:dyDescent="0.25">
      <c r="A1031" s="6" t="s">
        <v>14</v>
      </c>
      <c r="B1031" s="6">
        <v>1185732</v>
      </c>
      <c r="C1031" s="7">
        <v>44265</v>
      </c>
      <c r="D1031" s="6" t="s">
        <v>33</v>
      </c>
      <c r="E1031" s="6" t="s">
        <v>55</v>
      </c>
      <c r="F1031" s="6" t="s">
        <v>56</v>
      </c>
      <c r="G1031" s="6" t="s">
        <v>22</v>
      </c>
      <c r="H1031" s="8">
        <v>0.4</v>
      </c>
      <c r="I1031" s="9">
        <v>1500</v>
      </c>
      <c r="J1031" s="10">
        <v>600</v>
      </c>
      <c r="K1031" s="10">
        <v>300</v>
      </c>
      <c r="L1031" s="11">
        <v>0.5</v>
      </c>
      <c r="M1031" s="28">
        <v>300</v>
      </c>
    </row>
    <row r="1032" spans="1:13" ht="15.75" customHeight="1" x14ac:dyDescent="0.25">
      <c r="A1032" s="6" t="s">
        <v>14</v>
      </c>
      <c r="B1032" s="6">
        <v>1185732</v>
      </c>
      <c r="C1032" s="7">
        <v>44297</v>
      </c>
      <c r="D1032" s="6" t="s">
        <v>33</v>
      </c>
      <c r="E1032" s="6" t="s">
        <v>55</v>
      </c>
      <c r="F1032" s="6" t="s">
        <v>56</v>
      </c>
      <c r="G1032" s="6" t="s">
        <v>17</v>
      </c>
      <c r="H1032" s="8">
        <v>0.4</v>
      </c>
      <c r="I1032" s="9">
        <v>3750</v>
      </c>
      <c r="J1032" s="10">
        <v>1500</v>
      </c>
      <c r="K1032" s="10">
        <v>600</v>
      </c>
      <c r="L1032" s="11">
        <v>0.4</v>
      </c>
      <c r="M1032" s="28">
        <v>900</v>
      </c>
    </row>
    <row r="1033" spans="1:13" ht="15.75" customHeight="1" x14ac:dyDescent="0.25">
      <c r="A1033" s="6" t="s">
        <v>14</v>
      </c>
      <c r="B1033" s="6">
        <v>1185732</v>
      </c>
      <c r="C1033" s="7">
        <v>44297</v>
      </c>
      <c r="D1033" s="6" t="s">
        <v>33</v>
      </c>
      <c r="E1033" s="6" t="s">
        <v>55</v>
      </c>
      <c r="F1033" s="6" t="s">
        <v>56</v>
      </c>
      <c r="G1033" s="6" t="s">
        <v>18</v>
      </c>
      <c r="H1033" s="8">
        <v>0.35000000000000003</v>
      </c>
      <c r="I1033" s="9">
        <v>750</v>
      </c>
      <c r="J1033" s="10">
        <v>262.5</v>
      </c>
      <c r="K1033" s="10">
        <v>91.875</v>
      </c>
      <c r="L1033" s="11">
        <v>0.35</v>
      </c>
      <c r="M1033" s="28">
        <v>170.625</v>
      </c>
    </row>
    <row r="1034" spans="1:13" ht="15.75" customHeight="1" x14ac:dyDescent="0.25">
      <c r="A1034" s="6" t="s">
        <v>14</v>
      </c>
      <c r="B1034" s="6">
        <v>1185732</v>
      </c>
      <c r="C1034" s="7">
        <v>44297</v>
      </c>
      <c r="D1034" s="6" t="s">
        <v>33</v>
      </c>
      <c r="E1034" s="6" t="s">
        <v>55</v>
      </c>
      <c r="F1034" s="6" t="s">
        <v>56</v>
      </c>
      <c r="G1034" s="6" t="s">
        <v>19</v>
      </c>
      <c r="H1034" s="8">
        <v>0.25000000000000006</v>
      </c>
      <c r="I1034" s="9">
        <v>750</v>
      </c>
      <c r="J1034" s="10">
        <v>187.50000000000003</v>
      </c>
      <c r="K1034" s="10">
        <v>65.625</v>
      </c>
      <c r="L1034" s="11">
        <v>0.35</v>
      </c>
      <c r="M1034" s="28">
        <v>121.87500000000003</v>
      </c>
    </row>
    <row r="1035" spans="1:13" ht="15.75" customHeight="1" x14ac:dyDescent="0.25">
      <c r="A1035" s="6" t="s">
        <v>14</v>
      </c>
      <c r="B1035" s="6">
        <v>1185732</v>
      </c>
      <c r="C1035" s="7">
        <v>44297</v>
      </c>
      <c r="D1035" s="6" t="s">
        <v>33</v>
      </c>
      <c r="E1035" s="6" t="s">
        <v>55</v>
      </c>
      <c r="F1035" s="6" t="s">
        <v>56</v>
      </c>
      <c r="G1035" s="6" t="s">
        <v>20</v>
      </c>
      <c r="H1035" s="8">
        <v>0.3</v>
      </c>
      <c r="I1035" s="9">
        <v>0</v>
      </c>
      <c r="J1035" s="10">
        <v>0</v>
      </c>
      <c r="K1035" s="10">
        <v>0</v>
      </c>
      <c r="L1035" s="11">
        <v>0.4</v>
      </c>
      <c r="M1035" s="28">
        <v>0</v>
      </c>
    </row>
    <row r="1036" spans="1:13" ht="15.75" customHeight="1" x14ac:dyDescent="0.25">
      <c r="A1036" s="6" t="s">
        <v>14</v>
      </c>
      <c r="B1036" s="6">
        <v>1185732</v>
      </c>
      <c r="C1036" s="7">
        <v>44297</v>
      </c>
      <c r="D1036" s="6" t="s">
        <v>33</v>
      </c>
      <c r="E1036" s="6" t="s">
        <v>55</v>
      </c>
      <c r="F1036" s="6" t="s">
        <v>56</v>
      </c>
      <c r="G1036" s="6" t="s">
        <v>21</v>
      </c>
      <c r="H1036" s="8">
        <v>0.45</v>
      </c>
      <c r="I1036" s="9">
        <v>250</v>
      </c>
      <c r="J1036" s="10">
        <v>112.5</v>
      </c>
      <c r="K1036" s="10">
        <v>39.375</v>
      </c>
      <c r="L1036" s="11">
        <v>0.35</v>
      </c>
      <c r="M1036" s="28">
        <v>73.125</v>
      </c>
    </row>
    <row r="1037" spans="1:13" ht="15.75" customHeight="1" x14ac:dyDescent="0.25">
      <c r="A1037" s="6" t="s">
        <v>14</v>
      </c>
      <c r="B1037" s="6">
        <v>1185732</v>
      </c>
      <c r="C1037" s="7">
        <v>44297</v>
      </c>
      <c r="D1037" s="6" t="s">
        <v>33</v>
      </c>
      <c r="E1037" s="6" t="s">
        <v>55</v>
      </c>
      <c r="F1037" s="6" t="s">
        <v>56</v>
      </c>
      <c r="G1037" s="6" t="s">
        <v>22</v>
      </c>
      <c r="H1037" s="8">
        <v>0.35000000000000003</v>
      </c>
      <c r="I1037" s="9">
        <v>1500</v>
      </c>
      <c r="J1037" s="10">
        <v>525</v>
      </c>
      <c r="K1037" s="10">
        <v>262.5</v>
      </c>
      <c r="L1037" s="11">
        <v>0.5</v>
      </c>
      <c r="M1037" s="28">
        <v>262.5</v>
      </c>
    </row>
    <row r="1038" spans="1:13" ht="15.75" customHeight="1" x14ac:dyDescent="0.25">
      <c r="A1038" s="6" t="s">
        <v>14</v>
      </c>
      <c r="B1038" s="6">
        <v>1185732</v>
      </c>
      <c r="C1038" s="7">
        <v>44328</v>
      </c>
      <c r="D1038" s="6" t="s">
        <v>33</v>
      </c>
      <c r="E1038" s="6" t="s">
        <v>55</v>
      </c>
      <c r="F1038" s="6" t="s">
        <v>56</v>
      </c>
      <c r="G1038" s="6" t="s">
        <v>17</v>
      </c>
      <c r="H1038" s="8">
        <v>0.45</v>
      </c>
      <c r="I1038" s="9">
        <v>4200</v>
      </c>
      <c r="J1038" s="10">
        <v>1890</v>
      </c>
      <c r="K1038" s="10">
        <v>756</v>
      </c>
      <c r="L1038" s="11">
        <v>0.4</v>
      </c>
      <c r="M1038" s="28">
        <v>1134</v>
      </c>
    </row>
    <row r="1039" spans="1:13" ht="15.75" customHeight="1" x14ac:dyDescent="0.25">
      <c r="A1039" s="6" t="s">
        <v>14</v>
      </c>
      <c r="B1039" s="6">
        <v>1185732</v>
      </c>
      <c r="C1039" s="7">
        <v>44328</v>
      </c>
      <c r="D1039" s="6" t="s">
        <v>33</v>
      </c>
      <c r="E1039" s="6" t="s">
        <v>55</v>
      </c>
      <c r="F1039" s="6" t="s">
        <v>56</v>
      </c>
      <c r="G1039" s="6" t="s">
        <v>18</v>
      </c>
      <c r="H1039" s="8">
        <v>0.40000000000000008</v>
      </c>
      <c r="I1039" s="9">
        <v>1250</v>
      </c>
      <c r="J1039" s="10">
        <v>500.00000000000011</v>
      </c>
      <c r="K1039" s="10">
        <v>175.00000000000003</v>
      </c>
      <c r="L1039" s="11">
        <v>0.35</v>
      </c>
      <c r="M1039" s="28">
        <v>325.00000000000011</v>
      </c>
    </row>
    <row r="1040" spans="1:13" ht="15.75" customHeight="1" x14ac:dyDescent="0.25">
      <c r="A1040" s="6" t="s">
        <v>14</v>
      </c>
      <c r="B1040" s="6">
        <v>1185732</v>
      </c>
      <c r="C1040" s="7">
        <v>44328</v>
      </c>
      <c r="D1040" s="6" t="s">
        <v>33</v>
      </c>
      <c r="E1040" s="6" t="s">
        <v>55</v>
      </c>
      <c r="F1040" s="6" t="s">
        <v>56</v>
      </c>
      <c r="G1040" s="6" t="s">
        <v>19</v>
      </c>
      <c r="H1040" s="8">
        <v>0.35000000000000003</v>
      </c>
      <c r="I1040" s="9">
        <v>1000</v>
      </c>
      <c r="J1040" s="10">
        <v>350.00000000000006</v>
      </c>
      <c r="K1040" s="10">
        <v>122.50000000000001</v>
      </c>
      <c r="L1040" s="11">
        <v>0.35</v>
      </c>
      <c r="M1040" s="28">
        <v>227.50000000000006</v>
      </c>
    </row>
    <row r="1041" spans="1:13" ht="15.75" customHeight="1" x14ac:dyDescent="0.25">
      <c r="A1041" s="6" t="s">
        <v>14</v>
      </c>
      <c r="B1041" s="6">
        <v>1185732</v>
      </c>
      <c r="C1041" s="7">
        <v>44328</v>
      </c>
      <c r="D1041" s="6" t="s">
        <v>33</v>
      </c>
      <c r="E1041" s="6" t="s">
        <v>55</v>
      </c>
      <c r="F1041" s="6" t="s">
        <v>56</v>
      </c>
      <c r="G1041" s="6" t="s">
        <v>20</v>
      </c>
      <c r="H1041" s="8">
        <v>0.35000000000000003</v>
      </c>
      <c r="I1041" s="9">
        <v>250</v>
      </c>
      <c r="J1041" s="10">
        <v>87.500000000000014</v>
      </c>
      <c r="K1041" s="10">
        <v>35.000000000000007</v>
      </c>
      <c r="L1041" s="11">
        <v>0.4</v>
      </c>
      <c r="M1041" s="28">
        <v>52.500000000000007</v>
      </c>
    </row>
    <row r="1042" spans="1:13" ht="15.75" customHeight="1" x14ac:dyDescent="0.25">
      <c r="A1042" s="6" t="s">
        <v>14</v>
      </c>
      <c r="B1042" s="6">
        <v>1185732</v>
      </c>
      <c r="C1042" s="7">
        <v>44328</v>
      </c>
      <c r="D1042" s="6" t="s">
        <v>33</v>
      </c>
      <c r="E1042" s="6" t="s">
        <v>55</v>
      </c>
      <c r="F1042" s="6" t="s">
        <v>56</v>
      </c>
      <c r="G1042" s="6" t="s">
        <v>21</v>
      </c>
      <c r="H1042" s="8">
        <v>0.49999999999999994</v>
      </c>
      <c r="I1042" s="9">
        <v>500</v>
      </c>
      <c r="J1042" s="10">
        <v>249.99999999999997</v>
      </c>
      <c r="K1042" s="10">
        <v>87.499999999999986</v>
      </c>
      <c r="L1042" s="11">
        <v>0.35</v>
      </c>
      <c r="M1042" s="28">
        <v>162.5</v>
      </c>
    </row>
    <row r="1043" spans="1:13" ht="15.75" customHeight="1" x14ac:dyDescent="0.25">
      <c r="A1043" s="6" t="s">
        <v>14</v>
      </c>
      <c r="B1043" s="6">
        <v>1185732</v>
      </c>
      <c r="C1043" s="7">
        <v>44328</v>
      </c>
      <c r="D1043" s="6" t="s">
        <v>33</v>
      </c>
      <c r="E1043" s="6" t="s">
        <v>55</v>
      </c>
      <c r="F1043" s="6" t="s">
        <v>56</v>
      </c>
      <c r="G1043" s="6" t="s">
        <v>22</v>
      </c>
      <c r="H1043" s="8">
        <v>0.54999999999999993</v>
      </c>
      <c r="I1043" s="9">
        <v>1500</v>
      </c>
      <c r="J1043" s="10">
        <v>824.99999999999989</v>
      </c>
      <c r="K1043" s="10">
        <v>412.49999999999994</v>
      </c>
      <c r="L1043" s="11">
        <v>0.5</v>
      </c>
      <c r="M1043" s="28">
        <v>412.49999999999994</v>
      </c>
    </row>
    <row r="1044" spans="1:13" ht="15.75" customHeight="1" x14ac:dyDescent="0.25">
      <c r="A1044" s="6" t="s">
        <v>14</v>
      </c>
      <c r="B1044" s="6">
        <v>1185732</v>
      </c>
      <c r="C1044" s="7">
        <v>44358</v>
      </c>
      <c r="D1044" s="6" t="s">
        <v>33</v>
      </c>
      <c r="E1044" s="6" t="s">
        <v>55</v>
      </c>
      <c r="F1044" s="6" t="s">
        <v>56</v>
      </c>
      <c r="G1044" s="6" t="s">
        <v>17</v>
      </c>
      <c r="H1044" s="8">
        <v>0.4</v>
      </c>
      <c r="I1044" s="9">
        <v>4000</v>
      </c>
      <c r="J1044" s="10">
        <v>1600</v>
      </c>
      <c r="K1044" s="10">
        <v>640</v>
      </c>
      <c r="L1044" s="11">
        <v>0.4</v>
      </c>
      <c r="M1044" s="28">
        <v>960</v>
      </c>
    </row>
    <row r="1045" spans="1:13" ht="15.75" customHeight="1" x14ac:dyDescent="0.25">
      <c r="A1045" s="6" t="s">
        <v>14</v>
      </c>
      <c r="B1045" s="6">
        <v>1185732</v>
      </c>
      <c r="C1045" s="7">
        <v>44358</v>
      </c>
      <c r="D1045" s="6" t="s">
        <v>33</v>
      </c>
      <c r="E1045" s="6" t="s">
        <v>55</v>
      </c>
      <c r="F1045" s="6" t="s">
        <v>56</v>
      </c>
      <c r="G1045" s="6" t="s">
        <v>18</v>
      </c>
      <c r="H1045" s="8">
        <v>0.35000000000000009</v>
      </c>
      <c r="I1045" s="9">
        <v>1500</v>
      </c>
      <c r="J1045" s="10">
        <v>525.00000000000011</v>
      </c>
      <c r="K1045" s="10">
        <v>183.75000000000003</v>
      </c>
      <c r="L1045" s="11">
        <v>0.35</v>
      </c>
      <c r="M1045" s="28">
        <v>341.25000000000011</v>
      </c>
    </row>
    <row r="1046" spans="1:13" ht="15.75" customHeight="1" x14ac:dyDescent="0.25">
      <c r="A1046" s="6" t="s">
        <v>14</v>
      </c>
      <c r="B1046" s="6">
        <v>1185732</v>
      </c>
      <c r="C1046" s="7">
        <v>44358</v>
      </c>
      <c r="D1046" s="6" t="s">
        <v>33</v>
      </c>
      <c r="E1046" s="6" t="s">
        <v>55</v>
      </c>
      <c r="F1046" s="6" t="s">
        <v>56</v>
      </c>
      <c r="G1046" s="6" t="s">
        <v>19</v>
      </c>
      <c r="H1046" s="8">
        <v>0.30000000000000004</v>
      </c>
      <c r="I1046" s="9">
        <v>1750</v>
      </c>
      <c r="J1046" s="10">
        <v>525.00000000000011</v>
      </c>
      <c r="K1046" s="10">
        <v>183.75000000000003</v>
      </c>
      <c r="L1046" s="11">
        <v>0.35</v>
      </c>
      <c r="M1046" s="28">
        <v>341.25000000000011</v>
      </c>
    </row>
    <row r="1047" spans="1:13" ht="15.75" customHeight="1" x14ac:dyDescent="0.25">
      <c r="A1047" s="6" t="s">
        <v>14</v>
      </c>
      <c r="B1047" s="6">
        <v>1185732</v>
      </c>
      <c r="C1047" s="7">
        <v>44358</v>
      </c>
      <c r="D1047" s="6" t="s">
        <v>33</v>
      </c>
      <c r="E1047" s="6" t="s">
        <v>55</v>
      </c>
      <c r="F1047" s="6" t="s">
        <v>56</v>
      </c>
      <c r="G1047" s="6" t="s">
        <v>20</v>
      </c>
      <c r="H1047" s="8">
        <v>0.30000000000000004</v>
      </c>
      <c r="I1047" s="9">
        <v>1500</v>
      </c>
      <c r="J1047" s="10">
        <v>450.00000000000006</v>
      </c>
      <c r="K1047" s="10">
        <v>180.00000000000003</v>
      </c>
      <c r="L1047" s="11">
        <v>0.4</v>
      </c>
      <c r="M1047" s="28">
        <v>270</v>
      </c>
    </row>
    <row r="1048" spans="1:13" ht="15.75" customHeight="1" x14ac:dyDescent="0.25">
      <c r="A1048" s="6" t="s">
        <v>14</v>
      </c>
      <c r="B1048" s="6">
        <v>1185732</v>
      </c>
      <c r="C1048" s="7">
        <v>44358</v>
      </c>
      <c r="D1048" s="6" t="s">
        <v>33</v>
      </c>
      <c r="E1048" s="6" t="s">
        <v>55</v>
      </c>
      <c r="F1048" s="6" t="s">
        <v>56</v>
      </c>
      <c r="G1048" s="6" t="s">
        <v>21</v>
      </c>
      <c r="H1048" s="8">
        <v>0.45</v>
      </c>
      <c r="I1048" s="9">
        <v>1500</v>
      </c>
      <c r="J1048" s="10">
        <v>675</v>
      </c>
      <c r="K1048" s="10">
        <v>236.24999999999997</v>
      </c>
      <c r="L1048" s="11">
        <v>0.35</v>
      </c>
      <c r="M1048" s="28">
        <v>438.75</v>
      </c>
    </row>
    <row r="1049" spans="1:13" ht="15.75" customHeight="1" x14ac:dyDescent="0.25">
      <c r="A1049" s="6" t="s">
        <v>14</v>
      </c>
      <c r="B1049" s="6">
        <v>1185732</v>
      </c>
      <c r="C1049" s="7">
        <v>44358</v>
      </c>
      <c r="D1049" s="6" t="s">
        <v>33</v>
      </c>
      <c r="E1049" s="6" t="s">
        <v>55</v>
      </c>
      <c r="F1049" s="6" t="s">
        <v>56</v>
      </c>
      <c r="G1049" s="6" t="s">
        <v>22</v>
      </c>
      <c r="H1049" s="8">
        <v>0.5</v>
      </c>
      <c r="I1049" s="9">
        <v>3250</v>
      </c>
      <c r="J1049" s="10">
        <v>1625</v>
      </c>
      <c r="K1049" s="10">
        <v>812.5</v>
      </c>
      <c r="L1049" s="11">
        <v>0.5</v>
      </c>
      <c r="M1049" s="28">
        <v>812.5</v>
      </c>
    </row>
    <row r="1050" spans="1:13" ht="15.75" customHeight="1" x14ac:dyDescent="0.25">
      <c r="A1050" s="6" t="s">
        <v>14</v>
      </c>
      <c r="B1050" s="6">
        <v>1185732</v>
      </c>
      <c r="C1050" s="7">
        <v>44387</v>
      </c>
      <c r="D1050" s="6" t="s">
        <v>33</v>
      </c>
      <c r="E1050" s="6" t="s">
        <v>55</v>
      </c>
      <c r="F1050" s="6" t="s">
        <v>56</v>
      </c>
      <c r="G1050" s="6" t="s">
        <v>17</v>
      </c>
      <c r="H1050" s="8">
        <v>0.45</v>
      </c>
      <c r="I1050" s="9">
        <v>5500</v>
      </c>
      <c r="J1050" s="10">
        <v>2475</v>
      </c>
      <c r="K1050" s="10">
        <v>990</v>
      </c>
      <c r="L1050" s="11">
        <v>0.4</v>
      </c>
      <c r="M1050" s="28">
        <v>1485</v>
      </c>
    </row>
    <row r="1051" spans="1:13" ht="15.75" customHeight="1" x14ac:dyDescent="0.25">
      <c r="A1051" s="6" t="s">
        <v>14</v>
      </c>
      <c r="B1051" s="6">
        <v>1185732</v>
      </c>
      <c r="C1051" s="7">
        <v>44387</v>
      </c>
      <c r="D1051" s="6" t="s">
        <v>33</v>
      </c>
      <c r="E1051" s="6" t="s">
        <v>55</v>
      </c>
      <c r="F1051" s="6" t="s">
        <v>56</v>
      </c>
      <c r="G1051" s="6" t="s">
        <v>18</v>
      </c>
      <c r="H1051" s="8">
        <v>0.40000000000000008</v>
      </c>
      <c r="I1051" s="9">
        <v>3000</v>
      </c>
      <c r="J1051" s="10">
        <v>1200.0000000000002</v>
      </c>
      <c r="K1051" s="10">
        <v>420.00000000000006</v>
      </c>
      <c r="L1051" s="11">
        <v>0.35</v>
      </c>
      <c r="M1051" s="28">
        <v>780.00000000000023</v>
      </c>
    </row>
    <row r="1052" spans="1:13" ht="15.75" customHeight="1" x14ac:dyDescent="0.25">
      <c r="A1052" s="6" t="s">
        <v>14</v>
      </c>
      <c r="B1052" s="6">
        <v>1185732</v>
      </c>
      <c r="C1052" s="7">
        <v>44387</v>
      </c>
      <c r="D1052" s="6" t="s">
        <v>33</v>
      </c>
      <c r="E1052" s="6" t="s">
        <v>55</v>
      </c>
      <c r="F1052" s="6" t="s">
        <v>56</v>
      </c>
      <c r="G1052" s="6" t="s">
        <v>19</v>
      </c>
      <c r="H1052" s="8">
        <v>0.35000000000000003</v>
      </c>
      <c r="I1052" s="9">
        <v>2250</v>
      </c>
      <c r="J1052" s="10">
        <v>787.50000000000011</v>
      </c>
      <c r="K1052" s="10">
        <v>275.625</v>
      </c>
      <c r="L1052" s="11">
        <v>0.35</v>
      </c>
      <c r="M1052" s="28">
        <v>511.87500000000011</v>
      </c>
    </row>
    <row r="1053" spans="1:13" ht="15.75" customHeight="1" x14ac:dyDescent="0.25">
      <c r="A1053" s="6" t="s">
        <v>14</v>
      </c>
      <c r="B1053" s="6">
        <v>1185732</v>
      </c>
      <c r="C1053" s="7">
        <v>44387</v>
      </c>
      <c r="D1053" s="6" t="s">
        <v>33</v>
      </c>
      <c r="E1053" s="6" t="s">
        <v>55</v>
      </c>
      <c r="F1053" s="6" t="s">
        <v>56</v>
      </c>
      <c r="G1053" s="6" t="s">
        <v>20</v>
      </c>
      <c r="H1053" s="8">
        <v>0.35000000000000003</v>
      </c>
      <c r="I1053" s="9">
        <v>1750</v>
      </c>
      <c r="J1053" s="10">
        <v>612.50000000000011</v>
      </c>
      <c r="K1053" s="10">
        <v>245.00000000000006</v>
      </c>
      <c r="L1053" s="11">
        <v>0.4</v>
      </c>
      <c r="M1053" s="28">
        <v>367.50000000000006</v>
      </c>
    </row>
    <row r="1054" spans="1:13" ht="15.75" customHeight="1" x14ac:dyDescent="0.25">
      <c r="A1054" s="6" t="s">
        <v>14</v>
      </c>
      <c r="B1054" s="6">
        <v>1185732</v>
      </c>
      <c r="C1054" s="7">
        <v>44387</v>
      </c>
      <c r="D1054" s="6" t="s">
        <v>33</v>
      </c>
      <c r="E1054" s="6" t="s">
        <v>55</v>
      </c>
      <c r="F1054" s="6" t="s">
        <v>56</v>
      </c>
      <c r="G1054" s="6" t="s">
        <v>21</v>
      </c>
      <c r="H1054" s="8">
        <v>0.45</v>
      </c>
      <c r="I1054" s="9">
        <v>1750</v>
      </c>
      <c r="J1054" s="10">
        <v>787.5</v>
      </c>
      <c r="K1054" s="10">
        <v>275.625</v>
      </c>
      <c r="L1054" s="11">
        <v>0.35</v>
      </c>
      <c r="M1054" s="28">
        <v>511.875</v>
      </c>
    </row>
    <row r="1055" spans="1:13" ht="15.75" customHeight="1" x14ac:dyDescent="0.25">
      <c r="A1055" s="6" t="s">
        <v>14</v>
      </c>
      <c r="B1055" s="6">
        <v>1185732</v>
      </c>
      <c r="C1055" s="7">
        <v>44387</v>
      </c>
      <c r="D1055" s="6" t="s">
        <v>33</v>
      </c>
      <c r="E1055" s="6" t="s">
        <v>55</v>
      </c>
      <c r="F1055" s="6" t="s">
        <v>56</v>
      </c>
      <c r="G1055" s="6" t="s">
        <v>22</v>
      </c>
      <c r="H1055" s="8">
        <v>0.5</v>
      </c>
      <c r="I1055" s="9">
        <v>3500</v>
      </c>
      <c r="J1055" s="10">
        <v>1750</v>
      </c>
      <c r="K1055" s="10">
        <v>875</v>
      </c>
      <c r="L1055" s="11">
        <v>0.5</v>
      </c>
      <c r="M1055" s="28">
        <v>875</v>
      </c>
    </row>
    <row r="1056" spans="1:13" ht="15.75" customHeight="1" x14ac:dyDescent="0.25">
      <c r="A1056" s="6" t="s">
        <v>14</v>
      </c>
      <c r="B1056" s="6">
        <v>1185732</v>
      </c>
      <c r="C1056" s="7">
        <v>44419</v>
      </c>
      <c r="D1056" s="6" t="s">
        <v>33</v>
      </c>
      <c r="E1056" s="6" t="s">
        <v>55</v>
      </c>
      <c r="F1056" s="6" t="s">
        <v>56</v>
      </c>
      <c r="G1056" s="6" t="s">
        <v>17</v>
      </c>
      <c r="H1056" s="8">
        <v>0.45</v>
      </c>
      <c r="I1056" s="9">
        <v>5000</v>
      </c>
      <c r="J1056" s="10">
        <v>2250</v>
      </c>
      <c r="K1056" s="10">
        <v>900</v>
      </c>
      <c r="L1056" s="11">
        <v>0.4</v>
      </c>
      <c r="M1056" s="28">
        <v>1350</v>
      </c>
    </row>
    <row r="1057" spans="1:13" ht="15.75" customHeight="1" x14ac:dyDescent="0.25">
      <c r="A1057" s="6" t="s">
        <v>14</v>
      </c>
      <c r="B1057" s="6">
        <v>1185732</v>
      </c>
      <c r="C1057" s="7">
        <v>44419</v>
      </c>
      <c r="D1057" s="6" t="s">
        <v>33</v>
      </c>
      <c r="E1057" s="6" t="s">
        <v>55</v>
      </c>
      <c r="F1057" s="6" t="s">
        <v>56</v>
      </c>
      <c r="G1057" s="6" t="s">
        <v>18</v>
      </c>
      <c r="H1057" s="8">
        <v>0.45000000000000007</v>
      </c>
      <c r="I1057" s="9">
        <v>2750</v>
      </c>
      <c r="J1057" s="10">
        <v>1237.5000000000002</v>
      </c>
      <c r="K1057" s="10">
        <v>433.12500000000006</v>
      </c>
      <c r="L1057" s="11">
        <v>0.35</v>
      </c>
      <c r="M1057" s="28">
        <v>804.37500000000023</v>
      </c>
    </row>
    <row r="1058" spans="1:13" ht="15.75" customHeight="1" x14ac:dyDescent="0.25">
      <c r="A1058" s="6" t="s">
        <v>14</v>
      </c>
      <c r="B1058" s="6">
        <v>1185732</v>
      </c>
      <c r="C1058" s="7">
        <v>44419</v>
      </c>
      <c r="D1058" s="6" t="s">
        <v>33</v>
      </c>
      <c r="E1058" s="6" t="s">
        <v>55</v>
      </c>
      <c r="F1058" s="6" t="s">
        <v>56</v>
      </c>
      <c r="G1058" s="6" t="s">
        <v>19</v>
      </c>
      <c r="H1058" s="8">
        <v>0.4</v>
      </c>
      <c r="I1058" s="9">
        <v>2000</v>
      </c>
      <c r="J1058" s="10">
        <v>800</v>
      </c>
      <c r="K1058" s="10">
        <v>280</v>
      </c>
      <c r="L1058" s="11">
        <v>0.35</v>
      </c>
      <c r="M1058" s="28">
        <v>520</v>
      </c>
    </row>
    <row r="1059" spans="1:13" ht="15.75" customHeight="1" x14ac:dyDescent="0.25">
      <c r="A1059" s="6" t="s">
        <v>14</v>
      </c>
      <c r="B1059" s="6">
        <v>1185732</v>
      </c>
      <c r="C1059" s="7">
        <v>44419</v>
      </c>
      <c r="D1059" s="6" t="s">
        <v>33</v>
      </c>
      <c r="E1059" s="6" t="s">
        <v>55</v>
      </c>
      <c r="F1059" s="6" t="s">
        <v>56</v>
      </c>
      <c r="G1059" s="6" t="s">
        <v>20</v>
      </c>
      <c r="H1059" s="8">
        <v>0.30000000000000004</v>
      </c>
      <c r="I1059" s="9">
        <v>1250</v>
      </c>
      <c r="J1059" s="10">
        <v>375.00000000000006</v>
      </c>
      <c r="K1059" s="10">
        <v>150.00000000000003</v>
      </c>
      <c r="L1059" s="11">
        <v>0.4</v>
      </c>
      <c r="M1059" s="28">
        <v>225.00000000000003</v>
      </c>
    </row>
    <row r="1060" spans="1:13" ht="15.75" customHeight="1" x14ac:dyDescent="0.25">
      <c r="A1060" s="6" t="s">
        <v>14</v>
      </c>
      <c r="B1060" s="6">
        <v>1185732</v>
      </c>
      <c r="C1060" s="7">
        <v>44419</v>
      </c>
      <c r="D1060" s="6" t="s">
        <v>33</v>
      </c>
      <c r="E1060" s="6" t="s">
        <v>55</v>
      </c>
      <c r="F1060" s="6" t="s">
        <v>56</v>
      </c>
      <c r="G1060" s="6" t="s">
        <v>21</v>
      </c>
      <c r="H1060" s="8">
        <v>0.4</v>
      </c>
      <c r="I1060" s="9">
        <v>1000</v>
      </c>
      <c r="J1060" s="10">
        <v>400</v>
      </c>
      <c r="K1060" s="10">
        <v>140</v>
      </c>
      <c r="L1060" s="11">
        <v>0.35</v>
      </c>
      <c r="M1060" s="28">
        <v>260</v>
      </c>
    </row>
    <row r="1061" spans="1:13" ht="15.75" customHeight="1" x14ac:dyDescent="0.25">
      <c r="A1061" s="6" t="s">
        <v>14</v>
      </c>
      <c r="B1061" s="6">
        <v>1185732</v>
      </c>
      <c r="C1061" s="7">
        <v>44419</v>
      </c>
      <c r="D1061" s="6" t="s">
        <v>33</v>
      </c>
      <c r="E1061" s="6" t="s">
        <v>55</v>
      </c>
      <c r="F1061" s="6" t="s">
        <v>56</v>
      </c>
      <c r="G1061" s="6" t="s">
        <v>22</v>
      </c>
      <c r="H1061" s="8">
        <v>0.45</v>
      </c>
      <c r="I1061" s="9">
        <v>2750</v>
      </c>
      <c r="J1061" s="10">
        <v>1237.5</v>
      </c>
      <c r="K1061" s="10">
        <v>618.75</v>
      </c>
      <c r="L1061" s="11">
        <v>0.5</v>
      </c>
      <c r="M1061" s="28">
        <v>618.75</v>
      </c>
    </row>
    <row r="1062" spans="1:13" ht="15.75" customHeight="1" x14ac:dyDescent="0.25">
      <c r="A1062" s="6" t="s">
        <v>14</v>
      </c>
      <c r="B1062" s="6">
        <v>1185732</v>
      </c>
      <c r="C1062" s="7">
        <v>44451</v>
      </c>
      <c r="D1062" s="6" t="s">
        <v>33</v>
      </c>
      <c r="E1062" s="6" t="s">
        <v>55</v>
      </c>
      <c r="F1062" s="6" t="s">
        <v>56</v>
      </c>
      <c r="G1062" s="6" t="s">
        <v>17</v>
      </c>
      <c r="H1062" s="8">
        <v>0.4</v>
      </c>
      <c r="I1062" s="9">
        <v>4000</v>
      </c>
      <c r="J1062" s="10">
        <v>1600</v>
      </c>
      <c r="K1062" s="10">
        <v>640</v>
      </c>
      <c r="L1062" s="11">
        <v>0.4</v>
      </c>
      <c r="M1062" s="28">
        <v>960</v>
      </c>
    </row>
    <row r="1063" spans="1:13" ht="15.75" customHeight="1" x14ac:dyDescent="0.25">
      <c r="A1063" s="6" t="s">
        <v>14</v>
      </c>
      <c r="B1063" s="6">
        <v>1185732</v>
      </c>
      <c r="C1063" s="7">
        <v>44451</v>
      </c>
      <c r="D1063" s="6" t="s">
        <v>33</v>
      </c>
      <c r="E1063" s="6" t="s">
        <v>55</v>
      </c>
      <c r="F1063" s="6" t="s">
        <v>56</v>
      </c>
      <c r="G1063" s="6" t="s">
        <v>18</v>
      </c>
      <c r="H1063" s="8">
        <v>0.35000000000000009</v>
      </c>
      <c r="I1063" s="9">
        <v>2000</v>
      </c>
      <c r="J1063" s="10">
        <v>700.00000000000023</v>
      </c>
      <c r="K1063" s="10">
        <v>245.00000000000006</v>
      </c>
      <c r="L1063" s="11">
        <v>0.35</v>
      </c>
      <c r="M1063" s="28">
        <v>455.00000000000017</v>
      </c>
    </row>
    <row r="1064" spans="1:13" ht="15.75" customHeight="1" x14ac:dyDescent="0.25">
      <c r="A1064" s="6" t="s">
        <v>14</v>
      </c>
      <c r="B1064" s="6">
        <v>1185732</v>
      </c>
      <c r="C1064" s="7">
        <v>44451</v>
      </c>
      <c r="D1064" s="6" t="s">
        <v>33</v>
      </c>
      <c r="E1064" s="6" t="s">
        <v>55</v>
      </c>
      <c r="F1064" s="6" t="s">
        <v>56</v>
      </c>
      <c r="G1064" s="6" t="s">
        <v>19</v>
      </c>
      <c r="H1064" s="8">
        <v>0.2</v>
      </c>
      <c r="I1064" s="9">
        <v>1000</v>
      </c>
      <c r="J1064" s="10">
        <v>200</v>
      </c>
      <c r="K1064" s="10">
        <v>70</v>
      </c>
      <c r="L1064" s="11">
        <v>0.35</v>
      </c>
      <c r="M1064" s="28">
        <v>130</v>
      </c>
    </row>
    <row r="1065" spans="1:13" ht="15.75" customHeight="1" x14ac:dyDescent="0.25">
      <c r="A1065" s="6" t="s">
        <v>14</v>
      </c>
      <c r="B1065" s="6">
        <v>1185732</v>
      </c>
      <c r="C1065" s="7">
        <v>44451</v>
      </c>
      <c r="D1065" s="6" t="s">
        <v>33</v>
      </c>
      <c r="E1065" s="6" t="s">
        <v>55</v>
      </c>
      <c r="F1065" s="6" t="s">
        <v>56</v>
      </c>
      <c r="G1065" s="6" t="s">
        <v>20</v>
      </c>
      <c r="H1065" s="8">
        <v>0.2</v>
      </c>
      <c r="I1065" s="9">
        <v>750</v>
      </c>
      <c r="J1065" s="10">
        <v>150</v>
      </c>
      <c r="K1065" s="10">
        <v>60</v>
      </c>
      <c r="L1065" s="11">
        <v>0.4</v>
      </c>
      <c r="M1065" s="28">
        <v>90</v>
      </c>
    </row>
    <row r="1066" spans="1:13" ht="15.75" customHeight="1" x14ac:dyDescent="0.25">
      <c r="A1066" s="6" t="s">
        <v>14</v>
      </c>
      <c r="B1066" s="6">
        <v>1185732</v>
      </c>
      <c r="C1066" s="7">
        <v>44451</v>
      </c>
      <c r="D1066" s="6" t="s">
        <v>33</v>
      </c>
      <c r="E1066" s="6" t="s">
        <v>55</v>
      </c>
      <c r="F1066" s="6" t="s">
        <v>56</v>
      </c>
      <c r="G1066" s="6" t="s">
        <v>21</v>
      </c>
      <c r="H1066" s="8">
        <v>0.3</v>
      </c>
      <c r="I1066" s="9">
        <v>750</v>
      </c>
      <c r="J1066" s="10">
        <v>225</v>
      </c>
      <c r="K1066" s="10">
        <v>78.75</v>
      </c>
      <c r="L1066" s="11">
        <v>0.35</v>
      </c>
      <c r="M1066" s="28">
        <v>146.25</v>
      </c>
    </row>
    <row r="1067" spans="1:13" ht="15.75" customHeight="1" x14ac:dyDescent="0.25">
      <c r="A1067" s="6" t="s">
        <v>14</v>
      </c>
      <c r="B1067" s="6">
        <v>1185732</v>
      </c>
      <c r="C1067" s="7">
        <v>44451</v>
      </c>
      <c r="D1067" s="6" t="s">
        <v>33</v>
      </c>
      <c r="E1067" s="6" t="s">
        <v>55</v>
      </c>
      <c r="F1067" s="6" t="s">
        <v>56</v>
      </c>
      <c r="G1067" s="6" t="s">
        <v>22</v>
      </c>
      <c r="H1067" s="8">
        <v>0.35000000000000003</v>
      </c>
      <c r="I1067" s="9">
        <v>1500</v>
      </c>
      <c r="J1067" s="10">
        <v>525</v>
      </c>
      <c r="K1067" s="10">
        <v>262.5</v>
      </c>
      <c r="L1067" s="11">
        <v>0.5</v>
      </c>
      <c r="M1067" s="28">
        <v>262.5</v>
      </c>
    </row>
    <row r="1068" spans="1:13" ht="15.75" customHeight="1" x14ac:dyDescent="0.25">
      <c r="A1068" s="6" t="s">
        <v>14</v>
      </c>
      <c r="B1068" s="6">
        <v>1185732</v>
      </c>
      <c r="C1068" s="7">
        <v>44480</v>
      </c>
      <c r="D1068" s="6" t="s">
        <v>33</v>
      </c>
      <c r="E1068" s="6" t="s">
        <v>55</v>
      </c>
      <c r="F1068" s="6" t="s">
        <v>56</v>
      </c>
      <c r="G1068" s="6" t="s">
        <v>17</v>
      </c>
      <c r="H1068" s="8">
        <v>0.39999999999999997</v>
      </c>
      <c r="I1068" s="9">
        <v>3250</v>
      </c>
      <c r="J1068" s="10">
        <v>1300</v>
      </c>
      <c r="K1068" s="10">
        <v>520</v>
      </c>
      <c r="L1068" s="11">
        <v>0.4</v>
      </c>
      <c r="M1068" s="28">
        <v>780</v>
      </c>
    </row>
    <row r="1069" spans="1:13" ht="15.75" customHeight="1" x14ac:dyDescent="0.25">
      <c r="A1069" s="6" t="s">
        <v>14</v>
      </c>
      <c r="B1069" s="6">
        <v>1185732</v>
      </c>
      <c r="C1069" s="7">
        <v>44480</v>
      </c>
      <c r="D1069" s="6" t="s">
        <v>33</v>
      </c>
      <c r="E1069" s="6" t="s">
        <v>55</v>
      </c>
      <c r="F1069" s="6" t="s">
        <v>56</v>
      </c>
      <c r="G1069" s="6" t="s">
        <v>18</v>
      </c>
      <c r="H1069" s="8">
        <v>0.3</v>
      </c>
      <c r="I1069" s="9">
        <v>1500</v>
      </c>
      <c r="J1069" s="10">
        <v>450</v>
      </c>
      <c r="K1069" s="10">
        <v>157.5</v>
      </c>
      <c r="L1069" s="11">
        <v>0.35</v>
      </c>
      <c r="M1069" s="28">
        <v>292.5</v>
      </c>
    </row>
    <row r="1070" spans="1:13" ht="15.75" customHeight="1" x14ac:dyDescent="0.25">
      <c r="A1070" s="6" t="s">
        <v>14</v>
      </c>
      <c r="B1070" s="6">
        <v>1185732</v>
      </c>
      <c r="C1070" s="7">
        <v>44480</v>
      </c>
      <c r="D1070" s="6" t="s">
        <v>33</v>
      </c>
      <c r="E1070" s="6" t="s">
        <v>55</v>
      </c>
      <c r="F1070" s="6" t="s">
        <v>56</v>
      </c>
      <c r="G1070" s="6" t="s">
        <v>19</v>
      </c>
      <c r="H1070" s="8">
        <v>0.3</v>
      </c>
      <c r="I1070" s="9">
        <v>500</v>
      </c>
      <c r="J1070" s="10">
        <v>150</v>
      </c>
      <c r="K1070" s="10">
        <v>52.5</v>
      </c>
      <c r="L1070" s="11">
        <v>0.35</v>
      </c>
      <c r="M1070" s="28">
        <v>97.5</v>
      </c>
    </row>
    <row r="1071" spans="1:13" ht="15.75" customHeight="1" x14ac:dyDescent="0.25">
      <c r="A1071" s="6" t="s">
        <v>14</v>
      </c>
      <c r="B1071" s="6">
        <v>1185732</v>
      </c>
      <c r="C1071" s="7">
        <v>44480</v>
      </c>
      <c r="D1071" s="6" t="s">
        <v>33</v>
      </c>
      <c r="E1071" s="6" t="s">
        <v>55</v>
      </c>
      <c r="F1071" s="6" t="s">
        <v>56</v>
      </c>
      <c r="G1071" s="6" t="s">
        <v>20</v>
      </c>
      <c r="H1071" s="8">
        <v>0.3</v>
      </c>
      <c r="I1071" s="9">
        <v>250</v>
      </c>
      <c r="J1071" s="10">
        <v>75</v>
      </c>
      <c r="K1071" s="10">
        <v>30</v>
      </c>
      <c r="L1071" s="11">
        <v>0.4</v>
      </c>
      <c r="M1071" s="28">
        <v>45</v>
      </c>
    </row>
    <row r="1072" spans="1:13" ht="15.75" customHeight="1" x14ac:dyDescent="0.25">
      <c r="A1072" s="6" t="s">
        <v>14</v>
      </c>
      <c r="B1072" s="6">
        <v>1185732</v>
      </c>
      <c r="C1072" s="7">
        <v>44480</v>
      </c>
      <c r="D1072" s="6" t="s">
        <v>33</v>
      </c>
      <c r="E1072" s="6" t="s">
        <v>55</v>
      </c>
      <c r="F1072" s="6" t="s">
        <v>56</v>
      </c>
      <c r="G1072" s="6" t="s">
        <v>21</v>
      </c>
      <c r="H1072" s="8">
        <v>0.39999999999999997</v>
      </c>
      <c r="I1072" s="9">
        <v>250</v>
      </c>
      <c r="J1072" s="10">
        <v>99.999999999999986</v>
      </c>
      <c r="K1072" s="10">
        <v>34.999999999999993</v>
      </c>
      <c r="L1072" s="11">
        <v>0.35</v>
      </c>
      <c r="M1072" s="28">
        <v>65</v>
      </c>
    </row>
    <row r="1073" spans="1:13" ht="15.75" customHeight="1" x14ac:dyDescent="0.25">
      <c r="A1073" s="6" t="s">
        <v>14</v>
      </c>
      <c r="B1073" s="6">
        <v>1185732</v>
      </c>
      <c r="C1073" s="7">
        <v>44480</v>
      </c>
      <c r="D1073" s="6" t="s">
        <v>33</v>
      </c>
      <c r="E1073" s="6" t="s">
        <v>55</v>
      </c>
      <c r="F1073" s="6" t="s">
        <v>56</v>
      </c>
      <c r="G1073" s="6" t="s">
        <v>22</v>
      </c>
      <c r="H1073" s="8">
        <v>0.4499999999999999</v>
      </c>
      <c r="I1073" s="9">
        <v>1500</v>
      </c>
      <c r="J1073" s="10">
        <v>674.99999999999989</v>
      </c>
      <c r="K1073" s="10">
        <v>337.49999999999994</v>
      </c>
      <c r="L1073" s="11">
        <v>0.5</v>
      </c>
      <c r="M1073" s="28">
        <v>337.49999999999994</v>
      </c>
    </row>
    <row r="1074" spans="1:13" ht="15.75" customHeight="1" x14ac:dyDescent="0.25">
      <c r="A1074" s="6" t="s">
        <v>14</v>
      </c>
      <c r="B1074" s="6">
        <v>1185732</v>
      </c>
      <c r="C1074" s="7">
        <v>44511</v>
      </c>
      <c r="D1074" s="6" t="s">
        <v>33</v>
      </c>
      <c r="E1074" s="6" t="s">
        <v>55</v>
      </c>
      <c r="F1074" s="6" t="s">
        <v>56</v>
      </c>
      <c r="G1074" s="6" t="s">
        <v>17</v>
      </c>
      <c r="H1074" s="8">
        <v>0.4</v>
      </c>
      <c r="I1074" s="9">
        <v>3000</v>
      </c>
      <c r="J1074" s="10">
        <v>1200</v>
      </c>
      <c r="K1074" s="10">
        <v>480</v>
      </c>
      <c r="L1074" s="11">
        <v>0.4</v>
      </c>
      <c r="M1074" s="28">
        <v>720</v>
      </c>
    </row>
    <row r="1075" spans="1:13" ht="15.75" customHeight="1" x14ac:dyDescent="0.25">
      <c r="A1075" s="6" t="s">
        <v>14</v>
      </c>
      <c r="B1075" s="6">
        <v>1185732</v>
      </c>
      <c r="C1075" s="7">
        <v>44511</v>
      </c>
      <c r="D1075" s="6" t="s">
        <v>33</v>
      </c>
      <c r="E1075" s="6" t="s">
        <v>55</v>
      </c>
      <c r="F1075" s="6" t="s">
        <v>56</v>
      </c>
      <c r="G1075" s="6" t="s">
        <v>18</v>
      </c>
      <c r="H1075" s="8">
        <v>0.30000000000000004</v>
      </c>
      <c r="I1075" s="9">
        <v>1500</v>
      </c>
      <c r="J1075" s="10">
        <v>450.00000000000006</v>
      </c>
      <c r="K1075" s="10">
        <v>157.5</v>
      </c>
      <c r="L1075" s="11">
        <v>0.35</v>
      </c>
      <c r="M1075" s="28">
        <v>292.50000000000006</v>
      </c>
    </row>
    <row r="1076" spans="1:13" ht="15.75" customHeight="1" x14ac:dyDescent="0.25">
      <c r="A1076" s="6" t="s">
        <v>14</v>
      </c>
      <c r="B1076" s="6">
        <v>1185732</v>
      </c>
      <c r="C1076" s="7">
        <v>44511</v>
      </c>
      <c r="D1076" s="6" t="s">
        <v>33</v>
      </c>
      <c r="E1076" s="6" t="s">
        <v>55</v>
      </c>
      <c r="F1076" s="6" t="s">
        <v>56</v>
      </c>
      <c r="G1076" s="6" t="s">
        <v>19</v>
      </c>
      <c r="H1076" s="8">
        <v>0.30000000000000004</v>
      </c>
      <c r="I1076" s="9">
        <v>950</v>
      </c>
      <c r="J1076" s="10">
        <v>285.00000000000006</v>
      </c>
      <c r="K1076" s="10">
        <v>99.750000000000014</v>
      </c>
      <c r="L1076" s="11">
        <v>0.35</v>
      </c>
      <c r="M1076" s="28">
        <v>185.25000000000006</v>
      </c>
    </row>
    <row r="1077" spans="1:13" ht="15.75" customHeight="1" x14ac:dyDescent="0.25">
      <c r="A1077" s="6" t="s">
        <v>14</v>
      </c>
      <c r="B1077" s="6">
        <v>1185732</v>
      </c>
      <c r="C1077" s="7">
        <v>44511</v>
      </c>
      <c r="D1077" s="6" t="s">
        <v>33</v>
      </c>
      <c r="E1077" s="6" t="s">
        <v>55</v>
      </c>
      <c r="F1077" s="6" t="s">
        <v>56</v>
      </c>
      <c r="G1077" s="6" t="s">
        <v>20</v>
      </c>
      <c r="H1077" s="8">
        <v>0.30000000000000004</v>
      </c>
      <c r="I1077" s="9">
        <v>1250</v>
      </c>
      <c r="J1077" s="10">
        <v>375.00000000000006</v>
      </c>
      <c r="K1077" s="10">
        <v>150.00000000000003</v>
      </c>
      <c r="L1077" s="11">
        <v>0.4</v>
      </c>
      <c r="M1077" s="28">
        <v>225.00000000000003</v>
      </c>
    </row>
    <row r="1078" spans="1:13" ht="15.75" customHeight="1" x14ac:dyDescent="0.25">
      <c r="A1078" s="6" t="s">
        <v>14</v>
      </c>
      <c r="B1078" s="6">
        <v>1185732</v>
      </c>
      <c r="C1078" s="7">
        <v>44511</v>
      </c>
      <c r="D1078" s="6" t="s">
        <v>33</v>
      </c>
      <c r="E1078" s="6" t="s">
        <v>55</v>
      </c>
      <c r="F1078" s="6" t="s">
        <v>56</v>
      </c>
      <c r="G1078" s="6" t="s">
        <v>21</v>
      </c>
      <c r="H1078" s="8">
        <v>0.49999999999999994</v>
      </c>
      <c r="I1078" s="9">
        <v>1000</v>
      </c>
      <c r="J1078" s="10">
        <v>499.99999999999994</v>
      </c>
      <c r="K1078" s="10">
        <v>174.99999999999997</v>
      </c>
      <c r="L1078" s="11">
        <v>0.35</v>
      </c>
      <c r="M1078" s="28">
        <v>325</v>
      </c>
    </row>
    <row r="1079" spans="1:13" ht="15.75" customHeight="1" x14ac:dyDescent="0.25">
      <c r="A1079" s="6" t="s">
        <v>14</v>
      </c>
      <c r="B1079" s="6">
        <v>1185732</v>
      </c>
      <c r="C1079" s="7">
        <v>44511</v>
      </c>
      <c r="D1079" s="6" t="s">
        <v>33</v>
      </c>
      <c r="E1079" s="6" t="s">
        <v>55</v>
      </c>
      <c r="F1079" s="6" t="s">
        <v>56</v>
      </c>
      <c r="G1079" s="6" t="s">
        <v>22</v>
      </c>
      <c r="H1079" s="8">
        <v>0.54999999999999982</v>
      </c>
      <c r="I1079" s="9">
        <v>2000</v>
      </c>
      <c r="J1079" s="10">
        <v>1099.9999999999995</v>
      </c>
      <c r="K1079" s="10">
        <v>549.99999999999977</v>
      </c>
      <c r="L1079" s="11">
        <v>0.5</v>
      </c>
      <c r="M1079" s="28">
        <v>549.99999999999977</v>
      </c>
    </row>
    <row r="1080" spans="1:13" ht="15.75" customHeight="1" x14ac:dyDescent="0.25">
      <c r="A1080" s="6" t="s">
        <v>14</v>
      </c>
      <c r="B1080" s="6">
        <v>1185732</v>
      </c>
      <c r="C1080" s="7">
        <v>44540</v>
      </c>
      <c r="D1080" s="6" t="s">
        <v>33</v>
      </c>
      <c r="E1080" s="6" t="s">
        <v>55</v>
      </c>
      <c r="F1080" s="6" t="s">
        <v>56</v>
      </c>
      <c r="G1080" s="6" t="s">
        <v>17</v>
      </c>
      <c r="H1080" s="8">
        <v>0.49999999999999994</v>
      </c>
      <c r="I1080" s="9">
        <v>4500</v>
      </c>
      <c r="J1080" s="10">
        <v>2249.9999999999995</v>
      </c>
      <c r="K1080" s="10">
        <v>899.99999999999989</v>
      </c>
      <c r="L1080" s="11">
        <v>0.4</v>
      </c>
      <c r="M1080" s="28">
        <v>1349.9999999999995</v>
      </c>
    </row>
    <row r="1081" spans="1:13" ht="15.75" customHeight="1" x14ac:dyDescent="0.25">
      <c r="A1081" s="6" t="s">
        <v>14</v>
      </c>
      <c r="B1081" s="6">
        <v>1185732</v>
      </c>
      <c r="C1081" s="7">
        <v>44540</v>
      </c>
      <c r="D1081" s="6" t="s">
        <v>33</v>
      </c>
      <c r="E1081" s="6" t="s">
        <v>55</v>
      </c>
      <c r="F1081" s="6" t="s">
        <v>56</v>
      </c>
      <c r="G1081" s="6" t="s">
        <v>18</v>
      </c>
      <c r="H1081" s="8">
        <v>0.4</v>
      </c>
      <c r="I1081" s="9">
        <v>2500</v>
      </c>
      <c r="J1081" s="10">
        <v>1000</v>
      </c>
      <c r="K1081" s="10">
        <v>350</v>
      </c>
      <c r="L1081" s="11">
        <v>0.35</v>
      </c>
      <c r="M1081" s="28">
        <v>650</v>
      </c>
    </row>
    <row r="1082" spans="1:13" ht="15.75" customHeight="1" x14ac:dyDescent="0.25">
      <c r="A1082" s="6" t="s">
        <v>14</v>
      </c>
      <c r="B1082" s="6">
        <v>1185732</v>
      </c>
      <c r="C1082" s="7">
        <v>44540</v>
      </c>
      <c r="D1082" s="6" t="s">
        <v>33</v>
      </c>
      <c r="E1082" s="6" t="s">
        <v>55</v>
      </c>
      <c r="F1082" s="6" t="s">
        <v>56</v>
      </c>
      <c r="G1082" s="6" t="s">
        <v>19</v>
      </c>
      <c r="H1082" s="8">
        <v>0.4</v>
      </c>
      <c r="I1082" s="9">
        <v>2000</v>
      </c>
      <c r="J1082" s="10">
        <v>800</v>
      </c>
      <c r="K1082" s="10">
        <v>280</v>
      </c>
      <c r="L1082" s="11">
        <v>0.35</v>
      </c>
      <c r="M1082" s="28">
        <v>520</v>
      </c>
    </row>
    <row r="1083" spans="1:13" ht="15.75" customHeight="1" x14ac:dyDescent="0.25">
      <c r="A1083" s="6" t="s">
        <v>14</v>
      </c>
      <c r="B1083" s="6">
        <v>1185732</v>
      </c>
      <c r="C1083" s="7">
        <v>44540</v>
      </c>
      <c r="D1083" s="6" t="s">
        <v>33</v>
      </c>
      <c r="E1083" s="6" t="s">
        <v>55</v>
      </c>
      <c r="F1083" s="6" t="s">
        <v>56</v>
      </c>
      <c r="G1083" s="6" t="s">
        <v>20</v>
      </c>
      <c r="H1083" s="8">
        <v>0.4</v>
      </c>
      <c r="I1083" s="9">
        <v>1500</v>
      </c>
      <c r="J1083" s="10">
        <v>600</v>
      </c>
      <c r="K1083" s="10">
        <v>240</v>
      </c>
      <c r="L1083" s="11">
        <v>0.4</v>
      </c>
      <c r="M1083" s="28">
        <v>360</v>
      </c>
    </row>
    <row r="1084" spans="1:13" ht="15.75" customHeight="1" x14ac:dyDescent="0.25">
      <c r="A1084" s="6" t="s">
        <v>14</v>
      </c>
      <c r="B1084" s="6">
        <v>1185732</v>
      </c>
      <c r="C1084" s="7">
        <v>44540</v>
      </c>
      <c r="D1084" s="6" t="s">
        <v>33</v>
      </c>
      <c r="E1084" s="6" t="s">
        <v>55</v>
      </c>
      <c r="F1084" s="6" t="s">
        <v>56</v>
      </c>
      <c r="G1084" s="6" t="s">
        <v>21</v>
      </c>
      <c r="H1084" s="8">
        <v>0.49999999999999994</v>
      </c>
      <c r="I1084" s="9">
        <v>1500</v>
      </c>
      <c r="J1084" s="10">
        <v>749.99999999999989</v>
      </c>
      <c r="K1084" s="10">
        <v>262.49999999999994</v>
      </c>
      <c r="L1084" s="11">
        <v>0.35</v>
      </c>
      <c r="M1084" s="28">
        <v>487.49999999999994</v>
      </c>
    </row>
    <row r="1085" spans="1:13" ht="15.75" customHeight="1" x14ac:dyDescent="0.25">
      <c r="A1085" s="6" t="s">
        <v>14</v>
      </c>
      <c r="B1085" s="6">
        <v>1185732</v>
      </c>
      <c r="C1085" s="7">
        <v>44540</v>
      </c>
      <c r="D1085" s="6" t="s">
        <v>33</v>
      </c>
      <c r="E1085" s="6" t="s">
        <v>55</v>
      </c>
      <c r="F1085" s="6" t="s">
        <v>56</v>
      </c>
      <c r="G1085" s="6" t="s">
        <v>22</v>
      </c>
      <c r="H1085" s="8">
        <v>0.54999999999999982</v>
      </c>
      <c r="I1085" s="9">
        <v>2500</v>
      </c>
      <c r="J1085" s="10">
        <v>1374.9999999999995</v>
      </c>
      <c r="K1085" s="10">
        <v>687.49999999999977</v>
      </c>
      <c r="L1085" s="11">
        <v>0.5</v>
      </c>
      <c r="M1085" s="28">
        <v>687.49999999999977</v>
      </c>
    </row>
    <row r="1086" spans="1:13" ht="15.75" customHeight="1" x14ac:dyDescent="0.25">
      <c r="A1086" s="6" t="s">
        <v>23</v>
      </c>
      <c r="B1086" s="6">
        <v>1197831</v>
      </c>
      <c r="C1086" s="7">
        <v>44198</v>
      </c>
      <c r="D1086" s="6" t="s">
        <v>24</v>
      </c>
      <c r="E1086" s="6" t="s">
        <v>57</v>
      </c>
      <c r="F1086" s="6" t="s">
        <v>58</v>
      </c>
      <c r="G1086" s="6" t="s">
        <v>17</v>
      </c>
      <c r="H1086" s="8">
        <v>0.2</v>
      </c>
      <c r="I1086" s="9">
        <v>6750</v>
      </c>
      <c r="J1086" s="10">
        <v>1350</v>
      </c>
      <c r="K1086" s="10">
        <v>540</v>
      </c>
      <c r="L1086" s="11">
        <v>0.39999999999999997</v>
      </c>
      <c r="M1086" s="28">
        <v>810</v>
      </c>
    </row>
    <row r="1087" spans="1:13" ht="15.75" customHeight="1" x14ac:dyDescent="0.25">
      <c r="A1087" s="6" t="s">
        <v>23</v>
      </c>
      <c r="B1087" s="6">
        <v>1197831</v>
      </c>
      <c r="C1087" s="7">
        <v>44198</v>
      </c>
      <c r="D1087" s="6" t="s">
        <v>24</v>
      </c>
      <c r="E1087" s="6" t="s">
        <v>57</v>
      </c>
      <c r="F1087" s="6" t="s">
        <v>58</v>
      </c>
      <c r="G1087" s="6" t="s">
        <v>18</v>
      </c>
      <c r="H1087" s="8">
        <v>0.3</v>
      </c>
      <c r="I1087" s="9">
        <v>6750</v>
      </c>
      <c r="J1087" s="10">
        <v>2025</v>
      </c>
      <c r="K1087" s="10">
        <v>809.99999999999989</v>
      </c>
      <c r="L1087" s="11">
        <v>0.39999999999999997</v>
      </c>
      <c r="M1087" s="28">
        <v>1215</v>
      </c>
    </row>
    <row r="1088" spans="1:13" ht="15.75" customHeight="1" x14ac:dyDescent="0.25">
      <c r="A1088" s="6" t="s">
        <v>23</v>
      </c>
      <c r="B1088" s="6">
        <v>1197831</v>
      </c>
      <c r="C1088" s="7">
        <v>44198</v>
      </c>
      <c r="D1088" s="6" t="s">
        <v>24</v>
      </c>
      <c r="E1088" s="6" t="s">
        <v>57</v>
      </c>
      <c r="F1088" s="6" t="s">
        <v>58</v>
      </c>
      <c r="G1088" s="6" t="s">
        <v>19</v>
      </c>
      <c r="H1088" s="8">
        <v>0.3</v>
      </c>
      <c r="I1088" s="9">
        <v>4750</v>
      </c>
      <c r="J1088" s="10">
        <v>1425</v>
      </c>
      <c r="K1088" s="10">
        <v>570</v>
      </c>
      <c r="L1088" s="11">
        <v>0.39999999999999997</v>
      </c>
      <c r="M1088" s="28">
        <v>855</v>
      </c>
    </row>
    <row r="1089" spans="1:13" ht="15.75" customHeight="1" x14ac:dyDescent="0.25">
      <c r="A1089" s="6" t="s">
        <v>23</v>
      </c>
      <c r="B1089" s="6">
        <v>1197831</v>
      </c>
      <c r="C1089" s="7">
        <v>44198</v>
      </c>
      <c r="D1089" s="6" t="s">
        <v>24</v>
      </c>
      <c r="E1089" s="6" t="s">
        <v>57</v>
      </c>
      <c r="F1089" s="6" t="s">
        <v>58</v>
      </c>
      <c r="G1089" s="6" t="s">
        <v>20</v>
      </c>
      <c r="H1089" s="8">
        <v>0.35</v>
      </c>
      <c r="I1089" s="9">
        <v>4750</v>
      </c>
      <c r="J1089" s="10">
        <v>1662.5</v>
      </c>
      <c r="K1089" s="10">
        <v>831.25</v>
      </c>
      <c r="L1089" s="11">
        <v>0.5</v>
      </c>
      <c r="M1089" s="28">
        <v>831.25</v>
      </c>
    </row>
    <row r="1090" spans="1:13" ht="15.75" customHeight="1" x14ac:dyDescent="0.25">
      <c r="A1090" s="6" t="s">
        <v>23</v>
      </c>
      <c r="B1090" s="6">
        <v>1197831</v>
      </c>
      <c r="C1090" s="7">
        <v>44198</v>
      </c>
      <c r="D1090" s="6" t="s">
        <v>24</v>
      </c>
      <c r="E1090" s="6" t="s">
        <v>57</v>
      </c>
      <c r="F1090" s="6" t="s">
        <v>58</v>
      </c>
      <c r="G1090" s="6" t="s">
        <v>21</v>
      </c>
      <c r="H1090" s="8">
        <v>0.4</v>
      </c>
      <c r="I1090" s="9">
        <v>3250</v>
      </c>
      <c r="J1090" s="10">
        <v>1300</v>
      </c>
      <c r="K1090" s="10">
        <v>454.99999999999994</v>
      </c>
      <c r="L1090" s="11">
        <v>0.35</v>
      </c>
      <c r="M1090" s="28">
        <v>845</v>
      </c>
    </row>
    <row r="1091" spans="1:13" ht="15.75" customHeight="1" x14ac:dyDescent="0.25">
      <c r="A1091" s="6" t="s">
        <v>23</v>
      </c>
      <c r="B1091" s="6">
        <v>1197831</v>
      </c>
      <c r="C1091" s="7">
        <v>44198</v>
      </c>
      <c r="D1091" s="6" t="s">
        <v>24</v>
      </c>
      <c r="E1091" s="6" t="s">
        <v>57</v>
      </c>
      <c r="F1091" s="6" t="s">
        <v>58</v>
      </c>
      <c r="G1091" s="6" t="s">
        <v>22</v>
      </c>
      <c r="H1091" s="8">
        <v>0.35</v>
      </c>
      <c r="I1091" s="9">
        <v>4750</v>
      </c>
      <c r="J1091" s="10">
        <v>1662.5</v>
      </c>
      <c r="K1091" s="10">
        <v>914.37500000000011</v>
      </c>
      <c r="L1091" s="11">
        <v>0.55000000000000004</v>
      </c>
      <c r="M1091" s="28">
        <v>748.12499999999989</v>
      </c>
    </row>
    <row r="1092" spans="1:13" ht="15.75" customHeight="1" x14ac:dyDescent="0.25">
      <c r="A1092" s="6" t="s">
        <v>23</v>
      </c>
      <c r="B1092" s="6">
        <v>1197831</v>
      </c>
      <c r="C1092" s="7">
        <v>44228</v>
      </c>
      <c r="D1092" s="6" t="s">
        <v>24</v>
      </c>
      <c r="E1092" s="6" t="s">
        <v>57</v>
      </c>
      <c r="F1092" s="6" t="s">
        <v>58</v>
      </c>
      <c r="G1092" s="6" t="s">
        <v>17</v>
      </c>
      <c r="H1092" s="8">
        <v>0.25</v>
      </c>
      <c r="I1092" s="9">
        <v>6250</v>
      </c>
      <c r="J1092" s="10">
        <v>1562.5</v>
      </c>
      <c r="K1092" s="10">
        <v>625</v>
      </c>
      <c r="L1092" s="11">
        <v>0.39999999999999997</v>
      </c>
      <c r="M1092" s="28">
        <v>937.5</v>
      </c>
    </row>
    <row r="1093" spans="1:13" ht="15.75" customHeight="1" x14ac:dyDescent="0.25">
      <c r="A1093" s="6" t="s">
        <v>23</v>
      </c>
      <c r="B1093" s="6">
        <v>1197831</v>
      </c>
      <c r="C1093" s="7">
        <v>44228</v>
      </c>
      <c r="D1093" s="6" t="s">
        <v>24</v>
      </c>
      <c r="E1093" s="6" t="s">
        <v>57</v>
      </c>
      <c r="F1093" s="6" t="s">
        <v>58</v>
      </c>
      <c r="G1093" s="6" t="s">
        <v>18</v>
      </c>
      <c r="H1093" s="8">
        <v>0.35</v>
      </c>
      <c r="I1093" s="9">
        <v>6000</v>
      </c>
      <c r="J1093" s="10">
        <v>2100</v>
      </c>
      <c r="K1093" s="10">
        <v>839.99999999999989</v>
      </c>
      <c r="L1093" s="11">
        <v>0.39999999999999997</v>
      </c>
      <c r="M1093" s="28">
        <v>1260</v>
      </c>
    </row>
    <row r="1094" spans="1:13" ht="15.75" customHeight="1" x14ac:dyDescent="0.25">
      <c r="A1094" s="6" t="s">
        <v>23</v>
      </c>
      <c r="B1094" s="6">
        <v>1197831</v>
      </c>
      <c r="C1094" s="7">
        <v>44228</v>
      </c>
      <c r="D1094" s="6" t="s">
        <v>24</v>
      </c>
      <c r="E1094" s="6" t="s">
        <v>57</v>
      </c>
      <c r="F1094" s="6" t="s">
        <v>58</v>
      </c>
      <c r="G1094" s="6" t="s">
        <v>19</v>
      </c>
      <c r="H1094" s="8">
        <v>0.35</v>
      </c>
      <c r="I1094" s="9">
        <v>4250</v>
      </c>
      <c r="J1094" s="10">
        <v>1487.5</v>
      </c>
      <c r="K1094" s="10">
        <v>595</v>
      </c>
      <c r="L1094" s="11">
        <v>0.39999999999999997</v>
      </c>
      <c r="M1094" s="28">
        <v>892.5</v>
      </c>
    </row>
    <row r="1095" spans="1:13" ht="15.75" customHeight="1" x14ac:dyDescent="0.25">
      <c r="A1095" s="6" t="s">
        <v>23</v>
      </c>
      <c r="B1095" s="6">
        <v>1197831</v>
      </c>
      <c r="C1095" s="7">
        <v>44228</v>
      </c>
      <c r="D1095" s="6" t="s">
        <v>24</v>
      </c>
      <c r="E1095" s="6" t="s">
        <v>57</v>
      </c>
      <c r="F1095" s="6" t="s">
        <v>58</v>
      </c>
      <c r="G1095" s="6" t="s">
        <v>20</v>
      </c>
      <c r="H1095" s="8">
        <v>0.35</v>
      </c>
      <c r="I1095" s="9">
        <v>3750</v>
      </c>
      <c r="J1095" s="10">
        <v>1312.5</v>
      </c>
      <c r="K1095" s="10">
        <v>656.25</v>
      </c>
      <c r="L1095" s="11">
        <v>0.5</v>
      </c>
      <c r="M1095" s="28">
        <v>656.25</v>
      </c>
    </row>
    <row r="1096" spans="1:13" ht="15.75" customHeight="1" x14ac:dyDescent="0.25">
      <c r="A1096" s="6" t="s">
        <v>23</v>
      </c>
      <c r="B1096" s="6">
        <v>1197831</v>
      </c>
      <c r="C1096" s="7">
        <v>44228</v>
      </c>
      <c r="D1096" s="6" t="s">
        <v>24</v>
      </c>
      <c r="E1096" s="6" t="s">
        <v>57</v>
      </c>
      <c r="F1096" s="6" t="s">
        <v>58</v>
      </c>
      <c r="G1096" s="6" t="s">
        <v>21</v>
      </c>
      <c r="H1096" s="8">
        <v>0.4</v>
      </c>
      <c r="I1096" s="9">
        <v>2500</v>
      </c>
      <c r="J1096" s="10">
        <v>1000</v>
      </c>
      <c r="K1096" s="10">
        <v>350</v>
      </c>
      <c r="L1096" s="11">
        <v>0.35</v>
      </c>
      <c r="M1096" s="28">
        <v>650</v>
      </c>
    </row>
    <row r="1097" spans="1:13" ht="15.75" customHeight="1" x14ac:dyDescent="0.25">
      <c r="A1097" s="6" t="s">
        <v>23</v>
      </c>
      <c r="B1097" s="6">
        <v>1197831</v>
      </c>
      <c r="C1097" s="7">
        <v>44228</v>
      </c>
      <c r="D1097" s="6" t="s">
        <v>24</v>
      </c>
      <c r="E1097" s="6" t="s">
        <v>57</v>
      </c>
      <c r="F1097" s="6" t="s">
        <v>58</v>
      </c>
      <c r="G1097" s="6" t="s">
        <v>22</v>
      </c>
      <c r="H1097" s="8">
        <v>0.35</v>
      </c>
      <c r="I1097" s="9">
        <v>4500</v>
      </c>
      <c r="J1097" s="10">
        <v>1575</v>
      </c>
      <c r="K1097" s="10">
        <v>866.25000000000011</v>
      </c>
      <c r="L1097" s="11">
        <v>0.55000000000000004</v>
      </c>
      <c r="M1097" s="28">
        <v>708.74999999999989</v>
      </c>
    </row>
    <row r="1098" spans="1:13" ht="15.75" customHeight="1" x14ac:dyDescent="0.25">
      <c r="A1098" s="6" t="s">
        <v>23</v>
      </c>
      <c r="B1098" s="6">
        <v>1197831</v>
      </c>
      <c r="C1098" s="7">
        <v>44258</v>
      </c>
      <c r="D1098" s="6" t="s">
        <v>24</v>
      </c>
      <c r="E1098" s="6" t="s">
        <v>57</v>
      </c>
      <c r="F1098" s="6" t="s">
        <v>58</v>
      </c>
      <c r="G1098" s="6" t="s">
        <v>17</v>
      </c>
      <c r="H1098" s="8">
        <v>0.3</v>
      </c>
      <c r="I1098" s="9">
        <v>6250</v>
      </c>
      <c r="J1098" s="10">
        <v>1875</v>
      </c>
      <c r="K1098" s="10">
        <v>843.74999999999989</v>
      </c>
      <c r="L1098" s="11">
        <v>0.44999999999999996</v>
      </c>
      <c r="M1098" s="28">
        <v>1031.25</v>
      </c>
    </row>
    <row r="1099" spans="1:13" ht="15.75" customHeight="1" x14ac:dyDescent="0.25">
      <c r="A1099" s="6" t="s">
        <v>23</v>
      </c>
      <c r="B1099" s="6">
        <v>1197831</v>
      </c>
      <c r="C1099" s="7">
        <v>44258</v>
      </c>
      <c r="D1099" s="6" t="s">
        <v>24</v>
      </c>
      <c r="E1099" s="6" t="s">
        <v>57</v>
      </c>
      <c r="F1099" s="6" t="s">
        <v>58</v>
      </c>
      <c r="G1099" s="6" t="s">
        <v>18</v>
      </c>
      <c r="H1099" s="8">
        <v>0.4</v>
      </c>
      <c r="I1099" s="9">
        <v>6250</v>
      </c>
      <c r="J1099" s="10">
        <v>2500</v>
      </c>
      <c r="K1099" s="10">
        <v>1125</v>
      </c>
      <c r="L1099" s="11">
        <v>0.44999999999999996</v>
      </c>
      <c r="M1099" s="28">
        <v>1375</v>
      </c>
    </row>
    <row r="1100" spans="1:13" ht="15.75" customHeight="1" x14ac:dyDescent="0.25">
      <c r="A1100" s="6" t="s">
        <v>23</v>
      </c>
      <c r="B1100" s="6">
        <v>1197831</v>
      </c>
      <c r="C1100" s="7">
        <v>44258</v>
      </c>
      <c r="D1100" s="6" t="s">
        <v>24</v>
      </c>
      <c r="E1100" s="6" t="s">
        <v>57</v>
      </c>
      <c r="F1100" s="6" t="s">
        <v>58</v>
      </c>
      <c r="G1100" s="6" t="s">
        <v>19</v>
      </c>
      <c r="H1100" s="8">
        <v>0.3</v>
      </c>
      <c r="I1100" s="9">
        <v>4500</v>
      </c>
      <c r="J1100" s="10">
        <v>1350</v>
      </c>
      <c r="K1100" s="10">
        <v>607.49999999999989</v>
      </c>
      <c r="L1100" s="11">
        <v>0.44999999999999996</v>
      </c>
      <c r="M1100" s="28">
        <v>742.50000000000011</v>
      </c>
    </row>
    <row r="1101" spans="1:13" ht="15.75" customHeight="1" x14ac:dyDescent="0.25">
      <c r="A1101" s="6" t="s">
        <v>23</v>
      </c>
      <c r="B1101" s="6">
        <v>1197831</v>
      </c>
      <c r="C1101" s="7">
        <v>44258</v>
      </c>
      <c r="D1101" s="6" t="s">
        <v>24</v>
      </c>
      <c r="E1101" s="6" t="s">
        <v>57</v>
      </c>
      <c r="F1101" s="6" t="s">
        <v>58</v>
      </c>
      <c r="G1101" s="6" t="s">
        <v>20</v>
      </c>
      <c r="H1101" s="8">
        <v>0.35000000000000003</v>
      </c>
      <c r="I1101" s="9">
        <v>3500</v>
      </c>
      <c r="J1101" s="10">
        <v>1225.0000000000002</v>
      </c>
      <c r="K1101" s="10">
        <v>673.75000000000023</v>
      </c>
      <c r="L1101" s="11">
        <v>0.55000000000000004</v>
      </c>
      <c r="M1101" s="28">
        <v>551.25</v>
      </c>
    </row>
    <row r="1102" spans="1:13" ht="15.75" customHeight="1" x14ac:dyDescent="0.25">
      <c r="A1102" s="6" t="s">
        <v>23</v>
      </c>
      <c r="B1102" s="6">
        <v>1197831</v>
      </c>
      <c r="C1102" s="7">
        <v>44258</v>
      </c>
      <c r="D1102" s="6" t="s">
        <v>24</v>
      </c>
      <c r="E1102" s="6" t="s">
        <v>57</v>
      </c>
      <c r="F1102" s="6" t="s">
        <v>58</v>
      </c>
      <c r="G1102" s="6" t="s">
        <v>21</v>
      </c>
      <c r="H1102" s="8">
        <v>0.4</v>
      </c>
      <c r="I1102" s="9">
        <v>2500</v>
      </c>
      <c r="J1102" s="10">
        <v>1000</v>
      </c>
      <c r="K1102" s="10">
        <v>399.99999999999994</v>
      </c>
      <c r="L1102" s="11">
        <v>0.39999999999999997</v>
      </c>
      <c r="M1102" s="28">
        <v>600</v>
      </c>
    </row>
    <row r="1103" spans="1:13" ht="15.75" customHeight="1" x14ac:dyDescent="0.25">
      <c r="A1103" s="6" t="s">
        <v>23</v>
      </c>
      <c r="B1103" s="6">
        <v>1197831</v>
      </c>
      <c r="C1103" s="7">
        <v>44258</v>
      </c>
      <c r="D1103" s="6" t="s">
        <v>24</v>
      </c>
      <c r="E1103" s="6" t="s">
        <v>57</v>
      </c>
      <c r="F1103" s="6" t="s">
        <v>58</v>
      </c>
      <c r="G1103" s="6" t="s">
        <v>22</v>
      </c>
      <c r="H1103" s="8">
        <v>0.35000000000000003</v>
      </c>
      <c r="I1103" s="9">
        <v>4000</v>
      </c>
      <c r="J1103" s="10">
        <v>1400.0000000000002</v>
      </c>
      <c r="K1103" s="10">
        <v>840.00000000000023</v>
      </c>
      <c r="L1103" s="11">
        <v>0.60000000000000009</v>
      </c>
      <c r="M1103" s="28">
        <v>560</v>
      </c>
    </row>
    <row r="1104" spans="1:13" ht="15.75" customHeight="1" x14ac:dyDescent="0.25">
      <c r="A1104" s="6" t="s">
        <v>23</v>
      </c>
      <c r="B1104" s="6">
        <v>1197831</v>
      </c>
      <c r="C1104" s="7">
        <v>44288</v>
      </c>
      <c r="D1104" s="6" t="s">
        <v>24</v>
      </c>
      <c r="E1104" s="6" t="s">
        <v>57</v>
      </c>
      <c r="F1104" s="6" t="s">
        <v>58</v>
      </c>
      <c r="G1104" s="6" t="s">
        <v>17</v>
      </c>
      <c r="H1104" s="8">
        <v>0.19999999999999998</v>
      </c>
      <c r="I1104" s="9">
        <v>6500</v>
      </c>
      <c r="J1104" s="10">
        <v>1300</v>
      </c>
      <c r="K1104" s="10">
        <v>584.99999999999989</v>
      </c>
      <c r="L1104" s="11">
        <v>0.44999999999999996</v>
      </c>
      <c r="M1104" s="28">
        <v>715.00000000000011</v>
      </c>
    </row>
    <row r="1105" spans="1:13" ht="15.75" customHeight="1" x14ac:dyDescent="0.25">
      <c r="A1105" s="6" t="s">
        <v>23</v>
      </c>
      <c r="B1105" s="6">
        <v>1197831</v>
      </c>
      <c r="C1105" s="7">
        <v>44288</v>
      </c>
      <c r="D1105" s="6" t="s">
        <v>24</v>
      </c>
      <c r="E1105" s="6" t="s">
        <v>57</v>
      </c>
      <c r="F1105" s="6" t="s">
        <v>58</v>
      </c>
      <c r="G1105" s="6" t="s">
        <v>18</v>
      </c>
      <c r="H1105" s="8">
        <v>0.20000000000000007</v>
      </c>
      <c r="I1105" s="9">
        <v>6500</v>
      </c>
      <c r="J1105" s="10">
        <v>1300.0000000000005</v>
      </c>
      <c r="K1105" s="10">
        <v>585.00000000000011</v>
      </c>
      <c r="L1105" s="11">
        <v>0.44999999999999996</v>
      </c>
      <c r="M1105" s="28">
        <v>715.00000000000034</v>
      </c>
    </row>
    <row r="1106" spans="1:13" ht="15.75" customHeight="1" x14ac:dyDescent="0.25">
      <c r="A1106" s="6" t="s">
        <v>23</v>
      </c>
      <c r="B1106" s="6">
        <v>1197831</v>
      </c>
      <c r="C1106" s="7">
        <v>44288</v>
      </c>
      <c r="D1106" s="6" t="s">
        <v>24</v>
      </c>
      <c r="E1106" s="6" t="s">
        <v>57</v>
      </c>
      <c r="F1106" s="6" t="s">
        <v>58</v>
      </c>
      <c r="G1106" s="6" t="s">
        <v>19</v>
      </c>
      <c r="H1106" s="8">
        <v>0.14999999999999997</v>
      </c>
      <c r="I1106" s="9">
        <v>4750</v>
      </c>
      <c r="J1106" s="10">
        <v>712.49999999999989</v>
      </c>
      <c r="K1106" s="10">
        <v>320.62499999999994</v>
      </c>
      <c r="L1106" s="11">
        <v>0.44999999999999996</v>
      </c>
      <c r="M1106" s="28">
        <v>391.87499999999994</v>
      </c>
    </row>
    <row r="1107" spans="1:13" ht="15.75" customHeight="1" x14ac:dyDescent="0.25">
      <c r="A1107" s="6" t="s">
        <v>23</v>
      </c>
      <c r="B1107" s="6">
        <v>1197831</v>
      </c>
      <c r="C1107" s="7">
        <v>44288</v>
      </c>
      <c r="D1107" s="6" t="s">
        <v>24</v>
      </c>
      <c r="E1107" s="6" t="s">
        <v>57</v>
      </c>
      <c r="F1107" s="6" t="s">
        <v>58</v>
      </c>
      <c r="G1107" s="6" t="s">
        <v>20</v>
      </c>
      <c r="H1107" s="8">
        <v>0.20000000000000007</v>
      </c>
      <c r="I1107" s="9">
        <v>3750</v>
      </c>
      <c r="J1107" s="10">
        <v>750.00000000000023</v>
      </c>
      <c r="K1107" s="10">
        <v>412.50000000000017</v>
      </c>
      <c r="L1107" s="11">
        <v>0.55000000000000004</v>
      </c>
      <c r="M1107" s="28">
        <v>337.50000000000006</v>
      </c>
    </row>
    <row r="1108" spans="1:13" ht="15.75" customHeight="1" x14ac:dyDescent="0.25">
      <c r="A1108" s="6" t="s">
        <v>23</v>
      </c>
      <c r="B1108" s="6">
        <v>1197831</v>
      </c>
      <c r="C1108" s="7">
        <v>44288</v>
      </c>
      <c r="D1108" s="6" t="s">
        <v>24</v>
      </c>
      <c r="E1108" s="6" t="s">
        <v>57</v>
      </c>
      <c r="F1108" s="6" t="s">
        <v>58</v>
      </c>
      <c r="G1108" s="6" t="s">
        <v>21</v>
      </c>
      <c r="H1108" s="8">
        <v>0.25</v>
      </c>
      <c r="I1108" s="9">
        <v>2750</v>
      </c>
      <c r="J1108" s="10">
        <v>687.5</v>
      </c>
      <c r="K1108" s="10">
        <v>275</v>
      </c>
      <c r="L1108" s="11">
        <v>0.39999999999999997</v>
      </c>
      <c r="M1108" s="28">
        <v>412.5</v>
      </c>
    </row>
    <row r="1109" spans="1:13" ht="15.75" customHeight="1" x14ac:dyDescent="0.25">
      <c r="A1109" s="6" t="s">
        <v>23</v>
      </c>
      <c r="B1109" s="6">
        <v>1197831</v>
      </c>
      <c r="C1109" s="7">
        <v>44288</v>
      </c>
      <c r="D1109" s="6" t="s">
        <v>24</v>
      </c>
      <c r="E1109" s="6" t="s">
        <v>57</v>
      </c>
      <c r="F1109" s="6" t="s">
        <v>58</v>
      </c>
      <c r="G1109" s="6" t="s">
        <v>22</v>
      </c>
      <c r="H1109" s="8">
        <v>0.20000000000000007</v>
      </c>
      <c r="I1109" s="9">
        <v>5500</v>
      </c>
      <c r="J1109" s="10">
        <v>1100.0000000000005</v>
      </c>
      <c r="K1109" s="10">
        <v>660.00000000000034</v>
      </c>
      <c r="L1109" s="11">
        <v>0.60000000000000009</v>
      </c>
      <c r="M1109" s="28">
        <v>440.00000000000011</v>
      </c>
    </row>
    <row r="1110" spans="1:13" ht="15.75" customHeight="1" x14ac:dyDescent="0.25">
      <c r="A1110" s="6" t="s">
        <v>23</v>
      </c>
      <c r="B1110" s="6">
        <v>1197831</v>
      </c>
      <c r="C1110" s="7">
        <v>44318</v>
      </c>
      <c r="D1110" s="6" t="s">
        <v>24</v>
      </c>
      <c r="E1110" s="6" t="s">
        <v>57</v>
      </c>
      <c r="F1110" s="6" t="s">
        <v>58</v>
      </c>
      <c r="G1110" s="6" t="s">
        <v>17</v>
      </c>
      <c r="H1110" s="8">
        <v>9.9999999999999964E-2</v>
      </c>
      <c r="I1110" s="9">
        <v>7000</v>
      </c>
      <c r="J1110" s="10">
        <v>699.99999999999977</v>
      </c>
      <c r="K1110" s="10">
        <v>314.99999999999989</v>
      </c>
      <c r="L1110" s="11">
        <v>0.44999999999999996</v>
      </c>
      <c r="M1110" s="28">
        <v>384.99999999999989</v>
      </c>
    </row>
    <row r="1111" spans="1:13" ht="15.75" customHeight="1" x14ac:dyDescent="0.25">
      <c r="A1111" s="6" t="s">
        <v>23</v>
      </c>
      <c r="B1111" s="6">
        <v>1197831</v>
      </c>
      <c r="C1111" s="7">
        <v>44318</v>
      </c>
      <c r="D1111" s="6" t="s">
        <v>24</v>
      </c>
      <c r="E1111" s="6" t="s">
        <v>57</v>
      </c>
      <c r="F1111" s="6" t="s">
        <v>58</v>
      </c>
      <c r="G1111" s="6" t="s">
        <v>18</v>
      </c>
      <c r="H1111" s="8">
        <v>0.20000000000000007</v>
      </c>
      <c r="I1111" s="9">
        <v>7250</v>
      </c>
      <c r="J1111" s="10">
        <v>1450.0000000000005</v>
      </c>
      <c r="K1111" s="10">
        <v>652.50000000000011</v>
      </c>
      <c r="L1111" s="11">
        <v>0.44999999999999996</v>
      </c>
      <c r="M1111" s="28">
        <v>797.50000000000034</v>
      </c>
    </row>
    <row r="1112" spans="1:13" ht="15.75" customHeight="1" x14ac:dyDescent="0.25">
      <c r="A1112" s="6" t="s">
        <v>23</v>
      </c>
      <c r="B1112" s="6">
        <v>1197831</v>
      </c>
      <c r="C1112" s="7">
        <v>44318</v>
      </c>
      <c r="D1112" s="6" t="s">
        <v>24</v>
      </c>
      <c r="E1112" s="6" t="s">
        <v>57</v>
      </c>
      <c r="F1112" s="6" t="s">
        <v>58</v>
      </c>
      <c r="G1112" s="6" t="s">
        <v>19</v>
      </c>
      <c r="H1112" s="8">
        <v>0.14999999999999997</v>
      </c>
      <c r="I1112" s="9">
        <v>5750</v>
      </c>
      <c r="J1112" s="10">
        <v>862.49999999999977</v>
      </c>
      <c r="K1112" s="10">
        <v>388.12499999999989</v>
      </c>
      <c r="L1112" s="11">
        <v>0.44999999999999996</v>
      </c>
      <c r="M1112" s="28">
        <v>474.37499999999989</v>
      </c>
    </row>
    <row r="1113" spans="1:13" ht="15.75" customHeight="1" x14ac:dyDescent="0.25">
      <c r="A1113" s="6" t="s">
        <v>23</v>
      </c>
      <c r="B1113" s="6">
        <v>1197831</v>
      </c>
      <c r="C1113" s="7">
        <v>44318</v>
      </c>
      <c r="D1113" s="6" t="s">
        <v>24</v>
      </c>
      <c r="E1113" s="6" t="s">
        <v>57</v>
      </c>
      <c r="F1113" s="6" t="s">
        <v>58</v>
      </c>
      <c r="G1113" s="6" t="s">
        <v>20</v>
      </c>
      <c r="H1113" s="8">
        <v>0.35000000000000003</v>
      </c>
      <c r="I1113" s="9">
        <v>5000</v>
      </c>
      <c r="J1113" s="10">
        <v>1750.0000000000002</v>
      </c>
      <c r="K1113" s="10">
        <v>962.50000000000023</v>
      </c>
      <c r="L1113" s="11">
        <v>0.55000000000000004</v>
      </c>
      <c r="M1113" s="28">
        <v>787.5</v>
      </c>
    </row>
    <row r="1114" spans="1:13" ht="15.75" customHeight="1" x14ac:dyDescent="0.25">
      <c r="A1114" s="6" t="s">
        <v>23</v>
      </c>
      <c r="B1114" s="6">
        <v>1197831</v>
      </c>
      <c r="C1114" s="7">
        <v>44318</v>
      </c>
      <c r="D1114" s="6" t="s">
        <v>24</v>
      </c>
      <c r="E1114" s="6" t="s">
        <v>57</v>
      </c>
      <c r="F1114" s="6" t="s">
        <v>58</v>
      </c>
      <c r="G1114" s="6" t="s">
        <v>21</v>
      </c>
      <c r="H1114" s="8">
        <v>0.5</v>
      </c>
      <c r="I1114" s="9">
        <v>4000</v>
      </c>
      <c r="J1114" s="10">
        <v>2000</v>
      </c>
      <c r="K1114" s="10">
        <v>799.99999999999989</v>
      </c>
      <c r="L1114" s="11">
        <v>0.39999999999999997</v>
      </c>
      <c r="M1114" s="28">
        <v>1200</v>
      </c>
    </row>
    <row r="1115" spans="1:13" ht="15.75" customHeight="1" x14ac:dyDescent="0.25">
      <c r="A1115" s="6" t="s">
        <v>23</v>
      </c>
      <c r="B1115" s="6">
        <v>1197831</v>
      </c>
      <c r="C1115" s="7">
        <v>44318</v>
      </c>
      <c r="D1115" s="6" t="s">
        <v>24</v>
      </c>
      <c r="E1115" s="6" t="s">
        <v>57</v>
      </c>
      <c r="F1115" s="6" t="s">
        <v>58</v>
      </c>
      <c r="G1115" s="6" t="s">
        <v>22</v>
      </c>
      <c r="H1115" s="8">
        <v>0.45</v>
      </c>
      <c r="I1115" s="9">
        <v>7500</v>
      </c>
      <c r="J1115" s="10">
        <v>3375</v>
      </c>
      <c r="K1115" s="10">
        <v>2025.0000000000002</v>
      </c>
      <c r="L1115" s="11">
        <v>0.60000000000000009</v>
      </c>
      <c r="M1115" s="28">
        <v>1349.9999999999998</v>
      </c>
    </row>
    <row r="1116" spans="1:13" ht="15.75" customHeight="1" x14ac:dyDescent="0.25">
      <c r="A1116" s="6" t="s">
        <v>23</v>
      </c>
      <c r="B1116" s="6">
        <v>1197831</v>
      </c>
      <c r="C1116" s="7">
        <v>44348</v>
      </c>
      <c r="D1116" s="6" t="s">
        <v>24</v>
      </c>
      <c r="E1116" s="6" t="s">
        <v>57</v>
      </c>
      <c r="F1116" s="6" t="s">
        <v>58</v>
      </c>
      <c r="G1116" s="6" t="s">
        <v>17</v>
      </c>
      <c r="H1116" s="8">
        <v>0.45</v>
      </c>
      <c r="I1116" s="9">
        <v>7500</v>
      </c>
      <c r="J1116" s="10">
        <v>3375</v>
      </c>
      <c r="K1116" s="10">
        <v>1518.7499999999998</v>
      </c>
      <c r="L1116" s="11">
        <v>0.44999999999999996</v>
      </c>
      <c r="M1116" s="28">
        <v>1856.2500000000002</v>
      </c>
    </row>
    <row r="1117" spans="1:13" ht="15.75" customHeight="1" x14ac:dyDescent="0.25">
      <c r="A1117" s="6" t="s">
        <v>23</v>
      </c>
      <c r="B1117" s="6">
        <v>1197831</v>
      </c>
      <c r="C1117" s="7">
        <v>44348</v>
      </c>
      <c r="D1117" s="6" t="s">
        <v>24</v>
      </c>
      <c r="E1117" s="6" t="s">
        <v>57</v>
      </c>
      <c r="F1117" s="6" t="s">
        <v>58</v>
      </c>
      <c r="G1117" s="6" t="s">
        <v>18</v>
      </c>
      <c r="H1117" s="8">
        <v>0.5</v>
      </c>
      <c r="I1117" s="9">
        <v>7500</v>
      </c>
      <c r="J1117" s="10">
        <v>3750</v>
      </c>
      <c r="K1117" s="10">
        <v>1687.4999999999998</v>
      </c>
      <c r="L1117" s="11">
        <v>0.44999999999999996</v>
      </c>
      <c r="M1117" s="28">
        <v>2062.5</v>
      </c>
    </row>
    <row r="1118" spans="1:13" ht="15.75" customHeight="1" x14ac:dyDescent="0.25">
      <c r="A1118" s="6" t="s">
        <v>23</v>
      </c>
      <c r="B1118" s="6">
        <v>1197831</v>
      </c>
      <c r="C1118" s="7">
        <v>44348</v>
      </c>
      <c r="D1118" s="6" t="s">
        <v>24</v>
      </c>
      <c r="E1118" s="6" t="s">
        <v>57</v>
      </c>
      <c r="F1118" s="6" t="s">
        <v>58</v>
      </c>
      <c r="G1118" s="6" t="s">
        <v>19</v>
      </c>
      <c r="H1118" s="8">
        <v>0.45</v>
      </c>
      <c r="I1118" s="9">
        <v>6500</v>
      </c>
      <c r="J1118" s="10">
        <v>2925</v>
      </c>
      <c r="K1118" s="10">
        <v>1316.2499999999998</v>
      </c>
      <c r="L1118" s="11">
        <v>0.44999999999999996</v>
      </c>
      <c r="M1118" s="28">
        <v>1608.7500000000002</v>
      </c>
    </row>
    <row r="1119" spans="1:13" ht="15.75" customHeight="1" x14ac:dyDescent="0.25">
      <c r="A1119" s="6" t="s">
        <v>23</v>
      </c>
      <c r="B1119" s="6">
        <v>1197831</v>
      </c>
      <c r="C1119" s="7">
        <v>44348</v>
      </c>
      <c r="D1119" s="6" t="s">
        <v>24</v>
      </c>
      <c r="E1119" s="6" t="s">
        <v>57</v>
      </c>
      <c r="F1119" s="6" t="s">
        <v>58</v>
      </c>
      <c r="G1119" s="6" t="s">
        <v>20</v>
      </c>
      <c r="H1119" s="8">
        <v>0.45</v>
      </c>
      <c r="I1119" s="9">
        <v>6000</v>
      </c>
      <c r="J1119" s="10">
        <v>2700</v>
      </c>
      <c r="K1119" s="10">
        <v>1485.0000000000002</v>
      </c>
      <c r="L1119" s="11">
        <v>0.55000000000000004</v>
      </c>
      <c r="M1119" s="28">
        <v>1214.9999999999998</v>
      </c>
    </row>
    <row r="1120" spans="1:13" ht="15.75" customHeight="1" x14ac:dyDescent="0.25">
      <c r="A1120" s="6" t="s">
        <v>23</v>
      </c>
      <c r="B1120" s="6">
        <v>1197831</v>
      </c>
      <c r="C1120" s="7">
        <v>44348</v>
      </c>
      <c r="D1120" s="6" t="s">
        <v>24</v>
      </c>
      <c r="E1120" s="6" t="s">
        <v>57</v>
      </c>
      <c r="F1120" s="6" t="s">
        <v>58</v>
      </c>
      <c r="G1120" s="6" t="s">
        <v>21</v>
      </c>
      <c r="H1120" s="8">
        <v>0.5</v>
      </c>
      <c r="I1120" s="9">
        <v>5000</v>
      </c>
      <c r="J1120" s="10">
        <v>2500</v>
      </c>
      <c r="K1120" s="10">
        <v>999.99999999999989</v>
      </c>
      <c r="L1120" s="11">
        <v>0.39999999999999997</v>
      </c>
      <c r="M1120" s="28">
        <v>1500</v>
      </c>
    </row>
    <row r="1121" spans="1:13" ht="15.75" customHeight="1" x14ac:dyDescent="0.25">
      <c r="A1121" s="6" t="s">
        <v>23</v>
      </c>
      <c r="B1121" s="6">
        <v>1197831</v>
      </c>
      <c r="C1121" s="7">
        <v>44348</v>
      </c>
      <c r="D1121" s="6" t="s">
        <v>24</v>
      </c>
      <c r="E1121" s="6" t="s">
        <v>57</v>
      </c>
      <c r="F1121" s="6" t="s">
        <v>58</v>
      </c>
      <c r="G1121" s="6" t="s">
        <v>22</v>
      </c>
      <c r="H1121" s="8">
        <v>0.55000000000000004</v>
      </c>
      <c r="I1121" s="9">
        <v>8750</v>
      </c>
      <c r="J1121" s="10">
        <v>4812.5</v>
      </c>
      <c r="K1121" s="10">
        <v>2887.5000000000005</v>
      </c>
      <c r="L1121" s="11">
        <v>0.60000000000000009</v>
      </c>
      <c r="M1121" s="28">
        <v>1924.9999999999995</v>
      </c>
    </row>
    <row r="1122" spans="1:13" ht="15.75" customHeight="1" x14ac:dyDescent="0.25">
      <c r="A1122" s="6" t="s">
        <v>23</v>
      </c>
      <c r="B1122" s="6">
        <v>1197831</v>
      </c>
      <c r="C1122" s="7">
        <v>44380</v>
      </c>
      <c r="D1122" s="6" t="s">
        <v>24</v>
      </c>
      <c r="E1122" s="6" t="s">
        <v>57</v>
      </c>
      <c r="F1122" s="6" t="s">
        <v>58</v>
      </c>
      <c r="G1122" s="6" t="s">
        <v>17</v>
      </c>
      <c r="H1122" s="8">
        <v>0.45</v>
      </c>
      <c r="I1122" s="9">
        <v>8250</v>
      </c>
      <c r="J1122" s="10">
        <v>3712.5</v>
      </c>
      <c r="K1122" s="10">
        <v>1856.2499999999998</v>
      </c>
      <c r="L1122" s="11">
        <v>0.49999999999999994</v>
      </c>
      <c r="M1122" s="28">
        <v>1856.2500000000002</v>
      </c>
    </row>
    <row r="1123" spans="1:13" ht="15.75" customHeight="1" x14ac:dyDescent="0.25">
      <c r="A1123" s="6" t="s">
        <v>23</v>
      </c>
      <c r="B1123" s="6">
        <v>1197831</v>
      </c>
      <c r="C1123" s="7">
        <v>44380</v>
      </c>
      <c r="D1123" s="6" t="s">
        <v>24</v>
      </c>
      <c r="E1123" s="6" t="s">
        <v>57</v>
      </c>
      <c r="F1123" s="6" t="s">
        <v>58</v>
      </c>
      <c r="G1123" s="6" t="s">
        <v>18</v>
      </c>
      <c r="H1123" s="8">
        <v>0.5</v>
      </c>
      <c r="I1123" s="9">
        <v>8250</v>
      </c>
      <c r="J1123" s="10">
        <v>4125</v>
      </c>
      <c r="K1123" s="10">
        <v>2062.4999999999995</v>
      </c>
      <c r="L1123" s="11">
        <v>0.49999999999999994</v>
      </c>
      <c r="M1123" s="28">
        <v>2062.5000000000005</v>
      </c>
    </row>
    <row r="1124" spans="1:13" ht="15.75" customHeight="1" x14ac:dyDescent="0.25">
      <c r="A1124" s="6" t="s">
        <v>23</v>
      </c>
      <c r="B1124" s="6">
        <v>1197831</v>
      </c>
      <c r="C1124" s="7">
        <v>44380</v>
      </c>
      <c r="D1124" s="6" t="s">
        <v>24</v>
      </c>
      <c r="E1124" s="6" t="s">
        <v>57</v>
      </c>
      <c r="F1124" s="6" t="s">
        <v>58</v>
      </c>
      <c r="G1124" s="6" t="s">
        <v>19</v>
      </c>
      <c r="H1124" s="8">
        <v>0.45</v>
      </c>
      <c r="I1124" s="9">
        <v>9750</v>
      </c>
      <c r="J1124" s="10">
        <v>4387.5</v>
      </c>
      <c r="K1124" s="10">
        <v>2193.7499999999995</v>
      </c>
      <c r="L1124" s="11">
        <v>0.49999999999999994</v>
      </c>
      <c r="M1124" s="28">
        <v>2193.7500000000005</v>
      </c>
    </row>
    <row r="1125" spans="1:13" ht="15.75" customHeight="1" x14ac:dyDescent="0.25">
      <c r="A1125" s="6" t="s">
        <v>23</v>
      </c>
      <c r="B1125" s="6">
        <v>1197831</v>
      </c>
      <c r="C1125" s="7">
        <v>44380</v>
      </c>
      <c r="D1125" s="6" t="s">
        <v>24</v>
      </c>
      <c r="E1125" s="6" t="s">
        <v>57</v>
      </c>
      <c r="F1125" s="6" t="s">
        <v>58</v>
      </c>
      <c r="G1125" s="6" t="s">
        <v>20</v>
      </c>
      <c r="H1125" s="8">
        <v>0.45</v>
      </c>
      <c r="I1125" s="9">
        <v>5750</v>
      </c>
      <c r="J1125" s="10">
        <v>2587.5</v>
      </c>
      <c r="K1125" s="10">
        <v>1552.5000000000002</v>
      </c>
      <c r="L1125" s="11">
        <v>0.60000000000000009</v>
      </c>
      <c r="M1125" s="28">
        <v>1034.9999999999998</v>
      </c>
    </row>
    <row r="1126" spans="1:13" ht="15.75" customHeight="1" x14ac:dyDescent="0.25">
      <c r="A1126" s="6" t="s">
        <v>23</v>
      </c>
      <c r="B1126" s="6">
        <v>1197831</v>
      </c>
      <c r="C1126" s="7">
        <v>44380</v>
      </c>
      <c r="D1126" s="6" t="s">
        <v>24</v>
      </c>
      <c r="E1126" s="6" t="s">
        <v>57</v>
      </c>
      <c r="F1126" s="6" t="s">
        <v>58</v>
      </c>
      <c r="G1126" s="6" t="s">
        <v>21</v>
      </c>
      <c r="H1126" s="8">
        <v>0.5</v>
      </c>
      <c r="I1126" s="9">
        <v>5250</v>
      </c>
      <c r="J1126" s="10">
        <v>2625</v>
      </c>
      <c r="K1126" s="10">
        <v>1181.2499999999998</v>
      </c>
      <c r="L1126" s="11">
        <v>0.44999999999999996</v>
      </c>
      <c r="M1126" s="28">
        <v>1443.7500000000002</v>
      </c>
    </row>
    <row r="1127" spans="1:13" ht="15.75" customHeight="1" x14ac:dyDescent="0.25">
      <c r="A1127" s="6" t="s">
        <v>23</v>
      </c>
      <c r="B1127" s="6">
        <v>1197831</v>
      </c>
      <c r="C1127" s="7">
        <v>44380</v>
      </c>
      <c r="D1127" s="6" t="s">
        <v>24</v>
      </c>
      <c r="E1127" s="6" t="s">
        <v>57</v>
      </c>
      <c r="F1127" s="6" t="s">
        <v>58</v>
      </c>
      <c r="G1127" s="6" t="s">
        <v>22</v>
      </c>
      <c r="H1127" s="8">
        <v>0.6</v>
      </c>
      <c r="I1127" s="9">
        <v>8000</v>
      </c>
      <c r="J1127" s="10">
        <v>4800</v>
      </c>
      <c r="K1127" s="10">
        <v>3120.0000000000005</v>
      </c>
      <c r="L1127" s="11">
        <v>0.65000000000000013</v>
      </c>
      <c r="M1127" s="28">
        <v>1679.9999999999995</v>
      </c>
    </row>
    <row r="1128" spans="1:13" ht="15.75" customHeight="1" x14ac:dyDescent="0.25">
      <c r="A1128" s="6" t="s">
        <v>23</v>
      </c>
      <c r="B1128" s="6">
        <v>1197831</v>
      </c>
      <c r="C1128" s="7">
        <v>44413</v>
      </c>
      <c r="D1128" s="6" t="s">
        <v>24</v>
      </c>
      <c r="E1128" s="6" t="s">
        <v>57</v>
      </c>
      <c r="F1128" s="6" t="s">
        <v>58</v>
      </c>
      <c r="G1128" s="6" t="s">
        <v>17</v>
      </c>
      <c r="H1128" s="8">
        <v>0.4</v>
      </c>
      <c r="I1128" s="9">
        <v>7500</v>
      </c>
      <c r="J1128" s="10">
        <v>3000</v>
      </c>
      <c r="K1128" s="10">
        <v>1499.9999999999998</v>
      </c>
      <c r="L1128" s="11">
        <v>0.49999999999999994</v>
      </c>
      <c r="M1128" s="28">
        <v>1500.0000000000002</v>
      </c>
    </row>
    <row r="1129" spans="1:13" ht="15.75" customHeight="1" x14ac:dyDescent="0.25">
      <c r="A1129" s="6" t="s">
        <v>23</v>
      </c>
      <c r="B1129" s="6">
        <v>1197831</v>
      </c>
      <c r="C1129" s="7">
        <v>44413</v>
      </c>
      <c r="D1129" s="6" t="s">
        <v>24</v>
      </c>
      <c r="E1129" s="6" t="s">
        <v>57</v>
      </c>
      <c r="F1129" s="6" t="s">
        <v>58</v>
      </c>
      <c r="G1129" s="6" t="s">
        <v>18</v>
      </c>
      <c r="H1129" s="8">
        <v>0.55000000000000004</v>
      </c>
      <c r="I1129" s="9">
        <v>7500</v>
      </c>
      <c r="J1129" s="10">
        <v>4125</v>
      </c>
      <c r="K1129" s="10">
        <v>2062.4999999999995</v>
      </c>
      <c r="L1129" s="11">
        <v>0.49999999999999994</v>
      </c>
      <c r="M1129" s="28">
        <v>2062.5000000000005</v>
      </c>
    </row>
    <row r="1130" spans="1:13" ht="15.75" customHeight="1" x14ac:dyDescent="0.25">
      <c r="A1130" s="6" t="s">
        <v>23</v>
      </c>
      <c r="B1130" s="6">
        <v>1197831</v>
      </c>
      <c r="C1130" s="7">
        <v>44413</v>
      </c>
      <c r="D1130" s="6" t="s">
        <v>24</v>
      </c>
      <c r="E1130" s="6" t="s">
        <v>57</v>
      </c>
      <c r="F1130" s="6" t="s">
        <v>58</v>
      </c>
      <c r="G1130" s="6" t="s">
        <v>19</v>
      </c>
      <c r="H1130" s="8">
        <v>0.55000000000000004</v>
      </c>
      <c r="I1130" s="9">
        <v>9250</v>
      </c>
      <c r="J1130" s="10">
        <v>5087.5</v>
      </c>
      <c r="K1130" s="10">
        <v>2543.7499999999995</v>
      </c>
      <c r="L1130" s="11">
        <v>0.49999999999999994</v>
      </c>
      <c r="M1130" s="28">
        <v>2543.7500000000005</v>
      </c>
    </row>
    <row r="1131" spans="1:13" ht="15.75" customHeight="1" x14ac:dyDescent="0.25">
      <c r="A1131" s="6" t="s">
        <v>23</v>
      </c>
      <c r="B1131" s="6">
        <v>1197831</v>
      </c>
      <c r="C1131" s="7">
        <v>44413</v>
      </c>
      <c r="D1131" s="6" t="s">
        <v>24</v>
      </c>
      <c r="E1131" s="6" t="s">
        <v>57</v>
      </c>
      <c r="F1131" s="6" t="s">
        <v>58</v>
      </c>
      <c r="G1131" s="6" t="s">
        <v>20</v>
      </c>
      <c r="H1131" s="8">
        <v>0.5</v>
      </c>
      <c r="I1131" s="9">
        <v>4250</v>
      </c>
      <c r="J1131" s="10">
        <v>2125</v>
      </c>
      <c r="K1131" s="10">
        <v>1275.0000000000002</v>
      </c>
      <c r="L1131" s="11">
        <v>0.60000000000000009</v>
      </c>
      <c r="M1131" s="28">
        <v>849.99999999999977</v>
      </c>
    </row>
    <row r="1132" spans="1:13" ht="15.75" customHeight="1" x14ac:dyDescent="0.25">
      <c r="A1132" s="6" t="s">
        <v>23</v>
      </c>
      <c r="B1132" s="6">
        <v>1197831</v>
      </c>
      <c r="C1132" s="7">
        <v>44413</v>
      </c>
      <c r="D1132" s="6" t="s">
        <v>24</v>
      </c>
      <c r="E1132" s="6" t="s">
        <v>57</v>
      </c>
      <c r="F1132" s="6" t="s">
        <v>58</v>
      </c>
      <c r="G1132" s="6" t="s">
        <v>21</v>
      </c>
      <c r="H1132" s="8">
        <v>0.55000000000000004</v>
      </c>
      <c r="I1132" s="9">
        <v>4250</v>
      </c>
      <c r="J1132" s="10">
        <v>2337.5</v>
      </c>
      <c r="K1132" s="10">
        <v>1051.875</v>
      </c>
      <c r="L1132" s="11">
        <v>0.44999999999999996</v>
      </c>
      <c r="M1132" s="28">
        <v>1285.625</v>
      </c>
    </row>
    <row r="1133" spans="1:13" ht="15.75" customHeight="1" x14ac:dyDescent="0.25">
      <c r="A1133" s="6" t="s">
        <v>23</v>
      </c>
      <c r="B1133" s="6">
        <v>1197831</v>
      </c>
      <c r="C1133" s="7">
        <v>44413</v>
      </c>
      <c r="D1133" s="6" t="s">
        <v>24</v>
      </c>
      <c r="E1133" s="6" t="s">
        <v>57</v>
      </c>
      <c r="F1133" s="6" t="s">
        <v>58</v>
      </c>
      <c r="G1133" s="6" t="s">
        <v>22</v>
      </c>
      <c r="H1133" s="8">
        <v>0.6</v>
      </c>
      <c r="I1133" s="9">
        <v>6750</v>
      </c>
      <c r="J1133" s="10">
        <v>4050</v>
      </c>
      <c r="K1133" s="10">
        <v>2632.5000000000005</v>
      </c>
      <c r="L1133" s="11">
        <v>0.65000000000000013</v>
      </c>
      <c r="M1133" s="28">
        <v>1417.4999999999995</v>
      </c>
    </row>
    <row r="1134" spans="1:13" ht="15.75" customHeight="1" x14ac:dyDescent="0.25">
      <c r="A1134" s="6" t="s">
        <v>23</v>
      </c>
      <c r="B1134" s="6">
        <v>1197831</v>
      </c>
      <c r="C1134" s="7">
        <v>44441</v>
      </c>
      <c r="D1134" s="6" t="s">
        <v>24</v>
      </c>
      <c r="E1134" s="6" t="s">
        <v>57</v>
      </c>
      <c r="F1134" s="6" t="s">
        <v>58</v>
      </c>
      <c r="G1134" s="6" t="s">
        <v>17</v>
      </c>
      <c r="H1134" s="8">
        <v>0.55000000000000004</v>
      </c>
      <c r="I1134" s="9">
        <v>6250</v>
      </c>
      <c r="J1134" s="10">
        <v>3437.5000000000005</v>
      </c>
      <c r="K1134" s="10">
        <v>1718.75</v>
      </c>
      <c r="L1134" s="11">
        <v>0.49999999999999994</v>
      </c>
      <c r="M1134" s="28">
        <v>1718.7500000000005</v>
      </c>
    </row>
    <row r="1135" spans="1:13" ht="15.75" customHeight="1" x14ac:dyDescent="0.25">
      <c r="A1135" s="6" t="s">
        <v>23</v>
      </c>
      <c r="B1135" s="6">
        <v>1197831</v>
      </c>
      <c r="C1135" s="7">
        <v>44441</v>
      </c>
      <c r="D1135" s="6" t="s">
        <v>24</v>
      </c>
      <c r="E1135" s="6" t="s">
        <v>57</v>
      </c>
      <c r="F1135" s="6" t="s">
        <v>58</v>
      </c>
      <c r="G1135" s="6" t="s">
        <v>18</v>
      </c>
      <c r="H1135" s="8">
        <v>0.55000000000000004</v>
      </c>
      <c r="I1135" s="9">
        <v>5750</v>
      </c>
      <c r="J1135" s="10">
        <v>3162.5000000000005</v>
      </c>
      <c r="K1135" s="10">
        <v>1581.25</v>
      </c>
      <c r="L1135" s="11">
        <v>0.49999999999999994</v>
      </c>
      <c r="M1135" s="28">
        <v>1581.2500000000005</v>
      </c>
    </row>
    <row r="1136" spans="1:13" ht="15.75" customHeight="1" x14ac:dyDescent="0.25">
      <c r="A1136" s="6" t="s">
        <v>23</v>
      </c>
      <c r="B1136" s="6">
        <v>1197831</v>
      </c>
      <c r="C1136" s="7">
        <v>44441</v>
      </c>
      <c r="D1136" s="6" t="s">
        <v>24</v>
      </c>
      <c r="E1136" s="6" t="s">
        <v>57</v>
      </c>
      <c r="F1136" s="6" t="s">
        <v>58</v>
      </c>
      <c r="G1136" s="6" t="s">
        <v>19</v>
      </c>
      <c r="H1136" s="8">
        <v>0.6</v>
      </c>
      <c r="I1136" s="9">
        <v>6250</v>
      </c>
      <c r="J1136" s="10">
        <v>3750</v>
      </c>
      <c r="K1136" s="10">
        <v>1874.9999999999998</v>
      </c>
      <c r="L1136" s="11">
        <v>0.49999999999999994</v>
      </c>
      <c r="M1136" s="28">
        <v>1875.0000000000002</v>
      </c>
    </row>
    <row r="1137" spans="1:13" ht="15.75" customHeight="1" x14ac:dyDescent="0.25">
      <c r="A1137" s="6" t="s">
        <v>23</v>
      </c>
      <c r="B1137" s="6">
        <v>1197831</v>
      </c>
      <c r="C1137" s="7">
        <v>44441</v>
      </c>
      <c r="D1137" s="6" t="s">
        <v>24</v>
      </c>
      <c r="E1137" s="6" t="s">
        <v>57</v>
      </c>
      <c r="F1137" s="6" t="s">
        <v>58</v>
      </c>
      <c r="G1137" s="6" t="s">
        <v>20</v>
      </c>
      <c r="H1137" s="8">
        <v>0.6</v>
      </c>
      <c r="I1137" s="9">
        <v>3500</v>
      </c>
      <c r="J1137" s="10">
        <v>2100</v>
      </c>
      <c r="K1137" s="10">
        <v>1260.0000000000002</v>
      </c>
      <c r="L1137" s="11">
        <v>0.60000000000000009</v>
      </c>
      <c r="M1137" s="28">
        <v>839.99999999999977</v>
      </c>
    </row>
    <row r="1138" spans="1:13" ht="15.75" customHeight="1" x14ac:dyDescent="0.25">
      <c r="A1138" s="6" t="s">
        <v>23</v>
      </c>
      <c r="B1138" s="6">
        <v>1197831</v>
      </c>
      <c r="C1138" s="7">
        <v>44441</v>
      </c>
      <c r="D1138" s="6" t="s">
        <v>24</v>
      </c>
      <c r="E1138" s="6" t="s">
        <v>57</v>
      </c>
      <c r="F1138" s="6" t="s">
        <v>58</v>
      </c>
      <c r="G1138" s="6" t="s">
        <v>21</v>
      </c>
      <c r="H1138" s="8">
        <v>0.45</v>
      </c>
      <c r="I1138" s="9">
        <v>3500</v>
      </c>
      <c r="J1138" s="10">
        <v>1575</v>
      </c>
      <c r="K1138" s="10">
        <v>708.74999999999989</v>
      </c>
      <c r="L1138" s="11">
        <v>0.44999999999999996</v>
      </c>
      <c r="M1138" s="28">
        <v>866.25000000000011</v>
      </c>
    </row>
    <row r="1139" spans="1:13" ht="15.75" customHeight="1" x14ac:dyDescent="0.25">
      <c r="A1139" s="6" t="s">
        <v>23</v>
      </c>
      <c r="B1139" s="6">
        <v>1197831</v>
      </c>
      <c r="C1139" s="7">
        <v>44441</v>
      </c>
      <c r="D1139" s="6" t="s">
        <v>24</v>
      </c>
      <c r="E1139" s="6" t="s">
        <v>57</v>
      </c>
      <c r="F1139" s="6" t="s">
        <v>58</v>
      </c>
      <c r="G1139" s="6" t="s">
        <v>22</v>
      </c>
      <c r="H1139" s="8">
        <v>0.4</v>
      </c>
      <c r="I1139" s="9">
        <v>5750</v>
      </c>
      <c r="J1139" s="10">
        <v>2300</v>
      </c>
      <c r="K1139" s="10">
        <v>1495.0000000000002</v>
      </c>
      <c r="L1139" s="11">
        <v>0.65000000000000013</v>
      </c>
      <c r="M1139" s="28">
        <v>804.99999999999977</v>
      </c>
    </row>
    <row r="1140" spans="1:13" ht="15.75" customHeight="1" x14ac:dyDescent="0.25">
      <c r="A1140" s="6" t="s">
        <v>23</v>
      </c>
      <c r="B1140" s="6">
        <v>1197831</v>
      </c>
      <c r="C1140" s="7">
        <v>44470</v>
      </c>
      <c r="D1140" s="6" t="s">
        <v>24</v>
      </c>
      <c r="E1140" s="6" t="s">
        <v>57</v>
      </c>
      <c r="F1140" s="6" t="s">
        <v>58</v>
      </c>
      <c r="G1140" s="6" t="s">
        <v>17</v>
      </c>
      <c r="H1140" s="8">
        <v>0.30000000000000004</v>
      </c>
      <c r="I1140" s="9">
        <v>5250</v>
      </c>
      <c r="J1140" s="10">
        <v>1575.0000000000002</v>
      </c>
      <c r="K1140" s="10">
        <v>787.5</v>
      </c>
      <c r="L1140" s="11">
        <v>0.49999999999999994</v>
      </c>
      <c r="M1140" s="28">
        <v>787.50000000000023</v>
      </c>
    </row>
    <row r="1141" spans="1:13" ht="15.75" customHeight="1" x14ac:dyDescent="0.25">
      <c r="A1141" s="6" t="s">
        <v>23</v>
      </c>
      <c r="B1141" s="6">
        <v>1197831</v>
      </c>
      <c r="C1141" s="7">
        <v>44470</v>
      </c>
      <c r="D1141" s="6" t="s">
        <v>24</v>
      </c>
      <c r="E1141" s="6" t="s">
        <v>57</v>
      </c>
      <c r="F1141" s="6" t="s">
        <v>58</v>
      </c>
      <c r="G1141" s="6" t="s">
        <v>18</v>
      </c>
      <c r="H1141" s="8">
        <v>0.30000000000000004</v>
      </c>
      <c r="I1141" s="9">
        <v>5250</v>
      </c>
      <c r="J1141" s="10">
        <v>1575.0000000000002</v>
      </c>
      <c r="K1141" s="10">
        <v>787.5</v>
      </c>
      <c r="L1141" s="11">
        <v>0.49999999999999994</v>
      </c>
      <c r="M1141" s="28">
        <v>787.50000000000023</v>
      </c>
    </row>
    <row r="1142" spans="1:13" ht="15.75" customHeight="1" x14ac:dyDescent="0.25">
      <c r="A1142" s="6" t="s">
        <v>23</v>
      </c>
      <c r="B1142" s="6">
        <v>1197831</v>
      </c>
      <c r="C1142" s="7">
        <v>44470</v>
      </c>
      <c r="D1142" s="6" t="s">
        <v>24</v>
      </c>
      <c r="E1142" s="6" t="s">
        <v>57</v>
      </c>
      <c r="F1142" s="6" t="s">
        <v>58</v>
      </c>
      <c r="G1142" s="6" t="s">
        <v>19</v>
      </c>
      <c r="H1142" s="8">
        <v>0.35000000000000003</v>
      </c>
      <c r="I1142" s="9">
        <v>4750</v>
      </c>
      <c r="J1142" s="10">
        <v>1662.5000000000002</v>
      </c>
      <c r="K1142" s="10">
        <v>831.25</v>
      </c>
      <c r="L1142" s="11">
        <v>0.49999999999999994</v>
      </c>
      <c r="M1142" s="28">
        <v>831.25000000000023</v>
      </c>
    </row>
    <row r="1143" spans="1:13" ht="15.75" customHeight="1" x14ac:dyDescent="0.25">
      <c r="A1143" s="6" t="s">
        <v>23</v>
      </c>
      <c r="B1143" s="6">
        <v>1197831</v>
      </c>
      <c r="C1143" s="7">
        <v>44470</v>
      </c>
      <c r="D1143" s="6" t="s">
        <v>24</v>
      </c>
      <c r="E1143" s="6" t="s">
        <v>57</v>
      </c>
      <c r="F1143" s="6" t="s">
        <v>58</v>
      </c>
      <c r="G1143" s="6" t="s">
        <v>20</v>
      </c>
      <c r="H1143" s="8">
        <v>0.35000000000000003</v>
      </c>
      <c r="I1143" s="9">
        <v>3250</v>
      </c>
      <c r="J1143" s="10">
        <v>1137.5</v>
      </c>
      <c r="K1143" s="10">
        <v>682.50000000000011</v>
      </c>
      <c r="L1143" s="11">
        <v>0.60000000000000009</v>
      </c>
      <c r="M1143" s="28">
        <v>454.99999999999989</v>
      </c>
    </row>
    <row r="1144" spans="1:13" ht="15.75" customHeight="1" x14ac:dyDescent="0.25">
      <c r="A1144" s="6" t="s">
        <v>23</v>
      </c>
      <c r="B1144" s="6">
        <v>1197831</v>
      </c>
      <c r="C1144" s="7">
        <v>44470</v>
      </c>
      <c r="D1144" s="6" t="s">
        <v>24</v>
      </c>
      <c r="E1144" s="6" t="s">
        <v>57</v>
      </c>
      <c r="F1144" s="6" t="s">
        <v>58</v>
      </c>
      <c r="G1144" s="6" t="s">
        <v>21</v>
      </c>
      <c r="H1144" s="8">
        <v>0.30000000000000004</v>
      </c>
      <c r="I1144" s="9">
        <v>3000</v>
      </c>
      <c r="J1144" s="10">
        <v>900.00000000000011</v>
      </c>
      <c r="K1144" s="10">
        <v>405</v>
      </c>
      <c r="L1144" s="11">
        <v>0.44999999999999996</v>
      </c>
      <c r="M1144" s="28">
        <v>495.00000000000011</v>
      </c>
    </row>
    <row r="1145" spans="1:13" ht="15.75" customHeight="1" x14ac:dyDescent="0.25">
      <c r="A1145" s="6" t="s">
        <v>23</v>
      </c>
      <c r="B1145" s="6">
        <v>1197831</v>
      </c>
      <c r="C1145" s="7">
        <v>44470</v>
      </c>
      <c r="D1145" s="6" t="s">
        <v>24</v>
      </c>
      <c r="E1145" s="6" t="s">
        <v>57</v>
      </c>
      <c r="F1145" s="6" t="s">
        <v>58</v>
      </c>
      <c r="G1145" s="6" t="s">
        <v>22</v>
      </c>
      <c r="H1145" s="8">
        <v>0.4</v>
      </c>
      <c r="I1145" s="9">
        <v>4750</v>
      </c>
      <c r="J1145" s="10">
        <v>1900</v>
      </c>
      <c r="K1145" s="10">
        <v>1235.0000000000002</v>
      </c>
      <c r="L1145" s="11">
        <v>0.65000000000000013</v>
      </c>
      <c r="M1145" s="28">
        <v>664.99999999999977</v>
      </c>
    </row>
    <row r="1146" spans="1:13" ht="15.75" customHeight="1" x14ac:dyDescent="0.25">
      <c r="A1146" s="6" t="s">
        <v>23</v>
      </c>
      <c r="B1146" s="6">
        <v>1197831</v>
      </c>
      <c r="C1146" s="7">
        <v>44502</v>
      </c>
      <c r="D1146" s="6" t="s">
        <v>24</v>
      </c>
      <c r="E1146" s="6" t="s">
        <v>57</v>
      </c>
      <c r="F1146" s="6" t="s">
        <v>58</v>
      </c>
      <c r="G1146" s="6" t="s">
        <v>17</v>
      </c>
      <c r="H1146" s="8">
        <v>0.20000000000000004</v>
      </c>
      <c r="I1146" s="9">
        <v>6250</v>
      </c>
      <c r="J1146" s="10">
        <v>1250.0000000000002</v>
      </c>
      <c r="K1146" s="10">
        <v>625</v>
      </c>
      <c r="L1146" s="11">
        <v>0.49999999999999994</v>
      </c>
      <c r="M1146" s="28">
        <v>625.00000000000023</v>
      </c>
    </row>
    <row r="1147" spans="1:13" ht="15.75" customHeight="1" x14ac:dyDescent="0.25">
      <c r="A1147" s="6" t="s">
        <v>23</v>
      </c>
      <c r="B1147" s="6">
        <v>1197831</v>
      </c>
      <c r="C1147" s="7">
        <v>44502</v>
      </c>
      <c r="D1147" s="6" t="s">
        <v>24</v>
      </c>
      <c r="E1147" s="6" t="s">
        <v>57</v>
      </c>
      <c r="F1147" s="6" t="s">
        <v>58</v>
      </c>
      <c r="G1147" s="6" t="s">
        <v>18</v>
      </c>
      <c r="H1147" s="8">
        <v>0.20000000000000004</v>
      </c>
      <c r="I1147" s="9">
        <v>6250</v>
      </c>
      <c r="J1147" s="10">
        <v>1250.0000000000002</v>
      </c>
      <c r="K1147" s="10">
        <v>625</v>
      </c>
      <c r="L1147" s="11">
        <v>0.49999999999999994</v>
      </c>
      <c r="M1147" s="28">
        <v>625.00000000000023</v>
      </c>
    </row>
    <row r="1148" spans="1:13" ht="15.75" customHeight="1" x14ac:dyDescent="0.25">
      <c r="A1148" s="6" t="s">
        <v>23</v>
      </c>
      <c r="B1148" s="6">
        <v>1197831</v>
      </c>
      <c r="C1148" s="7">
        <v>44502</v>
      </c>
      <c r="D1148" s="6" t="s">
        <v>24</v>
      </c>
      <c r="E1148" s="6" t="s">
        <v>57</v>
      </c>
      <c r="F1148" s="6" t="s">
        <v>58</v>
      </c>
      <c r="G1148" s="6" t="s">
        <v>19</v>
      </c>
      <c r="H1148" s="8">
        <v>0.45000000000000007</v>
      </c>
      <c r="I1148" s="9">
        <v>5750</v>
      </c>
      <c r="J1148" s="10">
        <v>2587.5000000000005</v>
      </c>
      <c r="K1148" s="10">
        <v>1293.75</v>
      </c>
      <c r="L1148" s="11">
        <v>0.49999999999999994</v>
      </c>
      <c r="M1148" s="28">
        <v>1293.7500000000005</v>
      </c>
    </row>
    <row r="1149" spans="1:13" ht="15.75" customHeight="1" x14ac:dyDescent="0.25">
      <c r="A1149" s="6" t="s">
        <v>23</v>
      </c>
      <c r="B1149" s="6">
        <v>1197831</v>
      </c>
      <c r="C1149" s="7">
        <v>44502</v>
      </c>
      <c r="D1149" s="6" t="s">
        <v>24</v>
      </c>
      <c r="E1149" s="6" t="s">
        <v>57</v>
      </c>
      <c r="F1149" s="6" t="s">
        <v>58</v>
      </c>
      <c r="G1149" s="6" t="s">
        <v>20</v>
      </c>
      <c r="H1149" s="8">
        <v>0.45000000000000007</v>
      </c>
      <c r="I1149" s="9">
        <v>4500</v>
      </c>
      <c r="J1149" s="10">
        <v>2025.0000000000002</v>
      </c>
      <c r="K1149" s="10">
        <v>1215.0000000000002</v>
      </c>
      <c r="L1149" s="11">
        <v>0.60000000000000009</v>
      </c>
      <c r="M1149" s="28">
        <v>810</v>
      </c>
    </row>
    <row r="1150" spans="1:13" ht="15.75" customHeight="1" x14ac:dyDescent="0.25">
      <c r="A1150" s="6" t="s">
        <v>23</v>
      </c>
      <c r="B1150" s="6">
        <v>1197831</v>
      </c>
      <c r="C1150" s="7">
        <v>44502</v>
      </c>
      <c r="D1150" s="6" t="s">
        <v>24</v>
      </c>
      <c r="E1150" s="6" t="s">
        <v>57</v>
      </c>
      <c r="F1150" s="6" t="s">
        <v>58</v>
      </c>
      <c r="G1150" s="6" t="s">
        <v>21</v>
      </c>
      <c r="H1150" s="8">
        <v>0.49999999999999994</v>
      </c>
      <c r="I1150" s="9">
        <v>4250</v>
      </c>
      <c r="J1150" s="10">
        <v>2124.9999999999995</v>
      </c>
      <c r="K1150" s="10">
        <v>956.24999999999966</v>
      </c>
      <c r="L1150" s="11">
        <v>0.44999999999999996</v>
      </c>
      <c r="M1150" s="28">
        <v>1168.75</v>
      </c>
    </row>
    <row r="1151" spans="1:13" ht="15.75" customHeight="1" x14ac:dyDescent="0.25">
      <c r="A1151" s="6" t="s">
        <v>23</v>
      </c>
      <c r="B1151" s="6">
        <v>1197831</v>
      </c>
      <c r="C1151" s="7">
        <v>44502</v>
      </c>
      <c r="D1151" s="6" t="s">
        <v>24</v>
      </c>
      <c r="E1151" s="6" t="s">
        <v>57</v>
      </c>
      <c r="F1151" s="6" t="s">
        <v>58</v>
      </c>
      <c r="G1151" s="6" t="s">
        <v>22</v>
      </c>
      <c r="H1151" s="8">
        <v>0.6</v>
      </c>
      <c r="I1151" s="9">
        <v>6250</v>
      </c>
      <c r="J1151" s="10">
        <v>3750</v>
      </c>
      <c r="K1151" s="10">
        <v>2437.5000000000005</v>
      </c>
      <c r="L1151" s="11">
        <v>0.65000000000000013</v>
      </c>
      <c r="M1151" s="28">
        <v>1312.4999999999995</v>
      </c>
    </row>
    <row r="1152" spans="1:13" ht="15.75" customHeight="1" x14ac:dyDescent="0.25">
      <c r="A1152" s="6" t="s">
        <v>23</v>
      </c>
      <c r="B1152" s="6">
        <v>1197831</v>
      </c>
      <c r="C1152" s="7">
        <v>44531</v>
      </c>
      <c r="D1152" s="6" t="s">
        <v>24</v>
      </c>
      <c r="E1152" s="6" t="s">
        <v>57</v>
      </c>
      <c r="F1152" s="6" t="s">
        <v>58</v>
      </c>
      <c r="G1152" s="6" t="s">
        <v>17</v>
      </c>
      <c r="H1152" s="8">
        <v>0.6</v>
      </c>
      <c r="I1152" s="9">
        <v>7750</v>
      </c>
      <c r="J1152" s="10">
        <v>4650</v>
      </c>
      <c r="K1152" s="10">
        <v>2324.9999999999995</v>
      </c>
      <c r="L1152" s="11">
        <v>0.49999999999999994</v>
      </c>
      <c r="M1152" s="28">
        <v>2325.0000000000005</v>
      </c>
    </row>
    <row r="1153" spans="1:13" ht="15.75" customHeight="1" x14ac:dyDescent="0.25">
      <c r="A1153" s="6" t="s">
        <v>23</v>
      </c>
      <c r="B1153" s="6">
        <v>1197831</v>
      </c>
      <c r="C1153" s="7">
        <v>44531</v>
      </c>
      <c r="D1153" s="6" t="s">
        <v>24</v>
      </c>
      <c r="E1153" s="6" t="s">
        <v>57</v>
      </c>
      <c r="F1153" s="6" t="s">
        <v>58</v>
      </c>
      <c r="G1153" s="6" t="s">
        <v>18</v>
      </c>
      <c r="H1153" s="8">
        <v>0.6</v>
      </c>
      <c r="I1153" s="9">
        <v>7750</v>
      </c>
      <c r="J1153" s="10">
        <v>4650</v>
      </c>
      <c r="K1153" s="10">
        <v>2324.9999999999995</v>
      </c>
      <c r="L1153" s="11">
        <v>0.49999999999999994</v>
      </c>
      <c r="M1153" s="28">
        <v>2325.0000000000005</v>
      </c>
    </row>
    <row r="1154" spans="1:13" ht="15.75" customHeight="1" x14ac:dyDescent="0.25">
      <c r="A1154" s="6" t="s">
        <v>23</v>
      </c>
      <c r="B1154" s="6">
        <v>1197831</v>
      </c>
      <c r="C1154" s="7">
        <v>44531</v>
      </c>
      <c r="D1154" s="6" t="s">
        <v>24</v>
      </c>
      <c r="E1154" s="6" t="s">
        <v>57</v>
      </c>
      <c r="F1154" s="6" t="s">
        <v>58</v>
      </c>
      <c r="G1154" s="6" t="s">
        <v>19</v>
      </c>
      <c r="H1154" s="8">
        <v>0.65</v>
      </c>
      <c r="I1154" s="9">
        <v>7000</v>
      </c>
      <c r="J1154" s="10">
        <v>4550</v>
      </c>
      <c r="K1154" s="10">
        <v>2274.9999999999995</v>
      </c>
      <c r="L1154" s="11">
        <v>0.49999999999999994</v>
      </c>
      <c r="M1154" s="28">
        <v>2275.0000000000005</v>
      </c>
    </row>
    <row r="1155" spans="1:13" ht="15.75" customHeight="1" x14ac:dyDescent="0.25">
      <c r="A1155" s="6" t="s">
        <v>23</v>
      </c>
      <c r="B1155" s="6">
        <v>1197831</v>
      </c>
      <c r="C1155" s="7">
        <v>44531</v>
      </c>
      <c r="D1155" s="6" t="s">
        <v>24</v>
      </c>
      <c r="E1155" s="6" t="s">
        <v>57</v>
      </c>
      <c r="F1155" s="6" t="s">
        <v>58</v>
      </c>
      <c r="G1155" s="6" t="s">
        <v>20</v>
      </c>
      <c r="H1155" s="8">
        <v>0.65</v>
      </c>
      <c r="I1155" s="9">
        <v>5500</v>
      </c>
      <c r="J1155" s="10">
        <v>3575</v>
      </c>
      <c r="K1155" s="10">
        <v>2145.0000000000005</v>
      </c>
      <c r="L1155" s="11">
        <v>0.60000000000000009</v>
      </c>
      <c r="M1155" s="28">
        <v>1429.9999999999995</v>
      </c>
    </row>
    <row r="1156" spans="1:13" ht="15.75" customHeight="1" x14ac:dyDescent="0.25">
      <c r="A1156" s="6" t="s">
        <v>23</v>
      </c>
      <c r="B1156" s="6">
        <v>1197831</v>
      </c>
      <c r="C1156" s="7">
        <v>44531</v>
      </c>
      <c r="D1156" s="6" t="s">
        <v>24</v>
      </c>
      <c r="E1156" s="6" t="s">
        <v>57</v>
      </c>
      <c r="F1156" s="6" t="s">
        <v>58</v>
      </c>
      <c r="G1156" s="6" t="s">
        <v>21</v>
      </c>
      <c r="H1156" s="8">
        <v>0.6</v>
      </c>
      <c r="I1156" s="9">
        <v>5000</v>
      </c>
      <c r="J1156" s="10">
        <v>3000</v>
      </c>
      <c r="K1156" s="10">
        <v>1349.9999999999998</v>
      </c>
      <c r="L1156" s="11">
        <v>0.44999999999999996</v>
      </c>
      <c r="M1156" s="28">
        <v>1650.0000000000002</v>
      </c>
    </row>
    <row r="1157" spans="1:13" ht="15.75" customHeight="1" x14ac:dyDescent="0.25">
      <c r="A1157" s="6" t="s">
        <v>23</v>
      </c>
      <c r="B1157" s="6">
        <v>1197831</v>
      </c>
      <c r="C1157" s="7">
        <v>44531</v>
      </c>
      <c r="D1157" s="6" t="s">
        <v>24</v>
      </c>
      <c r="E1157" s="6" t="s">
        <v>57</v>
      </c>
      <c r="F1157" s="6" t="s">
        <v>58</v>
      </c>
      <c r="G1157" s="6" t="s">
        <v>22</v>
      </c>
      <c r="H1157" s="8">
        <v>0.70000000000000007</v>
      </c>
      <c r="I1157" s="9">
        <v>7500</v>
      </c>
      <c r="J1157" s="10">
        <v>5250.0000000000009</v>
      </c>
      <c r="K1157" s="10">
        <v>3412.5000000000014</v>
      </c>
      <c r="L1157" s="11">
        <v>0.65000000000000013</v>
      </c>
      <c r="M1157" s="28">
        <v>1837.4999999999995</v>
      </c>
    </row>
    <row r="1158" spans="1:13" ht="15.75" customHeight="1" x14ac:dyDescent="0.25">
      <c r="A1158" s="6" t="s">
        <v>14</v>
      </c>
      <c r="B1158" s="6">
        <v>1185732</v>
      </c>
      <c r="C1158" s="7">
        <v>44217</v>
      </c>
      <c r="D1158" s="6" t="s">
        <v>15</v>
      </c>
      <c r="E1158" s="6" t="s">
        <v>59</v>
      </c>
      <c r="F1158" s="6" t="s">
        <v>60</v>
      </c>
      <c r="G1158" s="6" t="s">
        <v>17</v>
      </c>
      <c r="H1158" s="8">
        <v>0.4</v>
      </c>
      <c r="I1158" s="9">
        <v>4500</v>
      </c>
      <c r="J1158" s="10">
        <v>1800</v>
      </c>
      <c r="K1158" s="10">
        <v>630</v>
      </c>
      <c r="L1158" s="11">
        <v>0.35</v>
      </c>
      <c r="M1158" s="28">
        <v>1170</v>
      </c>
    </row>
    <row r="1159" spans="1:13" ht="15.75" customHeight="1" x14ac:dyDescent="0.25">
      <c r="A1159" s="6" t="s">
        <v>14</v>
      </c>
      <c r="B1159" s="6">
        <v>1185732</v>
      </c>
      <c r="C1159" s="7">
        <v>44217</v>
      </c>
      <c r="D1159" s="6" t="s">
        <v>15</v>
      </c>
      <c r="E1159" s="6" t="s">
        <v>59</v>
      </c>
      <c r="F1159" s="6" t="s">
        <v>60</v>
      </c>
      <c r="G1159" s="6" t="s">
        <v>18</v>
      </c>
      <c r="H1159" s="8">
        <v>0.4</v>
      </c>
      <c r="I1159" s="9">
        <v>2500</v>
      </c>
      <c r="J1159" s="10">
        <v>1000</v>
      </c>
      <c r="K1159" s="10">
        <v>350</v>
      </c>
      <c r="L1159" s="11">
        <v>0.35</v>
      </c>
      <c r="M1159" s="28">
        <v>650</v>
      </c>
    </row>
    <row r="1160" spans="1:13" ht="15.75" customHeight="1" x14ac:dyDescent="0.25">
      <c r="A1160" s="6" t="s">
        <v>14</v>
      </c>
      <c r="B1160" s="6">
        <v>1185732</v>
      </c>
      <c r="C1160" s="7">
        <v>44217</v>
      </c>
      <c r="D1160" s="6" t="s">
        <v>15</v>
      </c>
      <c r="E1160" s="6" t="s">
        <v>59</v>
      </c>
      <c r="F1160" s="6" t="s">
        <v>60</v>
      </c>
      <c r="G1160" s="6" t="s">
        <v>19</v>
      </c>
      <c r="H1160" s="8">
        <v>0.30000000000000004</v>
      </c>
      <c r="I1160" s="9">
        <v>2500</v>
      </c>
      <c r="J1160" s="10">
        <v>750.00000000000011</v>
      </c>
      <c r="K1160" s="10">
        <v>300</v>
      </c>
      <c r="L1160" s="11">
        <v>0.39999999999999997</v>
      </c>
      <c r="M1160" s="28">
        <v>450.00000000000011</v>
      </c>
    </row>
    <row r="1161" spans="1:13" ht="15.75" customHeight="1" x14ac:dyDescent="0.25">
      <c r="A1161" s="6" t="s">
        <v>14</v>
      </c>
      <c r="B1161" s="6">
        <v>1185732</v>
      </c>
      <c r="C1161" s="7">
        <v>44217</v>
      </c>
      <c r="D1161" s="6" t="s">
        <v>15</v>
      </c>
      <c r="E1161" s="6" t="s">
        <v>59</v>
      </c>
      <c r="F1161" s="6" t="s">
        <v>60</v>
      </c>
      <c r="G1161" s="6" t="s">
        <v>20</v>
      </c>
      <c r="H1161" s="8">
        <v>0.35</v>
      </c>
      <c r="I1161" s="9">
        <v>1000</v>
      </c>
      <c r="J1161" s="10">
        <v>350</v>
      </c>
      <c r="K1161" s="10">
        <v>105</v>
      </c>
      <c r="L1161" s="11">
        <v>0.3</v>
      </c>
      <c r="M1161" s="28">
        <v>245</v>
      </c>
    </row>
    <row r="1162" spans="1:13" ht="15.75" customHeight="1" x14ac:dyDescent="0.25">
      <c r="A1162" s="6" t="s">
        <v>14</v>
      </c>
      <c r="B1162" s="6">
        <v>1185732</v>
      </c>
      <c r="C1162" s="7">
        <v>44217</v>
      </c>
      <c r="D1162" s="6" t="s">
        <v>15</v>
      </c>
      <c r="E1162" s="6" t="s">
        <v>59</v>
      </c>
      <c r="F1162" s="6" t="s">
        <v>60</v>
      </c>
      <c r="G1162" s="6" t="s">
        <v>21</v>
      </c>
      <c r="H1162" s="8">
        <v>0.5</v>
      </c>
      <c r="I1162" s="9">
        <v>1500</v>
      </c>
      <c r="J1162" s="10">
        <v>750</v>
      </c>
      <c r="K1162" s="10">
        <v>187.5</v>
      </c>
      <c r="L1162" s="11">
        <v>0.25</v>
      </c>
      <c r="M1162" s="28">
        <v>562.5</v>
      </c>
    </row>
    <row r="1163" spans="1:13" ht="15.75" customHeight="1" x14ac:dyDescent="0.25">
      <c r="A1163" s="6" t="s">
        <v>14</v>
      </c>
      <c r="B1163" s="6">
        <v>1185732</v>
      </c>
      <c r="C1163" s="7">
        <v>44217</v>
      </c>
      <c r="D1163" s="6" t="s">
        <v>15</v>
      </c>
      <c r="E1163" s="6" t="s">
        <v>59</v>
      </c>
      <c r="F1163" s="6" t="s">
        <v>60</v>
      </c>
      <c r="G1163" s="6" t="s">
        <v>22</v>
      </c>
      <c r="H1163" s="8">
        <v>0.4</v>
      </c>
      <c r="I1163" s="9">
        <v>2500</v>
      </c>
      <c r="J1163" s="10">
        <v>1000</v>
      </c>
      <c r="K1163" s="10">
        <v>400</v>
      </c>
      <c r="L1163" s="11">
        <v>0.4</v>
      </c>
      <c r="M1163" s="28">
        <v>600</v>
      </c>
    </row>
    <row r="1164" spans="1:13" ht="15.75" customHeight="1" x14ac:dyDescent="0.25">
      <c r="A1164" s="6" t="s">
        <v>14</v>
      </c>
      <c r="B1164" s="6">
        <v>1185732</v>
      </c>
      <c r="C1164" s="7">
        <v>44246</v>
      </c>
      <c r="D1164" s="6" t="s">
        <v>15</v>
      </c>
      <c r="E1164" s="6" t="s">
        <v>59</v>
      </c>
      <c r="F1164" s="6" t="s">
        <v>60</v>
      </c>
      <c r="G1164" s="6" t="s">
        <v>17</v>
      </c>
      <c r="H1164" s="8">
        <v>0.4</v>
      </c>
      <c r="I1164" s="9">
        <v>5000</v>
      </c>
      <c r="J1164" s="10">
        <v>2000</v>
      </c>
      <c r="K1164" s="10">
        <v>700</v>
      </c>
      <c r="L1164" s="11">
        <v>0.35</v>
      </c>
      <c r="M1164" s="28">
        <v>1300</v>
      </c>
    </row>
    <row r="1165" spans="1:13" ht="15.75" customHeight="1" x14ac:dyDescent="0.25">
      <c r="A1165" s="6" t="s">
        <v>14</v>
      </c>
      <c r="B1165" s="6">
        <v>1185732</v>
      </c>
      <c r="C1165" s="7">
        <v>44246</v>
      </c>
      <c r="D1165" s="6" t="s">
        <v>15</v>
      </c>
      <c r="E1165" s="6" t="s">
        <v>59</v>
      </c>
      <c r="F1165" s="6" t="s">
        <v>60</v>
      </c>
      <c r="G1165" s="6" t="s">
        <v>18</v>
      </c>
      <c r="H1165" s="8">
        <v>0.4</v>
      </c>
      <c r="I1165" s="9">
        <v>1500</v>
      </c>
      <c r="J1165" s="10">
        <v>600</v>
      </c>
      <c r="K1165" s="10">
        <v>210</v>
      </c>
      <c r="L1165" s="11">
        <v>0.35</v>
      </c>
      <c r="M1165" s="28">
        <v>390</v>
      </c>
    </row>
    <row r="1166" spans="1:13" ht="15.75" customHeight="1" x14ac:dyDescent="0.25">
      <c r="A1166" s="6" t="s">
        <v>14</v>
      </c>
      <c r="B1166" s="6">
        <v>1185732</v>
      </c>
      <c r="C1166" s="7">
        <v>44246</v>
      </c>
      <c r="D1166" s="6" t="s">
        <v>15</v>
      </c>
      <c r="E1166" s="6" t="s">
        <v>59</v>
      </c>
      <c r="F1166" s="6" t="s">
        <v>60</v>
      </c>
      <c r="G1166" s="6" t="s">
        <v>19</v>
      </c>
      <c r="H1166" s="8">
        <v>0.30000000000000004</v>
      </c>
      <c r="I1166" s="9">
        <v>2000</v>
      </c>
      <c r="J1166" s="10">
        <v>600.00000000000011</v>
      </c>
      <c r="K1166" s="10">
        <v>240.00000000000003</v>
      </c>
      <c r="L1166" s="11">
        <v>0.39999999999999997</v>
      </c>
      <c r="M1166" s="28">
        <v>360.00000000000011</v>
      </c>
    </row>
    <row r="1167" spans="1:13" ht="15.75" customHeight="1" x14ac:dyDescent="0.25">
      <c r="A1167" s="6" t="s">
        <v>14</v>
      </c>
      <c r="B1167" s="6">
        <v>1185732</v>
      </c>
      <c r="C1167" s="7">
        <v>44246</v>
      </c>
      <c r="D1167" s="6" t="s">
        <v>15</v>
      </c>
      <c r="E1167" s="6" t="s">
        <v>59</v>
      </c>
      <c r="F1167" s="6" t="s">
        <v>60</v>
      </c>
      <c r="G1167" s="6" t="s">
        <v>20</v>
      </c>
      <c r="H1167" s="8">
        <v>0.35</v>
      </c>
      <c r="I1167" s="9">
        <v>750</v>
      </c>
      <c r="J1167" s="10">
        <v>262.5</v>
      </c>
      <c r="K1167" s="10">
        <v>78.75</v>
      </c>
      <c r="L1167" s="11">
        <v>0.3</v>
      </c>
      <c r="M1167" s="28">
        <v>183.75</v>
      </c>
    </row>
    <row r="1168" spans="1:13" ht="15.75" customHeight="1" x14ac:dyDescent="0.25">
      <c r="A1168" s="6" t="s">
        <v>14</v>
      </c>
      <c r="B1168" s="6">
        <v>1185732</v>
      </c>
      <c r="C1168" s="7">
        <v>44246</v>
      </c>
      <c r="D1168" s="6" t="s">
        <v>15</v>
      </c>
      <c r="E1168" s="6" t="s">
        <v>59</v>
      </c>
      <c r="F1168" s="6" t="s">
        <v>60</v>
      </c>
      <c r="G1168" s="6" t="s">
        <v>21</v>
      </c>
      <c r="H1168" s="8">
        <v>0.5</v>
      </c>
      <c r="I1168" s="9">
        <v>1500</v>
      </c>
      <c r="J1168" s="10">
        <v>750</v>
      </c>
      <c r="K1168" s="10">
        <v>187.5</v>
      </c>
      <c r="L1168" s="11">
        <v>0.25</v>
      </c>
      <c r="M1168" s="28">
        <v>562.5</v>
      </c>
    </row>
    <row r="1169" spans="1:13" ht="15.75" customHeight="1" x14ac:dyDescent="0.25">
      <c r="A1169" s="6" t="s">
        <v>14</v>
      </c>
      <c r="B1169" s="6">
        <v>1185732</v>
      </c>
      <c r="C1169" s="7">
        <v>44246</v>
      </c>
      <c r="D1169" s="6" t="s">
        <v>15</v>
      </c>
      <c r="E1169" s="6" t="s">
        <v>59</v>
      </c>
      <c r="F1169" s="6" t="s">
        <v>60</v>
      </c>
      <c r="G1169" s="6" t="s">
        <v>22</v>
      </c>
      <c r="H1169" s="8">
        <v>0.4</v>
      </c>
      <c r="I1169" s="9">
        <v>2500</v>
      </c>
      <c r="J1169" s="10">
        <v>1000</v>
      </c>
      <c r="K1169" s="10">
        <v>400</v>
      </c>
      <c r="L1169" s="11">
        <v>0.4</v>
      </c>
      <c r="M1169" s="28">
        <v>600</v>
      </c>
    </row>
    <row r="1170" spans="1:13" ht="15.75" customHeight="1" x14ac:dyDescent="0.25">
      <c r="A1170" s="6" t="s">
        <v>14</v>
      </c>
      <c r="B1170" s="6">
        <v>1185732</v>
      </c>
      <c r="C1170" s="7">
        <v>44272</v>
      </c>
      <c r="D1170" s="6" t="s">
        <v>15</v>
      </c>
      <c r="E1170" s="6" t="s">
        <v>59</v>
      </c>
      <c r="F1170" s="6" t="s">
        <v>60</v>
      </c>
      <c r="G1170" s="6" t="s">
        <v>17</v>
      </c>
      <c r="H1170" s="8">
        <v>0.4</v>
      </c>
      <c r="I1170" s="9">
        <v>4700</v>
      </c>
      <c r="J1170" s="10">
        <v>1880</v>
      </c>
      <c r="K1170" s="10">
        <v>658</v>
      </c>
      <c r="L1170" s="11">
        <v>0.35</v>
      </c>
      <c r="M1170" s="28">
        <v>1222</v>
      </c>
    </row>
    <row r="1171" spans="1:13" ht="15.75" customHeight="1" x14ac:dyDescent="0.25">
      <c r="A1171" s="6" t="s">
        <v>14</v>
      </c>
      <c r="B1171" s="6">
        <v>1185732</v>
      </c>
      <c r="C1171" s="7">
        <v>44272</v>
      </c>
      <c r="D1171" s="6" t="s">
        <v>15</v>
      </c>
      <c r="E1171" s="6" t="s">
        <v>59</v>
      </c>
      <c r="F1171" s="6" t="s">
        <v>60</v>
      </c>
      <c r="G1171" s="6" t="s">
        <v>18</v>
      </c>
      <c r="H1171" s="8">
        <v>0.4</v>
      </c>
      <c r="I1171" s="9">
        <v>1750</v>
      </c>
      <c r="J1171" s="10">
        <v>700</v>
      </c>
      <c r="K1171" s="10">
        <v>244.99999999999997</v>
      </c>
      <c r="L1171" s="11">
        <v>0.35</v>
      </c>
      <c r="M1171" s="28">
        <v>455</v>
      </c>
    </row>
    <row r="1172" spans="1:13" ht="15.75" customHeight="1" x14ac:dyDescent="0.25">
      <c r="A1172" s="6" t="s">
        <v>14</v>
      </c>
      <c r="B1172" s="6">
        <v>1185732</v>
      </c>
      <c r="C1172" s="7">
        <v>44272</v>
      </c>
      <c r="D1172" s="6" t="s">
        <v>15</v>
      </c>
      <c r="E1172" s="6" t="s">
        <v>59</v>
      </c>
      <c r="F1172" s="6" t="s">
        <v>60</v>
      </c>
      <c r="G1172" s="6" t="s">
        <v>19</v>
      </c>
      <c r="H1172" s="8">
        <v>0.30000000000000004</v>
      </c>
      <c r="I1172" s="9">
        <v>2000</v>
      </c>
      <c r="J1172" s="10">
        <v>600.00000000000011</v>
      </c>
      <c r="K1172" s="10">
        <v>240.00000000000003</v>
      </c>
      <c r="L1172" s="11">
        <v>0.39999999999999997</v>
      </c>
      <c r="M1172" s="28">
        <v>360.00000000000011</v>
      </c>
    </row>
    <row r="1173" spans="1:13" ht="15.75" customHeight="1" x14ac:dyDescent="0.25">
      <c r="A1173" s="6" t="s">
        <v>14</v>
      </c>
      <c r="B1173" s="6">
        <v>1185732</v>
      </c>
      <c r="C1173" s="7">
        <v>44272</v>
      </c>
      <c r="D1173" s="6" t="s">
        <v>15</v>
      </c>
      <c r="E1173" s="6" t="s">
        <v>59</v>
      </c>
      <c r="F1173" s="6" t="s">
        <v>60</v>
      </c>
      <c r="G1173" s="6" t="s">
        <v>20</v>
      </c>
      <c r="H1173" s="8">
        <v>0.35</v>
      </c>
      <c r="I1173" s="9">
        <v>500</v>
      </c>
      <c r="J1173" s="10">
        <v>175</v>
      </c>
      <c r="K1173" s="10">
        <v>52.5</v>
      </c>
      <c r="L1173" s="11">
        <v>0.3</v>
      </c>
      <c r="M1173" s="28">
        <v>122.5</v>
      </c>
    </row>
    <row r="1174" spans="1:13" ht="15.75" customHeight="1" x14ac:dyDescent="0.25">
      <c r="A1174" s="6" t="s">
        <v>14</v>
      </c>
      <c r="B1174" s="6">
        <v>1185732</v>
      </c>
      <c r="C1174" s="7">
        <v>44272</v>
      </c>
      <c r="D1174" s="6" t="s">
        <v>15</v>
      </c>
      <c r="E1174" s="6" t="s">
        <v>59</v>
      </c>
      <c r="F1174" s="6" t="s">
        <v>60</v>
      </c>
      <c r="G1174" s="6" t="s">
        <v>21</v>
      </c>
      <c r="H1174" s="8">
        <v>0.5</v>
      </c>
      <c r="I1174" s="9">
        <v>1000</v>
      </c>
      <c r="J1174" s="10">
        <v>500</v>
      </c>
      <c r="K1174" s="10">
        <v>125</v>
      </c>
      <c r="L1174" s="11">
        <v>0.25</v>
      </c>
      <c r="M1174" s="28">
        <v>375</v>
      </c>
    </row>
    <row r="1175" spans="1:13" ht="15.75" customHeight="1" x14ac:dyDescent="0.25">
      <c r="A1175" s="6" t="s">
        <v>14</v>
      </c>
      <c r="B1175" s="6">
        <v>1185732</v>
      </c>
      <c r="C1175" s="7">
        <v>44272</v>
      </c>
      <c r="D1175" s="6" t="s">
        <v>15</v>
      </c>
      <c r="E1175" s="6" t="s">
        <v>59</v>
      </c>
      <c r="F1175" s="6" t="s">
        <v>60</v>
      </c>
      <c r="G1175" s="6" t="s">
        <v>22</v>
      </c>
      <c r="H1175" s="8">
        <v>0.4</v>
      </c>
      <c r="I1175" s="9">
        <v>2000</v>
      </c>
      <c r="J1175" s="10">
        <v>800</v>
      </c>
      <c r="K1175" s="10">
        <v>320</v>
      </c>
      <c r="L1175" s="11">
        <v>0.4</v>
      </c>
      <c r="M1175" s="28">
        <v>480</v>
      </c>
    </row>
    <row r="1176" spans="1:13" ht="15.75" customHeight="1" x14ac:dyDescent="0.25">
      <c r="A1176" s="6" t="s">
        <v>14</v>
      </c>
      <c r="B1176" s="6">
        <v>1185732</v>
      </c>
      <c r="C1176" s="7">
        <v>44304</v>
      </c>
      <c r="D1176" s="6" t="s">
        <v>15</v>
      </c>
      <c r="E1176" s="6" t="s">
        <v>59</v>
      </c>
      <c r="F1176" s="6" t="s">
        <v>60</v>
      </c>
      <c r="G1176" s="6" t="s">
        <v>17</v>
      </c>
      <c r="H1176" s="8">
        <v>0.4</v>
      </c>
      <c r="I1176" s="9">
        <v>4500</v>
      </c>
      <c r="J1176" s="10">
        <v>1800</v>
      </c>
      <c r="K1176" s="10">
        <v>630</v>
      </c>
      <c r="L1176" s="11">
        <v>0.35</v>
      </c>
      <c r="M1176" s="28">
        <v>1170</v>
      </c>
    </row>
    <row r="1177" spans="1:13" ht="15.75" customHeight="1" x14ac:dyDescent="0.25">
      <c r="A1177" s="6" t="s">
        <v>14</v>
      </c>
      <c r="B1177" s="6">
        <v>1185732</v>
      </c>
      <c r="C1177" s="7">
        <v>44304</v>
      </c>
      <c r="D1177" s="6" t="s">
        <v>15</v>
      </c>
      <c r="E1177" s="6" t="s">
        <v>59</v>
      </c>
      <c r="F1177" s="6" t="s">
        <v>60</v>
      </c>
      <c r="G1177" s="6" t="s">
        <v>18</v>
      </c>
      <c r="H1177" s="8">
        <v>0.4</v>
      </c>
      <c r="I1177" s="9">
        <v>1500</v>
      </c>
      <c r="J1177" s="10">
        <v>600</v>
      </c>
      <c r="K1177" s="10">
        <v>210</v>
      </c>
      <c r="L1177" s="11">
        <v>0.35</v>
      </c>
      <c r="M1177" s="28">
        <v>390</v>
      </c>
    </row>
    <row r="1178" spans="1:13" ht="15.75" customHeight="1" x14ac:dyDescent="0.25">
      <c r="A1178" s="6" t="s">
        <v>14</v>
      </c>
      <c r="B1178" s="6">
        <v>1185732</v>
      </c>
      <c r="C1178" s="7">
        <v>44304</v>
      </c>
      <c r="D1178" s="6" t="s">
        <v>15</v>
      </c>
      <c r="E1178" s="6" t="s">
        <v>59</v>
      </c>
      <c r="F1178" s="6" t="s">
        <v>60</v>
      </c>
      <c r="G1178" s="6" t="s">
        <v>19</v>
      </c>
      <c r="H1178" s="8">
        <v>0.30000000000000004</v>
      </c>
      <c r="I1178" s="9">
        <v>1500</v>
      </c>
      <c r="J1178" s="10">
        <v>450.00000000000006</v>
      </c>
      <c r="K1178" s="10">
        <v>180</v>
      </c>
      <c r="L1178" s="11">
        <v>0.39999999999999997</v>
      </c>
      <c r="M1178" s="28">
        <v>270.00000000000006</v>
      </c>
    </row>
    <row r="1179" spans="1:13" ht="15.75" customHeight="1" x14ac:dyDescent="0.25">
      <c r="A1179" s="6" t="s">
        <v>14</v>
      </c>
      <c r="B1179" s="6">
        <v>1185732</v>
      </c>
      <c r="C1179" s="7">
        <v>44304</v>
      </c>
      <c r="D1179" s="6" t="s">
        <v>15</v>
      </c>
      <c r="E1179" s="6" t="s">
        <v>59</v>
      </c>
      <c r="F1179" s="6" t="s">
        <v>60</v>
      </c>
      <c r="G1179" s="6" t="s">
        <v>20</v>
      </c>
      <c r="H1179" s="8">
        <v>0.35</v>
      </c>
      <c r="I1179" s="9">
        <v>750</v>
      </c>
      <c r="J1179" s="10">
        <v>262.5</v>
      </c>
      <c r="K1179" s="10">
        <v>78.75</v>
      </c>
      <c r="L1179" s="11">
        <v>0.3</v>
      </c>
      <c r="M1179" s="28">
        <v>183.75</v>
      </c>
    </row>
    <row r="1180" spans="1:13" ht="15.75" customHeight="1" x14ac:dyDescent="0.25">
      <c r="A1180" s="6" t="s">
        <v>14</v>
      </c>
      <c r="B1180" s="6">
        <v>1185732</v>
      </c>
      <c r="C1180" s="7">
        <v>44304</v>
      </c>
      <c r="D1180" s="6" t="s">
        <v>15</v>
      </c>
      <c r="E1180" s="6" t="s">
        <v>59</v>
      </c>
      <c r="F1180" s="6" t="s">
        <v>60</v>
      </c>
      <c r="G1180" s="6" t="s">
        <v>21</v>
      </c>
      <c r="H1180" s="8">
        <v>0.5</v>
      </c>
      <c r="I1180" s="9">
        <v>750</v>
      </c>
      <c r="J1180" s="10">
        <v>375</v>
      </c>
      <c r="K1180" s="10">
        <v>93.75</v>
      </c>
      <c r="L1180" s="11">
        <v>0.25</v>
      </c>
      <c r="M1180" s="28">
        <v>281.25</v>
      </c>
    </row>
    <row r="1181" spans="1:13" ht="15.75" customHeight="1" x14ac:dyDescent="0.25">
      <c r="A1181" s="6" t="s">
        <v>14</v>
      </c>
      <c r="B1181" s="6">
        <v>1185732</v>
      </c>
      <c r="C1181" s="7">
        <v>44304</v>
      </c>
      <c r="D1181" s="6" t="s">
        <v>15</v>
      </c>
      <c r="E1181" s="6" t="s">
        <v>59</v>
      </c>
      <c r="F1181" s="6" t="s">
        <v>60</v>
      </c>
      <c r="G1181" s="6" t="s">
        <v>22</v>
      </c>
      <c r="H1181" s="8">
        <v>0.4</v>
      </c>
      <c r="I1181" s="9">
        <v>2250</v>
      </c>
      <c r="J1181" s="10">
        <v>900</v>
      </c>
      <c r="K1181" s="10">
        <v>360</v>
      </c>
      <c r="L1181" s="11">
        <v>0.4</v>
      </c>
      <c r="M1181" s="28">
        <v>540</v>
      </c>
    </row>
    <row r="1182" spans="1:13" ht="15.75" customHeight="1" x14ac:dyDescent="0.25">
      <c r="A1182" s="6" t="s">
        <v>14</v>
      </c>
      <c r="B1182" s="6">
        <v>1185732</v>
      </c>
      <c r="C1182" s="7">
        <v>44333</v>
      </c>
      <c r="D1182" s="6" t="s">
        <v>15</v>
      </c>
      <c r="E1182" s="6" t="s">
        <v>59</v>
      </c>
      <c r="F1182" s="6" t="s">
        <v>60</v>
      </c>
      <c r="G1182" s="6" t="s">
        <v>17</v>
      </c>
      <c r="H1182" s="8">
        <v>0.54999999999999993</v>
      </c>
      <c r="I1182" s="9">
        <v>4950</v>
      </c>
      <c r="J1182" s="10">
        <v>2722.4999999999995</v>
      </c>
      <c r="K1182" s="10">
        <v>952.87499999999977</v>
      </c>
      <c r="L1182" s="11">
        <v>0.35</v>
      </c>
      <c r="M1182" s="28">
        <v>1769.6249999999998</v>
      </c>
    </row>
    <row r="1183" spans="1:13" ht="15.75" customHeight="1" x14ac:dyDescent="0.25">
      <c r="A1183" s="6" t="s">
        <v>14</v>
      </c>
      <c r="B1183" s="6">
        <v>1185732</v>
      </c>
      <c r="C1183" s="7">
        <v>44333</v>
      </c>
      <c r="D1183" s="6" t="s">
        <v>15</v>
      </c>
      <c r="E1183" s="6" t="s">
        <v>59</v>
      </c>
      <c r="F1183" s="6" t="s">
        <v>60</v>
      </c>
      <c r="G1183" s="6" t="s">
        <v>18</v>
      </c>
      <c r="H1183" s="8">
        <v>0.5</v>
      </c>
      <c r="I1183" s="9">
        <v>2000</v>
      </c>
      <c r="J1183" s="10">
        <v>1000</v>
      </c>
      <c r="K1183" s="10">
        <v>350</v>
      </c>
      <c r="L1183" s="11">
        <v>0.35</v>
      </c>
      <c r="M1183" s="28">
        <v>650</v>
      </c>
    </row>
    <row r="1184" spans="1:13" ht="15.75" customHeight="1" x14ac:dyDescent="0.25">
      <c r="A1184" s="6" t="s">
        <v>14</v>
      </c>
      <c r="B1184" s="6">
        <v>1185732</v>
      </c>
      <c r="C1184" s="7">
        <v>44333</v>
      </c>
      <c r="D1184" s="6" t="s">
        <v>15</v>
      </c>
      <c r="E1184" s="6" t="s">
        <v>59</v>
      </c>
      <c r="F1184" s="6" t="s">
        <v>60</v>
      </c>
      <c r="G1184" s="6" t="s">
        <v>19</v>
      </c>
      <c r="H1184" s="8">
        <v>0.45</v>
      </c>
      <c r="I1184" s="9">
        <v>1750</v>
      </c>
      <c r="J1184" s="10">
        <v>787.5</v>
      </c>
      <c r="K1184" s="10">
        <v>315</v>
      </c>
      <c r="L1184" s="11">
        <v>0.39999999999999997</v>
      </c>
      <c r="M1184" s="28">
        <v>472.5</v>
      </c>
    </row>
    <row r="1185" spans="1:13" ht="15.75" customHeight="1" x14ac:dyDescent="0.25">
      <c r="A1185" s="6" t="s">
        <v>14</v>
      </c>
      <c r="B1185" s="6">
        <v>1185732</v>
      </c>
      <c r="C1185" s="7">
        <v>44333</v>
      </c>
      <c r="D1185" s="6" t="s">
        <v>15</v>
      </c>
      <c r="E1185" s="6" t="s">
        <v>59</v>
      </c>
      <c r="F1185" s="6" t="s">
        <v>60</v>
      </c>
      <c r="G1185" s="6" t="s">
        <v>20</v>
      </c>
      <c r="H1185" s="8">
        <v>0.45</v>
      </c>
      <c r="I1185" s="9">
        <v>1250</v>
      </c>
      <c r="J1185" s="10">
        <v>562.5</v>
      </c>
      <c r="K1185" s="10">
        <v>168.75</v>
      </c>
      <c r="L1185" s="11">
        <v>0.3</v>
      </c>
      <c r="M1185" s="28">
        <v>393.75</v>
      </c>
    </row>
    <row r="1186" spans="1:13" ht="15.75" customHeight="1" x14ac:dyDescent="0.25">
      <c r="A1186" s="6" t="s">
        <v>14</v>
      </c>
      <c r="B1186" s="6">
        <v>1185732</v>
      </c>
      <c r="C1186" s="7">
        <v>44333</v>
      </c>
      <c r="D1186" s="6" t="s">
        <v>15</v>
      </c>
      <c r="E1186" s="6" t="s">
        <v>59</v>
      </c>
      <c r="F1186" s="6" t="s">
        <v>60</v>
      </c>
      <c r="G1186" s="6" t="s">
        <v>21</v>
      </c>
      <c r="H1186" s="8">
        <v>0.54999999999999993</v>
      </c>
      <c r="I1186" s="9">
        <v>1500</v>
      </c>
      <c r="J1186" s="10">
        <v>824.99999999999989</v>
      </c>
      <c r="K1186" s="10">
        <v>206.24999999999997</v>
      </c>
      <c r="L1186" s="11">
        <v>0.25</v>
      </c>
      <c r="M1186" s="28">
        <v>618.74999999999989</v>
      </c>
    </row>
    <row r="1187" spans="1:13" ht="15.75" customHeight="1" x14ac:dyDescent="0.25">
      <c r="A1187" s="6" t="s">
        <v>14</v>
      </c>
      <c r="B1187" s="6">
        <v>1185732</v>
      </c>
      <c r="C1187" s="7">
        <v>44333</v>
      </c>
      <c r="D1187" s="6" t="s">
        <v>15</v>
      </c>
      <c r="E1187" s="6" t="s">
        <v>59</v>
      </c>
      <c r="F1187" s="6" t="s">
        <v>60</v>
      </c>
      <c r="G1187" s="6" t="s">
        <v>22</v>
      </c>
      <c r="H1187" s="8">
        <v>0.6</v>
      </c>
      <c r="I1187" s="9">
        <v>2750</v>
      </c>
      <c r="J1187" s="10">
        <v>1650</v>
      </c>
      <c r="K1187" s="10">
        <v>660</v>
      </c>
      <c r="L1187" s="11">
        <v>0.4</v>
      </c>
      <c r="M1187" s="28">
        <v>990</v>
      </c>
    </row>
    <row r="1188" spans="1:13" ht="15.75" customHeight="1" x14ac:dyDescent="0.25">
      <c r="A1188" s="6" t="s">
        <v>14</v>
      </c>
      <c r="B1188" s="6">
        <v>1185732</v>
      </c>
      <c r="C1188" s="7">
        <v>44366</v>
      </c>
      <c r="D1188" s="6" t="s">
        <v>15</v>
      </c>
      <c r="E1188" s="6" t="s">
        <v>59</v>
      </c>
      <c r="F1188" s="6" t="s">
        <v>60</v>
      </c>
      <c r="G1188" s="6" t="s">
        <v>17</v>
      </c>
      <c r="H1188" s="8">
        <v>0.54999999999999993</v>
      </c>
      <c r="I1188" s="9">
        <v>5250</v>
      </c>
      <c r="J1188" s="10">
        <v>2887.4999999999995</v>
      </c>
      <c r="K1188" s="10">
        <v>1010.6249999999998</v>
      </c>
      <c r="L1188" s="11">
        <v>0.35</v>
      </c>
      <c r="M1188" s="28">
        <v>1876.8749999999998</v>
      </c>
    </row>
    <row r="1189" spans="1:13" ht="15.75" customHeight="1" x14ac:dyDescent="0.25">
      <c r="A1189" s="6" t="s">
        <v>14</v>
      </c>
      <c r="B1189" s="6">
        <v>1185732</v>
      </c>
      <c r="C1189" s="7">
        <v>44366</v>
      </c>
      <c r="D1189" s="6" t="s">
        <v>15</v>
      </c>
      <c r="E1189" s="6" t="s">
        <v>59</v>
      </c>
      <c r="F1189" s="6" t="s">
        <v>60</v>
      </c>
      <c r="G1189" s="6" t="s">
        <v>18</v>
      </c>
      <c r="H1189" s="8">
        <v>0.5</v>
      </c>
      <c r="I1189" s="9">
        <v>2750</v>
      </c>
      <c r="J1189" s="10">
        <v>1375</v>
      </c>
      <c r="K1189" s="10">
        <v>481.24999999999994</v>
      </c>
      <c r="L1189" s="11">
        <v>0.35</v>
      </c>
      <c r="M1189" s="28">
        <v>893.75</v>
      </c>
    </row>
    <row r="1190" spans="1:13" ht="15.75" customHeight="1" x14ac:dyDescent="0.25">
      <c r="A1190" s="6" t="s">
        <v>14</v>
      </c>
      <c r="B1190" s="6">
        <v>1185732</v>
      </c>
      <c r="C1190" s="7">
        <v>44366</v>
      </c>
      <c r="D1190" s="6" t="s">
        <v>15</v>
      </c>
      <c r="E1190" s="6" t="s">
        <v>59</v>
      </c>
      <c r="F1190" s="6" t="s">
        <v>60</v>
      </c>
      <c r="G1190" s="6" t="s">
        <v>19</v>
      </c>
      <c r="H1190" s="8">
        <v>0.45</v>
      </c>
      <c r="I1190" s="9">
        <v>2000</v>
      </c>
      <c r="J1190" s="10">
        <v>900</v>
      </c>
      <c r="K1190" s="10">
        <v>359.99999999999994</v>
      </c>
      <c r="L1190" s="11">
        <v>0.39999999999999997</v>
      </c>
      <c r="M1190" s="28">
        <v>540</v>
      </c>
    </row>
    <row r="1191" spans="1:13" ht="15.75" customHeight="1" x14ac:dyDescent="0.25">
      <c r="A1191" s="6" t="s">
        <v>14</v>
      </c>
      <c r="B1191" s="6">
        <v>1185732</v>
      </c>
      <c r="C1191" s="7">
        <v>44366</v>
      </c>
      <c r="D1191" s="6" t="s">
        <v>15</v>
      </c>
      <c r="E1191" s="6" t="s">
        <v>59</v>
      </c>
      <c r="F1191" s="6" t="s">
        <v>60</v>
      </c>
      <c r="G1191" s="6" t="s">
        <v>20</v>
      </c>
      <c r="H1191" s="8">
        <v>0.45</v>
      </c>
      <c r="I1191" s="9">
        <v>1750</v>
      </c>
      <c r="J1191" s="10">
        <v>787.5</v>
      </c>
      <c r="K1191" s="10">
        <v>236.25</v>
      </c>
      <c r="L1191" s="11">
        <v>0.3</v>
      </c>
      <c r="M1191" s="28">
        <v>551.25</v>
      </c>
    </row>
    <row r="1192" spans="1:13" ht="15.75" customHeight="1" x14ac:dyDescent="0.25">
      <c r="A1192" s="6" t="s">
        <v>14</v>
      </c>
      <c r="B1192" s="6">
        <v>1185732</v>
      </c>
      <c r="C1192" s="7">
        <v>44366</v>
      </c>
      <c r="D1192" s="6" t="s">
        <v>15</v>
      </c>
      <c r="E1192" s="6" t="s">
        <v>59</v>
      </c>
      <c r="F1192" s="6" t="s">
        <v>60</v>
      </c>
      <c r="G1192" s="6" t="s">
        <v>21</v>
      </c>
      <c r="H1192" s="8">
        <v>0.54999999999999993</v>
      </c>
      <c r="I1192" s="9">
        <v>1750</v>
      </c>
      <c r="J1192" s="10">
        <v>962.49999999999989</v>
      </c>
      <c r="K1192" s="10">
        <v>240.62499999999997</v>
      </c>
      <c r="L1192" s="11">
        <v>0.25</v>
      </c>
      <c r="M1192" s="28">
        <v>721.87499999999989</v>
      </c>
    </row>
    <row r="1193" spans="1:13" ht="15.75" customHeight="1" x14ac:dyDescent="0.25">
      <c r="A1193" s="6" t="s">
        <v>14</v>
      </c>
      <c r="B1193" s="6">
        <v>1185732</v>
      </c>
      <c r="C1193" s="7">
        <v>44366</v>
      </c>
      <c r="D1193" s="6" t="s">
        <v>15</v>
      </c>
      <c r="E1193" s="6" t="s">
        <v>59</v>
      </c>
      <c r="F1193" s="6" t="s">
        <v>60</v>
      </c>
      <c r="G1193" s="6" t="s">
        <v>22</v>
      </c>
      <c r="H1193" s="8">
        <v>0.6</v>
      </c>
      <c r="I1193" s="9">
        <v>3250</v>
      </c>
      <c r="J1193" s="10">
        <v>1950</v>
      </c>
      <c r="K1193" s="10">
        <v>780</v>
      </c>
      <c r="L1193" s="11">
        <v>0.4</v>
      </c>
      <c r="M1193" s="28">
        <v>1170</v>
      </c>
    </row>
    <row r="1194" spans="1:13" ht="15.75" customHeight="1" x14ac:dyDescent="0.25">
      <c r="A1194" s="6" t="s">
        <v>14</v>
      </c>
      <c r="B1194" s="6">
        <v>1185732</v>
      </c>
      <c r="C1194" s="7">
        <v>44394</v>
      </c>
      <c r="D1194" s="6" t="s">
        <v>15</v>
      </c>
      <c r="E1194" s="6" t="s">
        <v>59</v>
      </c>
      <c r="F1194" s="6" t="s">
        <v>60</v>
      </c>
      <c r="G1194" s="6" t="s">
        <v>17</v>
      </c>
      <c r="H1194" s="8">
        <v>0.54999999999999993</v>
      </c>
      <c r="I1194" s="9">
        <v>5500</v>
      </c>
      <c r="J1194" s="10">
        <v>3024.9999999999995</v>
      </c>
      <c r="K1194" s="10">
        <v>1058.7499999999998</v>
      </c>
      <c r="L1194" s="11">
        <v>0.35</v>
      </c>
      <c r="M1194" s="28">
        <v>1966.2499999999998</v>
      </c>
    </row>
    <row r="1195" spans="1:13" ht="15.75" customHeight="1" x14ac:dyDescent="0.25">
      <c r="A1195" s="6" t="s">
        <v>14</v>
      </c>
      <c r="B1195" s="6">
        <v>1185732</v>
      </c>
      <c r="C1195" s="7">
        <v>44394</v>
      </c>
      <c r="D1195" s="6" t="s">
        <v>15</v>
      </c>
      <c r="E1195" s="6" t="s">
        <v>59</v>
      </c>
      <c r="F1195" s="6" t="s">
        <v>60</v>
      </c>
      <c r="G1195" s="6" t="s">
        <v>18</v>
      </c>
      <c r="H1195" s="8">
        <v>0.5</v>
      </c>
      <c r="I1195" s="9">
        <v>3000</v>
      </c>
      <c r="J1195" s="10">
        <v>1500</v>
      </c>
      <c r="K1195" s="10">
        <v>525</v>
      </c>
      <c r="L1195" s="11">
        <v>0.35</v>
      </c>
      <c r="M1195" s="28">
        <v>975</v>
      </c>
    </row>
    <row r="1196" spans="1:13" ht="15.75" customHeight="1" x14ac:dyDescent="0.25">
      <c r="A1196" s="6" t="s">
        <v>14</v>
      </c>
      <c r="B1196" s="6">
        <v>1185732</v>
      </c>
      <c r="C1196" s="7">
        <v>44394</v>
      </c>
      <c r="D1196" s="6" t="s">
        <v>15</v>
      </c>
      <c r="E1196" s="6" t="s">
        <v>59</v>
      </c>
      <c r="F1196" s="6" t="s">
        <v>60</v>
      </c>
      <c r="G1196" s="6" t="s">
        <v>19</v>
      </c>
      <c r="H1196" s="8">
        <v>0.45</v>
      </c>
      <c r="I1196" s="9">
        <v>2250</v>
      </c>
      <c r="J1196" s="10">
        <v>1012.5</v>
      </c>
      <c r="K1196" s="10">
        <v>404.99999999999994</v>
      </c>
      <c r="L1196" s="11">
        <v>0.39999999999999997</v>
      </c>
      <c r="M1196" s="28">
        <v>607.5</v>
      </c>
    </row>
    <row r="1197" spans="1:13" ht="15.75" customHeight="1" x14ac:dyDescent="0.25">
      <c r="A1197" s="6" t="s">
        <v>14</v>
      </c>
      <c r="B1197" s="6">
        <v>1185732</v>
      </c>
      <c r="C1197" s="7">
        <v>44394</v>
      </c>
      <c r="D1197" s="6" t="s">
        <v>15</v>
      </c>
      <c r="E1197" s="6" t="s">
        <v>59</v>
      </c>
      <c r="F1197" s="6" t="s">
        <v>60</v>
      </c>
      <c r="G1197" s="6" t="s">
        <v>20</v>
      </c>
      <c r="H1197" s="8">
        <v>0.45</v>
      </c>
      <c r="I1197" s="9">
        <v>1750</v>
      </c>
      <c r="J1197" s="10">
        <v>787.5</v>
      </c>
      <c r="K1197" s="10">
        <v>236.25</v>
      </c>
      <c r="L1197" s="11">
        <v>0.3</v>
      </c>
      <c r="M1197" s="28">
        <v>551.25</v>
      </c>
    </row>
    <row r="1198" spans="1:13" ht="15.75" customHeight="1" x14ac:dyDescent="0.25">
      <c r="A1198" s="6" t="s">
        <v>14</v>
      </c>
      <c r="B1198" s="6">
        <v>1185732</v>
      </c>
      <c r="C1198" s="7">
        <v>44394</v>
      </c>
      <c r="D1198" s="6" t="s">
        <v>15</v>
      </c>
      <c r="E1198" s="6" t="s">
        <v>59</v>
      </c>
      <c r="F1198" s="6" t="s">
        <v>60</v>
      </c>
      <c r="G1198" s="6" t="s">
        <v>21</v>
      </c>
      <c r="H1198" s="8">
        <v>0.54999999999999993</v>
      </c>
      <c r="I1198" s="9">
        <v>2000</v>
      </c>
      <c r="J1198" s="10">
        <v>1099.9999999999998</v>
      </c>
      <c r="K1198" s="10">
        <v>274.99999999999994</v>
      </c>
      <c r="L1198" s="11">
        <v>0.25</v>
      </c>
      <c r="M1198" s="28">
        <v>824.99999999999977</v>
      </c>
    </row>
    <row r="1199" spans="1:13" ht="15.75" customHeight="1" x14ac:dyDescent="0.25">
      <c r="A1199" s="6" t="s">
        <v>14</v>
      </c>
      <c r="B1199" s="6">
        <v>1185732</v>
      </c>
      <c r="C1199" s="7">
        <v>44394</v>
      </c>
      <c r="D1199" s="6" t="s">
        <v>15</v>
      </c>
      <c r="E1199" s="6" t="s">
        <v>59</v>
      </c>
      <c r="F1199" s="6" t="s">
        <v>60</v>
      </c>
      <c r="G1199" s="6" t="s">
        <v>22</v>
      </c>
      <c r="H1199" s="8">
        <v>0.6</v>
      </c>
      <c r="I1199" s="9">
        <v>3750</v>
      </c>
      <c r="J1199" s="10">
        <v>2250</v>
      </c>
      <c r="K1199" s="10">
        <v>900</v>
      </c>
      <c r="L1199" s="11">
        <v>0.4</v>
      </c>
      <c r="M1199" s="28">
        <v>1350</v>
      </c>
    </row>
    <row r="1200" spans="1:13" ht="15.75" customHeight="1" x14ac:dyDescent="0.25">
      <c r="A1200" s="6" t="s">
        <v>14</v>
      </c>
      <c r="B1200" s="6">
        <v>1185732</v>
      </c>
      <c r="C1200" s="7">
        <v>44426</v>
      </c>
      <c r="D1200" s="6" t="s">
        <v>15</v>
      </c>
      <c r="E1200" s="6" t="s">
        <v>59</v>
      </c>
      <c r="F1200" s="6" t="s">
        <v>60</v>
      </c>
      <c r="G1200" s="6" t="s">
        <v>17</v>
      </c>
      <c r="H1200" s="8">
        <v>0.54999999999999993</v>
      </c>
      <c r="I1200" s="9">
        <v>5250</v>
      </c>
      <c r="J1200" s="10">
        <v>2887.4999999999995</v>
      </c>
      <c r="K1200" s="10">
        <v>1010.6249999999998</v>
      </c>
      <c r="L1200" s="11">
        <v>0.35</v>
      </c>
      <c r="M1200" s="28">
        <v>1876.8749999999998</v>
      </c>
    </row>
    <row r="1201" spans="1:13" ht="15.75" customHeight="1" x14ac:dyDescent="0.25">
      <c r="A1201" s="6" t="s">
        <v>14</v>
      </c>
      <c r="B1201" s="6">
        <v>1185732</v>
      </c>
      <c r="C1201" s="7">
        <v>44426</v>
      </c>
      <c r="D1201" s="6" t="s">
        <v>15</v>
      </c>
      <c r="E1201" s="6" t="s">
        <v>59</v>
      </c>
      <c r="F1201" s="6" t="s">
        <v>60</v>
      </c>
      <c r="G1201" s="6" t="s">
        <v>18</v>
      </c>
      <c r="H1201" s="8">
        <v>0.5</v>
      </c>
      <c r="I1201" s="9">
        <v>3000</v>
      </c>
      <c r="J1201" s="10">
        <v>1500</v>
      </c>
      <c r="K1201" s="10">
        <v>525</v>
      </c>
      <c r="L1201" s="11">
        <v>0.35</v>
      </c>
      <c r="M1201" s="28">
        <v>975</v>
      </c>
    </row>
    <row r="1202" spans="1:13" ht="15.75" customHeight="1" x14ac:dyDescent="0.25">
      <c r="A1202" s="6" t="s">
        <v>14</v>
      </c>
      <c r="B1202" s="6">
        <v>1185732</v>
      </c>
      <c r="C1202" s="7">
        <v>44426</v>
      </c>
      <c r="D1202" s="6" t="s">
        <v>15</v>
      </c>
      <c r="E1202" s="6" t="s">
        <v>59</v>
      </c>
      <c r="F1202" s="6" t="s">
        <v>60</v>
      </c>
      <c r="G1202" s="6" t="s">
        <v>19</v>
      </c>
      <c r="H1202" s="8">
        <v>0.45</v>
      </c>
      <c r="I1202" s="9">
        <v>2250</v>
      </c>
      <c r="J1202" s="10">
        <v>1012.5</v>
      </c>
      <c r="K1202" s="10">
        <v>404.99999999999994</v>
      </c>
      <c r="L1202" s="11">
        <v>0.39999999999999997</v>
      </c>
      <c r="M1202" s="28">
        <v>607.5</v>
      </c>
    </row>
    <row r="1203" spans="1:13" ht="15.75" customHeight="1" x14ac:dyDescent="0.25">
      <c r="A1203" s="6" t="s">
        <v>14</v>
      </c>
      <c r="B1203" s="6">
        <v>1185732</v>
      </c>
      <c r="C1203" s="7">
        <v>44426</v>
      </c>
      <c r="D1203" s="6" t="s">
        <v>15</v>
      </c>
      <c r="E1203" s="6" t="s">
        <v>59</v>
      </c>
      <c r="F1203" s="6" t="s">
        <v>60</v>
      </c>
      <c r="G1203" s="6" t="s">
        <v>20</v>
      </c>
      <c r="H1203" s="8">
        <v>0.45</v>
      </c>
      <c r="I1203" s="9">
        <v>1750</v>
      </c>
      <c r="J1203" s="10">
        <v>787.5</v>
      </c>
      <c r="K1203" s="10">
        <v>236.25</v>
      </c>
      <c r="L1203" s="11">
        <v>0.3</v>
      </c>
      <c r="M1203" s="28">
        <v>551.25</v>
      </c>
    </row>
    <row r="1204" spans="1:13" ht="15.75" customHeight="1" x14ac:dyDescent="0.25">
      <c r="A1204" s="6" t="s">
        <v>14</v>
      </c>
      <c r="B1204" s="6">
        <v>1185732</v>
      </c>
      <c r="C1204" s="7">
        <v>44426</v>
      </c>
      <c r="D1204" s="6" t="s">
        <v>15</v>
      </c>
      <c r="E1204" s="6" t="s">
        <v>59</v>
      </c>
      <c r="F1204" s="6" t="s">
        <v>60</v>
      </c>
      <c r="G1204" s="6" t="s">
        <v>21</v>
      </c>
      <c r="H1204" s="8">
        <v>0.54999999999999993</v>
      </c>
      <c r="I1204" s="9">
        <v>1500</v>
      </c>
      <c r="J1204" s="10">
        <v>824.99999999999989</v>
      </c>
      <c r="K1204" s="10">
        <v>206.24999999999997</v>
      </c>
      <c r="L1204" s="11">
        <v>0.25</v>
      </c>
      <c r="M1204" s="28">
        <v>618.74999999999989</v>
      </c>
    </row>
    <row r="1205" spans="1:13" ht="15.75" customHeight="1" x14ac:dyDescent="0.25">
      <c r="A1205" s="6" t="s">
        <v>14</v>
      </c>
      <c r="B1205" s="6">
        <v>1185732</v>
      </c>
      <c r="C1205" s="7">
        <v>44426</v>
      </c>
      <c r="D1205" s="6" t="s">
        <v>15</v>
      </c>
      <c r="E1205" s="6" t="s">
        <v>59</v>
      </c>
      <c r="F1205" s="6" t="s">
        <v>60</v>
      </c>
      <c r="G1205" s="6" t="s">
        <v>22</v>
      </c>
      <c r="H1205" s="8">
        <v>0.6</v>
      </c>
      <c r="I1205" s="9">
        <v>3250</v>
      </c>
      <c r="J1205" s="10">
        <v>1950</v>
      </c>
      <c r="K1205" s="10">
        <v>780</v>
      </c>
      <c r="L1205" s="11">
        <v>0.4</v>
      </c>
      <c r="M1205" s="28">
        <v>1170</v>
      </c>
    </row>
    <row r="1206" spans="1:13" ht="15.75" customHeight="1" x14ac:dyDescent="0.25">
      <c r="A1206" s="6" t="s">
        <v>14</v>
      </c>
      <c r="B1206" s="6">
        <v>1185732</v>
      </c>
      <c r="C1206" s="7">
        <v>44456</v>
      </c>
      <c r="D1206" s="6" t="s">
        <v>15</v>
      </c>
      <c r="E1206" s="6" t="s">
        <v>59</v>
      </c>
      <c r="F1206" s="6" t="s">
        <v>60</v>
      </c>
      <c r="G1206" s="6" t="s">
        <v>17</v>
      </c>
      <c r="H1206" s="8">
        <v>0.54999999999999993</v>
      </c>
      <c r="I1206" s="9">
        <v>4500</v>
      </c>
      <c r="J1206" s="10">
        <v>2474.9999999999995</v>
      </c>
      <c r="K1206" s="10">
        <v>866.24999999999977</v>
      </c>
      <c r="L1206" s="11">
        <v>0.35</v>
      </c>
      <c r="M1206" s="28">
        <v>1608.7499999999998</v>
      </c>
    </row>
    <row r="1207" spans="1:13" ht="15.75" customHeight="1" x14ac:dyDescent="0.25">
      <c r="A1207" s="6" t="s">
        <v>14</v>
      </c>
      <c r="B1207" s="6">
        <v>1185732</v>
      </c>
      <c r="C1207" s="7">
        <v>44456</v>
      </c>
      <c r="D1207" s="6" t="s">
        <v>15</v>
      </c>
      <c r="E1207" s="6" t="s">
        <v>59</v>
      </c>
      <c r="F1207" s="6" t="s">
        <v>60</v>
      </c>
      <c r="G1207" s="6" t="s">
        <v>18</v>
      </c>
      <c r="H1207" s="8">
        <v>0.5</v>
      </c>
      <c r="I1207" s="9">
        <v>2500</v>
      </c>
      <c r="J1207" s="10">
        <v>1250</v>
      </c>
      <c r="K1207" s="10">
        <v>437.5</v>
      </c>
      <c r="L1207" s="11">
        <v>0.35</v>
      </c>
      <c r="M1207" s="28">
        <v>812.5</v>
      </c>
    </row>
    <row r="1208" spans="1:13" ht="15.75" customHeight="1" x14ac:dyDescent="0.25">
      <c r="A1208" s="6" t="s">
        <v>14</v>
      </c>
      <c r="B1208" s="6">
        <v>1185732</v>
      </c>
      <c r="C1208" s="7">
        <v>44456</v>
      </c>
      <c r="D1208" s="6" t="s">
        <v>15</v>
      </c>
      <c r="E1208" s="6" t="s">
        <v>59</v>
      </c>
      <c r="F1208" s="6" t="s">
        <v>60</v>
      </c>
      <c r="G1208" s="6" t="s">
        <v>19</v>
      </c>
      <c r="H1208" s="8">
        <v>0.45</v>
      </c>
      <c r="I1208" s="9">
        <v>1500</v>
      </c>
      <c r="J1208" s="10">
        <v>675</v>
      </c>
      <c r="K1208" s="10">
        <v>270</v>
      </c>
      <c r="L1208" s="11">
        <v>0.39999999999999997</v>
      </c>
      <c r="M1208" s="28">
        <v>405</v>
      </c>
    </row>
    <row r="1209" spans="1:13" ht="15.75" customHeight="1" x14ac:dyDescent="0.25">
      <c r="A1209" s="6" t="s">
        <v>14</v>
      </c>
      <c r="B1209" s="6">
        <v>1185732</v>
      </c>
      <c r="C1209" s="7">
        <v>44456</v>
      </c>
      <c r="D1209" s="6" t="s">
        <v>15</v>
      </c>
      <c r="E1209" s="6" t="s">
        <v>59</v>
      </c>
      <c r="F1209" s="6" t="s">
        <v>60</v>
      </c>
      <c r="G1209" s="6" t="s">
        <v>20</v>
      </c>
      <c r="H1209" s="8">
        <v>0.45</v>
      </c>
      <c r="I1209" s="9">
        <v>1250</v>
      </c>
      <c r="J1209" s="10">
        <v>562.5</v>
      </c>
      <c r="K1209" s="10">
        <v>168.75</v>
      </c>
      <c r="L1209" s="11">
        <v>0.3</v>
      </c>
      <c r="M1209" s="28">
        <v>393.75</v>
      </c>
    </row>
    <row r="1210" spans="1:13" ht="15.75" customHeight="1" x14ac:dyDescent="0.25">
      <c r="A1210" s="6" t="s">
        <v>14</v>
      </c>
      <c r="B1210" s="6">
        <v>1185732</v>
      </c>
      <c r="C1210" s="7">
        <v>44456</v>
      </c>
      <c r="D1210" s="6" t="s">
        <v>15</v>
      </c>
      <c r="E1210" s="6" t="s">
        <v>59</v>
      </c>
      <c r="F1210" s="6" t="s">
        <v>60</v>
      </c>
      <c r="G1210" s="6" t="s">
        <v>21</v>
      </c>
      <c r="H1210" s="8">
        <v>0.54999999999999993</v>
      </c>
      <c r="I1210" s="9">
        <v>1250</v>
      </c>
      <c r="J1210" s="10">
        <v>687.49999999999989</v>
      </c>
      <c r="K1210" s="10">
        <v>171.87499999999997</v>
      </c>
      <c r="L1210" s="11">
        <v>0.25</v>
      </c>
      <c r="M1210" s="28">
        <v>515.62499999999989</v>
      </c>
    </row>
    <row r="1211" spans="1:13" ht="15.75" customHeight="1" x14ac:dyDescent="0.25">
      <c r="A1211" s="6" t="s">
        <v>14</v>
      </c>
      <c r="B1211" s="6">
        <v>1185732</v>
      </c>
      <c r="C1211" s="7">
        <v>44456</v>
      </c>
      <c r="D1211" s="6" t="s">
        <v>15</v>
      </c>
      <c r="E1211" s="6" t="s">
        <v>59</v>
      </c>
      <c r="F1211" s="6" t="s">
        <v>60</v>
      </c>
      <c r="G1211" s="6" t="s">
        <v>22</v>
      </c>
      <c r="H1211" s="8">
        <v>0.6</v>
      </c>
      <c r="I1211" s="9">
        <v>2250</v>
      </c>
      <c r="J1211" s="10">
        <v>1350</v>
      </c>
      <c r="K1211" s="10">
        <v>540</v>
      </c>
      <c r="L1211" s="11">
        <v>0.4</v>
      </c>
      <c r="M1211" s="28">
        <v>810</v>
      </c>
    </row>
    <row r="1212" spans="1:13" ht="15.75" customHeight="1" x14ac:dyDescent="0.25">
      <c r="A1212" s="6" t="s">
        <v>14</v>
      </c>
      <c r="B1212" s="6">
        <v>1185732</v>
      </c>
      <c r="C1212" s="7">
        <v>44488</v>
      </c>
      <c r="D1212" s="6" t="s">
        <v>15</v>
      </c>
      <c r="E1212" s="6" t="s">
        <v>59</v>
      </c>
      <c r="F1212" s="6" t="s">
        <v>60</v>
      </c>
      <c r="G1212" s="6" t="s">
        <v>17</v>
      </c>
      <c r="H1212" s="8">
        <v>0.6</v>
      </c>
      <c r="I1212" s="9">
        <v>4000</v>
      </c>
      <c r="J1212" s="10">
        <v>2400</v>
      </c>
      <c r="K1212" s="10">
        <v>840</v>
      </c>
      <c r="L1212" s="11">
        <v>0.35</v>
      </c>
      <c r="M1212" s="28">
        <v>1560</v>
      </c>
    </row>
    <row r="1213" spans="1:13" ht="15.75" customHeight="1" x14ac:dyDescent="0.25">
      <c r="A1213" s="6" t="s">
        <v>14</v>
      </c>
      <c r="B1213" s="6">
        <v>1185732</v>
      </c>
      <c r="C1213" s="7">
        <v>44488</v>
      </c>
      <c r="D1213" s="6" t="s">
        <v>15</v>
      </c>
      <c r="E1213" s="6" t="s">
        <v>59</v>
      </c>
      <c r="F1213" s="6" t="s">
        <v>60</v>
      </c>
      <c r="G1213" s="6" t="s">
        <v>18</v>
      </c>
      <c r="H1213" s="8">
        <v>0.55000000000000004</v>
      </c>
      <c r="I1213" s="9">
        <v>2250</v>
      </c>
      <c r="J1213" s="10">
        <v>1237.5</v>
      </c>
      <c r="K1213" s="10">
        <v>433.125</v>
      </c>
      <c r="L1213" s="11">
        <v>0.35</v>
      </c>
      <c r="M1213" s="28">
        <v>804.375</v>
      </c>
    </row>
    <row r="1214" spans="1:13" ht="15.75" customHeight="1" x14ac:dyDescent="0.25">
      <c r="A1214" s="6" t="s">
        <v>14</v>
      </c>
      <c r="B1214" s="6">
        <v>1185732</v>
      </c>
      <c r="C1214" s="7">
        <v>44488</v>
      </c>
      <c r="D1214" s="6" t="s">
        <v>15</v>
      </c>
      <c r="E1214" s="6" t="s">
        <v>59</v>
      </c>
      <c r="F1214" s="6" t="s">
        <v>60</v>
      </c>
      <c r="G1214" s="6" t="s">
        <v>19</v>
      </c>
      <c r="H1214" s="8">
        <v>0.55000000000000004</v>
      </c>
      <c r="I1214" s="9">
        <v>1250</v>
      </c>
      <c r="J1214" s="10">
        <v>687.5</v>
      </c>
      <c r="K1214" s="10">
        <v>275</v>
      </c>
      <c r="L1214" s="11">
        <v>0.39999999999999997</v>
      </c>
      <c r="M1214" s="28">
        <v>412.5</v>
      </c>
    </row>
    <row r="1215" spans="1:13" ht="15.75" customHeight="1" x14ac:dyDescent="0.25">
      <c r="A1215" s="6" t="s">
        <v>14</v>
      </c>
      <c r="B1215" s="6">
        <v>1185732</v>
      </c>
      <c r="C1215" s="7">
        <v>44488</v>
      </c>
      <c r="D1215" s="6" t="s">
        <v>15</v>
      </c>
      <c r="E1215" s="6" t="s">
        <v>59</v>
      </c>
      <c r="F1215" s="6" t="s">
        <v>60</v>
      </c>
      <c r="G1215" s="6" t="s">
        <v>20</v>
      </c>
      <c r="H1215" s="8">
        <v>0.55000000000000004</v>
      </c>
      <c r="I1215" s="9">
        <v>1000</v>
      </c>
      <c r="J1215" s="10">
        <v>550</v>
      </c>
      <c r="K1215" s="10">
        <v>165</v>
      </c>
      <c r="L1215" s="11">
        <v>0.3</v>
      </c>
      <c r="M1215" s="28">
        <v>385</v>
      </c>
    </row>
    <row r="1216" spans="1:13" ht="15.75" customHeight="1" x14ac:dyDescent="0.25">
      <c r="A1216" s="6" t="s">
        <v>14</v>
      </c>
      <c r="B1216" s="6">
        <v>1185732</v>
      </c>
      <c r="C1216" s="7">
        <v>44488</v>
      </c>
      <c r="D1216" s="6" t="s">
        <v>15</v>
      </c>
      <c r="E1216" s="6" t="s">
        <v>59</v>
      </c>
      <c r="F1216" s="6" t="s">
        <v>60</v>
      </c>
      <c r="G1216" s="6" t="s">
        <v>21</v>
      </c>
      <c r="H1216" s="8">
        <v>0.65</v>
      </c>
      <c r="I1216" s="9">
        <v>1000</v>
      </c>
      <c r="J1216" s="10">
        <v>650</v>
      </c>
      <c r="K1216" s="10">
        <v>162.5</v>
      </c>
      <c r="L1216" s="11">
        <v>0.25</v>
      </c>
      <c r="M1216" s="28">
        <v>487.5</v>
      </c>
    </row>
    <row r="1217" spans="1:13" ht="15.75" customHeight="1" x14ac:dyDescent="0.25">
      <c r="A1217" s="6" t="s">
        <v>14</v>
      </c>
      <c r="B1217" s="6">
        <v>1185732</v>
      </c>
      <c r="C1217" s="7">
        <v>44488</v>
      </c>
      <c r="D1217" s="6" t="s">
        <v>15</v>
      </c>
      <c r="E1217" s="6" t="s">
        <v>59</v>
      </c>
      <c r="F1217" s="6" t="s">
        <v>60</v>
      </c>
      <c r="G1217" s="6" t="s">
        <v>22</v>
      </c>
      <c r="H1217" s="8">
        <v>0.7</v>
      </c>
      <c r="I1217" s="9">
        <v>2250</v>
      </c>
      <c r="J1217" s="10">
        <v>1575</v>
      </c>
      <c r="K1217" s="10">
        <v>630</v>
      </c>
      <c r="L1217" s="11">
        <v>0.4</v>
      </c>
      <c r="M1217" s="28">
        <v>945</v>
      </c>
    </row>
    <row r="1218" spans="1:13" ht="15.75" customHeight="1" x14ac:dyDescent="0.25">
      <c r="A1218" s="6" t="s">
        <v>14</v>
      </c>
      <c r="B1218" s="6">
        <v>1185732</v>
      </c>
      <c r="C1218" s="7">
        <v>44518</v>
      </c>
      <c r="D1218" s="6" t="s">
        <v>15</v>
      </c>
      <c r="E1218" s="6" t="s">
        <v>59</v>
      </c>
      <c r="F1218" s="6" t="s">
        <v>60</v>
      </c>
      <c r="G1218" s="6" t="s">
        <v>17</v>
      </c>
      <c r="H1218" s="8">
        <v>0.65</v>
      </c>
      <c r="I1218" s="9">
        <v>3750</v>
      </c>
      <c r="J1218" s="10">
        <v>2437.5</v>
      </c>
      <c r="K1218" s="10">
        <v>853.125</v>
      </c>
      <c r="L1218" s="11">
        <v>0.35</v>
      </c>
      <c r="M1218" s="28">
        <v>1584.375</v>
      </c>
    </row>
    <row r="1219" spans="1:13" ht="15.75" customHeight="1" x14ac:dyDescent="0.25">
      <c r="A1219" s="6" t="s">
        <v>14</v>
      </c>
      <c r="B1219" s="6">
        <v>1185732</v>
      </c>
      <c r="C1219" s="7">
        <v>44518</v>
      </c>
      <c r="D1219" s="6" t="s">
        <v>15</v>
      </c>
      <c r="E1219" s="6" t="s">
        <v>59</v>
      </c>
      <c r="F1219" s="6" t="s">
        <v>60</v>
      </c>
      <c r="G1219" s="6" t="s">
        <v>18</v>
      </c>
      <c r="H1219" s="8">
        <v>0.55000000000000004</v>
      </c>
      <c r="I1219" s="9">
        <v>2000</v>
      </c>
      <c r="J1219" s="10">
        <v>1100</v>
      </c>
      <c r="K1219" s="10">
        <v>385</v>
      </c>
      <c r="L1219" s="11">
        <v>0.35</v>
      </c>
      <c r="M1219" s="28">
        <v>715</v>
      </c>
    </row>
    <row r="1220" spans="1:13" ht="15.75" customHeight="1" x14ac:dyDescent="0.25">
      <c r="A1220" s="6" t="s">
        <v>14</v>
      </c>
      <c r="B1220" s="6">
        <v>1185732</v>
      </c>
      <c r="C1220" s="7">
        <v>44518</v>
      </c>
      <c r="D1220" s="6" t="s">
        <v>15</v>
      </c>
      <c r="E1220" s="6" t="s">
        <v>59</v>
      </c>
      <c r="F1220" s="6" t="s">
        <v>60</v>
      </c>
      <c r="G1220" s="6" t="s">
        <v>19</v>
      </c>
      <c r="H1220" s="8">
        <v>0.55000000000000004</v>
      </c>
      <c r="I1220" s="9">
        <v>1950</v>
      </c>
      <c r="J1220" s="10">
        <v>1072.5</v>
      </c>
      <c r="K1220" s="10">
        <v>428.99999999999994</v>
      </c>
      <c r="L1220" s="11">
        <v>0.39999999999999997</v>
      </c>
      <c r="M1220" s="28">
        <v>643.5</v>
      </c>
    </row>
    <row r="1221" spans="1:13" ht="15.75" customHeight="1" x14ac:dyDescent="0.25">
      <c r="A1221" s="6" t="s">
        <v>14</v>
      </c>
      <c r="B1221" s="6">
        <v>1185732</v>
      </c>
      <c r="C1221" s="7">
        <v>44518</v>
      </c>
      <c r="D1221" s="6" t="s">
        <v>15</v>
      </c>
      <c r="E1221" s="6" t="s">
        <v>59</v>
      </c>
      <c r="F1221" s="6" t="s">
        <v>60</v>
      </c>
      <c r="G1221" s="6" t="s">
        <v>20</v>
      </c>
      <c r="H1221" s="8">
        <v>0.55000000000000004</v>
      </c>
      <c r="I1221" s="9">
        <v>1750</v>
      </c>
      <c r="J1221" s="10">
        <v>962.50000000000011</v>
      </c>
      <c r="K1221" s="10">
        <v>288.75</v>
      </c>
      <c r="L1221" s="11">
        <v>0.3</v>
      </c>
      <c r="M1221" s="28">
        <v>673.75000000000011</v>
      </c>
    </row>
    <row r="1222" spans="1:13" ht="15.75" customHeight="1" x14ac:dyDescent="0.25">
      <c r="A1222" s="6" t="s">
        <v>14</v>
      </c>
      <c r="B1222" s="6">
        <v>1185732</v>
      </c>
      <c r="C1222" s="7">
        <v>44518</v>
      </c>
      <c r="D1222" s="6" t="s">
        <v>15</v>
      </c>
      <c r="E1222" s="6" t="s">
        <v>59</v>
      </c>
      <c r="F1222" s="6" t="s">
        <v>60</v>
      </c>
      <c r="G1222" s="6" t="s">
        <v>21</v>
      </c>
      <c r="H1222" s="8">
        <v>0.65</v>
      </c>
      <c r="I1222" s="9">
        <v>1500</v>
      </c>
      <c r="J1222" s="10">
        <v>975</v>
      </c>
      <c r="K1222" s="10">
        <v>243.75</v>
      </c>
      <c r="L1222" s="11">
        <v>0.25</v>
      </c>
      <c r="M1222" s="28">
        <v>731.25</v>
      </c>
    </row>
    <row r="1223" spans="1:13" ht="15.75" customHeight="1" x14ac:dyDescent="0.25">
      <c r="A1223" s="6" t="s">
        <v>14</v>
      </c>
      <c r="B1223" s="6">
        <v>1185732</v>
      </c>
      <c r="C1223" s="7">
        <v>44518</v>
      </c>
      <c r="D1223" s="6" t="s">
        <v>15</v>
      </c>
      <c r="E1223" s="6" t="s">
        <v>59</v>
      </c>
      <c r="F1223" s="6" t="s">
        <v>60</v>
      </c>
      <c r="G1223" s="6" t="s">
        <v>22</v>
      </c>
      <c r="H1223" s="8">
        <v>0.7</v>
      </c>
      <c r="I1223" s="9">
        <v>2500</v>
      </c>
      <c r="J1223" s="10">
        <v>1750</v>
      </c>
      <c r="K1223" s="10">
        <v>700</v>
      </c>
      <c r="L1223" s="11">
        <v>0.4</v>
      </c>
      <c r="M1223" s="28">
        <v>1050</v>
      </c>
    </row>
    <row r="1224" spans="1:13" ht="15.75" customHeight="1" x14ac:dyDescent="0.25">
      <c r="A1224" s="6" t="s">
        <v>14</v>
      </c>
      <c r="B1224" s="6">
        <v>1185732</v>
      </c>
      <c r="C1224" s="7">
        <v>44547</v>
      </c>
      <c r="D1224" s="6" t="s">
        <v>15</v>
      </c>
      <c r="E1224" s="6" t="s">
        <v>59</v>
      </c>
      <c r="F1224" s="6" t="s">
        <v>60</v>
      </c>
      <c r="G1224" s="6" t="s">
        <v>17</v>
      </c>
      <c r="H1224" s="8">
        <v>0.65</v>
      </c>
      <c r="I1224" s="9">
        <v>4750</v>
      </c>
      <c r="J1224" s="10">
        <v>3087.5</v>
      </c>
      <c r="K1224" s="10">
        <v>1080.625</v>
      </c>
      <c r="L1224" s="11">
        <v>0.35</v>
      </c>
      <c r="M1224" s="28">
        <v>2006.875</v>
      </c>
    </row>
    <row r="1225" spans="1:13" ht="15.75" customHeight="1" x14ac:dyDescent="0.25">
      <c r="A1225" s="6" t="s">
        <v>14</v>
      </c>
      <c r="B1225" s="6">
        <v>1185732</v>
      </c>
      <c r="C1225" s="7">
        <v>44547</v>
      </c>
      <c r="D1225" s="6" t="s">
        <v>15</v>
      </c>
      <c r="E1225" s="6" t="s">
        <v>59</v>
      </c>
      <c r="F1225" s="6" t="s">
        <v>60</v>
      </c>
      <c r="G1225" s="6" t="s">
        <v>18</v>
      </c>
      <c r="H1225" s="8">
        <v>0.55000000000000004</v>
      </c>
      <c r="I1225" s="9">
        <v>2750</v>
      </c>
      <c r="J1225" s="10">
        <v>1512.5000000000002</v>
      </c>
      <c r="K1225" s="10">
        <v>529.375</v>
      </c>
      <c r="L1225" s="11">
        <v>0.35</v>
      </c>
      <c r="M1225" s="28">
        <v>983.12500000000023</v>
      </c>
    </row>
    <row r="1226" spans="1:13" ht="15.75" customHeight="1" x14ac:dyDescent="0.25">
      <c r="A1226" s="6" t="s">
        <v>14</v>
      </c>
      <c r="B1226" s="6">
        <v>1185732</v>
      </c>
      <c r="C1226" s="7">
        <v>44547</v>
      </c>
      <c r="D1226" s="6" t="s">
        <v>15</v>
      </c>
      <c r="E1226" s="6" t="s">
        <v>59</v>
      </c>
      <c r="F1226" s="6" t="s">
        <v>60</v>
      </c>
      <c r="G1226" s="6" t="s">
        <v>19</v>
      </c>
      <c r="H1226" s="8">
        <v>0.55000000000000004</v>
      </c>
      <c r="I1226" s="9">
        <v>2500</v>
      </c>
      <c r="J1226" s="10">
        <v>1375</v>
      </c>
      <c r="K1226" s="10">
        <v>550</v>
      </c>
      <c r="L1226" s="11">
        <v>0.39999999999999997</v>
      </c>
      <c r="M1226" s="28">
        <v>825</v>
      </c>
    </row>
    <row r="1227" spans="1:13" ht="15.75" customHeight="1" x14ac:dyDescent="0.25">
      <c r="A1227" s="6" t="s">
        <v>14</v>
      </c>
      <c r="B1227" s="6">
        <v>1185732</v>
      </c>
      <c r="C1227" s="7">
        <v>44547</v>
      </c>
      <c r="D1227" s="6" t="s">
        <v>15</v>
      </c>
      <c r="E1227" s="6" t="s">
        <v>59</v>
      </c>
      <c r="F1227" s="6" t="s">
        <v>60</v>
      </c>
      <c r="G1227" s="6" t="s">
        <v>20</v>
      </c>
      <c r="H1227" s="8">
        <v>0.55000000000000004</v>
      </c>
      <c r="I1227" s="9">
        <v>2000</v>
      </c>
      <c r="J1227" s="10">
        <v>1100</v>
      </c>
      <c r="K1227" s="10">
        <v>330</v>
      </c>
      <c r="L1227" s="11">
        <v>0.3</v>
      </c>
      <c r="M1227" s="28">
        <v>770</v>
      </c>
    </row>
    <row r="1228" spans="1:13" ht="15.75" customHeight="1" x14ac:dyDescent="0.25">
      <c r="A1228" s="6" t="s">
        <v>14</v>
      </c>
      <c r="B1228" s="6">
        <v>1185732</v>
      </c>
      <c r="C1228" s="7">
        <v>44547</v>
      </c>
      <c r="D1228" s="6" t="s">
        <v>15</v>
      </c>
      <c r="E1228" s="6" t="s">
        <v>59</v>
      </c>
      <c r="F1228" s="6" t="s">
        <v>60</v>
      </c>
      <c r="G1228" s="6" t="s">
        <v>21</v>
      </c>
      <c r="H1228" s="8">
        <v>0.65</v>
      </c>
      <c r="I1228" s="9">
        <v>2000</v>
      </c>
      <c r="J1228" s="10">
        <v>1300</v>
      </c>
      <c r="K1228" s="10">
        <v>325</v>
      </c>
      <c r="L1228" s="11">
        <v>0.25</v>
      </c>
      <c r="M1228" s="28">
        <v>975</v>
      </c>
    </row>
    <row r="1229" spans="1:13" ht="15.75" customHeight="1" x14ac:dyDescent="0.25">
      <c r="A1229" s="6" t="s">
        <v>14</v>
      </c>
      <c r="B1229" s="6">
        <v>1185732</v>
      </c>
      <c r="C1229" s="7">
        <v>44547</v>
      </c>
      <c r="D1229" s="6" t="s">
        <v>15</v>
      </c>
      <c r="E1229" s="6" t="s">
        <v>59</v>
      </c>
      <c r="F1229" s="6" t="s">
        <v>60</v>
      </c>
      <c r="G1229" s="6" t="s">
        <v>22</v>
      </c>
      <c r="H1229" s="8">
        <v>0.7</v>
      </c>
      <c r="I1229" s="9">
        <v>3000</v>
      </c>
      <c r="J1229" s="10">
        <v>2100</v>
      </c>
      <c r="K1229" s="10">
        <v>840</v>
      </c>
      <c r="L1229" s="11">
        <v>0.4</v>
      </c>
      <c r="M1229" s="28">
        <v>1260</v>
      </c>
    </row>
    <row r="1230" spans="1:13" ht="15.75" customHeight="1" x14ac:dyDescent="0.25">
      <c r="A1230" s="6" t="s">
        <v>27</v>
      </c>
      <c r="B1230" s="6">
        <v>1128299</v>
      </c>
      <c r="C1230" s="7">
        <v>44206</v>
      </c>
      <c r="D1230" s="6" t="s">
        <v>28</v>
      </c>
      <c r="E1230" s="6" t="s">
        <v>61</v>
      </c>
      <c r="F1230" s="6" t="s">
        <v>62</v>
      </c>
      <c r="G1230" s="6" t="s">
        <v>17</v>
      </c>
      <c r="H1230" s="8">
        <v>0.35000000000000003</v>
      </c>
      <c r="I1230" s="9">
        <v>3750</v>
      </c>
      <c r="J1230" s="10">
        <v>1312.5000000000002</v>
      </c>
      <c r="K1230" s="10">
        <v>328.12500000000006</v>
      </c>
      <c r="L1230" s="11">
        <v>0.25</v>
      </c>
      <c r="M1230" s="28">
        <v>984.37500000000023</v>
      </c>
    </row>
    <row r="1231" spans="1:13" ht="15.75" customHeight="1" x14ac:dyDescent="0.25">
      <c r="A1231" s="6" t="s">
        <v>27</v>
      </c>
      <c r="B1231" s="6">
        <v>1128299</v>
      </c>
      <c r="C1231" s="7">
        <v>44206</v>
      </c>
      <c r="D1231" s="6" t="s">
        <v>28</v>
      </c>
      <c r="E1231" s="6" t="s">
        <v>61</v>
      </c>
      <c r="F1231" s="6" t="s">
        <v>62</v>
      </c>
      <c r="G1231" s="6" t="s">
        <v>18</v>
      </c>
      <c r="H1231" s="8">
        <v>0.45</v>
      </c>
      <c r="I1231" s="9">
        <v>3750</v>
      </c>
      <c r="J1231" s="10">
        <v>1687.5</v>
      </c>
      <c r="K1231" s="10">
        <v>337.5</v>
      </c>
      <c r="L1231" s="11">
        <v>0.2</v>
      </c>
      <c r="M1231" s="28">
        <v>1350</v>
      </c>
    </row>
    <row r="1232" spans="1:13" ht="15.75" customHeight="1" x14ac:dyDescent="0.25">
      <c r="A1232" s="6" t="s">
        <v>27</v>
      </c>
      <c r="B1232" s="6">
        <v>1128299</v>
      </c>
      <c r="C1232" s="7">
        <v>44206</v>
      </c>
      <c r="D1232" s="6" t="s">
        <v>28</v>
      </c>
      <c r="E1232" s="6" t="s">
        <v>61</v>
      </c>
      <c r="F1232" s="6" t="s">
        <v>62</v>
      </c>
      <c r="G1232" s="6" t="s">
        <v>19</v>
      </c>
      <c r="H1232" s="8">
        <v>0.45</v>
      </c>
      <c r="I1232" s="9">
        <v>3750</v>
      </c>
      <c r="J1232" s="10">
        <v>1687.5</v>
      </c>
      <c r="K1232" s="10">
        <v>421.875</v>
      </c>
      <c r="L1232" s="11">
        <v>0.25</v>
      </c>
      <c r="M1232" s="28">
        <v>1265.625</v>
      </c>
    </row>
    <row r="1233" spans="1:13" ht="15.75" customHeight="1" x14ac:dyDescent="0.25">
      <c r="A1233" s="6" t="s">
        <v>27</v>
      </c>
      <c r="B1233" s="6">
        <v>1128299</v>
      </c>
      <c r="C1233" s="7">
        <v>44206</v>
      </c>
      <c r="D1233" s="6" t="s">
        <v>28</v>
      </c>
      <c r="E1233" s="6" t="s">
        <v>61</v>
      </c>
      <c r="F1233" s="6" t="s">
        <v>62</v>
      </c>
      <c r="G1233" s="6" t="s">
        <v>20</v>
      </c>
      <c r="H1233" s="8">
        <v>0.45</v>
      </c>
      <c r="I1233" s="9">
        <v>2250</v>
      </c>
      <c r="J1233" s="10">
        <v>1012.5</v>
      </c>
      <c r="K1233" s="10">
        <v>253.125</v>
      </c>
      <c r="L1233" s="11">
        <v>0.25</v>
      </c>
      <c r="M1233" s="28">
        <v>759.375</v>
      </c>
    </row>
    <row r="1234" spans="1:13" ht="15.75" customHeight="1" x14ac:dyDescent="0.25">
      <c r="A1234" s="6" t="s">
        <v>27</v>
      </c>
      <c r="B1234" s="6">
        <v>1128299</v>
      </c>
      <c r="C1234" s="7">
        <v>44206</v>
      </c>
      <c r="D1234" s="6" t="s">
        <v>28</v>
      </c>
      <c r="E1234" s="6" t="s">
        <v>61</v>
      </c>
      <c r="F1234" s="6" t="s">
        <v>62</v>
      </c>
      <c r="G1234" s="6" t="s">
        <v>21</v>
      </c>
      <c r="H1234" s="8">
        <v>0.5</v>
      </c>
      <c r="I1234" s="9">
        <v>1750</v>
      </c>
      <c r="J1234" s="10">
        <v>875</v>
      </c>
      <c r="K1234" s="10">
        <v>131.25</v>
      </c>
      <c r="L1234" s="11">
        <v>0.15</v>
      </c>
      <c r="M1234" s="28">
        <v>743.75</v>
      </c>
    </row>
    <row r="1235" spans="1:13" ht="15.75" customHeight="1" x14ac:dyDescent="0.25">
      <c r="A1235" s="6" t="s">
        <v>27</v>
      </c>
      <c r="B1235" s="6">
        <v>1128299</v>
      </c>
      <c r="C1235" s="7">
        <v>44206</v>
      </c>
      <c r="D1235" s="6" t="s">
        <v>28</v>
      </c>
      <c r="E1235" s="6" t="s">
        <v>61</v>
      </c>
      <c r="F1235" s="6" t="s">
        <v>62</v>
      </c>
      <c r="G1235" s="6" t="s">
        <v>22</v>
      </c>
      <c r="H1235" s="8">
        <v>0.45</v>
      </c>
      <c r="I1235" s="9">
        <v>4250</v>
      </c>
      <c r="J1235" s="10">
        <v>1912.5</v>
      </c>
      <c r="K1235" s="10">
        <v>765</v>
      </c>
      <c r="L1235" s="11">
        <v>0.4</v>
      </c>
      <c r="M1235" s="28">
        <v>1147.5</v>
      </c>
    </row>
    <row r="1236" spans="1:13" ht="15.75" customHeight="1" x14ac:dyDescent="0.25">
      <c r="A1236" s="6" t="s">
        <v>27</v>
      </c>
      <c r="B1236" s="6">
        <v>1128299</v>
      </c>
      <c r="C1236" s="7">
        <v>44237</v>
      </c>
      <c r="D1236" s="6" t="s">
        <v>28</v>
      </c>
      <c r="E1236" s="6" t="s">
        <v>61</v>
      </c>
      <c r="F1236" s="6" t="s">
        <v>62</v>
      </c>
      <c r="G1236" s="6" t="s">
        <v>17</v>
      </c>
      <c r="H1236" s="8">
        <v>0.35000000000000003</v>
      </c>
      <c r="I1236" s="9">
        <v>4750</v>
      </c>
      <c r="J1236" s="10">
        <v>1662.5000000000002</v>
      </c>
      <c r="K1236" s="10">
        <v>415.62500000000006</v>
      </c>
      <c r="L1236" s="11">
        <v>0.25</v>
      </c>
      <c r="M1236" s="28">
        <v>1246.8750000000002</v>
      </c>
    </row>
    <row r="1237" spans="1:13" ht="15.75" customHeight="1" x14ac:dyDescent="0.25">
      <c r="A1237" s="6" t="s">
        <v>27</v>
      </c>
      <c r="B1237" s="6">
        <v>1128299</v>
      </c>
      <c r="C1237" s="7">
        <v>44237</v>
      </c>
      <c r="D1237" s="6" t="s">
        <v>28</v>
      </c>
      <c r="E1237" s="6" t="s">
        <v>61</v>
      </c>
      <c r="F1237" s="6" t="s">
        <v>62</v>
      </c>
      <c r="G1237" s="6" t="s">
        <v>18</v>
      </c>
      <c r="H1237" s="8">
        <v>0.45</v>
      </c>
      <c r="I1237" s="9">
        <v>3750</v>
      </c>
      <c r="J1237" s="10">
        <v>1687.5</v>
      </c>
      <c r="K1237" s="10">
        <v>337.5</v>
      </c>
      <c r="L1237" s="11">
        <v>0.2</v>
      </c>
      <c r="M1237" s="28">
        <v>1350</v>
      </c>
    </row>
    <row r="1238" spans="1:13" ht="15.75" customHeight="1" x14ac:dyDescent="0.25">
      <c r="A1238" s="6" t="s">
        <v>27</v>
      </c>
      <c r="B1238" s="6">
        <v>1128299</v>
      </c>
      <c r="C1238" s="7">
        <v>44237</v>
      </c>
      <c r="D1238" s="6" t="s">
        <v>28</v>
      </c>
      <c r="E1238" s="6" t="s">
        <v>61</v>
      </c>
      <c r="F1238" s="6" t="s">
        <v>62</v>
      </c>
      <c r="G1238" s="6" t="s">
        <v>19</v>
      </c>
      <c r="H1238" s="8">
        <v>0.45</v>
      </c>
      <c r="I1238" s="9">
        <v>3750</v>
      </c>
      <c r="J1238" s="10">
        <v>1687.5</v>
      </c>
      <c r="K1238" s="10">
        <v>421.875</v>
      </c>
      <c r="L1238" s="11">
        <v>0.25</v>
      </c>
      <c r="M1238" s="28">
        <v>1265.625</v>
      </c>
    </row>
    <row r="1239" spans="1:13" ht="15.75" customHeight="1" x14ac:dyDescent="0.25">
      <c r="A1239" s="6" t="s">
        <v>27</v>
      </c>
      <c r="B1239" s="6">
        <v>1128299</v>
      </c>
      <c r="C1239" s="7">
        <v>44237</v>
      </c>
      <c r="D1239" s="6" t="s">
        <v>28</v>
      </c>
      <c r="E1239" s="6" t="s">
        <v>61</v>
      </c>
      <c r="F1239" s="6" t="s">
        <v>62</v>
      </c>
      <c r="G1239" s="6" t="s">
        <v>20</v>
      </c>
      <c r="H1239" s="8">
        <v>0.45</v>
      </c>
      <c r="I1239" s="9">
        <v>2250</v>
      </c>
      <c r="J1239" s="10">
        <v>1012.5</v>
      </c>
      <c r="K1239" s="10">
        <v>253.125</v>
      </c>
      <c r="L1239" s="11">
        <v>0.25</v>
      </c>
      <c r="M1239" s="28">
        <v>759.375</v>
      </c>
    </row>
    <row r="1240" spans="1:13" ht="15.75" customHeight="1" x14ac:dyDescent="0.25">
      <c r="A1240" s="6" t="s">
        <v>27</v>
      </c>
      <c r="B1240" s="6">
        <v>1128299</v>
      </c>
      <c r="C1240" s="7">
        <v>44237</v>
      </c>
      <c r="D1240" s="6" t="s">
        <v>28</v>
      </c>
      <c r="E1240" s="6" t="s">
        <v>61</v>
      </c>
      <c r="F1240" s="6" t="s">
        <v>62</v>
      </c>
      <c r="G1240" s="6" t="s">
        <v>21</v>
      </c>
      <c r="H1240" s="8">
        <v>0.5</v>
      </c>
      <c r="I1240" s="9">
        <v>1500</v>
      </c>
      <c r="J1240" s="10">
        <v>750</v>
      </c>
      <c r="K1240" s="10">
        <v>112.5</v>
      </c>
      <c r="L1240" s="11">
        <v>0.15</v>
      </c>
      <c r="M1240" s="28">
        <v>637.5</v>
      </c>
    </row>
    <row r="1241" spans="1:13" ht="15.75" customHeight="1" x14ac:dyDescent="0.25">
      <c r="A1241" s="6" t="s">
        <v>27</v>
      </c>
      <c r="B1241" s="6">
        <v>1128299</v>
      </c>
      <c r="C1241" s="7">
        <v>44237</v>
      </c>
      <c r="D1241" s="6" t="s">
        <v>28</v>
      </c>
      <c r="E1241" s="6" t="s">
        <v>61</v>
      </c>
      <c r="F1241" s="6" t="s">
        <v>62</v>
      </c>
      <c r="G1241" s="6" t="s">
        <v>22</v>
      </c>
      <c r="H1241" s="8">
        <v>0.45</v>
      </c>
      <c r="I1241" s="9">
        <v>3500</v>
      </c>
      <c r="J1241" s="10">
        <v>1575</v>
      </c>
      <c r="K1241" s="10">
        <v>630</v>
      </c>
      <c r="L1241" s="11">
        <v>0.4</v>
      </c>
      <c r="M1241" s="28">
        <v>945</v>
      </c>
    </row>
    <row r="1242" spans="1:13" ht="15.75" customHeight="1" x14ac:dyDescent="0.25">
      <c r="A1242" s="6" t="s">
        <v>27</v>
      </c>
      <c r="B1242" s="6">
        <v>1128299</v>
      </c>
      <c r="C1242" s="7">
        <v>44264</v>
      </c>
      <c r="D1242" s="6" t="s">
        <v>28</v>
      </c>
      <c r="E1242" s="6" t="s">
        <v>61</v>
      </c>
      <c r="F1242" s="6" t="s">
        <v>62</v>
      </c>
      <c r="G1242" s="6" t="s">
        <v>17</v>
      </c>
      <c r="H1242" s="8">
        <v>0.45</v>
      </c>
      <c r="I1242" s="9">
        <v>5000</v>
      </c>
      <c r="J1242" s="10">
        <v>2250</v>
      </c>
      <c r="K1242" s="10">
        <v>562.5</v>
      </c>
      <c r="L1242" s="11">
        <v>0.25</v>
      </c>
      <c r="M1242" s="28">
        <v>1687.5</v>
      </c>
    </row>
    <row r="1243" spans="1:13" ht="15.75" customHeight="1" x14ac:dyDescent="0.25">
      <c r="A1243" s="6" t="s">
        <v>27</v>
      </c>
      <c r="B1243" s="6">
        <v>1128299</v>
      </c>
      <c r="C1243" s="7">
        <v>44264</v>
      </c>
      <c r="D1243" s="6" t="s">
        <v>28</v>
      </c>
      <c r="E1243" s="6" t="s">
        <v>61</v>
      </c>
      <c r="F1243" s="6" t="s">
        <v>62</v>
      </c>
      <c r="G1243" s="6" t="s">
        <v>18</v>
      </c>
      <c r="H1243" s="8">
        <v>0.54999999999999993</v>
      </c>
      <c r="I1243" s="9">
        <v>3500</v>
      </c>
      <c r="J1243" s="10">
        <v>1924.9999999999998</v>
      </c>
      <c r="K1243" s="10">
        <v>385</v>
      </c>
      <c r="L1243" s="11">
        <v>0.2</v>
      </c>
      <c r="M1243" s="28">
        <v>1539.9999999999998</v>
      </c>
    </row>
    <row r="1244" spans="1:13" ht="15.75" customHeight="1" x14ac:dyDescent="0.25">
      <c r="A1244" s="6" t="s">
        <v>27</v>
      </c>
      <c r="B1244" s="6">
        <v>1128299</v>
      </c>
      <c r="C1244" s="7">
        <v>44264</v>
      </c>
      <c r="D1244" s="6" t="s">
        <v>28</v>
      </c>
      <c r="E1244" s="6" t="s">
        <v>61</v>
      </c>
      <c r="F1244" s="6" t="s">
        <v>62</v>
      </c>
      <c r="G1244" s="6" t="s">
        <v>19</v>
      </c>
      <c r="H1244" s="8">
        <v>0.59999999999999987</v>
      </c>
      <c r="I1244" s="9">
        <v>3750</v>
      </c>
      <c r="J1244" s="10">
        <v>2249.9999999999995</v>
      </c>
      <c r="K1244" s="10">
        <v>562.49999999999989</v>
      </c>
      <c r="L1244" s="11">
        <v>0.25</v>
      </c>
      <c r="M1244" s="28">
        <v>1687.4999999999995</v>
      </c>
    </row>
    <row r="1245" spans="1:13" ht="15.75" customHeight="1" x14ac:dyDescent="0.25">
      <c r="A1245" s="6" t="s">
        <v>27</v>
      </c>
      <c r="B1245" s="6">
        <v>1128299</v>
      </c>
      <c r="C1245" s="7">
        <v>44264</v>
      </c>
      <c r="D1245" s="6" t="s">
        <v>28</v>
      </c>
      <c r="E1245" s="6" t="s">
        <v>61</v>
      </c>
      <c r="F1245" s="6" t="s">
        <v>62</v>
      </c>
      <c r="G1245" s="6" t="s">
        <v>20</v>
      </c>
      <c r="H1245" s="8">
        <v>0.54999999999999993</v>
      </c>
      <c r="I1245" s="9">
        <v>2750</v>
      </c>
      <c r="J1245" s="10">
        <v>1512.4999999999998</v>
      </c>
      <c r="K1245" s="10">
        <v>378.12499999999994</v>
      </c>
      <c r="L1245" s="11">
        <v>0.25</v>
      </c>
      <c r="M1245" s="28">
        <v>1134.3749999999998</v>
      </c>
    </row>
    <row r="1246" spans="1:13" ht="15.75" customHeight="1" x14ac:dyDescent="0.25">
      <c r="A1246" s="6" t="s">
        <v>27</v>
      </c>
      <c r="B1246" s="6">
        <v>1128299</v>
      </c>
      <c r="C1246" s="7">
        <v>44264</v>
      </c>
      <c r="D1246" s="6" t="s">
        <v>28</v>
      </c>
      <c r="E1246" s="6" t="s">
        <v>61</v>
      </c>
      <c r="F1246" s="6" t="s">
        <v>62</v>
      </c>
      <c r="G1246" s="6" t="s">
        <v>21</v>
      </c>
      <c r="H1246" s="8">
        <v>0.6</v>
      </c>
      <c r="I1246" s="9">
        <v>1250</v>
      </c>
      <c r="J1246" s="10">
        <v>750</v>
      </c>
      <c r="K1246" s="10">
        <v>112.5</v>
      </c>
      <c r="L1246" s="11">
        <v>0.15</v>
      </c>
      <c r="M1246" s="28">
        <v>637.5</v>
      </c>
    </row>
    <row r="1247" spans="1:13" ht="15.75" customHeight="1" x14ac:dyDescent="0.25">
      <c r="A1247" s="6" t="s">
        <v>27</v>
      </c>
      <c r="B1247" s="6">
        <v>1128299</v>
      </c>
      <c r="C1247" s="7">
        <v>44264</v>
      </c>
      <c r="D1247" s="6" t="s">
        <v>28</v>
      </c>
      <c r="E1247" s="6" t="s">
        <v>61</v>
      </c>
      <c r="F1247" s="6" t="s">
        <v>62</v>
      </c>
      <c r="G1247" s="6" t="s">
        <v>22</v>
      </c>
      <c r="H1247" s="8">
        <v>0.54999999999999993</v>
      </c>
      <c r="I1247" s="9">
        <v>3250</v>
      </c>
      <c r="J1247" s="10">
        <v>1787.4999999999998</v>
      </c>
      <c r="K1247" s="10">
        <v>715</v>
      </c>
      <c r="L1247" s="11">
        <v>0.4</v>
      </c>
      <c r="M1247" s="28">
        <v>1072.4999999999998</v>
      </c>
    </row>
    <row r="1248" spans="1:13" ht="15.75" customHeight="1" x14ac:dyDescent="0.25">
      <c r="A1248" s="6" t="s">
        <v>27</v>
      </c>
      <c r="B1248" s="6">
        <v>1128299</v>
      </c>
      <c r="C1248" s="7">
        <v>44296</v>
      </c>
      <c r="D1248" s="6" t="s">
        <v>28</v>
      </c>
      <c r="E1248" s="6" t="s">
        <v>61</v>
      </c>
      <c r="F1248" s="6" t="s">
        <v>62</v>
      </c>
      <c r="G1248" s="6" t="s">
        <v>17</v>
      </c>
      <c r="H1248" s="8">
        <v>0.6</v>
      </c>
      <c r="I1248" s="9">
        <v>5000</v>
      </c>
      <c r="J1248" s="10">
        <v>3000</v>
      </c>
      <c r="K1248" s="10">
        <v>750</v>
      </c>
      <c r="L1248" s="11">
        <v>0.25</v>
      </c>
      <c r="M1248" s="28">
        <v>2250</v>
      </c>
    </row>
    <row r="1249" spans="1:13" ht="15.75" customHeight="1" x14ac:dyDescent="0.25">
      <c r="A1249" s="6" t="s">
        <v>27</v>
      </c>
      <c r="B1249" s="6">
        <v>1128299</v>
      </c>
      <c r="C1249" s="7">
        <v>44296</v>
      </c>
      <c r="D1249" s="6" t="s">
        <v>28</v>
      </c>
      <c r="E1249" s="6" t="s">
        <v>61</v>
      </c>
      <c r="F1249" s="6" t="s">
        <v>62</v>
      </c>
      <c r="G1249" s="6" t="s">
        <v>18</v>
      </c>
      <c r="H1249" s="8">
        <v>0.65</v>
      </c>
      <c r="I1249" s="9">
        <v>3000</v>
      </c>
      <c r="J1249" s="10">
        <v>1950</v>
      </c>
      <c r="K1249" s="10">
        <v>390</v>
      </c>
      <c r="L1249" s="11">
        <v>0.2</v>
      </c>
      <c r="M1249" s="28">
        <v>1560</v>
      </c>
    </row>
    <row r="1250" spans="1:13" ht="15.75" customHeight="1" x14ac:dyDescent="0.25">
      <c r="A1250" s="6" t="s">
        <v>27</v>
      </c>
      <c r="B1250" s="6">
        <v>1128299</v>
      </c>
      <c r="C1250" s="7">
        <v>44296</v>
      </c>
      <c r="D1250" s="6" t="s">
        <v>28</v>
      </c>
      <c r="E1250" s="6" t="s">
        <v>61</v>
      </c>
      <c r="F1250" s="6" t="s">
        <v>62</v>
      </c>
      <c r="G1250" s="6" t="s">
        <v>19</v>
      </c>
      <c r="H1250" s="8">
        <v>0.65</v>
      </c>
      <c r="I1250" s="9">
        <v>3500</v>
      </c>
      <c r="J1250" s="10">
        <v>2275</v>
      </c>
      <c r="K1250" s="10">
        <v>568.75</v>
      </c>
      <c r="L1250" s="11">
        <v>0.25</v>
      </c>
      <c r="M1250" s="28">
        <v>1706.25</v>
      </c>
    </row>
    <row r="1251" spans="1:13" ht="15.75" customHeight="1" x14ac:dyDescent="0.25">
      <c r="A1251" s="6" t="s">
        <v>27</v>
      </c>
      <c r="B1251" s="6">
        <v>1128299</v>
      </c>
      <c r="C1251" s="7">
        <v>44296</v>
      </c>
      <c r="D1251" s="6" t="s">
        <v>28</v>
      </c>
      <c r="E1251" s="6" t="s">
        <v>61</v>
      </c>
      <c r="F1251" s="6" t="s">
        <v>62</v>
      </c>
      <c r="G1251" s="6" t="s">
        <v>20</v>
      </c>
      <c r="H1251" s="8">
        <v>0.5</v>
      </c>
      <c r="I1251" s="9">
        <v>2500</v>
      </c>
      <c r="J1251" s="10">
        <v>1250</v>
      </c>
      <c r="K1251" s="10">
        <v>312.5</v>
      </c>
      <c r="L1251" s="11">
        <v>0.25</v>
      </c>
      <c r="M1251" s="28">
        <v>937.5</v>
      </c>
    </row>
    <row r="1252" spans="1:13" ht="15.75" customHeight="1" x14ac:dyDescent="0.25">
      <c r="A1252" s="6" t="s">
        <v>27</v>
      </c>
      <c r="B1252" s="6">
        <v>1128299</v>
      </c>
      <c r="C1252" s="7">
        <v>44296</v>
      </c>
      <c r="D1252" s="6" t="s">
        <v>28</v>
      </c>
      <c r="E1252" s="6" t="s">
        <v>61</v>
      </c>
      <c r="F1252" s="6" t="s">
        <v>62</v>
      </c>
      <c r="G1252" s="6" t="s">
        <v>21</v>
      </c>
      <c r="H1252" s="8">
        <v>0.55000000000000004</v>
      </c>
      <c r="I1252" s="9">
        <v>1500</v>
      </c>
      <c r="J1252" s="10">
        <v>825.00000000000011</v>
      </c>
      <c r="K1252" s="10">
        <v>123.75000000000001</v>
      </c>
      <c r="L1252" s="11">
        <v>0.15</v>
      </c>
      <c r="M1252" s="28">
        <v>701.25000000000011</v>
      </c>
    </row>
    <row r="1253" spans="1:13" ht="15.75" customHeight="1" x14ac:dyDescent="0.25">
      <c r="A1253" s="6" t="s">
        <v>27</v>
      </c>
      <c r="B1253" s="6">
        <v>1128299</v>
      </c>
      <c r="C1253" s="7">
        <v>44296</v>
      </c>
      <c r="D1253" s="6" t="s">
        <v>28</v>
      </c>
      <c r="E1253" s="6" t="s">
        <v>61</v>
      </c>
      <c r="F1253" s="6" t="s">
        <v>62</v>
      </c>
      <c r="G1253" s="6" t="s">
        <v>22</v>
      </c>
      <c r="H1253" s="8">
        <v>0.70000000000000007</v>
      </c>
      <c r="I1253" s="9">
        <v>3250</v>
      </c>
      <c r="J1253" s="10">
        <v>2275</v>
      </c>
      <c r="K1253" s="10">
        <v>910</v>
      </c>
      <c r="L1253" s="11">
        <v>0.4</v>
      </c>
      <c r="M1253" s="28">
        <v>1365</v>
      </c>
    </row>
    <row r="1254" spans="1:13" ht="15.75" customHeight="1" x14ac:dyDescent="0.25">
      <c r="A1254" s="6" t="s">
        <v>27</v>
      </c>
      <c r="B1254" s="6">
        <v>1128299</v>
      </c>
      <c r="C1254" s="7">
        <v>44327</v>
      </c>
      <c r="D1254" s="6" t="s">
        <v>28</v>
      </c>
      <c r="E1254" s="6" t="s">
        <v>61</v>
      </c>
      <c r="F1254" s="6" t="s">
        <v>62</v>
      </c>
      <c r="G1254" s="6" t="s">
        <v>17</v>
      </c>
      <c r="H1254" s="8">
        <v>0.54999999999999993</v>
      </c>
      <c r="I1254" s="9">
        <v>5250</v>
      </c>
      <c r="J1254" s="10">
        <v>2887.4999999999995</v>
      </c>
      <c r="K1254" s="10">
        <v>721.87499999999989</v>
      </c>
      <c r="L1254" s="11">
        <v>0.25</v>
      </c>
      <c r="M1254" s="28">
        <v>2165.6249999999995</v>
      </c>
    </row>
    <row r="1255" spans="1:13" ht="15.75" customHeight="1" x14ac:dyDescent="0.25">
      <c r="A1255" s="6" t="s">
        <v>27</v>
      </c>
      <c r="B1255" s="6">
        <v>1128299</v>
      </c>
      <c r="C1255" s="7">
        <v>44327</v>
      </c>
      <c r="D1255" s="6" t="s">
        <v>28</v>
      </c>
      <c r="E1255" s="6" t="s">
        <v>61</v>
      </c>
      <c r="F1255" s="6" t="s">
        <v>62</v>
      </c>
      <c r="G1255" s="6" t="s">
        <v>18</v>
      </c>
      <c r="H1255" s="8">
        <v>0.6</v>
      </c>
      <c r="I1255" s="9">
        <v>3750</v>
      </c>
      <c r="J1255" s="10">
        <v>2250</v>
      </c>
      <c r="K1255" s="10">
        <v>450</v>
      </c>
      <c r="L1255" s="11">
        <v>0.2</v>
      </c>
      <c r="M1255" s="28">
        <v>1800</v>
      </c>
    </row>
    <row r="1256" spans="1:13" ht="15.75" customHeight="1" x14ac:dyDescent="0.25">
      <c r="A1256" s="6" t="s">
        <v>27</v>
      </c>
      <c r="B1256" s="6">
        <v>1128299</v>
      </c>
      <c r="C1256" s="7">
        <v>44327</v>
      </c>
      <c r="D1256" s="6" t="s">
        <v>28</v>
      </c>
      <c r="E1256" s="6" t="s">
        <v>61</v>
      </c>
      <c r="F1256" s="6" t="s">
        <v>62</v>
      </c>
      <c r="G1256" s="6" t="s">
        <v>19</v>
      </c>
      <c r="H1256" s="8">
        <v>0.6</v>
      </c>
      <c r="I1256" s="9">
        <v>3750</v>
      </c>
      <c r="J1256" s="10">
        <v>2250</v>
      </c>
      <c r="K1256" s="10">
        <v>562.5</v>
      </c>
      <c r="L1256" s="11">
        <v>0.25</v>
      </c>
      <c r="M1256" s="28">
        <v>1687.5</v>
      </c>
    </row>
    <row r="1257" spans="1:13" ht="15.75" customHeight="1" x14ac:dyDescent="0.25">
      <c r="A1257" s="6" t="s">
        <v>27</v>
      </c>
      <c r="B1257" s="6">
        <v>1128299</v>
      </c>
      <c r="C1257" s="7">
        <v>44327</v>
      </c>
      <c r="D1257" s="6" t="s">
        <v>28</v>
      </c>
      <c r="E1257" s="6" t="s">
        <v>61</v>
      </c>
      <c r="F1257" s="6" t="s">
        <v>62</v>
      </c>
      <c r="G1257" s="6" t="s">
        <v>20</v>
      </c>
      <c r="H1257" s="8">
        <v>0.54999999999999993</v>
      </c>
      <c r="I1257" s="9">
        <v>2750</v>
      </c>
      <c r="J1257" s="10">
        <v>1512.4999999999998</v>
      </c>
      <c r="K1257" s="10">
        <v>378.12499999999994</v>
      </c>
      <c r="L1257" s="11">
        <v>0.25</v>
      </c>
      <c r="M1257" s="28">
        <v>1134.3749999999998</v>
      </c>
    </row>
    <row r="1258" spans="1:13" ht="15.75" customHeight="1" x14ac:dyDescent="0.25">
      <c r="A1258" s="6" t="s">
        <v>27</v>
      </c>
      <c r="B1258" s="6">
        <v>1128299</v>
      </c>
      <c r="C1258" s="7">
        <v>44327</v>
      </c>
      <c r="D1258" s="6" t="s">
        <v>28</v>
      </c>
      <c r="E1258" s="6" t="s">
        <v>61</v>
      </c>
      <c r="F1258" s="6" t="s">
        <v>62</v>
      </c>
      <c r="G1258" s="6" t="s">
        <v>21</v>
      </c>
      <c r="H1258" s="8">
        <v>0.6</v>
      </c>
      <c r="I1258" s="9">
        <v>1750</v>
      </c>
      <c r="J1258" s="10">
        <v>1050</v>
      </c>
      <c r="K1258" s="10">
        <v>157.5</v>
      </c>
      <c r="L1258" s="11">
        <v>0.15</v>
      </c>
      <c r="M1258" s="28">
        <v>892.5</v>
      </c>
    </row>
    <row r="1259" spans="1:13" ht="15.75" customHeight="1" x14ac:dyDescent="0.25">
      <c r="A1259" s="6" t="s">
        <v>27</v>
      </c>
      <c r="B1259" s="6">
        <v>1128299</v>
      </c>
      <c r="C1259" s="7">
        <v>44327</v>
      </c>
      <c r="D1259" s="6" t="s">
        <v>28</v>
      </c>
      <c r="E1259" s="6" t="s">
        <v>61</v>
      </c>
      <c r="F1259" s="6" t="s">
        <v>62</v>
      </c>
      <c r="G1259" s="6" t="s">
        <v>22</v>
      </c>
      <c r="H1259" s="8">
        <v>0.75</v>
      </c>
      <c r="I1259" s="9">
        <v>4750</v>
      </c>
      <c r="J1259" s="10">
        <v>3562.5</v>
      </c>
      <c r="K1259" s="10">
        <v>1425</v>
      </c>
      <c r="L1259" s="11">
        <v>0.4</v>
      </c>
      <c r="M1259" s="28">
        <v>2137.5</v>
      </c>
    </row>
    <row r="1260" spans="1:13" ht="15.75" customHeight="1" x14ac:dyDescent="0.25">
      <c r="A1260" s="6" t="s">
        <v>27</v>
      </c>
      <c r="B1260" s="6">
        <v>1128299</v>
      </c>
      <c r="C1260" s="7">
        <v>44357</v>
      </c>
      <c r="D1260" s="6" t="s">
        <v>28</v>
      </c>
      <c r="E1260" s="6" t="s">
        <v>61</v>
      </c>
      <c r="F1260" s="6" t="s">
        <v>62</v>
      </c>
      <c r="G1260" s="6" t="s">
        <v>17</v>
      </c>
      <c r="H1260" s="8">
        <v>0.7</v>
      </c>
      <c r="I1260" s="9">
        <v>7250</v>
      </c>
      <c r="J1260" s="10">
        <v>5075</v>
      </c>
      <c r="K1260" s="10">
        <v>1268.75</v>
      </c>
      <c r="L1260" s="11">
        <v>0.25</v>
      </c>
      <c r="M1260" s="28">
        <v>3806.25</v>
      </c>
    </row>
    <row r="1261" spans="1:13" ht="15.75" customHeight="1" x14ac:dyDescent="0.25">
      <c r="A1261" s="6" t="s">
        <v>27</v>
      </c>
      <c r="B1261" s="6">
        <v>1128299</v>
      </c>
      <c r="C1261" s="7">
        <v>44357</v>
      </c>
      <c r="D1261" s="6" t="s">
        <v>28</v>
      </c>
      <c r="E1261" s="6" t="s">
        <v>61</v>
      </c>
      <c r="F1261" s="6" t="s">
        <v>62</v>
      </c>
      <c r="G1261" s="6" t="s">
        <v>18</v>
      </c>
      <c r="H1261" s="8">
        <v>0.75</v>
      </c>
      <c r="I1261" s="9">
        <v>6000</v>
      </c>
      <c r="J1261" s="10">
        <v>4500</v>
      </c>
      <c r="K1261" s="10">
        <v>900</v>
      </c>
      <c r="L1261" s="11">
        <v>0.2</v>
      </c>
      <c r="M1261" s="28">
        <v>3600</v>
      </c>
    </row>
    <row r="1262" spans="1:13" ht="15.75" customHeight="1" x14ac:dyDescent="0.25">
      <c r="A1262" s="6" t="s">
        <v>27</v>
      </c>
      <c r="B1262" s="6">
        <v>1128299</v>
      </c>
      <c r="C1262" s="7">
        <v>44357</v>
      </c>
      <c r="D1262" s="6" t="s">
        <v>28</v>
      </c>
      <c r="E1262" s="6" t="s">
        <v>61</v>
      </c>
      <c r="F1262" s="6" t="s">
        <v>62</v>
      </c>
      <c r="G1262" s="6" t="s">
        <v>19</v>
      </c>
      <c r="H1262" s="8">
        <v>0.75</v>
      </c>
      <c r="I1262" s="9">
        <v>6000</v>
      </c>
      <c r="J1262" s="10">
        <v>4500</v>
      </c>
      <c r="K1262" s="10">
        <v>1125</v>
      </c>
      <c r="L1262" s="11">
        <v>0.25</v>
      </c>
      <c r="M1262" s="28">
        <v>3375</v>
      </c>
    </row>
    <row r="1263" spans="1:13" ht="15.75" customHeight="1" x14ac:dyDescent="0.25">
      <c r="A1263" s="6" t="s">
        <v>27</v>
      </c>
      <c r="B1263" s="6">
        <v>1128299</v>
      </c>
      <c r="C1263" s="7">
        <v>44357</v>
      </c>
      <c r="D1263" s="6" t="s">
        <v>28</v>
      </c>
      <c r="E1263" s="6" t="s">
        <v>61</v>
      </c>
      <c r="F1263" s="6" t="s">
        <v>62</v>
      </c>
      <c r="G1263" s="6" t="s">
        <v>20</v>
      </c>
      <c r="H1263" s="8">
        <v>0.75</v>
      </c>
      <c r="I1263" s="9">
        <v>4750</v>
      </c>
      <c r="J1263" s="10">
        <v>3562.5</v>
      </c>
      <c r="K1263" s="10">
        <v>890.625</v>
      </c>
      <c r="L1263" s="11">
        <v>0.25</v>
      </c>
      <c r="M1263" s="28">
        <v>2671.875</v>
      </c>
    </row>
    <row r="1264" spans="1:13" ht="15.75" customHeight="1" x14ac:dyDescent="0.25">
      <c r="A1264" s="6" t="s">
        <v>27</v>
      </c>
      <c r="B1264" s="6">
        <v>1128299</v>
      </c>
      <c r="C1264" s="7">
        <v>44357</v>
      </c>
      <c r="D1264" s="6" t="s">
        <v>28</v>
      </c>
      <c r="E1264" s="6" t="s">
        <v>61</v>
      </c>
      <c r="F1264" s="6" t="s">
        <v>62</v>
      </c>
      <c r="G1264" s="6" t="s">
        <v>21</v>
      </c>
      <c r="H1264" s="8">
        <v>0.85000000000000009</v>
      </c>
      <c r="I1264" s="9">
        <v>3500</v>
      </c>
      <c r="J1264" s="10">
        <v>2975.0000000000005</v>
      </c>
      <c r="K1264" s="10">
        <v>446.25000000000006</v>
      </c>
      <c r="L1264" s="11">
        <v>0.15</v>
      </c>
      <c r="M1264" s="28">
        <v>2528.7500000000005</v>
      </c>
    </row>
    <row r="1265" spans="1:13" ht="15.75" customHeight="1" x14ac:dyDescent="0.25">
      <c r="A1265" s="6" t="s">
        <v>27</v>
      </c>
      <c r="B1265" s="6">
        <v>1128299</v>
      </c>
      <c r="C1265" s="7">
        <v>44357</v>
      </c>
      <c r="D1265" s="6" t="s">
        <v>28</v>
      </c>
      <c r="E1265" s="6" t="s">
        <v>61</v>
      </c>
      <c r="F1265" s="6" t="s">
        <v>62</v>
      </c>
      <c r="G1265" s="6" t="s">
        <v>22</v>
      </c>
      <c r="H1265" s="8">
        <v>1</v>
      </c>
      <c r="I1265" s="9">
        <v>6500</v>
      </c>
      <c r="J1265" s="10">
        <v>6500</v>
      </c>
      <c r="K1265" s="10">
        <v>2600</v>
      </c>
      <c r="L1265" s="11">
        <v>0.4</v>
      </c>
      <c r="M1265" s="28">
        <v>3900</v>
      </c>
    </row>
    <row r="1266" spans="1:13" ht="15.75" customHeight="1" x14ac:dyDescent="0.25">
      <c r="A1266" s="6" t="s">
        <v>27</v>
      </c>
      <c r="B1266" s="6">
        <v>1128299</v>
      </c>
      <c r="C1266" s="7">
        <v>44386</v>
      </c>
      <c r="D1266" s="6" t="s">
        <v>28</v>
      </c>
      <c r="E1266" s="6" t="s">
        <v>61</v>
      </c>
      <c r="F1266" s="6" t="s">
        <v>62</v>
      </c>
      <c r="G1266" s="6" t="s">
        <v>17</v>
      </c>
      <c r="H1266" s="8">
        <v>0.8</v>
      </c>
      <c r="I1266" s="9">
        <v>8000</v>
      </c>
      <c r="J1266" s="10">
        <v>6400</v>
      </c>
      <c r="K1266" s="10">
        <v>1600</v>
      </c>
      <c r="L1266" s="11">
        <v>0.25</v>
      </c>
      <c r="M1266" s="28">
        <v>4800</v>
      </c>
    </row>
    <row r="1267" spans="1:13" ht="15.75" customHeight="1" x14ac:dyDescent="0.25">
      <c r="A1267" s="6" t="s">
        <v>27</v>
      </c>
      <c r="B1267" s="6">
        <v>1128299</v>
      </c>
      <c r="C1267" s="7">
        <v>44386</v>
      </c>
      <c r="D1267" s="6" t="s">
        <v>28</v>
      </c>
      <c r="E1267" s="6" t="s">
        <v>61</v>
      </c>
      <c r="F1267" s="6" t="s">
        <v>62</v>
      </c>
      <c r="G1267" s="6" t="s">
        <v>18</v>
      </c>
      <c r="H1267" s="8">
        <v>0.85000000000000009</v>
      </c>
      <c r="I1267" s="9">
        <v>6500</v>
      </c>
      <c r="J1267" s="10">
        <v>5525.0000000000009</v>
      </c>
      <c r="K1267" s="10">
        <v>1105.0000000000002</v>
      </c>
      <c r="L1267" s="11">
        <v>0.2</v>
      </c>
      <c r="M1267" s="28">
        <v>4420.0000000000009</v>
      </c>
    </row>
    <row r="1268" spans="1:13" ht="15.75" customHeight="1" x14ac:dyDescent="0.25">
      <c r="A1268" s="6" t="s">
        <v>27</v>
      </c>
      <c r="B1268" s="6">
        <v>1128299</v>
      </c>
      <c r="C1268" s="7">
        <v>44386</v>
      </c>
      <c r="D1268" s="6" t="s">
        <v>28</v>
      </c>
      <c r="E1268" s="6" t="s">
        <v>61</v>
      </c>
      <c r="F1268" s="6" t="s">
        <v>62</v>
      </c>
      <c r="G1268" s="6" t="s">
        <v>19</v>
      </c>
      <c r="H1268" s="8">
        <v>0.85000000000000009</v>
      </c>
      <c r="I1268" s="9">
        <v>6000</v>
      </c>
      <c r="J1268" s="10">
        <v>5100.0000000000009</v>
      </c>
      <c r="K1268" s="10">
        <v>1275.0000000000002</v>
      </c>
      <c r="L1268" s="11">
        <v>0.25</v>
      </c>
      <c r="M1268" s="28">
        <v>3825.0000000000009</v>
      </c>
    </row>
    <row r="1269" spans="1:13" ht="15.75" customHeight="1" x14ac:dyDescent="0.25">
      <c r="A1269" s="6" t="s">
        <v>27</v>
      </c>
      <c r="B1269" s="6">
        <v>1128299</v>
      </c>
      <c r="C1269" s="7">
        <v>44386</v>
      </c>
      <c r="D1269" s="6" t="s">
        <v>28</v>
      </c>
      <c r="E1269" s="6" t="s">
        <v>61</v>
      </c>
      <c r="F1269" s="6" t="s">
        <v>62</v>
      </c>
      <c r="G1269" s="6" t="s">
        <v>20</v>
      </c>
      <c r="H1269" s="8">
        <v>0.8</v>
      </c>
      <c r="I1269" s="9">
        <v>5000</v>
      </c>
      <c r="J1269" s="10">
        <v>4000</v>
      </c>
      <c r="K1269" s="10">
        <v>1000</v>
      </c>
      <c r="L1269" s="11">
        <v>0.25</v>
      </c>
      <c r="M1269" s="28">
        <v>3000</v>
      </c>
    </row>
    <row r="1270" spans="1:13" ht="15.75" customHeight="1" x14ac:dyDescent="0.25">
      <c r="A1270" s="6" t="s">
        <v>27</v>
      </c>
      <c r="B1270" s="6">
        <v>1128299</v>
      </c>
      <c r="C1270" s="7">
        <v>44386</v>
      </c>
      <c r="D1270" s="6" t="s">
        <v>28</v>
      </c>
      <c r="E1270" s="6" t="s">
        <v>61</v>
      </c>
      <c r="F1270" s="6" t="s">
        <v>62</v>
      </c>
      <c r="G1270" s="6" t="s">
        <v>21</v>
      </c>
      <c r="H1270" s="8">
        <v>0.85000000000000009</v>
      </c>
      <c r="I1270" s="9">
        <v>5500</v>
      </c>
      <c r="J1270" s="10">
        <v>4675.0000000000009</v>
      </c>
      <c r="K1270" s="10">
        <v>701.25000000000011</v>
      </c>
      <c r="L1270" s="11">
        <v>0.15</v>
      </c>
      <c r="M1270" s="28">
        <v>3973.7500000000009</v>
      </c>
    </row>
    <row r="1271" spans="1:13" ht="15.75" customHeight="1" x14ac:dyDescent="0.25">
      <c r="A1271" s="6" t="s">
        <v>27</v>
      </c>
      <c r="B1271" s="6">
        <v>1128299</v>
      </c>
      <c r="C1271" s="7">
        <v>44386</v>
      </c>
      <c r="D1271" s="6" t="s">
        <v>28</v>
      </c>
      <c r="E1271" s="6" t="s">
        <v>61</v>
      </c>
      <c r="F1271" s="6" t="s">
        <v>62</v>
      </c>
      <c r="G1271" s="6" t="s">
        <v>22</v>
      </c>
      <c r="H1271" s="8">
        <v>1</v>
      </c>
      <c r="I1271" s="9">
        <v>5500</v>
      </c>
      <c r="J1271" s="10">
        <v>5500</v>
      </c>
      <c r="K1271" s="10">
        <v>2200</v>
      </c>
      <c r="L1271" s="11">
        <v>0.4</v>
      </c>
      <c r="M1271" s="28">
        <v>3300</v>
      </c>
    </row>
    <row r="1272" spans="1:13" ht="15.75" customHeight="1" x14ac:dyDescent="0.25">
      <c r="A1272" s="6" t="s">
        <v>27</v>
      </c>
      <c r="B1272" s="6">
        <v>1128299</v>
      </c>
      <c r="C1272" s="7">
        <v>44418</v>
      </c>
      <c r="D1272" s="6" t="s">
        <v>28</v>
      </c>
      <c r="E1272" s="6" t="s">
        <v>61</v>
      </c>
      <c r="F1272" s="6" t="s">
        <v>62</v>
      </c>
      <c r="G1272" s="6" t="s">
        <v>17</v>
      </c>
      <c r="H1272" s="8">
        <v>0.85000000000000009</v>
      </c>
      <c r="I1272" s="9">
        <v>7500</v>
      </c>
      <c r="J1272" s="10">
        <v>6375.0000000000009</v>
      </c>
      <c r="K1272" s="10">
        <v>1593.7500000000002</v>
      </c>
      <c r="L1272" s="11">
        <v>0.25</v>
      </c>
      <c r="M1272" s="28">
        <v>4781.2500000000009</v>
      </c>
    </row>
    <row r="1273" spans="1:13" ht="15.75" customHeight="1" x14ac:dyDescent="0.25">
      <c r="A1273" s="6" t="s">
        <v>27</v>
      </c>
      <c r="B1273" s="6">
        <v>1128299</v>
      </c>
      <c r="C1273" s="7">
        <v>44418</v>
      </c>
      <c r="D1273" s="6" t="s">
        <v>28</v>
      </c>
      <c r="E1273" s="6" t="s">
        <v>61</v>
      </c>
      <c r="F1273" s="6" t="s">
        <v>62</v>
      </c>
      <c r="G1273" s="6" t="s">
        <v>18</v>
      </c>
      <c r="H1273" s="8">
        <v>0.75000000000000011</v>
      </c>
      <c r="I1273" s="9">
        <v>7250</v>
      </c>
      <c r="J1273" s="10">
        <v>5437.5000000000009</v>
      </c>
      <c r="K1273" s="10">
        <v>1087.5000000000002</v>
      </c>
      <c r="L1273" s="11">
        <v>0.2</v>
      </c>
      <c r="M1273" s="28">
        <v>4350.0000000000009</v>
      </c>
    </row>
    <row r="1274" spans="1:13" ht="15.75" customHeight="1" x14ac:dyDescent="0.25">
      <c r="A1274" s="6" t="s">
        <v>27</v>
      </c>
      <c r="B1274" s="6">
        <v>1128299</v>
      </c>
      <c r="C1274" s="7">
        <v>44418</v>
      </c>
      <c r="D1274" s="6" t="s">
        <v>28</v>
      </c>
      <c r="E1274" s="6" t="s">
        <v>61</v>
      </c>
      <c r="F1274" s="6" t="s">
        <v>62</v>
      </c>
      <c r="G1274" s="6" t="s">
        <v>19</v>
      </c>
      <c r="H1274" s="8">
        <v>0.70000000000000007</v>
      </c>
      <c r="I1274" s="9">
        <v>6000</v>
      </c>
      <c r="J1274" s="10">
        <v>4200</v>
      </c>
      <c r="K1274" s="10">
        <v>1050</v>
      </c>
      <c r="L1274" s="11">
        <v>0.25</v>
      </c>
      <c r="M1274" s="28">
        <v>3150</v>
      </c>
    </row>
    <row r="1275" spans="1:13" ht="15.75" customHeight="1" x14ac:dyDescent="0.25">
      <c r="A1275" s="6" t="s">
        <v>27</v>
      </c>
      <c r="B1275" s="6">
        <v>1128299</v>
      </c>
      <c r="C1275" s="7">
        <v>44418</v>
      </c>
      <c r="D1275" s="6" t="s">
        <v>28</v>
      </c>
      <c r="E1275" s="6" t="s">
        <v>61</v>
      </c>
      <c r="F1275" s="6" t="s">
        <v>62</v>
      </c>
      <c r="G1275" s="6" t="s">
        <v>20</v>
      </c>
      <c r="H1275" s="8">
        <v>0.70000000000000007</v>
      </c>
      <c r="I1275" s="9">
        <v>5250</v>
      </c>
      <c r="J1275" s="10">
        <v>3675.0000000000005</v>
      </c>
      <c r="K1275" s="10">
        <v>918.75000000000011</v>
      </c>
      <c r="L1275" s="11">
        <v>0.25</v>
      </c>
      <c r="M1275" s="28">
        <v>2756.2500000000005</v>
      </c>
    </row>
    <row r="1276" spans="1:13" ht="15.75" customHeight="1" x14ac:dyDescent="0.25">
      <c r="A1276" s="6" t="s">
        <v>27</v>
      </c>
      <c r="B1276" s="6">
        <v>1128299</v>
      </c>
      <c r="C1276" s="7">
        <v>44418</v>
      </c>
      <c r="D1276" s="6" t="s">
        <v>28</v>
      </c>
      <c r="E1276" s="6" t="s">
        <v>61</v>
      </c>
      <c r="F1276" s="6" t="s">
        <v>62</v>
      </c>
      <c r="G1276" s="6" t="s">
        <v>21</v>
      </c>
      <c r="H1276" s="8">
        <v>0.7</v>
      </c>
      <c r="I1276" s="9">
        <v>5250</v>
      </c>
      <c r="J1276" s="10">
        <v>3674.9999999999995</v>
      </c>
      <c r="K1276" s="10">
        <v>551.24999999999989</v>
      </c>
      <c r="L1276" s="11">
        <v>0.15</v>
      </c>
      <c r="M1276" s="28">
        <v>3123.7499999999995</v>
      </c>
    </row>
    <row r="1277" spans="1:13" ht="15.75" customHeight="1" x14ac:dyDescent="0.25">
      <c r="A1277" s="6" t="s">
        <v>27</v>
      </c>
      <c r="B1277" s="6">
        <v>1128299</v>
      </c>
      <c r="C1277" s="7">
        <v>44418</v>
      </c>
      <c r="D1277" s="6" t="s">
        <v>28</v>
      </c>
      <c r="E1277" s="6" t="s">
        <v>61</v>
      </c>
      <c r="F1277" s="6" t="s">
        <v>62</v>
      </c>
      <c r="G1277" s="6" t="s">
        <v>22</v>
      </c>
      <c r="H1277" s="8">
        <v>0.75</v>
      </c>
      <c r="I1277" s="9">
        <v>3500</v>
      </c>
      <c r="J1277" s="10">
        <v>2625</v>
      </c>
      <c r="K1277" s="10">
        <v>1050</v>
      </c>
      <c r="L1277" s="11">
        <v>0.4</v>
      </c>
      <c r="M1277" s="28">
        <v>1575</v>
      </c>
    </row>
    <row r="1278" spans="1:13" ht="15.75" customHeight="1" x14ac:dyDescent="0.25">
      <c r="A1278" s="6" t="s">
        <v>27</v>
      </c>
      <c r="B1278" s="6">
        <v>1128299</v>
      </c>
      <c r="C1278" s="7">
        <v>44450</v>
      </c>
      <c r="D1278" s="6" t="s">
        <v>28</v>
      </c>
      <c r="E1278" s="6" t="s">
        <v>61</v>
      </c>
      <c r="F1278" s="6" t="s">
        <v>62</v>
      </c>
      <c r="G1278" s="6" t="s">
        <v>17</v>
      </c>
      <c r="H1278" s="8">
        <v>0.65000000000000013</v>
      </c>
      <c r="I1278" s="9">
        <v>5500</v>
      </c>
      <c r="J1278" s="10">
        <v>3575.0000000000009</v>
      </c>
      <c r="K1278" s="10">
        <v>893.75000000000023</v>
      </c>
      <c r="L1278" s="11">
        <v>0.25</v>
      </c>
      <c r="M1278" s="28">
        <v>2681.2500000000009</v>
      </c>
    </row>
    <row r="1279" spans="1:13" ht="15.75" customHeight="1" x14ac:dyDescent="0.25">
      <c r="A1279" s="6" t="s">
        <v>27</v>
      </c>
      <c r="B1279" s="6">
        <v>1128299</v>
      </c>
      <c r="C1279" s="7">
        <v>44450</v>
      </c>
      <c r="D1279" s="6" t="s">
        <v>28</v>
      </c>
      <c r="E1279" s="6" t="s">
        <v>61</v>
      </c>
      <c r="F1279" s="6" t="s">
        <v>62</v>
      </c>
      <c r="G1279" s="6" t="s">
        <v>18</v>
      </c>
      <c r="H1279" s="8">
        <v>0.70000000000000018</v>
      </c>
      <c r="I1279" s="9">
        <v>5500</v>
      </c>
      <c r="J1279" s="10">
        <v>3850.0000000000009</v>
      </c>
      <c r="K1279" s="10">
        <v>770.00000000000023</v>
      </c>
      <c r="L1279" s="11">
        <v>0.2</v>
      </c>
      <c r="M1279" s="28">
        <v>3080.0000000000009</v>
      </c>
    </row>
    <row r="1280" spans="1:13" ht="15.75" customHeight="1" x14ac:dyDescent="0.25">
      <c r="A1280" s="6" t="s">
        <v>27</v>
      </c>
      <c r="B1280" s="6">
        <v>1128299</v>
      </c>
      <c r="C1280" s="7">
        <v>44450</v>
      </c>
      <c r="D1280" s="6" t="s">
        <v>28</v>
      </c>
      <c r="E1280" s="6" t="s">
        <v>61</v>
      </c>
      <c r="F1280" s="6" t="s">
        <v>62</v>
      </c>
      <c r="G1280" s="6" t="s">
        <v>19</v>
      </c>
      <c r="H1280" s="8">
        <v>0.65000000000000013</v>
      </c>
      <c r="I1280" s="9">
        <v>3750</v>
      </c>
      <c r="J1280" s="10">
        <v>2437.5000000000005</v>
      </c>
      <c r="K1280" s="10">
        <v>609.37500000000011</v>
      </c>
      <c r="L1280" s="11">
        <v>0.25</v>
      </c>
      <c r="M1280" s="28">
        <v>1828.1250000000005</v>
      </c>
    </row>
    <row r="1281" spans="1:13" ht="15.75" customHeight="1" x14ac:dyDescent="0.25">
      <c r="A1281" s="6" t="s">
        <v>27</v>
      </c>
      <c r="B1281" s="6">
        <v>1128299</v>
      </c>
      <c r="C1281" s="7">
        <v>44450</v>
      </c>
      <c r="D1281" s="6" t="s">
        <v>28</v>
      </c>
      <c r="E1281" s="6" t="s">
        <v>61</v>
      </c>
      <c r="F1281" s="6" t="s">
        <v>62</v>
      </c>
      <c r="G1281" s="6" t="s">
        <v>20</v>
      </c>
      <c r="H1281" s="8">
        <v>0.65000000000000013</v>
      </c>
      <c r="I1281" s="9">
        <v>3250</v>
      </c>
      <c r="J1281" s="10">
        <v>2112.5000000000005</v>
      </c>
      <c r="K1281" s="10">
        <v>528.12500000000011</v>
      </c>
      <c r="L1281" s="11">
        <v>0.25</v>
      </c>
      <c r="M1281" s="28">
        <v>1584.3750000000005</v>
      </c>
    </row>
    <row r="1282" spans="1:13" ht="15.75" customHeight="1" x14ac:dyDescent="0.25">
      <c r="A1282" s="6" t="s">
        <v>27</v>
      </c>
      <c r="B1282" s="6">
        <v>1128299</v>
      </c>
      <c r="C1282" s="7">
        <v>44450</v>
      </c>
      <c r="D1282" s="6" t="s">
        <v>28</v>
      </c>
      <c r="E1282" s="6" t="s">
        <v>61</v>
      </c>
      <c r="F1282" s="6" t="s">
        <v>62</v>
      </c>
      <c r="G1282" s="6" t="s">
        <v>21</v>
      </c>
      <c r="H1282" s="8">
        <v>0.75000000000000011</v>
      </c>
      <c r="I1282" s="9">
        <v>3500</v>
      </c>
      <c r="J1282" s="10">
        <v>2625.0000000000005</v>
      </c>
      <c r="K1282" s="10">
        <v>393.75000000000006</v>
      </c>
      <c r="L1282" s="11">
        <v>0.15</v>
      </c>
      <c r="M1282" s="28">
        <v>2231.2500000000005</v>
      </c>
    </row>
    <row r="1283" spans="1:13" ht="15.75" customHeight="1" x14ac:dyDescent="0.25">
      <c r="A1283" s="6" t="s">
        <v>27</v>
      </c>
      <c r="B1283" s="6">
        <v>1128299</v>
      </c>
      <c r="C1283" s="7">
        <v>44450</v>
      </c>
      <c r="D1283" s="6" t="s">
        <v>28</v>
      </c>
      <c r="E1283" s="6" t="s">
        <v>61</v>
      </c>
      <c r="F1283" s="6" t="s">
        <v>62</v>
      </c>
      <c r="G1283" s="6" t="s">
        <v>22</v>
      </c>
      <c r="H1283" s="8">
        <v>0.6</v>
      </c>
      <c r="I1283" s="9">
        <v>3750</v>
      </c>
      <c r="J1283" s="10">
        <v>2250</v>
      </c>
      <c r="K1283" s="10">
        <v>900</v>
      </c>
      <c r="L1283" s="11">
        <v>0.4</v>
      </c>
      <c r="M1283" s="28">
        <v>1350</v>
      </c>
    </row>
    <row r="1284" spans="1:13" ht="15.75" customHeight="1" x14ac:dyDescent="0.25">
      <c r="A1284" s="6" t="s">
        <v>27</v>
      </c>
      <c r="B1284" s="6">
        <v>1128299</v>
      </c>
      <c r="C1284" s="7">
        <v>44479</v>
      </c>
      <c r="D1284" s="6" t="s">
        <v>28</v>
      </c>
      <c r="E1284" s="6" t="s">
        <v>61</v>
      </c>
      <c r="F1284" s="6" t="s">
        <v>62</v>
      </c>
      <c r="G1284" s="6" t="s">
        <v>17</v>
      </c>
      <c r="H1284" s="8">
        <v>0.55000000000000004</v>
      </c>
      <c r="I1284" s="9">
        <v>4750</v>
      </c>
      <c r="J1284" s="10">
        <v>2612.5</v>
      </c>
      <c r="K1284" s="10">
        <v>653.125</v>
      </c>
      <c r="L1284" s="11">
        <v>0.25</v>
      </c>
      <c r="M1284" s="28">
        <v>1959.375</v>
      </c>
    </row>
    <row r="1285" spans="1:13" ht="15.75" customHeight="1" x14ac:dyDescent="0.25">
      <c r="A1285" s="6" t="s">
        <v>27</v>
      </c>
      <c r="B1285" s="6">
        <v>1128299</v>
      </c>
      <c r="C1285" s="7">
        <v>44479</v>
      </c>
      <c r="D1285" s="6" t="s">
        <v>28</v>
      </c>
      <c r="E1285" s="6" t="s">
        <v>61</v>
      </c>
      <c r="F1285" s="6" t="s">
        <v>62</v>
      </c>
      <c r="G1285" s="6" t="s">
        <v>18</v>
      </c>
      <c r="H1285" s="8">
        <v>0.65000000000000013</v>
      </c>
      <c r="I1285" s="9">
        <v>4750</v>
      </c>
      <c r="J1285" s="10">
        <v>3087.5000000000005</v>
      </c>
      <c r="K1285" s="10">
        <v>617.50000000000011</v>
      </c>
      <c r="L1285" s="11">
        <v>0.2</v>
      </c>
      <c r="M1285" s="28">
        <v>2470.0000000000005</v>
      </c>
    </row>
    <row r="1286" spans="1:13" ht="15.75" customHeight="1" x14ac:dyDescent="0.25">
      <c r="A1286" s="6" t="s">
        <v>27</v>
      </c>
      <c r="B1286" s="6">
        <v>1128299</v>
      </c>
      <c r="C1286" s="7">
        <v>44479</v>
      </c>
      <c r="D1286" s="6" t="s">
        <v>28</v>
      </c>
      <c r="E1286" s="6" t="s">
        <v>61</v>
      </c>
      <c r="F1286" s="6" t="s">
        <v>62</v>
      </c>
      <c r="G1286" s="6" t="s">
        <v>19</v>
      </c>
      <c r="H1286" s="8">
        <v>0.60000000000000009</v>
      </c>
      <c r="I1286" s="9">
        <v>3000</v>
      </c>
      <c r="J1286" s="10">
        <v>1800.0000000000002</v>
      </c>
      <c r="K1286" s="10">
        <v>450.00000000000006</v>
      </c>
      <c r="L1286" s="11">
        <v>0.25</v>
      </c>
      <c r="M1286" s="28">
        <v>1350.0000000000002</v>
      </c>
    </row>
    <row r="1287" spans="1:13" ht="15.75" customHeight="1" x14ac:dyDescent="0.25">
      <c r="A1287" s="6" t="s">
        <v>27</v>
      </c>
      <c r="B1287" s="6">
        <v>1128299</v>
      </c>
      <c r="C1287" s="7">
        <v>44479</v>
      </c>
      <c r="D1287" s="6" t="s">
        <v>28</v>
      </c>
      <c r="E1287" s="6" t="s">
        <v>61</v>
      </c>
      <c r="F1287" s="6" t="s">
        <v>62</v>
      </c>
      <c r="G1287" s="6" t="s">
        <v>20</v>
      </c>
      <c r="H1287" s="8">
        <v>0.55000000000000004</v>
      </c>
      <c r="I1287" s="9">
        <v>2750</v>
      </c>
      <c r="J1287" s="10">
        <v>1512.5000000000002</v>
      </c>
      <c r="K1287" s="10">
        <v>378.12500000000006</v>
      </c>
      <c r="L1287" s="11">
        <v>0.25</v>
      </c>
      <c r="M1287" s="28">
        <v>1134.3750000000002</v>
      </c>
    </row>
    <row r="1288" spans="1:13" ht="15.75" customHeight="1" x14ac:dyDescent="0.25">
      <c r="A1288" s="6" t="s">
        <v>27</v>
      </c>
      <c r="B1288" s="6">
        <v>1128299</v>
      </c>
      <c r="C1288" s="7">
        <v>44479</v>
      </c>
      <c r="D1288" s="6" t="s">
        <v>28</v>
      </c>
      <c r="E1288" s="6" t="s">
        <v>61</v>
      </c>
      <c r="F1288" s="6" t="s">
        <v>62</v>
      </c>
      <c r="G1288" s="6" t="s">
        <v>21</v>
      </c>
      <c r="H1288" s="8">
        <v>0.65</v>
      </c>
      <c r="I1288" s="9">
        <v>2500</v>
      </c>
      <c r="J1288" s="10">
        <v>1625</v>
      </c>
      <c r="K1288" s="10">
        <v>243.75</v>
      </c>
      <c r="L1288" s="11">
        <v>0.15</v>
      </c>
      <c r="M1288" s="28">
        <v>1381.25</v>
      </c>
    </row>
    <row r="1289" spans="1:13" ht="15.75" customHeight="1" x14ac:dyDescent="0.25">
      <c r="A1289" s="6" t="s">
        <v>27</v>
      </c>
      <c r="B1289" s="6">
        <v>1128299</v>
      </c>
      <c r="C1289" s="7">
        <v>44479</v>
      </c>
      <c r="D1289" s="6" t="s">
        <v>28</v>
      </c>
      <c r="E1289" s="6" t="s">
        <v>61</v>
      </c>
      <c r="F1289" s="6" t="s">
        <v>62</v>
      </c>
      <c r="G1289" s="6" t="s">
        <v>22</v>
      </c>
      <c r="H1289" s="8">
        <v>0.70000000000000007</v>
      </c>
      <c r="I1289" s="9">
        <v>3000</v>
      </c>
      <c r="J1289" s="10">
        <v>2100</v>
      </c>
      <c r="K1289" s="10">
        <v>840</v>
      </c>
      <c r="L1289" s="11">
        <v>0.4</v>
      </c>
      <c r="M1289" s="28">
        <v>1260</v>
      </c>
    </row>
    <row r="1290" spans="1:13" ht="15.75" customHeight="1" x14ac:dyDescent="0.25">
      <c r="A1290" s="6" t="s">
        <v>27</v>
      </c>
      <c r="B1290" s="6">
        <v>1128299</v>
      </c>
      <c r="C1290" s="7">
        <v>44510</v>
      </c>
      <c r="D1290" s="6" t="s">
        <v>28</v>
      </c>
      <c r="E1290" s="6" t="s">
        <v>61</v>
      </c>
      <c r="F1290" s="6" t="s">
        <v>62</v>
      </c>
      <c r="G1290" s="6" t="s">
        <v>17</v>
      </c>
      <c r="H1290" s="8">
        <v>0.55000000000000004</v>
      </c>
      <c r="I1290" s="9">
        <v>5250</v>
      </c>
      <c r="J1290" s="10">
        <v>2887.5000000000005</v>
      </c>
      <c r="K1290" s="10">
        <v>721.87500000000011</v>
      </c>
      <c r="L1290" s="11">
        <v>0.25</v>
      </c>
      <c r="M1290" s="28">
        <v>2165.6250000000005</v>
      </c>
    </row>
    <row r="1291" spans="1:13" ht="15.75" customHeight="1" x14ac:dyDescent="0.25">
      <c r="A1291" s="6" t="s">
        <v>27</v>
      </c>
      <c r="B1291" s="6">
        <v>1128299</v>
      </c>
      <c r="C1291" s="7">
        <v>44510</v>
      </c>
      <c r="D1291" s="6" t="s">
        <v>28</v>
      </c>
      <c r="E1291" s="6" t="s">
        <v>61</v>
      </c>
      <c r="F1291" s="6" t="s">
        <v>62</v>
      </c>
      <c r="G1291" s="6" t="s">
        <v>18</v>
      </c>
      <c r="H1291" s="8">
        <v>0.60000000000000009</v>
      </c>
      <c r="I1291" s="9">
        <v>6000</v>
      </c>
      <c r="J1291" s="10">
        <v>3600.0000000000005</v>
      </c>
      <c r="K1291" s="10">
        <v>720.00000000000011</v>
      </c>
      <c r="L1291" s="11">
        <v>0.2</v>
      </c>
      <c r="M1291" s="28">
        <v>2880.0000000000005</v>
      </c>
    </row>
    <row r="1292" spans="1:13" ht="15.75" customHeight="1" x14ac:dyDescent="0.25">
      <c r="A1292" s="6" t="s">
        <v>27</v>
      </c>
      <c r="B1292" s="6">
        <v>1128299</v>
      </c>
      <c r="C1292" s="7">
        <v>44510</v>
      </c>
      <c r="D1292" s="6" t="s">
        <v>28</v>
      </c>
      <c r="E1292" s="6" t="s">
        <v>61</v>
      </c>
      <c r="F1292" s="6" t="s">
        <v>62</v>
      </c>
      <c r="G1292" s="6" t="s">
        <v>19</v>
      </c>
      <c r="H1292" s="8">
        <v>0.55000000000000004</v>
      </c>
      <c r="I1292" s="9">
        <v>4250</v>
      </c>
      <c r="J1292" s="10">
        <v>2337.5</v>
      </c>
      <c r="K1292" s="10">
        <v>584.375</v>
      </c>
      <c r="L1292" s="11">
        <v>0.25</v>
      </c>
      <c r="M1292" s="28">
        <v>1753.125</v>
      </c>
    </row>
    <row r="1293" spans="1:13" ht="15.75" customHeight="1" x14ac:dyDescent="0.25">
      <c r="A1293" s="6" t="s">
        <v>27</v>
      </c>
      <c r="B1293" s="6">
        <v>1128299</v>
      </c>
      <c r="C1293" s="7">
        <v>44510</v>
      </c>
      <c r="D1293" s="6" t="s">
        <v>28</v>
      </c>
      <c r="E1293" s="6" t="s">
        <v>61</v>
      </c>
      <c r="F1293" s="6" t="s">
        <v>62</v>
      </c>
      <c r="G1293" s="6" t="s">
        <v>20</v>
      </c>
      <c r="H1293" s="8">
        <v>0.65000000000000013</v>
      </c>
      <c r="I1293" s="9">
        <v>4000</v>
      </c>
      <c r="J1293" s="10">
        <v>2600.0000000000005</v>
      </c>
      <c r="K1293" s="10">
        <v>650.00000000000011</v>
      </c>
      <c r="L1293" s="11">
        <v>0.25</v>
      </c>
      <c r="M1293" s="28">
        <v>1950.0000000000005</v>
      </c>
    </row>
    <row r="1294" spans="1:13" ht="15.75" customHeight="1" x14ac:dyDescent="0.25">
      <c r="A1294" s="6" t="s">
        <v>27</v>
      </c>
      <c r="B1294" s="6">
        <v>1128299</v>
      </c>
      <c r="C1294" s="7">
        <v>44510</v>
      </c>
      <c r="D1294" s="6" t="s">
        <v>28</v>
      </c>
      <c r="E1294" s="6" t="s">
        <v>61</v>
      </c>
      <c r="F1294" s="6" t="s">
        <v>62</v>
      </c>
      <c r="G1294" s="6" t="s">
        <v>21</v>
      </c>
      <c r="H1294" s="8">
        <v>0.85000000000000009</v>
      </c>
      <c r="I1294" s="9">
        <v>3750</v>
      </c>
      <c r="J1294" s="10">
        <v>3187.5000000000005</v>
      </c>
      <c r="K1294" s="10">
        <v>478.12500000000006</v>
      </c>
      <c r="L1294" s="11">
        <v>0.15</v>
      </c>
      <c r="M1294" s="28">
        <v>2709.3750000000005</v>
      </c>
    </row>
    <row r="1295" spans="1:13" ht="15.75" customHeight="1" x14ac:dyDescent="0.25">
      <c r="A1295" s="6" t="s">
        <v>27</v>
      </c>
      <c r="B1295" s="6">
        <v>1128299</v>
      </c>
      <c r="C1295" s="7">
        <v>44510</v>
      </c>
      <c r="D1295" s="6" t="s">
        <v>28</v>
      </c>
      <c r="E1295" s="6" t="s">
        <v>61</v>
      </c>
      <c r="F1295" s="6" t="s">
        <v>62</v>
      </c>
      <c r="G1295" s="6" t="s">
        <v>22</v>
      </c>
      <c r="H1295" s="8">
        <v>0.90000000000000013</v>
      </c>
      <c r="I1295" s="9">
        <v>5000</v>
      </c>
      <c r="J1295" s="10">
        <v>4500.0000000000009</v>
      </c>
      <c r="K1295" s="10">
        <v>1800.0000000000005</v>
      </c>
      <c r="L1295" s="11">
        <v>0.4</v>
      </c>
      <c r="M1295" s="28">
        <v>2700.0000000000005</v>
      </c>
    </row>
    <row r="1296" spans="1:13" ht="15.75" customHeight="1" x14ac:dyDescent="0.25">
      <c r="A1296" s="6" t="s">
        <v>27</v>
      </c>
      <c r="B1296" s="6">
        <v>1128299</v>
      </c>
      <c r="C1296" s="7">
        <v>44539</v>
      </c>
      <c r="D1296" s="6" t="s">
        <v>28</v>
      </c>
      <c r="E1296" s="6" t="s">
        <v>61</v>
      </c>
      <c r="F1296" s="6" t="s">
        <v>62</v>
      </c>
      <c r="G1296" s="6" t="s">
        <v>17</v>
      </c>
      <c r="H1296" s="8">
        <v>0.75000000000000011</v>
      </c>
      <c r="I1296" s="9">
        <v>7000</v>
      </c>
      <c r="J1296" s="10">
        <v>5250.0000000000009</v>
      </c>
      <c r="K1296" s="10">
        <v>1312.5000000000002</v>
      </c>
      <c r="L1296" s="11">
        <v>0.25</v>
      </c>
      <c r="M1296" s="28">
        <v>3937.5000000000009</v>
      </c>
    </row>
    <row r="1297" spans="1:13" ht="15.75" customHeight="1" x14ac:dyDescent="0.25">
      <c r="A1297" s="6" t="s">
        <v>27</v>
      </c>
      <c r="B1297" s="6">
        <v>1128299</v>
      </c>
      <c r="C1297" s="7">
        <v>44539</v>
      </c>
      <c r="D1297" s="6" t="s">
        <v>28</v>
      </c>
      <c r="E1297" s="6" t="s">
        <v>61</v>
      </c>
      <c r="F1297" s="6" t="s">
        <v>62</v>
      </c>
      <c r="G1297" s="6" t="s">
        <v>18</v>
      </c>
      <c r="H1297" s="8">
        <v>0.8500000000000002</v>
      </c>
      <c r="I1297" s="9">
        <v>7000</v>
      </c>
      <c r="J1297" s="10">
        <v>5950.0000000000018</v>
      </c>
      <c r="K1297" s="10">
        <v>1190.0000000000005</v>
      </c>
      <c r="L1297" s="11">
        <v>0.2</v>
      </c>
      <c r="M1297" s="28">
        <v>4760.0000000000018</v>
      </c>
    </row>
    <row r="1298" spans="1:13" ht="15.75" customHeight="1" x14ac:dyDescent="0.25">
      <c r="A1298" s="6" t="s">
        <v>27</v>
      </c>
      <c r="B1298" s="6">
        <v>1128299</v>
      </c>
      <c r="C1298" s="7">
        <v>44539</v>
      </c>
      <c r="D1298" s="6" t="s">
        <v>28</v>
      </c>
      <c r="E1298" s="6" t="s">
        <v>61</v>
      </c>
      <c r="F1298" s="6" t="s">
        <v>62</v>
      </c>
      <c r="G1298" s="6" t="s">
        <v>19</v>
      </c>
      <c r="H1298" s="8">
        <v>0.80000000000000016</v>
      </c>
      <c r="I1298" s="9">
        <v>5000</v>
      </c>
      <c r="J1298" s="10">
        <v>4000.0000000000009</v>
      </c>
      <c r="K1298" s="10">
        <v>1000.0000000000002</v>
      </c>
      <c r="L1298" s="11">
        <v>0.25</v>
      </c>
      <c r="M1298" s="28">
        <v>3000.0000000000009</v>
      </c>
    </row>
    <row r="1299" spans="1:13" ht="15.75" customHeight="1" x14ac:dyDescent="0.25">
      <c r="A1299" s="6" t="s">
        <v>27</v>
      </c>
      <c r="B1299" s="6">
        <v>1128299</v>
      </c>
      <c r="C1299" s="7">
        <v>44539</v>
      </c>
      <c r="D1299" s="6" t="s">
        <v>28</v>
      </c>
      <c r="E1299" s="6" t="s">
        <v>61</v>
      </c>
      <c r="F1299" s="6" t="s">
        <v>62</v>
      </c>
      <c r="G1299" s="6" t="s">
        <v>20</v>
      </c>
      <c r="H1299" s="8">
        <v>0.80000000000000016</v>
      </c>
      <c r="I1299" s="9">
        <v>5000</v>
      </c>
      <c r="J1299" s="10">
        <v>4000.0000000000009</v>
      </c>
      <c r="K1299" s="10">
        <v>1000.0000000000002</v>
      </c>
      <c r="L1299" s="11">
        <v>0.25</v>
      </c>
      <c r="M1299" s="28">
        <v>3000.0000000000009</v>
      </c>
    </row>
    <row r="1300" spans="1:13" ht="15.75" customHeight="1" x14ac:dyDescent="0.25">
      <c r="A1300" s="6" t="s">
        <v>27</v>
      </c>
      <c r="B1300" s="6">
        <v>1128299</v>
      </c>
      <c r="C1300" s="7">
        <v>44539</v>
      </c>
      <c r="D1300" s="6" t="s">
        <v>28</v>
      </c>
      <c r="E1300" s="6" t="s">
        <v>61</v>
      </c>
      <c r="F1300" s="6" t="s">
        <v>62</v>
      </c>
      <c r="G1300" s="6" t="s">
        <v>21</v>
      </c>
      <c r="H1300" s="8">
        <v>0.90000000000000013</v>
      </c>
      <c r="I1300" s="9">
        <v>4250</v>
      </c>
      <c r="J1300" s="10">
        <v>3825.0000000000005</v>
      </c>
      <c r="K1300" s="10">
        <v>573.75</v>
      </c>
      <c r="L1300" s="11">
        <v>0.15</v>
      </c>
      <c r="M1300" s="28">
        <v>3251.2500000000005</v>
      </c>
    </row>
    <row r="1301" spans="1:13" ht="15.75" customHeight="1" x14ac:dyDescent="0.25">
      <c r="A1301" s="6" t="s">
        <v>27</v>
      </c>
      <c r="B1301" s="6">
        <v>1128299</v>
      </c>
      <c r="C1301" s="7">
        <v>44539</v>
      </c>
      <c r="D1301" s="6" t="s">
        <v>28</v>
      </c>
      <c r="E1301" s="6" t="s">
        <v>61</v>
      </c>
      <c r="F1301" s="6" t="s">
        <v>62</v>
      </c>
      <c r="G1301" s="6" t="s">
        <v>22</v>
      </c>
      <c r="H1301" s="8">
        <v>0.95000000000000018</v>
      </c>
      <c r="I1301" s="9">
        <v>5250</v>
      </c>
      <c r="J1301" s="10">
        <v>4987.5000000000009</v>
      </c>
      <c r="K1301" s="10">
        <v>1995.0000000000005</v>
      </c>
      <c r="L1301" s="11">
        <v>0.4</v>
      </c>
      <c r="M1301" s="28">
        <v>2992.5000000000005</v>
      </c>
    </row>
    <row r="1302" spans="1:13" ht="15.75" customHeight="1" x14ac:dyDescent="0.25">
      <c r="A1302" s="6" t="s">
        <v>27</v>
      </c>
      <c r="B1302" s="6">
        <v>1128299</v>
      </c>
      <c r="C1302" s="7">
        <v>44213</v>
      </c>
      <c r="D1302" s="6" t="s">
        <v>28</v>
      </c>
      <c r="E1302" s="6" t="s">
        <v>63</v>
      </c>
      <c r="F1302" s="6" t="s">
        <v>64</v>
      </c>
      <c r="G1302" s="6" t="s">
        <v>17</v>
      </c>
      <c r="H1302" s="8">
        <v>0.4</v>
      </c>
      <c r="I1302" s="9">
        <v>4250</v>
      </c>
      <c r="J1302" s="10">
        <v>1700</v>
      </c>
      <c r="K1302" s="10">
        <v>510</v>
      </c>
      <c r="L1302" s="11">
        <v>0.3</v>
      </c>
      <c r="M1302" s="28">
        <v>1190</v>
      </c>
    </row>
    <row r="1303" spans="1:13" ht="15.75" customHeight="1" x14ac:dyDescent="0.25">
      <c r="A1303" s="6" t="s">
        <v>27</v>
      </c>
      <c r="B1303" s="6">
        <v>1128299</v>
      </c>
      <c r="C1303" s="7">
        <v>44213</v>
      </c>
      <c r="D1303" s="6" t="s">
        <v>28</v>
      </c>
      <c r="E1303" s="6" t="s">
        <v>63</v>
      </c>
      <c r="F1303" s="6" t="s">
        <v>64</v>
      </c>
      <c r="G1303" s="6" t="s">
        <v>18</v>
      </c>
      <c r="H1303" s="8">
        <v>0.5</v>
      </c>
      <c r="I1303" s="9">
        <v>4250</v>
      </c>
      <c r="J1303" s="10">
        <v>2125</v>
      </c>
      <c r="K1303" s="10">
        <v>531.25</v>
      </c>
      <c r="L1303" s="11">
        <v>0.25</v>
      </c>
      <c r="M1303" s="28">
        <v>1593.75</v>
      </c>
    </row>
    <row r="1304" spans="1:13" ht="15.75" customHeight="1" x14ac:dyDescent="0.25">
      <c r="A1304" s="6" t="s">
        <v>27</v>
      </c>
      <c r="B1304" s="6">
        <v>1128299</v>
      </c>
      <c r="C1304" s="7">
        <v>44213</v>
      </c>
      <c r="D1304" s="6" t="s">
        <v>28</v>
      </c>
      <c r="E1304" s="6" t="s">
        <v>63</v>
      </c>
      <c r="F1304" s="6" t="s">
        <v>64</v>
      </c>
      <c r="G1304" s="6" t="s">
        <v>19</v>
      </c>
      <c r="H1304" s="8">
        <v>0.5</v>
      </c>
      <c r="I1304" s="9">
        <v>4250</v>
      </c>
      <c r="J1304" s="10">
        <v>2125</v>
      </c>
      <c r="K1304" s="10">
        <v>637.5</v>
      </c>
      <c r="L1304" s="11">
        <v>0.3</v>
      </c>
      <c r="M1304" s="28">
        <v>1487.5</v>
      </c>
    </row>
    <row r="1305" spans="1:13" ht="15.75" customHeight="1" x14ac:dyDescent="0.25">
      <c r="A1305" s="6" t="s">
        <v>27</v>
      </c>
      <c r="B1305" s="6">
        <v>1128299</v>
      </c>
      <c r="C1305" s="7">
        <v>44213</v>
      </c>
      <c r="D1305" s="6" t="s">
        <v>28</v>
      </c>
      <c r="E1305" s="6" t="s">
        <v>63</v>
      </c>
      <c r="F1305" s="6" t="s">
        <v>64</v>
      </c>
      <c r="G1305" s="6" t="s">
        <v>20</v>
      </c>
      <c r="H1305" s="8">
        <v>0.5</v>
      </c>
      <c r="I1305" s="9">
        <v>2750</v>
      </c>
      <c r="J1305" s="10">
        <v>1375</v>
      </c>
      <c r="K1305" s="10">
        <v>412.5</v>
      </c>
      <c r="L1305" s="11">
        <v>0.3</v>
      </c>
      <c r="M1305" s="28">
        <v>962.5</v>
      </c>
    </row>
    <row r="1306" spans="1:13" ht="15.75" customHeight="1" x14ac:dyDescent="0.25">
      <c r="A1306" s="6" t="s">
        <v>27</v>
      </c>
      <c r="B1306" s="6">
        <v>1128299</v>
      </c>
      <c r="C1306" s="7">
        <v>44213</v>
      </c>
      <c r="D1306" s="6" t="s">
        <v>28</v>
      </c>
      <c r="E1306" s="6" t="s">
        <v>63</v>
      </c>
      <c r="F1306" s="6" t="s">
        <v>64</v>
      </c>
      <c r="G1306" s="6" t="s">
        <v>21</v>
      </c>
      <c r="H1306" s="8">
        <v>0.55000000000000004</v>
      </c>
      <c r="I1306" s="9">
        <v>2250</v>
      </c>
      <c r="J1306" s="10">
        <v>1237.5</v>
      </c>
      <c r="K1306" s="10">
        <v>247.5</v>
      </c>
      <c r="L1306" s="11">
        <v>0.2</v>
      </c>
      <c r="M1306" s="28">
        <v>990</v>
      </c>
    </row>
    <row r="1307" spans="1:13" ht="15.75" customHeight="1" x14ac:dyDescent="0.25">
      <c r="A1307" s="6" t="s">
        <v>27</v>
      </c>
      <c r="B1307" s="6">
        <v>1128299</v>
      </c>
      <c r="C1307" s="7">
        <v>44213</v>
      </c>
      <c r="D1307" s="6" t="s">
        <v>28</v>
      </c>
      <c r="E1307" s="6" t="s">
        <v>63</v>
      </c>
      <c r="F1307" s="6" t="s">
        <v>64</v>
      </c>
      <c r="G1307" s="6" t="s">
        <v>22</v>
      </c>
      <c r="H1307" s="8">
        <v>0.5</v>
      </c>
      <c r="I1307" s="9">
        <v>4750</v>
      </c>
      <c r="J1307" s="10">
        <v>2375</v>
      </c>
      <c r="K1307" s="10">
        <v>1068.75</v>
      </c>
      <c r="L1307" s="11">
        <v>0.45</v>
      </c>
      <c r="M1307" s="28">
        <v>1306.25</v>
      </c>
    </row>
    <row r="1308" spans="1:13" ht="15.75" customHeight="1" x14ac:dyDescent="0.25">
      <c r="A1308" s="6" t="s">
        <v>27</v>
      </c>
      <c r="B1308" s="6">
        <v>1128299</v>
      </c>
      <c r="C1308" s="7">
        <v>44244</v>
      </c>
      <c r="D1308" s="6" t="s">
        <v>28</v>
      </c>
      <c r="E1308" s="6" t="s">
        <v>63</v>
      </c>
      <c r="F1308" s="6" t="s">
        <v>64</v>
      </c>
      <c r="G1308" s="6" t="s">
        <v>17</v>
      </c>
      <c r="H1308" s="8">
        <v>0.4</v>
      </c>
      <c r="I1308" s="9">
        <v>5250</v>
      </c>
      <c r="J1308" s="10">
        <v>2100</v>
      </c>
      <c r="K1308" s="10">
        <v>630</v>
      </c>
      <c r="L1308" s="11">
        <v>0.3</v>
      </c>
      <c r="M1308" s="28">
        <v>1470</v>
      </c>
    </row>
    <row r="1309" spans="1:13" ht="15.75" customHeight="1" x14ac:dyDescent="0.25">
      <c r="A1309" s="6" t="s">
        <v>27</v>
      </c>
      <c r="B1309" s="6">
        <v>1128299</v>
      </c>
      <c r="C1309" s="7">
        <v>44244</v>
      </c>
      <c r="D1309" s="6" t="s">
        <v>28</v>
      </c>
      <c r="E1309" s="6" t="s">
        <v>63</v>
      </c>
      <c r="F1309" s="6" t="s">
        <v>64</v>
      </c>
      <c r="G1309" s="6" t="s">
        <v>18</v>
      </c>
      <c r="H1309" s="8">
        <v>0.5</v>
      </c>
      <c r="I1309" s="9">
        <v>4250</v>
      </c>
      <c r="J1309" s="10">
        <v>2125</v>
      </c>
      <c r="K1309" s="10">
        <v>531.25</v>
      </c>
      <c r="L1309" s="11">
        <v>0.25</v>
      </c>
      <c r="M1309" s="28">
        <v>1593.75</v>
      </c>
    </row>
    <row r="1310" spans="1:13" ht="15.75" customHeight="1" x14ac:dyDescent="0.25">
      <c r="A1310" s="6" t="s">
        <v>27</v>
      </c>
      <c r="B1310" s="6">
        <v>1128299</v>
      </c>
      <c r="C1310" s="7">
        <v>44244</v>
      </c>
      <c r="D1310" s="6" t="s">
        <v>28</v>
      </c>
      <c r="E1310" s="6" t="s">
        <v>63</v>
      </c>
      <c r="F1310" s="6" t="s">
        <v>64</v>
      </c>
      <c r="G1310" s="6" t="s">
        <v>19</v>
      </c>
      <c r="H1310" s="8">
        <v>0.5</v>
      </c>
      <c r="I1310" s="9">
        <v>4250</v>
      </c>
      <c r="J1310" s="10">
        <v>2125</v>
      </c>
      <c r="K1310" s="10">
        <v>637.5</v>
      </c>
      <c r="L1310" s="11">
        <v>0.3</v>
      </c>
      <c r="M1310" s="28">
        <v>1487.5</v>
      </c>
    </row>
    <row r="1311" spans="1:13" ht="15.75" customHeight="1" x14ac:dyDescent="0.25">
      <c r="A1311" s="6" t="s">
        <v>27</v>
      </c>
      <c r="B1311" s="6">
        <v>1128299</v>
      </c>
      <c r="C1311" s="7">
        <v>44244</v>
      </c>
      <c r="D1311" s="6" t="s">
        <v>28</v>
      </c>
      <c r="E1311" s="6" t="s">
        <v>63</v>
      </c>
      <c r="F1311" s="6" t="s">
        <v>64</v>
      </c>
      <c r="G1311" s="6" t="s">
        <v>20</v>
      </c>
      <c r="H1311" s="8">
        <v>0.5</v>
      </c>
      <c r="I1311" s="9">
        <v>2750</v>
      </c>
      <c r="J1311" s="10">
        <v>1375</v>
      </c>
      <c r="K1311" s="10">
        <v>412.5</v>
      </c>
      <c r="L1311" s="11">
        <v>0.3</v>
      </c>
      <c r="M1311" s="28">
        <v>962.5</v>
      </c>
    </row>
    <row r="1312" spans="1:13" ht="15.75" customHeight="1" x14ac:dyDescent="0.25">
      <c r="A1312" s="6" t="s">
        <v>27</v>
      </c>
      <c r="B1312" s="6">
        <v>1128299</v>
      </c>
      <c r="C1312" s="7">
        <v>44244</v>
      </c>
      <c r="D1312" s="6" t="s">
        <v>28</v>
      </c>
      <c r="E1312" s="6" t="s">
        <v>63</v>
      </c>
      <c r="F1312" s="6" t="s">
        <v>64</v>
      </c>
      <c r="G1312" s="6" t="s">
        <v>21</v>
      </c>
      <c r="H1312" s="8">
        <v>0.55000000000000004</v>
      </c>
      <c r="I1312" s="9">
        <v>2000</v>
      </c>
      <c r="J1312" s="10">
        <v>1100</v>
      </c>
      <c r="K1312" s="10">
        <v>220</v>
      </c>
      <c r="L1312" s="11">
        <v>0.2</v>
      </c>
      <c r="M1312" s="28">
        <v>880</v>
      </c>
    </row>
    <row r="1313" spans="1:13" ht="15.75" customHeight="1" x14ac:dyDescent="0.25">
      <c r="A1313" s="6" t="s">
        <v>27</v>
      </c>
      <c r="B1313" s="6">
        <v>1128299</v>
      </c>
      <c r="C1313" s="7">
        <v>44244</v>
      </c>
      <c r="D1313" s="6" t="s">
        <v>28</v>
      </c>
      <c r="E1313" s="6" t="s">
        <v>63</v>
      </c>
      <c r="F1313" s="6" t="s">
        <v>64</v>
      </c>
      <c r="G1313" s="6" t="s">
        <v>22</v>
      </c>
      <c r="H1313" s="8">
        <v>0.5</v>
      </c>
      <c r="I1313" s="9">
        <v>4000</v>
      </c>
      <c r="J1313" s="10">
        <v>2000</v>
      </c>
      <c r="K1313" s="10">
        <v>900</v>
      </c>
      <c r="L1313" s="11">
        <v>0.45</v>
      </c>
      <c r="M1313" s="28">
        <v>1100</v>
      </c>
    </row>
    <row r="1314" spans="1:13" ht="15.75" customHeight="1" x14ac:dyDescent="0.25">
      <c r="A1314" s="6" t="s">
        <v>27</v>
      </c>
      <c r="B1314" s="6">
        <v>1128299</v>
      </c>
      <c r="C1314" s="7">
        <v>44271</v>
      </c>
      <c r="D1314" s="6" t="s">
        <v>28</v>
      </c>
      <c r="E1314" s="6" t="s">
        <v>63</v>
      </c>
      <c r="F1314" s="6" t="s">
        <v>64</v>
      </c>
      <c r="G1314" s="6" t="s">
        <v>17</v>
      </c>
      <c r="H1314" s="8">
        <v>0.5</v>
      </c>
      <c r="I1314" s="9">
        <v>5500</v>
      </c>
      <c r="J1314" s="10">
        <v>2750</v>
      </c>
      <c r="K1314" s="10">
        <v>825</v>
      </c>
      <c r="L1314" s="11">
        <v>0.3</v>
      </c>
      <c r="M1314" s="28">
        <v>1925</v>
      </c>
    </row>
    <row r="1315" spans="1:13" ht="15.75" customHeight="1" x14ac:dyDescent="0.25">
      <c r="A1315" s="6" t="s">
        <v>27</v>
      </c>
      <c r="B1315" s="6">
        <v>1128299</v>
      </c>
      <c r="C1315" s="7">
        <v>44271</v>
      </c>
      <c r="D1315" s="6" t="s">
        <v>28</v>
      </c>
      <c r="E1315" s="6" t="s">
        <v>63</v>
      </c>
      <c r="F1315" s="6" t="s">
        <v>64</v>
      </c>
      <c r="G1315" s="6" t="s">
        <v>18</v>
      </c>
      <c r="H1315" s="8">
        <v>0.6</v>
      </c>
      <c r="I1315" s="9">
        <v>4000</v>
      </c>
      <c r="J1315" s="10">
        <v>2400</v>
      </c>
      <c r="K1315" s="10">
        <v>600</v>
      </c>
      <c r="L1315" s="11">
        <v>0.25</v>
      </c>
      <c r="M1315" s="28">
        <v>1800</v>
      </c>
    </row>
    <row r="1316" spans="1:13" ht="15.75" customHeight="1" x14ac:dyDescent="0.25">
      <c r="A1316" s="6" t="s">
        <v>27</v>
      </c>
      <c r="B1316" s="6">
        <v>1128299</v>
      </c>
      <c r="C1316" s="7">
        <v>44271</v>
      </c>
      <c r="D1316" s="6" t="s">
        <v>28</v>
      </c>
      <c r="E1316" s="6" t="s">
        <v>63</v>
      </c>
      <c r="F1316" s="6" t="s">
        <v>64</v>
      </c>
      <c r="G1316" s="6" t="s">
        <v>19</v>
      </c>
      <c r="H1316" s="8">
        <v>0.64999999999999991</v>
      </c>
      <c r="I1316" s="9">
        <v>4250</v>
      </c>
      <c r="J1316" s="10">
        <v>2762.4999999999995</v>
      </c>
      <c r="K1316" s="10">
        <v>828.74999999999989</v>
      </c>
      <c r="L1316" s="11">
        <v>0.3</v>
      </c>
      <c r="M1316" s="28">
        <v>1933.7499999999995</v>
      </c>
    </row>
    <row r="1317" spans="1:13" ht="15.75" customHeight="1" x14ac:dyDescent="0.25">
      <c r="A1317" s="6" t="s">
        <v>27</v>
      </c>
      <c r="B1317" s="6">
        <v>1128299</v>
      </c>
      <c r="C1317" s="7">
        <v>44271</v>
      </c>
      <c r="D1317" s="6" t="s">
        <v>28</v>
      </c>
      <c r="E1317" s="6" t="s">
        <v>63</v>
      </c>
      <c r="F1317" s="6" t="s">
        <v>64</v>
      </c>
      <c r="G1317" s="6" t="s">
        <v>20</v>
      </c>
      <c r="H1317" s="8">
        <v>0.6</v>
      </c>
      <c r="I1317" s="9">
        <v>3250</v>
      </c>
      <c r="J1317" s="10">
        <v>1950</v>
      </c>
      <c r="K1317" s="10">
        <v>585</v>
      </c>
      <c r="L1317" s="11">
        <v>0.3</v>
      </c>
      <c r="M1317" s="28">
        <v>1365</v>
      </c>
    </row>
    <row r="1318" spans="1:13" ht="15.75" customHeight="1" x14ac:dyDescent="0.25">
      <c r="A1318" s="6" t="s">
        <v>27</v>
      </c>
      <c r="B1318" s="6">
        <v>1128299</v>
      </c>
      <c r="C1318" s="7">
        <v>44271</v>
      </c>
      <c r="D1318" s="6" t="s">
        <v>28</v>
      </c>
      <c r="E1318" s="6" t="s">
        <v>63</v>
      </c>
      <c r="F1318" s="6" t="s">
        <v>64</v>
      </c>
      <c r="G1318" s="6" t="s">
        <v>21</v>
      </c>
      <c r="H1318" s="8">
        <v>0.65</v>
      </c>
      <c r="I1318" s="9">
        <v>1750</v>
      </c>
      <c r="J1318" s="10">
        <v>1137.5</v>
      </c>
      <c r="K1318" s="10">
        <v>227.5</v>
      </c>
      <c r="L1318" s="11">
        <v>0.2</v>
      </c>
      <c r="M1318" s="28">
        <v>910</v>
      </c>
    </row>
    <row r="1319" spans="1:13" ht="15.75" customHeight="1" x14ac:dyDescent="0.25">
      <c r="A1319" s="6" t="s">
        <v>27</v>
      </c>
      <c r="B1319" s="6">
        <v>1128299</v>
      </c>
      <c r="C1319" s="7">
        <v>44271</v>
      </c>
      <c r="D1319" s="6" t="s">
        <v>28</v>
      </c>
      <c r="E1319" s="6" t="s">
        <v>63</v>
      </c>
      <c r="F1319" s="6" t="s">
        <v>64</v>
      </c>
      <c r="G1319" s="6" t="s">
        <v>22</v>
      </c>
      <c r="H1319" s="8">
        <v>0.6</v>
      </c>
      <c r="I1319" s="9">
        <v>3750</v>
      </c>
      <c r="J1319" s="10">
        <v>2250</v>
      </c>
      <c r="K1319" s="10">
        <v>1012.5</v>
      </c>
      <c r="L1319" s="11">
        <v>0.45</v>
      </c>
      <c r="M1319" s="28">
        <v>1237.5</v>
      </c>
    </row>
    <row r="1320" spans="1:13" ht="15.75" customHeight="1" x14ac:dyDescent="0.25">
      <c r="A1320" s="6" t="s">
        <v>27</v>
      </c>
      <c r="B1320" s="6">
        <v>1128299</v>
      </c>
      <c r="C1320" s="7">
        <v>44303</v>
      </c>
      <c r="D1320" s="6" t="s">
        <v>28</v>
      </c>
      <c r="E1320" s="6" t="s">
        <v>63</v>
      </c>
      <c r="F1320" s="6" t="s">
        <v>64</v>
      </c>
      <c r="G1320" s="6" t="s">
        <v>17</v>
      </c>
      <c r="H1320" s="8">
        <v>0.65</v>
      </c>
      <c r="I1320" s="9">
        <v>5500</v>
      </c>
      <c r="J1320" s="10">
        <v>3575</v>
      </c>
      <c r="K1320" s="10">
        <v>1072.5</v>
      </c>
      <c r="L1320" s="11">
        <v>0.3</v>
      </c>
      <c r="M1320" s="28">
        <v>2502.5</v>
      </c>
    </row>
    <row r="1321" spans="1:13" ht="15.75" customHeight="1" x14ac:dyDescent="0.25">
      <c r="A1321" s="6" t="s">
        <v>27</v>
      </c>
      <c r="B1321" s="6">
        <v>1128299</v>
      </c>
      <c r="C1321" s="7">
        <v>44303</v>
      </c>
      <c r="D1321" s="6" t="s">
        <v>28</v>
      </c>
      <c r="E1321" s="6" t="s">
        <v>63</v>
      </c>
      <c r="F1321" s="6" t="s">
        <v>64</v>
      </c>
      <c r="G1321" s="6" t="s">
        <v>18</v>
      </c>
      <c r="H1321" s="8">
        <v>0.70000000000000007</v>
      </c>
      <c r="I1321" s="9">
        <v>3500</v>
      </c>
      <c r="J1321" s="10">
        <v>2450.0000000000005</v>
      </c>
      <c r="K1321" s="10">
        <v>612.50000000000011</v>
      </c>
      <c r="L1321" s="11">
        <v>0.25</v>
      </c>
      <c r="M1321" s="28">
        <v>1837.5000000000005</v>
      </c>
    </row>
    <row r="1322" spans="1:13" ht="15.75" customHeight="1" x14ac:dyDescent="0.25">
      <c r="A1322" s="6" t="s">
        <v>27</v>
      </c>
      <c r="B1322" s="6">
        <v>1128299</v>
      </c>
      <c r="C1322" s="7">
        <v>44303</v>
      </c>
      <c r="D1322" s="6" t="s">
        <v>28</v>
      </c>
      <c r="E1322" s="6" t="s">
        <v>63</v>
      </c>
      <c r="F1322" s="6" t="s">
        <v>64</v>
      </c>
      <c r="G1322" s="6" t="s">
        <v>19</v>
      </c>
      <c r="H1322" s="8">
        <v>0.70000000000000007</v>
      </c>
      <c r="I1322" s="9">
        <v>4000</v>
      </c>
      <c r="J1322" s="10">
        <v>2800.0000000000005</v>
      </c>
      <c r="K1322" s="10">
        <v>840.00000000000011</v>
      </c>
      <c r="L1322" s="11">
        <v>0.3</v>
      </c>
      <c r="M1322" s="28">
        <v>1960.0000000000005</v>
      </c>
    </row>
    <row r="1323" spans="1:13" ht="15.75" customHeight="1" x14ac:dyDescent="0.25">
      <c r="A1323" s="6" t="s">
        <v>27</v>
      </c>
      <c r="B1323" s="6">
        <v>1128299</v>
      </c>
      <c r="C1323" s="7">
        <v>44303</v>
      </c>
      <c r="D1323" s="6" t="s">
        <v>28</v>
      </c>
      <c r="E1323" s="6" t="s">
        <v>63</v>
      </c>
      <c r="F1323" s="6" t="s">
        <v>64</v>
      </c>
      <c r="G1323" s="6" t="s">
        <v>20</v>
      </c>
      <c r="H1323" s="8">
        <v>0.55000000000000004</v>
      </c>
      <c r="I1323" s="9">
        <v>3000</v>
      </c>
      <c r="J1323" s="10">
        <v>1650.0000000000002</v>
      </c>
      <c r="K1323" s="10">
        <v>495.00000000000006</v>
      </c>
      <c r="L1323" s="11">
        <v>0.3</v>
      </c>
      <c r="M1323" s="28">
        <v>1155.0000000000002</v>
      </c>
    </row>
    <row r="1324" spans="1:13" ht="15.75" customHeight="1" x14ac:dyDescent="0.25">
      <c r="A1324" s="6" t="s">
        <v>27</v>
      </c>
      <c r="B1324" s="6">
        <v>1128299</v>
      </c>
      <c r="C1324" s="7">
        <v>44303</v>
      </c>
      <c r="D1324" s="6" t="s">
        <v>28</v>
      </c>
      <c r="E1324" s="6" t="s">
        <v>63</v>
      </c>
      <c r="F1324" s="6" t="s">
        <v>64</v>
      </c>
      <c r="G1324" s="6" t="s">
        <v>21</v>
      </c>
      <c r="H1324" s="8">
        <v>0.60000000000000009</v>
      </c>
      <c r="I1324" s="9">
        <v>2000</v>
      </c>
      <c r="J1324" s="10">
        <v>1200.0000000000002</v>
      </c>
      <c r="K1324" s="10">
        <v>240.00000000000006</v>
      </c>
      <c r="L1324" s="11">
        <v>0.2</v>
      </c>
      <c r="M1324" s="28">
        <v>960.00000000000023</v>
      </c>
    </row>
    <row r="1325" spans="1:13" ht="15.75" customHeight="1" x14ac:dyDescent="0.25">
      <c r="A1325" s="6" t="s">
        <v>27</v>
      </c>
      <c r="B1325" s="6">
        <v>1128299</v>
      </c>
      <c r="C1325" s="7">
        <v>44303</v>
      </c>
      <c r="D1325" s="6" t="s">
        <v>28</v>
      </c>
      <c r="E1325" s="6" t="s">
        <v>63</v>
      </c>
      <c r="F1325" s="6" t="s">
        <v>64</v>
      </c>
      <c r="G1325" s="6" t="s">
        <v>22</v>
      </c>
      <c r="H1325" s="8">
        <v>0.75000000000000011</v>
      </c>
      <c r="I1325" s="9">
        <v>3750</v>
      </c>
      <c r="J1325" s="10">
        <v>2812.5000000000005</v>
      </c>
      <c r="K1325" s="10">
        <v>1265.6250000000002</v>
      </c>
      <c r="L1325" s="11">
        <v>0.45</v>
      </c>
      <c r="M1325" s="28">
        <v>1546.8750000000002</v>
      </c>
    </row>
    <row r="1326" spans="1:13" ht="15.75" customHeight="1" x14ac:dyDescent="0.25">
      <c r="A1326" s="6" t="s">
        <v>27</v>
      </c>
      <c r="B1326" s="6">
        <v>1128299</v>
      </c>
      <c r="C1326" s="7">
        <v>44334</v>
      </c>
      <c r="D1326" s="6" t="s">
        <v>28</v>
      </c>
      <c r="E1326" s="6" t="s">
        <v>63</v>
      </c>
      <c r="F1326" s="6" t="s">
        <v>64</v>
      </c>
      <c r="G1326" s="6" t="s">
        <v>17</v>
      </c>
      <c r="H1326" s="8">
        <v>0.6</v>
      </c>
      <c r="I1326" s="9">
        <v>5750</v>
      </c>
      <c r="J1326" s="10">
        <v>3450</v>
      </c>
      <c r="K1326" s="10">
        <v>1035</v>
      </c>
      <c r="L1326" s="11">
        <v>0.3</v>
      </c>
      <c r="M1326" s="28">
        <v>2415</v>
      </c>
    </row>
    <row r="1327" spans="1:13" ht="15.75" customHeight="1" x14ac:dyDescent="0.25">
      <c r="A1327" s="6" t="s">
        <v>27</v>
      </c>
      <c r="B1327" s="6">
        <v>1128299</v>
      </c>
      <c r="C1327" s="7">
        <v>44334</v>
      </c>
      <c r="D1327" s="6" t="s">
        <v>28</v>
      </c>
      <c r="E1327" s="6" t="s">
        <v>63</v>
      </c>
      <c r="F1327" s="6" t="s">
        <v>64</v>
      </c>
      <c r="G1327" s="6" t="s">
        <v>18</v>
      </c>
      <c r="H1327" s="8">
        <v>0.65</v>
      </c>
      <c r="I1327" s="9">
        <v>4250</v>
      </c>
      <c r="J1327" s="10">
        <v>2762.5</v>
      </c>
      <c r="K1327" s="10">
        <v>690.625</v>
      </c>
      <c r="L1327" s="11">
        <v>0.25</v>
      </c>
      <c r="M1327" s="28">
        <v>2071.875</v>
      </c>
    </row>
    <row r="1328" spans="1:13" ht="15.75" customHeight="1" x14ac:dyDescent="0.25">
      <c r="A1328" s="6" t="s">
        <v>27</v>
      </c>
      <c r="B1328" s="6">
        <v>1128299</v>
      </c>
      <c r="C1328" s="7">
        <v>44334</v>
      </c>
      <c r="D1328" s="6" t="s">
        <v>28</v>
      </c>
      <c r="E1328" s="6" t="s">
        <v>63</v>
      </c>
      <c r="F1328" s="6" t="s">
        <v>64</v>
      </c>
      <c r="G1328" s="6" t="s">
        <v>19</v>
      </c>
      <c r="H1328" s="8">
        <v>0.65</v>
      </c>
      <c r="I1328" s="9">
        <v>4250</v>
      </c>
      <c r="J1328" s="10">
        <v>2762.5</v>
      </c>
      <c r="K1328" s="10">
        <v>828.75</v>
      </c>
      <c r="L1328" s="11">
        <v>0.3</v>
      </c>
      <c r="M1328" s="28">
        <v>1933.75</v>
      </c>
    </row>
    <row r="1329" spans="1:13" ht="15.75" customHeight="1" x14ac:dyDescent="0.25">
      <c r="A1329" s="6" t="s">
        <v>27</v>
      </c>
      <c r="B1329" s="6">
        <v>1128299</v>
      </c>
      <c r="C1329" s="7">
        <v>44334</v>
      </c>
      <c r="D1329" s="6" t="s">
        <v>28</v>
      </c>
      <c r="E1329" s="6" t="s">
        <v>63</v>
      </c>
      <c r="F1329" s="6" t="s">
        <v>64</v>
      </c>
      <c r="G1329" s="6" t="s">
        <v>20</v>
      </c>
      <c r="H1329" s="8">
        <v>0.6</v>
      </c>
      <c r="I1329" s="9">
        <v>3250</v>
      </c>
      <c r="J1329" s="10">
        <v>1950</v>
      </c>
      <c r="K1329" s="10">
        <v>585</v>
      </c>
      <c r="L1329" s="11">
        <v>0.3</v>
      </c>
      <c r="M1329" s="28">
        <v>1365</v>
      </c>
    </row>
    <row r="1330" spans="1:13" ht="15.75" customHeight="1" x14ac:dyDescent="0.25">
      <c r="A1330" s="6" t="s">
        <v>27</v>
      </c>
      <c r="B1330" s="6">
        <v>1128299</v>
      </c>
      <c r="C1330" s="7">
        <v>44334</v>
      </c>
      <c r="D1330" s="6" t="s">
        <v>28</v>
      </c>
      <c r="E1330" s="6" t="s">
        <v>63</v>
      </c>
      <c r="F1330" s="6" t="s">
        <v>64</v>
      </c>
      <c r="G1330" s="6" t="s">
        <v>21</v>
      </c>
      <c r="H1330" s="8">
        <v>0.54999999999999993</v>
      </c>
      <c r="I1330" s="9">
        <v>2250</v>
      </c>
      <c r="J1330" s="10">
        <v>1237.4999999999998</v>
      </c>
      <c r="K1330" s="10">
        <v>247.49999999999997</v>
      </c>
      <c r="L1330" s="11">
        <v>0.2</v>
      </c>
      <c r="M1330" s="28">
        <v>989.99999999999977</v>
      </c>
    </row>
    <row r="1331" spans="1:13" ht="15.75" customHeight="1" x14ac:dyDescent="0.25">
      <c r="A1331" s="6" t="s">
        <v>27</v>
      </c>
      <c r="B1331" s="6">
        <v>1128299</v>
      </c>
      <c r="C1331" s="7">
        <v>44334</v>
      </c>
      <c r="D1331" s="6" t="s">
        <v>28</v>
      </c>
      <c r="E1331" s="6" t="s">
        <v>63</v>
      </c>
      <c r="F1331" s="6" t="s">
        <v>64</v>
      </c>
      <c r="G1331" s="6" t="s">
        <v>22</v>
      </c>
      <c r="H1331" s="8">
        <v>0.7</v>
      </c>
      <c r="I1331" s="9">
        <v>5750</v>
      </c>
      <c r="J1331" s="10">
        <v>4024.9999999999995</v>
      </c>
      <c r="K1331" s="10">
        <v>1811.2499999999998</v>
      </c>
      <c r="L1331" s="11">
        <v>0.45</v>
      </c>
      <c r="M1331" s="28">
        <v>2213.75</v>
      </c>
    </row>
    <row r="1332" spans="1:13" ht="15.75" customHeight="1" x14ac:dyDescent="0.25">
      <c r="A1332" s="6" t="s">
        <v>27</v>
      </c>
      <c r="B1332" s="6">
        <v>1128299</v>
      </c>
      <c r="C1332" s="7">
        <v>44364</v>
      </c>
      <c r="D1332" s="6" t="s">
        <v>28</v>
      </c>
      <c r="E1332" s="6" t="s">
        <v>63</v>
      </c>
      <c r="F1332" s="6" t="s">
        <v>64</v>
      </c>
      <c r="G1332" s="6" t="s">
        <v>17</v>
      </c>
      <c r="H1332" s="8">
        <v>0.64999999999999991</v>
      </c>
      <c r="I1332" s="9">
        <v>8250</v>
      </c>
      <c r="J1332" s="10">
        <v>5362.4999999999991</v>
      </c>
      <c r="K1332" s="10">
        <v>1608.7499999999998</v>
      </c>
      <c r="L1332" s="11">
        <v>0.3</v>
      </c>
      <c r="M1332" s="28">
        <v>3753.7499999999991</v>
      </c>
    </row>
    <row r="1333" spans="1:13" ht="15.75" customHeight="1" x14ac:dyDescent="0.25">
      <c r="A1333" s="6" t="s">
        <v>27</v>
      </c>
      <c r="B1333" s="6">
        <v>1128299</v>
      </c>
      <c r="C1333" s="7">
        <v>44364</v>
      </c>
      <c r="D1333" s="6" t="s">
        <v>28</v>
      </c>
      <c r="E1333" s="6" t="s">
        <v>63</v>
      </c>
      <c r="F1333" s="6" t="s">
        <v>64</v>
      </c>
      <c r="G1333" s="6" t="s">
        <v>18</v>
      </c>
      <c r="H1333" s="8">
        <v>0.7</v>
      </c>
      <c r="I1333" s="9">
        <v>7000</v>
      </c>
      <c r="J1333" s="10">
        <v>4900</v>
      </c>
      <c r="K1333" s="10">
        <v>1225</v>
      </c>
      <c r="L1333" s="11">
        <v>0.25</v>
      </c>
      <c r="M1333" s="28">
        <v>3675</v>
      </c>
    </row>
    <row r="1334" spans="1:13" ht="15.75" customHeight="1" x14ac:dyDescent="0.25">
      <c r="A1334" s="6" t="s">
        <v>27</v>
      </c>
      <c r="B1334" s="6">
        <v>1128299</v>
      </c>
      <c r="C1334" s="7">
        <v>44364</v>
      </c>
      <c r="D1334" s="6" t="s">
        <v>28</v>
      </c>
      <c r="E1334" s="6" t="s">
        <v>63</v>
      </c>
      <c r="F1334" s="6" t="s">
        <v>64</v>
      </c>
      <c r="G1334" s="6" t="s">
        <v>19</v>
      </c>
      <c r="H1334" s="8">
        <v>0.85</v>
      </c>
      <c r="I1334" s="9">
        <v>7000</v>
      </c>
      <c r="J1334" s="10">
        <v>5950</v>
      </c>
      <c r="K1334" s="10">
        <v>1785</v>
      </c>
      <c r="L1334" s="11">
        <v>0.3</v>
      </c>
      <c r="M1334" s="28">
        <v>4165</v>
      </c>
    </row>
    <row r="1335" spans="1:13" ht="15.75" customHeight="1" x14ac:dyDescent="0.25">
      <c r="A1335" s="6" t="s">
        <v>27</v>
      </c>
      <c r="B1335" s="6">
        <v>1128299</v>
      </c>
      <c r="C1335" s="7">
        <v>44364</v>
      </c>
      <c r="D1335" s="6" t="s">
        <v>28</v>
      </c>
      <c r="E1335" s="6" t="s">
        <v>63</v>
      </c>
      <c r="F1335" s="6" t="s">
        <v>64</v>
      </c>
      <c r="G1335" s="6" t="s">
        <v>20</v>
      </c>
      <c r="H1335" s="8">
        <v>0.85</v>
      </c>
      <c r="I1335" s="9">
        <v>5750</v>
      </c>
      <c r="J1335" s="10">
        <v>4887.5</v>
      </c>
      <c r="K1335" s="10">
        <v>1466.25</v>
      </c>
      <c r="L1335" s="11">
        <v>0.3</v>
      </c>
      <c r="M1335" s="28">
        <v>3421.25</v>
      </c>
    </row>
    <row r="1336" spans="1:13" ht="15.75" customHeight="1" x14ac:dyDescent="0.25">
      <c r="A1336" s="6" t="s">
        <v>27</v>
      </c>
      <c r="B1336" s="6">
        <v>1128299</v>
      </c>
      <c r="C1336" s="7">
        <v>44364</v>
      </c>
      <c r="D1336" s="6" t="s">
        <v>28</v>
      </c>
      <c r="E1336" s="6" t="s">
        <v>63</v>
      </c>
      <c r="F1336" s="6" t="s">
        <v>64</v>
      </c>
      <c r="G1336" s="6" t="s">
        <v>21</v>
      </c>
      <c r="H1336" s="8">
        <v>0.95000000000000007</v>
      </c>
      <c r="I1336" s="9">
        <v>4500</v>
      </c>
      <c r="J1336" s="10">
        <v>4275</v>
      </c>
      <c r="K1336" s="10">
        <v>855</v>
      </c>
      <c r="L1336" s="11">
        <v>0.2</v>
      </c>
      <c r="M1336" s="28">
        <v>3420</v>
      </c>
    </row>
    <row r="1337" spans="1:13" ht="15.75" customHeight="1" x14ac:dyDescent="0.25">
      <c r="A1337" s="6" t="s">
        <v>27</v>
      </c>
      <c r="B1337" s="6">
        <v>1128299</v>
      </c>
      <c r="C1337" s="7">
        <v>44364</v>
      </c>
      <c r="D1337" s="6" t="s">
        <v>28</v>
      </c>
      <c r="E1337" s="6" t="s">
        <v>63</v>
      </c>
      <c r="F1337" s="6" t="s">
        <v>64</v>
      </c>
      <c r="G1337" s="6" t="s">
        <v>22</v>
      </c>
      <c r="H1337" s="8">
        <v>1.1000000000000001</v>
      </c>
      <c r="I1337" s="9">
        <v>7500</v>
      </c>
      <c r="J1337" s="10">
        <v>8250</v>
      </c>
      <c r="K1337" s="10">
        <v>3712.5</v>
      </c>
      <c r="L1337" s="11">
        <v>0.45</v>
      </c>
      <c r="M1337" s="28">
        <v>4537.5</v>
      </c>
    </row>
    <row r="1338" spans="1:13" ht="15.75" customHeight="1" x14ac:dyDescent="0.25">
      <c r="A1338" s="6" t="s">
        <v>27</v>
      </c>
      <c r="B1338" s="6">
        <v>1128299</v>
      </c>
      <c r="C1338" s="7">
        <v>44393</v>
      </c>
      <c r="D1338" s="6" t="s">
        <v>28</v>
      </c>
      <c r="E1338" s="6" t="s">
        <v>63</v>
      </c>
      <c r="F1338" s="6" t="s">
        <v>64</v>
      </c>
      <c r="G1338" s="6" t="s">
        <v>17</v>
      </c>
      <c r="H1338" s="8">
        <v>0.9</v>
      </c>
      <c r="I1338" s="9">
        <v>9000</v>
      </c>
      <c r="J1338" s="10">
        <v>8100</v>
      </c>
      <c r="K1338" s="10">
        <v>2430</v>
      </c>
      <c r="L1338" s="11">
        <v>0.3</v>
      </c>
      <c r="M1338" s="28">
        <v>5670</v>
      </c>
    </row>
    <row r="1339" spans="1:13" ht="15.75" customHeight="1" x14ac:dyDescent="0.25">
      <c r="A1339" s="6" t="s">
        <v>27</v>
      </c>
      <c r="B1339" s="6">
        <v>1128299</v>
      </c>
      <c r="C1339" s="7">
        <v>44393</v>
      </c>
      <c r="D1339" s="6" t="s">
        <v>28</v>
      </c>
      <c r="E1339" s="6" t="s">
        <v>63</v>
      </c>
      <c r="F1339" s="6" t="s">
        <v>64</v>
      </c>
      <c r="G1339" s="6" t="s">
        <v>18</v>
      </c>
      <c r="H1339" s="8">
        <v>0.95000000000000007</v>
      </c>
      <c r="I1339" s="9">
        <v>7500</v>
      </c>
      <c r="J1339" s="10">
        <v>7125.0000000000009</v>
      </c>
      <c r="K1339" s="10">
        <v>1781.2500000000002</v>
      </c>
      <c r="L1339" s="11">
        <v>0.25</v>
      </c>
      <c r="M1339" s="28">
        <v>5343.7500000000009</v>
      </c>
    </row>
    <row r="1340" spans="1:13" ht="15.75" customHeight="1" x14ac:dyDescent="0.25">
      <c r="A1340" s="6" t="s">
        <v>27</v>
      </c>
      <c r="B1340" s="6">
        <v>1128299</v>
      </c>
      <c r="C1340" s="7">
        <v>44393</v>
      </c>
      <c r="D1340" s="6" t="s">
        <v>28</v>
      </c>
      <c r="E1340" s="6" t="s">
        <v>63</v>
      </c>
      <c r="F1340" s="6" t="s">
        <v>64</v>
      </c>
      <c r="G1340" s="6" t="s">
        <v>19</v>
      </c>
      <c r="H1340" s="8">
        <v>0.95000000000000007</v>
      </c>
      <c r="I1340" s="9">
        <v>7000</v>
      </c>
      <c r="J1340" s="10">
        <v>6650.0000000000009</v>
      </c>
      <c r="K1340" s="10">
        <v>1995.0000000000002</v>
      </c>
      <c r="L1340" s="11">
        <v>0.3</v>
      </c>
      <c r="M1340" s="28">
        <v>4655.0000000000009</v>
      </c>
    </row>
    <row r="1341" spans="1:13" ht="15.75" customHeight="1" x14ac:dyDescent="0.25">
      <c r="A1341" s="6" t="s">
        <v>27</v>
      </c>
      <c r="B1341" s="6">
        <v>1128299</v>
      </c>
      <c r="C1341" s="7">
        <v>44393</v>
      </c>
      <c r="D1341" s="6" t="s">
        <v>28</v>
      </c>
      <c r="E1341" s="6" t="s">
        <v>63</v>
      </c>
      <c r="F1341" s="6" t="s">
        <v>64</v>
      </c>
      <c r="G1341" s="6" t="s">
        <v>20</v>
      </c>
      <c r="H1341" s="8">
        <v>0.9</v>
      </c>
      <c r="I1341" s="9">
        <v>6000</v>
      </c>
      <c r="J1341" s="10">
        <v>5400</v>
      </c>
      <c r="K1341" s="10">
        <v>1620</v>
      </c>
      <c r="L1341" s="11">
        <v>0.3</v>
      </c>
      <c r="M1341" s="28">
        <v>3780</v>
      </c>
    </row>
    <row r="1342" spans="1:13" ht="15.75" customHeight="1" x14ac:dyDescent="0.25">
      <c r="A1342" s="6" t="s">
        <v>27</v>
      </c>
      <c r="B1342" s="6">
        <v>1128299</v>
      </c>
      <c r="C1342" s="7">
        <v>44393</v>
      </c>
      <c r="D1342" s="6" t="s">
        <v>28</v>
      </c>
      <c r="E1342" s="6" t="s">
        <v>63</v>
      </c>
      <c r="F1342" s="6" t="s">
        <v>64</v>
      </c>
      <c r="G1342" s="6" t="s">
        <v>21</v>
      </c>
      <c r="H1342" s="8">
        <v>0.95000000000000007</v>
      </c>
      <c r="I1342" s="9">
        <v>6500</v>
      </c>
      <c r="J1342" s="10">
        <v>6175</v>
      </c>
      <c r="K1342" s="10">
        <v>1235</v>
      </c>
      <c r="L1342" s="11">
        <v>0.2</v>
      </c>
      <c r="M1342" s="28">
        <v>4940</v>
      </c>
    </row>
    <row r="1343" spans="1:13" ht="15.75" customHeight="1" x14ac:dyDescent="0.25">
      <c r="A1343" s="6" t="s">
        <v>27</v>
      </c>
      <c r="B1343" s="6">
        <v>1128299</v>
      </c>
      <c r="C1343" s="7">
        <v>44393</v>
      </c>
      <c r="D1343" s="6" t="s">
        <v>28</v>
      </c>
      <c r="E1343" s="6" t="s">
        <v>63</v>
      </c>
      <c r="F1343" s="6" t="s">
        <v>64</v>
      </c>
      <c r="G1343" s="6" t="s">
        <v>22</v>
      </c>
      <c r="H1343" s="8">
        <v>1.1000000000000001</v>
      </c>
      <c r="I1343" s="9">
        <v>6500</v>
      </c>
      <c r="J1343" s="10">
        <v>7150.0000000000009</v>
      </c>
      <c r="K1343" s="10">
        <v>3217.5000000000005</v>
      </c>
      <c r="L1343" s="11">
        <v>0.45</v>
      </c>
      <c r="M1343" s="28">
        <v>3932.5000000000005</v>
      </c>
    </row>
    <row r="1344" spans="1:13" ht="15.75" customHeight="1" x14ac:dyDescent="0.25">
      <c r="A1344" s="6" t="s">
        <v>27</v>
      </c>
      <c r="B1344" s="6">
        <v>1128299</v>
      </c>
      <c r="C1344" s="7">
        <v>44425</v>
      </c>
      <c r="D1344" s="6" t="s">
        <v>28</v>
      </c>
      <c r="E1344" s="6" t="s">
        <v>63</v>
      </c>
      <c r="F1344" s="6" t="s">
        <v>64</v>
      </c>
      <c r="G1344" s="6" t="s">
        <v>17</v>
      </c>
      <c r="H1344" s="8">
        <v>0.95000000000000007</v>
      </c>
      <c r="I1344" s="9">
        <v>8500</v>
      </c>
      <c r="J1344" s="10">
        <v>8075.0000000000009</v>
      </c>
      <c r="K1344" s="10">
        <v>2422.5</v>
      </c>
      <c r="L1344" s="11">
        <v>0.3</v>
      </c>
      <c r="M1344" s="28">
        <v>5652.5000000000009</v>
      </c>
    </row>
    <row r="1345" spans="1:13" ht="15.75" customHeight="1" x14ac:dyDescent="0.25">
      <c r="A1345" s="6" t="s">
        <v>27</v>
      </c>
      <c r="B1345" s="6">
        <v>1128299</v>
      </c>
      <c r="C1345" s="7">
        <v>44425</v>
      </c>
      <c r="D1345" s="6" t="s">
        <v>28</v>
      </c>
      <c r="E1345" s="6" t="s">
        <v>63</v>
      </c>
      <c r="F1345" s="6" t="s">
        <v>64</v>
      </c>
      <c r="G1345" s="6" t="s">
        <v>18</v>
      </c>
      <c r="H1345" s="8">
        <v>0.85000000000000009</v>
      </c>
      <c r="I1345" s="9">
        <v>8250</v>
      </c>
      <c r="J1345" s="10">
        <v>7012.5000000000009</v>
      </c>
      <c r="K1345" s="10">
        <v>1753.1250000000002</v>
      </c>
      <c r="L1345" s="11">
        <v>0.25</v>
      </c>
      <c r="M1345" s="28">
        <v>5259.3750000000009</v>
      </c>
    </row>
    <row r="1346" spans="1:13" ht="15.75" customHeight="1" x14ac:dyDescent="0.25">
      <c r="A1346" s="6" t="s">
        <v>27</v>
      </c>
      <c r="B1346" s="6">
        <v>1128299</v>
      </c>
      <c r="C1346" s="7">
        <v>44425</v>
      </c>
      <c r="D1346" s="6" t="s">
        <v>28</v>
      </c>
      <c r="E1346" s="6" t="s">
        <v>63</v>
      </c>
      <c r="F1346" s="6" t="s">
        <v>64</v>
      </c>
      <c r="G1346" s="6" t="s">
        <v>19</v>
      </c>
      <c r="H1346" s="8">
        <v>0.8</v>
      </c>
      <c r="I1346" s="9">
        <v>7000</v>
      </c>
      <c r="J1346" s="10">
        <v>5600</v>
      </c>
      <c r="K1346" s="10">
        <v>1680</v>
      </c>
      <c r="L1346" s="11">
        <v>0.3</v>
      </c>
      <c r="M1346" s="28">
        <v>3920</v>
      </c>
    </row>
    <row r="1347" spans="1:13" ht="15.75" customHeight="1" x14ac:dyDescent="0.25">
      <c r="A1347" s="6" t="s">
        <v>27</v>
      </c>
      <c r="B1347" s="6">
        <v>1128299</v>
      </c>
      <c r="C1347" s="7">
        <v>44425</v>
      </c>
      <c r="D1347" s="6" t="s">
        <v>28</v>
      </c>
      <c r="E1347" s="6" t="s">
        <v>63</v>
      </c>
      <c r="F1347" s="6" t="s">
        <v>64</v>
      </c>
      <c r="G1347" s="6" t="s">
        <v>20</v>
      </c>
      <c r="H1347" s="8">
        <v>0.8</v>
      </c>
      <c r="I1347" s="9">
        <v>4750</v>
      </c>
      <c r="J1347" s="10">
        <v>3800</v>
      </c>
      <c r="K1347" s="10">
        <v>1140</v>
      </c>
      <c r="L1347" s="11">
        <v>0.3</v>
      </c>
      <c r="M1347" s="28">
        <v>2660</v>
      </c>
    </row>
    <row r="1348" spans="1:13" ht="15.75" customHeight="1" x14ac:dyDescent="0.25">
      <c r="A1348" s="6" t="s">
        <v>27</v>
      </c>
      <c r="B1348" s="6">
        <v>1128299</v>
      </c>
      <c r="C1348" s="7">
        <v>44425</v>
      </c>
      <c r="D1348" s="6" t="s">
        <v>28</v>
      </c>
      <c r="E1348" s="6" t="s">
        <v>63</v>
      </c>
      <c r="F1348" s="6" t="s">
        <v>64</v>
      </c>
      <c r="G1348" s="6" t="s">
        <v>21</v>
      </c>
      <c r="H1348" s="8">
        <v>0.79999999999999993</v>
      </c>
      <c r="I1348" s="9">
        <v>4750</v>
      </c>
      <c r="J1348" s="10">
        <v>3799.9999999999995</v>
      </c>
      <c r="K1348" s="10">
        <v>760</v>
      </c>
      <c r="L1348" s="11">
        <v>0.2</v>
      </c>
      <c r="M1348" s="28">
        <v>3039.9999999999995</v>
      </c>
    </row>
    <row r="1349" spans="1:13" ht="15.75" customHeight="1" x14ac:dyDescent="0.25">
      <c r="A1349" s="6" t="s">
        <v>27</v>
      </c>
      <c r="B1349" s="6">
        <v>1128299</v>
      </c>
      <c r="C1349" s="7">
        <v>44425</v>
      </c>
      <c r="D1349" s="6" t="s">
        <v>28</v>
      </c>
      <c r="E1349" s="6" t="s">
        <v>63</v>
      </c>
      <c r="F1349" s="6" t="s">
        <v>64</v>
      </c>
      <c r="G1349" s="6" t="s">
        <v>22</v>
      </c>
      <c r="H1349" s="8">
        <v>0.85</v>
      </c>
      <c r="I1349" s="9">
        <v>3000</v>
      </c>
      <c r="J1349" s="10">
        <v>2550</v>
      </c>
      <c r="K1349" s="10">
        <v>1147.5</v>
      </c>
      <c r="L1349" s="11">
        <v>0.45</v>
      </c>
      <c r="M1349" s="28">
        <v>1402.5</v>
      </c>
    </row>
    <row r="1350" spans="1:13" ht="15.75" customHeight="1" x14ac:dyDescent="0.25">
      <c r="A1350" s="6" t="s">
        <v>27</v>
      </c>
      <c r="B1350" s="6">
        <v>1128299</v>
      </c>
      <c r="C1350" s="7">
        <v>44457</v>
      </c>
      <c r="D1350" s="6" t="s">
        <v>28</v>
      </c>
      <c r="E1350" s="6" t="s">
        <v>63</v>
      </c>
      <c r="F1350" s="6" t="s">
        <v>64</v>
      </c>
      <c r="G1350" s="6" t="s">
        <v>17</v>
      </c>
      <c r="H1350" s="8">
        <v>0.60000000000000009</v>
      </c>
      <c r="I1350" s="9">
        <v>5000</v>
      </c>
      <c r="J1350" s="10">
        <v>3000.0000000000005</v>
      </c>
      <c r="K1350" s="10">
        <v>900.00000000000011</v>
      </c>
      <c r="L1350" s="11">
        <v>0.3</v>
      </c>
      <c r="M1350" s="28">
        <v>2100.0000000000005</v>
      </c>
    </row>
    <row r="1351" spans="1:13" ht="15.75" customHeight="1" x14ac:dyDescent="0.25">
      <c r="A1351" s="6" t="s">
        <v>27</v>
      </c>
      <c r="B1351" s="6">
        <v>1128299</v>
      </c>
      <c r="C1351" s="7">
        <v>44457</v>
      </c>
      <c r="D1351" s="6" t="s">
        <v>28</v>
      </c>
      <c r="E1351" s="6" t="s">
        <v>63</v>
      </c>
      <c r="F1351" s="6" t="s">
        <v>64</v>
      </c>
      <c r="G1351" s="6" t="s">
        <v>18</v>
      </c>
      <c r="H1351" s="8">
        <v>0.65000000000000013</v>
      </c>
      <c r="I1351" s="9">
        <v>5000</v>
      </c>
      <c r="J1351" s="10">
        <v>3250.0000000000005</v>
      </c>
      <c r="K1351" s="10">
        <v>812.50000000000011</v>
      </c>
      <c r="L1351" s="11">
        <v>0.25</v>
      </c>
      <c r="M1351" s="28">
        <v>2437.5000000000005</v>
      </c>
    </row>
    <row r="1352" spans="1:13" ht="15.75" customHeight="1" x14ac:dyDescent="0.25">
      <c r="A1352" s="6" t="s">
        <v>27</v>
      </c>
      <c r="B1352" s="6">
        <v>1128299</v>
      </c>
      <c r="C1352" s="7">
        <v>44457</v>
      </c>
      <c r="D1352" s="6" t="s">
        <v>28</v>
      </c>
      <c r="E1352" s="6" t="s">
        <v>63</v>
      </c>
      <c r="F1352" s="6" t="s">
        <v>64</v>
      </c>
      <c r="G1352" s="6" t="s">
        <v>19</v>
      </c>
      <c r="H1352" s="8">
        <v>0.60000000000000009</v>
      </c>
      <c r="I1352" s="9">
        <v>3000</v>
      </c>
      <c r="J1352" s="10">
        <v>1800.0000000000002</v>
      </c>
      <c r="K1352" s="10">
        <v>540</v>
      </c>
      <c r="L1352" s="11">
        <v>0.3</v>
      </c>
      <c r="M1352" s="28">
        <v>1260.0000000000002</v>
      </c>
    </row>
    <row r="1353" spans="1:13" ht="15.75" customHeight="1" x14ac:dyDescent="0.25">
      <c r="A1353" s="6" t="s">
        <v>27</v>
      </c>
      <c r="B1353" s="6">
        <v>1128299</v>
      </c>
      <c r="C1353" s="7">
        <v>44457</v>
      </c>
      <c r="D1353" s="6" t="s">
        <v>28</v>
      </c>
      <c r="E1353" s="6" t="s">
        <v>63</v>
      </c>
      <c r="F1353" s="6" t="s">
        <v>64</v>
      </c>
      <c r="G1353" s="6" t="s">
        <v>20</v>
      </c>
      <c r="H1353" s="8">
        <v>0.60000000000000009</v>
      </c>
      <c r="I1353" s="9">
        <v>2500</v>
      </c>
      <c r="J1353" s="10">
        <v>1500.0000000000002</v>
      </c>
      <c r="K1353" s="10">
        <v>450.00000000000006</v>
      </c>
      <c r="L1353" s="11">
        <v>0.3</v>
      </c>
      <c r="M1353" s="28">
        <v>1050.0000000000002</v>
      </c>
    </row>
    <row r="1354" spans="1:13" ht="15.75" customHeight="1" x14ac:dyDescent="0.25">
      <c r="A1354" s="6" t="s">
        <v>27</v>
      </c>
      <c r="B1354" s="6">
        <v>1128299</v>
      </c>
      <c r="C1354" s="7">
        <v>44457</v>
      </c>
      <c r="D1354" s="6" t="s">
        <v>28</v>
      </c>
      <c r="E1354" s="6" t="s">
        <v>63</v>
      </c>
      <c r="F1354" s="6" t="s">
        <v>64</v>
      </c>
      <c r="G1354" s="6" t="s">
        <v>21</v>
      </c>
      <c r="H1354" s="8">
        <v>0.70000000000000007</v>
      </c>
      <c r="I1354" s="9">
        <v>2750</v>
      </c>
      <c r="J1354" s="10">
        <v>1925.0000000000002</v>
      </c>
      <c r="K1354" s="10">
        <v>385.00000000000006</v>
      </c>
      <c r="L1354" s="11">
        <v>0.2</v>
      </c>
      <c r="M1354" s="28">
        <v>1540.0000000000002</v>
      </c>
    </row>
    <row r="1355" spans="1:13" ht="15.75" customHeight="1" x14ac:dyDescent="0.25">
      <c r="A1355" s="6" t="s">
        <v>27</v>
      </c>
      <c r="B1355" s="6">
        <v>1128299</v>
      </c>
      <c r="C1355" s="7">
        <v>44457</v>
      </c>
      <c r="D1355" s="6" t="s">
        <v>28</v>
      </c>
      <c r="E1355" s="6" t="s">
        <v>63</v>
      </c>
      <c r="F1355" s="6" t="s">
        <v>64</v>
      </c>
      <c r="G1355" s="6" t="s">
        <v>22</v>
      </c>
      <c r="H1355" s="8">
        <v>0.54999999999999993</v>
      </c>
      <c r="I1355" s="9">
        <v>3000</v>
      </c>
      <c r="J1355" s="10">
        <v>1649.9999999999998</v>
      </c>
      <c r="K1355" s="10">
        <v>742.49999999999989</v>
      </c>
      <c r="L1355" s="11">
        <v>0.45</v>
      </c>
      <c r="M1355" s="28">
        <v>907.49999999999989</v>
      </c>
    </row>
    <row r="1356" spans="1:13" ht="15.75" customHeight="1" x14ac:dyDescent="0.25">
      <c r="A1356" s="6" t="s">
        <v>27</v>
      </c>
      <c r="B1356" s="6">
        <v>1128299</v>
      </c>
      <c r="C1356" s="7">
        <v>44486</v>
      </c>
      <c r="D1356" s="6" t="s">
        <v>28</v>
      </c>
      <c r="E1356" s="6" t="s">
        <v>63</v>
      </c>
      <c r="F1356" s="6" t="s">
        <v>64</v>
      </c>
      <c r="G1356" s="6" t="s">
        <v>17</v>
      </c>
      <c r="H1356" s="8">
        <v>0.5</v>
      </c>
      <c r="I1356" s="9">
        <v>4000</v>
      </c>
      <c r="J1356" s="10">
        <v>2000</v>
      </c>
      <c r="K1356" s="10">
        <v>600</v>
      </c>
      <c r="L1356" s="11">
        <v>0.3</v>
      </c>
      <c r="M1356" s="28">
        <v>1400</v>
      </c>
    </row>
    <row r="1357" spans="1:13" ht="15.75" customHeight="1" x14ac:dyDescent="0.25">
      <c r="A1357" s="6" t="s">
        <v>27</v>
      </c>
      <c r="B1357" s="6">
        <v>1128299</v>
      </c>
      <c r="C1357" s="7">
        <v>44486</v>
      </c>
      <c r="D1357" s="6" t="s">
        <v>28</v>
      </c>
      <c r="E1357" s="6" t="s">
        <v>63</v>
      </c>
      <c r="F1357" s="6" t="s">
        <v>64</v>
      </c>
      <c r="G1357" s="6" t="s">
        <v>18</v>
      </c>
      <c r="H1357" s="8">
        <v>0.65000000000000013</v>
      </c>
      <c r="I1357" s="9">
        <v>5750</v>
      </c>
      <c r="J1357" s="10">
        <v>3737.5000000000009</v>
      </c>
      <c r="K1357" s="10">
        <v>934.37500000000023</v>
      </c>
      <c r="L1357" s="11">
        <v>0.25</v>
      </c>
      <c r="M1357" s="28">
        <v>2803.1250000000009</v>
      </c>
    </row>
    <row r="1358" spans="1:13" ht="15.75" customHeight="1" x14ac:dyDescent="0.25">
      <c r="A1358" s="6" t="s">
        <v>27</v>
      </c>
      <c r="B1358" s="6">
        <v>1128299</v>
      </c>
      <c r="C1358" s="7">
        <v>44486</v>
      </c>
      <c r="D1358" s="6" t="s">
        <v>28</v>
      </c>
      <c r="E1358" s="6" t="s">
        <v>63</v>
      </c>
      <c r="F1358" s="6" t="s">
        <v>64</v>
      </c>
      <c r="G1358" s="6" t="s">
        <v>19</v>
      </c>
      <c r="H1358" s="8">
        <v>0.60000000000000009</v>
      </c>
      <c r="I1358" s="9">
        <v>4000</v>
      </c>
      <c r="J1358" s="10">
        <v>2400.0000000000005</v>
      </c>
      <c r="K1358" s="10">
        <v>720.00000000000011</v>
      </c>
      <c r="L1358" s="11">
        <v>0.3</v>
      </c>
      <c r="M1358" s="28">
        <v>1680.0000000000005</v>
      </c>
    </row>
    <row r="1359" spans="1:13" ht="15.75" customHeight="1" x14ac:dyDescent="0.25">
      <c r="A1359" s="6" t="s">
        <v>27</v>
      </c>
      <c r="B1359" s="6">
        <v>1128299</v>
      </c>
      <c r="C1359" s="7">
        <v>44486</v>
      </c>
      <c r="D1359" s="6" t="s">
        <v>28</v>
      </c>
      <c r="E1359" s="6" t="s">
        <v>63</v>
      </c>
      <c r="F1359" s="6" t="s">
        <v>64</v>
      </c>
      <c r="G1359" s="6" t="s">
        <v>20</v>
      </c>
      <c r="H1359" s="8">
        <v>0.55000000000000004</v>
      </c>
      <c r="I1359" s="9">
        <v>3750</v>
      </c>
      <c r="J1359" s="10">
        <v>2062.5</v>
      </c>
      <c r="K1359" s="10">
        <v>618.75</v>
      </c>
      <c r="L1359" s="11">
        <v>0.3</v>
      </c>
      <c r="M1359" s="28">
        <v>1443.75</v>
      </c>
    </row>
    <row r="1360" spans="1:13" ht="15.75" customHeight="1" x14ac:dyDescent="0.25">
      <c r="A1360" s="6" t="s">
        <v>27</v>
      </c>
      <c r="B1360" s="6">
        <v>1128299</v>
      </c>
      <c r="C1360" s="7">
        <v>44486</v>
      </c>
      <c r="D1360" s="6" t="s">
        <v>28</v>
      </c>
      <c r="E1360" s="6" t="s">
        <v>63</v>
      </c>
      <c r="F1360" s="6" t="s">
        <v>64</v>
      </c>
      <c r="G1360" s="6" t="s">
        <v>21</v>
      </c>
      <c r="H1360" s="8">
        <v>0.65</v>
      </c>
      <c r="I1360" s="9">
        <v>3500</v>
      </c>
      <c r="J1360" s="10">
        <v>2275</v>
      </c>
      <c r="K1360" s="10">
        <v>455</v>
      </c>
      <c r="L1360" s="11">
        <v>0.2</v>
      </c>
      <c r="M1360" s="28">
        <v>1820</v>
      </c>
    </row>
    <row r="1361" spans="1:13" ht="15.75" customHeight="1" x14ac:dyDescent="0.25">
      <c r="A1361" s="6" t="s">
        <v>27</v>
      </c>
      <c r="B1361" s="6">
        <v>1128299</v>
      </c>
      <c r="C1361" s="7">
        <v>44486</v>
      </c>
      <c r="D1361" s="6" t="s">
        <v>28</v>
      </c>
      <c r="E1361" s="6" t="s">
        <v>63</v>
      </c>
      <c r="F1361" s="6" t="s">
        <v>64</v>
      </c>
      <c r="G1361" s="6" t="s">
        <v>22</v>
      </c>
      <c r="H1361" s="8">
        <v>0.70000000000000007</v>
      </c>
      <c r="I1361" s="9">
        <v>4000</v>
      </c>
      <c r="J1361" s="10">
        <v>2800.0000000000005</v>
      </c>
      <c r="K1361" s="10">
        <v>1260.0000000000002</v>
      </c>
      <c r="L1361" s="11">
        <v>0.45</v>
      </c>
      <c r="M1361" s="28">
        <v>1540.0000000000002</v>
      </c>
    </row>
    <row r="1362" spans="1:13" ht="15.75" customHeight="1" x14ac:dyDescent="0.25">
      <c r="A1362" s="6" t="s">
        <v>27</v>
      </c>
      <c r="B1362" s="6">
        <v>1128299</v>
      </c>
      <c r="C1362" s="7">
        <v>44517</v>
      </c>
      <c r="D1362" s="6" t="s">
        <v>28</v>
      </c>
      <c r="E1362" s="6" t="s">
        <v>63</v>
      </c>
      <c r="F1362" s="6" t="s">
        <v>64</v>
      </c>
      <c r="G1362" s="6" t="s">
        <v>17</v>
      </c>
      <c r="H1362" s="8">
        <v>0.55000000000000004</v>
      </c>
      <c r="I1362" s="9">
        <v>6250</v>
      </c>
      <c r="J1362" s="10">
        <v>3437.5000000000005</v>
      </c>
      <c r="K1362" s="10">
        <v>1031.25</v>
      </c>
      <c r="L1362" s="11">
        <v>0.3</v>
      </c>
      <c r="M1362" s="28">
        <v>2406.2500000000005</v>
      </c>
    </row>
    <row r="1363" spans="1:13" ht="15.75" customHeight="1" x14ac:dyDescent="0.25">
      <c r="A1363" s="6" t="s">
        <v>27</v>
      </c>
      <c r="B1363" s="6">
        <v>1128299</v>
      </c>
      <c r="C1363" s="7">
        <v>44517</v>
      </c>
      <c r="D1363" s="6" t="s">
        <v>28</v>
      </c>
      <c r="E1363" s="6" t="s">
        <v>63</v>
      </c>
      <c r="F1363" s="6" t="s">
        <v>64</v>
      </c>
      <c r="G1363" s="6" t="s">
        <v>18</v>
      </c>
      <c r="H1363" s="8">
        <v>0.60000000000000009</v>
      </c>
      <c r="I1363" s="9">
        <v>7000</v>
      </c>
      <c r="J1363" s="10">
        <v>4200.0000000000009</v>
      </c>
      <c r="K1363" s="10">
        <v>1050.0000000000002</v>
      </c>
      <c r="L1363" s="11">
        <v>0.25</v>
      </c>
      <c r="M1363" s="28">
        <v>3150.0000000000009</v>
      </c>
    </row>
    <row r="1364" spans="1:13" ht="15.75" customHeight="1" x14ac:dyDescent="0.25">
      <c r="A1364" s="6" t="s">
        <v>27</v>
      </c>
      <c r="B1364" s="6">
        <v>1128299</v>
      </c>
      <c r="C1364" s="7">
        <v>44517</v>
      </c>
      <c r="D1364" s="6" t="s">
        <v>28</v>
      </c>
      <c r="E1364" s="6" t="s">
        <v>63</v>
      </c>
      <c r="F1364" s="6" t="s">
        <v>64</v>
      </c>
      <c r="G1364" s="6" t="s">
        <v>19</v>
      </c>
      <c r="H1364" s="8">
        <v>0.55000000000000004</v>
      </c>
      <c r="I1364" s="9">
        <v>5250</v>
      </c>
      <c r="J1364" s="10">
        <v>2887.5000000000005</v>
      </c>
      <c r="K1364" s="10">
        <v>866.25000000000011</v>
      </c>
      <c r="L1364" s="11">
        <v>0.3</v>
      </c>
      <c r="M1364" s="28">
        <v>2021.2500000000005</v>
      </c>
    </row>
    <row r="1365" spans="1:13" ht="15.75" customHeight="1" x14ac:dyDescent="0.25">
      <c r="A1365" s="6" t="s">
        <v>27</v>
      </c>
      <c r="B1365" s="6">
        <v>1128299</v>
      </c>
      <c r="C1365" s="7">
        <v>44517</v>
      </c>
      <c r="D1365" s="6" t="s">
        <v>28</v>
      </c>
      <c r="E1365" s="6" t="s">
        <v>63</v>
      </c>
      <c r="F1365" s="6" t="s">
        <v>64</v>
      </c>
      <c r="G1365" s="6" t="s">
        <v>20</v>
      </c>
      <c r="H1365" s="8">
        <v>0.65000000000000013</v>
      </c>
      <c r="I1365" s="9">
        <v>5000</v>
      </c>
      <c r="J1365" s="10">
        <v>3250.0000000000005</v>
      </c>
      <c r="K1365" s="10">
        <v>975.00000000000011</v>
      </c>
      <c r="L1365" s="11">
        <v>0.3</v>
      </c>
      <c r="M1365" s="28">
        <v>2275.0000000000005</v>
      </c>
    </row>
    <row r="1366" spans="1:13" ht="15.75" customHeight="1" x14ac:dyDescent="0.25">
      <c r="A1366" s="6" t="s">
        <v>27</v>
      </c>
      <c r="B1366" s="6">
        <v>1128299</v>
      </c>
      <c r="C1366" s="7">
        <v>44517</v>
      </c>
      <c r="D1366" s="6" t="s">
        <v>28</v>
      </c>
      <c r="E1366" s="6" t="s">
        <v>63</v>
      </c>
      <c r="F1366" s="6" t="s">
        <v>64</v>
      </c>
      <c r="G1366" s="6" t="s">
        <v>21</v>
      </c>
      <c r="H1366" s="8">
        <v>0.85000000000000009</v>
      </c>
      <c r="I1366" s="9">
        <v>4750</v>
      </c>
      <c r="J1366" s="10">
        <v>4037.5000000000005</v>
      </c>
      <c r="K1366" s="10">
        <v>807.50000000000011</v>
      </c>
      <c r="L1366" s="11">
        <v>0.2</v>
      </c>
      <c r="M1366" s="28">
        <v>3230.0000000000005</v>
      </c>
    </row>
    <row r="1367" spans="1:13" ht="15.75" customHeight="1" x14ac:dyDescent="0.25">
      <c r="A1367" s="6" t="s">
        <v>27</v>
      </c>
      <c r="B1367" s="6">
        <v>1128299</v>
      </c>
      <c r="C1367" s="7">
        <v>44517</v>
      </c>
      <c r="D1367" s="6" t="s">
        <v>28</v>
      </c>
      <c r="E1367" s="6" t="s">
        <v>63</v>
      </c>
      <c r="F1367" s="6" t="s">
        <v>64</v>
      </c>
      <c r="G1367" s="6" t="s">
        <v>22</v>
      </c>
      <c r="H1367" s="8">
        <v>0.90000000000000013</v>
      </c>
      <c r="I1367" s="9">
        <v>6000</v>
      </c>
      <c r="J1367" s="10">
        <v>5400.0000000000009</v>
      </c>
      <c r="K1367" s="10">
        <v>2430.0000000000005</v>
      </c>
      <c r="L1367" s="11">
        <v>0.45</v>
      </c>
      <c r="M1367" s="28">
        <v>2970.0000000000005</v>
      </c>
    </row>
    <row r="1368" spans="1:13" ht="15.75" customHeight="1" x14ac:dyDescent="0.25">
      <c r="A1368" s="6" t="s">
        <v>27</v>
      </c>
      <c r="B1368" s="6">
        <v>1128299</v>
      </c>
      <c r="C1368" s="7">
        <v>44546</v>
      </c>
      <c r="D1368" s="6" t="s">
        <v>28</v>
      </c>
      <c r="E1368" s="6" t="s">
        <v>63</v>
      </c>
      <c r="F1368" s="6" t="s">
        <v>64</v>
      </c>
      <c r="G1368" s="6" t="s">
        <v>17</v>
      </c>
      <c r="H1368" s="8">
        <v>0.75000000000000011</v>
      </c>
      <c r="I1368" s="9">
        <v>8000</v>
      </c>
      <c r="J1368" s="10">
        <v>6000.0000000000009</v>
      </c>
      <c r="K1368" s="10">
        <v>1800.0000000000002</v>
      </c>
      <c r="L1368" s="11">
        <v>0.3</v>
      </c>
      <c r="M1368" s="28">
        <v>4200.0000000000009</v>
      </c>
    </row>
    <row r="1369" spans="1:13" ht="15.75" customHeight="1" x14ac:dyDescent="0.25">
      <c r="A1369" s="6" t="s">
        <v>27</v>
      </c>
      <c r="B1369" s="6">
        <v>1128299</v>
      </c>
      <c r="C1369" s="7">
        <v>44546</v>
      </c>
      <c r="D1369" s="6" t="s">
        <v>28</v>
      </c>
      <c r="E1369" s="6" t="s">
        <v>63</v>
      </c>
      <c r="F1369" s="6" t="s">
        <v>64</v>
      </c>
      <c r="G1369" s="6" t="s">
        <v>18</v>
      </c>
      <c r="H1369" s="8">
        <v>0.8500000000000002</v>
      </c>
      <c r="I1369" s="9">
        <v>8000</v>
      </c>
      <c r="J1369" s="10">
        <v>6800.0000000000018</v>
      </c>
      <c r="K1369" s="10">
        <v>1700.0000000000005</v>
      </c>
      <c r="L1369" s="11">
        <v>0.25</v>
      </c>
      <c r="M1369" s="28">
        <v>5100.0000000000018</v>
      </c>
    </row>
    <row r="1370" spans="1:13" ht="15.75" customHeight="1" x14ac:dyDescent="0.25">
      <c r="A1370" s="6" t="s">
        <v>27</v>
      </c>
      <c r="B1370" s="6">
        <v>1128299</v>
      </c>
      <c r="C1370" s="7">
        <v>44546</v>
      </c>
      <c r="D1370" s="6" t="s">
        <v>28</v>
      </c>
      <c r="E1370" s="6" t="s">
        <v>63</v>
      </c>
      <c r="F1370" s="6" t="s">
        <v>64</v>
      </c>
      <c r="G1370" s="6" t="s">
        <v>19</v>
      </c>
      <c r="H1370" s="8">
        <v>0.80000000000000016</v>
      </c>
      <c r="I1370" s="9">
        <v>6000</v>
      </c>
      <c r="J1370" s="10">
        <v>4800.0000000000009</v>
      </c>
      <c r="K1370" s="10">
        <v>1440.0000000000002</v>
      </c>
      <c r="L1370" s="11">
        <v>0.3</v>
      </c>
      <c r="M1370" s="28">
        <v>3360.0000000000009</v>
      </c>
    </row>
    <row r="1371" spans="1:13" ht="15.75" customHeight="1" x14ac:dyDescent="0.25">
      <c r="A1371" s="6" t="s">
        <v>27</v>
      </c>
      <c r="B1371" s="6">
        <v>1128299</v>
      </c>
      <c r="C1371" s="7">
        <v>44546</v>
      </c>
      <c r="D1371" s="6" t="s">
        <v>28</v>
      </c>
      <c r="E1371" s="6" t="s">
        <v>63</v>
      </c>
      <c r="F1371" s="6" t="s">
        <v>64</v>
      </c>
      <c r="G1371" s="6" t="s">
        <v>20</v>
      </c>
      <c r="H1371" s="8">
        <v>0.80000000000000016</v>
      </c>
      <c r="I1371" s="9">
        <v>6000</v>
      </c>
      <c r="J1371" s="10">
        <v>4800.0000000000009</v>
      </c>
      <c r="K1371" s="10">
        <v>1440.0000000000002</v>
      </c>
      <c r="L1371" s="11">
        <v>0.3</v>
      </c>
      <c r="M1371" s="28">
        <v>3360.0000000000009</v>
      </c>
    </row>
    <row r="1372" spans="1:13" ht="15.75" customHeight="1" x14ac:dyDescent="0.25">
      <c r="A1372" s="6" t="s">
        <v>27</v>
      </c>
      <c r="B1372" s="6">
        <v>1128299</v>
      </c>
      <c r="C1372" s="7">
        <v>44546</v>
      </c>
      <c r="D1372" s="6" t="s">
        <v>28</v>
      </c>
      <c r="E1372" s="6" t="s">
        <v>63</v>
      </c>
      <c r="F1372" s="6" t="s">
        <v>64</v>
      </c>
      <c r="G1372" s="6" t="s">
        <v>21</v>
      </c>
      <c r="H1372" s="8">
        <v>0.90000000000000013</v>
      </c>
      <c r="I1372" s="9">
        <v>5250</v>
      </c>
      <c r="J1372" s="10">
        <v>4725.0000000000009</v>
      </c>
      <c r="K1372" s="10">
        <v>945.00000000000023</v>
      </c>
      <c r="L1372" s="11">
        <v>0.2</v>
      </c>
      <c r="M1372" s="28">
        <v>3780.0000000000009</v>
      </c>
    </row>
    <row r="1373" spans="1:13" ht="15.75" customHeight="1" x14ac:dyDescent="0.25">
      <c r="A1373" s="6" t="s">
        <v>27</v>
      </c>
      <c r="B1373" s="6">
        <v>1128299</v>
      </c>
      <c r="C1373" s="7">
        <v>44546</v>
      </c>
      <c r="D1373" s="6" t="s">
        <v>28</v>
      </c>
      <c r="E1373" s="6" t="s">
        <v>63</v>
      </c>
      <c r="F1373" s="6" t="s">
        <v>64</v>
      </c>
      <c r="G1373" s="6" t="s">
        <v>22</v>
      </c>
      <c r="H1373" s="8">
        <v>0.95000000000000018</v>
      </c>
      <c r="I1373" s="9">
        <v>6250</v>
      </c>
      <c r="J1373" s="10">
        <v>5937.5000000000009</v>
      </c>
      <c r="K1373" s="10">
        <v>2671.8750000000005</v>
      </c>
      <c r="L1373" s="11">
        <v>0.45</v>
      </c>
      <c r="M1373" s="28">
        <v>3265.6250000000005</v>
      </c>
    </row>
    <row r="1374" spans="1:13" ht="15.75" customHeight="1" x14ac:dyDescent="0.25">
      <c r="A1374" s="6" t="s">
        <v>14</v>
      </c>
      <c r="B1374" s="6">
        <v>1185732</v>
      </c>
      <c r="C1374" s="7">
        <v>44208</v>
      </c>
      <c r="D1374" s="6" t="s">
        <v>46</v>
      </c>
      <c r="E1374" s="6" t="s">
        <v>47</v>
      </c>
      <c r="F1374" s="6" t="s">
        <v>65</v>
      </c>
      <c r="G1374" s="6" t="s">
        <v>17</v>
      </c>
      <c r="H1374" s="8">
        <v>0.45</v>
      </c>
      <c r="I1374" s="9">
        <v>8500</v>
      </c>
      <c r="J1374" s="10">
        <v>3825</v>
      </c>
      <c r="K1374" s="10">
        <v>1721.25</v>
      </c>
      <c r="L1374" s="11">
        <v>0.45</v>
      </c>
      <c r="M1374" s="26">
        <v>2103.75</v>
      </c>
    </row>
    <row r="1375" spans="1:13" ht="15.75" customHeight="1" x14ac:dyDescent="0.25">
      <c r="A1375" s="6" t="s">
        <v>14</v>
      </c>
      <c r="B1375" s="6">
        <v>1185732</v>
      </c>
      <c r="C1375" s="7">
        <v>44208</v>
      </c>
      <c r="D1375" s="6" t="s">
        <v>46</v>
      </c>
      <c r="E1375" s="6" t="s">
        <v>47</v>
      </c>
      <c r="F1375" s="6" t="s">
        <v>65</v>
      </c>
      <c r="G1375" s="6" t="s">
        <v>18</v>
      </c>
      <c r="H1375" s="8">
        <v>0.45</v>
      </c>
      <c r="I1375" s="9">
        <v>6500</v>
      </c>
      <c r="J1375" s="10">
        <v>2925</v>
      </c>
      <c r="K1375" s="10">
        <v>1023.7499999999999</v>
      </c>
      <c r="L1375" s="11">
        <v>0.35</v>
      </c>
      <c r="M1375" s="26">
        <v>1901.25</v>
      </c>
    </row>
    <row r="1376" spans="1:13" ht="15.75" customHeight="1" x14ac:dyDescent="0.25">
      <c r="A1376" s="6" t="s">
        <v>14</v>
      </c>
      <c r="B1376" s="6">
        <v>1185732</v>
      </c>
      <c r="C1376" s="7">
        <v>44208</v>
      </c>
      <c r="D1376" s="6" t="s">
        <v>46</v>
      </c>
      <c r="E1376" s="6" t="s">
        <v>47</v>
      </c>
      <c r="F1376" s="6" t="s">
        <v>65</v>
      </c>
      <c r="G1376" s="6" t="s">
        <v>19</v>
      </c>
      <c r="H1376" s="8">
        <v>0.35000000000000003</v>
      </c>
      <c r="I1376" s="9">
        <v>6500</v>
      </c>
      <c r="J1376" s="10">
        <v>2275</v>
      </c>
      <c r="K1376" s="10">
        <v>568.75</v>
      </c>
      <c r="L1376" s="11">
        <v>0.25</v>
      </c>
      <c r="M1376" s="26">
        <v>1706.25</v>
      </c>
    </row>
    <row r="1377" spans="1:13" ht="15.75" customHeight="1" x14ac:dyDescent="0.25">
      <c r="A1377" s="6" t="s">
        <v>14</v>
      </c>
      <c r="B1377" s="6">
        <v>1185732</v>
      </c>
      <c r="C1377" s="7">
        <v>44208</v>
      </c>
      <c r="D1377" s="6" t="s">
        <v>46</v>
      </c>
      <c r="E1377" s="6" t="s">
        <v>47</v>
      </c>
      <c r="F1377" s="6" t="s">
        <v>65</v>
      </c>
      <c r="G1377" s="6" t="s">
        <v>20</v>
      </c>
      <c r="H1377" s="8">
        <v>0.39999999999999997</v>
      </c>
      <c r="I1377" s="9">
        <v>5000</v>
      </c>
      <c r="J1377" s="10">
        <v>1999.9999999999998</v>
      </c>
      <c r="K1377" s="10">
        <v>599.99999999999989</v>
      </c>
      <c r="L1377" s="11">
        <v>0.3</v>
      </c>
      <c r="M1377" s="26">
        <v>1400</v>
      </c>
    </row>
    <row r="1378" spans="1:13" ht="15.75" customHeight="1" x14ac:dyDescent="0.25">
      <c r="A1378" s="6" t="s">
        <v>14</v>
      </c>
      <c r="B1378" s="6">
        <v>1185732</v>
      </c>
      <c r="C1378" s="7">
        <v>44208</v>
      </c>
      <c r="D1378" s="6" t="s">
        <v>46</v>
      </c>
      <c r="E1378" s="6" t="s">
        <v>47</v>
      </c>
      <c r="F1378" s="6" t="s">
        <v>65</v>
      </c>
      <c r="G1378" s="6" t="s">
        <v>21</v>
      </c>
      <c r="H1378" s="8">
        <v>0.55000000000000004</v>
      </c>
      <c r="I1378" s="9">
        <v>5500</v>
      </c>
      <c r="J1378" s="10">
        <v>3025.0000000000005</v>
      </c>
      <c r="K1378" s="10">
        <v>1058.75</v>
      </c>
      <c r="L1378" s="11">
        <v>0.35</v>
      </c>
      <c r="M1378" s="26">
        <v>1966.2500000000005</v>
      </c>
    </row>
    <row r="1379" spans="1:13" ht="15.75" customHeight="1" x14ac:dyDescent="0.25">
      <c r="A1379" s="6" t="s">
        <v>14</v>
      </c>
      <c r="B1379" s="6">
        <v>1185732</v>
      </c>
      <c r="C1379" s="7">
        <v>44208</v>
      </c>
      <c r="D1379" s="6" t="s">
        <v>46</v>
      </c>
      <c r="E1379" s="6" t="s">
        <v>47</v>
      </c>
      <c r="F1379" s="6" t="s">
        <v>65</v>
      </c>
      <c r="G1379" s="6" t="s">
        <v>22</v>
      </c>
      <c r="H1379" s="8">
        <v>0.45</v>
      </c>
      <c r="I1379" s="9">
        <v>6500</v>
      </c>
      <c r="J1379" s="10">
        <v>2925</v>
      </c>
      <c r="K1379" s="10">
        <v>1462.5</v>
      </c>
      <c r="L1379" s="11">
        <v>0.5</v>
      </c>
      <c r="M1379" s="26">
        <v>1462.5</v>
      </c>
    </row>
    <row r="1380" spans="1:13" ht="15.75" customHeight="1" x14ac:dyDescent="0.25">
      <c r="A1380" s="6" t="s">
        <v>14</v>
      </c>
      <c r="B1380" s="6">
        <v>1185732</v>
      </c>
      <c r="C1380" s="7">
        <v>44237</v>
      </c>
      <c r="D1380" s="6" t="s">
        <v>46</v>
      </c>
      <c r="E1380" s="6" t="s">
        <v>47</v>
      </c>
      <c r="F1380" s="6" t="s">
        <v>65</v>
      </c>
      <c r="G1380" s="6" t="s">
        <v>17</v>
      </c>
      <c r="H1380" s="8">
        <v>0.45</v>
      </c>
      <c r="I1380" s="9">
        <v>9000</v>
      </c>
      <c r="J1380" s="10">
        <v>4050</v>
      </c>
      <c r="K1380" s="10">
        <v>1822.5</v>
      </c>
      <c r="L1380" s="11">
        <v>0.45</v>
      </c>
      <c r="M1380" s="26">
        <v>2227.5</v>
      </c>
    </row>
    <row r="1381" spans="1:13" ht="15.75" customHeight="1" x14ac:dyDescent="0.25">
      <c r="A1381" s="6" t="s">
        <v>14</v>
      </c>
      <c r="B1381" s="6">
        <v>1185732</v>
      </c>
      <c r="C1381" s="7">
        <v>44237</v>
      </c>
      <c r="D1381" s="6" t="s">
        <v>46</v>
      </c>
      <c r="E1381" s="6" t="s">
        <v>47</v>
      </c>
      <c r="F1381" s="6" t="s">
        <v>65</v>
      </c>
      <c r="G1381" s="6" t="s">
        <v>18</v>
      </c>
      <c r="H1381" s="8">
        <v>0.45</v>
      </c>
      <c r="I1381" s="9">
        <v>5500</v>
      </c>
      <c r="J1381" s="10">
        <v>2475</v>
      </c>
      <c r="K1381" s="10">
        <v>866.25</v>
      </c>
      <c r="L1381" s="11">
        <v>0.35</v>
      </c>
      <c r="M1381" s="26">
        <v>1608.75</v>
      </c>
    </row>
    <row r="1382" spans="1:13" ht="15.75" customHeight="1" x14ac:dyDescent="0.25">
      <c r="A1382" s="6" t="s">
        <v>14</v>
      </c>
      <c r="B1382" s="6">
        <v>1185732</v>
      </c>
      <c r="C1382" s="7">
        <v>44237</v>
      </c>
      <c r="D1382" s="6" t="s">
        <v>46</v>
      </c>
      <c r="E1382" s="6" t="s">
        <v>47</v>
      </c>
      <c r="F1382" s="6" t="s">
        <v>65</v>
      </c>
      <c r="G1382" s="6" t="s">
        <v>19</v>
      </c>
      <c r="H1382" s="8">
        <v>0.35000000000000003</v>
      </c>
      <c r="I1382" s="9">
        <v>6000</v>
      </c>
      <c r="J1382" s="10">
        <v>2100</v>
      </c>
      <c r="K1382" s="10">
        <v>525</v>
      </c>
      <c r="L1382" s="11">
        <v>0.25</v>
      </c>
      <c r="M1382" s="26">
        <v>1575</v>
      </c>
    </row>
    <row r="1383" spans="1:13" ht="15.75" customHeight="1" x14ac:dyDescent="0.25">
      <c r="A1383" s="6" t="s">
        <v>14</v>
      </c>
      <c r="B1383" s="6">
        <v>1185732</v>
      </c>
      <c r="C1383" s="7">
        <v>44237</v>
      </c>
      <c r="D1383" s="6" t="s">
        <v>46</v>
      </c>
      <c r="E1383" s="6" t="s">
        <v>47</v>
      </c>
      <c r="F1383" s="6" t="s">
        <v>65</v>
      </c>
      <c r="G1383" s="6" t="s">
        <v>20</v>
      </c>
      <c r="H1383" s="8">
        <v>0.39999999999999997</v>
      </c>
      <c r="I1383" s="9">
        <v>4750</v>
      </c>
      <c r="J1383" s="10">
        <v>1899.9999999999998</v>
      </c>
      <c r="K1383" s="10">
        <v>569.99999999999989</v>
      </c>
      <c r="L1383" s="11">
        <v>0.3</v>
      </c>
      <c r="M1383" s="26">
        <v>1330</v>
      </c>
    </row>
    <row r="1384" spans="1:13" ht="15.75" customHeight="1" x14ac:dyDescent="0.25">
      <c r="A1384" s="6" t="s">
        <v>14</v>
      </c>
      <c r="B1384" s="6">
        <v>1185732</v>
      </c>
      <c r="C1384" s="7">
        <v>44237</v>
      </c>
      <c r="D1384" s="6" t="s">
        <v>46</v>
      </c>
      <c r="E1384" s="6" t="s">
        <v>47</v>
      </c>
      <c r="F1384" s="6" t="s">
        <v>65</v>
      </c>
      <c r="G1384" s="6" t="s">
        <v>21</v>
      </c>
      <c r="H1384" s="8">
        <v>0.55000000000000004</v>
      </c>
      <c r="I1384" s="9">
        <v>5500</v>
      </c>
      <c r="J1384" s="10">
        <v>3025.0000000000005</v>
      </c>
      <c r="K1384" s="10">
        <v>1058.75</v>
      </c>
      <c r="L1384" s="11">
        <v>0.35</v>
      </c>
      <c r="M1384" s="26">
        <v>1966.2500000000005</v>
      </c>
    </row>
    <row r="1385" spans="1:13" ht="15.75" customHeight="1" x14ac:dyDescent="0.25">
      <c r="A1385" s="6" t="s">
        <v>14</v>
      </c>
      <c r="B1385" s="6">
        <v>1185732</v>
      </c>
      <c r="C1385" s="7">
        <v>44237</v>
      </c>
      <c r="D1385" s="6" t="s">
        <v>46</v>
      </c>
      <c r="E1385" s="6" t="s">
        <v>47</v>
      </c>
      <c r="F1385" s="6" t="s">
        <v>65</v>
      </c>
      <c r="G1385" s="6" t="s">
        <v>22</v>
      </c>
      <c r="H1385" s="8">
        <v>0.45</v>
      </c>
      <c r="I1385" s="9">
        <v>6500</v>
      </c>
      <c r="J1385" s="10">
        <v>2925</v>
      </c>
      <c r="K1385" s="10">
        <v>1462.5</v>
      </c>
      <c r="L1385" s="11">
        <v>0.5</v>
      </c>
      <c r="M1385" s="26">
        <v>1462.5</v>
      </c>
    </row>
    <row r="1386" spans="1:13" ht="15.75" customHeight="1" x14ac:dyDescent="0.25">
      <c r="A1386" s="6" t="s">
        <v>14</v>
      </c>
      <c r="B1386" s="6">
        <v>1185732</v>
      </c>
      <c r="C1386" s="7">
        <v>44263</v>
      </c>
      <c r="D1386" s="6" t="s">
        <v>46</v>
      </c>
      <c r="E1386" s="6" t="s">
        <v>47</v>
      </c>
      <c r="F1386" s="6" t="s">
        <v>65</v>
      </c>
      <c r="G1386" s="6" t="s">
        <v>17</v>
      </c>
      <c r="H1386" s="8">
        <v>0.45</v>
      </c>
      <c r="I1386" s="9">
        <v>8700</v>
      </c>
      <c r="J1386" s="10">
        <v>3915</v>
      </c>
      <c r="K1386" s="10">
        <v>1761.75</v>
      </c>
      <c r="L1386" s="11">
        <v>0.45</v>
      </c>
      <c r="M1386" s="26">
        <v>2153.25</v>
      </c>
    </row>
    <row r="1387" spans="1:13" ht="15.75" customHeight="1" x14ac:dyDescent="0.25">
      <c r="A1387" s="6" t="s">
        <v>14</v>
      </c>
      <c r="B1387" s="6">
        <v>1185732</v>
      </c>
      <c r="C1387" s="7">
        <v>44263</v>
      </c>
      <c r="D1387" s="6" t="s">
        <v>46</v>
      </c>
      <c r="E1387" s="6" t="s">
        <v>47</v>
      </c>
      <c r="F1387" s="6" t="s">
        <v>65</v>
      </c>
      <c r="G1387" s="6" t="s">
        <v>18</v>
      </c>
      <c r="H1387" s="8">
        <v>0.45</v>
      </c>
      <c r="I1387" s="9">
        <v>5500</v>
      </c>
      <c r="J1387" s="10">
        <v>2475</v>
      </c>
      <c r="K1387" s="10">
        <v>866.25</v>
      </c>
      <c r="L1387" s="11">
        <v>0.35</v>
      </c>
      <c r="M1387" s="26">
        <v>1608.75</v>
      </c>
    </row>
    <row r="1388" spans="1:13" ht="15.75" customHeight="1" x14ac:dyDescent="0.25">
      <c r="A1388" s="6" t="s">
        <v>14</v>
      </c>
      <c r="B1388" s="6">
        <v>1185732</v>
      </c>
      <c r="C1388" s="7">
        <v>44263</v>
      </c>
      <c r="D1388" s="6" t="s">
        <v>46</v>
      </c>
      <c r="E1388" s="6" t="s">
        <v>47</v>
      </c>
      <c r="F1388" s="6" t="s">
        <v>65</v>
      </c>
      <c r="G1388" s="6" t="s">
        <v>19</v>
      </c>
      <c r="H1388" s="8">
        <v>0.35000000000000003</v>
      </c>
      <c r="I1388" s="9">
        <v>5750</v>
      </c>
      <c r="J1388" s="10">
        <v>2012.5000000000002</v>
      </c>
      <c r="K1388" s="10">
        <v>503.12500000000006</v>
      </c>
      <c r="L1388" s="11">
        <v>0.25</v>
      </c>
      <c r="M1388" s="26">
        <v>1509.3750000000002</v>
      </c>
    </row>
    <row r="1389" spans="1:13" ht="15.75" customHeight="1" x14ac:dyDescent="0.25">
      <c r="A1389" s="6" t="s">
        <v>14</v>
      </c>
      <c r="B1389" s="6">
        <v>1185732</v>
      </c>
      <c r="C1389" s="7">
        <v>44263</v>
      </c>
      <c r="D1389" s="6" t="s">
        <v>46</v>
      </c>
      <c r="E1389" s="6" t="s">
        <v>47</v>
      </c>
      <c r="F1389" s="6" t="s">
        <v>65</v>
      </c>
      <c r="G1389" s="6" t="s">
        <v>20</v>
      </c>
      <c r="H1389" s="8">
        <v>0.39999999999999997</v>
      </c>
      <c r="I1389" s="9">
        <v>4250</v>
      </c>
      <c r="J1389" s="10">
        <v>1699.9999999999998</v>
      </c>
      <c r="K1389" s="10">
        <v>509.99999999999989</v>
      </c>
      <c r="L1389" s="11">
        <v>0.3</v>
      </c>
      <c r="M1389" s="26">
        <v>1190</v>
      </c>
    </row>
    <row r="1390" spans="1:13" ht="15.75" customHeight="1" x14ac:dyDescent="0.25">
      <c r="A1390" s="6" t="s">
        <v>14</v>
      </c>
      <c r="B1390" s="6">
        <v>1185732</v>
      </c>
      <c r="C1390" s="7">
        <v>44263</v>
      </c>
      <c r="D1390" s="6" t="s">
        <v>46</v>
      </c>
      <c r="E1390" s="6" t="s">
        <v>47</v>
      </c>
      <c r="F1390" s="6" t="s">
        <v>65</v>
      </c>
      <c r="G1390" s="6" t="s">
        <v>21</v>
      </c>
      <c r="H1390" s="8">
        <v>0.55000000000000004</v>
      </c>
      <c r="I1390" s="9">
        <v>4750</v>
      </c>
      <c r="J1390" s="10">
        <v>2612.5</v>
      </c>
      <c r="K1390" s="10">
        <v>914.37499999999989</v>
      </c>
      <c r="L1390" s="11">
        <v>0.35</v>
      </c>
      <c r="M1390" s="26">
        <v>1698.125</v>
      </c>
    </row>
    <row r="1391" spans="1:13" ht="15.75" customHeight="1" x14ac:dyDescent="0.25">
      <c r="A1391" s="6" t="s">
        <v>14</v>
      </c>
      <c r="B1391" s="6">
        <v>1185732</v>
      </c>
      <c r="C1391" s="7">
        <v>44263</v>
      </c>
      <c r="D1391" s="6" t="s">
        <v>46</v>
      </c>
      <c r="E1391" s="6" t="s">
        <v>47</v>
      </c>
      <c r="F1391" s="6" t="s">
        <v>65</v>
      </c>
      <c r="G1391" s="6" t="s">
        <v>22</v>
      </c>
      <c r="H1391" s="8">
        <v>0.45</v>
      </c>
      <c r="I1391" s="9">
        <v>5750</v>
      </c>
      <c r="J1391" s="10">
        <v>2587.5</v>
      </c>
      <c r="K1391" s="10">
        <v>1293.75</v>
      </c>
      <c r="L1391" s="11">
        <v>0.5</v>
      </c>
      <c r="M1391" s="26">
        <v>1293.75</v>
      </c>
    </row>
    <row r="1392" spans="1:13" ht="15.75" customHeight="1" x14ac:dyDescent="0.25">
      <c r="A1392" s="6" t="s">
        <v>14</v>
      </c>
      <c r="B1392" s="6">
        <v>1185732</v>
      </c>
      <c r="C1392" s="7">
        <v>44295</v>
      </c>
      <c r="D1392" s="6" t="s">
        <v>46</v>
      </c>
      <c r="E1392" s="6" t="s">
        <v>47</v>
      </c>
      <c r="F1392" s="6" t="s">
        <v>65</v>
      </c>
      <c r="G1392" s="6" t="s">
        <v>17</v>
      </c>
      <c r="H1392" s="8">
        <v>0.45</v>
      </c>
      <c r="I1392" s="9">
        <v>8250</v>
      </c>
      <c r="J1392" s="10">
        <v>3712.5</v>
      </c>
      <c r="K1392" s="10">
        <v>1670.625</v>
      </c>
      <c r="L1392" s="11">
        <v>0.45</v>
      </c>
      <c r="M1392" s="26">
        <v>2041.875</v>
      </c>
    </row>
    <row r="1393" spans="1:13" ht="15.75" customHeight="1" x14ac:dyDescent="0.25">
      <c r="A1393" s="6" t="s">
        <v>14</v>
      </c>
      <c r="B1393" s="6">
        <v>1185732</v>
      </c>
      <c r="C1393" s="7">
        <v>44295</v>
      </c>
      <c r="D1393" s="6" t="s">
        <v>46</v>
      </c>
      <c r="E1393" s="6" t="s">
        <v>47</v>
      </c>
      <c r="F1393" s="6" t="s">
        <v>65</v>
      </c>
      <c r="G1393" s="6" t="s">
        <v>18</v>
      </c>
      <c r="H1393" s="8">
        <v>0.45</v>
      </c>
      <c r="I1393" s="9">
        <v>5250</v>
      </c>
      <c r="J1393" s="10">
        <v>2362.5</v>
      </c>
      <c r="K1393" s="10">
        <v>826.875</v>
      </c>
      <c r="L1393" s="11">
        <v>0.35</v>
      </c>
      <c r="M1393" s="26">
        <v>1535.625</v>
      </c>
    </row>
    <row r="1394" spans="1:13" ht="15.75" customHeight="1" x14ac:dyDescent="0.25">
      <c r="A1394" s="6" t="s">
        <v>14</v>
      </c>
      <c r="B1394" s="6">
        <v>1185732</v>
      </c>
      <c r="C1394" s="7">
        <v>44295</v>
      </c>
      <c r="D1394" s="6" t="s">
        <v>46</v>
      </c>
      <c r="E1394" s="6" t="s">
        <v>47</v>
      </c>
      <c r="F1394" s="6" t="s">
        <v>65</v>
      </c>
      <c r="G1394" s="6" t="s">
        <v>19</v>
      </c>
      <c r="H1394" s="8">
        <v>0.35000000000000003</v>
      </c>
      <c r="I1394" s="9">
        <v>5250</v>
      </c>
      <c r="J1394" s="10">
        <v>1837.5000000000002</v>
      </c>
      <c r="K1394" s="10">
        <v>459.37500000000006</v>
      </c>
      <c r="L1394" s="11">
        <v>0.25</v>
      </c>
      <c r="M1394" s="26">
        <v>1378.1250000000002</v>
      </c>
    </row>
    <row r="1395" spans="1:13" ht="15.75" customHeight="1" x14ac:dyDescent="0.25">
      <c r="A1395" s="6" t="s">
        <v>14</v>
      </c>
      <c r="B1395" s="6">
        <v>1185732</v>
      </c>
      <c r="C1395" s="7">
        <v>44295</v>
      </c>
      <c r="D1395" s="6" t="s">
        <v>46</v>
      </c>
      <c r="E1395" s="6" t="s">
        <v>47</v>
      </c>
      <c r="F1395" s="6" t="s">
        <v>65</v>
      </c>
      <c r="G1395" s="6" t="s">
        <v>20</v>
      </c>
      <c r="H1395" s="8">
        <v>0.39999999999999997</v>
      </c>
      <c r="I1395" s="9">
        <v>4500</v>
      </c>
      <c r="J1395" s="10">
        <v>1799.9999999999998</v>
      </c>
      <c r="K1395" s="10">
        <v>539.99999999999989</v>
      </c>
      <c r="L1395" s="11">
        <v>0.3</v>
      </c>
      <c r="M1395" s="26">
        <v>1260</v>
      </c>
    </row>
    <row r="1396" spans="1:13" ht="15.75" customHeight="1" x14ac:dyDescent="0.25">
      <c r="A1396" s="6" t="s">
        <v>14</v>
      </c>
      <c r="B1396" s="6">
        <v>1185732</v>
      </c>
      <c r="C1396" s="7">
        <v>44295</v>
      </c>
      <c r="D1396" s="6" t="s">
        <v>46</v>
      </c>
      <c r="E1396" s="6" t="s">
        <v>47</v>
      </c>
      <c r="F1396" s="6" t="s">
        <v>65</v>
      </c>
      <c r="G1396" s="6" t="s">
        <v>21</v>
      </c>
      <c r="H1396" s="8">
        <v>0.55000000000000004</v>
      </c>
      <c r="I1396" s="9">
        <v>4750</v>
      </c>
      <c r="J1396" s="10">
        <v>2612.5</v>
      </c>
      <c r="K1396" s="10">
        <v>914.37499999999989</v>
      </c>
      <c r="L1396" s="11">
        <v>0.35</v>
      </c>
      <c r="M1396" s="26">
        <v>1698.125</v>
      </c>
    </row>
    <row r="1397" spans="1:13" ht="15.75" customHeight="1" x14ac:dyDescent="0.25">
      <c r="A1397" s="6" t="s">
        <v>14</v>
      </c>
      <c r="B1397" s="6">
        <v>1185732</v>
      </c>
      <c r="C1397" s="7">
        <v>44295</v>
      </c>
      <c r="D1397" s="6" t="s">
        <v>46</v>
      </c>
      <c r="E1397" s="6" t="s">
        <v>47</v>
      </c>
      <c r="F1397" s="6" t="s">
        <v>65</v>
      </c>
      <c r="G1397" s="6" t="s">
        <v>22</v>
      </c>
      <c r="H1397" s="8">
        <v>0.45</v>
      </c>
      <c r="I1397" s="9">
        <v>6000</v>
      </c>
      <c r="J1397" s="10">
        <v>2700</v>
      </c>
      <c r="K1397" s="10">
        <v>1350</v>
      </c>
      <c r="L1397" s="11">
        <v>0.5</v>
      </c>
      <c r="M1397" s="26">
        <v>1350</v>
      </c>
    </row>
    <row r="1398" spans="1:13" ht="15.75" customHeight="1" x14ac:dyDescent="0.25">
      <c r="A1398" s="6" t="s">
        <v>14</v>
      </c>
      <c r="B1398" s="6">
        <v>1185732</v>
      </c>
      <c r="C1398" s="7">
        <v>44324</v>
      </c>
      <c r="D1398" s="6" t="s">
        <v>46</v>
      </c>
      <c r="E1398" s="6" t="s">
        <v>47</v>
      </c>
      <c r="F1398" s="6" t="s">
        <v>65</v>
      </c>
      <c r="G1398" s="6" t="s">
        <v>17</v>
      </c>
      <c r="H1398" s="8">
        <v>0.55000000000000004</v>
      </c>
      <c r="I1398" s="9">
        <v>8700</v>
      </c>
      <c r="J1398" s="10">
        <v>4785</v>
      </c>
      <c r="K1398" s="10">
        <v>2153.25</v>
      </c>
      <c r="L1398" s="11">
        <v>0.45</v>
      </c>
      <c r="M1398" s="26">
        <v>2631.75</v>
      </c>
    </row>
    <row r="1399" spans="1:13" ht="15.75" customHeight="1" x14ac:dyDescent="0.25">
      <c r="A1399" s="6" t="s">
        <v>14</v>
      </c>
      <c r="B1399" s="6">
        <v>1185732</v>
      </c>
      <c r="C1399" s="7">
        <v>44324</v>
      </c>
      <c r="D1399" s="6" t="s">
        <v>46</v>
      </c>
      <c r="E1399" s="6" t="s">
        <v>47</v>
      </c>
      <c r="F1399" s="6" t="s">
        <v>65</v>
      </c>
      <c r="G1399" s="6" t="s">
        <v>18</v>
      </c>
      <c r="H1399" s="8">
        <v>0.55000000000000004</v>
      </c>
      <c r="I1399" s="9">
        <v>5750</v>
      </c>
      <c r="J1399" s="10">
        <v>3162.5000000000005</v>
      </c>
      <c r="K1399" s="10">
        <v>1106.875</v>
      </c>
      <c r="L1399" s="11">
        <v>0.35</v>
      </c>
      <c r="M1399" s="26">
        <v>2055.6250000000005</v>
      </c>
    </row>
    <row r="1400" spans="1:13" ht="15.75" customHeight="1" x14ac:dyDescent="0.25">
      <c r="A1400" s="6" t="s">
        <v>14</v>
      </c>
      <c r="B1400" s="6">
        <v>1185732</v>
      </c>
      <c r="C1400" s="7">
        <v>44324</v>
      </c>
      <c r="D1400" s="6" t="s">
        <v>46</v>
      </c>
      <c r="E1400" s="6" t="s">
        <v>47</v>
      </c>
      <c r="F1400" s="6" t="s">
        <v>65</v>
      </c>
      <c r="G1400" s="6" t="s">
        <v>19</v>
      </c>
      <c r="H1400" s="8">
        <v>0.5</v>
      </c>
      <c r="I1400" s="9">
        <v>5500</v>
      </c>
      <c r="J1400" s="10">
        <v>2750</v>
      </c>
      <c r="K1400" s="10">
        <v>687.5</v>
      </c>
      <c r="L1400" s="11">
        <v>0.25</v>
      </c>
      <c r="M1400" s="26">
        <v>2062.5</v>
      </c>
    </row>
    <row r="1401" spans="1:13" ht="15.75" customHeight="1" x14ac:dyDescent="0.25">
      <c r="A1401" s="6" t="s">
        <v>14</v>
      </c>
      <c r="B1401" s="6">
        <v>1185732</v>
      </c>
      <c r="C1401" s="7">
        <v>44324</v>
      </c>
      <c r="D1401" s="6" t="s">
        <v>46</v>
      </c>
      <c r="E1401" s="6" t="s">
        <v>47</v>
      </c>
      <c r="F1401" s="6" t="s">
        <v>65</v>
      </c>
      <c r="G1401" s="6" t="s">
        <v>20</v>
      </c>
      <c r="H1401" s="8">
        <v>0.5</v>
      </c>
      <c r="I1401" s="9">
        <v>5000</v>
      </c>
      <c r="J1401" s="10">
        <v>2500</v>
      </c>
      <c r="K1401" s="10">
        <v>750</v>
      </c>
      <c r="L1401" s="11">
        <v>0.3</v>
      </c>
      <c r="M1401" s="26">
        <v>1750</v>
      </c>
    </row>
    <row r="1402" spans="1:13" ht="15.75" customHeight="1" x14ac:dyDescent="0.25">
      <c r="A1402" s="6" t="s">
        <v>14</v>
      </c>
      <c r="B1402" s="6">
        <v>1185732</v>
      </c>
      <c r="C1402" s="7">
        <v>44324</v>
      </c>
      <c r="D1402" s="6" t="s">
        <v>46</v>
      </c>
      <c r="E1402" s="6" t="s">
        <v>47</v>
      </c>
      <c r="F1402" s="6" t="s">
        <v>65</v>
      </c>
      <c r="G1402" s="6" t="s">
        <v>21</v>
      </c>
      <c r="H1402" s="8">
        <v>0.6</v>
      </c>
      <c r="I1402" s="9">
        <v>5250</v>
      </c>
      <c r="J1402" s="10">
        <v>3150</v>
      </c>
      <c r="K1402" s="10">
        <v>1102.5</v>
      </c>
      <c r="L1402" s="11">
        <v>0.35</v>
      </c>
      <c r="M1402" s="26">
        <v>2047.5</v>
      </c>
    </row>
    <row r="1403" spans="1:13" ht="15.75" customHeight="1" x14ac:dyDescent="0.25">
      <c r="A1403" s="6" t="s">
        <v>14</v>
      </c>
      <c r="B1403" s="6">
        <v>1185732</v>
      </c>
      <c r="C1403" s="7">
        <v>44324</v>
      </c>
      <c r="D1403" s="6" t="s">
        <v>46</v>
      </c>
      <c r="E1403" s="6" t="s">
        <v>47</v>
      </c>
      <c r="F1403" s="6" t="s">
        <v>65</v>
      </c>
      <c r="G1403" s="6" t="s">
        <v>22</v>
      </c>
      <c r="H1403" s="8">
        <v>0.65</v>
      </c>
      <c r="I1403" s="9">
        <v>6250</v>
      </c>
      <c r="J1403" s="10">
        <v>4062.5</v>
      </c>
      <c r="K1403" s="10">
        <v>2031.25</v>
      </c>
      <c r="L1403" s="11">
        <v>0.5</v>
      </c>
      <c r="M1403" s="26">
        <v>2031.25</v>
      </c>
    </row>
    <row r="1404" spans="1:13" ht="15.75" customHeight="1" x14ac:dyDescent="0.25">
      <c r="A1404" s="6" t="s">
        <v>14</v>
      </c>
      <c r="B1404" s="6">
        <v>1185732</v>
      </c>
      <c r="C1404" s="7">
        <v>44357</v>
      </c>
      <c r="D1404" s="6" t="s">
        <v>46</v>
      </c>
      <c r="E1404" s="6" t="s">
        <v>47</v>
      </c>
      <c r="F1404" s="6" t="s">
        <v>65</v>
      </c>
      <c r="G1404" s="6" t="s">
        <v>17</v>
      </c>
      <c r="H1404" s="8">
        <v>0.6</v>
      </c>
      <c r="I1404" s="9">
        <v>8750</v>
      </c>
      <c r="J1404" s="10">
        <v>5250</v>
      </c>
      <c r="K1404" s="10">
        <v>2362.5</v>
      </c>
      <c r="L1404" s="11">
        <v>0.45</v>
      </c>
      <c r="M1404" s="26">
        <v>2887.5</v>
      </c>
    </row>
    <row r="1405" spans="1:13" ht="15.75" customHeight="1" x14ac:dyDescent="0.25">
      <c r="A1405" s="6" t="s">
        <v>14</v>
      </c>
      <c r="B1405" s="6">
        <v>1185732</v>
      </c>
      <c r="C1405" s="7">
        <v>44357</v>
      </c>
      <c r="D1405" s="6" t="s">
        <v>46</v>
      </c>
      <c r="E1405" s="6" t="s">
        <v>47</v>
      </c>
      <c r="F1405" s="6" t="s">
        <v>65</v>
      </c>
      <c r="G1405" s="6" t="s">
        <v>18</v>
      </c>
      <c r="H1405" s="8">
        <v>0.55000000000000004</v>
      </c>
      <c r="I1405" s="9">
        <v>6250</v>
      </c>
      <c r="J1405" s="10">
        <v>3437.5000000000005</v>
      </c>
      <c r="K1405" s="10">
        <v>1203.125</v>
      </c>
      <c r="L1405" s="11">
        <v>0.35</v>
      </c>
      <c r="M1405" s="26">
        <v>2234.3750000000005</v>
      </c>
    </row>
    <row r="1406" spans="1:13" ht="15.75" customHeight="1" x14ac:dyDescent="0.25">
      <c r="A1406" s="6" t="s">
        <v>14</v>
      </c>
      <c r="B1406" s="6">
        <v>1185732</v>
      </c>
      <c r="C1406" s="7">
        <v>44357</v>
      </c>
      <c r="D1406" s="6" t="s">
        <v>46</v>
      </c>
      <c r="E1406" s="6" t="s">
        <v>47</v>
      </c>
      <c r="F1406" s="6" t="s">
        <v>65</v>
      </c>
      <c r="G1406" s="6" t="s">
        <v>19</v>
      </c>
      <c r="H1406" s="8">
        <v>0.5</v>
      </c>
      <c r="I1406" s="9">
        <v>6000</v>
      </c>
      <c r="J1406" s="10">
        <v>3000</v>
      </c>
      <c r="K1406" s="10">
        <v>750</v>
      </c>
      <c r="L1406" s="11">
        <v>0.25</v>
      </c>
      <c r="M1406" s="26">
        <v>2250</v>
      </c>
    </row>
    <row r="1407" spans="1:13" ht="15.75" customHeight="1" x14ac:dyDescent="0.25">
      <c r="A1407" s="6" t="s">
        <v>14</v>
      </c>
      <c r="B1407" s="6">
        <v>1185732</v>
      </c>
      <c r="C1407" s="7">
        <v>44357</v>
      </c>
      <c r="D1407" s="6" t="s">
        <v>46</v>
      </c>
      <c r="E1407" s="6" t="s">
        <v>47</v>
      </c>
      <c r="F1407" s="6" t="s">
        <v>65</v>
      </c>
      <c r="G1407" s="6" t="s">
        <v>20</v>
      </c>
      <c r="H1407" s="8">
        <v>0.5</v>
      </c>
      <c r="I1407" s="9">
        <v>5750</v>
      </c>
      <c r="J1407" s="10">
        <v>2875</v>
      </c>
      <c r="K1407" s="10">
        <v>862.5</v>
      </c>
      <c r="L1407" s="11">
        <v>0.3</v>
      </c>
      <c r="M1407" s="26">
        <v>2012.5</v>
      </c>
    </row>
    <row r="1408" spans="1:13" ht="15.75" customHeight="1" x14ac:dyDescent="0.25">
      <c r="A1408" s="6" t="s">
        <v>14</v>
      </c>
      <c r="B1408" s="6">
        <v>1185732</v>
      </c>
      <c r="C1408" s="7">
        <v>44357</v>
      </c>
      <c r="D1408" s="6" t="s">
        <v>46</v>
      </c>
      <c r="E1408" s="6" t="s">
        <v>47</v>
      </c>
      <c r="F1408" s="6" t="s">
        <v>65</v>
      </c>
      <c r="G1408" s="6" t="s">
        <v>21</v>
      </c>
      <c r="H1408" s="8">
        <v>0.65</v>
      </c>
      <c r="I1408" s="9">
        <v>5750</v>
      </c>
      <c r="J1408" s="10">
        <v>3737.5</v>
      </c>
      <c r="K1408" s="10">
        <v>1308.125</v>
      </c>
      <c r="L1408" s="11">
        <v>0.35</v>
      </c>
      <c r="M1408" s="26">
        <v>2429.375</v>
      </c>
    </row>
    <row r="1409" spans="1:13" ht="15.75" customHeight="1" x14ac:dyDescent="0.25">
      <c r="A1409" s="6" t="s">
        <v>14</v>
      </c>
      <c r="B1409" s="6">
        <v>1185732</v>
      </c>
      <c r="C1409" s="7">
        <v>44357</v>
      </c>
      <c r="D1409" s="6" t="s">
        <v>46</v>
      </c>
      <c r="E1409" s="6" t="s">
        <v>47</v>
      </c>
      <c r="F1409" s="6" t="s">
        <v>65</v>
      </c>
      <c r="G1409" s="6" t="s">
        <v>22</v>
      </c>
      <c r="H1409" s="8">
        <v>0.70000000000000007</v>
      </c>
      <c r="I1409" s="9">
        <v>7250</v>
      </c>
      <c r="J1409" s="10">
        <v>5075.0000000000009</v>
      </c>
      <c r="K1409" s="10">
        <v>2537.5000000000005</v>
      </c>
      <c r="L1409" s="11">
        <v>0.5</v>
      </c>
      <c r="M1409" s="26">
        <v>2537.5000000000005</v>
      </c>
    </row>
    <row r="1410" spans="1:13" ht="15.75" customHeight="1" x14ac:dyDescent="0.25">
      <c r="A1410" s="6" t="s">
        <v>14</v>
      </c>
      <c r="B1410" s="6">
        <v>1185732</v>
      </c>
      <c r="C1410" s="7">
        <v>44385</v>
      </c>
      <c r="D1410" s="6" t="s">
        <v>46</v>
      </c>
      <c r="E1410" s="6" t="s">
        <v>47</v>
      </c>
      <c r="F1410" s="6" t="s">
        <v>65</v>
      </c>
      <c r="G1410" s="6" t="s">
        <v>17</v>
      </c>
      <c r="H1410" s="8">
        <v>0.65</v>
      </c>
      <c r="I1410" s="9">
        <v>9500</v>
      </c>
      <c r="J1410" s="10">
        <v>6175</v>
      </c>
      <c r="K1410" s="10">
        <v>2778.75</v>
      </c>
      <c r="L1410" s="11">
        <v>0.45</v>
      </c>
      <c r="M1410" s="26">
        <v>3396.25</v>
      </c>
    </row>
    <row r="1411" spans="1:13" ht="15.75" customHeight="1" x14ac:dyDescent="0.25">
      <c r="A1411" s="6" t="s">
        <v>14</v>
      </c>
      <c r="B1411" s="6">
        <v>1185732</v>
      </c>
      <c r="C1411" s="7">
        <v>44385</v>
      </c>
      <c r="D1411" s="6" t="s">
        <v>46</v>
      </c>
      <c r="E1411" s="6" t="s">
        <v>47</v>
      </c>
      <c r="F1411" s="6" t="s">
        <v>65</v>
      </c>
      <c r="G1411" s="6" t="s">
        <v>18</v>
      </c>
      <c r="H1411" s="8">
        <v>0.60000000000000009</v>
      </c>
      <c r="I1411" s="9">
        <v>7000</v>
      </c>
      <c r="J1411" s="10">
        <v>4200.0000000000009</v>
      </c>
      <c r="K1411" s="10">
        <v>1470.0000000000002</v>
      </c>
      <c r="L1411" s="11">
        <v>0.35</v>
      </c>
      <c r="M1411" s="26">
        <v>2730.0000000000009</v>
      </c>
    </row>
    <row r="1412" spans="1:13" ht="15.75" customHeight="1" x14ac:dyDescent="0.25">
      <c r="A1412" s="6" t="s">
        <v>14</v>
      </c>
      <c r="B1412" s="6">
        <v>1185732</v>
      </c>
      <c r="C1412" s="7">
        <v>44385</v>
      </c>
      <c r="D1412" s="6" t="s">
        <v>46</v>
      </c>
      <c r="E1412" s="6" t="s">
        <v>47</v>
      </c>
      <c r="F1412" s="6" t="s">
        <v>65</v>
      </c>
      <c r="G1412" s="6" t="s">
        <v>19</v>
      </c>
      <c r="H1412" s="8">
        <v>0.55000000000000004</v>
      </c>
      <c r="I1412" s="9">
        <v>6250</v>
      </c>
      <c r="J1412" s="10">
        <v>3437.5000000000005</v>
      </c>
      <c r="K1412" s="10">
        <v>859.37500000000011</v>
      </c>
      <c r="L1412" s="11">
        <v>0.25</v>
      </c>
      <c r="M1412" s="26">
        <v>2578.1250000000005</v>
      </c>
    </row>
    <row r="1413" spans="1:13" ht="15.75" customHeight="1" x14ac:dyDescent="0.25">
      <c r="A1413" s="6" t="s">
        <v>14</v>
      </c>
      <c r="B1413" s="6">
        <v>1185732</v>
      </c>
      <c r="C1413" s="7">
        <v>44385</v>
      </c>
      <c r="D1413" s="6" t="s">
        <v>46</v>
      </c>
      <c r="E1413" s="6" t="s">
        <v>47</v>
      </c>
      <c r="F1413" s="6" t="s">
        <v>65</v>
      </c>
      <c r="G1413" s="6" t="s">
        <v>20</v>
      </c>
      <c r="H1413" s="8">
        <v>0.55000000000000004</v>
      </c>
      <c r="I1413" s="9">
        <v>5750</v>
      </c>
      <c r="J1413" s="10">
        <v>3162.5000000000005</v>
      </c>
      <c r="K1413" s="10">
        <v>948.75000000000011</v>
      </c>
      <c r="L1413" s="11">
        <v>0.3</v>
      </c>
      <c r="M1413" s="26">
        <v>2213.7500000000005</v>
      </c>
    </row>
    <row r="1414" spans="1:13" ht="15.75" customHeight="1" x14ac:dyDescent="0.25">
      <c r="A1414" s="6" t="s">
        <v>14</v>
      </c>
      <c r="B1414" s="6">
        <v>1185732</v>
      </c>
      <c r="C1414" s="7">
        <v>44385</v>
      </c>
      <c r="D1414" s="6" t="s">
        <v>46</v>
      </c>
      <c r="E1414" s="6" t="s">
        <v>47</v>
      </c>
      <c r="F1414" s="6" t="s">
        <v>65</v>
      </c>
      <c r="G1414" s="6" t="s">
        <v>21</v>
      </c>
      <c r="H1414" s="8">
        <v>0.65</v>
      </c>
      <c r="I1414" s="9">
        <v>6000</v>
      </c>
      <c r="J1414" s="10">
        <v>3900</v>
      </c>
      <c r="K1414" s="10">
        <v>1365</v>
      </c>
      <c r="L1414" s="11">
        <v>0.35</v>
      </c>
      <c r="M1414" s="26">
        <v>2535</v>
      </c>
    </row>
    <row r="1415" spans="1:13" ht="15.75" customHeight="1" x14ac:dyDescent="0.25">
      <c r="A1415" s="6" t="s">
        <v>14</v>
      </c>
      <c r="B1415" s="6">
        <v>1185732</v>
      </c>
      <c r="C1415" s="7">
        <v>44385</v>
      </c>
      <c r="D1415" s="6" t="s">
        <v>46</v>
      </c>
      <c r="E1415" s="6" t="s">
        <v>47</v>
      </c>
      <c r="F1415" s="6" t="s">
        <v>65</v>
      </c>
      <c r="G1415" s="6" t="s">
        <v>22</v>
      </c>
      <c r="H1415" s="8">
        <v>0.70000000000000007</v>
      </c>
      <c r="I1415" s="9">
        <v>7750</v>
      </c>
      <c r="J1415" s="10">
        <v>5425.0000000000009</v>
      </c>
      <c r="K1415" s="10">
        <v>2712.5000000000005</v>
      </c>
      <c r="L1415" s="11">
        <v>0.5</v>
      </c>
      <c r="M1415" s="26">
        <v>2712.5000000000005</v>
      </c>
    </row>
    <row r="1416" spans="1:13" ht="15.75" customHeight="1" x14ac:dyDescent="0.25">
      <c r="A1416" s="6" t="s">
        <v>14</v>
      </c>
      <c r="B1416" s="6">
        <v>1185732</v>
      </c>
      <c r="C1416" s="7">
        <v>44417</v>
      </c>
      <c r="D1416" s="6" t="s">
        <v>46</v>
      </c>
      <c r="E1416" s="6" t="s">
        <v>47</v>
      </c>
      <c r="F1416" s="6" t="s">
        <v>65</v>
      </c>
      <c r="G1416" s="6" t="s">
        <v>17</v>
      </c>
      <c r="H1416" s="8">
        <v>0.65</v>
      </c>
      <c r="I1416" s="9">
        <v>9250</v>
      </c>
      <c r="J1416" s="10">
        <v>6012.5</v>
      </c>
      <c r="K1416" s="10">
        <v>2705.625</v>
      </c>
      <c r="L1416" s="11">
        <v>0.45</v>
      </c>
      <c r="M1416" s="26">
        <v>3306.875</v>
      </c>
    </row>
    <row r="1417" spans="1:13" ht="15.75" customHeight="1" x14ac:dyDescent="0.25">
      <c r="A1417" s="6" t="s">
        <v>14</v>
      </c>
      <c r="B1417" s="6">
        <v>1185732</v>
      </c>
      <c r="C1417" s="7">
        <v>44417</v>
      </c>
      <c r="D1417" s="6" t="s">
        <v>46</v>
      </c>
      <c r="E1417" s="6" t="s">
        <v>47</v>
      </c>
      <c r="F1417" s="6" t="s">
        <v>65</v>
      </c>
      <c r="G1417" s="6" t="s">
        <v>18</v>
      </c>
      <c r="H1417" s="8">
        <v>0.60000000000000009</v>
      </c>
      <c r="I1417" s="9">
        <v>7000</v>
      </c>
      <c r="J1417" s="10">
        <v>4200.0000000000009</v>
      </c>
      <c r="K1417" s="10">
        <v>1470.0000000000002</v>
      </c>
      <c r="L1417" s="11">
        <v>0.35</v>
      </c>
      <c r="M1417" s="26">
        <v>2730.0000000000009</v>
      </c>
    </row>
    <row r="1418" spans="1:13" ht="15.75" customHeight="1" x14ac:dyDescent="0.25">
      <c r="A1418" s="6" t="s">
        <v>14</v>
      </c>
      <c r="B1418" s="6">
        <v>1185732</v>
      </c>
      <c r="C1418" s="7">
        <v>44417</v>
      </c>
      <c r="D1418" s="6" t="s">
        <v>46</v>
      </c>
      <c r="E1418" s="6" t="s">
        <v>47</v>
      </c>
      <c r="F1418" s="6" t="s">
        <v>65</v>
      </c>
      <c r="G1418" s="6" t="s">
        <v>19</v>
      </c>
      <c r="H1418" s="8">
        <v>0.55000000000000004</v>
      </c>
      <c r="I1418" s="9">
        <v>6250</v>
      </c>
      <c r="J1418" s="10">
        <v>3437.5000000000005</v>
      </c>
      <c r="K1418" s="10">
        <v>859.37500000000011</v>
      </c>
      <c r="L1418" s="11">
        <v>0.25</v>
      </c>
      <c r="M1418" s="26">
        <v>2578.1250000000005</v>
      </c>
    </row>
    <row r="1419" spans="1:13" ht="15.75" customHeight="1" x14ac:dyDescent="0.25">
      <c r="A1419" s="6" t="s">
        <v>14</v>
      </c>
      <c r="B1419" s="6">
        <v>1185732</v>
      </c>
      <c r="C1419" s="7">
        <v>44417</v>
      </c>
      <c r="D1419" s="6" t="s">
        <v>46</v>
      </c>
      <c r="E1419" s="6" t="s">
        <v>47</v>
      </c>
      <c r="F1419" s="6" t="s">
        <v>65</v>
      </c>
      <c r="G1419" s="6" t="s">
        <v>20</v>
      </c>
      <c r="H1419" s="8">
        <v>0.45</v>
      </c>
      <c r="I1419" s="9">
        <v>5750</v>
      </c>
      <c r="J1419" s="10">
        <v>2587.5</v>
      </c>
      <c r="K1419" s="10">
        <v>776.25</v>
      </c>
      <c r="L1419" s="11">
        <v>0.3</v>
      </c>
      <c r="M1419" s="26">
        <v>1811.25</v>
      </c>
    </row>
    <row r="1420" spans="1:13" ht="15.75" customHeight="1" x14ac:dyDescent="0.25">
      <c r="A1420" s="6" t="s">
        <v>14</v>
      </c>
      <c r="B1420" s="6">
        <v>1185732</v>
      </c>
      <c r="C1420" s="7">
        <v>44417</v>
      </c>
      <c r="D1420" s="6" t="s">
        <v>46</v>
      </c>
      <c r="E1420" s="6" t="s">
        <v>47</v>
      </c>
      <c r="F1420" s="6" t="s">
        <v>65</v>
      </c>
      <c r="G1420" s="6" t="s">
        <v>21</v>
      </c>
      <c r="H1420" s="8">
        <v>0.55000000000000004</v>
      </c>
      <c r="I1420" s="9">
        <v>5500</v>
      </c>
      <c r="J1420" s="10">
        <v>3025.0000000000005</v>
      </c>
      <c r="K1420" s="10">
        <v>1058.75</v>
      </c>
      <c r="L1420" s="11">
        <v>0.35</v>
      </c>
      <c r="M1420" s="26">
        <v>1966.2500000000005</v>
      </c>
    </row>
    <row r="1421" spans="1:13" ht="15.75" customHeight="1" x14ac:dyDescent="0.25">
      <c r="A1421" s="6" t="s">
        <v>14</v>
      </c>
      <c r="B1421" s="6">
        <v>1185732</v>
      </c>
      <c r="C1421" s="7">
        <v>44417</v>
      </c>
      <c r="D1421" s="6" t="s">
        <v>46</v>
      </c>
      <c r="E1421" s="6" t="s">
        <v>47</v>
      </c>
      <c r="F1421" s="6" t="s">
        <v>65</v>
      </c>
      <c r="G1421" s="6" t="s">
        <v>22</v>
      </c>
      <c r="H1421" s="8">
        <v>0.60000000000000009</v>
      </c>
      <c r="I1421" s="9">
        <v>7250</v>
      </c>
      <c r="J1421" s="10">
        <v>4350.0000000000009</v>
      </c>
      <c r="K1421" s="10">
        <v>2175.0000000000005</v>
      </c>
      <c r="L1421" s="11">
        <v>0.5</v>
      </c>
      <c r="M1421" s="26">
        <v>2175.0000000000005</v>
      </c>
    </row>
    <row r="1422" spans="1:13" ht="15.75" customHeight="1" x14ac:dyDescent="0.25">
      <c r="A1422" s="6" t="s">
        <v>14</v>
      </c>
      <c r="B1422" s="6">
        <v>1185732</v>
      </c>
      <c r="C1422" s="7">
        <v>44447</v>
      </c>
      <c r="D1422" s="6" t="s">
        <v>46</v>
      </c>
      <c r="E1422" s="6" t="s">
        <v>47</v>
      </c>
      <c r="F1422" s="6" t="s">
        <v>65</v>
      </c>
      <c r="G1422" s="6" t="s">
        <v>17</v>
      </c>
      <c r="H1422" s="8">
        <v>0.55000000000000004</v>
      </c>
      <c r="I1422" s="9">
        <v>8500</v>
      </c>
      <c r="J1422" s="10">
        <v>4675</v>
      </c>
      <c r="K1422" s="10">
        <v>2103.75</v>
      </c>
      <c r="L1422" s="11">
        <v>0.45</v>
      </c>
      <c r="M1422" s="26">
        <v>2571.25</v>
      </c>
    </row>
    <row r="1423" spans="1:13" ht="15.75" customHeight="1" x14ac:dyDescent="0.25">
      <c r="A1423" s="6" t="s">
        <v>14</v>
      </c>
      <c r="B1423" s="6">
        <v>1185732</v>
      </c>
      <c r="C1423" s="7">
        <v>44447</v>
      </c>
      <c r="D1423" s="6" t="s">
        <v>46</v>
      </c>
      <c r="E1423" s="6" t="s">
        <v>47</v>
      </c>
      <c r="F1423" s="6" t="s">
        <v>65</v>
      </c>
      <c r="G1423" s="6" t="s">
        <v>18</v>
      </c>
      <c r="H1423" s="8">
        <v>0.50000000000000011</v>
      </c>
      <c r="I1423" s="9">
        <v>6500</v>
      </c>
      <c r="J1423" s="10">
        <v>3250.0000000000009</v>
      </c>
      <c r="K1423" s="10">
        <v>1137.5000000000002</v>
      </c>
      <c r="L1423" s="11">
        <v>0.35</v>
      </c>
      <c r="M1423" s="26">
        <v>2112.5000000000009</v>
      </c>
    </row>
    <row r="1424" spans="1:13" ht="15.75" customHeight="1" x14ac:dyDescent="0.25">
      <c r="A1424" s="6" t="s">
        <v>14</v>
      </c>
      <c r="B1424" s="6">
        <v>1185732</v>
      </c>
      <c r="C1424" s="7">
        <v>44447</v>
      </c>
      <c r="D1424" s="6" t="s">
        <v>46</v>
      </c>
      <c r="E1424" s="6" t="s">
        <v>47</v>
      </c>
      <c r="F1424" s="6" t="s">
        <v>65</v>
      </c>
      <c r="G1424" s="6" t="s">
        <v>19</v>
      </c>
      <c r="H1424" s="8">
        <v>0.45</v>
      </c>
      <c r="I1424" s="9">
        <v>5500</v>
      </c>
      <c r="J1424" s="10">
        <v>2475</v>
      </c>
      <c r="K1424" s="10">
        <v>618.75</v>
      </c>
      <c r="L1424" s="11">
        <v>0.25</v>
      </c>
      <c r="M1424" s="26">
        <v>1856.25</v>
      </c>
    </row>
    <row r="1425" spans="1:13" ht="15.75" customHeight="1" x14ac:dyDescent="0.25">
      <c r="A1425" s="6" t="s">
        <v>14</v>
      </c>
      <c r="B1425" s="6">
        <v>1185732</v>
      </c>
      <c r="C1425" s="7">
        <v>44447</v>
      </c>
      <c r="D1425" s="6" t="s">
        <v>46</v>
      </c>
      <c r="E1425" s="6" t="s">
        <v>47</v>
      </c>
      <c r="F1425" s="6" t="s">
        <v>65</v>
      </c>
      <c r="G1425" s="6" t="s">
        <v>20</v>
      </c>
      <c r="H1425" s="8">
        <v>0.45</v>
      </c>
      <c r="I1425" s="9">
        <v>5250</v>
      </c>
      <c r="J1425" s="10">
        <v>2362.5</v>
      </c>
      <c r="K1425" s="10">
        <v>708.75</v>
      </c>
      <c r="L1425" s="11">
        <v>0.3</v>
      </c>
      <c r="M1425" s="26">
        <v>1653.75</v>
      </c>
    </row>
    <row r="1426" spans="1:13" ht="15.75" customHeight="1" x14ac:dyDescent="0.25">
      <c r="A1426" s="6" t="s">
        <v>14</v>
      </c>
      <c r="B1426" s="6">
        <v>1185732</v>
      </c>
      <c r="C1426" s="7">
        <v>44447</v>
      </c>
      <c r="D1426" s="6" t="s">
        <v>46</v>
      </c>
      <c r="E1426" s="6" t="s">
        <v>47</v>
      </c>
      <c r="F1426" s="6" t="s">
        <v>65</v>
      </c>
      <c r="G1426" s="6" t="s">
        <v>21</v>
      </c>
      <c r="H1426" s="8">
        <v>0.55000000000000004</v>
      </c>
      <c r="I1426" s="9">
        <v>5250</v>
      </c>
      <c r="J1426" s="10">
        <v>2887.5000000000005</v>
      </c>
      <c r="K1426" s="10">
        <v>1010.6250000000001</v>
      </c>
      <c r="L1426" s="11">
        <v>0.35</v>
      </c>
      <c r="M1426" s="26">
        <v>1876.8750000000005</v>
      </c>
    </row>
    <row r="1427" spans="1:13" ht="15.75" customHeight="1" x14ac:dyDescent="0.25">
      <c r="A1427" s="6" t="s">
        <v>14</v>
      </c>
      <c r="B1427" s="6">
        <v>1185732</v>
      </c>
      <c r="C1427" s="7">
        <v>44447</v>
      </c>
      <c r="D1427" s="6" t="s">
        <v>46</v>
      </c>
      <c r="E1427" s="6" t="s">
        <v>47</v>
      </c>
      <c r="F1427" s="6" t="s">
        <v>65</v>
      </c>
      <c r="G1427" s="6" t="s">
        <v>22</v>
      </c>
      <c r="H1427" s="8">
        <v>0.60000000000000009</v>
      </c>
      <c r="I1427" s="9">
        <v>6250</v>
      </c>
      <c r="J1427" s="10">
        <v>3750.0000000000005</v>
      </c>
      <c r="K1427" s="10">
        <v>1875.0000000000002</v>
      </c>
      <c r="L1427" s="11">
        <v>0.5</v>
      </c>
      <c r="M1427" s="26">
        <v>1875.0000000000002</v>
      </c>
    </row>
    <row r="1428" spans="1:13" ht="15.75" customHeight="1" x14ac:dyDescent="0.25">
      <c r="A1428" s="6" t="s">
        <v>14</v>
      </c>
      <c r="B1428" s="6">
        <v>1185732</v>
      </c>
      <c r="C1428" s="7">
        <v>44479</v>
      </c>
      <c r="D1428" s="6" t="s">
        <v>46</v>
      </c>
      <c r="E1428" s="6" t="s">
        <v>47</v>
      </c>
      <c r="F1428" s="6" t="s">
        <v>65</v>
      </c>
      <c r="G1428" s="6" t="s">
        <v>17</v>
      </c>
      <c r="H1428" s="8">
        <v>0.60000000000000009</v>
      </c>
      <c r="I1428" s="9">
        <v>8000</v>
      </c>
      <c r="J1428" s="10">
        <v>4800.0000000000009</v>
      </c>
      <c r="K1428" s="10">
        <v>2160.0000000000005</v>
      </c>
      <c r="L1428" s="11">
        <v>0.45</v>
      </c>
      <c r="M1428" s="26">
        <v>2640.0000000000005</v>
      </c>
    </row>
    <row r="1429" spans="1:13" ht="15.75" customHeight="1" x14ac:dyDescent="0.25">
      <c r="A1429" s="6" t="s">
        <v>14</v>
      </c>
      <c r="B1429" s="6">
        <v>1185732</v>
      </c>
      <c r="C1429" s="7">
        <v>44479</v>
      </c>
      <c r="D1429" s="6" t="s">
        <v>46</v>
      </c>
      <c r="E1429" s="6" t="s">
        <v>47</v>
      </c>
      <c r="F1429" s="6" t="s">
        <v>65</v>
      </c>
      <c r="G1429" s="6" t="s">
        <v>18</v>
      </c>
      <c r="H1429" s="8">
        <v>0.50000000000000011</v>
      </c>
      <c r="I1429" s="9">
        <v>6250</v>
      </c>
      <c r="J1429" s="10">
        <v>3125.0000000000009</v>
      </c>
      <c r="K1429" s="10">
        <v>1093.7500000000002</v>
      </c>
      <c r="L1429" s="11">
        <v>0.35</v>
      </c>
      <c r="M1429" s="26">
        <v>2031.2500000000007</v>
      </c>
    </row>
    <row r="1430" spans="1:13" ht="15.75" customHeight="1" x14ac:dyDescent="0.25">
      <c r="A1430" s="6" t="s">
        <v>14</v>
      </c>
      <c r="B1430" s="6">
        <v>1185732</v>
      </c>
      <c r="C1430" s="7">
        <v>44479</v>
      </c>
      <c r="D1430" s="6" t="s">
        <v>46</v>
      </c>
      <c r="E1430" s="6" t="s">
        <v>47</v>
      </c>
      <c r="F1430" s="6" t="s">
        <v>65</v>
      </c>
      <c r="G1430" s="6" t="s">
        <v>19</v>
      </c>
      <c r="H1430" s="8">
        <v>0.50000000000000011</v>
      </c>
      <c r="I1430" s="9">
        <v>5250</v>
      </c>
      <c r="J1430" s="10">
        <v>2625.0000000000005</v>
      </c>
      <c r="K1430" s="10">
        <v>656.25000000000011</v>
      </c>
      <c r="L1430" s="11">
        <v>0.25</v>
      </c>
      <c r="M1430" s="26">
        <v>1968.7500000000005</v>
      </c>
    </row>
    <row r="1431" spans="1:13" ht="15.75" customHeight="1" x14ac:dyDescent="0.25">
      <c r="A1431" s="6" t="s">
        <v>14</v>
      </c>
      <c r="B1431" s="6">
        <v>1185732</v>
      </c>
      <c r="C1431" s="7">
        <v>44479</v>
      </c>
      <c r="D1431" s="6" t="s">
        <v>46</v>
      </c>
      <c r="E1431" s="6" t="s">
        <v>47</v>
      </c>
      <c r="F1431" s="6" t="s">
        <v>65</v>
      </c>
      <c r="G1431" s="6" t="s">
        <v>20</v>
      </c>
      <c r="H1431" s="8">
        <v>0.50000000000000011</v>
      </c>
      <c r="I1431" s="9">
        <v>5000</v>
      </c>
      <c r="J1431" s="10">
        <v>2500.0000000000005</v>
      </c>
      <c r="K1431" s="10">
        <v>750.00000000000011</v>
      </c>
      <c r="L1431" s="11">
        <v>0.3</v>
      </c>
      <c r="M1431" s="26">
        <v>1750.0000000000005</v>
      </c>
    </row>
    <row r="1432" spans="1:13" ht="15.75" customHeight="1" x14ac:dyDescent="0.25">
      <c r="A1432" s="6" t="s">
        <v>14</v>
      </c>
      <c r="B1432" s="6">
        <v>1185732</v>
      </c>
      <c r="C1432" s="7">
        <v>44479</v>
      </c>
      <c r="D1432" s="6" t="s">
        <v>46</v>
      </c>
      <c r="E1432" s="6" t="s">
        <v>47</v>
      </c>
      <c r="F1432" s="6" t="s">
        <v>65</v>
      </c>
      <c r="G1432" s="6" t="s">
        <v>21</v>
      </c>
      <c r="H1432" s="8">
        <v>0.60000000000000009</v>
      </c>
      <c r="I1432" s="9">
        <v>5000</v>
      </c>
      <c r="J1432" s="10">
        <v>3000.0000000000005</v>
      </c>
      <c r="K1432" s="10">
        <v>1050</v>
      </c>
      <c r="L1432" s="11">
        <v>0.35</v>
      </c>
      <c r="M1432" s="26">
        <v>1950.0000000000005</v>
      </c>
    </row>
    <row r="1433" spans="1:13" ht="15.75" customHeight="1" x14ac:dyDescent="0.25">
      <c r="A1433" s="6" t="s">
        <v>14</v>
      </c>
      <c r="B1433" s="6">
        <v>1185732</v>
      </c>
      <c r="C1433" s="7">
        <v>44479</v>
      </c>
      <c r="D1433" s="6" t="s">
        <v>46</v>
      </c>
      <c r="E1433" s="6" t="s">
        <v>47</v>
      </c>
      <c r="F1433" s="6" t="s">
        <v>65</v>
      </c>
      <c r="G1433" s="6" t="s">
        <v>22</v>
      </c>
      <c r="H1433" s="8">
        <v>0.65</v>
      </c>
      <c r="I1433" s="9">
        <v>6250</v>
      </c>
      <c r="J1433" s="10">
        <v>4062.5</v>
      </c>
      <c r="K1433" s="10">
        <v>2031.25</v>
      </c>
      <c r="L1433" s="11">
        <v>0.5</v>
      </c>
      <c r="M1433" s="26">
        <v>2031.25</v>
      </c>
    </row>
    <row r="1434" spans="1:13" ht="15.75" customHeight="1" x14ac:dyDescent="0.25">
      <c r="A1434" s="6" t="s">
        <v>14</v>
      </c>
      <c r="B1434" s="6">
        <v>1185732</v>
      </c>
      <c r="C1434" s="7">
        <v>44509</v>
      </c>
      <c r="D1434" s="6" t="s">
        <v>46</v>
      </c>
      <c r="E1434" s="6" t="s">
        <v>47</v>
      </c>
      <c r="F1434" s="6" t="s">
        <v>65</v>
      </c>
      <c r="G1434" s="6" t="s">
        <v>17</v>
      </c>
      <c r="H1434" s="8">
        <v>0.60000000000000009</v>
      </c>
      <c r="I1434" s="9">
        <v>7750</v>
      </c>
      <c r="J1434" s="10">
        <v>4650.0000000000009</v>
      </c>
      <c r="K1434" s="10">
        <v>2092.5000000000005</v>
      </c>
      <c r="L1434" s="11">
        <v>0.45</v>
      </c>
      <c r="M1434" s="26">
        <v>2557.5000000000005</v>
      </c>
    </row>
    <row r="1435" spans="1:13" ht="15.75" customHeight="1" x14ac:dyDescent="0.25">
      <c r="A1435" s="6" t="s">
        <v>14</v>
      </c>
      <c r="B1435" s="6">
        <v>1185732</v>
      </c>
      <c r="C1435" s="7">
        <v>44509</v>
      </c>
      <c r="D1435" s="6" t="s">
        <v>46</v>
      </c>
      <c r="E1435" s="6" t="s">
        <v>47</v>
      </c>
      <c r="F1435" s="6" t="s">
        <v>65</v>
      </c>
      <c r="G1435" s="6" t="s">
        <v>18</v>
      </c>
      <c r="H1435" s="8">
        <v>0.50000000000000011</v>
      </c>
      <c r="I1435" s="9">
        <v>6000</v>
      </c>
      <c r="J1435" s="10">
        <v>3000.0000000000005</v>
      </c>
      <c r="K1435" s="10">
        <v>1050</v>
      </c>
      <c r="L1435" s="11">
        <v>0.35</v>
      </c>
      <c r="M1435" s="26">
        <v>1950.0000000000005</v>
      </c>
    </row>
    <row r="1436" spans="1:13" ht="15.75" customHeight="1" x14ac:dyDescent="0.25">
      <c r="A1436" s="6" t="s">
        <v>14</v>
      </c>
      <c r="B1436" s="6">
        <v>1185732</v>
      </c>
      <c r="C1436" s="7">
        <v>44509</v>
      </c>
      <c r="D1436" s="6" t="s">
        <v>46</v>
      </c>
      <c r="E1436" s="6" t="s">
        <v>47</v>
      </c>
      <c r="F1436" s="6" t="s">
        <v>65</v>
      </c>
      <c r="G1436" s="6" t="s">
        <v>19</v>
      </c>
      <c r="H1436" s="8">
        <v>0.50000000000000011</v>
      </c>
      <c r="I1436" s="9">
        <v>5450</v>
      </c>
      <c r="J1436" s="10">
        <v>2725.0000000000005</v>
      </c>
      <c r="K1436" s="10">
        <v>681.25000000000011</v>
      </c>
      <c r="L1436" s="11">
        <v>0.25</v>
      </c>
      <c r="M1436" s="26">
        <v>2043.7500000000005</v>
      </c>
    </row>
    <row r="1437" spans="1:13" ht="15.75" customHeight="1" x14ac:dyDescent="0.25">
      <c r="A1437" s="6" t="s">
        <v>14</v>
      </c>
      <c r="B1437" s="6">
        <v>1185732</v>
      </c>
      <c r="C1437" s="7">
        <v>44509</v>
      </c>
      <c r="D1437" s="6" t="s">
        <v>46</v>
      </c>
      <c r="E1437" s="6" t="s">
        <v>47</v>
      </c>
      <c r="F1437" s="6" t="s">
        <v>65</v>
      </c>
      <c r="G1437" s="6" t="s">
        <v>20</v>
      </c>
      <c r="H1437" s="8">
        <v>0.50000000000000011</v>
      </c>
      <c r="I1437" s="9">
        <v>5750</v>
      </c>
      <c r="J1437" s="10">
        <v>2875.0000000000005</v>
      </c>
      <c r="K1437" s="10">
        <v>862.50000000000011</v>
      </c>
      <c r="L1437" s="11">
        <v>0.3</v>
      </c>
      <c r="M1437" s="26">
        <v>2012.5000000000005</v>
      </c>
    </row>
    <row r="1438" spans="1:13" ht="15.75" customHeight="1" x14ac:dyDescent="0.25">
      <c r="A1438" s="6" t="s">
        <v>14</v>
      </c>
      <c r="B1438" s="6">
        <v>1185732</v>
      </c>
      <c r="C1438" s="7">
        <v>44509</v>
      </c>
      <c r="D1438" s="6" t="s">
        <v>46</v>
      </c>
      <c r="E1438" s="6" t="s">
        <v>47</v>
      </c>
      <c r="F1438" s="6" t="s">
        <v>65</v>
      </c>
      <c r="G1438" s="6" t="s">
        <v>21</v>
      </c>
      <c r="H1438" s="8">
        <v>0.65</v>
      </c>
      <c r="I1438" s="9">
        <v>5500</v>
      </c>
      <c r="J1438" s="10">
        <v>3575</v>
      </c>
      <c r="K1438" s="10">
        <v>1251.25</v>
      </c>
      <c r="L1438" s="11">
        <v>0.35</v>
      </c>
      <c r="M1438" s="26">
        <v>2323.75</v>
      </c>
    </row>
    <row r="1439" spans="1:13" ht="15.75" customHeight="1" x14ac:dyDescent="0.25">
      <c r="A1439" s="6" t="s">
        <v>14</v>
      </c>
      <c r="B1439" s="6">
        <v>1185732</v>
      </c>
      <c r="C1439" s="7">
        <v>44509</v>
      </c>
      <c r="D1439" s="6" t="s">
        <v>46</v>
      </c>
      <c r="E1439" s="6" t="s">
        <v>47</v>
      </c>
      <c r="F1439" s="6" t="s">
        <v>65</v>
      </c>
      <c r="G1439" s="6" t="s">
        <v>22</v>
      </c>
      <c r="H1439" s="8">
        <v>0.7</v>
      </c>
      <c r="I1439" s="9">
        <v>6500</v>
      </c>
      <c r="J1439" s="10">
        <v>4550</v>
      </c>
      <c r="K1439" s="10">
        <v>2275</v>
      </c>
      <c r="L1439" s="11">
        <v>0.5</v>
      </c>
      <c r="M1439" s="26">
        <v>2275</v>
      </c>
    </row>
    <row r="1440" spans="1:13" ht="15.75" customHeight="1" x14ac:dyDescent="0.25">
      <c r="A1440" s="6" t="s">
        <v>14</v>
      </c>
      <c r="B1440" s="6">
        <v>1185732</v>
      </c>
      <c r="C1440" s="7">
        <v>44538</v>
      </c>
      <c r="D1440" s="6" t="s">
        <v>46</v>
      </c>
      <c r="E1440" s="6" t="s">
        <v>47</v>
      </c>
      <c r="F1440" s="6" t="s">
        <v>65</v>
      </c>
      <c r="G1440" s="6" t="s">
        <v>17</v>
      </c>
      <c r="H1440" s="8">
        <v>0.65</v>
      </c>
      <c r="I1440" s="9">
        <v>8750</v>
      </c>
      <c r="J1440" s="10">
        <v>5687.5</v>
      </c>
      <c r="K1440" s="10">
        <v>2559.375</v>
      </c>
      <c r="L1440" s="11">
        <v>0.45</v>
      </c>
      <c r="M1440" s="26">
        <v>3128.125</v>
      </c>
    </row>
    <row r="1441" spans="1:13" ht="15.75" customHeight="1" x14ac:dyDescent="0.25">
      <c r="A1441" s="6" t="s">
        <v>14</v>
      </c>
      <c r="B1441" s="6">
        <v>1185732</v>
      </c>
      <c r="C1441" s="7">
        <v>44538</v>
      </c>
      <c r="D1441" s="6" t="s">
        <v>46</v>
      </c>
      <c r="E1441" s="6" t="s">
        <v>47</v>
      </c>
      <c r="F1441" s="6" t="s">
        <v>65</v>
      </c>
      <c r="G1441" s="6" t="s">
        <v>18</v>
      </c>
      <c r="H1441" s="8">
        <v>0.55000000000000004</v>
      </c>
      <c r="I1441" s="9">
        <v>6750</v>
      </c>
      <c r="J1441" s="10">
        <v>3712.5000000000005</v>
      </c>
      <c r="K1441" s="10">
        <v>1299.375</v>
      </c>
      <c r="L1441" s="11">
        <v>0.35</v>
      </c>
      <c r="M1441" s="26">
        <v>2413.1250000000005</v>
      </c>
    </row>
    <row r="1442" spans="1:13" ht="15.75" customHeight="1" x14ac:dyDescent="0.25">
      <c r="A1442" s="6" t="s">
        <v>14</v>
      </c>
      <c r="B1442" s="6">
        <v>1185732</v>
      </c>
      <c r="C1442" s="7">
        <v>44538</v>
      </c>
      <c r="D1442" s="6" t="s">
        <v>46</v>
      </c>
      <c r="E1442" s="6" t="s">
        <v>47</v>
      </c>
      <c r="F1442" s="6" t="s">
        <v>65</v>
      </c>
      <c r="G1442" s="6" t="s">
        <v>19</v>
      </c>
      <c r="H1442" s="8">
        <v>0.55000000000000004</v>
      </c>
      <c r="I1442" s="9">
        <v>6250</v>
      </c>
      <c r="J1442" s="10">
        <v>3437.5000000000005</v>
      </c>
      <c r="K1442" s="10">
        <v>859.37500000000011</v>
      </c>
      <c r="L1442" s="11">
        <v>0.25</v>
      </c>
      <c r="M1442" s="26">
        <v>2578.1250000000005</v>
      </c>
    </row>
    <row r="1443" spans="1:13" ht="15.75" customHeight="1" x14ac:dyDescent="0.25">
      <c r="A1443" s="6" t="s">
        <v>14</v>
      </c>
      <c r="B1443" s="6">
        <v>1185732</v>
      </c>
      <c r="C1443" s="7">
        <v>44538</v>
      </c>
      <c r="D1443" s="6" t="s">
        <v>46</v>
      </c>
      <c r="E1443" s="6" t="s">
        <v>47</v>
      </c>
      <c r="F1443" s="6" t="s">
        <v>65</v>
      </c>
      <c r="G1443" s="6" t="s">
        <v>20</v>
      </c>
      <c r="H1443" s="8">
        <v>0.55000000000000004</v>
      </c>
      <c r="I1443" s="9">
        <v>5750</v>
      </c>
      <c r="J1443" s="10">
        <v>3162.5000000000005</v>
      </c>
      <c r="K1443" s="10">
        <v>948.75000000000011</v>
      </c>
      <c r="L1443" s="11">
        <v>0.3</v>
      </c>
      <c r="M1443" s="26">
        <v>2213.7500000000005</v>
      </c>
    </row>
    <row r="1444" spans="1:13" ht="15.75" customHeight="1" x14ac:dyDescent="0.25">
      <c r="A1444" s="6" t="s">
        <v>14</v>
      </c>
      <c r="B1444" s="6">
        <v>1185732</v>
      </c>
      <c r="C1444" s="7">
        <v>44538</v>
      </c>
      <c r="D1444" s="6" t="s">
        <v>46</v>
      </c>
      <c r="E1444" s="6" t="s">
        <v>47</v>
      </c>
      <c r="F1444" s="6" t="s">
        <v>65</v>
      </c>
      <c r="G1444" s="6" t="s">
        <v>21</v>
      </c>
      <c r="H1444" s="8">
        <v>0.65</v>
      </c>
      <c r="I1444" s="9">
        <v>5750</v>
      </c>
      <c r="J1444" s="10">
        <v>3737.5</v>
      </c>
      <c r="K1444" s="10">
        <v>1308.125</v>
      </c>
      <c r="L1444" s="11">
        <v>0.35</v>
      </c>
      <c r="M1444" s="26">
        <v>2429.375</v>
      </c>
    </row>
    <row r="1445" spans="1:13" ht="15.75" customHeight="1" x14ac:dyDescent="0.25">
      <c r="A1445" s="6" t="s">
        <v>14</v>
      </c>
      <c r="B1445" s="6">
        <v>1185732</v>
      </c>
      <c r="C1445" s="7">
        <v>44538</v>
      </c>
      <c r="D1445" s="6" t="s">
        <v>46</v>
      </c>
      <c r="E1445" s="6" t="s">
        <v>47</v>
      </c>
      <c r="F1445" s="6" t="s">
        <v>65</v>
      </c>
      <c r="G1445" s="6" t="s">
        <v>22</v>
      </c>
      <c r="H1445" s="8">
        <v>0.7</v>
      </c>
      <c r="I1445" s="9">
        <v>6750</v>
      </c>
      <c r="J1445" s="10">
        <v>4725</v>
      </c>
      <c r="K1445" s="10">
        <v>2362.5</v>
      </c>
      <c r="L1445" s="11">
        <v>0.5</v>
      </c>
      <c r="M1445" s="26">
        <v>2362.5</v>
      </c>
    </row>
    <row r="1446" spans="1:13" ht="15.75" customHeight="1" x14ac:dyDescent="0.25">
      <c r="A1446" s="6" t="s">
        <v>14</v>
      </c>
      <c r="B1446" s="6">
        <v>1185732</v>
      </c>
      <c r="C1446" s="7">
        <v>44210</v>
      </c>
      <c r="D1446" s="6" t="s">
        <v>15</v>
      </c>
      <c r="E1446" s="6" t="s">
        <v>16</v>
      </c>
      <c r="F1446" s="6" t="s">
        <v>66</v>
      </c>
      <c r="G1446" s="6" t="s">
        <v>17</v>
      </c>
      <c r="H1446" s="8">
        <v>0.4</v>
      </c>
      <c r="I1446" s="9">
        <v>8000</v>
      </c>
      <c r="J1446" s="10">
        <v>3200</v>
      </c>
      <c r="K1446" s="10">
        <v>1600</v>
      </c>
      <c r="L1446" s="11">
        <v>0.5</v>
      </c>
      <c r="M1446" s="28">
        <v>1600</v>
      </c>
    </row>
    <row r="1447" spans="1:13" ht="15.75" customHeight="1" x14ac:dyDescent="0.25">
      <c r="A1447" s="6" t="s">
        <v>14</v>
      </c>
      <c r="B1447" s="6">
        <v>1185732</v>
      </c>
      <c r="C1447" s="7">
        <v>44210</v>
      </c>
      <c r="D1447" s="6" t="s">
        <v>15</v>
      </c>
      <c r="E1447" s="6" t="s">
        <v>16</v>
      </c>
      <c r="F1447" s="6" t="s">
        <v>66</v>
      </c>
      <c r="G1447" s="6" t="s">
        <v>18</v>
      </c>
      <c r="H1447" s="8">
        <v>0.4</v>
      </c>
      <c r="I1447" s="9">
        <v>6000</v>
      </c>
      <c r="J1447" s="10">
        <v>2400</v>
      </c>
      <c r="K1447" s="10">
        <v>720</v>
      </c>
      <c r="L1447" s="11">
        <v>0.3</v>
      </c>
      <c r="M1447" s="28">
        <v>1680</v>
      </c>
    </row>
    <row r="1448" spans="1:13" ht="15.75" customHeight="1" x14ac:dyDescent="0.25">
      <c r="A1448" s="6" t="s">
        <v>14</v>
      </c>
      <c r="B1448" s="6">
        <v>1185732</v>
      </c>
      <c r="C1448" s="7">
        <v>44210</v>
      </c>
      <c r="D1448" s="6" t="s">
        <v>15</v>
      </c>
      <c r="E1448" s="6" t="s">
        <v>16</v>
      </c>
      <c r="F1448" s="6" t="s">
        <v>66</v>
      </c>
      <c r="G1448" s="6" t="s">
        <v>19</v>
      </c>
      <c r="H1448" s="8">
        <v>0.30000000000000004</v>
      </c>
      <c r="I1448" s="9">
        <v>6000</v>
      </c>
      <c r="J1448" s="10">
        <v>1800.0000000000002</v>
      </c>
      <c r="K1448" s="10">
        <v>630</v>
      </c>
      <c r="L1448" s="11">
        <v>0.35</v>
      </c>
      <c r="M1448" s="28">
        <v>1170.0000000000002</v>
      </c>
    </row>
    <row r="1449" spans="1:13" ht="15.75" customHeight="1" x14ac:dyDescent="0.25">
      <c r="A1449" s="6" t="s">
        <v>14</v>
      </c>
      <c r="B1449" s="6">
        <v>1185732</v>
      </c>
      <c r="C1449" s="7">
        <v>44210</v>
      </c>
      <c r="D1449" s="6" t="s">
        <v>15</v>
      </c>
      <c r="E1449" s="6" t="s">
        <v>16</v>
      </c>
      <c r="F1449" s="6" t="s">
        <v>66</v>
      </c>
      <c r="G1449" s="6" t="s">
        <v>20</v>
      </c>
      <c r="H1449" s="8">
        <v>0.35</v>
      </c>
      <c r="I1449" s="9">
        <v>4500</v>
      </c>
      <c r="J1449" s="10">
        <v>1575</v>
      </c>
      <c r="K1449" s="10">
        <v>551.25</v>
      </c>
      <c r="L1449" s="11">
        <v>0.35</v>
      </c>
      <c r="M1449" s="28">
        <v>1023.75</v>
      </c>
    </row>
    <row r="1450" spans="1:13" ht="15.75" customHeight="1" x14ac:dyDescent="0.25">
      <c r="A1450" s="6" t="s">
        <v>14</v>
      </c>
      <c r="B1450" s="6">
        <v>1185732</v>
      </c>
      <c r="C1450" s="7">
        <v>44210</v>
      </c>
      <c r="D1450" s="6" t="s">
        <v>15</v>
      </c>
      <c r="E1450" s="6" t="s">
        <v>16</v>
      </c>
      <c r="F1450" s="6" t="s">
        <v>66</v>
      </c>
      <c r="G1450" s="6" t="s">
        <v>21</v>
      </c>
      <c r="H1450" s="8">
        <v>0.5</v>
      </c>
      <c r="I1450" s="9">
        <v>5000</v>
      </c>
      <c r="J1450" s="10">
        <v>2500</v>
      </c>
      <c r="K1450" s="10">
        <v>750</v>
      </c>
      <c r="L1450" s="11">
        <v>0.3</v>
      </c>
      <c r="M1450" s="28">
        <v>1750</v>
      </c>
    </row>
    <row r="1451" spans="1:13" ht="15.75" customHeight="1" x14ac:dyDescent="0.25">
      <c r="A1451" s="6" t="s">
        <v>14</v>
      </c>
      <c r="B1451" s="6">
        <v>1185732</v>
      </c>
      <c r="C1451" s="7">
        <v>44210</v>
      </c>
      <c r="D1451" s="6" t="s">
        <v>15</v>
      </c>
      <c r="E1451" s="6" t="s">
        <v>16</v>
      </c>
      <c r="F1451" s="6" t="s">
        <v>66</v>
      </c>
      <c r="G1451" s="6" t="s">
        <v>22</v>
      </c>
      <c r="H1451" s="8">
        <v>0.4</v>
      </c>
      <c r="I1451" s="9">
        <v>6000</v>
      </c>
      <c r="J1451" s="10">
        <v>2400</v>
      </c>
      <c r="K1451" s="10">
        <v>600</v>
      </c>
      <c r="L1451" s="11">
        <v>0.25</v>
      </c>
      <c r="M1451" s="28">
        <v>1800</v>
      </c>
    </row>
    <row r="1452" spans="1:13" ht="15.75" customHeight="1" x14ac:dyDescent="0.25">
      <c r="A1452" s="6" t="s">
        <v>14</v>
      </c>
      <c r="B1452" s="6">
        <v>1185732</v>
      </c>
      <c r="C1452" s="7">
        <v>44239</v>
      </c>
      <c r="D1452" s="6" t="s">
        <v>15</v>
      </c>
      <c r="E1452" s="6" t="s">
        <v>16</v>
      </c>
      <c r="F1452" s="6" t="s">
        <v>66</v>
      </c>
      <c r="G1452" s="6" t="s">
        <v>17</v>
      </c>
      <c r="H1452" s="8">
        <v>0.4</v>
      </c>
      <c r="I1452" s="9">
        <v>8500</v>
      </c>
      <c r="J1452" s="10">
        <v>3400</v>
      </c>
      <c r="K1452" s="10">
        <v>1700</v>
      </c>
      <c r="L1452" s="11">
        <v>0.5</v>
      </c>
      <c r="M1452" s="28">
        <v>1700</v>
      </c>
    </row>
    <row r="1453" spans="1:13" ht="15.75" customHeight="1" x14ac:dyDescent="0.25">
      <c r="A1453" s="6" t="s">
        <v>14</v>
      </c>
      <c r="B1453" s="6">
        <v>1185732</v>
      </c>
      <c r="C1453" s="7">
        <v>44239</v>
      </c>
      <c r="D1453" s="6" t="s">
        <v>15</v>
      </c>
      <c r="E1453" s="6" t="s">
        <v>16</v>
      </c>
      <c r="F1453" s="6" t="s">
        <v>66</v>
      </c>
      <c r="G1453" s="6" t="s">
        <v>18</v>
      </c>
      <c r="H1453" s="8">
        <v>0.4</v>
      </c>
      <c r="I1453" s="9">
        <v>5000</v>
      </c>
      <c r="J1453" s="10">
        <v>2000</v>
      </c>
      <c r="K1453" s="10">
        <v>600</v>
      </c>
      <c r="L1453" s="11">
        <v>0.3</v>
      </c>
      <c r="M1453" s="28">
        <v>1400</v>
      </c>
    </row>
    <row r="1454" spans="1:13" ht="15.75" customHeight="1" x14ac:dyDescent="0.25">
      <c r="A1454" s="6" t="s">
        <v>14</v>
      </c>
      <c r="B1454" s="6">
        <v>1185732</v>
      </c>
      <c r="C1454" s="7">
        <v>44239</v>
      </c>
      <c r="D1454" s="6" t="s">
        <v>15</v>
      </c>
      <c r="E1454" s="6" t="s">
        <v>16</v>
      </c>
      <c r="F1454" s="6" t="s">
        <v>66</v>
      </c>
      <c r="G1454" s="6" t="s">
        <v>19</v>
      </c>
      <c r="H1454" s="8">
        <v>0.30000000000000004</v>
      </c>
      <c r="I1454" s="9">
        <v>5500</v>
      </c>
      <c r="J1454" s="10">
        <v>1650.0000000000002</v>
      </c>
      <c r="K1454" s="10">
        <v>577.5</v>
      </c>
      <c r="L1454" s="11">
        <v>0.35</v>
      </c>
      <c r="M1454" s="28">
        <v>1072.5000000000002</v>
      </c>
    </row>
    <row r="1455" spans="1:13" ht="15.75" customHeight="1" x14ac:dyDescent="0.25">
      <c r="A1455" s="6" t="s">
        <v>14</v>
      </c>
      <c r="B1455" s="6">
        <v>1185732</v>
      </c>
      <c r="C1455" s="7">
        <v>44239</v>
      </c>
      <c r="D1455" s="6" t="s">
        <v>15</v>
      </c>
      <c r="E1455" s="6" t="s">
        <v>16</v>
      </c>
      <c r="F1455" s="6" t="s">
        <v>66</v>
      </c>
      <c r="G1455" s="6" t="s">
        <v>20</v>
      </c>
      <c r="H1455" s="8">
        <v>0.35</v>
      </c>
      <c r="I1455" s="9">
        <v>4250</v>
      </c>
      <c r="J1455" s="10">
        <v>1487.5</v>
      </c>
      <c r="K1455" s="10">
        <v>520.625</v>
      </c>
      <c r="L1455" s="11">
        <v>0.35</v>
      </c>
      <c r="M1455" s="28">
        <v>966.875</v>
      </c>
    </row>
    <row r="1456" spans="1:13" ht="15.75" customHeight="1" x14ac:dyDescent="0.25">
      <c r="A1456" s="6" t="s">
        <v>14</v>
      </c>
      <c r="B1456" s="6">
        <v>1185732</v>
      </c>
      <c r="C1456" s="7">
        <v>44239</v>
      </c>
      <c r="D1456" s="6" t="s">
        <v>15</v>
      </c>
      <c r="E1456" s="6" t="s">
        <v>16</v>
      </c>
      <c r="F1456" s="6" t="s">
        <v>66</v>
      </c>
      <c r="G1456" s="6" t="s">
        <v>21</v>
      </c>
      <c r="H1456" s="8">
        <v>0.5</v>
      </c>
      <c r="I1456" s="9">
        <v>5000</v>
      </c>
      <c r="J1456" s="10">
        <v>2500</v>
      </c>
      <c r="K1456" s="10">
        <v>750</v>
      </c>
      <c r="L1456" s="11">
        <v>0.3</v>
      </c>
      <c r="M1456" s="28">
        <v>1750</v>
      </c>
    </row>
    <row r="1457" spans="1:13" ht="15.75" customHeight="1" x14ac:dyDescent="0.25">
      <c r="A1457" s="6" t="s">
        <v>14</v>
      </c>
      <c r="B1457" s="6">
        <v>1185732</v>
      </c>
      <c r="C1457" s="7">
        <v>44239</v>
      </c>
      <c r="D1457" s="6" t="s">
        <v>15</v>
      </c>
      <c r="E1457" s="6" t="s">
        <v>16</v>
      </c>
      <c r="F1457" s="6" t="s">
        <v>66</v>
      </c>
      <c r="G1457" s="6" t="s">
        <v>22</v>
      </c>
      <c r="H1457" s="8">
        <v>0.4</v>
      </c>
      <c r="I1457" s="9">
        <v>6000</v>
      </c>
      <c r="J1457" s="10">
        <v>2400</v>
      </c>
      <c r="K1457" s="10">
        <v>600</v>
      </c>
      <c r="L1457" s="11">
        <v>0.25</v>
      </c>
      <c r="M1457" s="28">
        <v>1800</v>
      </c>
    </row>
    <row r="1458" spans="1:13" ht="15.75" customHeight="1" x14ac:dyDescent="0.25">
      <c r="A1458" s="6" t="s">
        <v>14</v>
      </c>
      <c r="B1458" s="6">
        <v>1185732</v>
      </c>
      <c r="C1458" s="7">
        <v>44265</v>
      </c>
      <c r="D1458" s="6" t="s">
        <v>15</v>
      </c>
      <c r="E1458" s="6" t="s">
        <v>16</v>
      </c>
      <c r="F1458" s="6" t="s">
        <v>66</v>
      </c>
      <c r="G1458" s="6" t="s">
        <v>17</v>
      </c>
      <c r="H1458" s="8">
        <v>0.4</v>
      </c>
      <c r="I1458" s="9">
        <v>8200</v>
      </c>
      <c r="J1458" s="10">
        <v>3280</v>
      </c>
      <c r="K1458" s="10">
        <v>1640</v>
      </c>
      <c r="L1458" s="11">
        <v>0.5</v>
      </c>
      <c r="M1458" s="28">
        <v>1640</v>
      </c>
    </row>
    <row r="1459" spans="1:13" ht="15.75" customHeight="1" x14ac:dyDescent="0.25">
      <c r="A1459" s="6" t="s">
        <v>14</v>
      </c>
      <c r="B1459" s="6">
        <v>1185732</v>
      </c>
      <c r="C1459" s="7">
        <v>44265</v>
      </c>
      <c r="D1459" s="6" t="s">
        <v>15</v>
      </c>
      <c r="E1459" s="6" t="s">
        <v>16</v>
      </c>
      <c r="F1459" s="6" t="s">
        <v>66</v>
      </c>
      <c r="G1459" s="6" t="s">
        <v>18</v>
      </c>
      <c r="H1459" s="8">
        <v>0.4</v>
      </c>
      <c r="I1459" s="9">
        <v>5250</v>
      </c>
      <c r="J1459" s="10">
        <v>2100</v>
      </c>
      <c r="K1459" s="10">
        <v>630</v>
      </c>
      <c r="L1459" s="11">
        <v>0.3</v>
      </c>
      <c r="M1459" s="28">
        <v>1470</v>
      </c>
    </row>
    <row r="1460" spans="1:13" ht="15.75" customHeight="1" x14ac:dyDescent="0.25">
      <c r="A1460" s="6" t="s">
        <v>14</v>
      </c>
      <c r="B1460" s="6">
        <v>1185732</v>
      </c>
      <c r="C1460" s="7">
        <v>44265</v>
      </c>
      <c r="D1460" s="6" t="s">
        <v>15</v>
      </c>
      <c r="E1460" s="6" t="s">
        <v>16</v>
      </c>
      <c r="F1460" s="6" t="s">
        <v>66</v>
      </c>
      <c r="G1460" s="6" t="s">
        <v>19</v>
      </c>
      <c r="H1460" s="8">
        <v>0.30000000000000004</v>
      </c>
      <c r="I1460" s="9">
        <v>5500</v>
      </c>
      <c r="J1460" s="10">
        <v>1650.0000000000002</v>
      </c>
      <c r="K1460" s="10">
        <v>577.5</v>
      </c>
      <c r="L1460" s="11">
        <v>0.35</v>
      </c>
      <c r="M1460" s="28">
        <v>1072.5000000000002</v>
      </c>
    </row>
    <row r="1461" spans="1:13" ht="15.75" customHeight="1" x14ac:dyDescent="0.25">
      <c r="A1461" s="6" t="s">
        <v>14</v>
      </c>
      <c r="B1461" s="6">
        <v>1185732</v>
      </c>
      <c r="C1461" s="7">
        <v>44265</v>
      </c>
      <c r="D1461" s="6" t="s">
        <v>15</v>
      </c>
      <c r="E1461" s="6" t="s">
        <v>16</v>
      </c>
      <c r="F1461" s="6" t="s">
        <v>66</v>
      </c>
      <c r="G1461" s="6" t="s">
        <v>20</v>
      </c>
      <c r="H1461" s="8">
        <v>0.35</v>
      </c>
      <c r="I1461" s="9">
        <v>4000</v>
      </c>
      <c r="J1461" s="10">
        <v>1400</v>
      </c>
      <c r="K1461" s="10">
        <v>489.99999999999994</v>
      </c>
      <c r="L1461" s="11">
        <v>0.35</v>
      </c>
      <c r="M1461" s="28">
        <v>910</v>
      </c>
    </row>
    <row r="1462" spans="1:13" ht="15.75" customHeight="1" x14ac:dyDescent="0.25">
      <c r="A1462" s="6" t="s">
        <v>14</v>
      </c>
      <c r="B1462" s="6">
        <v>1185732</v>
      </c>
      <c r="C1462" s="7">
        <v>44265</v>
      </c>
      <c r="D1462" s="6" t="s">
        <v>15</v>
      </c>
      <c r="E1462" s="6" t="s">
        <v>16</v>
      </c>
      <c r="F1462" s="6" t="s">
        <v>66</v>
      </c>
      <c r="G1462" s="6" t="s">
        <v>21</v>
      </c>
      <c r="H1462" s="8">
        <v>0.5</v>
      </c>
      <c r="I1462" s="9">
        <v>4500</v>
      </c>
      <c r="J1462" s="10">
        <v>2250</v>
      </c>
      <c r="K1462" s="10">
        <v>675</v>
      </c>
      <c r="L1462" s="11">
        <v>0.3</v>
      </c>
      <c r="M1462" s="28">
        <v>1575</v>
      </c>
    </row>
    <row r="1463" spans="1:13" ht="15.75" customHeight="1" x14ac:dyDescent="0.25">
      <c r="A1463" s="6" t="s">
        <v>14</v>
      </c>
      <c r="B1463" s="6">
        <v>1185732</v>
      </c>
      <c r="C1463" s="7">
        <v>44265</v>
      </c>
      <c r="D1463" s="6" t="s">
        <v>15</v>
      </c>
      <c r="E1463" s="6" t="s">
        <v>16</v>
      </c>
      <c r="F1463" s="6" t="s">
        <v>66</v>
      </c>
      <c r="G1463" s="6" t="s">
        <v>22</v>
      </c>
      <c r="H1463" s="8">
        <v>0.4</v>
      </c>
      <c r="I1463" s="9">
        <v>5500</v>
      </c>
      <c r="J1463" s="10">
        <v>2200</v>
      </c>
      <c r="K1463" s="10">
        <v>550</v>
      </c>
      <c r="L1463" s="11">
        <v>0.25</v>
      </c>
      <c r="M1463" s="28">
        <v>1650</v>
      </c>
    </row>
    <row r="1464" spans="1:13" ht="15.75" customHeight="1" x14ac:dyDescent="0.25">
      <c r="A1464" s="6" t="s">
        <v>14</v>
      </c>
      <c r="B1464" s="6">
        <v>1185732</v>
      </c>
      <c r="C1464" s="7">
        <v>44297</v>
      </c>
      <c r="D1464" s="6" t="s">
        <v>15</v>
      </c>
      <c r="E1464" s="6" t="s">
        <v>16</v>
      </c>
      <c r="F1464" s="6" t="s">
        <v>66</v>
      </c>
      <c r="G1464" s="6" t="s">
        <v>17</v>
      </c>
      <c r="H1464" s="8">
        <v>0.4</v>
      </c>
      <c r="I1464" s="9">
        <v>8000</v>
      </c>
      <c r="J1464" s="10">
        <v>3200</v>
      </c>
      <c r="K1464" s="10">
        <v>1600</v>
      </c>
      <c r="L1464" s="11">
        <v>0.5</v>
      </c>
      <c r="M1464" s="28">
        <v>1600</v>
      </c>
    </row>
    <row r="1465" spans="1:13" ht="15.75" customHeight="1" x14ac:dyDescent="0.25">
      <c r="A1465" s="6" t="s">
        <v>14</v>
      </c>
      <c r="B1465" s="6">
        <v>1185732</v>
      </c>
      <c r="C1465" s="7">
        <v>44297</v>
      </c>
      <c r="D1465" s="6" t="s">
        <v>15</v>
      </c>
      <c r="E1465" s="6" t="s">
        <v>16</v>
      </c>
      <c r="F1465" s="6" t="s">
        <v>66</v>
      </c>
      <c r="G1465" s="6" t="s">
        <v>18</v>
      </c>
      <c r="H1465" s="8">
        <v>0.4</v>
      </c>
      <c r="I1465" s="9">
        <v>5000</v>
      </c>
      <c r="J1465" s="10">
        <v>2000</v>
      </c>
      <c r="K1465" s="10">
        <v>600</v>
      </c>
      <c r="L1465" s="11">
        <v>0.3</v>
      </c>
      <c r="M1465" s="28">
        <v>1400</v>
      </c>
    </row>
    <row r="1466" spans="1:13" ht="15.75" customHeight="1" x14ac:dyDescent="0.25">
      <c r="A1466" s="6" t="s">
        <v>14</v>
      </c>
      <c r="B1466" s="6">
        <v>1185732</v>
      </c>
      <c r="C1466" s="7">
        <v>44297</v>
      </c>
      <c r="D1466" s="6" t="s">
        <v>15</v>
      </c>
      <c r="E1466" s="6" t="s">
        <v>16</v>
      </c>
      <c r="F1466" s="6" t="s">
        <v>66</v>
      </c>
      <c r="G1466" s="6" t="s">
        <v>19</v>
      </c>
      <c r="H1466" s="8">
        <v>0.30000000000000004</v>
      </c>
      <c r="I1466" s="9">
        <v>5000</v>
      </c>
      <c r="J1466" s="10">
        <v>1500.0000000000002</v>
      </c>
      <c r="K1466" s="10">
        <v>525</v>
      </c>
      <c r="L1466" s="11">
        <v>0.35</v>
      </c>
      <c r="M1466" s="28">
        <v>975.00000000000023</v>
      </c>
    </row>
    <row r="1467" spans="1:13" ht="15.75" customHeight="1" x14ac:dyDescent="0.25">
      <c r="A1467" s="6" t="s">
        <v>14</v>
      </c>
      <c r="B1467" s="6">
        <v>1185732</v>
      </c>
      <c r="C1467" s="7">
        <v>44297</v>
      </c>
      <c r="D1467" s="6" t="s">
        <v>15</v>
      </c>
      <c r="E1467" s="6" t="s">
        <v>16</v>
      </c>
      <c r="F1467" s="6" t="s">
        <v>66</v>
      </c>
      <c r="G1467" s="6" t="s">
        <v>20</v>
      </c>
      <c r="H1467" s="8">
        <v>0.35</v>
      </c>
      <c r="I1467" s="9">
        <v>4250</v>
      </c>
      <c r="J1467" s="10">
        <v>1487.5</v>
      </c>
      <c r="K1467" s="10">
        <v>520.625</v>
      </c>
      <c r="L1467" s="11">
        <v>0.35</v>
      </c>
      <c r="M1467" s="28">
        <v>966.875</v>
      </c>
    </row>
    <row r="1468" spans="1:13" ht="15.75" customHeight="1" x14ac:dyDescent="0.25">
      <c r="A1468" s="6" t="s">
        <v>14</v>
      </c>
      <c r="B1468" s="6">
        <v>1185732</v>
      </c>
      <c r="C1468" s="7">
        <v>44297</v>
      </c>
      <c r="D1468" s="6" t="s">
        <v>15</v>
      </c>
      <c r="E1468" s="6" t="s">
        <v>16</v>
      </c>
      <c r="F1468" s="6" t="s">
        <v>66</v>
      </c>
      <c r="G1468" s="6" t="s">
        <v>21</v>
      </c>
      <c r="H1468" s="8">
        <v>0.5</v>
      </c>
      <c r="I1468" s="9">
        <v>4250</v>
      </c>
      <c r="J1468" s="10">
        <v>2125</v>
      </c>
      <c r="K1468" s="10">
        <v>637.5</v>
      </c>
      <c r="L1468" s="11">
        <v>0.3</v>
      </c>
      <c r="M1468" s="28">
        <v>1487.5</v>
      </c>
    </row>
    <row r="1469" spans="1:13" ht="15.75" customHeight="1" x14ac:dyDescent="0.25">
      <c r="A1469" s="6" t="s">
        <v>14</v>
      </c>
      <c r="B1469" s="6">
        <v>1185732</v>
      </c>
      <c r="C1469" s="7">
        <v>44297</v>
      </c>
      <c r="D1469" s="6" t="s">
        <v>15</v>
      </c>
      <c r="E1469" s="6" t="s">
        <v>16</v>
      </c>
      <c r="F1469" s="6" t="s">
        <v>66</v>
      </c>
      <c r="G1469" s="6" t="s">
        <v>22</v>
      </c>
      <c r="H1469" s="8">
        <v>0.4</v>
      </c>
      <c r="I1469" s="9">
        <v>5500</v>
      </c>
      <c r="J1469" s="10">
        <v>2200</v>
      </c>
      <c r="K1469" s="10">
        <v>550</v>
      </c>
      <c r="L1469" s="11">
        <v>0.25</v>
      </c>
      <c r="M1469" s="28">
        <v>1650</v>
      </c>
    </row>
    <row r="1470" spans="1:13" ht="15.75" customHeight="1" x14ac:dyDescent="0.25">
      <c r="A1470" s="6" t="s">
        <v>14</v>
      </c>
      <c r="B1470" s="6">
        <v>1185732</v>
      </c>
      <c r="C1470" s="7">
        <v>44326</v>
      </c>
      <c r="D1470" s="6" t="s">
        <v>15</v>
      </c>
      <c r="E1470" s="6" t="s">
        <v>16</v>
      </c>
      <c r="F1470" s="6" t="s">
        <v>66</v>
      </c>
      <c r="G1470" s="6" t="s">
        <v>17</v>
      </c>
      <c r="H1470" s="8">
        <v>0.5</v>
      </c>
      <c r="I1470" s="9">
        <v>8200</v>
      </c>
      <c r="J1470" s="10">
        <v>4100</v>
      </c>
      <c r="K1470" s="10">
        <v>2050</v>
      </c>
      <c r="L1470" s="11">
        <v>0.5</v>
      </c>
      <c r="M1470" s="28">
        <v>2050</v>
      </c>
    </row>
    <row r="1471" spans="1:13" ht="15.75" customHeight="1" x14ac:dyDescent="0.25">
      <c r="A1471" s="6" t="s">
        <v>14</v>
      </c>
      <c r="B1471" s="6">
        <v>1185732</v>
      </c>
      <c r="C1471" s="7">
        <v>44326</v>
      </c>
      <c r="D1471" s="6" t="s">
        <v>15</v>
      </c>
      <c r="E1471" s="6" t="s">
        <v>16</v>
      </c>
      <c r="F1471" s="6" t="s">
        <v>66</v>
      </c>
      <c r="G1471" s="6" t="s">
        <v>18</v>
      </c>
      <c r="H1471" s="8">
        <v>0.45000000000000007</v>
      </c>
      <c r="I1471" s="9">
        <v>5250</v>
      </c>
      <c r="J1471" s="10">
        <v>2362.5000000000005</v>
      </c>
      <c r="K1471" s="10">
        <v>708.75000000000011</v>
      </c>
      <c r="L1471" s="11">
        <v>0.3</v>
      </c>
      <c r="M1471" s="28">
        <v>1653.7500000000005</v>
      </c>
    </row>
    <row r="1472" spans="1:13" ht="15.75" customHeight="1" x14ac:dyDescent="0.25">
      <c r="A1472" s="6" t="s">
        <v>14</v>
      </c>
      <c r="B1472" s="6">
        <v>1185732</v>
      </c>
      <c r="C1472" s="7">
        <v>44326</v>
      </c>
      <c r="D1472" s="6" t="s">
        <v>15</v>
      </c>
      <c r="E1472" s="6" t="s">
        <v>16</v>
      </c>
      <c r="F1472" s="6" t="s">
        <v>66</v>
      </c>
      <c r="G1472" s="6" t="s">
        <v>19</v>
      </c>
      <c r="H1472" s="8">
        <v>0.4</v>
      </c>
      <c r="I1472" s="9">
        <v>5000</v>
      </c>
      <c r="J1472" s="10">
        <v>2000</v>
      </c>
      <c r="K1472" s="10">
        <v>700</v>
      </c>
      <c r="L1472" s="11">
        <v>0.35</v>
      </c>
      <c r="M1472" s="28">
        <v>1300</v>
      </c>
    </row>
    <row r="1473" spans="1:13" ht="15.75" customHeight="1" x14ac:dyDescent="0.25">
      <c r="A1473" s="6" t="s">
        <v>14</v>
      </c>
      <c r="B1473" s="6">
        <v>1185732</v>
      </c>
      <c r="C1473" s="7">
        <v>44326</v>
      </c>
      <c r="D1473" s="6" t="s">
        <v>15</v>
      </c>
      <c r="E1473" s="6" t="s">
        <v>16</v>
      </c>
      <c r="F1473" s="6" t="s">
        <v>66</v>
      </c>
      <c r="G1473" s="6" t="s">
        <v>20</v>
      </c>
      <c r="H1473" s="8">
        <v>0.4</v>
      </c>
      <c r="I1473" s="9">
        <v>4500</v>
      </c>
      <c r="J1473" s="10">
        <v>1800</v>
      </c>
      <c r="K1473" s="10">
        <v>630</v>
      </c>
      <c r="L1473" s="11">
        <v>0.35</v>
      </c>
      <c r="M1473" s="28">
        <v>1170</v>
      </c>
    </row>
    <row r="1474" spans="1:13" ht="15.75" customHeight="1" x14ac:dyDescent="0.25">
      <c r="A1474" s="6" t="s">
        <v>14</v>
      </c>
      <c r="B1474" s="6">
        <v>1185732</v>
      </c>
      <c r="C1474" s="7">
        <v>44326</v>
      </c>
      <c r="D1474" s="6" t="s">
        <v>15</v>
      </c>
      <c r="E1474" s="6" t="s">
        <v>16</v>
      </c>
      <c r="F1474" s="6" t="s">
        <v>66</v>
      </c>
      <c r="G1474" s="6" t="s">
        <v>21</v>
      </c>
      <c r="H1474" s="8">
        <v>0.5</v>
      </c>
      <c r="I1474" s="9">
        <v>4750</v>
      </c>
      <c r="J1474" s="10">
        <v>2375</v>
      </c>
      <c r="K1474" s="10">
        <v>712.5</v>
      </c>
      <c r="L1474" s="11">
        <v>0.3</v>
      </c>
      <c r="M1474" s="28">
        <v>1662.5</v>
      </c>
    </row>
    <row r="1475" spans="1:13" ht="15.75" customHeight="1" x14ac:dyDescent="0.25">
      <c r="A1475" s="6" t="s">
        <v>14</v>
      </c>
      <c r="B1475" s="6">
        <v>1185732</v>
      </c>
      <c r="C1475" s="7">
        <v>44326</v>
      </c>
      <c r="D1475" s="6" t="s">
        <v>15</v>
      </c>
      <c r="E1475" s="6" t="s">
        <v>16</v>
      </c>
      <c r="F1475" s="6" t="s">
        <v>66</v>
      </c>
      <c r="G1475" s="6" t="s">
        <v>22</v>
      </c>
      <c r="H1475" s="8">
        <v>0.55000000000000004</v>
      </c>
      <c r="I1475" s="9">
        <v>6000</v>
      </c>
      <c r="J1475" s="10">
        <v>3300.0000000000005</v>
      </c>
      <c r="K1475" s="10">
        <v>825.00000000000011</v>
      </c>
      <c r="L1475" s="11">
        <v>0.25</v>
      </c>
      <c r="M1475" s="28">
        <v>2475.0000000000005</v>
      </c>
    </row>
    <row r="1476" spans="1:13" ht="15.75" customHeight="1" x14ac:dyDescent="0.25">
      <c r="A1476" s="6" t="s">
        <v>14</v>
      </c>
      <c r="B1476" s="6">
        <v>1185732</v>
      </c>
      <c r="C1476" s="7">
        <v>44359</v>
      </c>
      <c r="D1476" s="6" t="s">
        <v>15</v>
      </c>
      <c r="E1476" s="6" t="s">
        <v>16</v>
      </c>
      <c r="F1476" s="6" t="s">
        <v>66</v>
      </c>
      <c r="G1476" s="6" t="s">
        <v>17</v>
      </c>
      <c r="H1476" s="8">
        <v>0.5</v>
      </c>
      <c r="I1476" s="9">
        <v>8500</v>
      </c>
      <c r="J1476" s="10">
        <v>4250</v>
      </c>
      <c r="K1476" s="10">
        <v>2125</v>
      </c>
      <c r="L1476" s="11">
        <v>0.5</v>
      </c>
      <c r="M1476" s="28">
        <v>2125</v>
      </c>
    </row>
    <row r="1477" spans="1:13" ht="15.75" customHeight="1" x14ac:dyDescent="0.25">
      <c r="A1477" s="6" t="s">
        <v>14</v>
      </c>
      <c r="B1477" s="6">
        <v>1185732</v>
      </c>
      <c r="C1477" s="7">
        <v>44359</v>
      </c>
      <c r="D1477" s="6" t="s">
        <v>15</v>
      </c>
      <c r="E1477" s="6" t="s">
        <v>16</v>
      </c>
      <c r="F1477" s="6" t="s">
        <v>66</v>
      </c>
      <c r="G1477" s="6" t="s">
        <v>18</v>
      </c>
      <c r="H1477" s="8">
        <v>0.45000000000000007</v>
      </c>
      <c r="I1477" s="9">
        <v>6000</v>
      </c>
      <c r="J1477" s="10">
        <v>2700.0000000000005</v>
      </c>
      <c r="K1477" s="10">
        <v>810.00000000000011</v>
      </c>
      <c r="L1477" s="11">
        <v>0.3</v>
      </c>
      <c r="M1477" s="28">
        <v>1890.0000000000005</v>
      </c>
    </row>
    <row r="1478" spans="1:13" ht="15.75" customHeight="1" x14ac:dyDescent="0.25">
      <c r="A1478" s="6" t="s">
        <v>14</v>
      </c>
      <c r="B1478" s="6">
        <v>1185732</v>
      </c>
      <c r="C1478" s="7">
        <v>44359</v>
      </c>
      <c r="D1478" s="6" t="s">
        <v>15</v>
      </c>
      <c r="E1478" s="6" t="s">
        <v>16</v>
      </c>
      <c r="F1478" s="6" t="s">
        <v>66</v>
      </c>
      <c r="G1478" s="6" t="s">
        <v>19</v>
      </c>
      <c r="H1478" s="8">
        <v>0.4</v>
      </c>
      <c r="I1478" s="9">
        <v>5250</v>
      </c>
      <c r="J1478" s="10">
        <v>2100</v>
      </c>
      <c r="K1478" s="10">
        <v>735</v>
      </c>
      <c r="L1478" s="11">
        <v>0.35</v>
      </c>
      <c r="M1478" s="28">
        <v>1365</v>
      </c>
    </row>
    <row r="1479" spans="1:13" ht="15.75" customHeight="1" x14ac:dyDescent="0.25">
      <c r="A1479" s="6" t="s">
        <v>14</v>
      </c>
      <c r="B1479" s="6">
        <v>1185732</v>
      </c>
      <c r="C1479" s="7">
        <v>44359</v>
      </c>
      <c r="D1479" s="6" t="s">
        <v>15</v>
      </c>
      <c r="E1479" s="6" t="s">
        <v>16</v>
      </c>
      <c r="F1479" s="6" t="s">
        <v>66</v>
      </c>
      <c r="G1479" s="6" t="s">
        <v>20</v>
      </c>
      <c r="H1479" s="8">
        <v>0.4</v>
      </c>
      <c r="I1479" s="9">
        <v>5000</v>
      </c>
      <c r="J1479" s="10">
        <v>2000</v>
      </c>
      <c r="K1479" s="10">
        <v>700</v>
      </c>
      <c r="L1479" s="11">
        <v>0.35</v>
      </c>
      <c r="M1479" s="28">
        <v>1300</v>
      </c>
    </row>
    <row r="1480" spans="1:13" ht="15.75" customHeight="1" x14ac:dyDescent="0.25">
      <c r="A1480" s="6" t="s">
        <v>14</v>
      </c>
      <c r="B1480" s="6">
        <v>1185732</v>
      </c>
      <c r="C1480" s="7">
        <v>44359</v>
      </c>
      <c r="D1480" s="6" t="s">
        <v>15</v>
      </c>
      <c r="E1480" s="6" t="s">
        <v>16</v>
      </c>
      <c r="F1480" s="6" t="s">
        <v>66</v>
      </c>
      <c r="G1480" s="6" t="s">
        <v>21</v>
      </c>
      <c r="H1480" s="8">
        <v>0.5</v>
      </c>
      <c r="I1480" s="9">
        <v>5000</v>
      </c>
      <c r="J1480" s="10">
        <v>2500</v>
      </c>
      <c r="K1480" s="10">
        <v>750</v>
      </c>
      <c r="L1480" s="11">
        <v>0.3</v>
      </c>
      <c r="M1480" s="28">
        <v>1750</v>
      </c>
    </row>
    <row r="1481" spans="1:13" ht="15.75" customHeight="1" x14ac:dyDescent="0.25">
      <c r="A1481" s="6" t="s">
        <v>14</v>
      </c>
      <c r="B1481" s="6">
        <v>1185732</v>
      </c>
      <c r="C1481" s="7">
        <v>44359</v>
      </c>
      <c r="D1481" s="6" t="s">
        <v>15</v>
      </c>
      <c r="E1481" s="6" t="s">
        <v>16</v>
      </c>
      <c r="F1481" s="6" t="s">
        <v>66</v>
      </c>
      <c r="G1481" s="6" t="s">
        <v>22</v>
      </c>
      <c r="H1481" s="8">
        <v>0.55000000000000004</v>
      </c>
      <c r="I1481" s="9">
        <v>6500</v>
      </c>
      <c r="J1481" s="10">
        <v>3575.0000000000005</v>
      </c>
      <c r="K1481" s="10">
        <v>893.75000000000011</v>
      </c>
      <c r="L1481" s="11">
        <v>0.25</v>
      </c>
      <c r="M1481" s="28">
        <v>2681.2500000000005</v>
      </c>
    </row>
    <row r="1482" spans="1:13" ht="15.75" customHeight="1" x14ac:dyDescent="0.25">
      <c r="A1482" s="6" t="s">
        <v>14</v>
      </c>
      <c r="B1482" s="6">
        <v>1185732</v>
      </c>
      <c r="C1482" s="7">
        <v>44387</v>
      </c>
      <c r="D1482" s="6" t="s">
        <v>15</v>
      </c>
      <c r="E1482" s="6" t="s">
        <v>16</v>
      </c>
      <c r="F1482" s="6" t="s">
        <v>66</v>
      </c>
      <c r="G1482" s="6" t="s">
        <v>17</v>
      </c>
      <c r="H1482" s="8">
        <v>0.5</v>
      </c>
      <c r="I1482" s="9">
        <v>8750</v>
      </c>
      <c r="J1482" s="10">
        <v>4375</v>
      </c>
      <c r="K1482" s="10">
        <v>2187.5</v>
      </c>
      <c r="L1482" s="11">
        <v>0.5</v>
      </c>
      <c r="M1482" s="28">
        <v>2187.5</v>
      </c>
    </row>
    <row r="1483" spans="1:13" ht="15.75" customHeight="1" x14ac:dyDescent="0.25">
      <c r="A1483" s="6" t="s">
        <v>14</v>
      </c>
      <c r="B1483" s="6">
        <v>1185732</v>
      </c>
      <c r="C1483" s="7">
        <v>44387</v>
      </c>
      <c r="D1483" s="6" t="s">
        <v>15</v>
      </c>
      <c r="E1483" s="6" t="s">
        <v>16</v>
      </c>
      <c r="F1483" s="6" t="s">
        <v>66</v>
      </c>
      <c r="G1483" s="6" t="s">
        <v>18</v>
      </c>
      <c r="H1483" s="8">
        <v>0.45000000000000007</v>
      </c>
      <c r="I1483" s="9">
        <v>6250</v>
      </c>
      <c r="J1483" s="10">
        <v>2812.5000000000005</v>
      </c>
      <c r="K1483" s="10">
        <v>843.75000000000011</v>
      </c>
      <c r="L1483" s="11">
        <v>0.3</v>
      </c>
      <c r="M1483" s="28">
        <v>1968.7500000000005</v>
      </c>
    </row>
    <row r="1484" spans="1:13" ht="15.75" customHeight="1" x14ac:dyDescent="0.25">
      <c r="A1484" s="6" t="s">
        <v>14</v>
      </c>
      <c r="B1484" s="6">
        <v>1185732</v>
      </c>
      <c r="C1484" s="7">
        <v>44387</v>
      </c>
      <c r="D1484" s="6" t="s">
        <v>15</v>
      </c>
      <c r="E1484" s="6" t="s">
        <v>16</v>
      </c>
      <c r="F1484" s="6" t="s">
        <v>66</v>
      </c>
      <c r="G1484" s="6" t="s">
        <v>19</v>
      </c>
      <c r="H1484" s="8">
        <v>0.4</v>
      </c>
      <c r="I1484" s="9">
        <v>5500</v>
      </c>
      <c r="J1484" s="10">
        <v>2200</v>
      </c>
      <c r="K1484" s="10">
        <v>770</v>
      </c>
      <c r="L1484" s="11">
        <v>0.35</v>
      </c>
      <c r="M1484" s="28">
        <v>1430</v>
      </c>
    </row>
    <row r="1485" spans="1:13" ht="15.75" customHeight="1" x14ac:dyDescent="0.25">
      <c r="A1485" s="6" t="s">
        <v>14</v>
      </c>
      <c r="B1485" s="6">
        <v>1185732</v>
      </c>
      <c r="C1485" s="7">
        <v>44387</v>
      </c>
      <c r="D1485" s="6" t="s">
        <v>15</v>
      </c>
      <c r="E1485" s="6" t="s">
        <v>16</v>
      </c>
      <c r="F1485" s="6" t="s">
        <v>66</v>
      </c>
      <c r="G1485" s="6" t="s">
        <v>20</v>
      </c>
      <c r="H1485" s="8">
        <v>0.4</v>
      </c>
      <c r="I1485" s="9">
        <v>5000</v>
      </c>
      <c r="J1485" s="10">
        <v>2000</v>
      </c>
      <c r="K1485" s="10">
        <v>700</v>
      </c>
      <c r="L1485" s="11">
        <v>0.35</v>
      </c>
      <c r="M1485" s="28">
        <v>1300</v>
      </c>
    </row>
    <row r="1486" spans="1:13" ht="15.75" customHeight="1" x14ac:dyDescent="0.25">
      <c r="A1486" s="6" t="s">
        <v>14</v>
      </c>
      <c r="B1486" s="6">
        <v>1185732</v>
      </c>
      <c r="C1486" s="7">
        <v>44387</v>
      </c>
      <c r="D1486" s="6" t="s">
        <v>15</v>
      </c>
      <c r="E1486" s="6" t="s">
        <v>16</v>
      </c>
      <c r="F1486" s="6" t="s">
        <v>66</v>
      </c>
      <c r="G1486" s="6" t="s">
        <v>21</v>
      </c>
      <c r="H1486" s="8">
        <v>0.5</v>
      </c>
      <c r="I1486" s="9">
        <v>5250</v>
      </c>
      <c r="J1486" s="10">
        <v>2625</v>
      </c>
      <c r="K1486" s="10">
        <v>787.5</v>
      </c>
      <c r="L1486" s="11">
        <v>0.3</v>
      </c>
      <c r="M1486" s="28">
        <v>1837.5</v>
      </c>
    </row>
    <row r="1487" spans="1:13" ht="15.75" customHeight="1" x14ac:dyDescent="0.25">
      <c r="A1487" s="6" t="s">
        <v>14</v>
      </c>
      <c r="B1487" s="6">
        <v>1185732</v>
      </c>
      <c r="C1487" s="7">
        <v>44387</v>
      </c>
      <c r="D1487" s="6" t="s">
        <v>15</v>
      </c>
      <c r="E1487" s="6" t="s">
        <v>16</v>
      </c>
      <c r="F1487" s="6" t="s">
        <v>66</v>
      </c>
      <c r="G1487" s="6" t="s">
        <v>22</v>
      </c>
      <c r="H1487" s="8">
        <v>0.55000000000000004</v>
      </c>
      <c r="I1487" s="9">
        <v>7000</v>
      </c>
      <c r="J1487" s="10">
        <v>3850.0000000000005</v>
      </c>
      <c r="K1487" s="10">
        <v>962.50000000000011</v>
      </c>
      <c r="L1487" s="11">
        <v>0.25</v>
      </c>
      <c r="M1487" s="28">
        <v>2887.5000000000005</v>
      </c>
    </row>
    <row r="1488" spans="1:13" ht="15.75" customHeight="1" x14ac:dyDescent="0.25">
      <c r="A1488" s="6" t="s">
        <v>14</v>
      </c>
      <c r="B1488" s="6">
        <v>1185732</v>
      </c>
      <c r="C1488" s="7">
        <v>44419</v>
      </c>
      <c r="D1488" s="6" t="s">
        <v>15</v>
      </c>
      <c r="E1488" s="6" t="s">
        <v>16</v>
      </c>
      <c r="F1488" s="6" t="s">
        <v>66</v>
      </c>
      <c r="G1488" s="6" t="s">
        <v>17</v>
      </c>
      <c r="H1488" s="8">
        <v>0.5</v>
      </c>
      <c r="I1488" s="9">
        <v>8500</v>
      </c>
      <c r="J1488" s="10">
        <v>4250</v>
      </c>
      <c r="K1488" s="10">
        <v>2125</v>
      </c>
      <c r="L1488" s="11">
        <v>0.5</v>
      </c>
      <c r="M1488" s="28">
        <v>2125</v>
      </c>
    </row>
    <row r="1489" spans="1:13" ht="15.75" customHeight="1" x14ac:dyDescent="0.25">
      <c r="A1489" s="6" t="s">
        <v>14</v>
      </c>
      <c r="B1489" s="6">
        <v>1185732</v>
      </c>
      <c r="C1489" s="7">
        <v>44419</v>
      </c>
      <c r="D1489" s="6" t="s">
        <v>15</v>
      </c>
      <c r="E1489" s="6" t="s">
        <v>16</v>
      </c>
      <c r="F1489" s="6" t="s">
        <v>66</v>
      </c>
      <c r="G1489" s="6" t="s">
        <v>18</v>
      </c>
      <c r="H1489" s="8">
        <v>0.45000000000000007</v>
      </c>
      <c r="I1489" s="9">
        <v>6250</v>
      </c>
      <c r="J1489" s="10">
        <v>2812.5000000000005</v>
      </c>
      <c r="K1489" s="10">
        <v>843.75000000000011</v>
      </c>
      <c r="L1489" s="11">
        <v>0.3</v>
      </c>
      <c r="M1489" s="28">
        <v>1968.7500000000005</v>
      </c>
    </row>
    <row r="1490" spans="1:13" ht="15.75" customHeight="1" x14ac:dyDescent="0.25">
      <c r="A1490" s="6" t="s">
        <v>14</v>
      </c>
      <c r="B1490" s="6">
        <v>1185732</v>
      </c>
      <c r="C1490" s="7">
        <v>44419</v>
      </c>
      <c r="D1490" s="6" t="s">
        <v>15</v>
      </c>
      <c r="E1490" s="6" t="s">
        <v>16</v>
      </c>
      <c r="F1490" s="6" t="s">
        <v>66</v>
      </c>
      <c r="G1490" s="6" t="s">
        <v>19</v>
      </c>
      <c r="H1490" s="8">
        <v>0.4</v>
      </c>
      <c r="I1490" s="9">
        <v>5500</v>
      </c>
      <c r="J1490" s="10">
        <v>2200</v>
      </c>
      <c r="K1490" s="10">
        <v>770</v>
      </c>
      <c r="L1490" s="11">
        <v>0.35</v>
      </c>
      <c r="M1490" s="28">
        <v>1430</v>
      </c>
    </row>
    <row r="1491" spans="1:13" ht="15.75" customHeight="1" x14ac:dyDescent="0.25">
      <c r="A1491" s="6" t="s">
        <v>14</v>
      </c>
      <c r="B1491" s="6">
        <v>1185732</v>
      </c>
      <c r="C1491" s="7">
        <v>44419</v>
      </c>
      <c r="D1491" s="6" t="s">
        <v>15</v>
      </c>
      <c r="E1491" s="6" t="s">
        <v>16</v>
      </c>
      <c r="F1491" s="6" t="s">
        <v>66</v>
      </c>
      <c r="G1491" s="6" t="s">
        <v>20</v>
      </c>
      <c r="H1491" s="8">
        <v>0.4</v>
      </c>
      <c r="I1491" s="9">
        <v>5250</v>
      </c>
      <c r="J1491" s="10">
        <v>2100</v>
      </c>
      <c r="K1491" s="10">
        <v>735</v>
      </c>
      <c r="L1491" s="11">
        <v>0.35</v>
      </c>
      <c r="M1491" s="28">
        <v>1365</v>
      </c>
    </row>
    <row r="1492" spans="1:13" ht="15.75" customHeight="1" x14ac:dyDescent="0.25">
      <c r="A1492" s="6" t="s">
        <v>14</v>
      </c>
      <c r="B1492" s="6">
        <v>1185732</v>
      </c>
      <c r="C1492" s="7">
        <v>44419</v>
      </c>
      <c r="D1492" s="6" t="s">
        <v>15</v>
      </c>
      <c r="E1492" s="6" t="s">
        <v>16</v>
      </c>
      <c r="F1492" s="6" t="s">
        <v>66</v>
      </c>
      <c r="G1492" s="6" t="s">
        <v>21</v>
      </c>
      <c r="H1492" s="8">
        <v>0.5</v>
      </c>
      <c r="I1492" s="9">
        <v>5000</v>
      </c>
      <c r="J1492" s="10">
        <v>2500</v>
      </c>
      <c r="K1492" s="10">
        <v>750</v>
      </c>
      <c r="L1492" s="11">
        <v>0.3</v>
      </c>
      <c r="M1492" s="28">
        <v>1750</v>
      </c>
    </row>
    <row r="1493" spans="1:13" ht="15.75" customHeight="1" x14ac:dyDescent="0.25">
      <c r="A1493" s="6" t="s">
        <v>14</v>
      </c>
      <c r="B1493" s="6">
        <v>1185732</v>
      </c>
      <c r="C1493" s="7">
        <v>44419</v>
      </c>
      <c r="D1493" s="6" t="s">
        <v>15</v>
      </c>
      <c r="E1493" s="6" t="s">
        <v>16</v>
      </c>
      <c r="F1493" s="6" t="s">
        <v>66</v>
      </c>
      <c r="G1493" s="6" t="s">
        <v>22</v>
      </c>
      <c r="H1493" s="8">
        <v>0.55000000000000004</v>
      </c>
      <c r="I1493" s="9">
        <v>6750</v>
      </c>
      <c r="J1493" s="10">
        <v>3712.5000000000005</v>
      </c>
      <c r="K1493" s="10">
        <v>928.12500000000011</v>
      </c>
      <c r="L1493" s="11">
        <v>0.25</v>
      </c>
      <c r="M1493" s="28">
        <v>2784.3750000000005</v>
      </c>
    </row>
    <row r="1494" spans="1:13" ht="15.75" customHeight="1" x14ac:dyDescent="0.25">
      <c r="A1494" s="6" t="s">
        <v>14</v>
      </c>
      <c r="B1494" s="6">
        <v>1185732</v>
      </c>
      <c r="C1494" s="7">
        <v>44449</v>
      </c>
      <c r="D1494" s="6" t="s">
        <v>15</v>
      </c>
      <c r="E1494" s="6" t="s">
        <v>16</v>
      </c>
      <c r="F1494" s="6" t="s">
        <v>66</v>
      </c>
      <c r="G1494" s="6" t="s">
        <v>17</v>
      </c>
      <c r="H1494" s="8">
        <v>0.5</v>
      </c>
      <c r="I1494" s="9">
        <v>8000</v>
      </c>
      <c r="J1494" s="10">
        <v>4000</v>
      </c>
      <c r="K1494" s="10">
        <v>2000</v>
      </c>
      <c r="L1494" s="11">
        <v>0.5</v>
      </c>
      <c r="M1494" s="28">
        <v>2000</v>
      </c>
    </row>
    <row r="1495" spans="1:13" ht="15.75" customHeight="1" x14ac:dyDescent="0.25">
      <c r="A1495" s="6" t="s">
        <v>14</v>
      </c>
      <c r="B1495" s="6">
        <v>1185732</v>
      </c>
      <c r="C1495" s="7">
        <v>44449</v>
      </c>
      <c r="D1495" s="6" t="s">
        <v>15</v>
      </c>
      <c r="E1495" s="6" t="s">
        <v>16</v>
      </c>
      <c r="F1495" s="6" t="s">
        <v>66</v>
      </c>
      <c r="G1495" s="6" t="s">
        <v>18</v>
      </c>
      <c r="H1495" s="8">
        <v>0.45000000000000007</v>
      </c>
      <c r="I1495" s="9">
        <v>6000</v>
      </c>
      <c r="J1495" s="10">
        <v>2700.0000000000005</v>
      </c>
      <c r="K1495" s="10">
        <v>810.00000000000011</v>
      </c>
      <c r="L1495" s="11">
        <v>0.3</v>
      </c>
      <c r="M1495" s="28">
        <v>1890.0000000000005</v>
      </c>
    </row>
    <row r="1496" spans="1:13" ht="15.75" customHeight="1" x14ac:dyDescent="0.25">
      <c r="A1496" s="6" t="s">
        <v>14</v>
      </c>
      <c r="B1496" s="6">
        <v>1185732</v>
      </c>
      <c r="C1496" s="7">
        <v>44449</v>
      </c>
      <c r="D1496" s="6" t="s">
        <v>15</v>
      </c>
      <c r="E1496" s="6" t="s">
        <v>16</v>
      </c>
      <c r="F1496" s="6" t="s">
        <v>66</v>
      </c>
      <c r="G1496" s="6" t="s">
        <v>19</v>
      </c>
      <c r="H1496" s="8">
        <v>0.4</v>
      </c>
      <c r="I1496" s="9">
        <v>5250</v>
      </c>
      <c r="J1496" s="10">
        <v>2100</v>
      </c>
      <c r="K1496" s="10">
        <v>735</v>
      </c>
      <c r="L1496" s="11">
        <v>0.35</v>
      </c>
      <c r="M1496" s="28">
        <v>1365</v>
      </c>
    </row>
    <row r="1497" spans="1:13" ht="15.75" customHeight="1" x14ac:dyDescent="0.25">
      <c r="A1497" s="6" t="s">
        <v>14</v>
      </c>
      <c r="B1497" s="6">
        <v>1185732</v>
      </c>
      <c r="C1497" s="7">
        <v>44449</v>
      </c>
      <c r="D1497" s="6" t="s">
        <v>15</v>
      </c>
      <c r="E1497" s="6" t="s">
        <v>16</v>
      </c>
      <c r="F1497" s="6" t="s">
        <v>66</v>
      </c>
      <c r="G1497" s="6" t="s">
        <v>20</v>
      </c>
      <c r="H1497" s="8">
        <v>0.4</v>
      </c>
      <c r="I1497" s="9">
        <v>5000</v>
      </c>
      <c r="J1497" s="10">
        <v>2000</v>
      </c>
      <c r="K1497" s="10">
        <v>700</v>
      </c>
      <c r="L1497" s="11">
        <v>0.35</v>
      </c>
      <c r="M1497" s="28">
        <v>1300</v>
      </c>
    </row>
    <row r="1498" spans="1:13" ht="15.75" customHeight="1" x14ac:dyDescent="0.25">
      <c r="A1498" s="6" t="s">
        <v>14</v>
      </c>
      <c r="B1498" s="6">
        <v>1185732</v>
      </c>
      <c r="C1498" s="7">
        <v>44449</v>
      </c>
      <c r="D1498" s="6" t="s">
        <v>15</v>
      </c>
      <c r="E1498" s="6" t="s">
        <v>16</v>
      </c>
      <c r="F1498" s="6" t="s">
        <v>66</v>
      </c>
      <c r="G1498" s="6" t="s">
        <v>21</v>
      </c>
      <c r="H1498" s="8">
        <v>0.5</v>
      </c>
      <c r="I1498" s="9">
        <v>5000</v>
      </c>
      <c r="J1498" s="10">
        <v>2500</v>
      </c>
      <c r="K1498" s="10">
        <v>750</v>
      </c>
      <c r="L1498" s="11">
        <v>0.3</v>
      </c>
      <c r="M1498" s="28">
        <v>1750</v>
      </c>
    </row>
    <row r="1499" spans="1:13" ht="15.75" customHeight="1" x14ac:dyDescent="0.25">
      <c r="A1499" s="6" t="s">
        <v>14</v>
      </c>
      <c r="B1499" s="6">
        <v>1185732</v>
      </c>
      <c r="C1499" s="7">
        <v>44449</v>
      </c>
      <c r="D1499" s="6" t="s">
        <v>15</v>
      </c>
      <c r="E1499" s="6" t="s">
        <v>16</v>
      </c>
      <c r="F1499" s="6" t="s">
        <v>66</v>
      </c>
      <c r="G1499" s="6" t="s">
        <v>22</v>
      </c>
      <c r="H1499" s="8">
        <v>0.55000000000000004</v>
      </c>
      <c r="I1499" s="9">
        <v>6000</v>
      </c>
      <c r="J1499" s="10">
        <v>3300.0000000000005</v>
      </c>
      <c r="K1499" s="10">
        <v>825.00000000000011</v>
      </c>
      <c r="L1499" s="11">
        <v>0.25</v>
      </c>
      <c r="M1499" s="28">
        <v>2475.0000000000005</v>
      </c>
    </row>
    <row r="1500" spans="1:13" ht="15.75" customHeight="1" x14ac:dyDescent="0.25">
      <c r="A1500" s="6" t="s">
        <v>14</v>
      </c>
      <c r="B1500" s="6">
        <v>1185732</v>
      </c>
      <c r="C1500" s="7">
        <v>44481</v>
      </c>
      <c r="D1500" s="6" t="s">
        <v>15</v>
      </c>
      <c r="E1500" s="6" t="s">
        <v>16</v>
      </c>
      <c r="F1500" s="6" t="s">
        <v>66</v>
      </c>
      <c r="G1500" s="6" t="s">
        <v>17</v>
      </c>
      <c r="H1500" s="8">
        <v>0.55000000000000004</v>
      </c>
      <c r="I1500" s="9">
        <v>7750</v>
      </c>
      <c r="J1500" s="10">
        <v>4262.5</v>
      </c>
      <c r="K1500" s="10">
        <v>2131.25</v>
      </c>
      <c r="L1500" s="11">
        <v>0.5</v>
      </c>
      <c r="M1500" s="28">
        <v>2131.25</v>
      </c>
    </row>
    <row r="1501" spans="1:13" ht="15.75" customHeight="1" x14ac:dyDescent="0.25">
      <c r="A1501" s="6" t="s">
        <v>14</v>
      </c>
      <c r="B1501" s="6">
        <v>1185732</v>
      </c>
      <c r="C1501" s="7">
        <v>44481</v>
      </c>
      <c r="D1501" s="6" t="s">
        <v>15</v>
      </c>
      <c r="E1501" s="6" t="s">
        <v>16</v>
      </c>
      <c r="F1501" s="6" t="s">
        <v>66</v>
      </c>
      <c r="G1501" s="6" t="s">
        <v>18</v>
      </c>
      <c r="H1501" s="8">
        <v>0.45000000000000007</v>
      </c>
      <c r="I1501" s="9">
        <v>6000</v>
      </c>
      <c r="J1501" s="10">
        <v>2700.0000000000005</v>
      </c>
      <c r="K1501" s="10">
        <v>810.00000000000011</v>
      </c>
      <c r="L1501" s="11">
        <v>0.3</v>
      </c>
      <c r="M1501" s="28">
        <v>1890.0000000000005</v>
      </c>
    </row>
    <row r="1502" spans="1:13" ht="15.75" customHeight="1" x14ac:dyDescent="0.25">
      <c r="A1502" s="6" t="s">
        <v>14</v>
      </c>
      <c r="B1502" s="6">
        <v>1185732</v>
      </c>
      <c r="C1502" s="7">
        <v>44481</v>
      </c>
      <c r="D1502" s="6" t="s">
        <v>15</v>
      </c>
      <c r="E1502" s="6" t="s">
        <v>16</v>
      </c>
      <c r="F1502" s="6" t="s">
        <v>66</v>
      </c>
      <c r="G1502" s="6" t="s">
        <v>19</v>
      </c>
      <c r="H1502" s="8">
        <v>0.45000000000000007</v>
      </c>
      <c r="I1502" s="9">
        <v>5000</v>
      </c>
      <c r="J1502" s="10">
        <v>2250.0000000000005</v>
      </c>
      <c r="K1502" s="10">
        <v>787.50000000000011</v>
      </c>
      <c r="L1502" s="11">
        <v>0.35</v>
      </c>
      <c r="M1502" s="28">
        <v>1462.5000000000005</v>
      </c>
    </row>
    <row r="1503" spans="1:13" ht="15.75" customHeight="1" x14ac:dyDescent="0.25">
      <c r="A1503" s="6" t="s">
        <v>14</v>
      </c>
      <c r="B1503" s="6">
        <v>1185732</v>
      </c>
      <c r="C1503" s="7">
        <v>44481</v>
      </c>
      <c r="D1503" s="6" t="s">
        <v>15</v>
      </c>
      <c r="E1503" s="6" t="s">
        <v>16</v>
      </c>
      <c r="F1503" s="6" t="s">
        <v>66</v>
      </c>
      <c r="G1503" s="6" t="s">
        <v>20</v>
      </c>
      <c r="H1503" s="8">
        <v>0.45000000000000007</v>
      </c>
      <c r="I1503" s="9">
        <v>4750</v>
      </c>
      <c r="J1503" s="10">
        <v>2137.5000000000005</v>
      </c>
      <c r="K1503" s="10">
        <v>748.12500000000011</v>
      </c>
      <c r="L1503" s="11">
        <v>0.35</v>
      </c>
      <c r="M1503" s="28">
        <v>1389.3750000000005</v>
      </c>
    </row>
    <row r="1504" spans="1:13" ht="15.75" customHeight="1" x14ac:dyDescent="0.25">
      <c r="A1504" s="6" t="s">
        <v>14</v>
      </c>
      <c r="B1504" s="6">
        <v>1185732</v>
      </c>
      <c r="C1504" s="7">
        <v>44481</v>
      </c>
      <c r="D1504" s="6" t="s">
        <v>15</v>
      </c>
      <c r="E1504" s="6" t="s">
        <v>16</v>
      </c>
      <c r="F1504" s="6" t="s">
        <v>66</v>
      </c>
      <c r="G1504" s="6" t="s">
        <v>21</v>
      </c>
      <c r="H1504" s="8">
        <v>0.55000000000000004</v>
      </c>
      <c r="I1504" s="9">
        <v>4750</v>
      </c>
      <c r="J1504" s="10">
        <v>2612.5</v>
      </c>
      <c r="K1504" s="10">
        <v>783.75</v>
      </c>
      <c r="L1504" s="11">
        <v>0.3</v>
      </c>
      <c r="M1504" s="28">
        <v>1828.75</v>
      </c>
    </row>
    <row r="1505" spans="1:13" ht="15.75" customHeight="1" x14ac:dyDescent="0.25">
      <c r="A1505" s="6" t="s">
        <v>14</v>
      </c>
      <c r="B1505" s="6">
        <v>1185732</v>
      </c>
      <c r="C1505" s="7">
        <v>44481</v>
      </c>
      <c r="D1505" s="6" t="s">
        <v>15</v>
      </c>
      <c r="E1505" s="6" t="s">
        <v>16</v>
      </c>
      <c r="F1505" s="6" t="s">
        <v>66</v>
      </c>
      <c r="G1505" s="6" t="s">
        <v>22</v>
      </c>
      <c r="H1505" s="8">
        <v>0.6</v>
      </c>
      <c r="I1505" s="9">
        <v>6000</v>
      </c>
      <c r="J1505" s="10">
        <v>3600</v>
      </c>
      <c r="K1505" s="10">
        <v>900</v>
      </c>
      <c r="L1505" s="11">
        <v>0.25</v>
      </c>
      <c r="M1505" s="28">
        <v>2700</v>
      </c>
    </row>
    <row r="1506" spans="1:13" ht="15.75" customHeight="1" x14ac:dyDescent="0.25">
      <c r="A1506" s="6" t="s">
        <v>14</v>
      </c>
      <c r="B1506" s="6">
        <v>1185732</v>
      </c>
      <c r="C1506" s="7">
        <v>44511</v>
      </c>
      <c r="D1506" s="6" t="s">
        <v>15</v>
      </c>
      <c r="E1506" s="6" t="s">
        <v>16</v>
      </c>
      <c r="F1506" s="6" t="s">
        <v>66</v>
      </c>
      <c r="G1506" s="6" t="s">
        <v>17</v>
      </c>
      <c r="H1506" s="8">
        <v>0.55000000000000004</v>
      </c>
      <c r="I1506" s="9">
        <v>7500</v>
      </c>
      <c r="J1506" s="10">
        <v>4125</v>
      </c>
      <c r="K1506" s="10">
        <v>2062.5</v>
      </c>
      <c r="L1506" s="11">
        <v>0.5</v>
      </c>
      <c r="M1506" s="28">
        <v>2062.5</v>
      </c>
    </row>
    <row r="1507" spans="1:13" ht="15.75" customHeight="1" x14ac:dyDescent="0.25">
      <c r="A1507" s="6" t="s">
        <v>14</v>
      </c>
      <c r="B1507" s="6">
        <v>1185732</v>
      </c>
      <c r="C1507" s="7">
        <v>44511</v>
      </c>
      <c r="D1507" s="6" t="s">
        <v>15</v>
      </c>
      <c r="E1507" s="6" t="s">
        <v>16</v>
      </c>
      <c r="F1507" s="6" t="s">
        <v>66</v>
      </c>
      <c r="G1507" s="6" t="s">
        <v>18</v>
      </c>
      <c r="H1507" s="8">
        <v>0.45000000000000007</v>
      </c>
      <c r="I1507" s="9">
        <v>5750</v>
      </c>
      <c r="J1507" s="10">
        <v>2587.5000000000005</v>
      </c>
      <c r="K1507" s="10">
        <v>776.25000000000011</v>
      </c>
      <c r="L1507" s="11">
        <v>0.3</v>
      </c>
      <c r="M1507" s="28">
        <v>1811.2500000000005</v>
      </c>
    </row>
    <row r="1508" spans="1:13" ht="15.75" customHeight="1" x14ac:dyDescent="0.25">
      <c r="A1508" s="6" t="s">
        <v>14</v>
      </c>
      <c r="B1508" s="6">
        <v>1185732</v>
      </c>
      <c r="C1508" s="7">
        <v>44511</v>
      </c>
      <c r="D1508" s="6" t="s">
        <v>15</v>
      </c>
      <c r="E1508" s="6" t="s">
        <v>16</v>
      </c>
      <c r="F1508" s="6" t="s">
        <v>66</v>
      </c>
      <c r="G1508" s="6" t="s">
        <v>19</v>
      </c>
      <c r="H1508" s="8">
        <v>0.45000000000000007</v>
      </c>
      <c r="I1508" s="9">
        <v>5200</v>
      </c>
      <c r="J1508" s="10">
        <v>2340.0000000000005</v>
      </c>
      <c r="K1508" s="10">
        <v>819.00000000000011</v>
      </c>
      <c r="L1508" s="11">
        <v>0.35</v>
      </c>
      <c r="M1508" s="28">
        <v>1521.0000000000005</v>
      </c>
    </row>
    <row r="1509" spans="1:13" ht="15.75" customHeight="1" x14ac:dyDescent="0.25">
      <c r="A1509" s="6" t="s">
        <v>14</v>
      </c>
      <c r="B1509" s="6">
        <v>1185732</v>
      </c>
      <c r="C1509" s="7">
        <v>44511</v>
      </c>
      <c r="D1509" s="6" t="s">
        <v>15</v>
      </c>
      <c r="E1509" s="6" t="s">
        <v>16</v>
      </c>
      <c r="F1509" s="6" t="s">
        <v>66</v>
      </c>
      <c r="G1509" s="6" t="s">
        <v>20</v>
      </c>
      <c r="H1509" s="8">
        <v>0.45000000000000007</v>
      </c>
      <c r="I1509" s="9">
        <v>5000</v>
      </c>
      <c r="J1509" s="10">
        <v>2250.0000000000005</v>
      </c>
      <c r="K1509" s="10">
        <v>787.50000000000011</v>
      </c>
      <c r="L1509" s="11">
        <v>0.35</v>
      </c>
      <c r="M1509" s="28">
        <v>1462.5000000000005</v>
      </c>
    </row>
    <row r="1510" spans="1:13" ht="15.75" customHeight="1" x14ac:dyDescent="0.25">
      <c r="A1510" s="6" t="s">
        <v>14</v>
      </c>
      <c r="B1510" s="6">
        <v>1185732</v>
      </c>
      <c r="C1510" s="7">
        <v>44511</v>
      </c>
      <c r="D1510" s="6" t="s">
        <v>15</v>
      </c>
      <c r="E1510" s="6" t="s">
        <v>16</v>
      </c>
      <c r="F1510" s="6" t="s">
        <v>66</v>
      </c>
      <c r="G1510" s="6" t="s">
        <v>21</v>
      </c>
      <c r="H1510" s="8">
        <v>0.55000000000000004</v>
      </c>
      <c r="I1510" s="9">
        <v>4750</v>
      </c>
      <c r="J1510" s="10">
        <v>2612.5</v>
      </c>
      <c r="K1510" s="10">
        <v>783.75</v>
      </c>
      <c r="L1510" s="11">
        <v>0.3</v>
      </c>
      <c r="M1510" s="28">
        <v>1828.75</v>
      </c>
    </row>
    <row r="1511" spans="1:13" ht="15.75" customHeight="1" x14ac:dyDescent="0.25">
      <c r="A1511" s="6" t="s">
        <v>14</v>
      </c>
      <c r="B1511" s="6">
        <v>1185732</v>
      </c>
      <c r="C1511" s="7">
        <v>44511</v>
      </c>
      <c r="D1511" s="6" t="s">
        <v>15</v>
      </c>
      <c r="E1511" s="6" t="s">
        <v>16</v>
      </c>
      <c r="F1511" s="6" t="s">
        <v>66</v>
      </c>
      <c r="G1511" s="6" t="s">
        <v>22</v>
      </c>
      <c r="H1511" s="8">
        <v>0.6</v>
      </c>
      <c r="I1511" s="9">
        <v>5750</v>
      </c>
      <c r="J1511" s="10">
        <v>3450</v>
      </c>
      <c r="K1511" s="10">
        <v>862.5</v>
      </c>
      <c r="L1511" s="11">
        <v>0.25</v>
      </c>
      <c r="M1511" s="28">
        <v>2587.5</v>
      </c>
    </row>
    <row r="1512" spans="1:13" ht="15.75" customHeight="1" x14ac:dyDescent="0.25">
      <c r="A1512" s="6" t="s">
        <v>14</v>
      </c>
      <c r="B1512" s="6">
        <v>1185732</v>
      </c>
      <c r="C1512" s="7">
        <v>44540</v>
      </c>
      <c r="D1512" s="6" t="s">
        <v>15</v>
      </c>
      <c r="E1512" s="6" t="s">
        <v>16</v>
      </c>
      <c r="F1512" s="6" t="s">
        <v>66</v>
      </c>
      <c r="G1512" s="6" t="s">
        <v>17</v>
      </c>
      <c r="H1512" s="8">
        <v>0.55000000000000004</v>
      </c>
      <c r="I1512" s="9">
        <v>8000</v>
      </c>
      <c r="J1512" s="10">
        <v>4400</v>
      </c>
      <c r="K1512" s="10">
        <v>2200</v>
      </c>
      <c r="L1512" s="11">
        <v>0.5</v>
      </c>
      <c r="M1512" s="28">
        <v>2200</v>
      </c>
    </row>
    <row r="1513" spans="1:13" ht="15.75" customHeight="1" x14ac:dyDescent="0.25">
      <c r="A1513" s="6" t="s">
        <v>14</v>
      </c>
      <c r="B1513" s="6">
        <v>1185732</v>
      </c>
      <c r="C1513" s="7">
        <v>44540</v>
      </c>
      <c r="D1513" s="6" t="s">
        <v>15</v>
      </c>
      <c r="E1513" s="6" t="s">
        <v>16</v>
      </c>
      <c r="F1513" s="6" t="s">
        <v>66</v>
      </c>
      <c r="G1513" s="6" t="s">
        <v>18</v>
      </c>
      <c r="H1513" s="8">
        <v>0.45000000000000007</v>
      </c>
      <c r="I1513" s="9">
        <v>6000</v>
      </c>
      <c r="J1513" s="10">
        <v>2700.0000000000005</v>
      </c>
      <c r="K1513" s="10">
        <v>810.00000000000011</v>
      </c>
      <c r="L1513" s="11">
        <v>0.3</v>
      </c>
      <c r="M1513" s="28">
        <v>1890.0000000000005</v>
      </c>
    </row>
    <row r="1514" spans="1:13" ht="15.75" customHeight="1" x14ac:dyDescent="0.25">
      <c r="A1514" s="6" t="s">
        <v>14</v>
      </c>
      <c r="B1514" s="6">
        <v>1185732</v>
      </c>
      <c r="C1514" s="7">
        <v>44540</v>
      </c>
      <c r="D1514" s="6" t="s">
        <v>15</v>
      </c>
      <c r="E1514" s="6" t="s">
        <v>16</v>
      </c>
      <c r="F1514" s="6" t="s">
        <v>66</v>
      </c>
      <c r="G1514" s="6" t="s">
        <v>19</v>
      </c>
      <c r="H1514" s="8">
        <v>0.45000000000000007</v>
      </c>
      <c r="I1514" s="9">
        <v>5500</v>
      </c>
      <c r="J1514" s="10">
        <v>2475.0000000000005</v>
      </c>
      <c r="K1514" s="10">
        <v>866.25000000000011</v>
      </c>
      <c r="L1514" s="11">
        <v>0.35</v>
      </c>
      <c r="M1514" s="28">
        <v>1608.7500000000005</v>
      </c>
    </row>
    <row r="1515" spans="1:13" ht="15.75" customHeight="1" x14ac:dyDescent="0.25">
      <c r="A1515" s="6" t="s">
        <v>14</v>
      </c>
      <c r="B1515" s="6">
        <v>1185732</v>
      </c>
      <c r="C1515" s="7">
        <v>44540</v>
      </c>
      <c r="D1515" s="6" t="s">
        <v>15</v>
      </c>
      <c r="E1515" s="6" t="s">
        <v>16</v>
      </c>
      <c r="F1515" s="6" t="s">
        <v>66</v>
      </c>
      <c r="G1515" s="6" t="s">
        <v>20</v>
      </c>
      <c r="H1515" s="8">
        <v>0.45000000000000007</v>
      </c>
      <c r="I1515" s="9">
        <v>5000</v>
      </c>
      <c r="J1515" s="10">
        <v>2250.0000000000005</v>
      </c>
      <c r="K1515" s="10">
        <v>787.50000000000011</v>
      </c>
      <c r="L1515" s="11">
        <v>0.35</v>
      </c>
      <c r="M1515" s="28">
        <v>1462.5000000000005</v>
      </c>
    </row>
    <row r="1516" spans="1:13" ht="15.75" customHeight="1" x14ac:dyDescent="0.25">
      <c r="A1516" s="6" t="s">
        <v>14</v>
      </c>
      <c r="B1516" s="6">
        <v>1185732</v>
      </c>
      <c r="C1516" s="7">
        <v>44540</v>
      </c>
      <c r="D1516" s="6" t="s">
        <v>15</v>
      </c>
      <c r="E1516" s="6" t="s">
        <v>16</v>
      </c>
      <c r="F1516" s="6" t="s">
        <v>66</v>
      </c>
      <c r="G1516" s="6" t="s">
        <v>21</v>
      </c>
      <c r="H1516" s="8">
        <v>0.55000000000000004</v>
      </c>
      <c r="I1516" s="9">
        <v>5000</v>
      </c>
      <c r="J1516" s="10">
        <v>2750</v>
      </c>
      <c r="K1516" s="10">
        <v>825</v>
      </c>
      <c r="L1516" s="11">
        <v>0.3</v>
      </c>
      <c r="M1516" s="28">
        <v>1925</v>
      </c>
    </row>
    <row r="1517" spans="1:13" ht="15.75" customHeight="1" x14ac:dyDescent="0.25">
      <c r="A1517" s="6" t="s">
        <v>14</v>
      </c>
      <c r="B1517" s="6">
        <v>1185732</v>
      </c>
      <c r="C1517" s="7">
        <v>44540</v>
      </c>
      <c r="D1517" s="6" t="s">
        <v>15</v>
      </c>
      <c r="E1517" s="6" t="s">
        <v>16</v>
      </c>
      <c r="F1517" s="6" t="s">
        <v>66</v>
      </c>
      <c r="G1517" s="6" t="s">
        <v>22</v>
      </c>
      <c r="H1517" s="8">
        <v>0.6</v>
      </c>
      <c r="I1517" s="9">
        <v>6000</v>
      </c>
      <c r="J1517" s="10">
        <v>3600</v>
      </c>
      <c r="K1517" s="10">
        <v>900</v>
      </c>
      <c r="L1517" s="11">
        <v>0.25</v>
      </c>
      <c r="M1517" s="28">
        <v>2700</v>
      </c>
    </row>
    <row r="1518" spans="1:13" ht="15.75" customHeight="1" x14ac:dyDescent="0.25">
      <c r="A1518" s="6" t="s">
        <v>27</v>
      </c>
      <c r="B1518" s="6">
        <v>1128299</v>
      </c>
      <c r="C1518" s="7">
        <v>44220</v>
      </c>
      <c r="D1518" s="6" t="s">
        <v>28</v>
      </c>
      <c r="E1518" s="6" t="s">
        <v>67</v>
      </c>
      <c r="F1518" s="6" t="s">
        <v>68</v>
      </c>
      <c r="G1518" s="6" t="s">
        <v>17</v>
      </c>
      <c r="H1518" s="8">
        <v>0.30000000000000004</v>
      </c>
      <c r="I1518" s="9">
        <v>3500</v>
      </c>
      <c r="J1518" s="10">
        <v>1050.0000000000002</v>
      </c>
      <c r="K1518" s="10">
        <v>367.50000000000006</v>
      </c>
      <c r="L1518" s="11">
        <v>0.35</v>
      </c>
      <c r="M1518" s="28">
        <v>682.50000000000023</v>
      </c>
    </row>
    <row r="1519" spans="1:13" ht="15.75" customHeight="1" x14ac:dyDescent="0.25">
      <c r="A1519" s="6" t="s">
        <v>27</v>
      </c>
      <c r="B1519" s="6">
        <v>1128299</v>
      </c>
      <c r="C1519" s="7">
        <v>44220</v>
      </c>
      <c r="D1519" s="6" t="s">
        <v>28</v>
      </c>
      <c r="E1519" s="6" t="s">
        <v>67</v>
      </c>
      <c r="F1519" s="6" t="s">
        <v>68</v>
      </c>
      <c r="G1519" s="6" t="s">
        <v>18</v>
      </c>
      <c r="H1519" s="8">
        <v>0.4</v>
      </c>
      <c r="I1519" s="9">
        <v>3500</v>
      </c>
      <c r="J1519" s="10">
        <v>1400</v>
      </c>
      <c r="K1519" s="10">
        <v>489.99999999999994</v>
      </c>
      <c r="L1519" s="11">
        <v>0.35</v>
      </c>
      <c r="M1519" s="28">
        <v>910</v>
      </c>
    </row>
    <row r="1520" spans="1:13" ht="15.75" customHeight="1" x14ac:dyDescent="0.25">
      <c r="A1520" s="6" t="s">
        <v>27</v>
      </c>
      <c r="B1520" s="6">
        <v>1128299</v>
      </c>
      <c r="C1520" s="7">
        <v>44220</v>
      </c>
      <c r="D1520" s="6" t="s">
        <v>28</v>
      </c>
      <c r="E1520" s="6" t="s">
        <v>67</v>
      </c>
      <c r="F1520" s="6" t="s">
        <v>68</v>
      </c>
      <c r="G1520" s="6" t="s">
        <v>19</v>
      </c>
      <c r="H1520" s="8">
        <v>0.4</v>
      </c>
      <c r="I1520" s="9">
        <v>3500</v>
      </c>
      <c r="J1520" s="10">
        <v>1400</v>
      </c>
      <c r="K1520" s="10">
        <v>489.99999999999994</v>
      </c>
      <c r="L1520" s="11">
        <v>0.35</v>
      </c>
      <c r="M1520" s="28">
        <v>910</v>
      </c>
    </row>
    <row r="1521" spans="1:13" ht="15.75" customHeight="1" x14ac:dyDescent="0.25">
      <c r="A1521" s="6" t="s">
        <v>27</v>
      </c>
      <c r="B1521" s="6">
        <v>1128299</v>
      </c>
      <c r="C1521" s="7">
        <v>44220</v>
      </c>
      <c r="D1521" s="6" t="s">
        <v>28</v>
      </c>
      <c r="E1521" s="6" t="s">
        <v>67</v>
      </c>
      <c r="F1521" s="6" t="s">
        <v>68</v>
      </c>
      <c r="G1521" s="6" t="s">
        <v>20</v>
      </c>
      <c r="H1521" s="8">
        <v>0.4</v>
      </c>
      <c r="I1521" s="9">
        <v>2000</v>
      </c>
      <c r="J1521" s="10">
        <v>800</v>
      </c>
      <c r="K1521" s="10">
        <v>280</v>
      </c>
      <c r="L1521" s="11">
        <v>0.35</v>
      </c>
      <c r="M1521" s="28">
        <v>520</v>
      </c>
    </row>
    <row r="1522" spans="1:13" ht="15.75" customHeight="1" x14ac:dyDescent="0.25">
      <c r="A1522" s="6" t="s">
        <v>27</v>
      </c>
      <c r="B1522" s="6">
        <v>1128299</v>
      </c>
      <c r="C1522" s="7">
        <v>44220</v>
      </c>
      <c r="D1522" s="6" t="s">
        <v>28</v>
      </c>
      <c r="E1522" s="6" t="s">
        <v>67</v>
      </c>
      <c r="F1522" s="6" t="s">
        <v>68</v>
      </c>
      <c r="G1522" s="6" t="s">
        <v>21</v>
      </c>
      <c r="H1522" s="8">
        <v>0.45000000000000007</v>
      </c>
      <c r="I1522" s="9">
        <v>1500</v>
      </c>
      <c r="J1522" s="10">
        <v>675.00000000000011</v>
      </c>
      <c r="K1522" s="10">
        <v>270.00000000000006</v>
      </c>
      <c r="L1522" s="11">
        <v>0.4</v>
      </c>
      <c r="M1522" s="28">
        <v>405.00000000000006</v>
      </c>
    </row>
    <row r="1523" spans="1:13" ht="15.75" customHeight="1" x14ac:dyDescent="0.25">
      <c r="A1523" s="6" t="s">
        <v>27</v>
      </c>
      <c r="B1523" s="6">
        <v>1128299</v>
      </c>
      <c r="C1523" s="7">
        <v>44220</v>
      </c>
      <c r="D1523" s="6" t="s">
        <v>28</v>
      </c>
      <c r="E1523" s="6" t="s">
        <v>67</v>
      </c>
      <c r="F1523" s="6" t="s">
        <v>68</v>
      </c>
      <c r="G1523" s="6" t="s">
        <v>22</v>
      </c>
      <c r="H1523" s="8">
        <v>0.4</v>
      </c>
      <c r="I1523" s="9">
        <v>4000</v>
      </c>
      <c r="J1523" s="10">
        <v>1600</v>
      </c>
      <c r="K1523" s="10">
        <v>480</v>
      </c>
      <c r="L1523" s="11">
        <v>0.3</v>
      </c>
      <c r="M1523" s="28">
        <v>1120</v>
      </c>
    </row>
    <row r="1524" spans="1:13" ht="15.75" customHeight="1" x14ac:dyDescent="0.25">
      <c r="A1524" s="6" t="s">
        <v>27</v>
      </c>
      <c r="B1524" s="6">
        <v>1128299</v>
      </c>
      <c r="C1524" s="7">
        <v>44251</v>
      </c>
      <c r="D1524" s="6" t="s">
        <v>28</v>
      </c>
      <c r="E1524" s="6" t="s">
        <v>67</v>
      </c>
      <c r="F1524" s="6" t="s">
        <v>68</v>
      </c>
      <c r="G1524" s="6" t="s">
        <v>17</v>
      </c>
      <c r="H1524" s="8">
        <v>0.30000000000000004</v>
      </c>
      <c r="I1524" s="9">
        <v>4500</v>
      </c>
      <c r="J1524" s="10">
        <v>1350.0000000000002</v>
      </c>
      <c r="K1524" s="10">
        <v>472.50000000000006</v>
      </c>
      <c r="L1524" s="11">
        <v>0.35</v>
      </c>
      <c r="M1524" s="28">
        <v>877.50000000000023</v>
      </c>
    </row>
    <row r="1525" spans="1:13" ht="15.75" customHeight="1" x14ac:dyDescent="0.25">
      <c r="A1525" s="6" t="s">
        <v>27</v>
      </c>
      <c r="B1525" s="6">
        <v>1128299</v>
      </c>
      <c r="C1525" s="7">
        <v>44251</v>
      </c>
      <c r="D1525" s="6" t="s">
        <v>28</v>
      </c>
      <c r="E1525" s="6" t="s">
        <v>67</v>
      </c>
      <c r="F1525" s="6" t="s">
        <v>68</v>
      </c>
      <c r="G1525" s="6" t="s">
        <v>18</v>
      </c>
      <c r="H1525" s="8">
        <v>0.4</v>
      </c>
      <c r="I1525" s="9">
        <v>3500</v>
      </c>
      <c r="J1525" s="10">
        <v>1400</v>
      </c>
      <c r="K1525" s="10">
        <v>489.99999999999994</v>
      </c>
      <c r="L1525" s="11">
        <v>0.35</v>
      </c>
      <c r="M1525" s="28">
        <v>910</v>
      </c>
    </row>
    <row r="1526" spans="1:13" ht="15.75" customHeight="1" x14ac:dyDescent="0.25">
      <c r="A1526" s="6" t="s">
        <v>27</v>
      </c>
      <c r="B1526" s="6">
        <v>1128299</v>
      </c>
      <c r="C1526" s="7">
        <v>44251</v>
      </c>
      <c r="D1526" s="6" t="s">
        <v>28</v>
      </c>
      <c r="E1526" s="6" t="s">
        <v>67</v>
      </c>
      <c r="F1526" s="6" t="s">
        <v>68</v>
      </c>
      <c r="G1526" s="6" t="s">
        <v>19</v>
      </c>
      <c r="H1526" s="8">
        <v>0.4</v>
      </c>
      <c r="I1526" s="9">
        <v>3500</v>
      </c>
      <c r="J1526" s="10">
        <v>1400</v>
      </c>
      <c r="K1526" s="10">
        <v>489.99999999999994</v>
      </c>
      <c r="L1526" s="11">
        <v>0.35</v>
      </c>
      <c r="M1526" s="28">
        <v>910</v>
      </c>
    </row>
    <row r="1527" spans="1:13" ht="15.75" customHeight="1" x14ac:dyDescent="0.25">
      <c r="A1527" s="6" t="s">
        <v>27</v>
      </c>
      <c r="B1527" s="6">
        <v>1128299</v>
      </c>
      <c r="C1527" s="7">
        <v>44251</v>
      </c>
      <c r="D1527" s="6" t="s">
        <v>28</v>
      </c>
      <c r="E1527" s="6" t="s">
        <v>67</v>
      </c>
      <c r="F1527" s="6" t="s">
        <v>68</v>
      </c>
      <c r="G1527" s="6" t="s">
        <v>20</v>
      </c>
      <c r="H1527" s="8">
        <v>0.4</v>
      </c>
      <c r="I1527" s="9">
        <v>2000</v>
      </c>
      <c r="J1527" s="10">
        <v>800</v>
      </c>
      <c r="K1527" s="10">
        <v>280</v>
      </c>
      <c r="L1527" s="11">
        <v>0.35</v>
      </c>
      <c r="M1527" s="28">
        <v>520</v>
      </c>
    </row>
    <row r="1528" spans="1:13" ht="15.75" customHeight="1" x14ac:dyDescent="0.25">
      <c r="A1528" s="6" t="s">
        <v>27</v>
      </c>
      <c r="B1528" s="6">
        <v>1128299</v>
      </c>
      <c r="C1528" s="7">
        <v>44251</v>
      </c>
      <c r="D1528" s="6" t="s">
        <v>28</v>
      </c>
      <c r="E1528" s="6" t="s">
        <v>67</v>
      </c>
      <c r="F1528" s="6" t="s">
        <v>68</v>
      </c>
      <c r="G1528" s="6" t="s">
        <v>21</v>
      </c>
      <c r="H1528" s="8">
        <v>0.45000000000000007</v>
      </c>
      <c r="I1528" s="9">
        <v>1250</v>
      </c>
      <c r="J1528" s="10">
        <v>562.50000000000011</v>
      </c>
      <c r="K1528" s="10">
        <v>225.00000000000006</v>
      </c>
      <c r="L1528" s="11">
        <v>0.4</v>
      </c>
      <c r="M1528" s="28">
        <v>337.50000000000006</v>
      </c>
    </row>
    <row r="1529" spans="1:13" ht="15.75" customHeight="1" x14ac:dyDescent="0.25">
      <c r="A1529" s="6" t="s">
        <v>27</v>
      </c>
      <c r="B1529" s="6">
        <v>1128299</v>
      </c>
      <c r="C1529" s="7">
        <v>44251</v>
      </c>
      <c r="D1529" s="6" t="s">
        <v>28</v>
      </c>
      <c r="E1529" s="6" t="s">
        <v>67</v>
      </c>
      <c r="F1529" s="6" t="s">
        <v>68</v>
      </c>
      <c r="G1529" s="6" t="s">
        <v>22</v>
      </c>
      <c r="H1529" s="8">
        <v>0.4</v>
      </c>
      <c r="I1529" s="9">
        <v>3250</v>
      </c>
      <c r="J1529" s="10">
        <v>1300</v>
      </c>
      <c r="K1529" s="10">
        <v>390</v>
      </c>
      <c r="L1529" s="11">
        <v>0.3</v>
      </c>
      <c r="M1529" s="28">
        <v>910</v>
      </c>
    </row>
    <row r="1530" spans="1:13" ht="15.75" customHeight="1" x14ac:dyDescent="0.25">
      <c r="A1530" s="6" t="s">
        <v>27</v>
      </c>
      <c r="B1530" s="6">
        <v>1128299</v>
      </c>
      <c r="C1530" s="7">
        <v>44278</v>
      </c>
      <c r="D1530" s="6" t="s">
        <v>28</v>
      </c>
      <c r="E1530" s="6" t="s">
        <v>67</v>
      </c>
      <c r="F1530" s="6" t="s">
        <v>68</v>
      </c>
      <c r="G1530" s="6" t="s">
        <v>17</v>
      </c>
      <c r="H1530" s="8">
        <v>0.4</v>
      </c>
      <c r="I1530" s="9">
        <v>4750</v>
      </c>
      <c r="J1530" s="10">
        <v>1900</v>
      </c>
      <c r="K1530" s="10">
        <v>665</v>
      </c>
      <c r="L1530" s="11">
        <v>0.35</v>
      </c>
      <c r="M1530" s="28">
        <v>1235</v>
      </c>
    </row>
    <row r="1531" spans="1:13" ht="15.75" customHeight="1" x14ac:dyDescent="0.25">
      <c r="A1531" s="6" t="s">
        <v>27</v>
      </c>
      <c r="B1531" s="6">
        <v>1128299</v>
      </c>
      <c r="C1531" s="7">
        <v>44278</v>
      </c>
      <c r="D1531" s="6" t="s">
        <v>28</v>
      </c>
      <c r="E1531" s="6" t="s">
        <v>67</v>
      </c>
      <c r="F1531" s="6" t="s">
        <v>68</v>
      </c>
      <c r="G1531" s="6" t="s">
        <v>18</v>
      </c>
      <c r="H1531" s="8">
        <v>0.5</v>
      </c>
      <c r="I1531" s="9">
        <v>3250</v>
      </c>
      <c r="J1531" s="10">
        <v>1625</v>
      </c>
      <c r="K1531" s="10">
        <v>568.75</v>
      </c>
      <c r="L1531" s="11">
        <v>0.35</v>
      </c>
      <c r="M1531" s="28">
        <v>1056.25</v>
      </c>
    </row>
    <row r="1532" spans="1:13" ht="15.75" customHeight="1" x14ac:dyDescent="0.25">
      <c r="A1532" s="6" t="s">
        <v>27</v>
      </c>
      <c r="B1532" s="6">
        <v>1128299</v>
      </c>
      <c r="C1532" s="7">
        <v>44278</v>
      </c>
      <c r="D1532" s="6" t="s">
        <v>28</v>
      </c>
      <c r="E1532" s="6" t="s">
        <v>67</v>
      </c>
      <c r="F1532" s="6" t="s">
        <v>68</v>
      </c>
      <c r="G1532" s="6" t="s">
        <v>19</v>
      </c>
      <c r="H1532" s="8">
        <v>0.54999999999999993</v>
      </c>
      <c r="I1532" s="9">
        <v>3500</v>
      </c>
      <c r="J1532" s="10">
        <v>1924.9999999999998</v>
      </c>
      <c r="K1532" s="10">
        <v>673.74999999999989</v>
      </c>
      <c r="L1532" s="11">
        <v>0.35</v>
      </c>
      <c r="M1532" s="28">
        <v>1251.25</v>
      </c>
    </row>
    <row r="1533" spans="1:13" ht="15.75" customHeight="1" x14ac:dyDescent="0.25">
      <c r="A1533" s="6" t="s">
        <v>27</v>
      </c>
      <c r="B1533" s="6">
        <v>1128299</v>
      </c>
      <c r="C1533" s="7">
        <v>44278</v>
      </c>
      <c r="D1533" s="6" t="s">
        <v>28</v>
      </c>
      <c r="E1533" s="6" t="s">
        <v>67</v>
      </c>
      <c r="F1533" s="6" t="s">
        <v>68</v>
      </c>
      <c r="G1533" s="6" t="s">
        <v>20</v>
      </c>
      <c r="H1533" s="8">
        <v>0.5</v>
      </c>
      <c r="I1533" s="9">
        <v>2500</v>
      </c>
      <c r="J1533" s="10">
        <v>1250</v>
      </c>
      <c r="K1533" s="10">
        <v>437.5</v>
      </c>
      <c r="L1533" s="11">
        <v>0.35</v>
      </c>
      <c r="M1533" s="28">
        <v>812.5</v>
      </c>
    </row>
    <row r="1534" spans="1:13" ht="15.75" customHeight="1" x14ac:dyDescent="0.25">
      <c r="A1534" s="6" t="s">
        <v>27</v>
      </c>
      <c r="B1534" s="6">
        <v>1128299</v>
      </c>
      <c r="C1534" s="7">
        <v>44278</v>
      </c>
      <c r="D1534" s="6" t="s">
        <v>28</v>
      </c>
      <c r="E1534" s="6" t="s">
        <v>67</v>
      </c>
      <c r="F1534" s="6" t="s">
        <v>68</v>
      </c>
      <c r="G1534" s="6" t="s">
        <v>21</v>
      </c>
      <c r="H1534" s="8">
        <v>0.55000000000000004</v>
      </c>
      <c r="I1534" s="9">
        <v>1000</v>
      </c>
      <c r="J1534" s="10">
        <v>550</v>
      </c>
      <c r="K1534" s="10">
        <v>220</v>
      </c>
      <c r="L1534" s="11">
        <v>0.4</v>
      </c>
      <c r="M1534" s="28">
        <v>330</v>
      </c>
    </row>
    <row r="1535" spans="1:13" ht="15.75" customHeight="1" x14ac:dyDescent="0.25">
      <c r="A1535" s="6" t="s">
        <v>27</v>
      </c>
      <c r="B1535" s="6">
        <v>1128299</v>
      </c>
      <c r="C1535" s="7">
        <v>44278</v>
      </c>
      <c r="D1535" s="6" t="s">
        <v>28</v>
      </c>
      <c r="E1535" s="6" t="s">
        <v>67</v>
      </c>
      <c r="F1535" s="6" t="s">
        <v>68</v>
      </c>
      <c r="G1535" s="6" t="s">
        <v>22</v>
      </c>
      <c r="H1535" s="8">
        <v>0.5</v>
      </c>
      <c r="I1535" s="9">
        <v>3000</v>
      </c>
      <c r="J1535" s="10">
        <v>1500</v>
      </c>
      <c r="K1535" s="10">
        <v>450</v>
      </c>
      <c r="L1535" s="11">
        <v>0.3</v>
      </c>
      <c r="M1535" s="28">
        <v>1050</v>
      </c>
    </row>
    <row r="1536" spans="1:13" ht="15.75" customHeight="1" x14ac:dyDescent="0.25">
      <c r="A1536" s="6" t="s">
        <v>27</v>
      </c>
      <c r="B1536" s="6">
        <v>1128299</v>
      </c>
      <c r="C1536" s="7">
        <v>44310</v>
      </c>
      <c r="D1536" s="6" t="s">
        <v>28</v>
      </c>
      <c r="E1536" s="6" t="s">
        <v>67</v>
      </c>
      <c r="F1536" s="6" t="s">
        <v>68</v>
      </c>
      <c r="G1536" s="6" t="s">
        <v>17</v>
      </c>
      <c r="H1536" s="8">
        <v>0.55000000000000004</v>
      </c>
      <c r="I1536" s="9">
        <v>4750</v>
      </c>
      <c r="J1536" s="10">
        <v>2612.5</v>
      </c>
      <c r="K1536" s="10">
        <v>914.37499999999989</v>
      </c>
      <c r="L1536" s="11">
        <v>0.35</v>
      </c>
      <c r="M1536" s="28">
        <v>1698.125</v>
      </c>
    </row>
    <row r="1537" spans="1:13" ht="15.75" customHeight="1" x14ac:dyDescent="0.25">
      <c r="A1537" s="6" t="s">
        <v>27</v>
      </c>
      <c r="B1537" s="6">
        <v>1128299</v>
      </c>
      <c r="C1537" s="7">
        <v>44310</v>
      </c>
      <c r="D1537" s="6" t="s">
        <v>28</v>
      </c>
      <c r="E1537" s="6" t="s">
        <v>67</v>
      </c>
      <c r="F1537" s="6" t="s">
        <v>68</v>
      </c>
      <c r="G1537" s="6" t="s">
        <v>18</v>
      </c>
      <c r="H1537" s="8">
        <v>0.60000000000000009</v>
      </c>
      <c r="I1537" s="9">
        <v>2750</v>
      </c>
      <c r="J1537" s="10">
        <v>1650.0000000000002</v>
      </c>
      <c r="K1537" s="10">
        <v>577.5</v>
      </c>
      <c r="L1537" s="11">
        <v>0.35</v>
      </c>
      <c r="M1537" s="28">
        <v>1072.5000000000002</v>
      </c>
    </row>
    <row r="1538" spans="1:13" ht="15.75" customHeight="1" x14ac:dyDescent="0.25">
      <c r="A1538" s="6" t="s">
        <v>27</v>
      </c>
      <c r="B1538" s="6">
        <v>1128299</v>
      </c>
      <c r="C1538" s="7">
        <v>44310</v>
      </c>
      <c r="D1538" s="6" t="s">
        <v>28</v>
      </c>
      <c r="E1538" s="6" t="s">
        <v>67</v>
      </c>
      <c r="F1538" s="6" t="s">
        <v>68</v>
      </c>
      <c r="G1538" s="6" t="s">
        <v>19</v>
      </c>
      <c r="H1538" s="8">
        <v>0.60000000000000009</v>
      </c>
      <c r="I1538" s="9">
        <v>3250</v>
      </c>
      <c r="J1538" s="10">
        <v>1950.0000000000002</v>
      </c>
      <c r="K1538" s="10">
        <v>682.5</v>
      </c>
      <c r="L1538" s="11">
        <v>0.35</v>
      </c>
      <c r="M1538" s="28">
        <v>1267.5000000000002</v>
      </c>
    </row>
    <row r="1539" spans="1:13" ht="15.75" customHeight="1" x14ac:dyDescent="0.25">
      <c r="A1539" s="6" t="s">
        <v>27</v>
      </c>
      <c r="B1539" s="6">
        <v>1128299</v>
      </c>
      <c r="C1539" s="7">
        <v>44310</v>
      </c>
      <c r="D1539" s="6" t="s">
        <v>28</v>
      </c>
      <c r="E1539" s="6" t="s">
        <v>67</v>
      </c>
      <c r="F1539" s="6" t="s">
        <v>68</v>
      </c>
      <c r="G1539" s="6" t="s">
        <v>20</v>
      </c>
      <c r="H1539" s="8">
        <v>0.45000000000000007</v>
      </c>
      <c r="I1539" s="9">
        <v>2250</v>
      </c>
      <c r="J1539" s="10">
        <v>1012.5000000000001</v>
      </c>
      <c r="K1539" s="10">
        <v>354.375</v>
      </c>
      <c r="L1539" s="11">
        <v>0.35</v>
      </c>
      <c r="M1539" s="28">
        <v>658.12500000000011</v>
      </c>
    </row>
    <row r="1540" spans="1:13" ht="15.75" customHeight="1" x14ac:dyDescent="0.25">
      <c r="A1540" s="6" t="s">
        <v>27</v>
      </c>
      <c r="B1540" s="6">
        <v>1128299</v>
      </c>
      <c r="C1540" s="7">
        <v>44310</v>
      </c>
      <c r="D1540" s="6" t="s">
        <v>28</v>
      </c>
      <c r="E1540" s="6" t="s">
        <v>67</v>
      </c>
      <c r="F1540" s="6" t="s">
        <v>68</v>
      </c>
      <c r="G1540" s="6" t="s">
        <v>21</v>
      </c>
      <c r="H1540" s="8">
        <v>0.50000000000000011</v>
      </c>
      <c r="I1540" s="9">
        <v>1250</v>
      </c>
      <c r="J1540" s="10">
        <v>625.00000000000011</v>
      </c>
      <c r="K1540" s="10">
        <v>250.00000000000006</v>
      </c>
      <c r="L1540" s="11">
        <v>0.4</v>
      </c>
      <c r="M1540" s="28">
        <v>375.00000000000006</v>
      </c>
    </row>
    <row r="1541" spans="1:13" ht="15.75" customHeight="1" x14ac:dyDescent="0.25">
      <c r="A1541" s="6" t="s">
        <v>27</v>
      </c>
      <c r="B1541" s="6">
        <v>1128299</v>
      </c>
      <c r="C1541" s="7">
        <v>44310</v>
      </c>
      <c r="D1541" s="6" t="s">
        <v>28</v>
      </c>
      <c r="E1541" s="6" t="s">
        <v>67</v>
      </c>
      <c r="F1541" s="6" t="s">
        <v>68</v>
      </c>
      <c r="G1541" s="6" t="s">
        <v>22</v>
      </c>
      <c r="H1541" s="8">
        <v>0.65000000000000013</v>
      </c>
      <c r="I1541" s="9">
        <v>3000</v>
      </c>
      <c r="J1541" s="10">
        <v>1950.0000000000005</v>
      </c>
      <c r="K1541" s="10">
        <v>585.00000000000011</v>
      </c>
      <c r="L1541" s="11">
        <v>0.3</v>
      </c>
      <c r="M1541" s="28">
        <v>1365.0000000000005</v>
      </c>
    </row>
    <row r="1542" spans="1:13" ht="15.75" customHeight="1" x14ac:dyDescent="0.25">
      <c r="A1542" s="6" t="s">
        <v>27</v>
      </c>
      <c r="B1542" s="6">
        <v>1128299</v>
      </c>
      <c r="C1542" s="7">
        <v>44341</v>
      </c>
      <c r="D1542" s="6" t="s">
        <v>28</v>
      </c>
      <c r="E1542" s="6" t="s">
        <v>67</v>
      </c>
      <c r="F1542" s="6" t="s">
        <v>68</v>
      </c>
      <c r="G1542" s="6" t="s">
        <v>17</v>
      </c>
      <c r="H1542" s="8">
        <v>0.5</v>
      </c>
      <c r="I1542" s="9">
        <v>5000</v>
      </c>
      <c r="J1542" s="10">
        <v>2500</v>
      </c>
      <c r="K1542" s="10">
        <v>875</v>
      </c>
      <c r="L1542" s="11">
        <v>0.35</v>
      </c>
      <c r="M1542" s="28">
        <v>1625</v>
      </c>
    </row>
    <row r="1543" spans="1:13" ht="15.75" customHeight="1" x14ac:dyDescent="0.25">
      <c r="A1543" s="6" t="s">
        <v>27</v>
      </c>
      <c r="B1543" s="6">
        <v>1128299</v>
      </c>
      <c r="C1543" s="7">
        <v>44341</v>
      </c>
      <c r="D1543" s="6" t="s">
        <v>28</v>
      </c>
      <c r="E1543" s="6" t="s">
        <v>67</v>
      </c>
      <c r="F1543" s="6" t="s">
        <v>68</v>
      </c>
      <c r="G1543" s="6" t="s">
        <v>18</v>
      </c>
      <c r="H1543" s="8">
        <v>0.55000000000000004</v>
      </c>
      <c r="I1543" s="9">
        <v>3500</v>
      </c>
      <c r="J1543" s="10">
        <v>1925.0000000000002</v>
      </c>
      <c r="K1543" s="10">
        <v>673.75</v>
      </c>
      <c r="L1543" s="11">
        <v>0.35</v>
      </c>
      <c r="M1543" s="28">
        <v>1251.2500000000002</v>
      </c>
    </row>
    <row r="1544" spans="1:13" ht="15.75" customHeight="1" x14ac:dyDescent="0.25">
      <c r="A1544" s="6" t="s">
        <v>27</v>
      </c>
      <c r="B1544" s="6">
        <v>1128299</v>
      </c>
      <c r="C1544" s="7">
        <v>44341</v>
      </c>
      <c r="D1544" s="6" t="s">
        <v>28</v>
      </c>
      <c r="E1544" s="6" t="s">
        <v>67</v>
      </c>
      <c r="F1544" s="6" t="s">
        <v>68</v>
      </c>
      <c r="G1544" s="6" t="s">
        <v>19</v>
      </c>
      <c r="H1544" s="8">
        <v>0.55000000000000004</v>
      </c>
      <c r="I1544" s="9">
        <v>3500</v>
      </c>
      <c r="J1544" s="10">
        <v>1925.0000000000002</v>
      </c>
      <c r="K1544" s="10">
        <v>673.75</v>
      </c>
      <c r="L1544" s="11">
        <v>0.35</v>
      </c>
      <c r="M1544" s="28">
        <v>1251.2500000000002</v>
      </c>
    </row>
    <row r="1545" spans="1:13" ht="15.75" customHeight="1" x14ac:dyDescent="0.25">
      <c r="A1545" s="6" t="s">
        <v>27</v>
      </c>
      <c r="B1545" s="6">
        <v>1128299</v>
      </c>
      <c r="C1545" s="7">
        <v>44341</v>
      </c>
      <c r="D1545" s="6" t="s">
        <v>28</v>
      </c>
      <c r="E1545" s="6" t="s">
        <v>67</v>
      </c>
      <c r="F1545" s="6" t="s">
        <v>68</v>
      </c>
      <c r="G1545" s="6" t="s">
        <v>20</v>
      </c>
      <c r="H1545" s="8">
        <v>0.5</v>
      </c>
      <c r="I1545" s="9">
        <v>2750</v>
      </c>
      <c r="J1545" s="10">
        <v>1375</v>
      </c>
      <c r="K1545" s="10">
        <v>481.24999999999994</v>
      </c>
      <c r="L1545" s="11">
        <v>0.35</v>
      </c>
      <c r="M1545" s="28">
        <v>893.75</v>
      </c>
    </row>
    <row r="1546" spans="1:13" ht="15.75" customHeight="1" x14ac:dyDescent="0.25">
      <c r="A1546" s="6" t="s">
        <v>27</v>
      </c>
      <c r="B1546" s="6">
        <v>1128299</v>
      </c>
      <c r="C1546" s="7">
        <v>44341</v>
      </c>
      <c r="D1546" s="6" t="s">
        <v>28</v>
      </c>
      <c r="E1546" s="6" t="s">
        <v>67</v>
      </c>
      <c r="F1546" s="6" t="s">
        <v>68</v>
      </c>
      <c r="G1546" s="6" t="s">
        <v>21</v>
      </c>
      <c r="H1546" s="8">
        <v>0.44999999999999996</v>
      </c>
      <c r="I1546" s="9">
        <v>1750</v>
      </c>
      <c r="J1546" s="10">
        <v>787.49999999999989</v>
      </c>
      <c r="K1546" s="10">
        <v>315</v>
      </c>
      <c r="L1546" s="11">
        <v>0.4</v>
      </c>
      <c r="M1546" s="28">
        <v>472.49999999999989</v>
      </c>
    </row>
    <row r="1547" spans="1:13" ht="15.75" customHeight="1" x14ac:dyDescent="0.25">
      <c r="A1547" s="6" t="s">
        <v>27</v>
      </c>
      <c r="B1547" s="6">
        <v>1128299</v>
      </c>
      <c r="C1547" s="7">
        <v>44341</v>
      </c>
      <c r="D1547" s="6" t="s">
        <v>28</v>
      </c>
      <c r="E1547" s="6" t="s">
        <v>67</v>
      </c>
      <c r="F1547" s="6" t="s">
        <v>68</v>
      </c>
      <c r="G1547" s="6" t="s">
        <v>22</v>
      </c>
      <c r="H1547" s="8">
        <v>0.6</v>
      </c>
      <c r="I1547" s="9">
        <v>5250</v>
      </c>
      <c r="J1547" s="10">
        <v>3150</v>
      </c>
      <c r="K1547" s="10">
        <v>945</v>
      </c>
      <c r="L1547" s="11">
        <v>0.3</v>
      </c>
      <c r="M1547" s="28">
        <v>2205</v>
      </c>
    </row>
    <row r="1548" spans="1:13" ht="15.75" customHeight="1" x14ac:dyDescent="0.25">
      <c r="A1548" s="6" t="s">
        <v>27</v>
      </c>
      <c r="B1548" s="6">
        <v>1128299</v>
      </c>
      <c r="C1548" s="7">
        <v>44371</v>
      </c>
      <c r="D1548" s="6" t="s">
        <v>28</v>
      </c>
      <c r="E1548" s="6" t="s">
        <v>67</v>
      </c>
      <c r="F1548" s="6" t="s">
        <v>68</v>
      </c>
      <c r="G1548" s="6" t="s">
        <v>17</v>
      </c>
      <c r="H1548" s="8">
        <v>0.54999999999999993</v>
      </c>
      <c r="I1548" s="9">
        <v>7750</v>
      </c>
      <c r="J1548" s="10">
        <v>4262.4999999999991</v>
      </c>
      <c r="K1548" s="10">
        <v>1491.8749999999995</v>
      </c>
      <c r="L1548" s="11">
        <v>0.35</v>
      </c>
      <c r="M1548" s="28">
        <v>2770.6249999999995</v>
      </c>
    </row>
    <row r="1549" spans="1:13" ht="15.75" customHeight="1" x14ac:dyDescent="0.25">
      <c r="A1549" s="6" t="s">
        <v>27</v>
      </c>
      <c r="B1549" s="6">
        <v>1128299</v>
      </c>
      <c r="C1549" s="7">
        <v>44371</v>
      </c>
      <c r="D1549" s="6" t="s">
        <v>28</v>
      </c>
      <c r="E1549" s="6" t="s">
        <v>67</v>
      </c>
      <c r="F1549" s="6" t="s">
        <v>68</v>
      </c>
      <c r="G1549" s="6" t="s">
        <v>18</v>
      </c>
      <c r="H1549" s="8">
        <v>0.64999999999999991</v>
      </c>
      <c r="I1549" s="9">
        <v>6500</v>
      </c>
      <c r="J1549" s="10">
        <v>4224.9999999999991</v>
      </c>
      <c r="K1549" s="10">
        <v>1478.7499999999995</v>
      </c>
      <c r="L1549" s="11">
        <v>0.35</v>
      </c>
      <c r="M1549" s="28">
        <v>2746.2499999999995</v>
      </c>
    </row>
    <row r="1550" spans="1:13" ht="15.75" customHeight="1" x14ac:dyDescent="0.25">
      <c r="A1550" s="6" t="s">
        <v>27</v>
      </c>
      <c r="B1550" s="6">
        <v>1128299</v>
      </c>
      <c r="C1550" s="7">
        <v>44371</v>
      </c>
      <c r="D1550" s="6" t="s">
        <v>28</v>
      </c>
      <c r="E1550" s="6" t="s">
        <v>67</v>
      </c>
      <c r="F1550" s="6" t="s">
        <v>68</v>
      </c>
      <c r="G1550" s="6" t="s">
        <v>19</v>
      </c>
      <c r="H1550" s="8">
        <v>0.79999999999999993</v>
      </c>
      <c r="I1550" s="9">
        <v>6500</v>
      </c>
      <c r="J1550" s="10">
        <v>5200</v>
      </c>
      <c r="K1550" s="10">
        <v>1819.9999999999998</v>
      </c>
      <c r="L1550" s="11">
        <v>0.35</v>
      </c>
      <c r="M1550" s="28">
        <v>3380</v>
      </c>
    </row>
    <row r="1551" spans="1:13" ht="15.75" customHeight="1" x14ac:dyDescent="0.25">
      <c r="A1551" s="6" t="s">
        <v>27</v>
      </c>
      <c r="B1551" s="6">
        <v>1128299</v>
      </c>
      <c r="C1551" s="7">
        <v>44371</v>
      </c>
      <c r="D1551" s="6" t="s">
        <v>28</v>
      </c>
      <c r="E1551" s="6" t="s">
        <v>67</v>
      </c>
      <c r="F1551" s="6" t="s">
        <v>68</v>
      </c>
      <c r="G1551" s="6" t="s">
        <v>20</v>
      </c>
      <c r="H1551" s="8">
        <v>0.79999999999999993</v>
      </c>
      <c r="I1551" s="9">
        <v>5250</v>
      </c>
      <c r="J1551" s="10">
        <v>4200</v>
      </c>
      <c r="K1551" s="10">
        <v>1470</v>
      </c>
      <c r="L1551" s="11">
        <v>0.35</v>
      </c>
      <c r="M1551" s="28">
        <v>2730</v>
      </c>
    </row>
    <row r="1552" spans="1:13" ht="15.75" customHeight="1" x14ac:dyDescent="0.25">
      <c r="A1552" s="6" t="s">
        <v>27</v>
      </c>
      <c r="B1552" s="6">
        <v>1128299</v>
      </c>
      <c r="C1552" s="7">
        <v>44371</v>
      </c>
      <c r="D1552" s="6" t="s">
        <v>28</v>
      </c>
      <c r="E1552" s="6" t="s">
        <v>67</v>
      </c>
      <c r="F1552" s="6" t="s">
        <v>68</v>
      </c>
      <c r="G1552" s="6" t="s">
        <v>21</v>
      </c>
      <c r="H1552" s="8">
        <v>0.9</v>
      </c>
      <c r="I1552" s="9">
        <v>4000</v>
      </c>
      <c r="J1552" s="10">
        <v>3600</v>
      </c>
      <c r="K1552" s="10">
        <v>1440</v>
      </c>
      <c r="L1552" s="11">
        <v>0.4</v>
      </c>
      <c r="M1552" s="28">
        <v>2160</v>
      </c>
    </row>
    <row r="1553" spans="1:13" ht="15.75" customHeight="1" x14ac:dyDescent="0.25">
      <c r="A1553" s="6" t="s">
        <v>27</v>
      </c>
      <c r="B1553" s="6">
        <v>1128299</v>
      </c>
      <c r="C1553" s="7">
        <v>44371</v>
      </c>
      <c r="D1553" s="6" t="s">
        <v>28</v>
      </c>
      <c r="E1553" s="6" t="s">
        <v>67</v>
      </c>
      <c r="F1553" s="6" t="s">
        <v>68</v>
      </c>
      <c r="G1553" s="6" t="s">
        <v>22</v>
      </c>
      <c r="H1553" s="8">
        <v>1.05</v>
      </c>
      <c r="I1553" s="9">
        <v>7000</v>
      </c>
      <c r="J1553" s="10">
        <v>7350</v>
      </c>
      <c r="K1553" s="10">
        <v>2205</v>
      </c>
      <c r="L1553" s="11">
        <v>0.3</v>
      </c>
      <c r="M1553" s="28">
        <v>5145</v>
      </c>
    </row>
    <row r="1554" spans="1:13" ht="15.75" customHeight="1" x14ac:dyDescent="0.25">
      <c r="A1554" s="6" t="s">
        <v>27</v>
      </c>
      <c r="B1554" s="6">
        <v>1128299</v>
      </c>
      <c r="C1554" s="7">
        <v>44400</v>
      </c>
      <c r="D1554" s="6" t="s">
        <v>28</v>
      </c>
      <c r="E1554" s="6" t="s">
        <v>67</v>
      </c>
      <c r="F1554" s="6" t="s">
        <v>68</v>
      </c>
      <c r="G1554" s="6" t="s">
        <v>17</v>
      </c>
      <c r="H1554" s="8">
        <v>0.85</v>
      </c>
      <c r="I1554" s="9">
        <v>8500</v>
      </c>
      <c r="J1554" s="10">
        <v>7225</v>
      </c>
      <c r="K1554" s="10">
        <v>2528.75</v>
      </c>
      <c r="L1554" s="11">
        <v>0.35</v>
      </c>
      <c r="M1554" s="28">
        <v>4696.25</v>
      </c>
    </row>
    <row r="1555" spans="1:13" ht="15.75" customHeight="1" x14ac:dyDescent="0.25">
      <c r="A1555" s="6" t="s">
        <v>27</v>
      </c>
      <c r="B1555" s="6">
        <v>1128299</v>
      </c>
      <c r="C1555" s="7">
        <v>44400</v>
      </c>
      <c r="D1555" s="6" t="s">
        <v>28</v>
      </c>
      <c r="E1555" s="6" t="s">
        <v>67</v>
      </c>
      <c r="F1555" s="6" t="s">
        <v>68</v>
      </c>
      <c r="G1555" s="6" t="s">
        <v>18</v>
      </c>
      <c r="H1555" s="8">
        <v>0.9</v>
      </c>
      <c r="I1555" s="9">
        <v>7000</v>
      </c>
      <c r="J1555" s="10">
        <v>6300</v>
      </c>
      <c r="K1555" s="10">
        <v>2205</v>
      </c>
      <c r="L1555" s="11">
        <v>0.35</v>
      </c>
      <c r="M1555" s="28">
        <v>4095</v>
      </c>
    </row>
    <row r="1556" spans="1:13" ht="15.75" customHeight="1" x14ac:dyDescent="0.25">
      <c r="A1556" s="6" t="s">
        <v>27</v>
      </c>
      <c r="B1556" s="6">
        <v>1128299</v>
      </c>
      <c r="C1556" s="7">
        <v>44400</v>
      </c>
      <c r="D1556" s="6" t="s">
        <v>28</v>
      </c>
      <c r="E1556" s="6" t="s">
        <v>67</v>
      </c>
      <c r="F1556" s="6" t="s">
        <v>68</v>
      </c>
      <c r="G1556" s="6" t="s">
        <v>19</v>
      </c>
      <c r="H1556" s="8">
        <v>0.9</v>
      </c>
      <c r="I1556" s="9">
        <v>6500</v>
      </c>
      <c r="J1556" s="10">
        <v>5850</v>
      </c>
      <c r="K1556" s="10">
        <v>2047.4999999999998</v>
      </c>
      <c r="L1556" s="11">
        <v>0.35</v>
      </c>
      <c r="M1556" s="28">
        <v>3802.5</v>
      </c>
    </row>
    <row r="1557" spans="1:13" ht="15.75" customHeight="1" x14ac:dyDescent="0.25">
      <c r="A1557" s="6" t="s">
        <v>27</v>
      </c>
      <c r="B1557" s="6">
        <v>1128299</v>
      </c>
      <c r="C1557" s="7">
        <v>44400</v>
      </c>
      <c r="D1557" s="6" t="s">
        <v>28</v>
      </c>
      <c r="E1557" s="6" t="s">
        <v>67</v>
      </c>
      <c r="F1557" s="6" t="s">
        <v>68</v>
      </c>
      <c r="G1557" s="6" t="s">
        <v>20</v>
      </c>
      <c r="H1557" s="8">
        <v>0.85</v>
      </c>
      <c r="I1557" s="9">
        <v>5500</v>
      </c>
      <c r="J1557" s="10">
        <v>4675</v>
      </c>
      <c r="K1557" s="10">
        <v>1636.25</v>
      </c>
      <c r="L1557" s="11">
        <v>0.35</v>
      </c>
      <c r="M1557" s="28">
        <v>3038.75</v>
      </c>
    </row>
    <row r="1558" spans="1:13" ht="15.75" customHeight="1" x14ac:dyDescent="0.25">
      <c r="A1558" s="6" t="s">
        <v>27</v>
      </c>
      <c r="B1558" s="6">
        <v>1128299</v>
      </c>
      <c r="C1558" s="7">
        <v>44400</v>
      </c>
      <c r="D1558" s="6" t="s">
        <v>28</v>
      </c>
      <c r="E1558" s="6" t="s">
        <v>67</v>
      </c>
      <c r="F1558" s="6" t="s">
        <v>68</v>
      </c>
      <c r="G1558" s="6" t="s">
        <v>21</v>
      </c>
      <c r="H1558" s="8">
        <v>0.9</v>
      </c>
      <c r="I1558" s="9">
        <v>6000</v>
      </c>
      <c r="J1558" s="10">
        <v>5400</v>
      </c>
      <c r="K1558" s="10">
        <v>2160</v>
      </c>
      <c r="L1558" s="11">
        <v>0.4</v>
      </c>
      <c r="M1558" s="28">
        <v>3240</v>
      </c>
    </row>
    <row r="1559" spans="1:13" ht="15.75" customHeight="1" x14ac:dyDescent="0.25">
      <c r="A1559" s="6" t="s">
        <v>27</v>
      </c>
      <c r="B1559" s="6">
        <v>1128299</v>
      </c>
      <c r="C1559" s="7">
        <v>44400</v>
      </c>
      <c r="D1559" s="6" t="s">
        <v>28</v>
      </c>
      <c r="E1559" s="6" t="s">
        <v>67</v>
      </c>
      <c r="F1559" s="6" t="s">
        <v>68</v>
      </c>
      <c r="G1559" s="6" t="s">
        <v>22</v>
      </c>
      <c r="H1559" s="8">
        <v>1.05</v>
      </c>
      <c r="I1559" s="9">
        <v>6000</v>
      </c>
      <c r="J1559" s="10">
        <v>6300</v>
      </c>
      <c r="K1559" s="10">
        <v>1890</v>
      </c>
      <c r="L1559" s="11">
        <v>0.3</v>
      </c>
      <c r="M1559" s="28">
        <v>4410</v>
      </c>
    </row>
    <row r="1560" spans="1:13" ht="15.75" customHeight="1" x14ac:dyDescent="0.25">
      <c r="A1560" s="6" t="s">
        <v>27</v>
      </c>
      <c r="B1560" s="6">
        <v>1128299</v>
      </c>
      <c r="C1560" s="7">
        <v>44432</v>
      </c>
      <c r="D1560" s="6" t="s">
        <v>28</v>
      </c>
      <c r="E1560" s="6" t="s">
        <v>67</v>
      </c>
      <c r="F1560" s="6" t="s">
        <v>68</v>
      </c>
      <c r="G1560" s="6" t="s">
        <v>17</v>
      </c>
      <c r="H1560" s="8">
        <v>0.9</v>
      </c>
      <c r="I1560" s="9">
        <v>8000</v>
      </c>
      <c r="J1560" s="10">
        <v>7200</v>
      </c>
      <c r="K1560" s="10">
        <v>2520</v>
      </c>
      <c r="L1560" s="11">
        <v>0.35</v>
      </c>
      <c r="M1560" s="28">
        <v>4680</v>
      </c>
    </row>
    <row r="1561" spans="1:13" ht="15.75" customHeight="1" x14ac:dyDescent="0.25">
      <c r="A1561" s="6" t="s">
        <v>27</v>
      </c>
      <c r="B1561" s="6">
        <v>1128299</v>
      </c>
      <c r="C1561" s="7">
        <v>44432</v>
      </c>
      <c r="D1561" s="6" t="s">
        <v>28</v>
      </c>
      <c r="E1561" s="6" t="s">
        <v>67</v>
      </c>
      <c r="F1561" s="6" t="s">
        <v>68</v>
      </c>
      <c r="G1561" s="6" t="s">
        <v>18</v>
      </c>
      <c r="H1561" s="8">
        <v>0.8</v>
      </c>
      <c r="I1561" s="9">
        <v>7750</v>
      </c>
      <c r="J1561" s="10">
        <v>6200</v>
      </c>
      <c r="K1561" s="10">
        <v>2170</v>
      </c>
      <c r="L1561" s="11">
        <v>0.35</v>
      </c>
      <c r="M1561" s="28">
        <v>4030</v>
      </c>
    </row>
    <row r="1562" spans="1:13" ht="15.75" customHeight="1" x14ac:dyDescent="0.25">
      <c r="A1562" s="6" t="s">
        <v>27</v>
      </c>
      <c r="B1562" s="6">
        <v>1128299</v>
      </c>
      <c r="C1562" s="7">
        <v>44432</v>
      </c>
      <c r="D1562" s="6" t="s">
        <v>28</v>
      </c>
      <c r="E1562" s="6" t="s">
        <v>67</v>
      </c>
      <c r="F1562" s="6" t="s">
        <v>68</v>
      </c>
      <c r="G1562" s="6" t="s">
        <v>19</v>
      </c>
      <c r="H1562" s="8">
        <v>0.70000000000000007</v>
      </c>
      <c r="I1562" s="9">
        <v>6500</v>
      </c>
      <c r="J1562" s="10">
        <v>4550</v>
      </c>
      <c r="K1562" s="10">
        <v>1592.5</v>
      </c>
      <c r="L1562" s="11">
        <v>0.35</v>
      </c>
      <c r="M1562" s="28">
        <v>2957.5</v>
      </c>
    </row>
    <row r="1563" spans="1:13" ht="15.75" customHeight="1" x14ac:dyDescent="0.25">
      <c r="A1563" s="6" t="s">
        <v>27</v>
      </c>
      <c r="B1563" s="6">
        <v>1128299</v>
      </c>
      <c r="C1563" s="7">
        <v>44432</v>
      </c>
      <c r="D1563" s="6" t="s">
        <v>28</v>
      </c>
      <c r="E1563" s="6" t="s">
        <v>67</v>
      </c>
      <c r="F1563" s="6" t="s">
        <v>68</v>
      </c>
      <c r="G1563" s="6" t="s">
        <v>20</v>
      </c>
      <c r="H1563" s="8">
        <v>0.70000000000000007</v>
      </c>
      <c r="I1563" s="9">
        <v>4250</v>
      </c>
      <c r="J1563" s="10">
        <v>2975.0000000000005</v>
      </c>
      <c r="K1563" s="10">
        <v>1041.25</v>
      </c>
      <c r="L1563" s="11">
        <v>0.35</v>
      </c>
      <c r="M1563" s="28">
        <v>1933.7500000000005</v>
      </c>
    </row>
    <row r="1564" spans="1:13" ht="15.75" customHeight="1" x14ac:dyDescent="0.25">
      <c r="A1564" s="6" t="s">
        <v>27</v>
      </c>
      <c r="B1564" s="6">
        <v>1128299</v>
      </c>
      <c r="C1564" s="7">
        <v>44432</v>
      </c>
      <c r="D1564" s="6" t="s">
        <v>28</v>
      </c>
      <c r="E1564" s="6" t="s">
        <v>67</v>
      </c>
      <c r="F1564" s="6" t="s">
        <v>68</v>
      </c>
      <c r="G1564" s="6" t="s">
        <v>21</v>
      </c>
      <c r="H1564" s="8">
        <v>0.7</v>
      </c>
      <c r="I1564" s="9">
        <v>4250</v>
      </c>
      <c r="J1564" s="10">
        <v>2975</v>
      </c>
      <c r="K1564" s="10">
        <v>1190</v>
      </c>
      <c r="L1564" s="11">
        <v>0.4</v>
      </c>
      <c r="M1564" s="28">
        <v>1785</v>
      </c>
    </row>
    <row r="1565" spans="1:13" ht="15.75" customHeight="1" x14ac:dyDescent="0.25">
      <c r="A1565" s="6" t="s">
        <v>27</v>
      </c>
      <c r="B1565" s="6">
        <v>1128299</v>
      </c>
      <c r="C1565" s="7">
        <v>44432</v>
      </c>
      <c r="D1565" s="6" t="s">
        <v>28</v>
      </c>
      <c r="E1565" s="6" t="s">
        <v>67</v>
      </c>
      <c r="F1565" s="6" t="s">
        <v>68</v>
      </c>
      <c r="G1565" s="6" t="s">
        <v>22</v>
      </c>
      <c r="H1565" s="8">
        <v>0.75</v>
      </c>
      <c r="I1565" s="9">
        <v>2500</v>
      </c>
      <c r="J1565" s="10">
        <v>1875</v>
      </c>
      <c r="K1565" s="10">
        <v>562.5</v>
      </c>
      <c r="L1565" s="11">
        <v>0.3</v>
      </c>
      <c r="M1565" s="28">
        <v>1312.5</v>
      </c>
    </row>
    <row r="1566" spans="1:13" ht="15.75" customHeight="1" x14ac:dyDescent="0.25">
      <c r="A1566" s="6" t="s">
        <v>27</v>
      </c>
      <c r="B1566" s="6">
        <v>1128299</v>
      </c>
      <c r="C1566" s="7">
        <v>44464</v>
      </c>
      <c r="D1566" s="6" t="s">
        <v>28</v>
      </c>
      <c r="E1566" s="6" t="s">
        <v>67</v>
      </c>
      <c r="F1566" s="6" t="s">
        <v>68</v>
      </c>
      <c r="G1566" s="6" t="s">
        <v>17</v>
      </c>
      <c r="H1566" s="8">
        <v>0.50000000000000011</v>
      </c>
      <c r="I1566" s="9">
        <v>4500</v>
      </c>
      <c r="J1566" s="10">
        <v>2250.0000000000005</v>
      </c>
      <c r="K1566" s="10">
        <v>787.50000000000011</v>
      </c>
      <c r="L1566" s="11">
        <v>0.35</v>
      </c>
      <c r="M1566" s="28">
        <v>1462.5000000000005</v>
      </c>
    </row>
    <row r="1567" spans="1:13" ht="15.75" customHeight="1" x14ac:dyDescent="0.25">
      <c r="A1567" s="6" t="s">
        <v>27</v>
      </c>
      <c r="B1567" s="6">
        <v>1128299</v>
      </c>
      <c r="C1567" s="7">
        <v>44464</v>
      </c>
      <c r="D1567" s="6" t="s">
        <v>28</v>
      </c>
      <c r="E1567" s="6" t="s">
        <v>67</v>
      </c>
      <c r="F1567" s="6" t="s">
        <v>68</v>
      </c>
      <c r="G1567" s="6" t="s">
        <v>18</v>
      </c>
      <c r="H1567" s="8">
        <v>0.55000000000000016</v>
      </c>
      <c r="I1567" s="9">
        <v>4500</v>
      </c>
      <c r="J1567" s="10">
        <v>2475.0000000000009</v>
      </c>
      <c r="K1567" s="10">
        <v>866.25000000000023</v>
      </c>
      <c r="L1567" s="11">
        <v>0.35</v>
      </c>
      <c r="M1567" s="28">
        <v>1608.7500000000007</v>
      </c>
    </row>
    <row r="1568" spans="1:13" ht="15.75" customHeight="1" x14ac:dyDescent="0.25">
      <c r="A1568" s="6" t="s">
        <v>27</v>
      </c>
      <c r="B1568" s="6">
        <v>1128299</v>
      </c>
      <c r="C1568" s="7">
        <v>44464</v>
      </c>
      <c r="D1568" s="6" t="s">
        <v>28</v>
      </c>
      <c r="E1568" s="6" t="s">
        <v>67</v>
      </c>
      <c r="F1568" s="6" t="s">
        <v>68</v>
      </c>
      <c r="G1568" s="6" t="s">
        <v>19</v>
      </c>
      <c r="H1568" s="8">
        <v>0.50000000000000011</v>
      </c>
      <c r="I1568" s="9">
        <v>2500</v>
      </c>
      <c r="J1568" s="10">
        <v>1250.0000000000002</v>
      </c>
      <c r="K1568" s="10">
        <v>437.50000000000006</v>
      </c>
      <c r="L1568" s="11">
        <v>0.35</v>
      </c>
      <c r="M1568" s="28">
        <v>812.50000000000023</v>
      </c>
    </row>
    <row r="1569" spans="1:13" ht="15.75" customHeight="1" x14ac:dyDescent="0.25">
      <c r="A1569" s="6" t="s">
        <v>27</v>
      </c>
      <c r="B1569" s="6">
        <v>1128299</v>
      </c>
      <c r="C1569" s="7">
        <v>44464</v>
      </c>
      <c r="D1569" s="6" t="s">
        <v>28</v>
      </c>
      <c r="E1569" s="6" t="s">
        <v>67</v>
      </c>
      <c r="F1569" s="6" t="s">
        <v>68</v>
      </c>
      <c r="G1569" s="6" t="s">
        <v>20</v>
      </c>
      <c r="H1569" s="8">
        <v>0.50000000000000011</v>
      </c>
      <c r="I1569" s="9">
        <v>2000</v>
      </c>
      <c r="J1569" s="10">
        <v>1000.0000000000002</v>
      </c>
      <c r="K1569" s="10">
        <v>350.00000000000006</v>
      </c>
      <c r="L1569" s="11">
        <v>0.35</v>
      </c>
      <c r="M1569" s="28">
        <v>650.00000000000023</v>
      </c>
    </row>
    <row r="1570" spans="1:13" ht="15.75" customHeight="1" x14ac:dyDescent="0.25">
      <c r="A1570" s="6" t="s">
        <v>27</v>
      </c>
      <c r="B1570" s="6">
        <v>1128299</v>
      </c>
      <c r="C1570" s="7">
        <v>44464</v>
      </c>
      <c r="D1570" s="6" t="s">
        <v>28</v>
      </c>
      <c r="E1570" s="6" t="s">
        <v>67</v>
      </c>
      <c r="F1570" s="6" t="s">
        <v>68</v>
      </c>
      <c r="G1570" s="6" t="s">
        <v>21</v>
      </c>
      <c r="H1570" s="8">
        <v>0.60000000000000009</v>
      </c>
      <c r="I1570" s="9">
        <v>2250</v>
      </c>
      <c r="J1570" s="10">
        <v>1350.0000000000002</v>
      </c>
      <c r="K1570" s="10">
        <v>540.00000000000011</v>
      </c>
      <c r="L1570" s="11">
        <v>0.4</v>
      </c>
      <c r="M1570" s="28">
        <v>810.00000000000011</v>
      </c>
    </row>
    <row r="1571" spans="1:13" ht="15.75" customHeight="1" x14ac:dyDescent="0.25">
      <c r="A1571" s="6" t="s">
        <v>27</v>
      </c>
      <c r="B1571" s="6">
        <v>1128299</v>
      </c>
      <c r="C1571" s="7">
        <v>44464</v>
      </c>
      <c r="D1571" s="6" t="s">
        <v>28</v>
      </c>
      <c r="E1571" s="6" t="s">
        <v>67</v>
      </c>
      <c r="F1571" s="6" t="s">
        <v>68</v>
      </c>
      <c r="G1571" s="6" t="s">
        <v>22</v>
      </c>
      <c r="H1571" s="8">
        <v>0.44999999999999996</v>
      </c>
      <c r="I1571" s="9">
        <v>2500</v>
      </c>
      <c r="J1571" s="10">
        <v>1125</v>
      </c>
      <c r="K1571" s="10">
        <v>337.5</v>
      </c>
      <c r="L1571" s="11">
        <v>0.3</v>
      </c>
      <c r="M1571" s="28">
        <v>787.5</v>
      </c>
    </row>
    <row r="1572" spans="1:13" ht="15.75" customHeight="1" x14ac:dyDescent="0.25">
      <c r="A1572" s="6" t="s">
        <v>27</v>
      </c>
      <c r="B1572" s="6">
        <v>1128299</v>
      </c>
      <c r="C1572" s="7">
        <v>44493</v>
      </c>
      <c r="D1572" s="6" t="s">
        <v>28</v>
      </c>
      <c r="E1572" s="6" t="s">
        <v>67</v>
      </c>
      <c r="F1572" s="6" t="s">
        <v>68</v>
      </c>
      <c r="G1572" s="6" t="s">
        <v>17</v>
      </c>
      <c r="H1572" s="8">
        <v>0.4</v>
      </c>
      <c r="I1572" s="9">
        <v>3500</v>
      </c>
      <c r="J1572" s="10">
        <v>1400</v>
      </c>
      <c r="K1572" s="10">
        <v>489.99999999999994</v>
      </c>
      <c r="L1572" s="11">
        <v>0.35</v>
      </c>
      <c r="M1572" s="28">
        <v>910</v>
      </c>
    </row>
    <row r="1573" spans="1:13" ht="15.75" customHeight="1" x14ac:dyDescent="0.25">
      <c r="A1573" s="6" t="s">
        <v>27</v>
      </c>
      <c r="B1573" s="6">
        <v>1128299</v>
      </c>
      <c r="C1573" s="7">
        <v>44493</v>
      </c>
      <c r="D1573" s="6" t="s">
        <v>28</v>
      </c>
      <c r="E1573" s="6" t="s">
        <v>67</v>
      </c>
      <c r="F1573" s="6" t="s">
        <v>68</v>
      </c>
      <c r="G1573" s="6" t="s">
        <v>18</v>
      </c>
      <c r="H1573" s="8">
        <v>0.55000000000000016</v>
      </c>
      <c r="I1573" s="9">
        <v>5250</v>
      </c>
      <c r="J1573" s="10">
        <v>2887.5000000000009</v>
      </c>
      <c r="K1573" s="10">
        <v>1010.6250000000002</v>
      </c>
      <c r="L1573" s="11">
        <v>0.35</v>
      </c>
      <c r="M1573" s="28">
        <v>1876.8750000000007</v>
      </c>
    </row>
    <row r="1574" spans="1:13" ht="15.75" customHeight="1" x14ac:dyDescent="0.25">
      <c r="A1574" s="6" t="s">
        <v>27</v>
      </c>
      <c r="B1574" s="6">
        <v>1128299</v>
      </c>
      <c r="C1574" s="7">
        <v>44493</v>
      </c>
      <c r="D1574" s="6" t="s">
        <v>28</v>
      </c>
      <c r="E1574" s="6" t="s">
        <v>67</v>
      </c>
      <c r="F1574" s="6" t="s">
        <v>68</v>
      </c>
      <c r="G1574" s="6" t="s">
        <v>19</v>
      </c>
      <c r="H1574" s="8">
        <v>0.50000000000000011</v>
      </c>
      <c r="I1574" s="9">
        <v>3500</v>
      </c>
      <c r="J1574" s="10">
        <v>1750.0000000000005</v>
      </c>
      <c r="K1574" s="10">
        <v>612.50000000000011</v>
      </c>
      <c r="L1574" s="11">
        <v>0.35</v>
      </c>
      <c r="M1574" s="28">
        <v>1137.5000000000005</v>
      </c>
    </row>
    <row r="1575" spans="1:13" ht="15.75" customHeight="1" x14ac:dyDescent="0.25">
      <c r="A1575" s="6" t="s">
        <v>27</v>
      </c>
      <c r="B1575" s="6">
        <v>1128299</v>
      </c>
      <c r="C1575" s="7">
        <v>44493</v>
      </c>
      <c r="D1575" s="6" t="s">
        <v>28</v>
      </c>
      <c r="E1575" s="6" t="s">
        <v>67</v>
      </c>
      <c r="F1575" s="6" t="s">
        <v>68</v>
      </c>
      <c r="G1575" s="6" t="s">
        <v>20</v>
      </c>
      <c r="H1575" s="8">
        <v>0.45000000000000007</v>
      </c>
      <c r="I1575" s="9">
        <v>3250</v>
      </c>
      <c r="J1575" s="10">
        <v>1462.5000000000002</v>
      </c>
      <c r="K1575" s="10">
        <v>511.87500000000006</v>
      </c>
      <c r="L1575" s="11">
        <v>0.35</v>
      </c>
      <c r="M1575" s="28">
        <v>950.62500000000023</v>
      </c>
    </row>
    <row r="1576" spans="1:13" ht="15.75" customHeight="1" x14ac:dyDescent="0.25">
      <c r="A1576" s="6" t="s">
        <v>27</v>
      </c>
      <c r="B1576" s="6">
        <v>1128299</v>
      </c>
      <c r="C1576" s="7">
        <v>44493</v>
      </c>
      <c r="D1576" s="6" t="s">
        <v>28</v>
      </c>
      <c r="E1576" s="6" t="s">
        <v>67</v>
      </c>
      <c r="F1576" s="6" t="s">
        <v>68</v>
      </c>
      <c r="G1576" s="6" t="s">
        <v>21</v>
      </c>
      <c r="H1576" s="8">
        <v>0.55000000000000004</v>
      </c>
      <c r="I1576" s="9">
        <v>3000</v>
      </c>
      <c r="J1576" s="10">
        <v>1650.0000000000002</v>
      </c>
      <c r="K1576" s="10">
        <v>660.00000000000011</v>
      </c>
      <c r="L1576" s="11">
        <v>0.4</v>
      </c>
      <c r="M1576" s="28">
        <v>990.00000000000011</v>
      </c>
    </row>
    <row r="1577" spans="1:13" ht="15.75" customHeight="1" x14ac:dyDescent="0.25">
      <c r="A1577" s="6" t="s">
        <v>27</v>
      </c>
      <c r="B1577" s="6">
        <v>1128299</v>
      </c>
      <c r="C1577" s="7">
        <v>44493</v>
      </c>
      <c r="D1577" s="6" t="s">
        <v>28</v>
      </c>
      <c r="E1577" s="6" t="s">
        <v>67</v>
      </c>
      <c r="F1577" s="6" t="s">
        <v>68</v>
      </c>
      <c r="G1577" s="6" t="s">
        <v>22</v>
      </c>
      <c r="H1577" s="8">
        <v>0.60000000000000009</v>
      </c>
      <c r="I1577" s="9">
        <v>3500</v>
      </c>
      <c r="J1577" s="10">
        <v>2100.0000000000005</v>
      </c>
      <c r="K1577" s="10">
        <v>630.00000000000011</v>
      </c>
      <c r="L1577" s="11">
        <v>0.3</v>
      </c>
      <c r="M1577" s="28">
        <v>1470.0000000000005</v>
      </c>
    </row>
    <row r="1578" spans="1:13" ht="15.75" customHeight="1" x14ac:dyDescent="0.25">
      <c r="A1578" s="6" t="s">
        <v>27</v>
      </c>
      <c r="B1578" s="6">
        <v>1128299</v>
      </c>
      <c r="C1578" s="7">
        <v>44524</v>
      </c>
      <c r="D1578" s="6" t="s">
        <v>28</v>
      </c>
      <c r="E1578" s="6" t="s">
        <v>67</v>
      </c>
      <c r="F1578" s="6" t="s">
        <v>68</v>
      </c>
      <c r="G1578" s="6" t="s">
        <v>17</v>
      </c>
      <c r="H1578" s="8">
        <v>0.45000000000000007</v>
      </c>
      <c r="I1578" s="9">
        <v>5750</v>
      </c>
      <c r="J1578" s="10">
        <v>2587.5000000000005</v>
      </c>
      <c r="K1578" s="10">
        <v>905.62500000000011</v>
      </c>
      <c r="L1578" s="11">
        <v>0.35</v>
      </c>
      <c r="M1578" s="28">
        <v>1681.8750000000005</v>
      </c>
    </row>
    <row r="1579" spans="1:13" ht="15.75" customHeight="1" x14ac:dyDescent="0.25">
      <c r="A1579" s="6" t="s">
        <v>27</v>
      </c>
      <c r="B1579" s="6">
        <v>1128299</v>
      </c>
      <c r="C1579" s="7">
        <v>44524</v>
      </c>
      <c r="D1579" s="6" t="s">
        <v>28</v>
      </c>
      <c r="E1579" s="6" t="s">
        <v>67</v>
      </c>
      <c r="F1579" s="6" t="s">
        <v>68</v>
      </c>
      <c r="G1579" s="6" t="s">
        <v>18</v>
      </c>
      <c r="H1579" s="8">
        <v>0.50000000000000011</v>
      </c>
      <c r="I1579" s="9">
        <v>6500</v>
      </c>
      <c r="J1579" s="10">
        <v>3250.0000000000009</v>
      </c>
      <c r="K1579" s="10">
        <v>1137.5000000000002</v>
      </c>
      <c r="L1579" s="11">
        <v>0.35</v>
      </c>
      <c r="M1579" s="28">
        <v>2112.5000000000009</v>
      </c>
    </row>
    <row r="1580" spans="1:13" ht="15.75" customHeight="1" x14ac:dyDescent="0.25">
      <c r="A1580" s="6" t="s">
        <v>27</v>
      </c>
      <c r="B1580" s="6">
        <v>1128299</v>
      </c>
      <c r="C1580" s="7">
        <v>44524</v>
      </c>
      <c r="D1580" s="6" t="s">
        <v>28</v>
      </c>
      <c r="E1580" s="6" t="s">
        <v>67</v>
      </c>
      <c r="F1580" s="6" t="s">
        <v>68</v>
      </c>
      <c r="G1580" s="6" t="s">
        <v>19</v>
      </c>
      <c r="H1580" s="8">
        <v>0.45000000000000007</v>
      </c>
      <c r="I1580" s="9">
        <v>4750</v>
      </c>
      <c r="J1580" s="10">
        <v>2137.5000000000005</v>
      </c>
      <c r="K1580" s="10">
        <v>748.12500000000011</v>
      </c>
      <c r="L1580" s="11">
        <v>0.35</v>
      </c>
      <c r="M1580" s="28">
        <v>1389.3750000000005</v>
      </c>
    </row>
    <row r="1581" spans="1:13" ht="15.75" customHeight="1" x14ac:dyDescent="0.25">
      <c r="A1581" s="6" t="s">
        <v>27</v>
      </c>
      <c r="B1581" s="6">
        <v>1128299</v>
      </c>
      <c r="C1581" s="7">
        <v>44524</v>
      </c>
      <c r="D1581" s="6" t="s">
        <v>28</v>
      </c>
      <c r="E1581" s="6" t="s">
        <v>67</v>
      </c>
      <c r="F1581" s="6" t="s">
        <v>68</v>
      </c>
      <c r="G1581" s="6" t="s">
        <v>20</v>
      </c>
      <c r="H1581" s="8">
        <v>0.55000000000000016</v>
      </c>
      <c r="I1581" s="9">
        <v>4500</v>
      </c>
      <c r="J1581" s="10">
        <v>2475.0000000000009</v>
      </c>
      <c r="K1581" s="10">
        <v>866.25000000000023</v>
      </c>
      <c r="L1581" s="11">
        <v>0.35</v>
      </c>
      <c r="M1581" s="28">
        <v>1608.7500000000007</v>
      </c>
    </row>
    <row r="1582" spans="1:13" ht="15.75" customHeight="1" x14ac:dyDescent="0.25">
      <c r="A1582" s="6" t="s">
        <v>27</v>
      </c>
      <c r="B1582" s="6">
        <v>1128299</v>
      </c>
      <c r="C1582" s="7">
        <v>44524</v>
      </c>
      <c r="D1582" s="6" t="s">
        <v>28</v>
      </c>
      <c r="E1582" s="6" t="s">
        <v>67</v>
      </c>
      <c r="F1582" s="6" t="s">
        <v>68</v>
      </c>
      <c r="G1582" s="6" t="s">
        <v>21</v>
      </c>
      <c r="H1582" s="8">
        <v>0.75000000000000011</v>
      </c>
      <c r="I1582" s="9">
        <v>4250</v>
      </c>
      <c r="J1582" s="10">
        <v>3187.5000000000005</v>
      </c>
      <c r="K1582" s="10">
        <v>1275.0000000000002</v>
      </c>
      <c r="L1582" s="11">
        <v>0.4</v>
      </c>
      <c r="M1582" s="28">
        <v>1912.5000000000002</v>
      </c>
    </row>
    <row r="1583" spans="1:13" ht="15.75" customHeight="1" x14ac:dyDescent="0.25">
      <c r="A1583" s="6" t="s">
        <v>27</v>
      </c>
      <c r="B1583" s="6">
        <v>1128299</v>
      </c>
      <c r="C1583" s="7">
        <v>44524</v>
      </c>
      <c r="D1583" s="6" t="s">
        <v>28</v>
      </c>
      <c r="E1583" s="6" t="s">
        <v>67</v>
      </c>
      <c r="F1583" s="6" t="s">
        <v>68</v>
      </c>
      <c r="G1583" s="6" t="s">
        <v>22</v>
      </c>
      <c r="H1583" s="8">
        <v>0.80000000000000016</v>
      </c>
      <c r="I1583" s="9">
        <v>5500</v>
      </c>
      <c r="J1583" s="10">
        <v>4400.0000000000009</v>
      </c>
      <c r="K1583" s="10">
        <v>1320.0000000000002</v>
      </c>
      <c r="L1583" s="11">
        <v>0.3</v>
      </c>
      <c r="M1583" s="28">
        <v>3080.0000000000009</v>
      </c>
    </row>
    <row r="1584" spans="1:13" ht="15.75" customHeight="1" x14ac:dyDescent="0.25">
      <c r="A1584" s="6" t="s">
        <v>27</v>
      </c>
      <c r="B1584" s="6">
        <v>1128299</v>
      </c>
      <c r="C1584" s="7">
        <v>44553</v>
      </c>
      <c r="D1584" s="6" t="s">
        <v>28</v>
      </c>
      <c r="E1584" s="6" t="s">
        <v>67</v>
      </c>
      <c r="F1584" s="6" t="s">
        <v>68</v>
      </c>
      <c r="G1584" s="6" t="s">
        <v>17</v>
      </c>
      <c r="H1584" s="8">
        <v>0.65000000000000013</v>
      </c>
      <c r="I1584" s="9">
        <v>7500</v>
      </c>
      <c r="J1584" s="10">
        <v>4875.0000000000009</v>
      </c>
      <c r="K1584" s="10">
        <v>1706.2500000000002</v>
      </c>
      <c r="L1584" s="11">
        <v>0.35</v>
      </c>
      <c r="M1584" s="28">
        <v>3168.7500000000009</v>
      </c>
    </row>
    <row r="1585" spans="1:13" ht="15.75" customHeight="1" x14ac:dyDescent="0.25">
      <c r="A1585" s="6" t="s">
        <v>27</v>
      </c>
      <c r="B1585" s="6">
        <v>1128299</v>
      </c>
      <c r="C1585" s="7">
        <v>44553</v>
      </c>
      <c r="D1585" s="6" t="s">
        <v>28</v>
      </c>
      <c r="E1585" s="6" t="s">
        <v>67</v>
      </c>
      <c r="F1585" s="6" t="s">
        <v>68</v>
      </c>
      <c r="G1585" s="6" t="s">
        <v>18</v>
      </c>
      <c r="H1585" s="8">
        <v>0.75000000000000022</v>
      </c>
      <c r="I1585" s="9">
        <v>7500</v>
      </c>
      <c r="J1585" s="10">
        <v>5625.0000000000018</v>
      </c>
      <c r="K1585" s="10">
        <v>1968.7500000000005</v>
      </c>
      <c r="L1585" s="11">
        <v>0.35</v>
      </c>
      <c r="M1585" s="28">
        <v>3656.2500000000014</v>
      </c>
    </row>
    <row r="1586" spans="1:13" ht="15.75" customHeight="1" x14ac:dyDescent="0.25">
      <c r="A1586" s="6" t="s">
        <v>27</v>
      </c>
      <c r="B1586" s="6">
        <v>1128299</v>
      </c>
      <c r="C1586" s="7">
        <v>44553</v>
      </c>
      <c r="D1586" s="6" t="s">
        <v>28</v>
      </c>
      <c r="E1586" s="6" t="s">
        <v>67</v>
      </c>
      <c r="F1586" s="6" t="s">
        <v>68</v>
      </c>
      <c r="G1586" s="6" t="s">
        <v>19</v>
      </c>
      <c r="H1586" s="8">
        <v>0.70000000000000018</v>
      </c>
      <c r="I1586" s="9">
        <v>5500</v>
      </c>
      <c r="J1586" s="10">
        <v>3850.0000000000009</v>
      </c>
      <c r="K1586" s="10">
        <v>1347.5000000000002</v>
      </c>
      <c r="L1586" s="11">
        <v>0.35</v>
      </c>
      <c r="M1586" s="28">
        <v>2502.5000000000009</v>
      </c>
    </row>
    <row r="1587" spans="1:13" ht="15.75" customHeight="1" x14ac:dyDescent="0.25">
      <c r="A1587" s="6" t="s">
        <v>27</v>
      </c>
      <c r="B1587" s="6">
        <v>1128299</v>
      </c>
      <c r="C1587" s="7">
        <v>44553</v>
      </c>
      <c r="D1587" s="6" t="s">
        <v>28</v>
      </c>
      <c r="E1587" s="6" t="s">
        <v>67</v>
      </c>
      <c r="F1587" s="6" t="s">
        <v>68</v>
      </c>
      <c r="G1587" s="6" t="s">
        <v>20</v>
      </c>
      <c r="H1587" s="8">
        <v>0.70000000000000018</v>
      </c>
      <c r="I1587" s="9">
        <v>5500</v>
      </c>
      <c r="J1587" s="10">
        <v>3850.0000000000009</v>
      </c>
      <c r="K1587" s="10">
        <v>1347.5000000000002</v>
      </c>
      <c r="L1587" s="11">
        <v>0.35</v>
      </c>
      <c r="M1587" s="28">
        <v>2502.5000000000009</v>
      </c>
    </row>
    <row r="1588" spans="1:13" ht="15.75" customHeight="1" x14ac:dyDescent="0.25">
      <c r="A1588" s="6" t="s">
        <v>27</v>
      </c>
      <c r="B1588" s="6">
        <v>1128299</v>
      </c>
      <c r="C1588" s="7">
        <v>44553</v>
      </c>
      <c r="D1588" s="6" t="s">
        <v>28</v>
      </c>
      <c r="E1588" s="6" t="s">
        <v>67</v>
      </c>
      <c r="F1588" s="6" t="s">
        <v>68</v>
      </c>
      <c r="G1588" s="6" t="s">
        <v>21</v>
      </c>
      <c r="H1588" s="8">
        <v>0.80000000000000016</v>
      </c>
      <c r="I1588" s="9">
        <v>4750</v>
      </c>
      <c r="J1588" s="10">
        <v>3800.0000000000009</v>
      </c>
      <c r="K1588" s="10">
        <v>1520.0000000000005</v>
      </c>
      <c r="L1588" s="11">
        <v>0.4</v>
      </c>
      <c r="M1588" s="28">
        <v>2280.0000000000005</v>
      </c>
    </row>
    <row r="1589" spans="1:13" ht="15.75" customHeight="1" x14ac:dyDescent="0.25">
      <c r="A1589" s="6" t="s">
        <v>27</v>
      </c>
      <c r="B1589" s="6">
        <v>1128299</v>
      </c>
      <c r="C1589" s="7">
        <v>44553</v>
      </c>
      <c r="D1589" s="6" t="s">
        <v>28</v>
      </c>
      <c r="E1589" s="6" t="s">
        <v>67</v>
      </c>
      <c r="F1589" s="6" t="s">
        <v>68</v>
      </c>
      <c r="G1589" s="6" t="s">
        <v>22</v>
      </c>
      <c r="H1589" s="8">
        <v>0.8500000000000002</v>
      </c>
      <c r="I1589" s="9">
        <v>5750</v>
      </c>
      <c r="J1589" s="10">
        <v>4887.5000000000009</v>
      </c>
      <c r="K1589" s="10">
        <v>1466.2500000000002</v>
      </c>
      <c r="L1589" s="11">
        <v>0.3</v>
      </c>
      <c r="M1589" s="28">
        <v>3421.2500000000009</v>
      </c>
    </row>
    <row r="1590" spans="1:13" ht="15.75" customHeight="1" x14ac:dyDescent="0.25">
      <c r="A1590" s="6" t="s">
        <v>14</v>
      </c>
      <c r="B1590" s="6">
        <v>1185732</v>
      </c>
      <c r="C1590" s="7">
        <v>44215</v>
      </c>
      <c r="D1590" s="6" t="s">
        <v>46</v>
      </c>
      <c r="E1590" s="6" t="s">
        <v>69</v>
      </c>
      <c r="F1590" s="6" t="s">
        <v>70</v>
      </c>
      <c r="G1590" s="6" t="s">
        <v>17</v>
      </c>
      <c r="H1590" s="8">
        <v>0.35</v>
      </c>
      <c r="I1590" s="9">
        <v>7500</v>
      </c>
      <c r="J1590" s="10">
        <v>2625</v>
      </c>
      <c r="K1590" s="10">
        <v>1312.5</v>
      </c>
      <c r="L1590" s="11">
        <v>0.5</v>
      </c>
      <c r="M1590" s="28">
        <v>1312.5</v>
      </c>
    </row>
    <row r="1591" spans="1:13" ht="15.75" customHeight="1" x14ac:dyDescent="0.25">
      <c r="A1591" s="6" t="s">
        <v>14</v>
      </c>
      <c r="B1591" s="6">
        <v>1185732</v>
      </c>
      <c r="C1591" s="7">
        <v>44215</v>
      </c>
      <c r="D1591" s="6" t="s">
        <v>46</v>
      </c>
      <c r="E1591" s="6" t="s">
        <v>69</v>
      </c>
      <c r="F1591" s="6" t="s">
        <v>70</v>
      </c>
      <c r="G1591" s="6" t="s">
        <v>18</v>
      </c>
      <c r="H1591" s="8">
        <v>0.35</v>
      </c>
      <c r="I1591" s="9">
        <v>5500</v>
      </c>
      <c r="J1591" s="10">
        <v>1924.9999999999998</v>
      </c>
      <c r="K1591" s="10">
        <v>769.99999999999989</v>
      </c>
      <c r="L1591" s="11">
        <v>0.39999999999999997</v>
      </c>
      <c r="M1591" s="28">
        <v>1155</v>
      </c>
    </row>
    <row r="1592" spans="1:13" ht="15.75" customHeight="1" x14ac:dyDescent="0.25">
      <c r="A1592" s="6" t="s">
        <v>14</v>
      </c>
      <c r="B1592" s="6">
        <v>1185732</v>
      </c>
      <c r="C1592" s="7">
        <v>44215</v>
      </c>
      <c r="D1592" s="6" t="s">
        <v>46</v>
      </c>
      <c r="E1592" s="6" t="s">
        <v>69</v>
      </c>
      <c r="F1592" s="6" t="s">
        <v>70</v>
      </c>
      <c r="G1592" s="6" t="s">
        <v>19</v>
      </c>
      <c r="H1592" s="8">
        <v>0.25</v>
      </c>
      <c r="I1592" s="9">
        <v>5500</v>
      </c>
      <c r="J1592" s="10">
        <v>1375</v>
      </c>
      <c r="K1592" s="10">
        <v>412.5</v>
      </c>
      <c r="L1592" s="11">
        <v>0.3</v>
      </c>
      <c r="M1592" s="28">
        <v>962.5</v>
      </c>
    </row>
    <row r="1593" spans="1:13" ht="15.75" customHeight="1" x14ac:dyDescent="0.25">
      <c r="A1593" s="6" t="s">
        <v>14</v>
      </c>
      <c r="B1593" s="6">
        <v>1185732</v>
      </c>
      <c r="C1593" s="7">
        <v>44215</v>
      </c>
      <c r="D1593" s="6" t="s">
        <v>46</v>
      </c>
      <c r="E1593" s="6" t="s">
        <v>69</v>
      </c>
      <c r="F1593" s="6" t="s">
        <v>70</v>
      </c>
      <c r="G1593" s="6" t="s">
        <v>20</v>
      </c>
      <c r="H1593" s="8">
        <v>0.29999999999999993</v>
      </c>
      <c r="I1593" s="9">
        <v>4000</v>
      </c>
      <c r="J1593" s="10">
        <v>1199.9999999999998</v>
      </c>
      <c r="K1593" s="10">
        <v>419.99999999999989</v>
      </c>
      <c r="L1593" s="11">
        <v>0.35</v>
      </c>
      <c r="M1593" s="28">
        <v>779.99999999999989</v>
      </c>
    </row>
    <row r="1594" spans="1:13" ht="15.75" customHeight="1" x14ac:dyDescent="0.25">
      <c r="A1594" s="6" t="s">
        <v>14</v>
      </c>
      <c r="B1594" s="6">
        <v>1185732</v>
      </c>
      <c r="C1594" s="7">
        <v>44215</v>
      </c>
      <c r="D1594" s="6" t="s">
        <v>46</v>
      </c>
      <c r="E1594" s="6" t="s">
        <v>69</v>
      </c>
      <c r="F1594" s="6" t="s">
        <v>70</v>
      </c>
      <c r="G1594" s="6" t="s">
        <v>21</v>
      </c>
      <c r="H1594" s="8">
        <v>0.45000000000000007</v>
      </c>
      <c r="I1594" s="9">
        <v>4500</v>
      </c>
      <c r="J1594" s="10">
        <v>2025.0000000000002</v>
      </c>
      <c r="K1594" s="10">
        <v>810</v>
      </c>
      <c r="L1594" s="11">
        <v>0.39999999999999997</v>
      </c>
      <c r="M1594" s="28">
        <v>1215.0000000000002</v>
      </c>
    </row>
    <row r="1595" spans="1:13" ht="15.75" customHeight="1" x14ac:dyDescent="0.25">
      <c r="A1595" s="6" t="s">
        <v>14</v>
      </c>
      <c r="B1595" s="6">
        <v>1185732</v>
      </c>
      <c r="C1595" s="7">
        <v>44215</v>
      </c>
      <c r="D1595" s="6" t="s">
        <v>46</v>
      </c>
      <c r="E1595" s="6" t="s">
        <v>69</v>
      </c>
      <c r="F1595" s="6" t="s">
        <v>70</v>
      </c>
      <c r="G1595" s="6" t="s">
        <v>22</v>
      </c>
      <c r="H1595" s="8">
        <v>0.35</v>
      </c>
      <c r="I1595" s="9">
        <v>5500</v>
      </c>
      <c r="J1595" s="10">
        <v>1924.9999999999998</v>
      </c>
      <c r="K1595" s="10">
        <v>1058.75</v>
      </c>
      <c r="L1595" s="11">
        <v>0.55000000000000004</v>
      </c>
      <c r="M1595" s="28">
        <v>866.24999999999977</v>
      </c>
    </row>
    <row r="1596" spans="1:13" ht="15.75" customHeight="1" x14ac:dyDescent="0.25">
      <c r="A1596" s="6" t="s">
        <v>14</v>
      </c>
      <c r="B1596" s="6">
        <v>1185732</v>
      </c>
      <c r="C1596" s="7">
        <v>44244</v>
      </c>
      <c r="D1596" s="6" t="s">
        <v>46</v>
      </c>
      <c r="E1596" s="6" t="s">
        <v>69</v>
      </c>
      <c r="F1596" s="6" t="s">
        <v>70</v>
      </c>
      <c r="G1596" s="6" t="s">
        <v>17</v>
      </c>
      <c r="H1596" s="8">
        <v>0.35</v>
      </c>
      <c r="I1596" s="9">
        <v>8000</v>
      </c>
      <c r="J1596" s="10">
        <v>2800</v>
      </c>
      <c r="K1596" s="10">
        <v>1400</v>
      </c>
      <c r="L1596" s="11">
        <v>0.5</v>
      </c>
      <c r="M1596" s="28">
        <v>1400</v>
      </c>
    </row>
    <row r="1597" spans="1:13" ht="15.75" customHeight="1" x14ac:dyDescent="0.25">
      <c r="A1597" s="6" t="s">
        <v>14</v>
      </c>
      <c r="B1597" s="6">
        <v>1185732</v>
      </c>
      <c r="C1597" s="7">
        <v>44244</v>
      </c>
      <c r="D1597" s="6" t="s">
        <v>46</v>
      </c>
      <c r="E1597" s="6" t="s">
        <v>69</v>
      </c>
      <c r="F1597" s="6" t="s">
        <v>70</v>
      </c>
      <c r="G1597" s="6" t="s">
        <v>18</v>
      </c>
      <c r="H1597" s="8">
        <v>0.35</v>
      </c>
      <c r="I1597" s="9">
        <v>4500</v>
      </c>
      <c r="J1597" s="10">
        <v>1575</v>
      </c>
      <c r="K1597" s="10">
        <v>630</v>
      </c>
      <c r="L1597" s="11">
        <v>0.39999999999999997</v>
      </c>
      <c r="M1597" s="28">
        <v>945</v>
      </c>
    </row>
    <row r="1598" spans="1:13" ht="15.75" customHeight="1" x14ac:dyDescent="0.25">
      <c r="A1598" s="6" t="s">
        <v>14</v>
      </c>
      <c r="B1598" s="6">
        <v>1185732</v>
      </c>
      <c r="C1598" s="7">
        <v>44244</v>
      </c>
      <c r="D1598" s="6" t="s">
        <v>46</v>
      </c>
      <c r="E1598" s="6" t="s">
        <v>69</v>
      </c>
      <c r="F1598" s="6" t="s">
        <v>70</v>
      </c>
      <c r="G1598" s="6" t="s">
        <v>19</v>
      </c>
      <c r="H1598" s="8">
        <v>0.25</v>
      </c>
      <c r="I1598" s="9">
        <v>5000</v>
      </c>
      <c r="J1598" s="10">
        <v>1250</v>
      </c>
      <c r="K1598" s="10">
        <v>375</v>
      </c>
      <c r="L1598" s="11">
        <v>0.3</v>
      </c>
      <c r="M1598" s="28">
        <v>875</v>
      </c>
    </row>
    <row r="1599" spans="1:13" ht="15.75" customHeight="1" x14ac:dyDescent="0.25">
      <c r="A1599" s="6" t="s">
        <v>14</v>
      </c>
      <c r="B1599" s="6">
        <v>1185732</v>
      </c>
      <c r="C1599" s="7">
        <v>44244</v>
      </c>
      <c r="D1599" s="6" t="s">
        <v>46</v>
      </c>
      <c r="E1599" s="6" t="s">
        <v>69</v>
      </c>
      <c r="F1599" s="6" t="s">
        <v>70</v>
      </c>
      <c r="G1599" s="6" t="s">
        <v>20</v>
      </c>
      <c r="H1599" s="8">
        <v>0.29999999999999993</v>
      </c>
      <c r="I1599" s="9">
        <v>3750</v>
      </c>
      <c r="J1599" s="10">
        <v>1124.9999999999998</v>
      </c>
      <c r="K1599" s="10">
        <v>393.74999999999989</v>
      </c>
      <c r="L1599" s="11">
        <v>0.35</v>
      </c>
      <c r="M1599" s="28">
        <v>731.24999999999989</v>
      </c>
    </row>
    <row r="1600" spans="1:13" ht="15.75" customHeight="1" x14ac:dyDescent="0.25">
      <c r="A1600" s="6" t="s">
        <v>14</v>
      </c>
      <c r="B1600" s="6">
        <v>1185732</v>
      </c>
      <c r="C1600" s="7">
        <v>44244</v>
      </c>
      <c r="D1600" s="6" t="s">
        <v>46</v>
      </c>
      <c r="E1600" s="6" t="s">
        <v>69</v>
      </c>
      <c r="F1600" s="6" t="s">
        <v>70</v>
      </c>
      <c r="G1600" s="6" t="s">
        <v>21</v>
      </c>
      <c r="H1600" s="8">
        <v>0.45000000000000007</v>
      </c>
      <c r="I1600" s="9">
        <v>4500</v>
      </c>
      <c r="J1600" s="10">
        <v>2025.0000000000002</v>
      </c>
      <c r="K1600" s="10">
        <v>810</v>
      </c>
      <c r="L1600" s="11">
        <v>0.39999999999999997</v>
      </c>
      <c r="M1600" s="28">
        <v>1215.0000000000002</v>
      </c>
    </row>
    <row r="1601" spans="1:13" ht="15.75" customHeight="1" x14ac:dyDescent="0.25">
      <c r="A1601" s="6" t="s">
        <v>14</v>
      </c>
      <c r="B1601" s="6">
        <v>1185732</v>
      </c>
      <c r="C1601" s="7">
        <v>44244</v>
      </c>
      <c r="D1601" s="6" t="s">
        <v>46</v>
      </c>
      <c r="E1601" s="6" t="s">
        <v>69</v>
      </c>
      <c r="F1601" s="6" t="s">
        <v>70</v>
      </c>
      <c r="G1601" s="6" t="s">
        <v>22</v>
      </c>
      <c r="H1601" s="8">
        <v>0.35</v>
      </c>
      <c r="I1601" s="9">
        <v>5500</v>
      </c>
      <c r="J1601" s="10">
        <v>1924.9999999999998</v>
      </c>
      <c r="K1601" s="10">
        <v>1058.75</v>
      </c>
      <c r="L1601" s="11">
        <v>0.55000000000000004</v>
      </c>
      <c r="M1601" s="28">
        <v>866.24999999999977</v>
      </c>
    </row>
    <row r="1602" spans="1:13" ht="15.75" customHeight="1" x14ac:dyDescent="0.25">
      <c r="A1602" s="6" t="s">
        <v>14</v>
      </c>
      <c r="B1602" s="6">
        <v>1185732</v>
      </c>
      <c r="C1602" s="7">
        <v>44270</v>
      </c>
      <c r="D1602" s="6" t="s">
        <v>46</v>
      </c>
      <c r="E1602" s="6" t="s">
        <v>69</v>
      </c>
      <c r="F1602" s="6" t="s">
        <v>70</v>
      </c>
      <c r="G1602" s="6" t="s">
        <v>17</v>
      </c>
      <c r="H1602" s="8">
        <v>0.35</v>
      </c>
      <c r="I1602" s="9">
        <v>7700</v>
      </c>
      <c r="J1602" s="10">
        <v>2695</v>
      </c>
      <c r="K1602" s="10">
        <v>1347.5</v>
      </c>
      <c r="L1602" s="11">
        <v>0.5</v>
      </c>
      <c r="M1602" s="28">
        <v>1347.5</v>
      </c>
    </row>
    <row r="1603" spans="1:13" ht="15.75" customHeight="1" x14ac:dyDescent="0.25">
      <c r="A1603" s="6" t="s">
        <v>14</v>
      </c>
      <c r="B1603" s="6">
        <v>1185732</v>
      </c>
      <c r="C1603" s="7">
        <v>44270</v>
      </c>
      <c r="D1603" s="6" t="s">
        <v>46</v>
      </c>
      <c r="E1603" s="6" t="s">
        <v>69</v>
      </c>
      <c r="F1603" s="6" t="s">
        <v>70</v>
      </c>
      <c r="G1603" s="6" t="s">
        <v>18</v>
      </c>
      <c r="H1603" s="8">
        <v>0.35</v>
      </c>
      <c r="I1603" s="9">
        <v>4500</v>
      </c>
      <c r="J1603" s="10">
        <v>1575</v>
      </c>
      <c r="K1603" s="10">
        <v>630</v>
      </c>
      <c r="L1603" s="11">
        <v>0.39999999999999997</v>
      </c>
      <c r="M1603" s="28">
        <v>945</v>
      </c>
    </row>
    <row r="1604" spans="1:13" ht="15.75" customHeight="1" x14ac:dyDescent="0.25">
      <c r="A1604" s="6" t="s">
        <v>14</v>
      </c>
      <c r="B1604" s="6">
        <v>1185732</v>
      </c>
      <c r="C1604" s="7">
        <v>44270</v>
      </c>
      <c r="D1604" s="6" t="s">
        <v>46</v>
      </c>
      <c r="E1604" s="6" t="s">
        <v>69</v>
      </c>
      <c r="F1604" s="6" t="s">
        <v>70</v>
      </c>
      <c r="G1604" s="6" t="s">
        <v>19</v>
      </c>
      <c r="H1604" s="8">
        <v>0.25</v>
      </c>
      <c r="I1604" s="9">
        <v>4750</v>
      </c>
      <c r="J1604" s="10">
        <v>1187.5</v>
      </c>
      <c r="K1604" s="10">
        <v>356.25</v>
      </c>
      <c r="L1604" s="11">
        <v>0.3</v>
      </c>
      <c r="M1604" s="28">
        <v>831.25</v>
      </c>
    </row>
    <row r="1605" spans="1:13" ht="15.75" customHeight="1" x14ac:dyDescent="0.25">
      <c r="A1605" s="6" t="s">
        <v>14</v>
      </c>
      <c r="B1605" s="6">
        <v>1185732</v>
      </c>
      <c r="C1605" s="7">
        <v>44270</v>
      </c>
      <c r="D1605" s="6" t="s">
        <v>46</v>
      </c>
      <c r="E1605" s="6" t="s">
        <v>69</v>
      </c>
      <c r="F1605" s="6" t="s">
        <v>70</v>
      </c>
      <c r="G1605" s="6" t="s">
        <v>20</v>
      </c>
      <c r="H1605" s="8">
        <v>0.29999999999999993</v>
      </c>
      <c r="I1605" s="9">
        <v>3250</v>
      </c>
      <c r="J1605" s="10">
        <v>974.99999999999977</v>
      </c>
      <c r="K1605" s="10">
        <v>341.24999999999989</v>
      </c>
      <c r="L1605" s="11">
        <v>0.35</v>
      </c>
      <c r="M1605" s="28">
        <v>633.74999999999989</v>
      </c>
    </row>
    <row r="1606" spans="1:13" ht="15.75" customHeight="1" x14ac:dyDescent="0.25">
      <c r="A1606" s="6" t="s">
        <v>14</v>
      </c>
      <c r="B1606" s="6">
        <v>1185732</v>
      </c>
      <c r="C1606" s="7">
        <v>44270</v>
      </c>
      <c r="D1606" s="6" t="s">
        <v>46</v>
      </c>
      <c r="E1606" s="6" t="s">
        <v>69</v>
      </c>
      <c r="F1606" s="6" t="s">
        <v>70</v>
      </c>
      <c r="G1606" s="6" t="s">
        <v>21</v>
      </c>
      <c r="H1606" s="8">
        <v>0.45000000000000007</v>
      </c>
      <c r="I1606" s="9">
        <v>3750</v>
      </c>
      <c r="J1606" s="10">
        <v>1687.5000000000002</v>
      </c>
      <c r="K1606" s="10">
        <v>675</v>
      </c>
      <c r="L1606" s="11">
        <v>0.39999999999999997</v>
      </c>
      <c r="M1606" s="28">
        <v>1012.5000000000002</v>
      </c>
    </row>
    <row r="1607" spans="1:13" ht="15.75" customHeight="1" x14ac:dyDescent="0.25">
      <c r="A1607" s="6" t="s">
        <v>14</v>
      </c>
      <c r="B1607" s="6">
        <v>1185732</v>
      </c>
      <c r="C1607" s="7">
        <v>44270</v>
      </c>
      <c r="D1607" s="6" t="s">
        <v>46</v>
      </c>
      <c r="E1607" s="6" t="s">
        <v>69</v>
      </c>
      <c r="F1607" s="6" t="s">
        <v>70</v>
      </c>
      <c r="G1607" s="6" t="s">
        <v>22</v>
      </c>
      <c r="H1607" s="8">
        <v>0.35</v>
      </c>
      <c r="I1607" s="9">
        <v>4750</v>
      </c>
      <c r="J1607" s="10">
        <v>1662.5</v>
      </c>
      <c r="K1607" s="10">
        <v>914.37500000000011</v>
      </c>
      <c r="L1607" s="11">
        <v>0.55000000000000004</v>
      </c>
      <c r="M1607" s="28">
        <v>748.12499999999989</v>
      </c>
    </row>
    <row r="1608" spans="1:13" ht="15.75" customHeight="1" x14ac:dyDescent="0.25">
      <c r="A1608" s="6" t="s">
        <v>14</v>
      </c>
      <c r="B1608" s="6">
        <v>1185732</v>
      </c>
      <c r="C1608" s="7">
        <v>44302</v>
      </c>
      <c r="D1608" s="6" t="s">
        <v>46</v>
      </c>
      <c r="E1608" s="6" t="s">
        <v>69</v>
      </c>
      <c r="F1608" s="6" t="s">
        <v>70</v>
      </c>
      <c r="G1608" s="6" t="s">
        <v>17</v>
      </c>
      <c r="H1608" s="8">
        <v>0.35</v>
      </c>
      <c r="I1608" s="9">
        <v>7250</v>
      </c>
      <c r="J1608" s="10">
        <v>2537.5</v>
      </c>
      <c r="K1608" s="10">
        <v>1268.75</v>
      </c>
      <c r="L1608" s="11">
        <v>0.5</v>
      </c>
      <c r="M1608" s="28">
        <v>1268.75</v>
      </c>
    </row>
    <row r="1609" spans="1:13" ht="15.75" customHeight="1" x14ac:dyDescent="0.25">
      <c r="A1609" s="6" t="s">
        <v>14</v>
      </c>
      <c r="B1609" s="6">
        <v>1185732</v>
      </c>
      <c r="C1609" s="7">
        <v>44302</v>
      </c>
      <c r="D1609" s="6" t="s">
        <v>46</v>
      </c>
      <c r="E1609" s="6" t="s">
        <v>69</v>
      </c>
      <c r="F1609" s="6" t="s">
        <v>70</v>
      </c>
      <c r="G1609" s="6" t="s">
        <v>18</v>
      </c>
      <c r="H1609" s="8">
        <v>0.4</v>
      </c>
      <c r="I1609" s="9">
        <v>4250</v>
      </c>
      <c r="J1609" s="10">
        <v>1700</v>
      </c>
      <c r="K1609" s="10">
        <v>680</v>
      </c>
      <c r="L1609" s="11">
        <v>0.39999999999999997</v>
      </c>
      <c r="M1609" s="28">
        <v>1020</v>
      </c>
    </row>
    <row r="1610" spans="1:13" ht="15.75" customHeight="1" x14ac:dyDescent="0.25">
      <c r="A1610" s="6" t="s">
        <v>14</v>
      </c>
      <c r="B1610" s="6">
        <v>1185732</v>
      </c>
      <c r="C1610" s="7">
        <v>44302</v>
      </c>
      <c r="D1610" s="6" t="s">
        <v>46</v>
      </c>
      <c r="E1610" s="6" t="s">
        <v>69</v>
      </c>
      <c r="F1610" s="6" t="s">
        <v>70</v>
      </c>
      <c r="G1610" s="6" t="s">
        <v>19</v>
      </c>
      <c r="H1610" s="8">
        <v>0.30000000000000004</v>
      </c>
      <c r="I1610" s="9">
        <v>4500</v>
      </c>
      <c r="J1610" s="10">
        <v>1350.0000000000002</v>
      </c>
      <c r="K1610" s="10">
        <v>405.00000000000006</v>
      </c>
      <c r="L1610" s="11">
        <v>0.3</v>
      </c>
      <c r="M1610" s="28">
        <v>945.00000000000023</v>
      </c>
    </row>
    <row r="1611" spans="1:13" ht="15.75" customHeight="1" x14ac:dyDescent="0.25">
      <c r="A1611" s="6" t="s">
        <v>14</v>
      </c>
      <c r="B1611" s="6">
        <v>1185732</v>
      </c>
      <c r="C1611" s="7">
        <v>44302</v>
      </c>
      <c r="D1611" s="6" t="s">
        <v>46</v>
      </c>
      <c r="E1611" s="6" t="s">
        <v>69</v>
      </c>
      <c r="F1611" s="6" t="s">
        <v>70</v>
      </c>
      <c r="G1611" s="6" t="s">
        <v>20</v>
      </c>
      <c r="H1611" s="8">
        <v>0.35</v>
      </c>
      <c r="I1611" s="9">
        <v>3750</v>
      </c>
      <c r="J1611" s="10">
        <v>1312.5</v>
      </c>
      <c r="K1611" s="10">
        <v>459.37499999999994</v>
      </c>
      <c r="L1611" s="11">
        <v>0.35</v>
      </c>
      <c r="M1611" s="28">
        <v>853.125</v>
      </c>
    </row>
    <row r="1612" spans="1:13" ht="15.75" customHeight="1" x14ac:dyDescent="0.25">
      <c r="A1612" s="6" t="s">
        <v>14</v>
      </c>
      <c r="B1612" s="6">
        <v>1185732</v>
      </c>
      <c r="C1612" s="7">
        <v>44302</v>
      </c>
      <c r="D1612" s="6" t="s">
        <v>46</v>
      </c>
      <c r="E1612" s="6" t="s">
        <v>69</v>
      </c>
      <c r="F1612" s="6" t="s">
        <v>70</v>
      </c>
      <c r="G1612" s="6" t="s">
        <v>21</v>
      </c>
      <c r="H1612" s="8">
        <v>0.5</v>
      </c>
      <c r="I1612" s="9">
        <v>4000</v>
      </c>
      <c r="J1612" s="10">
        <v>2000</v>
      </c>
      <c r="K1612" s="10">
        <v>799.99999999999989</v>
      </c>
      <c r="L1612" s="11">
        <v>0.39999999999999997</v>
      </c>
      <c r="M1612" s="28">
        <v>1200</v>
      </c>
    </row>
    <row r="1613" spans="1:13" ht="15.75" customHeight="1" x14ac:dyDescent="0.25">
      <c r="A1613" s="6" t="s">
        <v>14</v>
      </c>
      <c r="B1613" s="6">
        <v>1185732</v>
      </c>
      <c r="C1613" s="7">
        <v>44302</v>
      </c>
      <c r="D1613" s="6" t="s">
        <v>46</v>
      </c>
      <c r="E1613" s="6" t="s">
        <v>69</v>
      </c>
      <c r="F1613" s="6" t="s">
        <v>70</v>
      </c>
      <c r="G1613" s="6" t="s">
        <v>22</v>
      </c>
      <c r="H1613" s="8">
        <v>0.4</v>
      </c>
      <c r="I1613" s="9">
        <v>5250</v>
      </c>
      <c r="J1613" s="10">
        <v>2100</v>
      </c>
      <c r="K1613" s="10">
        <v>1155</v>
      </c>
      <c r="L1613" s="11">
        <v>0.55000000000000004</v>
      </c>
      <c r="M1613" s="28">
        <v>945</v>
      </c>
    </row>
    <row r="1614" spans="1:13" ht="15.75" customHeight="1" x14ac:dyDescent="0.25">
      <c r="A1614" s="6" t="s">
        <v>14</v>
      </c>
      <c r="B1614" s="6">
        <v>1185732</v>
      </c>
      <c r="C1614" s="7">
        <v>44331</v>
      </c>
      <c r="D1614" s="6" t="s">
        <v>46</v>
      </c>
      <c r="E1614" s="6" t="s">
        <v>69</v>
      </c>
      <c r="F1614" s="6" t="s">
        <v>70</v>
      </c>
      <c r="G1614" s="6" t="s">
        <v>17</v>
      </c>
      <c r="H1614" s="8">
        <v>0.5</v>
      </c>
      <c r="I1614" s="9">
        <v>7950</v>
      </c>
      <c r="J1614" s="10">
        <v>3975</v>
      </c>
      <c r="K1614" s="10">
        <v>1987.5</v>
      </c>
      <c r="L1614" s="11">
        <v>0.5</v>
      </c>
      <c r="M1614" s="28">
        <v>1987.5</v>
      </c>
    </row>
    <row r="1615" spans="1:13" ht="15.75" customHeight="1" x14ac:dyDescent="0.25">
      <c r="A1615" s="6" t="s">
        <v>14</v>
      </c>
      <c r="B1615" s="6">
        <v>1185732</v>
      </c>
      <c r="C1615" s="7">
        <v>44331</v>
      </c>
      <c r="D1615" s="6" t="s">
        <v>46</v>
      </c>
      <c r="E1615" s="6" t="s">
        <v>69</v>
      </c>
      <c r="F1615" s="6" t="s">
        <v>70</v>
      </c>
      <c r="G1615" s="6" t="s">
        <v>18</v>
      </c>
      <c r="H1615" s="8">
        <v>0.5</v>
      </c>
      <c r="I1615" s="9">
        <v>5000</v>
      </c>
      <c r="J1615" s="10">
        <v>2500</v>
      </c>
      <c r="K1615" s="10">
        <v>999.99999999999989</v>
      </c>
      <c r="L1615" s="11">
        <v>0.39999999999999997</v>
      </c>
      <c r="M1615" s="28">
        <v>1500</v>
      </c>
    </row>
    <row r="1616" spans="1:13" ht="15.75" customHeight="1" x14ac:dyDescent="0.25">
      <c r="A1616" s="6" t="s">
        <v>14</v>
      </c>
      <c r="B1616" s="6">
        <v>1185732</v>
      </c>
      <c r="C1616" s="7">
        <v>44331</v>
      </c>
      <c r="D1616" s="6" t="s">
        <v>46</v>
      </c>
      <c r="E1616" s="6" t="s">
        <v>69</v>
      </c>
      <c r="F1616" s="6" t="s">
        <v>70</v>
      </c>
      <c r="G1616" s="6" t="s">
        <v>19</v>
      </c>
      <c r="H1616" s="8">
        <v>0.45</v>
      </c>
      <c r="I1616" s="9">
        <v>4750</v>
      </c>
      <c r="J1616" s="10">
        <v>2137.5</v>
      </c>
      <c r="K1616" s="10">
        <v>641.25</v>
      </c>
      <c r="L1616" s="11">
        <v>0.3</v>
      </c>
      <c r="M1616" s="28">
        <v>1496.25</v>
      </c>
    </row>
    <row r="1617" spans="1:13" ht="15.75" customHeight="1" x14ac:dyDescent="0.25">
      <c r="A1617" s="6" t="s">
        <v>14</v>
      </c>
      <c r="B1617" s="6">
        <v>1185732</v>
      </c>
      <c r="C1617" s="7">
        <v>44331</v>
      </c>
      <c r="D1617" s="6" t="s">
        <v>46</v>
      </c>
      <c r="E1617" s="6" t="s">
        <v>69</v>
      </c>
      <c r="F1617" s="6" t="s">
        <v>70</v>
      </c>
      <c r="G1617" s="6" t="s">
        <v>20</v>
      </c>
      <c r="H1617" s="8">
        <v>0.45</v>
      </c>
      <c r="I1617" s="9">
        <v>4500</v>
      </c>
      <c r="J1617" s="10">
        <v>2025</v>
      </c>
      <c r="K1617" s="10">
        <v>708.75</v>
      </c>
      <c r="L1617" s="11">
        <v>0.35</v>
      </c>
      <c r="M1617" s="28">
        <v>1316.25</v>
      </c>
    </row>
    <row r="1618" spans="1:13" ht="15.75" customHeight="1" x14ac:dyDescent="0.25">
      <c r="A1618" s="6" t="s">
        <v>14</v>
      </c>
      <c r="B1618" s="6">
        <v>1185732</v>
      </c>
      <c r="C1618" s="7">
        <v>44331</v>
      </c>
      <c r="D1618" s="6" t="s">
        <v>46</v>
      </c>
      <c r="E1618" s="6" t="s">
        <v>69</v>
      </c>
      <c r="F1618" s="6" t="s">
        <v>70</v>
      </c>
      <c r="G1618" s="6" t="s">
        <v>21</v>
      </c>
      <c r="H1618" s="8">
        <v>0.54999999999999993</v>
      </c>
      <c r="I1618" s="9">
        <v>4750</v>
      </c>
      <c r="J1618" s="10">
        <v>2612.4999999999995</v>
      </c>
      <c r="K1618" s="10">
        <v>1044.9999999999998</v>
      </c>
      <c r="L1618" s="11">
        <v>0.39999999999999997</v>
      </c>
      <c r="M1618" s="28">
        <v>1567.4999999999998</v>
      </c>
    </row>
    <row r="1619" spans="1:13" ht="15.75" customHeight="1" x14ac:dyDescent="0.25">
      <c r="A1619" s="6" t="s">
        <v>14</v>
      </c>
      <c r="B1619" s="6">
        <v>1185732</v>
      </c>
      <c r="C1619" s="7">
        <v>44331</v>
      </c>
      <c r="D1619" s="6" t="s">
        <v>46</v>
      </c>
      <c r="E1619" s="6" t="s">
        <v>69</v>
      </c>
      <c r="F1619" s="6" t="s">
        <v>70</v>
      </c>
      <c r="G1619" s="6" t="s">
        <v>22</v>
      </c>
      <c r="H1619" s="8">
        <v>0.6</v>
      </c>
      <c r="I1619" s="9">
        <v>5750</v>
      </c>
      <c r="J1619" s="10">
        <v>3450</v>
      </c>
      <c r="K1619" s="10">
        <v>1897.5000000000002</v>
      </c>
      <c r="L1619" s="11">
        <v>0.55000000000000004</v>
      </c>
      <c r="M1619" s="28">
        <v>1552.4999999999998</v>
      </c>
    </row>
    <row r="1620" spans="1:13" ht="15.75" customHeight="1" x14ac:dyDescent="0.25">
      <c r="A1620" s="6" t="s">
        <v>14</v>
      </c>
      <c r="B1620" s="6">
        <v>1185732</v>
      </c>
      <c r="C1620" s="7">
        <v>44364</v>
      </c>
      <c r="D1620" s="6" t="s">
        <v>46</v>
      </c>
      <c r="E1620" s="6" t="s">
        <v>69</v>
      </c>
      <c r="F1620" s="6" t="s">
        <v>70</v>
      </c>
      <c r="G1620" s="6" t="s">
        <v>17</v>
      </c>
      <c r="H1620" s="8">
        <v>0.54999999999999993</v>
      </c>
      <c r="I1620" s="9">
        <v>8250</v>
      </c>
      <c r="J1620" s="10">
        <v>4537.4999999999991</v>
      </c>
      <c r="K1620" s="10">
        <v>2268.7499999999995</v>
      </c>
      <c r="L1620" s="11">
        <v>0.5</v>
      </c>
      <c r="M1620" s="28">
        <v>2268.7499999999995</v>
      </c>
    </row>
    <row r="1621" spans="1:13" ht="15.75" customHeight="1" x14ac:dyDescent="0.25">
      <c r="A1621" s="6" t="s">
        <v>14</v>
      </c>
      <c r="B1621" s="6">
        <v>1185732</v>
      </c>
      <c r="C1621" s="7">
        <v>44364</v>
      </c>
      <c r="D1621" s="6" t="s">
        <v>46</v>
      </c>
      <c r="E1621" s="6" t="s">
        <v>69</v>
      </c>
      <c r="F1621" s="6" t="s">
        <v>70</v>
      </c>
      <c r="G1621" s="6" t="s">
        <v>18</v>
      </c>
      <c r="H1621" s="8">
        <v>0.5</v>
      </c>
      <c r="I1621" s="9">
        <v>5750</v>
      </c>
      <c r="J1621" s="10">
        <v>2875</v>
      </c>
      <c r="K1621" s="10">
        <v>1150</v>
      </c>
      <c r="L1621" s="11">
        <v>0.39999999999999997</v>
      </c>
      <c r="M1621" s="28">
        <v>1725</v>
      </c>
    </row>
    <row r="1622" spans="1:13" ht="15.75" customHeight="1" x14ac:dyDescent="0.25">
      <c r="A1622" s="6" t="s">
        <v>14</v>
      </c>
      <c r="B1622" s="6">
        <v>1185732</v>
      </c>
      <c r="C1622" s="7">
        <v>44364</v>
      </c>
      <c r="D1622" s="6" t="s">
        <v>46</v>
      </c>
      <c r="E1622" s="6" t="s">
        <v>69</v>
      </c>
      <c r="F1622" s="6" t="s">
        <v>70</v>
      </c>
      <c r="G1622" s="6" t="s">
        <v>19</v>
      </c>
      <c r="H1622" s="8">
        <v>0.45</v>
      </c>
      <c r="I1622" s="9">
        <v>5500</v>
      </c>
      <c r="J1622" s="10">
        <v>2475</v>
      </c>
      <c r="K1622" s="10">
        <v>742.5</v>
      </c>
      <c r="L1622" s="11">
        <v>0.3</v>
      </c>
      <c r="M1622" s="28">
        <v>1732.5</v>
      </c>
    </row>
    <row r="1623" spans="1:13" ht="15.75" customHeight="1" x14ac:dyDescent="0.25">
      <c r="A1623" s="6" t="s">
        <v>14</v>
      </c>
      <c r="B1623" s="6">
        <v>1185732</v>
      </c>
      <c r="C1623" s="7">
        <v>44364</v>
      </c>
      <c r="D1623" s="6" t="s">
        <v>46</v>
      </c>
      <c r="E1623" s="6" t="s">
        <v>69</v>
      </c>
      <c r="F1623" s="6" t="s">
        <v>70</v>
      </c>
      <c r="G1623" s="6" t="s">
        <v>20</v>
      </c>
      <c r="H1623" s="8">
        <v>0.45</v>
      </c>
      <c r="I1623" s="9">
        <v>5250</v>
      </c>
      <c r="J1623" s="10">
        <v>2362.5</v>
      </c>
      <c r="K1623" s="10">
        <v>826.875</v>
      </c>
      <c r="L1623" s="11">
        <v>0.35</v>
      </c>
      <c r="M1623" s="28">
        <v>1535.625</v>
      </c>
    </row>
    <row r="1624" spans="1:13" ht="15.75" customHeight="1" x14ac:dyDescent="0.25">
      <c r="A1624" s="6" t="s">
        <v>14</v>
      </c>
      <c r="B1624" s="6">
        <v>1185732</v>
      </c>
      <c r="C1624" s="7">
        <v>44364</v>
      </c>
      <c r="D1624" s="6" t="s">
        <v>46</v>
      </c>
      <c r="E1624" s="6" t="s">
        <v>69</v>
      </c>
      <c r="F1624" s="6" t="s">
        <v>70</v>
      </c>
      <c r="G1624" s="6" t="s">
        <v>21</v>
      </c>
      <c r="H1624" s="8">
        <v>0.6</v>
      </c>
      <c r="I1624" s="9">
        <v>5250</v>
      </c>
      <c r="J1624" s="10">
        <v>3150</v>
      </c>
      <c r="K1624" s="10">
        <v>1260</v>
      </c>
      <c r="L1624" s="11">
        <v>0.39999999999999997</v>
      </c>
      <c r="M1624" s="28">
        <v>1890</v>
      </c>
    </row>
    <row r="1625" spans="1:13" ht="15.75" customHeight="1" x14ac:dyDescent="0.25">
      <c r="A1625" s="6" t="s">
        <v>14</v>
      </c>
      <c r="B1625" s="6">
        <v>1185732</v>
      </c>
      <c r="C1625" s="7">
        <v>44364</v>
      </c>
      <c r="D1625" s="6" t="s">
        <v>46</v>
      </c>
      <c r="E1625" s="6" t="s">
        <v>69</v>
      </c>
      <c r="F1625" s="6" t="s">
        <v>70</v>
      </c>
      <c r="G1625" s="6" t="s">
        <v>22</v>
      </c>
      <c r="H1625" s="8">
        <v>0.65</v>
      </c>
      <c r="I1625" s="9">
        <v>6750</v>
      </c>
      <c r="J1625" s="10">
        <v>4387.5</v>
      </c>
      <c r="K1625" s="10">
        <v>2413.125</v>
      </c>
      <c r="L1625" s="11">
        <v>0.55000000000000004</v>
      </c>
      <c r="M1625" s="28">
        <v>1974.375</v>
      </c>
    </row>
    <row r="1626" spans="1:13" ht="15.75" customHeight="1" x14ac:dyDescent="0.25">
      <c r="A1626" s="6" t="s">
        <v>14</v>
      </c>
      <c r="B1626" s="6">
        <v>1185732</v>
      </c>
      <c r="C1626" s="7">
        <v>44392</v>
      </c>
      <c r="D1626" s="6" t="s">
        <v>46</v>
      </c>
      <c r="E1626" s="6" t="s">
        <v>69</v>
      </c>
      <c r="F1626" s="6" t="s">
        <v>70</v>
      </c>
      <c r="G1626" s="6" t="s">
        <v>17</v>
      </c>
      <c r="H1626" s="8">
        <v>0.6</v>
      </c>
      <c r="I1626" s="9">
        <v>9000</v>
      </c>
      <c r="J1626" s="10">
        <v>5400</v>
      </c>
      <c r="K1626" s="10">
        <v>2700</v>
      </c>
      <c r="L1626" s="11">
        <v>0.5</v>
      </c>
      <c r="M1626" s="28">
        <v>2700</v>
      </c>
    </row>
    <row r="1627" spans="1:13" ht="15.75" customHeight="1" x14ac:dyDescent="0.25">
      <c r="A1627" s="6" t="s">
        <v>14</v>
      </c>
      <c r="B1627" s="6">
        <v>1185732</v>
      </c>
      <c r="C1627" s="7">
        <v>44392</v>
      </c>
      <c r="D1627" s="6" t="s">
        <v>46</v>
      </c>
      <c r="E1627" s="6" t="s">
        <v>69</v>
      </c>
      <c r="F1627" s="6" t="s">
        <v>70</v>
      </c>
      <c r="G1627" s="6" t="s">
        <v>18</v>
      </c>
      <c r="H1627" s="8">
        <v>0.55000000000000004</v>
      </c>
      <c r="I1627" s="9">
        <v>6500</v>
      </c>
      <c r="J1627" s="10">
        <v>3575.0000000000005</v>
      </c>
      <c r="K1627" s="10">
        <v>1430</v>
      </c>
      <c r="L1627" s="11">
        <v>0.39999999999999997</v>
      </c>
      <c r="M1627" s="28">
        <v>2145.0000000000005</v>
      </c>
    </row>
    <row r="1628" spans="1:13" ht="15.75" customHeight="1" x14ac:dyDescent="0.25">
      <c r="A1628" s="6" t="s">
        <v>14</v>
      </c>
      <c r="B1628" s="6">
        <v>1185732</v>
      </c>
      <c r="C1628" s="7">
        <v>44392</v>
      </c>
      <c r="D1628" s="6" t="s">
        <v>46</v>
      </c>
      <c r="E1628" s="6" t="s">
        <v>69</v>
      </c>
      <c r="F1628" s="6" t="s">
        <v>70</v>
      </c>
      <c r="G1628" s="6" t="s">
        <v>19</v>
      </c>
      <c r="H1628" s="8">
        <v>0.5</v>
      </c>
      <c r="I1628" s="9">
        <v>5750</v>
      </c>
      <c r="J1628" s="10">
        <v>2875</v>
      </c>
      <c r="K1628" s="10">
        <v>862.5</v>
      </c>
      <c r="L1628" s="11">
        <v>0.3</v>
      </c>
      <c r="M1628" s="28">
        <v>2012.5</v>
      </c>
    </row>
    <row r="1629" spans="1:13" ht="15.75" customHeight="1" x14ac:dyDescent="0.25">
      <c r="A1629" s="6" t="s">
        <v>14</v>
      </c>
      <c r="B1629" s="6">
        <v>1185732</v>
      </c>
      <c r="C1629" s="7">
        <v>44392</v>
      </c>
      <c r="D1629" s="6" t="s">
        <v>46</v>
      </c>
      <c r="E1629" s="6" t="s">
        <v>69</v>
      </c>
      <c r="F1629" s="6" t="s">
        <v>70</v>
      </c>
      <c r="G1629" s="6" t="s">
        <v>20</v>
      </c>
      <c r="H1629" s="8">
        <v>0.5</v>
      </c>
      <c r="I1629" s="9">
        <v>5250</v>
      </c>
      <c r="J1629" s="10">
        <v>2625</v>
      </c>
      <c r="K1629" s="10">
        <v>918.74999999999989</v>
      </c>
      <c r="L1629" s="11">
        <v>0.35</v>
      </c>
      <c r="M1629" s="28">
        <v>1706.25</v>
      </c>
    </row>
    <row r="1630" spans="1:13" ht="15.75" customHeight="1" x14ac:dyDescent="0.25">
      <c r="A1630" s="6" t="s">
        <v>14</v>
      </c>
      <c r="B1630" s="6">
        <v>1185732</v>
      </c>
      <c r="C1630" s="7">
        <v>44392</v>
      </c>
      <c r="D1630" s="6" t="s">
        <v>46</v>
      </c>
      <c r="E1630" s="6" t="s">
        <v>69</v>
      </c>
      <c r="F1630" s="6" t="s">
        <v>70</v>
      </c>
      <c r="G1630" s="6" t="s">
        <v>21</v>
      </c>
      <c r="H1630" s="8">
        <v>0.6</v>
      </c>
      <c r="I1630" s="9">
        <v>5500</v>
      </c>
      <c r="J1630" s="10">
        <v>3300</v>
      </c>
      <c r="K1630" s="10">
        <v>1320</v>
      </c>
      <c r="L1630" s="11">
        <v>0.39999999999999997</v>
      </c>
      <c r="M1630" s="28">
        <v>1980</v>
      </c>
    </row>
    <row r="1631" spans="1:13" ht="15.75" customHeight="1" x14ac:dyDescent="0.25">
      <c r="A1631" s="6" t="s">
        <v>14</v>
      </c>
      <c r="B1631" s="6">
        <v>1185732</v>
      </c>
      <c r="C1631" s="7">
        <v>44392</v>
      </c>
      <c r="D1631" s="6" t="s">
        <v>46</v>
      </c>
      <c r="E1631" s="6" t="s">
        <v>69</v>
      </c>
      <c r="F1631" s="6" t="s">
        <v>70</v>
      </c>
      <c r="G1631" s="6" t="s">
        <v>22</v>
      </c>
      <c r="H1631" s="8">
        <v>0.65</v>
      </c>
      <c r="I1631" s="9">
        <v>7250</v>
      </c>
      <c r="J1631" s="10">
        <v>4712.5</v>
      </c>
      <c r="K1631" s="10">
        <v>2591.875</v>
      </c>
      <c r="L1631" s="11">
        <v>0.55000000000000004</v>
      </c>
      <c r="M1631" s="28">
        <v>2120.625</v>
      </c>
    </row>
    <row r="1632" spans="1:13" ht="15.75" customHeight="1" x14ac:dyDescent="0.25">
      <c r="A1632" s="6" t="s">
        <v>14</v>
      </c>
      <c r="B1632" s="6">
        <v>1185732</v>
      </c>
      <c r="C1632" s="7">
        <v>44424</v>
      </c>
      <c r="D1632" s="6" t="s">
        <v>46</v>
      </c>
      <c r="E1632" s="6" t="s">
        <v>69</v>
      </c>
      <c r="F1632" s="6" t="s">
        <v>70</v>
      </c>
      <c r="G1632" s="6" t="s">
        <v>17</v>
      </c>
      <c r="H1632" s="8">
        <v>0.6</v>
      </c>
      <c r="I1632" s="9">
        <v>8750</v>
      </c>
      <c r="J1632" s="10">
        <v>5250</v>
      </c>
      <c r="K1632" s="10">
        <v>2625</v>
      </c>
      <c r="L1632" s="11">
        <v>0.5</v>
      </c>
      <c r="M1632" s="28">
        <v>2625</v>
      </c>
    </row>
    <row r="1633" spans="1:13" ht="15.75" customHeight="1" x14ac:dyDescent="0.25">
      <c r="A1633" s="6" t="s">
        <v>14</v>
      </c>
      <c r="B1633" s="6">
        <v>1185732</v>
      </c>
      <c r="C1633" s="7">
        <v>44424</v>
      </c>
      <c r="D1633" s="6" t="s">
        <v>46</v>
      </c>
      <c r="E1633" s="6" t="s">
        <v>69</v>
      </c>
      <c r="F1633" s="6" t="s">
        <v>70</v>
      </c>
      <c r="G1633" s="6" t="s">
        <v>18</v>
      </c>
      <c r="H1633" s="8">
        <v>0.55000000000000004</v>
      </c>
      <c r="I1633" s="9">
        <v>6500</v>
      </c>
      <c r="J1633" s="10">
        <v>3575.0000000000005</v>
      </c>
      <c r="K1633" s="10">
        <v>1430</v>
      </c>
      <c r="L1633" s="11">
        <v>0.39999999999999997</v>
      </c>
      <c r="M1633" s="28">
        <v>2145.0000000000005</v>
      </c>
    </row>
    <row r="1634" spans="1:13" ht="15.75" customHeight="1" x14ac:dyDescent="0.25">
      <c r="A1634" s="6" t="s">
        <v>14</v>
      </c>
      <c r="B1634" s="6">
        <v>1185732</v>
      </c>
      <c r="C1634" s="7">
        <v>44424</v>
      </c>
      <c r="D1634" s="6" t="s">
        <v>46</v>
      </c>
      <c r="E1634" s="6" t="s">
        <v>69</v>
      </c>
      <c r="F1634" s="6" t="s">
        <v>70</v>
      </c>
      <c r="G1634" s="6" t="s">
        <v>19</v>
      </c>
      <c r="H1634" s="8">
        <v>0.45000000000000007</v>
      </c>
      <c r="I1634" s="9">
        <v>5750</v>
      </c>
      <c r="J1634" s="10">
        <v>2587.5000000000005</v>
      </c>
      <c r="K1634" s="10">
        <v>776.25000000000011</v>
      </c>
      <c r="L1634" s="11">
        <v>0.3</v>
      </c>
      <c r="M1634" s="28">
        <v>1811.2500000000005</v>
      </c>
    </row>
    <row r="1635" spans="1:13" ht="15.75" customHeight="1" x14ac:dyDescent="0.25">
      <c r="A1635" s="6" t="s">
        <v>14</v>
      </c>
      <c r="B1635" s="6">
        <v>1185732</v>
      </c>
      <c r="C1635" s="7">
        <v>44424</v>
      </c>
      <c r="D1635" s="6" t="s">
        <v>46</v>
      </c>
      <c r="E1635" s="6" t="s">
        <v>69</v>
      </c>
      <c r="F1635" s="6" t="s">
        <v>70</v>
      </c>
      <c r="G1635" s="6" t="s">
        <v>20</v>
      </c>
      <c r="H1635" s="8">
        <v>0.35</v>
      </c>
      <c r="I1635" s="9">
        <v>5250</v>
      </c>
      <c r="J1635" s="10">
        <v>1837.4999999999998</v>
      </c>
      <c r="K1635" s="10">
        <v>643.12499999999989</v>
      </c>
      <c r="L1635" s="11">
        <v>0.35</v>
      </c>
      <c r="M1635" s="28">
        <v>1194.375</v>
      </c>
    </row>
    <row r="1636" spans="1:13" ht="15.75" customHeight="1" x14ac:dyDescent="0.25">
      <c r="A1636" s="6" t="s">
        <v>14</v>
      </c>
      <c r="B1636" s="6">
        <v>1185732</v>
      </c>
      <c r="C1636" s="7">
        <v>44424</v>
      </c>
      <c r="D1636" s="6" t="s">
        <v>46</v>
      </c>
      <c r="E1636" s="6" t="s">
        <v>69</v>
      </c>
      <c r="F1636" s="6" t="s">
        <v>70</v>
      </c>
      <c r="G1636" s="6" t="s">
        <v>21</v>
      </c>
      <c r="H1636" s="8">
        <v>0.45000000000000007</v>
      </c>
      <c r="I1636" s="9">
        <v>5000</v>
      </c>
      <c r="J1636" s="10">
        <v>2250.0000000000005</v>
      </c>
      <c r="K1636" s="10">
        <v>900.00000000000011</v>
      </c>
      <c r="L1636" s="11">
        <v>0.39999999999999997</v>
      </c>
      <c r="M1636" s="28">
        <v>1350.0000000000005</v>
      </c>
    </row>
    <row r="1637" spans="1:13" ht="15.75" customHeight="1" x14ac:dyDescent="0.25">
      <c r="A1637" s="6" t="s">
        <v>14</v>
      </c>
      <c r="B1637" s="6">
        <v>1185732</v>
      </c>
      <c r="C1637" s="7">
        <v>44424</v>
      </c>
      <c r="D1637" s="6" t="s">
        <v>46</v>
      </c>
      <c r="E1637" s="6" t="s">
        <v>69</v>
      </c>
      <c r="F1637" s="6" t="s">
        <v>70</v>
      </c>
      <c r="G1637" s="6" t="s">
        <v>22</v>
      </c>
      <c r="H1637" s="8">
        <v>0.50000000000000011</v>
      </c>
      <c r="I1637" s="9">
        <v>6750</v>
      </c>
      <c r="J1637" s="10">
        <v>3375.0000000000009</v>
      </c>
      <c r="K1637" s="10">
        <v>1856.2500000000007</v>
      </c>
      <c r="L1637" s="11">
        <v>0.55000000000000004</v>
      </c>
      <c r="M1637" s="28">
        <v>1518.7500000000002</v>
      </c>
    </row>
    <row r="1638" spans="1:13" ht="15.75" customHeight="1" x14ac:dyDescent="0.25">
      <c r="A1638" s="6" t="s">
        <v>14</v>
      </c>
      <c r="B1638" s="6">
        <v>1185732</v>
      </c>
      <c r="C1638" s="7">
        <v>44454</v>
      </c>
      <c r="D1638" s="6" t="s">
        <v>46</v>
      </c>
      <c r="E1638" s="6" t="s">
        <v>69</v>
      </c>
      <c r="F1638" s="6" t="s">
        <v>70</v>
      </c>
      <c r="G1638" s="6" t="s">
        <v>17</v>
      </c>
      <c r="H1638" s="8">
        <v>0.45000000000000007</v>
      </c>
      <c r="I1638" s="9">
        <v>8000</v>
      </c>
      <c r="J1638" s="10">
        <v>3600.0000000000005</v>
      </c>
      <c r="K1638" s="10">
        <v>1800.0000000000002</v>
      </c>
      <c r="L1638" s="11">
        <v>0.5</v>
      </c>
      <c r="M1638" s="28">
        <v>1800.0000000000002</v>
      </c>
    </row>
    <row r="1639" spans="1:13" ht="15.75" customHeight="1" x14ac:dyDescent="0.25">
      <c r="A1639" s="6" t="s">
        <v>14</v>
      </c>
      <c r="B1639" s="6">
        <v>1185732</v>
      </c>
      <c r="C1639" s="7">
        <v>44454</v>
      </c>
      <c r="D1639" s="6" t="s">
        <v>46</v>
      </c>
      <c r="E1639" s="6" t="s">
        <v>69</v>
      </c>
      <c r="F1639" s="6" t="s">
        <v>70</v>
      </c>
      <c r="G1639" s="6" t="s">
        <v>18</v>
      </c>
      <c r="H1639" s="8">
        <v>0.40000000000000013</v>
      </c>
      <c r="I1639" s="9">
        <v>6000</v>
      </c>
      <c r="J1639" s="10">
        <v>2400.0000000000009</v>
      </c>
      <c r="K1639" s="10">
        <v>960.00000000000023</v>
      </c>
      <c r="L1639" s="11">
        <v>0.39999999999999997</v>
      </c>
      <c r="M1639" s="28">
        <v>1440.0000000000007</v>
      </c>
    </row>
    <row r="1640" spans="1:13" ht="15.75" customHeight="1" x14ac:dyDescent="0.25">
      <c r="A1640" s="6" t="s">
        <v>14</v>
      </c>
      <c r="B1640" s="6">
        <v>1185732</v>
      </c>
      <c r="C1640" s="7">
        <v>44454</v>
      </c>
      <c r="D1640" s="6" t="s">
        <v>46</v>
      </c>
      <c r="E1640" s="6" t="s">
        <v>69</v>
      </c>
      <c r="F1640" s="6" t="s">
        <v>70</v>
      </c>
      <c r="G1640" s="6" t="s">
        <v>19</v>
      </c>
      <c r="H1640" s="8">
        <v>0.35</v>
      </c>
      <c r="I1640" s="9">
        <v>5000</v>
      </c>
      <c r="J1640" s="10">
        <v>1750</v>
      </c>
      <c r="K1640" s="10">
        <v>525</v>
      </c>
      <c r="L1640" s="11">
        <v>0.3</v>
      </c>
      <c r="M1640" s="28">
        <v>1225</v>
      </c>
    </row>
    <row r="1641" spans="1:13" ht="15.75" customHeight="1" x14ac:dyDescent="0.25">
      <c r="A1641" s="6" t="s">
        <v>14</v>
      </c>
      <c r="B1641" s="6">
        <v>1185732</v>
      </c>
      <c r="C1641" s="7">
        <v>44454</v>
      </c>
      <c r="D1641" s="6" t="s">
        <v>46</v>
      </c>
      <c r="E1641" s="6" t="s">
        <v>69</v>
      </c>
      <c r="F1641" s="6" t="s">
        <v>70</v>
      </c>
      <c r="G1641" s="6" t="s">
        <v>20</v>
      </c>
      <c r="H1641" s="8">
        <v>0.35</v>
      </c>
      <c r="I1641" s="9">
        <v>4750</v>
      </c>
      <c r="J1641" s="10">
        <v>1662.5</v>
      </c>
      <c r="K1641" s="10">
        <v>581.875</v>
      </c>
      <c r="L1641" s="11">
        <v>0.35</v>
      </c>
      <c r="M1641" s="28">
        <v>1080.625</v>
      </c>
    </row>
    <row r="1642" spans="1:13" ht="15.75" customHeight="1" x14ac:dyDescent="0.25">
      <c r="A1642" s="6" t="s">
        <v>14</v>
      </c>
      <c r="B1642" s="6">
        <v>1185732</v>
      </c>
      <c r="C1642" s="7">
        <v>44454</v>
      </c>
      <c r="D1642" s="6" t="s">
        <v>46</v>
      </c>
      <c r="E1642" s="6" t="s">
        <v>69</v>
      </c>
      <c r="F1642" s="6" t="s">
        <v>70</v>
      </c>
      <c r="G1642" s="6" t="s">
        <v>21</v>
      </c>
      <c r="H1642" s="8">
        <v>0.45000000000000007</v>
      </c>
      <c r="I1642" s="9">
        <v>4750</v>
      </c>
      <c r="J1642" s="10">
        <v>2137.5000000000005</v>
      </c>
      <c r="K1642" s="10">
        <v>855.00000000000011</v>
      </c>
      <c r="L1642" s="11">
        <v>0.39999999999999997</v>
      </c>
      <c r="M1642" s="28">
        <v>1282.5000000000005</v>
      </c>
    </row>
    <row r="1643" spans="1:13" ht="15.75" customHeight="1" x14ac:dyDescent="0.25">
      <c r="A1643" s="6" t="s">
        <v>14</v>
      </c>
      <c r="B1643" s="6">
        <v>1185732</v>
      </c>
      <c r="C1643" s="7">
        <v>44454</v>
      </c>
      <c r="D1643" s="6" t="s">
        <v>46</v>
      </c>
      <c r="E1643" s="6" t="s">
        <v>69</v>
      </c>
      <c r="F1643" s="6" t="s">
        <v>70</v>
      </c>
      <c r="G1643" s="6" t="s">
        <v>22</v>
      </c>
      <c r="H1643" s="8">
        <v>0.50000000000000011</v>
      </c>
      <c r="I1643" s="9">
        <v>5750</v>
      </c>
      <c r="J1643" s="10">
        <v>2875.0000000000005</v>
      </c>
      <c r="K1643" s="10">
        <v>1581.2500000000005</v>
      </c>
      <c r="L1643" s="11">
        <v>0.55000000000000004</v>
      </c>
      <c r="M1643" s="28">
        <v>1293.75</v>
      </c>
    </row>
    <row r="1644" spans="1:13" ht="15.75" customHeight="1" x14ac:dyDescent="0.25">
      <c r="A1644" s="6" t="s">
        <v>14</v>
      </c>
      <c r="B1644" s="6">
        <v>1185732</v>
      </c>
      <c r="C1644" s="7">
        <v>44486</v>
      </c>
      <c r="D1644" s="6" t="s">
        <v>46</v>
      </c>
      <c r="E1644" s="6" t="s">
        <v>69</v>
      </c>
      <c r="F1644" s="6" t="s">
        <v>70</v>
      </c>
      <c r="G1644" s="6" t="s">
        <v>17</v>
      </c>
      <c r="H1644" s="8">
        <v>0.50000000000000011</v>
      </c>
      <c r="I1644" s="9">
        <v>7500</v>
      </c>
      <c r="J1644" s="10">
        <v>3750.0000000000009</v>
      </c>
      <c r="K1644" s="10">
        <v>1875.0000000000005</v>
      </c>
      <c r="L1644" s="11">
        <v>0.5</v>
      </c>
      <c r="M1644" s="28">
        <v>1875.0000000000005</v>
      </c>
    </row>
    <row r="1645" spans="1:13" ht="15.75" customHeight="1" x14ac:dyDescent="0.25">
      <c r="A1645" s="6" t="s">
        <v>14</v>
      </c>
      <c r="B1645" s="6">
        <v>1185732</v>
      </c>
      <c r="C1645" s="7">
        <v>44486</v>
      </c>
      <c r="D1645" s="6" t="s">
        <v>46</v>
      </c>
      <c r="E1645" s="6" t="s">
        <v>69</v>
      </c>
      <c r="F1645" s="6" t="s">
        <v>70</v>
      </c>
      <c r="G1645" s="6" t="s">
        <v>18</v>
      </c>
      <c r="H1645" s="8">
        <v>0.40000000000000013</v>
      </c>
      <c r="I1645" s="9">
        <v>5750</v>
      </c>
      <c r="J1645" s="10">
        <v>2300.0000000000009</v>
      </c>
      <c r="K1645" s="10">
        <v>920.00000000000034</v>
      </c>
      <c r="L1645" s="11">
        <v>0.39999999999999997</v>
      </c>
      <c r="M1645" s="28">
        <v>1380.0000000000005</v>
      </c>
    </row>
    <row r="1646" spans="1:13" ht="15.75" customHeight="1" x14ac:dyDescent="0.25">
      <c r="A1646" s="6" t="s">
        <v>14</v>
      </c>
      <c r="B1646" s="6">
        <v>1185732</v>
      </c>
      <c r="C1646" s="7">
        <v>44486</v>
      </c>
      <c r="D1646" s="6" t="s">
        <v>46</v>
      </c>
      <c r="E1646" s="6" t="s">
        <v>69</v>
      </c>
      <c r="F1646" s="6" t="s">
        <v>70</v>
      </c>
      <c r="G1646" s="6" t="s">
        <v>19</v>
      </c>
      <c r="H1646" s="8">
        <v>0.40000000000000013</v>
      </c>
      <c r="I1646" s="9">
        <v>4250</v>
      </c>
      <c r="J1646" s="10">
        <v>1700.0000000000005</v>
      </c>
      <c r="K1646" s="10">
        <v>510.00000000000011</v>
      </c>
      <c r="L1646" s="11">
        <v>0.3</v>
      </c>
      <c r="M1646" s="28">
        <v>1190.0000000000005</v>
      </c>
    </row>
    <row r="1647" spans="1:13" ht="15.75" customHeight="1" x14ac:dyDescent="0.25">
      <c r="A1647" s="6" t="s">
        <v>14</v>
      </c>
      <c r="B1647" s="6">
        <v>1185732</v>
      </c>
      <c r="C1647" s="7">
        <v>44486</v>
      </c>
      <c r="D1647" s="6" t="s">
        <v>46</v>
      </c>
      <c r="E1647" s="6" t="s">
        <v>69</v>
      </c>
      <c r="F1647" s="6" t="s">
        <v>70</v>
      </c>
      <c r="G1647" s="6" t="s">
        <v>20</v>
      </c>
      <c r="H1647" s="8">
        <v>0.40000000000000013</v>
      </c>
      <c r="I1647" s="9">
        <v>4000</v>
      </c>
      <c r="J1647" s="10">
        <v>1600.0000000000005</v>
      </c>
      <c r="K1647" s="10">
        <v>560.00000000000011</v>
      </c>
      <c r="L1647" s="11">
        <v>0.35</v>
      </c>
      <c r="M1647" s="28">
        <v>1040.0000000000005</v>
      </c>
    </row>
    <row r="1648" spans="1:13" ht="15.75" customHeight="1" x14ac:dyDescent="0.25">
      <c r="A1648" s="6" t="s">
        <v>14</v>
      </c>
      <c r="B1648" s="6">
        <v>1185732</v>
      </c>
      <c r="C1648" s="7">
        <v>44486</v>
      </c>
      <c r="D1648" s="6" t="s">
        <v>46</v>
      </c>
      <c r="E1648" s="6" t="s">
        <v>69</v>
      </c>
      <c r="F1648" s="6" t="s">
        <v>70</v>
      </c>
      <c r="G1648" s="6" t="s">
        <v>21</v>
      </c>
      <c r="H1648" s="8">
        <v>0.50000000000000011</v>
      </c>
      <c r="I1648" s="9">
        <v>4000</v>
      </c>
      <c r="J1648" s="10">
        <v>2000.0000000000005</v>
      </c>
      <c r="K1648" s="10">
        <v>800.00000000000011</v>
      </c>
      <c r="L1648" s="11">
        <v>0.39999999999999997</v>
      </c>
      <c r="M1648" s="28">
        <v>1200.0000000000005</v>
      </c>
    </row>
    <row r="1649" spans="1:13" ht="15.75" customHeight="1" x14ac:dyDescent="0.25">
      <c r="A1649" s="6" t="s">
        <v>14</v>
      </c>
      <c r="B1649" s="6">
        <v>1185732</v>
      </c>
      <c r="C1649" s="7">
        <v>44486</v>
      </c>
      <c r="D1649" s="6" t="s">
        <v>46</v>
      </c>
      <c r="E1649" s="6" t="s">
        <v>69</v>
      </c>
      <c r="F1649" s="6" t="s">
        <v>70</v>
      </c>
      <c r="G1649" s="6" t="s">
        <v>22</v>
      </c>
      <c r="H1649" s="8">
        <v>0.55000000000000004</v>
      </c>
      <c r="I1649" s="9">
        <v>5250</v>
      </c>
      <c r="J1649" s="10">
        <v>2887.5000000000005</v>
      </c>
      <c r="K1649" s="10">
        <v>1588.1250000000005</v>
      </c>
      <c r="L1649" s="11">
        <v>0.55000000000000004</v>
      </c>
      <c r="M1649" s="28">
        <v>1299.375</v>
      </c>
    </row>
    <row r="1650" spans="1:13" ht="15.75" customHeight="1" x14ac:dyDescent="0.25">
      <c r="A1650" s="6" t="s">
        <v>14</v>
      </c>
      <c r="B1650" s="6">
        <v>1185732</v>
      </c>
      <c r="C1650" s="7">
        <v>44516</v>
      </c>
      <c r="D1650" s="6" t="s">
        <v>46</v>
      </c>
      <c r="E1650" s="6" t="s">
        <v>69</v>
      </c>
      <c r="F1650" s="6" t="s">
        <v>70</v>
      </c>
      <c r="G1650" s="6" t="s">
        <v>17</v>
      </c>
      <c r="H1650" s="8">
        <v>0.50000000000000011</v>
      </c>
      <c r="I1650" s="9">
        <v>6750</v>
      </c>
      <c r="J1650" s="10">
        <v>3375.0000000000009</v>
      </c>
      <c r="K1650" s="10">
        <v>1687.5000000000005</v>
      </c>
      <c r="L1650" s="11">
        <v>0.5</v>
      </c>
      <c r="M1650" s="28">
        <v>1687.5000000000005</v>
      </c>
    </row>
    <row r="1651" spans="1:13" ht="15.75" customHeight="1" x14ac:dyDescent="0.25">
      <c r="A1651" s="6" t="s">
        <v>14</v>
      </c>
      <c r="B1651" s="6">
        <v>1185732</v>
      </c>
      <c r="C1651" s="7">
        <v>44516</v>
      </c>
      <c r="D1651" s="6" t="s">
        <v>46</v>
      </c>
      <c r="E1651" s="6" t="s">
        <v>69</v>
      </c>
      <c r="F1651" s="6" t="s">
        <v>70</v>
      </c>
      <c r="G1651" s="6" t="s">
        <v>18</v>
      </c>
      <c r="H1651" s="8">
        <v>0.45000000000000012</v>
      </c>
      <c r="I1651" s="9">
        <v>5000</v>
      </c>
      <c r="J1651" s="10">
        <v>2250.0000000000005</v>
      </c>
      <c r="K1651" s="10">
        <v>900.00000000000011</v>
      </c>
      <c r="L1651" s="11">
        <v>0.39999999999999997</v>
      </c>
      <c r="M1651" s="28">
        <v>1350.0000000000005</v>
      </c>
    </row>
    <row r="1652" spans="1:13" ht="15.75" customHeight="1" x14ac:dyDescent="0.25">
      <c r="A1652" s="6" t="s">
        <v>14</v>
      </c>
      <c r="B1652" s="6">
        <v>1185732</v>
      </c>
      <c r="C1652" s="7">
        <v>44516</v>
      </c>
      <c r="D1652" s="6" t="s">
        <v>46</v>
      </c>
      <c r="E1652" s="6" t="s">
        <v>69</v>
      </c>
      <c r="F1652" s="6" t="s">
        <v>70</v>
      </c>
      <c r="G1652" s="6" t="s">
        <v>19</v>
      </c>
      <c r="H1652" s="8">
        <v>0.45000000000000012</v>
      </c>
      <c r="I1652" s="9">
        <v>4450</v>
      </c>
      <c r="J1652" s="10">
        <v>2002.5000000000005</v>
      </c>
      <c r="K1652" s="10">
        <v>600.75000000000011</v>
      </c>
      <c r="L1652" s="11">
        <v>0.3</v>
      </c>
      <c r="M1652" s="28">
        <v>1401.7500000000005</v>
      </c>
    </row>
    <row r="1653" spans="1:13" ht="15.75" customHeight="1" x14ac:dyDescent="0.25">
      <c r="A1653" s="6" t="s">
        <v>14</v>
      </c>
      <c r="B1653" s="6">
        <v>1185732</v>
      </c>
      <c r="C1653" s="7">
        <v>44516</v>
      </c>
      <c r="D1653" s="6" t="s">
        <v>46</v>
      </c>
      <c r="E1653" s="6" t="s">
        <v>69</v>
      </c>
      <c r="F1653" s="6" t="s">
        <v>70</v>
      </c>
      <c r="G1653" s="6" t="s">
        <v>20</v>
      </c>
      <c r="H1653" s="8">
        <v>0.45000000000000012</v>
      </c>
      <c r="I1653" s="9">
        <v>4750</v>
      </c>
      <c r="J1653" s="10">
        <v>2137.5000000000005</v>
      </c>
      <c r="K1653" s="10">
        <v>748.12500000000011</v>
      </c>
      <c r="L1653" s="11">
        <v>0.35</v>
      </c>
      <c r="M1653" s="28">
        <v>1389.3750000000005</v>
      </c>
    </row>
    <row r="1654" spans="1:13" ht="15.75" customHeight="1" x14ac:dyDescent="0.25">
      <c r="A1654" s="6" t="s">
        <v>14</v>
      </c>
      <c r="B1654" s="6">
        <v>1185732</v>
      </c>
      <c r="C1654" s="7">
        <v>44516</v>
      </c>
      <c r="D1654" s="6" t="s">
        <v>46</v>
      </c>
      <c r="E1654" s="6" t="s">
        <v>69</v>
      </c>
      <c r="F1654" s="6" t="s">
        <v>70</v>
      </c>
      <c r="G1654" s="6" t="s">
        <v>21</v>
      </c>
      <c r="H1654" s="8">
        <v>0.6</v>
      </c>
      <c r="I1654" s="9">
        <v>4500</v>
      </c>
      <c r="J1654" s="10">
        <v>2700</v>
      </c>
      <c r="K1654" s="10">
        <v>1080</v>
      </c>
      <c r="L1654" s="11">
        <v>0.39999999999999997</v>
      </c>
      <c r="M1654" s="28">
        <v>1620</v>
      </c>
    </row>
    <row r="1655" spans="1:13" ht="15.75" customHeight="1" x14ac:dyDescent="0.25">
      <c r="A1655" s="6" t="s">
        <v>14</v>
      </c>
      <c r="B1655" s="6">
        <v>1185732</v>
      </c>
      <c r="C1655" s="7">
        <v>44516</v>
      </c>
      <c r="D1655" s="6" t="s">
        <v>46</v>
      </c>
      <c r="E1655" s="6" t="s">
        <v>69</v>
      </c>
      <c r="F1655" s="6" t="s">
        <v>70</v>
      </c>
      <c r="G1655" s="6" t="s">
        <v>22</v>
      </c>
      <c r="H1655" s="8">
        <v>0.64999999999999991</v>
      </c>
      <c r="I1655" s="9">
        <v>6250</v>
      </c>
      <c r="J1655" s="10">
        <v>4062.4999999999995</v>
      </c>
      <c r="K1655" s="10">
        <v>2234.375</v>
      </c>
      <c r="L1655" s="11">
        <v>0.55000000000000004</v>
      </c>
      <c r="M1655" s="28">
        <v>1828.1249999999995</v>
      </c>
    </row>
    <row r="1656" spans="1:13" ht="15.75" customHeight="1" x14ac:dyDescent="0.25">
      <c r="A1656" s="6" t="s">
        <v>14</v>
      </c>
      <c r="B1656" s="6">
        <v>1185732</v>
      </c>
      <c r="C1656" s="7">
        <v>44545</v>
      </c>
      <c r="D1656" s="6" t="s">
        <v>46</v>
      </c>
      <c r="E1656" s="6" t="s">
        <v>69</v>
      </c>
      <c r="F1656" s="6" t="s">
        <v>70</v>
      </c>
      <c r="G1656" s="6" t="s">
        <v>17</v>
      </c>
      <c r="H1656" s="8">
        <v>0.6</v>
      </c>
      <c r="I1656" s="9">
        <v>8500</v>
      </c>
      <c r="J1656" s="10">
        <v>5100</v>
      </c>
      <c r="K1656" s="10">
        <v>2550</v>
      </c>
      <c r="L1656" s="11">
        <v>0.5</v>
      </c>
      <c r="M1656" s="28">
        <v>2550</v>
      </c>
    </row>
    <row r="1657" spans="1:13" ht="15.75" customHeight="1" x14ac:dyDescent="0.25">
      <c r="A1657" s="6" t="s">
        <v>14</v>
      </c>
      <c r="B1657" s="6">
        <v>1185732</v>
      </c>
      <c r="C1657" s="7">
        <v>44545</v>
      </c>
      <c r="D1657" s="6" t="s">
        <v>46</v>
      </c>
      <c r="E1657" s="6" t="s">
        <v>69</v>
      </c>
      <c r="F1657" s="6" t="s">
        <v>70</v>
      </c>
      <c r="G1657" s="6" t="s">
        <v>18</v>
      </c>
      <c r="H1657" s="8">
        <v>0.5</v>
      </c>
      <c r="I1657" s="9">
        <v>6500</v>
      </c>
      <c r="J1657" s="10">
        <v>3250</v>
      </c>
      <c r="K1657" s="10">
        <v>1300</v>
      </c>
      <c r="L1657" s="11">
        <v>0.39999999999999997</v>
      </c>
      <c r="M1657" s="28">
        <v>1950</v>
      </c>
    </row>
    <row r="1658" spans="1:13" ht="15.75" customHeight="1" x14ac:dyDescent="0.25">
      <c r="A1658" s="6" t="s">
        <v>14</v>
      </c>
      <c r="B1658" s="6">
        <v>1185732</v>
      </c>
      <c r="C1658" s="7">
        <v>44545</v>
      </c>
      <c r="D1658" s="6" t="s">
        <v>46</v>
      </c>
      <c r="E1658" s="6" t="s">
        <v>69</v>
      </c>
      <c r="F1658" s="6" t="s">
        <v>70</v>
      </c>
      <c r="G1658" s="6" t="s">
        <v>19</v>
      </c>
      <c r="H1658" s="8">
        <v>0.5</v>
      </c>
      <c r="I1658" s="9">
        <v>6000</v>
      </c>
      <c r="J1658" s="10">
        <v>3000</v>
      </c>
      <c r="K1658" s="10">
        <v>900</v>
      </c>
      <c r="L1658" s="11">
        <v>0.3</v>
      </c>
      <c r="M1658" s="28">
        <v>2100</v>
      </c>
    </row>
    <row r="1659" spans="1:13" ht="15.75" customHeight="1" x14ac:dyDescent="0.25">
      <c r="A1659" s="6" t="s">
        <v>14</v>
      </c>
      <c r="B1659" s="6">
        <v>1185732</v>
      </c>
      <c r="C1659" s="7">
        <v>44545</v>
      </c>
      <c r="D1659" s="6" t="s">
        <v>46</v>
      </c>
      <c r="E1659" s="6" t="s">
        <v>69</v>
      </c>
      <c r="F1659" s="6" t="s">
        <v>70</v>
      </c>
      <c r="G1659" s="6" t="s">
        <v>20</v>
      </c>
      <c r="H1659" s="8">
        <v>0.5</v>
      </c>
      <c r="I1659" s="9">
        <v>5500</v>
      </c>
      <c r="J1659" s="10">
        <v>2750</v>
      </c>
      <c r="K1659" s="10">
        <v>962.49999999999989</v>
      </c>
      <c r="L1659" s="11">
        <v>0.35</v>
      </c>
      <c r="M1659" s="28">
        <v>1787.5</v>
      </c>
    </row>
    <row r="1660" spans="1:13" ht="15.75" customHeight="1" x14ac:dyDescent="0.25">
      <c r="A1660" s="6" t="s">
        <v>14</v>
      </c>
      <c r="B1660" s="6">
        <v>1185732</v>
      </c>
      <c r="C1660" s="7">
        <v>44545</v>
      </c>
      <c r="D1660" s="6" t="s">
        <v>46</v>
      </c>
      <c r="E1660" s="6" t="s">
        <v>69</v>
      </c>
      <c r="F1660" s="6" t="s">
        <v>70</v>
      </c>
      <c r="G1660" s="6" t="s">
        <v>21</v>
      </c>
      <c r="H1660" s="8">
        <v>0.6</v>
      </c>
      <c r="I1660" s="9">
        <v>5500</v>
      </c>
      <c r="J1660" s="10">
        <v>3300</v>
      </c>
      <c r="K1660" s="10">
        <v>1320</v>
      </c>
      <c r="L1660" s="11">
        <v>0.39999999999999997</v>
      </c>
      <c r="M1660" s="28">
        <v>1980</v>
      </c>
    </row>
    <row r="1661" spans="1:13" ht="15.75" customHeight="1" x14ac:dyDescent="0.25">
      <c r="A1661" s="6" t="s">
        <v>14</v>
      </c>
      <c r="B1661" s="6">
        <v>1185732</v>
      </c>
      <c r="C1661" s="7">
        <v>44545</v>
      </c>
      <c r="D1661" s="6" t="s">
        <v>46</v>
      </c>
      <c r="E1661" s="6" t="s">
        <v>69</v>
      </c>
      <c r="F1661" s="6" t="s">
        <v>70</v>
      </c>
      <c r="G1661" s="6" t="s">
        <v>22</v>
      </c>
      <c r="H1661" s="8">
        <v>0.64999999999999991</v>
      </c>
      <c r="I1661" s="9">
        <v>6500</v>
      </c>
      <c r="J1661" s="10">
        <v>4224.9999999999991</v>
      </c>
      <c r="K1661" s="10">
        <v>2323.7499999999995</v>
      </c>
      <c r="L1661" s="11">
        <v>0.55000000000000004</v>
      </c>
      <c r="M1661" s="28">
        <v>1901.2499999999995</v>
      </c>
    </row>
    <row r="1662" spans="1:13" ht="15.75" customHeight="1" x14ac:dyDescent="0.25">
      <c r="A1662" s="6" t="s">
        <v>14</v>
      </c>
      <c r="B1662" s="6">
        <v>1185732</v>
      </c>
      <c r="C1662" s="7">
        <v>44214</v>
      </c>
      <c r="D1662" s="6" t="s">
        <v>33</v>
      </c>
      <c r="E1662" s="6" t="s">
        <v>71</v>
      </c>
      <c r="F1662" s="6" t="s">
        <v>72</v>
      </c>
      <c r="G1662" s="6" t="s">
        <v>17</v>
      </c>
      <c r="H1662" s="8">
        <v>0.3</v>
      </c>
      <c r="I1662" s="9">
        <v>6250</v>
      </c>
      <c r="J1662" s="10">
        <v>1875</v>
      </c>
      <c r="K1662" s="10">
        <v>750</v>
      </c>
      <c r="L1662" s="11">
        <v>0.4</v>
      </c>
      <c r="M1662" s="28">
        <v>1125</v>
      </c>
    </row>
    <row r="1663" spans="1:13" ht="15.75" customHeight="1" x14ac:dyDescent="0.25">
      <c r="A1663" s="6" t="s">
        <v>14</v>
      </c>
      <c r="B1663" s="6">
        <v>1185732</v>
      </c>
      <c r="C1663" s="7">
        <v>44214</v>
      </c>
      <c r="D1663" s="6" t="s">
        <v>33</v>
      </c>
      <c r="E1663" s="6" t="s">
        <v>71</v>
      </c>
      <c r="F1663" s="6" t="s">
        <v>72</v>
      </c>
      <c r="G1663" s="6" t="s">
        <v>18</v>
      </c>
      <c r="H1663" s="8">
        <v>0.3</v>
      </c>
      <c r="I1663" s="9">
        <v>4250</v>
      </c>
      <c r="J1663" s="10">
        <v>1275</v>
      </c>
      <c r="K1663" s="10">
        <v>446.25</v>
      </c>
      <c r="L1663" s="11">
        <v>0.35</v>
      </c>
      <c r="M1663" s="28">
        <v>828.75</v>
      </c>
    </row>
    <row r="1664" spans="1:13" ht="15.75" customHeight="1" x14ac:dyDescent="0.25">
      <c r="A1664" s="6" t="s">
        <v>14</v>
      </c>
      <c r="B1664" s="6">
        <v>1185732</v>
      </c>
      <c r="C1664" s="7">
        <v>44214</v>
      </c>
      <c r="D1664" s="6" t="s">
        <v>33</v>
      </c>
      <c r="E1664" s="6" t="s">
        <v>71</v>
      </c>
      <c r="F1664" s="6" t="s">
        <v>72</v>
      </c>
      <c r="G1664" s="6" t="s">
        <v>19</v>
      </c>
      <c r="H1664" s="8">
        <v>0.2</v>
      </c>
      <c r="I1664" s="9">
        <v>4250</v>
      </c>
      <c r="J1664" s="10">
        <v>850</v>
      </c>
      <c r="K1664" s="10">
        <v>297.5</v>
      </c>
      <c r="L1664" s="11">
        <v>0.35</v>
      </c>
      <c r="M1664" s="28">
        <v>552.5</v>
      </c>
    </row>
    <row r="1665" spans="1:13" ht="15.75" customHeight="1" x14ac:dyDescent="0.25">
      <c r="A1665" s="6" t="s">
        <v>14</v>
      </c>
      <c r="B1665" s="6">
        <v>1185732</v>
      </c>
      <c r="C1665" s="7">
        <v>44214</v>
      </c>
      <c r="D1665" s="6" t="s">
        <v>33</v>
      </c>
      <c r="E1665" s="6" t="s">
        <v>71</v>
      </c>
      <c r="F1665" s="6" t="s">
        <v>72</v>
      </c>
      <c r="G1665" s="6" t="s">
        <v>20</v>
      </c>
      <c r="H1665" s="8">
        <v>0.25000000000000006</v>
      </c>
      <c r="I1665" s="9">
        <v>2750</v>
      </c>
      <c r="J1665" s="10">
        <v>687.50000000000011</v>
      </c>
      <c r="K1665" s="10">
        <v>275.00000000000006</v>
      </c>
      <c r="L1665" s="11">
        <v>0.4</v>
      </c>
      <c r="M1665" s="28">
        <v>412.50000000000006</v>
      </c>
    </row>
    <row r="1666" spans="1:13" ht="15.75" customHeight="1" x14ac:dyDescent="0.25">
      <c r="A1666" s="6" t="s">
        <v>14</v>
      </c>
      <c r="B1666" s="6">
        <v>1185732</v>
      </c>
      <c r="C1666" s="7">
        <v>44214</v>
      </c>
      <c r="D1666" s="6" t="s">
        <v>33</v>
      </c>
      <c r="E1666" s="6" t="s">
        <v>71</v>
      </c>
      <c r="F1666" s="6" t="s">
        <v>72</v>
      </c>
      <c r="G1666" s="6" t="s">
        <v>21</v>
      </c>
      <c r="H1666" s="8">
        <v>0.39999999999999997</v>
      </c>
      <c r="I1666" s="9">
        <v>3250</v>
      </c>
      <c r="J1666" s="10">
        <v>1300</v>
      </c>
      <c r="K1666" s="10">
        <v>454.99999999999994</v>
      </c>
      <c r="L1666" s="11">
        <v>0.35</v>
      </c>
      <c r="M1666" s="28">
        <v>845</v>
      </c>
    </row>
    <row r="1667" spans="1:13" ht="15.75" customHeight="1" x14ac:dyDescent="0.25">
      <c r="A1667" s="6" t="s">
        <v>14</v>
      </c>
      <c r="B1667" s="6">
        <v>1185732</v>
      </c>
      <c r="C1667" s="7">
        <v>44214</v>
      </c>
      <c r="D1667" s="6" t="s">
        <v>33</v>
      </c>
      <c r="E1667" s="6" t="s">
        <v>71</v>
      </c>
      <c r="F1667" s="6" t="s">
        <v>72</v>
      </c>
      <c r="G1667" s="6" t="s">
        <v>22</v>
      </c>
      <c r="H1667" s="8">
        <v>0.3</v>
      </c>
      <c r="I1667" s="9">
        <v>4250</v>
      </c>
      <c r="J1667" s="10">
        <v>1275</v>
      </c>
      <c r="K1667" s="10">
        <v>637.5</v>
      </c>
      <c r="L1667" s="11">
        <v>0.5</v>
      </c>
      <c r="M1667" s="28">
        <v>637.5</v>
      </c>
    </row>
    <row r="1668" spans="1:13" ht="15.75" customHeight="1" x14ac:dyDescent="0.25">
      <c r="A1668" s="6" t="s">
        <v>14</v>
      </c>
      <c r="B1668" s="6">
        <v>1185732</v>
      </c>
      <c r="C1668" s="7">
        <v>44245</v>
      </c>
      <c r="D1668" s="6" t="s">
        <v>33</v>
      </c>
      <c r="E1668" s="6" t="s">
        <v>71</v>
      </c>
      <c r="F1668" s="6" t="s">
        <v>72</v>
      </c>
      <c r="G1668" s="6" t="s">
        <v>17</v>
      </c>
      <c r="H1668" s="8">
        <v>0.3</v>
      </c>
      <c r="I1668" s="9">
        <v>6750</v>
      </c>
      <c r="J1668" s="10">
        <v>2025</v>
      </c>
      <c r="K1668" s="10">
        <v>810</v>
      </c>
      <c r="L1668" s="11">
        <v>0.4</v>
      </c>
      <c r="M1668" s="28">
        <v>1215</v>
      </c>
    </row>
    <row r="1669" spans="1:13" ht="15.75" customHeight="1" x14ac:dyDescent="0.25">
      <c r="A1669" s="6" t="s">
        <v>14</v>
      </c>
      <c r="B1669" s="6">
        <v>1185732</v>
      </c>
      <c r="C1669" s="7">
        <v>44245</v>
      </c>
      <c r="D1669" s="6" t="s">
        <v>33</v>
      </c>
      <c r="E1669" s="6" t="s">
        <v>71</v>
      </c>
      <c r="F1669" s="6" t="s">
        <v>72</v>
      </c>
      <c r="G1669" s="6" t="s">
        <v>18</v>
      </c>
      <c r="H1669" s="8">
        <v>0.3</v>
      </c>
      <c r="I1669" s="9">
        <v>3250</v>
      </c>
      <c r="J1669" s="10">
        <v>975</v>
      </c>
      <c r="K1669" s="10">
        <v>341.25</v>
      </c>
      <c r="L1669" s="11">
        <v>0.35</v>
      </c>
      <c r="M1669" s="28">
        <v>633.75</v>
      </c>
    </row>
    <row r="1670" spans="1:13" ht="15.75" customHeight="1" x14ac:dyDescent="0.25">
      <c r="A1670" s="6" t="s">
        <v>14</v>
      </c>
      <c r="B1670" s="6">
        <v>1185732</v>
      </c>
      <c r="C1670" s="7">
        <v>44245</v>
      </c>
      <c r="D1670" s="6" t="s">
        <v>33</v>
      </c>
      <c r="E1670" s="6" t="s">
        <v>71</v>
      </c>
      <c r="F1670" s="6" t="s">
        <v>72</v>
      </c>
      <c r="G1670" s="6" t="s">
        <v>19</v>
      </c>
      <c r="H1670" s="8">
        <v>0.2</v>
      </c>
      <c r="I1670" s="9">
        <v>3750</v>
      </c>
      <c r="J1670" s="10">
        <v>750</v>
      </c>
      <c r="K1670" s="10">
        <v>262.5</v>
      </c>
      <c r="L1670" s="11">
        <v>0.35</v>
      </c>
      <c r="M1670" s="28">
        <v>487.5</v>
      </c>
    </row>
    <row r="1671" spans="1:13" ht="15.75" customHeight="1" x14ac:dyDescent="0.25">
      <c r="A1671" s="6" t="s">
        <v>14</v>
      </c>
      <c r="B1671" s="6">
        <v>1185732</v>
      </c>
      <c r="C1671" s="7">
        <v>44245</v>
      </c>
      <c r="D1671" s="6" t="s">
        <v>33</v>
      </c>
      <c r="E1671" s="6" t="s">
        <v>71</v>
      </c>
      <c r="F1671" s="6" t="s">
        <v>72</v>
      </c>
      <c r="G1671" s="6" t="s">
        <v>20</v>
      </c>
      <c r="H1671" s="8">
        <v>0.25000000000000006</v>
      </c>
      <c r="I1671" s="9">
        <v>2500</v>
      </c>
      <c r="J1671" s="10">
        <v>625.00000000000011</v>
      </c>
      <c r="K1671" s="10">
        <v>250.00000000000006</v>
      </c>
      <c r="L1671" s="11">
        <v>0.4</v>
      </c>
      <c r="M1671" s="28">
        <v>375.00000000000006</v>
      </c>
    </row>
    <row r="1672" spans="1:13" ht="15.75" customHeight="1" x14ac:dyDescent="0.25">
      <c r="A1672" s="6" t="s">
        <v>14</v>
      </c>
      <c r="B1672" s="6">
        <v>1185732</v>
      </c>
      <c r="C1672" s="7">
        <v>44245</v>
      </c>
      <c r="D1672" s="6" t="s">
        <v>33</v>
      </c>
      <c r="E1672" s="6" t="s">
        <v>71</v>
      </c>
      <c r="F1672" s="6" t="s">
        <v>72</v>
      </c>
      <c r="G1672" s="6" t="s">
        <v>21</v>
      </c>
      <c r="H1672" s="8">
        <v>0.39999999999999997</v>
      </c>
      <c r="I1672" s="9">
        <v>3250</v>
      </c>
      <c r="J1672" s="10">
        <v>1300</v>
      </c>
      <c r="K1672" s="10">
        <v>454.99999999999994</v>
      </c>
      <c r="L1672" s="11">
        <v>0.35</v>
      </c>
      <c r="M1672" s="28">
        <v>845</v>
      </c>
    </row>
    <row r="1673" spans="1:13" ht="15.75" customHeight="1" x14ac:dyDescent="0.25">
      <c r="A1673" s="6" t="s">
        <v>14</v>
      </c>
      <c r="B1673" s="6">
        <v>1185732</v>
      </c>
      <c r="C1673" s="7">
        <v>44245</v>
      </c>
      <c r="D1673" s="6" t="s">
        <v>33</v>
      </c>
      <c r="E1673" s="6" t="s">
        <v>71</v>
      </c>
      <c r="F1673" s="6" t="s">
        <v>72</v>
      </c>
      <c r="G1673" s="6" t="s">
        <v>22</v>
      </c>
      <c r="H1673" s="8">
        <v>0.3</v>
      </c>
      <c r="I1673" s="9">
        <v>4000</v>
      </c>
      <c r="J1673" s="10">
        <v>1200</v>
      </c>
      <c r="K1673" s="10">
        <v>600</v>
      </c>
      <c r="L1673" s="11">
        <v>0.5</v>
      </c>
      <c r="M1673" s="28">
        <v>600</v>
      </c>
    </row>
    <row r="1674" spans="1:13" ht="15.75" customHeight="1" x14ac:dyDescent="0.25">
      <c r="A1674" s="6" t="s">
        <v>14</v>
      </c>
      <c r="B1674" s="6">
        <v>1185732</v>
      </c>
      <c r="C1674" s="7">
        <v>44272</v>
      </c>
      <c r="D1674" s="6" t="s">
        <v>33</v>
      </c>
      <c r="E1674" s="6" t="s">
        <v>71</v>
      </c>
      <c r="F1674" s="6" t="s">
        <v>72</v>
      </c>
      <c r="G1674" s="6" t="s">
        <v>17</v>
      </c>
      <c r="H1674" s="8">
        <v>0.35000000000000003</v>
      </c>
      <c r="I1674" s="9">
        <v>6200</v>
      </c>
      <c r="J1674" s="10">
        <v>2170</v>
      </c>
      <c r="K1674" s="10">
        <v>868</v>
      </c>
      <c r="L1674" s="11">
        <v>0.4</v>
      </c>
      <c r="M1674" s="28">
        <v>1302</v>
      </c>
    </row>
    <row r="1675" spans="1:13" ht="15.75" customHeight="1" x14ac:dyDescent="0.25">
      <c r="A1675" s="6" t="s">
        <v>14</v>
      </c>
      <c r="B1675" s="6">
        <v>1185732</v>
      </c>
      <c r="C1675" s="7">
        <v>44272</v>
      </c>
      <c r="D1675" s="6" t="s">
        <v>33</v>
      </c>
      <c r="E1675" s="6" t="s">
        <v>71</v>
      </c>
      <c r="F1675" s="6" t="s">
        <v>72</v>
      </c>
      <c r="G1675" s="6" t="s">
        <v>18</v>
      </c>
      <c r="H1675" s="8">
        <v>0.35000000000000003</v>
      </c>
      <c r="I1675" s="9">
        <v>3000</v>
      </c>
      <c r="J1675" s="10">
        <v>1050</v>
      </c>
      <c r="K1675" s="10">
        <v>367.5</v>
      </c>
      <c r="L1675" s="11">
        <v>0.35</v>
      </c>
      <c r="M1675" s="28">
        <v>682.5</v>
      </c>
    </row>
    <row r="1676" spans="1:13" ht="15.75" customHeight="1" x14ac:dyDescent="0.25">
      <c r="A1676" s="6" t="s">
        <v>14</v>
      </c>
      <c r="B1676" s="6">
        <v>1185732</v>
      </c>
      <c r="C1676" s="7">
        <v>44272</v>
      </c>
      <c r="D1676" s="6" t="s">
        <v>33</v>
      </c>
      <c r="E1676" s="6" t="s">
        <v>71</v>
      </c>
      <c r="F1676" s="6" t="s">
        <v>72</v>
      </c>
      <c r="G1676" s="6" t="s">
        <v>19</v>
      </c>
      <c r="H1676" s="8">
        <v>0.25000000000000006</v>
      </c>
      <c r="I1676" s="9">
        <v>3500</v>
      </c>
      <c r="J1676" s="10">
        <v>875.00000000000023</v>
      </c>
      <c r="K1676" s="10">
        <v>306.25000000000006</v>
      </c>
      <c r="L1676" s="11">
        <v>0.35</v>
      </c>
      <c r="M1676" s="28">
        <v>568.75000000000023</v>
      </c>
    </row>
    <row r="1677" spans="1:13" ht="15.75" customHeight="1" x14ac:dyDescent="0.25">
      <c r="A1677" s="6" t="s">
        <v>14</v>
      </c>
      <c r="B1677" s="6">
        <v>1185732</v>
      </c>
      <c r="C1677" s="7">
        <v>44272</v>
      </c>
      <c r="D1677" s="6" t="s">
        <v>33</v>
      </c>
      <c r="E1677" s="6" t="s">
        <v>71</v>
      </c>
      <c r="F1677" s="6" t="s">
        <v>72</v>
      </c>
      <c r="G1677" s="6" t="s">
        <v>20</v>
      </c>
      <c r="H1677" s="8">
        <v>0.3</v>
      </c>
      <c r="I1677" s="9">
        <v>2000</v>
      </c>
      <c r="J1677" s="10">
        <v>600</v>
      </c>
      <c r="K1677" s="10">
        <v>240</v>
      </c>
      <c r="L1677" s="11">
        <v>0.4</v>
      </c>
      <c r="M1677" s="28">
        <v>360</v>
      </c>
    </row>
    <row r="1678" spans="1:13" ht="15.75" customHeight="1" x14ac:dyDescent="0.25">
      <c r="A1678" s="6" t="s">
        <v>14</v>
      </c>
      <c r="B1678" s="6">
        <v>1185732</v>
      </c>
      <c r="C1678" s="7">
        <v>44272</v>
      </c>
      <c r="D1678" s="6" t="s">
        <v>33</v>
      </c>
      <c r="E1678" s="6" t="s">
        <v>71</v>
      </c>
      <c r="F1678" s="6" t="s">
        <v>72</v>
      </c>
      <c r="G1678" s="6" t="s">
        <v>21</v>
      </c>
      <c r="H1678" s="8">
        <v>0.45</v>
      </c>
      <c r="I1678" s="9">
        <v>2500</v>
      </c>
      <c r="J1678" s="10">
        <v>1125</v>
      </c>
      <c r="K1678" s="10">
        <v>393.75</v>
      </c>
      <c r="L1678" s="11">
        <v>0.35</v>
      </c>
      <c r="M1678" s="28">
        <v>731.25</v>
      </c>
    </row>
    <row r="1679" spans="1:13" ht="15.75" customHeight="1" x14ac:dyDescent="0.25">
      <c r="A1679" s="6" t="s">
        <v>14</v>
      </c>
      <c r="B1679" s="6">
        <v>1185732</v>
      </c>
      <c r="C1679" s="7">
        <v>44272</v>
      </c>
      <c r="D1679" s="6" t="s">
        <v>33</v>
      </c>
      <c r="E1679" s="6" t="s">
        <v>71</v>
      </c>
      <c r="F1679" s="6" t="s">
        <v>72</v>
      </c>
      <c r="G1679" s="6" t="s">
        <v>22</v>
      </c>
      <c r="H1679" s="8">
        <v>0.35000000000000003</v>
      </c>
      <c r="I1679" s="9">
        <v>3500</v>
      </c>
      <c r="J1679" s="10">
        <v>1225.0000000000002</v>
      </c>
      <c r="K1679" s="10">
        <v>612.50000000000011</v>
      </c>
      <c r="L1679" s="11">
        <v>0.5</v>
      </c>
      <c r="M1679" s="28">
        <v>612.50000000000011</v>
      </c>
    </row>
    <row r="1680" spans="1:13" ht="15.75" customHeight="1" x14ac:dyDescent="0.25">
      <c r="A1680" s="6" t="s">
        <v>14</v>
      </c>
      <c r="B1680" s="6">
        <v>1185732</v>
      </c>
      <c r="C1680" s="7">
        <v>44304</v>
      </c>
      <c r="D1680" s="6" t="s">
        <v>33</v>
      </c>
      <c r="E1680" s="6" t="s">
        <v>71</v>
      </c>
      <c r="F1680" s="6" t="s">
        <v>72</v>
      </c>
      <c r="G1680" s="6" t="s">
        <v>17</v>
      </c>
      <c r="H1680" s="8">
        <v>0.35000000000000003</v>
      </c>
      <c r="I1680" s="9">
        <v>5750</v>
      </c>
      <c r="J1680" s="10">
        <v>2012.5000000000002</v>
      </c>
      <c r="K1680" s="10">
        <v>805.00000000000011</v>
      </c>
      <c r="L1680" s="11">
        <v>0.4</v>
      </c>
      <c r="M1680" s="28">
        <v>1207.5</v>
      </c>
    </row>
    <row r="1681" spans="1:13" ht="15.75" customHeight="1" x14ac:dyDescent="0.25">
      <c r="A1681" s="6" t="s">
        <v>14</v>
      </c>
      <c r="B1681" s="6">
        <v>1185732</v>
      </c>
      <c r="C1681" s="7">
        <v>44304</v>
      </c>
      <c r="D1681" s="6" t="s">
        <v>33</v>
      </c>
      <c r="E1681" s="6" t="s">
        <v>71</v>
      </c>
      <c r="F1681" s="6" t="s">
        <v>72</v>
      </c>
      <c r="G1681" s="6" t="s">
        <v>18</v>
      </c>
      <c r="H1681" s="8">
        <v>0.30000000000000004</v>
      </c>
      <c r="I1681" s="9">
        <v>2750</v>
      </c>
      <c r="J1681" s="10">
        <v>825.00000000000011</v>
      </c>
      <c r="K1681" s="10">
        <v>288.75</v>
      </c>
      <c r="L1681" s="11">
        <v>0.35</v>
      </c>
      <c r="M1681" s="28">
        <v>536.25000000000011</v>
      </c>
    </row>
    <row r="1682" spans="1:13" ht="15.75" customHeight="1" x14ac:dyDescent="0.25">
      <c r="A1682" s="6" t="s">
        <v>14</v>
      </c>
      <c r="B1682" s="6">
        <v>1185732</v>
      </c>
      <c r="C1682" s="7">
        <v>44304</v>
      </c>
      <c r="D1682" s="6" t="s">
        <v>33</v>
      </c>
      <c r="E1682" s="6" t="s">
        <v>71</v>
      </c>
      <c r="F1682" s="6" t="s">
        <v>72</v>
      </c>
      <c r="G1682" s="6" t="s">
        <v>19</v>
      </c>
      <c r="H1682" s="8">
        <v>0.20000000000000007</v>
      </c>
      <c r="I1682" s="9">
        <v>2750</v>
      </c>
      <c r="J1682" s="10">
        <v>550.00000000000023</v>
      </c>
      <c r="K1682" s="10">
        <v>192.50000000000006</v>
      </c>
      <c r="L1682" s="11">
        <v>0.35</v>
      </c>
      <c r="M1682" s="28">
        <v>357.50000000000017</v>
      </c>
    </row>
    <row r="1683" spans="1:13" ht="15.75" customHeight="1" x14ac:dyDescent="0.25">
      <c r="A1683" s="6" t="s">
        <v>14</v>
      </c>
      <c r="B1683" s="6">
        <v>1185732</v>
      </c>
      <c r="C1683" s="7">
        <v>44304</v>
      </c>
      <c r="D1683" s="6" t="s">
        <v>33</v>
      </c>
      <c r="E1683" s="6" t="s">
        <v>71</v>
      </c>
      <c r="F1683" s="6" t="s">
        <v>72</v>
      </c>
      <c r="G1683" s="6" t="s">
        <v>20</v>
      </c>
      <c r="H1683" s="8">
        <v>0.25</v>
      </c>
      <c r="I1683" s="9">
        <v>2000</v>
      </c>
      <c r="J1683" s="10">
        <v>500</v>
      </c>
      <c r="K1683" s="10">
        <v>200</v>
      </c>
      <c r="L1683" s="11">
        <v>0.4</v>
      </c>
      <c r="M1683" s="28">
        <v>300</v>
      </c>
    </row>
    <row r="1684" spans="1:13" ht="15.75" customHeight="1" x14ac:dyDescent="0.25">
      <c r="A1684" s="6" t="s">
        <v>14</v>
      </c>
      <c r="B1684" s="6">
        <v>1185732</v>
      </c>
      <c r="C1684" s="7">
        <v>44304</v>
      </c>
      <c r="D1684" s="6" t="s">
        <v>33</v>
      </c>
      <c r="E1684" s="6" t="s">
        <v>71</v>
      </c>
      <c r="F1684" s="6" t="s">
        <v>72</v>
      </c>
      <c r="G1684" s="6" t="s">
        <v>21</v>
      </c>
      <c r="H1684" s="8">
        <v>0.4</v>
      </c>
      <c r="I1684" s="9">
        <v>2250</v>
      </c>
      <c r="J1684" s="10">
        <v>900</v>
      </c>
      <c r="K1684" s="10">
        <v>315</v>
      </c>
      <c r="L1684" s="11">
        <v>0.35</v>
      </c>
      <c r="M1684" s="28">
        <v>585</v>
      </c>
    </row>
    <row r="1685" spans="1:13" ht="15.75" customHeight="1" x14ac:dyDescent="0.25">
      <c r="A1685" s="6" t="s">
        <v>14</v>
      </c>
      <c r="B1685" s="6">
        <v>1185732</v>
      </c>
      <c r="C1685" s="7">
        <v>44304</v>
      </c>
      <c r="D1685" s="6" t="s">
        <v>33</v>
      </c>
      <c r="E1685" s="6" t="s">
        <v>71</v>
      </c>
      <c r="F1685" s="6" t="s">
        <v>72</v>
      </c>
      <c r="G1685" s="6" t="s">
        <v>22</v>
      </c>
      <c r="H1685" s="8">
        <v>0.30000000000000004</v>
      </c>
      <c r="I1685" s="9">
        <v>3500</v>
      </c>
      <c r="J1685" s="10">
        <v>1050.0000000000002</v>
      </c>
      <c r="K1685" s="10">
        <v>525.00000000000011</v>
      </c>
      <c r="L1685" s="11">
        <v>0.5</v>
      </c>
      <c r="M1685" s="28">
        <v>525.00000000000011</v>
      </c>
    </row>
    <row r="1686" spans="1:13" ht="15.75" customHeight="1" x14ac:dyDescent="0.25">
      <c r="A1686" s="6" t="s">
        <v>14</v>
      </c>
      <c r="B1686" s="6">
        <v>1185732</v>
      </c>
      <c r="C1686" s="7">
        <v>44335</v>
      </c>
      <c r="D1686" s="6" t="s">
        <v>33</v>
      </c>
      <c r="E1686" s="6" t="s">
        <v>71</v>
      </c>
      <c r="F1686" s="6" t="s">
        <v>72</v>
      </c>
      <c r="G1686" s="6" t="s">
        <v>17</v>
      </c>
      <c r="H1686" s="8">
        <v>0.4</v>
      </c>
      <c r="I1686" s="9">
        <v>6200</v>
      </c>
      <c r="J1686" s="10">
        <v>2480</v>
      </c>
      <c r="K1686" s="10">
        <v>992</v>
      </c>
      <c r="L1686" s="11">
        <v>0.4</v>
      </c>
      <c r="M1686" s="28">
        <v>1488</v>
      </c>
    </row>
    <row r="1687" spans="1:13" ht="15.75" customHeight="1" x14ac:dyDescent="0.25">
      <c r="A1687" s="6" t="s">
        <v>14</v>
      </c>
      <c r="B1687" s="6">
        <v>1185732</v>
      </c>
      <c r="C1687" s="7">
        <v>44335</v>
      </c>
      <c r="D1687" s="6" t="s">
        <v>33</v>
      </c>
      <c r="E1687" s="6" t="s">
        <v>71</v>
      </c>
      <c r="F1687" s="6" t="s">
        <v>72</v>
      </c>
      <c r="G1687" s="6" t="s">
        <v>18</v>
      </c>
      <c r="H1687" s="8">
        <v>0.35000000000000009</v>
      </c>
      <c r="I1687" s="9">
        <v>3250</v>
      </c>
      <c r="J1687" s="10">
        <v>1137.5000000000002</v>
      </c>
      <c r="K1687" s="10">
        <v>398.12500000000006</v>
      </c>
      <c r="L1687" s="11">
        <v>0.35</v>
      </c>
      <c r="M1687" s="28">
        <v>739.37500000000023</v>
      </c>
    </row>
    <row r="1688" spans="1:13" ht="15.75" customHeight="1" x14ac:dyDescent="0.25">
      <c r="A1688" s="6" t="s">
        <v>14</v>
      </c>
      <c r="B1688" s="6">
        <v>1185732</v>
      </c>
      <c r="C1688" s="7">
        <v>44335</v>
      </c>
      <c r="D1688" s="6" t="s">
        <v>33</v>
      </c>
      <c r="E1688" s="6" t="s">
        <v>71</v>
      </c>
      <c r="F1688" s="6" t="s">
        <v>72</v>
      </c>
      <c r="G1688" s="6" t="s">
        <v>19</v>
      </c>
      <c r="H1688" s="8">
        <v>0.30000000000000004</v>
      </c>
      <c r="I1688" s="9">
        <v>3000</v>
      </c>
      <c r="J1688" s="10">
        <v>900.00000000000011</v>
      </c>
      <c r="K1688" s="10">
        <v>315</v>
      </c>
      <c r="L1688" s="11">
        <v>0.35</v>
      </c>
      <c r="M1688" s="28">
        <v>585.00000000000011</v>
      </c>
    </row>
    <row r="1689" spans="1:13" ht="15.75" customHeight="1" x14ac:dyDescent="0.25">
      <c r="A1689" s="6" t="s">
        <v>14</v>
      </c>
      <c r="B1689" s="6">
        <v>1185732</v>
      </c>
      <c r="C1689" s="7">
        <v>44335</v>
      </c>
      <c r="D1689" s="6" t="s">
        <v>33</v>
      </c>
      <c r="E1689" s="6" t="s">
        <v>71</v>
      </c>
      <c r="F1689" s="6" t="s">
        <v>72</v>
      </c>
      <c r="G1689" s="6" t="s">
        <v>20</v>
      </c>
      <c r="H1689" s="8">
        <v>0.30000000000000004</v>
      </c>
      <c r="I1689" s="9">
        <v>2250</v>
      </c>
      <c r="J1689" s="10">
        <v>675.00000000000011</v>
      </c>
      <c r="K1689" s="10">
        <v>270.00000000000006</v>
      </c>
      <c r="L1689" s="11">
        <v>0.4</v>
      </c>
      <c r="M1689" s="28">
        <v>405.00000000000006</v>
      </c>
    </row>
    <row r="1690" spans="1:13" ht="15.75" customHeight="1" x14ac:dyDescent="0.25">
      <c r="A1690" s="6" t="s">
        <v>14</v>
      </c>
      <c r="B1690" s="6">
        <v>1185732</v>
      </c>
      <c r="C1690" s="7">
        <v>44335</v>
      </c>
      <c r="D1690" s="6" t="s">
        <v>33</v>
      </c>
      <c r="E1690" s="6" t="s">
        <v>71</v>
      </c>
      <c r="F1690" s="6" t="s">
        <v>72</v>
      </c>
      <c r="G1690" s="6" t="s">
        <v>21</v>
      </c>
      <c r="H1690" s="8">
        <v>0.44999999999999996</v>
      </c>
      <c r="I1690" s="9">
        <v>2500</v>
      </c>
      <c r="J1690" s="10">
        <v>1125</v>
      </c>
      <c r="K1690" s="10">
        <v>393.75</v>
      </c>
      <c r="L1690" s="11">
        <v>0.35</v>
      </c>
      <c r="M1690" s="28">
        <v>731.25</v>
      </c>
    </row>
    <row r="1691" spans="1:13" ht="15.75" customHeight="1" x14ac:dyDescent="0.25">
      <c r="A1691" s="6" t="s">
        <v>14</v>
      </c>
      <c r="B1691" s="6">
        <v>1185732</v>
      </c>
      <c r="C1691" s="7">
        <v>44335</v>
      </c>
      <c r="D1691" s="6" t="s">
        <v>33</v>
      </c>
      <c r="E1691" s="6" t="s">
        <v>71</v>
      </c>
      <c r="F1691" s="6" t="s">
        <v>72</v>
      </c>
      <c r="G1691" s="6" t="s">
        <v>22</v>
      </c>
      <c r="H1691" s="8">
        <v>0.49999999999999994</v>
      </c>
      <c r="I1691" s="9">
        <v>3500</v>
      </c>
      <c r="J1691" s="10">
        <v>1749.9999999999998</v>
      </c>
      <c r="K1691" s="10">
        <v>874.99999999999989</v>
      </c>
      <c r="L1691" s="11">
        <v>0.5</v>
      </c>
      <c r="M1691" s="28">
        <v>874.99999999999989</v>
      </c>
    </row>
    <row r="1692" spans="1:13" ht="15.75" customHeight="1" x14ac:dyDescent="0.25">
      <c r="A1692" s="6" t="s">
        <v>14</v>
      </c>
      <c r="B1692" s="6">
        <v>1185732</v>
      </c>
      <c r="C1692" s="7">
        <v>44365</v>
      </c>
      <c r="D1692" s="6" t="s">
        <v>33</v>
      </c>
      <c r="E1692" s="6" t="s">
        <v>71</v>
      </c>
      <c r="F1692" s="6" t="s">
        <v>72</v>
      </c>
      <c r="G1692" s="6" t="s">
        <v>17</v>
      </c>
      <c r="H1692" s="8">
        <v>0.35000000000000003</v>
      </c>
      <c r="I1692" s="9">
        <v>6000</v>
      </c>
      <c r="J1692" s="10">
        <v>2100</v>
      </c>
      <c r="K1692" s="10">
        <v>840</v>
      </c>
      <c r="L1692" s="11">
        <v>0.4</v>
      </c>
      <c r="M1692" s="28">
        <v>1260</v>
      </c>
    </row>
    <row r="1693" spans="1:13" ht="15.75" customHeight="1" x14ac:dyDescent="0.25">
      <c r="A1693" s="6" t="s">
        <v>14</v>
      </c>
      <c r="B1693" s="6">
        <v>1185732</v>
      </c>
      <c r="C1693" s="7">
        <v>44365</v>
      </c>
      <c r="D1693" s="6" t="s">
        <v>33</v>
      </c>
      <c r="E1693" s="6" t="s">
        <v>71</v>
      </c>
      <c r="F1693" s="6" t="s">
        <v>72</v>
      </c>
      <c r="G1693" s="6" t="s">
        <v>18</v>
      </c>
      <c r="H1693" s="8">
        <v>0.3000000000000001</v>
      </c>
      <c r="I1693" s="9">
        <v>3500</v>
      </c>
      <c r="J1693" s="10">
        <v>1050.0000000000005</v>
      </c>
      <c r="K1693" s="10">
        <v>367.50000000000011</v>
      </c>
      <c r="L1693" s="11">
        <v>0.35</v>
      </c>
      <c r="M1693" s="28">
        <v>682.50000000000034</v>
      </c>
    </row>
    <row r="1694" spans="1:13" ht="15.75" customHeight="1" x14ac:dyDescent="0.25">
      <c r="A1694" s="6" t="s">
        <v>14</v>
      </c>
      <c r="B1694" s="6">
        <v>1185732</v>
      </c>
      <c r="C1694" s="7">
        <v>44365</v>
      </c>
      <c r="D1694" s="6" t="s">
        <v>33</v>
      </c>
      <c r="E1694" s="6" t="s">
        <v>71</v>
      </c>
      <c r="F1694" s="6" t="s">
        <v>72</v>
      </c>
      <c r="G1694" s="6" t="s">
        <v>19</v>
      </c>
      <c r="H1694" s="8">
        <v>0.25000000000000006</v>
      </c>
      <c r="I1694" s="9">
        <v>3750</v>
      </c>
      <c r="J1694" s="10">
        <v>937.50000000000023</v>
      </c>
      <c r="K1694" s="10">
        <v>328.12500000000006</v>
      </c>
      <c r="L1694" s="11">
        <v>0.35</v>
      </c>
      <c r="M1694" s="28">
        <v>609.37500000000023</v>
      </c>
    </row>
    <row r="1695" spans="1:13" ht="15.75" customHeight="1" x14ac:dyDescent="0.25">
      <c r="A1695" s="6" t="s">
        <v>14</v>
      </c>
      <c r="B1695" s="6">
        <v>1185732</v>
      </c>
      <c r="C1695" s="7">
        <v>44365</v>
      </c>
      <c r="D1695" s="6" t="s">
        <v>33</v>
      </c>
      <c r="E1695" s="6" t="s">
        <v>71</v>
      </c>
      <c r="F1695" s="6" t="s">
        <v>72</v>
      </c>
      <c r="G1695" s="6" t="s">
        <v>20</v>
      </c>
      <c r="H1695" s="8">
        <v>0.25000000000000006</v>
      </c>
      <c r="I1695" s="9">
        <v>3500</v>
      </c>
      <c r="J1695" s="10">
        <v>875.00000000000023</v>
      </c>
      <c r="K1695" s="10">
        <v>350.00000000000011</v>
      </c>
      <c r="L1695" s="11">
        <v>0.4</v>
      </c>
      <c r="M1695" s="28">
        <v>525.00000000000011</v>
      </c>
    </row>
    <row r="1696" spans="1:13" ht="15.75" customHeight="1" x14ac:dyDescent="0.25">
      <c r="A1696" s="6" t="s">
        <v>14</v>
      </c>
      <c r="B1696" s="6">
        <v>1185732</v>
      </c>
      <c r="C1696" s="7">
        <v>44365</v>
      </c>
      <c r="D1696" s="6" t="s">
        <v>33</v>
      </c>
      <c r="E1696" s="6" t="s">
        <v>71</v>
      </c>
      <c r="F1696" s="6" t="s">
        <v>72</v>
      </c>
      <c r="G1696" s="6" t="s">
        <v>21</v>
      </c>
      <c r="H1696" s="8">
        <v>0.4</v>
      </c>
      <c r="I1696" s="9">
        <v>3500</v>
      </c>
      <c r="J1696" s="10">
        <v>1400</v>
      </c>
      <c r="K1696" s="10">
        <v>489.99999999999994</v>
      </c>
      <c r="L1696" s="11">
        <v>0.35</v>
      </c>
      <c r="M1696" s="28">
        <v>910</v>
      </c>
    </row>
    <row r="1697" spans="1:13" ht="15.75" customHeight="1" x14ac:dyDescent="0.25">
      <c r="A1697" s="6" t="s">
        <v>14</v>
      </c>
      <c r="B1697" s="6">
        <v>1185732</v>
      </c>
      <c r="C1697" s="7">
        <v>44365</v>
      </c>
      <c r="D1697" s="6" t="s">
        <v>33</v>
      </c>
      <c r="E1697" s="6" t="s">
        <v>71</v>
      </c>
      <c r="F1697" s="6" t="s">
        <v>72</v>
      </c>
      <c r="G1697" s="6" t="s">
        <v>22</v>
      </c>
      <c r="H1697" s="8">
        <v>0.45</v>
      </c>
      <c r="I1697" s="9">
        <v>5250</v>
      </c>
      <c r="J1697" s="10">
        <v>2362.5</v>
      </c>
      <c r="K1697" s="10">
        <v>1181.25</v>
      </c>
      <c r="L1697" s="11">
        <v>0.5</v>
      </c>
      <c r="M1697" s="28">
        <v>1181.25</v>
      </c>
    </row>
    <row r="1698" spans="1:13" ht="15.75" customHeight="1" x14ac:dyDescent="0.25">
      <c r="A1698" s="6" t="s">
        <v>14</v>
      </c>
      <c r="B1698" s="6">
        <v>1185732</v>
      </c>
      <c r="C1698" s="7">
        <v>44394</v>
      </c>
      <c r="D1698" s="6" t="s">
        <v>33</v>
      </c>
      <c r="E1698" s="6" t="s">
        <v>71</v>
      </c>
      <c r="F1698" s="6" t="s">
        <v>72</v>
      </c>
      <c r="G1698" s="6" t="s">
        <v>17</v>
      </c>
      <c r="H1698" s="8">
        <v>0.4</v>
      </c>
      <c r="I1698" s="9">
        <v>7500</v>
      </c>
      <c r="J1698" s="10">
        <v>3000</v>
      </c>
      <c r="K1698" s="10">
        <v>1200</v>
      </c>
      <c r="L1698" s="11">
        <v>0.4</v>
      </c>
      <c r="M1698" s="28">
        <v>1800</v>
      </c>
    </row>
    <row r="1699" spans="1:13" ht="15.75" customHeight="1" x14ac:dyDescent="0.25">
      <c r="A1699" s="6" t="s">
        <v>14</v>
      </c>
      <c r="B1699" s="6">
        <v>1185732</v>
      </c>
      <c r="C1699" s="7">
        <v>44394</v>
      </c>
      <c r="D1699" s="6" t="s">
        <v>33</v>
      </c>
      <c r="E1699" s="6" t="s">
        <v>71</v>
      </c>
      <c r="F1699" s="6" t="s">
        <v>72</v>
      </c>
      <c r="G1699" s="6" t="s">
        <v>18</v>
      </c>
      <c r="H1699" s="8">
        <v>0.35000000000000009</v>
      </c>
      <c r="I1699" s="9">
        <v>5000</v>
      </c>
      <c r="J1699" s="10">
        <v>1750.0000000000005</v>
      </c>
      <c r="K1699" s="10">
        <v>612.50000000000011</v>
      </c>
      <c r="L1699" s="11">
        <v>0.35</v>
      </c>
      <c r="M1699" s="28">
        <v>1137.5000000000005</v>
      </c>
    </row>
    <row r="1700" spans="1:13" ht="15.75" customHeight="1" x14ac:dyDescent="0.25">
      <c r="A1700" s="6" t="s">
        <v>14</v>
      </c>
      <c r="B1700" s="6">
        <v>1185732</v>
      </c>
      <c r="C1700" s="7">
        <v>44394</v>
      </c>
      <c r="D1700" s="6" t="s">
        <v>33</v>
      </c>
      <c r="E1700" s="6" t="s">
        <v>71</v>
      </c>
      <c r="F1700" s="6" t="s">
        <v>72</v>
      </c>
      <c r="G1700" s="6" t="s">
        <v>19</v>
      </c>
      <c r="H1700" s="8">
        <v>0.30000000000000004</v>
      </c>
      <c r="I1700" s="9">
        <v>4250</v>
      </c>
      <c r="J1700" s="10">
        <v>1275.0000000000002</v>
      </c>
      <c r="K1700" s="10">
        <v>446.25000000000006</v>
      </c>
      <c r="L1700" s="11">
        <v>0.35</v>
      </c>
      <c r="M1700" s="28">
        <v>828.75000000000023</v>
      </c>
    </row>
    <row r="1701" spans="1:13" ht="15.75" customHeight="1" x14ac:dyDescent="0.25">
      <c r="A1701" s="6" t="s">
        <v>14</v>
      </c>
      <c r="B1701" s="6">
        <v>1185732</v>
      </c>
      <c r="C1701" s="7">
        <v>44394</v>
      </c>
      <c r="D1701" s="6" t="s">
        <v>33</v>
      </c>
      <c r="E1701" s="6" t="s">
        <v>71</v>
      </c>
      <c r="F1701" s="6" t="s">
        <v>72</v>
      </c>
      <c r="G1701" s="6" t="s">
        <v>20</v>
      </c>
      <c r="H1701" s="8">
        <v>0.30000000000000004</v>
      </c>
      <c r="I1701" s="9">
        <v>3750</v>
      </c>
      <c r="J1701" s="10">
        <v>1125.0000000000002</v>
      </c>
      <c r="K1701" s="10">
        <v>450.00000000000011</v>
      </c>
      <c r="L1701" s="11">
        <v>0.4</v>
      </c>
      <c r="M1701" s="28">
        <v>675.00000000000011</v>
      </c>
    </row>
    <row r="1702" spans="1:13" ht="15.75" customHeight="1" x14ac:dyDescent="0.25">
      <c r="A1702" s="6" t="s">
        <v>14</v>
      </c>
      <c r="B1702" s="6">
        <v>1185732</v>
      </c>
      <c r="C1702" s="7">
        <v>44394</v>
      </c>
      <c r="D1702" s="6" t="s">
        <v>33</v>
      </c>
      <c r="E1702" s="6" t="s">
        <v>71</v>
      </c>
      <c r="F1702" s="6" t="s">
        <v>72</v>
      </c>
      <c r="G1702" s="6" t="s">
        <v>21</v>
      </c>
      <c r="H1702" s="8">
        <v>0.4</v>
      </c>
      <c r="I1702" s="9">
        <v>3750</v>
      </c>
      <c r="J1702" s="10">
        <v>1500</v>
      </c>
      <c r="K1702" s="10">
        <v>525</v>
      </c>
      <c r="L1702" s="11">
        <v>0.35</v>
      </c>
      <c r="M1702" s="28">
        <v>975</v>
      </c>
    </row>
    <row r="1703" spans="1:13" ht="15.75" customHeight="1" x14ac:dyDescent="0.25">
      <c r="A1703" s="6" t="s">
        <v>14</v>
      </c>
      <c r="B1703" s="6">
        <v>1185732</v>
      </c>
      <c r="C1703" s="7">
        <v>44394</v>
      </c>
      <c r="D1703" s="6" t="s">
        <v>33</v>
      </c>
      <c r="E1703" s="6" t="s">
        <v>71</v>
      </c>
      <c r="F1703" s="6" t="s">
        <v>72</v>
      </c>
      <c r="G1703" s="6" t="s">
        <v>22</v>
      </c>
      <c r="H1703" s="8">
        <v>0.45</v>
      </c>
      <c r="I1703" s="9">
        <v>5500</v>
      </c>
      <c r="J1703" s="10">
        <v>2475</v>
      </c>
      <c r="K1703" s="10">
        <v>1237.5</v>
      </c>
      <c r="L1703" s="11">
        <v>0.5</v>
      </c>
      <c r="M1703" s="28">
        <v>1237.5</v>
      </c>
    </row>
    <row r="1704" spans="1:13" ht="15.75" customHeight="1" x14ac:dyDescent="0.25">
      <c r="A1704" s="6" t="s">
        <v>14</v>
      </c>
      <c r="B1704" s="6">
        <v>1185732</v>
      </c>
      <c r="C1704" s="7">
        <v>44426</v>
      </c>
      <c r="D1704" s="6" t="s">
        <v>33</v>
      </c>
      <c r="E1704" s="6" t="s">
        <v>71</v>
      </c>
      <c r="F1704" s="6" t="s">
        <v>72</v>
      </c>
      <c r="G1704" s="6" t="s">
        <v>17</v>
      </c>
      <c r="H1704" s="8">
        <v>0.4</v>
      </c>
      <c r="I1704" s="9">
        <v>7000</v>
      </c>
      <c r="J1704" s="10">
        <v>2800</v>
      </c>
      <c r="K1704" s="10">
        <v>1120</v>
      </c>
      <c r="L1704" s="11">
        <v>0.4</v>
      </c>
      <c r="M1704" s="28">
        <v>1680</v>
      </c>
    </row>
    <row r="1705" spans="1:13" ht="15.75" customHeight="1" x14ac:dyDescent="0.25">
      <c r="A1705" s="6" t="s">
        <v>14</v>
      </c>
      <c r="B1705" s="6">
        <v>1185732</v>
      </c>
      <c r="C1705" s="7">
        <v>44426</v>
      </c>
      <c r="D1705" s="6" t="s">
        <v>33</v>
      </c>
      <c r="E1705" s="6" t="s">
        <v>71</v>
      </c>
      <c r="F1705" s="6" t="s">
        <v>72</v>
      </c>
      <c r="G1705" s="6" t="s">
        <v>18</v>
      </c>
      <c r="H1705" s="8">
        <v>0.40000000000000008</v>
      </c>
      <c r="I1705" s="9">
        <v>4750</v>
      </c>
      <c r="J1705" s="10">
        <v>1900.0000000000005</v>
      </c>
      <c r="K1705" s="10">
        <v>665.00000000000011</v>
      </c>
      <c r="L1705" s="11">
        <v>0.35</v>
      </c>
      <c r="M1705" s="28">
        <v>1235.0000000000005</v>
      </c>
    </row>
    <row r="1706" spans="1:13" ht="15.75" customHeight="1" x14ac:dyDescent="0.25">
      <c r="A1706" s="6" t="s">
        <v>14</v>
      </c>
      <c r="B1706" s="6">
        <v>1185732</v>
      </c>
      <c r="C1706" s="7">
        <v>44426</v>
      </c>
      <c r="D1706" s="6" t="s">
        <v>33</v>
      </c>
      <c r="E1706" s="6" t="s">
        <v>71</v>
      </c>
      <c r="F1706" s="6" t="s">
        <v>72</v>
      </c>
      <c r="G1706" s="6" t="s">
        <v>19</v>
      </c>
      <c r="H1706" s="8">
        <v>0.35000000000000003</v>
      </c>
      <c r="I1706" s="9">
        <v>4000</v>
      </c>
      <c r="J1706" s="10">
        <v>1400.0000000000002</v>
      </c>
      <c r="K1706" s="10">
        <v>490.00000000000006</v>
      </c>
      <c r="L1706" s="11">
        <v>0.35</v>
      </c>
      <c r="M1706" s="28">
        <v>910.00000000000023</v>
      </c>
    </row>
    <row r="1707" spans="1:13" ht="15.75" customHeight="1" x14ac:dyDescent="0.25">
      <c r="A1707" s="6" t="s">
        <v>14</v>
      </c>
      <c r="B1707" s="6">
        <v>1185732</v>
      </c>
      <c r="C1707" s="7">
        <v>44426</v>
      </c>
      <c r="D1707" s="6" t="s">
        <v>33</v>
      </c>
      <c r="E1707" s="6" t="s">
        <v>71</v>
      </c>
      <c r="F1707" s="6" t="s">
        <v>72</v>
      </c>
      <c r="G1707" s="6" t="s">
        <v>20</v>
      </c>
      <c r="H1707" s="8">
        <v>0.25000000000000006</v>
      </c>
      <c r="I1707" s="9">
        <v>3250</v>
      </c>
      <c r="J1707" s="10">
        <v>812.50000000000023</v>
      </c>
      <c r="K1707" s="10">
        <v>325.00000000000011</v>
      </c>
      <c r="L1707" s="11">
        <v>0.4</v>
      </c>
      <c r="M1707" s="28">
        <v>487.50000000000011</v>
      </c>
    </row>
    <row r="1708" spans="1:13" ht="15.75" customHeight="1" x14ac:dyDescent="0.25">
      <c r="A1708" s="6" t="s">
        <v>14</v>
      </c>
      <c r="B1708" s="6">
        <v>1185732</v>
      </c>
      <c r="C1708" s="7">
        <v>44426</v>
      </c>
      <c r="D1708" s="6" t="s">
        <v>33</v>
      </c>
      <c r="E1708" s="6" t="s">
        <v>71</v>
      </c>
      <c r="F1708" s="6" t="s">
        <v>72</v>
      </c>
      <c r="G1708" s="6" t="s">
        <v>21</v>
      </c>
      <c r="H1708" s="8">
        <v>0.35000000000000003</v>
      </c>
      <c r="I1708" s="9">
        <v>3000</v>
      </c>
      <c r="J1708" s="10">
        <v>1050</v>
      </c>
      <c r="K1708" s="10">
        <v>367.5</v>
      </c>
      <c r="L1708" s="11">
        <v>0.35</v>
      </c>
      <c r="M1708" s="28">
        <v>682.5</v>
      </c>
    </row>
    <row r="1709" spans="1:13" ht="15.75" customHeight="1" x14ac:dyDescent="0.25">
      <c r="A1709" s="6" t="s">
        <v>14</v>
      </c>
      <c r="B1709" s="6">
        <v>1185732</v>
      </c>
      <c r="C1709" s="7">
        <v>44426</v>
      </c>
      <c r="D1709" s="6" t="s">
        <v>33</v>
      </c>
      <c r="E1709" s="6" t="s">
        <v>71</v>
      </c>
      <c r="F1709" s="6" t="s">
        <v>72</v>
      </c>
      <c r="G1709" s="6" t="s">
        <v>22</v>
      </c>
      <c r="H1709" s="8">
        <v>0.4</v>
      </c>
      <c r="I1709" s="9">
        <v>4750</v>
      </c>
      <c r="J1709" s="10">
        <v>1900</v>
      </c>
      <c r="K1709" s="10">
        <v>950</v>
      </c>
      <c r="L1709" s="11">
        <v>0.5</v>
      </c>
      <c r="M1709" s="28">
        <v>950</v>
      </c>
    </row>
    <row r="1710" spans="1:13" ht="15.75" customHeight="1" x14ac:dyDescent="0.25">
      <c r="A1710" s="6" t="s">
        <v>14</v>
      </c>
      <c r="B1710" s="6">
        <v>1185732</v>
      </c>
      <c r="C1710" s="7">
        <v>44458</v>
      </c>
      <c r="D1710" s="6" t="s">
        <v>33</v>
      </c>
      <c r="E1710" s="6" t="s">
        <v>71</v>
      </c>
      <c r="F1710" s="6" t="s">
        <v>72</v>
      </c>
      <c r="G1710" s="6" t="s">
        <v>17</v>
      </c>
      <c r="H1710" s="8">
        <v>0.35000000000000003</v>
      </c>
      <c r="I1710" s="9">
        <v>6000</v>
      </c>
      <c r="J1710" s="10">
        <v>2100</v>
      </c>
      <c r="K1710" s="10">
        <v>840</v>
      </c>
      <c r="L1710" s="11">
        <v>0.4</v>
      </c>
      <c r="M1710" s="28">
        <v>1260</v>
      </c>
    </row>
    <row r="1711" spans="1:13" ht="15.75" customHeight="1" x14ac:dyDescent="0.25">
      <c r="A1711" s="6" t="s">
        <v>14</v>
      </c>
      <c r="B1711" s="6">
        <v>1185732</v>
      </c>
      <c r="C1711" s="7">
        <v>44458</v>
      </c>
      <c r="D1711" s="6" t="s">
        <v>33</v>
      </c>
      <c r="E1711" s="6" t="s">
        <v>71</v>
      </c>
      <c r="F1711" s="6" t="s">
        <v>72</v>
      </c>
      <c r="G1711" s="6" t="s">
        <v>18</v>
      </c>
      <c r="H1711" s="8">
        <v>0.3000000000000001</v>
      </c>
      <c r="I1711" s="9">
        <v>4000</v>
      </c>
      <c r="J1711" s="10">
        <v>1200.0000000000005</v>
      </c>
      <c r="K1711" s="10">
        <v>420.00000000000011</v>
      </c>
      <c r="L1711" s="11">
        <v>0.35</v>
      </c>
      <c r="M1711" s="28">
        <v>780.00000000000034</v>
      </c>
    </row>
    <row r="1712" spans="1:13" ht="15.75" customHeight="1" x14ac:dyDescent="0.25">
      <c r="A1712" s="6" t="s">
        <v>14</v>
      </c>
      <c r="B1712" s="6">
        <v>1185732</v>
      </c>
      <c r="C1712" s="7">
        <v>44458</v>
      </c>
      <c r="D1712" s="6" t="s">
        <v>33</v>
      </c>
      <c r="E1712" s="6" t="s">
        <v>71</v>
      </c>
      <c r="F1712" s="6" t="s">
        <v>72</v>
      </c>
      <c r="G1712" s="6" t="s">
        <v>19</v>
      </c>
      <c r="H1712" s="8">
        <v>0.15000000000000002</v>
      </c>
      <c r="I1712" s="9">
        <v>3000</v>
      </c>
      <c r="J1712" s="10">
        <v>450.00000000000006</v>
      </c>
      <c r="K1712" s="10">
        <v>157.5</v>
      </c>
      <c r="L1712" s="11">
        <v>0.35</v>
      </c>
      <c r="M1712" s="28">
        <v>292.50000000000006</v>
      </c>
    </row>
    <row r="1713" spans="1:13" ht="15.75" customHeight="1" x14ac:dyDescent="0.25">
      <c r="A1713" s="6" t="s">
        <v>14</v>
      </c>
      <c r="B1713" s="6">
        <v>1185732</v>
      </c>
      <c r="C1713" s="7">
        <v>44458</v>
      </c>
      <c r="D1713" s="6" t="s">
        <v>33</v>
      </c>
      <c r="E1713" s="6" t="s">
        <v>71</v>
      </c>
      <c r="F1713" s="6" t="s">
        <v>72</v>
      </c>
      <c r="G1713" s="6" t="s">
        <v>20</v>
      </c>
      <c r="H1713" s="8">
        <v>0.15000000000000002</v>
      </c>
      <c r="I1713" s="9">
        <v>2750</v>
      </c>
      <c r="J1713" s="10">
        <v>412.50000000000006</v>
      </c>
      <c r="K1713" s="10">
        <v>165.00000000000003</v>
      </c>
      <c r="L1713" s="11">
        <v>0.4</v>
      </c>
      <c r="M1713" s="28">
        <v>247.50000000000003</v>
      </c>
    </row>
    <row r="1714" spans="1:13" ht="15.75" customHeight="1" x14ac:dyDescent="0.25">
      <c r="A1714" s="6" t="s">
        <v>14</v>
      </c>
      <c r="B1714" s="6">
        <v>1185732</v>
      </c>
      <c r="C1714" s="7">
        <v>44458</v>
      </c>
      <c r="D1714" s="6" t="s">
        <v>33</v>
      </c>
      <c r="E1714" s="6" t="s">
        <v>71</v>
      </c>
      <c r="F1714" s="6" t="s">
        <v>72</v>
      </c>
      <c r="G1714" s="6" t="s">
        <v>21</v>
      </c>
      <c r="H1714" s="8">
        <v>0.25</v>
      </c>
      <c r="I1714" s="9">
        <v>2750</v>
      </c>
      <c r="J1714" s="10">
        <v>687.5</v>
      </c>
      <c r="K1714" s="10">
        <v>240.62499999999997</v>
      </c>
      <c r="L1714" s="11">
        <v>0.35</v>
      </c>
      <c r="M1714" s="28">
        <v>446.875</v>
      </c>
    </row>
    <row r="1715" spans="1:13" ht="15.75" customHeight="1" x14ac:dyDescent="0.25">
      <c r="A1715" s="6" t="s">
        <v>14</v>
      </c>
      <c r="B1715" s="6">
        <v>1185732</v>
      </c>
      <c r="C1715" s="7">
        <v>44458</v>
      </c>
      <c r="D1715" s="6" t="s">
        <v>33</v>
      </c>
      <c r="E1715" s="6" t="s">
        <v>71</v>
      </c>
      <c r="F1715" s="6" t="s">
        <v>72</v>
      </c>
      <c r="G1715" s="6" t="s">
        <v>22</v>
      </c>
      <c r="H1715" s="8">
        <v>0.30000000000000004</v>
      </c>
      <c r="I1715" s="9">
        <v>3500</v>
      </c>
      <c r="J1715" s="10">
        <v>1050.0000000000002</v>
      </c>
      <c r="K1715" s="10">
        <v>525.00000000000011</v>
      </c>
      <c r="L1715" s="11">
        <v>0.5</v>
      </c>
      <c r="M1715" s="28">
        <v>525.00000000000011</v>
      </c>
    </row>
    <row r="1716" spans="1:13" ht="15.75" customHeight="1" x14ac:dyDescent="0.25">
      <c r="A1716" s="6" t="s">
        <v>14</v>
      </c>
      <c r="B1716" s="6">
        <v>1185732</v>
      </c>
      <c r="C1716" s="7">
        <v>44487</v>
      </c>
      <c r="D1716" s="6" t="s">
        <v>33</v>
      </c>
      <c r="E1716" s="6" t="s">
        <v>71</v>
      </c>
      <c r="F1716" s="6" t="s">
        <v>72</v>
      </c>
      <c r="G1716" s="6" t="s">
        <v>17</v>
      </c>
      <c r="H1716" s="8">
        <v>0.35</v>
      </c>
      <c r="I1716" s="9">
        <v>5250</v>
      </c>
      <c r="J1716" s="10">
        <v>1837.4999999999998</v>
      </c>
      <c r="K1716" s="10">
        <v>735</v>
      </c>
      <c r="L1716" s="11">
        <v>0.4</v>
      </c>
      <c r="M1716" s="28">
        <v>1102.4999999999998</v>
      </c>
    </row>
    <row r="1717" spans="1:13" ht="15.75" customHeight="1" x14ac:dyDescent="0.25">
      <c r="A1717" s="6" t="s">
        <v>14</v>
      </c>
      <c r="B1717" s="6">
        <v>1185732</v>
      </c>
      <c r="C1717" s="7">
        <v>44487</v>
      </c>
      <c r="D1717" s="6" t="s">
        <v>33</v>
      </c>
      <c r="E1717" s="6" t="s">
        <v>71</v>
      </c>
      <c r="F1717" s="6" t="s">
        <v>72</v>
      </c>
      <c r="G1717" s="6" t="s">
        <v>18</v>
      </c>
      <c r="H1717" s="8">
        <v>0.25</v>
      </c>
      <c r="I1717" s="9">
        <v>3500</v>
      </c>
      <c r="J1717" s="10">
        <v>875</v>
      </c>
      <c r="K1717" s="10">
        <v>306.25</v>
      </c>
      <c r="L1717" s="11">
        <v>0.35</v>
      </c>
      <c r="M1717" s="28">
        <v>568.75</v>
      </c>
    </row>
    <row r="1718" spans="1:13" ht="15.75" customHeight="1" x14ac:dyDescent="0.25">
      <c r="A1718" s="6" t="s">
        <v>14</v>
      </c>
      <c r="B1718" s="6">
        <v>1185732</v>
      </c>
      <c r="C1718" s="7">
        <v>44487</v>
      </c>
      <c r="D1718" s="6" t="s">
        <v>33</v>
      </c>
      <c r="E1718" s="6" t="s">
        <v>71</v>
      </c>
      <c r="F1718" s="6" t="s">
        <v>72</v>
      </c>
      <c r="G1718" s="6" t="s">
        <v>19</v>
      </c>
      <c r="H1718" s="8">
        <v>0.25</v>
      </c>
      <c r="I1718" s="9">
        <v>2500</v>
      </c>
      <c r="J1718" s="10">
        <v>625</v>
      </c>
      <c r="K1718" s="10">
        <v>218.75</v>
      </c>
      <c r="L1718" s="11">
        <v>0.35</v>
      </c>
      <c r="M1718" s="28">
        <v>406.25</v>
      </c>
    </row>
    <row r="1719" spans="1:13" ht="15.75" customHeight="1" x14ac:dyDescent="0.25">
      <c r="A1719" s="6" t="s">
        <v>14</v>
      </c>
      <c r="B1719" s="6">
        <v>1185732</v>
      </c>
      <c r="C1719" s="7">
        <v>44487</v>
      </c>
      <c r="D1719" s="6" t="s">
        <v>33</v>
      </c>
      <c r="E1719" s="6" t="s">
        <v>71</v>
      </c>
      <c r="F1719" s="6" t="s">
        <v>72</v>
      </c>
      <c r="G1719" s="6" t="s">
        <v>20</v>
      </c>
      <c r="H1719" s="8">
        <v>0.25</v>
      </c>
      <c r="I1719" s="9">
        <v>2250</v>
      </c>
      <c r="J1719" s="10">
        <v>562.5</v>
      </c>
      <c r="K1719" s="10">
        <v>225</v>
      </c>
      <c r="L1719" s="11">
        <v>0.4</v>
      </c>
      <c r="M1719" s="28">
        <v>337.5</v>
      </c>
    </row>
    <row r="1720" spans="1:13" ht="15.75" customHeight="1" x14ac:dyDescent="0.25">
      <c r="A1720" s="6" t="s">
        <v>14</v>
      </c>
      <c r="B1720" s="6">
        <v>1185732</v>
      </c>
      <c r="C1720" s="7">
        <v>44487</v>
      </c>
      <c r="D1720" s="6" t="s">
        <v>33</v>
      </c>
      <c r="E1720" s="6" t="s">
        <v>71</v>
      </c>
      <c r="F1720" s="6" t="s">
        <v>72</v>
      </c>
      <c r="G1720" s="6" t="s">
        <v>21</v>
      </c>
      <c r="H1720" s="8">
        <v>0.35</v>
      </c>
      <c r="I1720" s="9">
        <v>2250</v>
      </c>
      <c r="J1720" s="10">
        <v>787.5</v>
      </c>
      <c r="K1720" s="10">
        <v>275.625</v>
      </c>
      <c r="L1720" s="11">
        <v>0.35</v>
      </c>
      <c r="M1720" s="28">
        <v>511.875</v>
      </c>
    </row>
    <row r="1721" spans="1:13" ht="15.75" customHeight="1" x14ac:dyDescent="0.25">
      <c r="A1721" s="6" t="s">
        <v>14</v>
      </c>
      <c r="B1721" s="6">
        <v>1185732</v>
      </c>
      <c r="C1721" s="7">
        <v>44487</v>
      </c>
      <c r="D1721" s="6" t="s">
        <v>33</v>
      </c>
      <c r="E1721" s="6" t="s">
        <v>71</v>
      </c>
      <c r="F1721" s="6" t="s">
        <v>72</v>
      </c>
      <c r="G1721" s="6" t="s">
        <v>22</v>
      </c>
      <c r="H1721" s="8">
        <v>0.39999999999999991</v>
      </c>
      <c r="I1721" s="9">
        <v>3500</v>
      </c>
      <c r="J1721" s="10">
        <v>1399.9999999999998</v>
      </c>
      <c r="K1721" s="10">
        <v>699.99999999999989</v>
      </c>
      <c r="L1721" s="11">
        <v>0.5</v>
      </c>
      <c r="M1721" s="28">
        <v>699.99999999999989</v>
      </c>
    </row>
    <row r="1722" spans="1:13" ht="15.75" customHeight="1" x14ac:dyDescent="0.25">
      <c r="A1722" s="6" t="s">
        <v>14</v>
      </c>
      <c r="B1722" s="6">
        <v>1185732</v>
      </c>
      <c r="C1722" s="7">
        <v>44518</v>
      </c>
      <c r="D1722" s="6" t="s">
        <v>33</v>
      </c>
      <c r="E1722" s="6" t="s">
        <v>71</v>
      </c>
      <c r="F1722" s="6" t="s">
        <v>72</v>
      </c>
      <c r="G1722" s="6" t="s">
        <v>17</v>
      </c>
      <c r="H1722" s="8">
        <v>0.35000000000000003</v>
      </c>
      <c r="I1722" s="9">
        <v>5000</v>
      </c>
      <c r="J1722" s="10">
        <v>1750.0000000000002</v>
      </c>
      <c r="K1722" s="10">
        <v>700.00000000000011</v>
      </c>
      <c r="L1722" s="11">
        <v>0.4</v>
      </c>
      <c r="M1722" s="28">
        <v>1050</v>
      </c>
    </row>
    <row r="1723" spans="1:13" ht="15.75" customHeight="1" x14ac:dyDescent="0.25">
      <c r="A1723" s="6" t="s">
        <v>14</v>
      </c>
      <c r="B1723" s="6">
        <v>1185732</v>
      </c>
      <c r="C1723" s="7">
        <v>44518</v>
      </c>
      <c r="D1723" s="6" t="s">
        <v>33</v>
      </c>
      <c r="E1723" s="6" t="s">
        <v>71</v>
      </c>
      <c r="F1723" s="6" t="s">
        <v>72</v>
      </c>
      <c r="G1723" s="6" t="s">
        <v>18</v>
      </c>
      <c r="H1723" s="8">
        <v>0.25000000000000006</v>
      </c>
      <c r="I1723" s="9">
        <v>3500</v>
      </c>
      <c r="J1723" s="10">
        <v>875.00000000000023</v>
      </c>
      <c r="K1723" s="10">
        <v>306.25000000000006</v>
      </c>
      <c r="L1723" s="11">
        <v>0.35</v>
      </c>
      <c r="M1723" s="28">
        <v>568.75000000000023</v>
      </c>
    </row>
    <row r="1724" spans="1:13" ht="15.75" customHeight="1" x14ac:dyDescent="0.25">
      <c r="A1724" s="6" t="s">
        <v>14</v>
      </c>
      <c r="B1724" s="6">
        <v>1185732</v>
      </c>
      <c r="C1724" s="7">
        <v>44518</v>
      </c>
      <c r="D1724" s="6" t="s">
        <v>33</v>
      </c>
      <c r="E1724" s="6" t="s">
        <v>71</v>
      </c>
      <c r="F1724" s="6" t="s">
        <v>72</v>
      </c>
      <c r="G1724" s="6" t="s">
        <v>19</v>
      </c>
      <c r="H1724" s="8">
        <v>0.25000000000000006</v>
      </c>
      <c r="I1724" s="9">
        <v>2950</v>
      </c>
      <c r="J1724" s="10">
        <v>737.50000000000011</v>
      </c>
      <c r="K1724" s="10">
        <v>258.125</v>
      </c>
      <c r="L1724" s="11">
        <v>0.35</v>
      </c>
      <c r="M1724" s="28">
        <v>479.37500000000011</v>
      </c>
    </row>
    <row r="1725" spans="1:13" ht="15.75" customHeight="1" x14ac:dyDescent="0.25">
      <c r="A1725" s="6" t="s">
        <v>14</v>
      </c>
      <c r="B1725" s="6">
        <v>1185732</v>
      </c>
      <c r="C1725" s="7">
        <v>44518</v>
      </c>
      <c r="D1725" s="6" t="s">
        <v>33</v>
      </c>
      <c r="E1725" s="6" t="s">
        <v>71</v>
      </c>
      <c r="F1725" s="6" t="s">
        <v>72</v>
      </c>
      <c r="G1725" s="6" t="s">
        <v>20</v>
      </c>
      <c r="H1725" s="8">
        <v>0.25000000000000006</v>
      </c>
      <c r="I1725" s="9">
        <v>3250</v>
      </c>
      <c r="J1725" s="10">
        <v>812.50000000000023</v>
      </c>
      <c r="K1725" s="10">
        <v>325.00000000000011</v>
      </c>
      <c r="L1725" s="11">
        <v>0.4</v>
      </c>
      <c r="M1725" s="28">
        <v>487.50000000000011</v>
      </c>
    </row>
    <row r="1726" spans="1:13" ht="15.75" customHeight="1" x14ac:dyDescent="0.25">
      <c r="A1726" s="6" t="s">
        <v>14</v>
      </c>
      <c r="B1726" s="6">
        <v>1185732</v>
      </c>
      <c r="C1726" s="7">
        <v>44518</v>
      </c>
      <c r="D1726" s="6" t="s">
        <v>33</v>
      </c>
      <c r="E1726" s="6" t="s">
        <v>71</v>
      </c>
      <c r="F1726" s="6" t="s">
        <v>72</v>
      </c>
      <c r="G1726" s="6" t="s">
        <v>21</v>
      </c>
      <c r="H1726" s="8">
        <v>0.44999999999999996</v>
      </c>
      <c r="I1726" s="9">
        <v>3000</v>
      </c>
      <c r="J1726" s="10">
        <v>1349.9999999999998</v>
      </c>
      <c r="K1726" s="10">
        <v>472.49999999999989</v>
      </c>
      <c r="L1726" s="11">
        <v>0.35</v>
      </c>
      <c r="M1726" s="28">
        <v>877.49999999999989</v>
      </c>
    </row>
    <row r="1727" spans="1:13" ht="15.75" customHeight="1" x14ac:dyDescent="0.25">
      <c r="A1727" s="6" t="s">
        <v>14</v>
      </c>
      <c r="B1727" s="6">
        <v>1185732</v>
      </c>
      <c r="C1727" s="7">
        <v>44518</v>
      </c>
      <c r="D1727" s="6" t="s">
        <v>33</v>
      </c>
      <c r="E1727" s="6" t="s">
        <v>71</v>
      </c>
      <c r="F1727" s="6" t="s">
        <v>72</v>
      </c>
      <c r="G1727" s="6" t="s">
        <v>22</v>
      </c>
      <c r="H1727" s="8">
        <v>0.49999999999999983</v>
      </c>
      <c r="I1727" s="9">
        <v>4000</v>
      </c>
      <c r="J1727" s="10">
        <v>1999.9999999999993</v>
      </c>
      <c r="K1727" s="10">
        <v>999.99999999999966</v>
      </c>
      <c r="L1727" s="11">
        <v>0.5</v>
      </c>
      <c r="M1727" s="28">
        <v>999.99999999999966</v>
      </c>
    </row>
    <row r="1728" spans="1:13" ht="15.75" customHeight="1" x14ac:dyDescent="0.25">
      <c r="A1728" s="6" t="s">
        <v>14</v>
      </c>
      <c r="B1728" s="6">
        <v>1185732</v>
      </c>
      <c r="C1728" s="7">
        <v>44547</v>
      </c>
      <c r="D1728" s="6" t="s">
        <v>33</v>
      </c>
      <c r="E1728" s="6" t="s">
        <v>71</v>
      </c>
      <c r="F1728" s="6" t="s">
        <v>72</v>
      </c>
      <c r="G1728" s="6" t="s">
        <v>17</v>
      </c>
      <c r="H1728" s="8">
        <v>0.44999999999999996</v>
      </c>
      <c r="I1728" s="9">
        <v>6500</v>
      </c>
      <c r="J1728" s="10">
        <v>2924.9999999999995</v>
      </c>
      <c r="K1728" s="10">
        <v>1169.9999999999998</v>
      </c>
      <c r="L1728" s="11">
        <v>0.4</v>
      </c>
      <c r="M1728" s="28">
        <v>1754.9999999999998</v>
      </c>
    </row>
    <row r="1729" spans="1:13" ht="15.75" customHeight="1" x14ac:dyDescent="0.25">
      <c r="A1729" s="6" t="s">
        <v>14</v>
      </c>
      <c r="B1729" s="6">
        <v>1185732</v>
      </c>
      <c r="C1729" s="7">
        <v>44547</v>
      </c>
      <c r="D1729" s="6" t="s">
        <v>33</v>
      </c>
      <c r="E1729" s="6" t="s">
        <v>71</v>
      </c>
      <c r="F1729" s="6" t="s">
        <v>72</v>
      </c>
      <c r="G1729" s="6" t="s">
        <v>18</v>
      </c>
      <c r="H1729" s="8">
        <v>0.35000000000000003</v>
      </c>
      <c r="I1729" s="9">
        <v>4500</v>
      </c>
      <c r="J1729" s="10">
        <v>1575.0000000000002</v>
      </c>
      <c r="K1729" s="10">
        <v>551.25</v>
      </c>
      <c r="L1729" s="11">
        <v>0.35</v>
      </c>
      <c r="M1729" s="28">
        <v>1023.7500000000002</v>
      </c>
    </row>
    <row r="1730" spans="1:13" ht="15.75" customHeight="1" x14ac:dyDescent="0.25">
      <c r="A1730" s="6" t="s">
        <v>14</v>
      </c>
      <c r="B1730" s="6">
        <v>1185732</v>
      </c>
      <c r="C1730" s="7">
        <v>44547</v>
      </c>
      <c r="D1730" s="6" t="s">
        <v>33</v>
      </c>
      <c r="E1730" s="6" t="s">
        <v>71</v>
      </c>
      <c r="F1730" s="6" t="s">
        <v>72</v>
      </c>
      <c r="G1730" s="6" t="s">
        <v>19</v>
      </c>
      <c r="H1730" s="8">
        <v>0.35000000000000003</v>
      </c>
      <c r="I1730" s="9">
        <v>4000</v>
      </c>
      <c r="J1730" s="10">
        <v>1400.0000000000002</v>
      </c>
      <c r="K1730" s="10">
        <v>490.00000000000006</v>
      </c>
      <c r="L1730" s="11">
        <v>0.35</v>
      </c>
      <c r="M1730" s="28">
        <v>910.00000000000023</v>
      </c>
    </row>
    <row r="1731" spans="1:13" ht="15.75" customHeight="1" x14ac:dyDescent="0.25">
      <c r="A1731" s="6" t="s">
        <v>14</v>
      </c>
      <c r="B1731" s="6">
        <v>1185732</v>
      </c>
      <c r="C1731" s="7">
        <v>44547</v>
      </c>
      <c r="D1731" s="6" t="s">
        <v>33</v>
      </c>
      <c r="E1731" s="6" t="s">
        <v>71</v>
      </c>
      <c r="F1731" s="6" t="s">
        <v>72</v>
      </c>
      <c r="G1731" s="6" t="s">
        <v>20</v>
      </c>
      <c r="H1731" s="8">
        <v>0.35000000000000003</v>
      </c>
      <c r="I1731" s="9">
        <v>3500</v>
      </c>
      <c r="J1731" s="10">
        <v>1225.0000000000002</v>
      </c>
      <c r="K1731" s="10">
        <v>490.00000000000011</v>
      </c>
      <c r="L1731" s="11">
        <v>0.4</v>
      </c>
      <c r="M1731" s="28">
        <v>735.00000000000011</v>
      </c>
    </row>
    <row r="1732" spans="1:13" ht="15.75" customHeight="1" x14ac:dyDescent="0.25">
      <c r="A1732" s="6" t="s">
        <v>14</v>
      </c>
      <c r="B1732" s="6">
        <v>1185732</v>
      </c>
      <c r="C1732" s="7">
        <v>44547</v>
      </c>
      <c r="D1732" s="6" t="s">
        <v>33</v>
      </c>
      <c r="E1732" s="6" t="s">
        <v>71</v>
      </c>
      <c r="F1732" s="6" t="s">
        <v>72</v>
      </c>
      <c r="G1732" s="6" t="s">
        <v>21</v>
      </c>
      <c r="H1732" s="8">
        <v>0.44999999999999996</v>
      </c>
      <c r="I1732" s="9">
        <v>3500</v>
      </c>
      <c r="J1732" s="10">
        <v>1574.9999999999998</v>
      </c>
      <c r="K1732" s="10">
        <v>551.24999999999989</v>
      </c>
      <c r="L1732" s="11">
        <v>0.35</v>
      </c>
      <c r="M1732" s="28">
        <v>1023.7499999999999</v>
      </c>
    </row>
    <row r="1733" spans="1:13" ht="15.75" customHeight="1" x14ac:dyDescent="0.25">
      <c r="A1733" s="6" t="s">
        <v>14</v>
      </c>
      <c r="B1733" s="6">
        <v>1185732</v>
      </c>
      <c r="C1733" s="7">
        <v>44547</v>
      </c>
      <c r="D1733" s="6" t="s">
        <v>33</v>
      </c>
      <c r="E1733" s="6" t="s">
        <v>71</v>
      </c>
      <c r="F1733" s="6" t="s">
        <v>72</v>
      </c>
      <c r="G1733" s="6" t="s">
        <v>22</v>
      </c>
      <c r="H1733" s="8">
        <v>0.49999999999999983</v>
      </c>
      <c r="I1733" s="9">
        <v>4500</v>
      </c>
      <c r="J1733" s="10">
        <v>2249.9999999999991</v>
      </c>
      <c r="K1733" s="10">
        <v>1124.9999999999995</v>
      </c>
      <c r="L1733" s="11">
        <v>0.5</v>
      </c>
      <c r="M1733" s="28">
        <v>1124.9999999999995</v>
      </c>
    </row>
    <row r="1734" spans="1:13" ht="15.75" customHeight="1" x14ac:dyDescent="0.25">
      <c r="A1734" s="6" t="s">
        <v>14</v>
      </c>
      <c r="B1734" s="6">
        <v>1185732</v>
      </c>
      <c r="C1734" s="7">
        <v>44207</v>
      </c>
      <c r="D1734" s="6" t="s">
        <v>33</v>
      </c>
      <c r="E1734" s="6" t="s">
        <v>73</v>
      </c>
      <c r="F1734" s="6" t="s">
        <v>74</v>
      </c>
      <c r="G1734" s="6" t="s">
        <v>17</v>
      </c>
      <c r="H1734" s="8">
        <v>0.25</v>
      </c>
      <c r="I1734" s="9">
        <v>6750</v>
      </c>
      <c r="J1734" s="10">
        <v>1687.5</v>
      </c>
      <c r="K1734" s="10">
        <v>675</v>
      </c>
      <c r="L1734" s="11">
        <v>0.4</v>
      </c>
      <c r="M1734" s="28">
        <v>1012.5</v>
      </c>
    </row>
    <row r="1735" spans="1:13" ht="15.75" customHeight="1" x14ac:dyDescent="0.25">
      <c r="A1735" s="6" t="s">
        <v>14</v>
      </c>
      <c r="B1735" s="6">
        <v>1185732</v>
      </c>
      <c r="C1735" s="7">
        <v>44207</v>
      </c>
      <c r="D1735" s="6" t="s">
        <v>33</v>
      </c>
      <c r="E1735" s="6" t="s">
        <v>73</v>
      </c>
      <c r="F1735" s="6" t="s">
        <v>74</v>
      </c>
      <c r="G1735" s="6" t="s">
        <v>18</v>
      </c>
      <c r="H1735" s="8">
        <v>0.25</v>
      </c>
      <c r="I1735" s="9">
        <v>4750</v>
      </c>
      <c r="J1735" s="10">
        <v>1187.5</v>
      </c>
      <c r="K1735" s="10">
        <v>415.625</v>
      </c>
      <c r="L1735" s="11">
        <v>0.35</v>
      </c>
      <c r="M1735" s="28">
        <v>771.875</v>
      </c>
    </row>
    <row r="1736" spans="1:13" ht="15.75" customHeight="1" x14ac:dyDescent="0.25">
      <c r="A1736" s="6" t="s">
        <v>14</v>
      </c>
      <c r="B1736" s="6">
        <v>1185732</v>
      </c>
      <c r="C1736" s="7">
        <v>44207</v>
      </c>
      <c r="D1736" s="6" t="s">
        <v>33</v>
      </c>
      <c r="E1736" s="6" t="s">
        <v>73</v>
      </c>
      <c r="F1736" s="6" t="s">
        <v>74</v>
      </c>
      <c r="G1736" s="6" t="s">
        <v>19</v>
      </c>
      <c r="H1736" s="8">
        <v>0.15000000000000002</v>
      </c>
      <c r="I1736" s="9">
        <v>4750</v>
      </c>
      <c r="J1736" s="10">
        <v>712.50000000000011</v>
      </c>
      <c r="K1736" s="10">
        <v>249.37500000000003</v>
      </c>
      <c r="L1736" s="11">
        <v>0.35</v>
      </c>
      <c r="M1736" s="28">
        <v>463.12500000000011</v>
      </c>
    </row>
    <row r="1737" spans="1:13" ht="15.75" customHeight="1" x14ac:dyDescent="0.25">
      <c r="A1737" s="6" t="s">
        <v>14</v>
      </c>
      <c r="B1737" s="6">
        <v>1185732</v>
      </c>
      <c r="C1737" s="7">
        <v>44207</v>
      </c>
      <c r="D1737" s="6" t="s">
        <v>33</v>
      </c>
      <c r="E1737" s="6" t="s">
        <v>73</v>
      </c>
      <c r="F1737" s="6" t="s">
        <v>74</v>
      </c>
      <c r="G1737" s="6" t="s">
        <v>20</v>
      </c>
      <c r="H1737" s="8">
        <v>0.20000000000000007</v>
      </c>
      <c r="I1737" s="9">
        <v>3250</v>
      </c>
      <c r="J1737" s="10">
        <v>650.00000000000023</v>
      </c>
      <c r="K1737" s="10">
        <v>260.00000000000011</v>
      </c>
      <c r="L1737" s="11">
        <v>0.4</v>
      </c>
      <c r="M1737" s="28">
        <v>390.00000000000011</v>
      </c>
    </row>
    <row r="1738" spans="1:13" ht="15.75" customHeight="1" x14ac:dyDescent="0.25">
      <c r="A1738" s="6" t="s">
        <v>14</v>
      </c>
      <c r="B1738" s="6">
        <v>1185732</v>
      </c>
      <c r="C1738" s="7">
        <v>44207</v>
      </c>
      <c r="D1738" s="6" t="s">
        <v>33</v>
      </c>
      <c r="E1738" s="6" t="s">
        <v>73</v>
      </c>
      <c r="F1738" s="6" t="s">
        <v>74</v>
      </c>
      <c r="G1738" s="6" t="s">
        <v>21</v>
      </c>
      <c r="H1738" s="8">
        <v>0.35</v>
      </c>
      <c r="I1738" s="9">
        <v>3750</v>
      </c>
      <c r="J1738" s="10">
        <v>1312.5</v>
      </c>
      <c r="K1738" s="10">
        <v>459.37499999999994</v>
      </c>
      <c r="L1738" s="11">
        <v>0.35</v>
      </c>
      <c r="M1738" s="28">
        <v>853.125</v>
      </c>
    </row>
    <row r="1739" spans="1:13" ht="15.75" customHeight="1" x14ac:dyDescent="0.25">
      <c r="A1739" s="6" t="s">
        <v>14</v>
      </c>
      <c r="B1739" s="6">
        <v>1185732</v>
      </c>
      <c r="C1739" s="7">
        <v>44207</v>
      </c>
      <c r="D1739" s="6" t="s">
        <v>33</v>
      </c>
      <c r="E1739" s="6" t="s">
        <v>73</v>
      </c>
      <c r="F1739" s="6" t="s">
        <v>74</v>
      </c>
      <c r="G1739" s="6" t="s">
        <v>22</v>
      </c>
      <c r="H1739" s="8">
        <v>0.25</v>
      </c>
      <c r="I1739" s="9">
        <v>4750</v>
      </c>
      <c r="J1739" s="10">
        <v>1187.5</v>
      </c>
      <c r="K1739" s="10">
        <v>593.75</v>
      </c>
      <c r="L1739" s="11">
        <v>0.5</v>
      </c>
      <c r="M1739" s="28">
        <v>593.75</v>
      </c>
    </row>
    <row r="1740" spans="1:13" ht="15.75" customHeight="1" x14ac:dyDescent="0.25">
      <c r="A1740" s="6" t="s">
        <v>14</v>
      </c>
      <c r="B1740" s="6">
        <v>1185732</v>
      </c>
      <c r="C1740" s="7">
        <v>44238</v>
      </c>
      <c r="D1740" s="6" t="s">
        <v>33</v>
      </c>
      <c r="E1740" s="6" t="s">
        <v>73</v>
      </c>
      <c r="F1740" s="6" t="s">
        <v>74</v>
      </c>
      <c r="G1740" s="6" t="s">
        <v>17</v>
      </c>
      <c r="H1740" s="8">
        <v>0.25</v>
      </c>
      <c r="I1740" s="9">
        <v>7250</v>
      </c>
      <c r="J1740" s="10">
        <v>1812.5</v>
      </c>
      <c r="K1740" s="10">
        <v>725</v>
      </c>
      <c r="L1740" s="11">
        <v>0.4</v>
      </c>
      <c r="M1740" s="28">
        <v>1087.5</v>
      </c>
    </row>
    <row r="1741" spans="1:13" ht="15.75" customHeight="1" x14ac:dyDescent="0.25">
      <c r="A1741" s="6" t="s">
        <v>14</v>
      </c>
      <c r="B1741" s="6">
        <v>1185732</v>
      </c>
      <c r="C1741" s="7">
        <v>44238</v>
      </c>
      <c r="D1741" s="6" t="s">
        <v>33</v>
      </c>
      <c r="E1741" s="6" t="s">
        <v>73</v>
      </c>
      <c r="F1741" s="6" t="s">
        <v>74</v>
      </c>
      <c r="G1741" s="6" t="s">
        <v>18</v>
      </c>
      <c r="H1741" s="8">
        <v>0.25</v>
      </c>
      <c r="I1741" s="9">
        <v>3750</v>
      </c>
      <c r="J1741" s="10">
        <v>937.5</v>
      </c>
      <c r="K1741" s="10">
        <v>328.125</v>
      </c>
      <c r="L1741" s="11">
        <v>0.35</v>
      </c>
      <c r="M1741" s="28">
        <v>609.375</v>
      </c>
    </row>
    <row r="1742" spans="1:13" ht="15.75" customHeight="1" x14ac:dyDescent="0.25">
      <c r="A1742" s="6" t="s">
        <v>14</v>
      </c>
      <c r="B1742" s="6">
        <v>1185732</v>
      </c>
      <c r="C1742" s="7">
        <v>44238</v>
      </c>
      <c r="D1742" s="6" t="s">
        <v>33</v>
      </c>
      <c r="E1742" s="6" t="s">
        <v>73</v>
      </c>
      <c r="F1742" s="6" t="s">
        <v>74</v>
      </c>
      <c r="G1742" s="6" t="s">
        <v>19</v>
      </c>
      <c r="H1742" s="8">
        <v>0.15000000000000002</v>
      </c>
      <c r="I1742" s="9">
        <v>4250</v>
      </c>
      <c r="J1742" s="10">
        <v>637.50000000000011</v>
      </c>
      <c r="K1742" s="10">
        <v>223.12500000000003</v>
      </c>
      <c r="L1742" s="11">
        <v>0.35</v>
      </c>
      <c r="M1742" s="28">
        <v>414.37500000000011</v>
      </c>
    </row>
    <row r="1743" spans="1:13" ht="15.75" customHeight="1" x14ac:dyDescent="0.25">
      <c r="A1743" s="6" t="s">
        <v>14</v>
      </c>
      <c r="B1743" s="6">
        <v>1185732</v>
      </c>
      <c r="C1743" s="7">
        <v>44238</v>
      </c>
      <c r="D1743" s="6" t="s">
        <v>33</v>
      </c>
      <c r="E1743" s="6" t="s">
        <v>73</v>
      </c>
      <c r="F1743" s="6" t="s">
        <v>74</v>
      </c>
      <c r="G1743" s="6" t="s">
        <v>20</v>
      </c>
      <c r="H1743" s="8">
        <v>0.20000000000000007</v>
      </c>
      <c r="I1743" s="9">
        <v>3000</v>
      </c>
      <c r="J1743" s="10">
        <v>600.00000000000023</v>
      </c>
      <c r="K1743" s="10">
        <v>240.00000000000011</v>
      </c>
      <c r="L1743" s="11">
        <v>0.4</v>
      </c>
      <c r="M1743" s="28">
        <v>360.00000000000011</v>
      </c>
    </row>
    <row r="1744" spans="1:13" ht="15.75" customHeight="1" x14ac:dyDescent="0.25">
      <c r="A1744" s="6" t="s">
        <v>14</v>
      </c>
      <c r="B1744" s="6">
        <v>1185732</v>
      </c>
      <c r="C1744" s="7">
        <v>44238</v>
      </c>
      <c r="D1744" s="6" t="s">
        <v>33</v>
      </c>
      <c r="E1744" s="6" t="s">
        <v>73</v>
      </c>
      <c r="F1744" s="6" t="s">
        <v>74</v>
      </c>
      <c r="G1744" s="6" t="s">
        <v>21</v>
      </c>
      <c r="H1744" s="8">
        <v>0.35</v>
      </c>
      <c r="I1744" s="9">
        <v>3750</v>
      </c>
      <c r="J1744" s="10">
        <v>1312.5</v>
      </c>
      <c r="K1744" s="10">
        <v>459.37499999999994</v>
      </c>
      <c r="L1744" s="11">
        <v>0.35</v>
      </c>
      <c r="M1744" s="28">
        <v>853.125</v>
      </c>
    </row>
    <row r="1745" spans="1:13" ht="15.75" customHeight="1" x14ac:dyDescent="0.25">
      <c r="A1745" s="6" t="s">
        <v>14</v>
      </c>
      <c r="B1745" s="6">
        <v>1185732</v>
      </c>
      <c r="C1745" s="7">
        <v>44238</v>
      </c>
      <c r="D1745" s="6" t="s">
        <v>33</v>
      </c>
      <c r="E1745" s="6" t="s">
        <v>73</v>
      </c>
      <c r="F1745" s="6" t="s">
        <v>74</v>
      </c>
      <c r="G1745" s="6" t="s">
        <v>22</v>
      </c>
      <c r="H1745" s="8">
        <v>0.25</v>
      </c>
      <c r="I1745" s="9">
        <v>4500</v>
      </c>
      <c r="J1745" s="10">
        <v>1125</v>
      </c>
      <c r="K1745" s="10">
        <v>562.5</v>
      </c>
      <c r="L1745" s="11">
        <v>0.5</v>
      </c>
      <c r="M1745" s="28">
        <v>562.5</v>
      </c>
    </row>
    <row r="1746" spans="1:13" ht="15.75" customHeight="1" x14ac:dyDescent="0.25">
      <c r="A1746" s="6" t="s">
        <v>14</v>
      </c>
      <c r="B1746" s="6">
        <v>1185732</v>
      </c>
      <c r="C1746" s="7">
        <v>44265</v>
      </c>
      <c r="D1746" s="6" t="s">
        <v>33</v>
      </c>
      <c r="E1746" s="6" t="s">
        <v>73</v>
      </c>
      <c r="F1746" s="6" t="s">
        <v>74</v>
      </c>
      <c r="G1746" s="6" t="s">
        <v>17</v>
      </c>
      <c r="H1746" s="8">
        <v>0.30000000000000004</v>
      </c>
      <c r="I1746" s="9">
        <v>6700</v>
      </c>
      <c r="J1746" s="10">
        <v>2010.0000000000002</v>
      </c>
      <c r="K1746" s="10">
        <v>804.00000000000011</v>
      </c>
      <c r="L1746" s="11">
        <v>0.4</v>
      </c>
      <c r="M1746" s="28">
        <v>1206</v>
      </c>
    </row>
    <row r="1747" spans="1:13" ht="15.75" customHeight="1" x14ac:dyDescent="0.25">
      <c r="A1747" s="6" t="s">
        <v>14</v>
      </c>
      <c r="B1747" s="6">
        <v>1185732</v>
      </c>
      <c r="C1747" s="7">
        <v>44265</v>
      </c>
      <c r="D1747" s="6" t="s">
        <v>33</v>
      </c>
      <c r="E1747" s="6" t="s">
        <v>73</v>
      </c>
      <c r="F1747" s="6" t="s">
        <v>74</v>
      </c>
      <c r="G1747" s="6" t="s">
        <v>18</v>
      </c>
      <c r="H1747" s="8">
        <v>0.30000000000000004</v>
      </c>
      <c r="I1747" s="9">
        <v>3500</v>
      </c>
      <c r="J1747" s="10">
        <v>1050.0000000000002</v>
      </c>
      <c r="K1747" s="10">
        <v>367.50000000000006</v>
      </c>
      <c r="L1747" s="11">
        <v>0.35</v>
      </c>
      <c r="M1747" s="28">
        <v>682.50000000000023</v>
      </c>
    </row>
    <row r="1748" spans="1:13" ht="15.75" customHeight="1" x14ac:dyDescent="0.25">
      <c r="A1748" s="6" t="s">
        <v>14</v>
      </c>
      <c r="B1748" s="6">
        <v>1185732</v>
      </c>
      <c r="C1748" s="7">
        <v>44265</v>
      </c>
      <c r="D1748" s="6" t="s">
        <v>33</v>
      </c>
      <c r="E1748" s="6" t="s">
        <v>73</v>
      </c>
      <c r="F1748" s="6" t="s">
        <v>74</v>
      </c>
      <c r="G1748" s="6" t="s">
        <v>19</v>
      </c>
      <c r="H1748" s="8">
        <v>0.20000000000000007</v>
      </c>
      <c r="I1748" s="9">
        <v>4000</v>
      </c>
      <c r="J1748" s="10">
        <v>800.00000000000023</v>
      </c>
      <c r="K1748" s="10">
        <v>280.00000000000006</v>
      </c>
      <c r="L1748" s="11">
        <v>0.35</v>
      </c>
      <c r="M1748" s="28">
        <v>520.00000000000023</v>
      </c>
    </row>
    <row r="1749" spans="1:13" ht="15.75" customHeight="1" x14ac:dyDescent="0.25">
      <c r="A1749" s="6" t="s">
        <v>14</v>
      </c>
      <c r="B1749" s="6">
        <v>1185732</v>
      </c>
      <c r="C1749" s="7">
        <v>44265</v>
      </c>
      <c r="D1749" s="6" t="s">
        <v>33</v>
      </c>
      <c r="E1749" s="6" t="s">
        <v>73</v>
      </c>
      <c r="F1749" s="6" t="s">
        <v>74</v>
      </c>
      <c r="G1749" s="6" t="s">
        <v>20</v>
      </c>
      <c r="H1749" s="8">
        <v>0.25</v>
      </c>
      <c r="I1749" s="9">
        <v>2500</v>
      </c>
      <c r="J1749" s="10">
        <v>625</v>
      </c>
      <c r="K1749" s="10">
        <v>250</v>
      </c>
      <c r="L1749" s="11">
        <v>0.4</v>
      </c>
      <c r="M1749" s="28">
        <v>375</v>
      </c>
    </row>
    <row r="1750" spans="1:13" ht="15.75" customHeight="1" x14ac:dyDescent="0.25">
      <c r="A1750" s="6" t="s">
        <v>14</v>
      </c>
      <c r="B1750" s="6">
        <v>1185732</v>
      </c>
      <c r="C1750" s="7">
        <v>44265</v>
      </c>
      <c r="D1750" s="6" t="s">
        <v>33</v>
      </c>
      <c r="E1750" s="6" t="s">
        <v>73</v>
      </c>
      <c r="F1750" s="6" t="s">
        <v>74</v>
      </c>
      <c r="G1750" s="6" t="s">
        <v>21</v>
      </c>
      <c r="H1750" s="8">
        <v>0.4</v>
      </c>
      <c r="I1750" s="9">
        <v>3000</v>
      </c>
      <c r="J1750" s="10">
        <v>1200</v>
      </c>
      <c r="K1750" s="10">
        <v>420</v>
      </c>
      <c r="L1750" s="11">
        <v>0.35</v>
      </c>
      <c r="M1750" s="28">
        <v>780</v>
      </c>
    </row>
    <row r="1751" spans="1:13" ht="15.75" customHeight="1" x14ac:dyDescent="0.25">
      <c r="A1751" s="6" t="s">
        <v>14</v>
      </c>
      <c r="B1751" s="6">
        <v>1185732</v>
      </c>
      <c r="C1751" s="7">
        <v>44265</v>
      </c>
      <c r="D1751" s="6" t="s">
        <v>33</v>
      </c>
      <c r="E1751" s="6" t="s">
        <v>73</v>
      </c>
      <c r="F1751" s="6" t="s">
        <v>74</v>
      </c>
      <c r="G1751" s="6" t="s">
        <v>22</v>
      </c>
      <c r="H1751" s="8">
        <v>0.30000000000000004</v>
      </c>
      <c r="I1751" s="9">
        <v>4000</v>
      </c>
      <c r="J1751" s="10">
        <v>1200.0000000000002</v>
      </c>
      <c r="K1751" s="10">
        <v>600.00000000000011</v>
      </c>
      <c r="L1751" s="11">
        <v>0.5</v>
      </c>
      <c r="M1751" s="28">
        <v>600.00000000000011</v>
      </c>
    </row>
    <row r="1752" spans="1:13" ht="15.75" customHeight="1" x14ac:dyDescent="0.25">
      <c r="A1752" s="6" t="s">
        <v>14</v>
      </c>
      <c r="B1752" s="6">
        <v>1185732</v>
      </c>
      <c r="C1752" s="7">
        <v>44297</v>
      </c>
      <c r="D1752" s="6" t="s">
        <v>33</v>
      </c>
      <c r="E1752" s="6" t="s">
        <v>73</v>
      </c>
      <c r="F1752" s="6" t="s">
        <v>74</v>
      </c>
      <c r="G1752" s="6" t="s">
        <v>17</v>
      </c>
      <c r="H1752" s="8">
        <v>0.30000000000000004</v>
      </c>
      <c r="I1752" s="9">
        <v>6250</v>
      </c>
      <c r="J1752" s="10">
        <v>1875.0000000000002</v>
      </c>
      <c r="K1752" s="10">
        <v>750.00000000000011</v>
      </c>
      <c r="L1752" s="11">
        <v>0.4</v>
      </c>
      <c r="M1752" s="28">
        <v>1125</v>
      </c>
    </row>
    <row r="1753" spans="1:13" ht="15.75" customHeight="1" x14ac:dyDescent="0.25">
      <c r="A1753" s="6" t="s">
        <v>14</v>
      </c>
      <c r="B1753" s="6">
        <v>1185732</v>
      </c>
      <c r="C1753" s="7">
        <v>44297</v>
      </c>
      <c r="D1753" s="6" t="s">
        <v>33</v>
      </c>
      <c r="E1753" s="6" t="s">
        <v>73</v>
      </c>
      <c r="F1753" s="6" t="s">
        <v>74</v>
      </c>
      <c r="G1753" s="6" t="s">
        <v>18</v>
      </c>
      <c r="H1753" s="8">
        <v>0.25000000000000006</v>
      </c>
      <c r="I1753" s="9">
        <v>3250</v>
      </c>
      <c r="J1753" s="10">
        <v>812.50000000000023</v>
      </c>
      <c r="K1753" s="10">
        <v>284.37500000000006</v>
      </c>
      <c r="L1753" s="11">
        <v>0.35</v>
      </c>
      <c r="M1753" s="28">
        <v>528.12500000000023</v>
      </c>
    </row>
    <row r="1754" spans="1:13" ht="15.75" customHeight="1" x14ac:dyDescent="0.25">
      <c r="A1754" s="6" t="s">
        <v>14</v>
      </c>
      <c r="B1754" s="6">
        <v>1185732</v>
      </c>
      <c r="C1754" s="7">
        <v>44297</v>
      </c>
      <c r="D1754" s="6" t="s">
        <v>33</v>
      </c>
      <c r="E1754" s="6" t="s">
        <v>73</v>
      </c>
      <c r="F1754" s="6" t="s">
        <v>74</v>
      </c>
      <c r="G1754" s="6" t="s">
        <v>19</v>
      </c>
      <c r="H1754" s="8">
        <v>0.15000000000000008</v>
      </c>
      <c r="I1754" s="9">
        <v>3250</v>
      </c>
      <c r="J1754" s="10">
        <v>487.50000000000023</v>
      </c>
      <c r="K1754" s="10">
        <v>170.62500000000006</v>
      </c>
      <c r="L1754" s="11">
        <v>0.35</v>
      </c>
      <c r="M1754" s="28">
        <v>316.87500000000017</v>
      </c>
    </row>
    <row r="1755" spans="1:13" ht="15.75" customHeight="1" x14ac:dyDescent="0.25">
      <c r="A1755" s="6" t="s">
        <v>14</v>
      </c>
      <c r="B1755" s="6">
        <v>1185732</v>
      </c>
      <c r="C1755" s="7">
        <v>44297</v>
      </c>
      <c r="D1755" s="6" t="s">
        <v>33</v>
      </c>
      <c r="E1755" s="6" t="s">
        <v>73</v>
      </c>
      <c r="F1755" s="6" t="s">
        <v>74</v>
      </c>
      <c r="G1755" s="6" t="s">
        <v>20</v>
      </c>
      <c r="H1755" s="8">
        <v>0.2</v>
      </c>
      <c r="I1755" s="9">
        <v>2500</v>
      </c>
      <c r="J1755" s="10">
        <v>500</v>
      </c>
      <c r="K1755" s="10">
        <v>200</v>
      </c>
      <c r="L1755" s="11">
        <v>0.4</v>
      </c>
      <c r="M1755" s="28">
        <v>300</v>
      </c>
    </row>
    <row r="1756" spans="1:13" ht="15.75" customHeight="1" x14ac:dyDescent="0.25">
      <c r="A1756" s="6" t="s">
        <v>14</v>
      </c>
      <c r="B1756" s="6">
        <v>1185732</v>
      </c>
      <c r="C1756" s="7">
        <v>44297</v>
      </c>
      <c r="D1756" s="6" t="s">
        <v>33</v>
      </c>
      <c r="E1756" s="6" t="s">
        <v>73</v>
      </c>
      <c r="F1756" s="6" t="s">
        <v>74</v>
      </c>
      <c r="G1756" s="6" t="s">
        <v>21</v>
      </c>
      <c r="H1756" s="8">
        <v>0.35000000000000003</v>
      </c>
      <c r="I1756" s="9">
        <v>2750</v>
      </c>
      <c r="J1756" s="10">
        <v>962.50000000000011</v>
      </c>
      <c r="K1756" s="10">
        <v>336.875</v>
      </c>
      <c r="L1756" s="11">
        <v>0.35</v>
      </c>
      <c r="M1756" s="28">
        <v>625.62500000000011</v>
      </c>
    </row>
    <row r="1757" spans="1:13" ht="15.75" customHeight="1" x14ac:dyDescent="0.25">
      <c r="A1757" s="6" t="s">
        <v>14</v>
      </c>
      <c r="B1757" s="6">
        <v>1185732</v>
      </c>
      <c r="C1757" s="7">
        <v>44297</v>
      </c>
      <c r="D1757" s="6" t="s">
        <v>33</v>
      </c>
      <c r="E1757" s="6" t="s">
        <v>73</v>
      </c>
      <c r="F1757" s="6" t="s">
        <v>74</v>
      </c>
      <c r="G1757" s="6" t="s">
        <v>22</v>
      </c>
      <c r="H1757" s="8">
        <v>0.25000000000000006</v>
      </c>
      <c r="I1757" s="9">
        <v>4000</v>
      </c>
      <c r="J1757" s="10">
        <v>1000.0000000000002</v>
      </c>
      <c r="K1757" s="10">
        <v>500.00000000000011</v>
      </c>
      <c r="L1757" s="11">
        <v>0.5</v>
      </c>
      <c r="M1757" s="28">
        <v>500.00000000000011</v>
      </c>
    </row>
    <row r="1758" spans="1:13" ht="15.75" customHeight="1" x14ac:dyDescent="0.25">
      <c r="A1758" s="6" t="s">
        <v>14</v>
      </c>
      <c r="B1758" s="6">
        <v>1185732</v>
      </c>
      <c r="C1758" s="7">
        <v>44328</v>
      </c>
      <c r="D1758" s="6" t="s">
        <v>33</v>
      </c>
      <c r="E1758" s="6" t="s">
        <v>73</v>
      </c>
      <c r="F1758" s="6" t="s">
        <v>74</v>
      </c>
      <c r="G1758" s="6" t="s">
        <v>17</v>
      </c>
      <c r="H1758" s="8">
        <v>0.35000000000000003</v>
      </c>
      <c r="I1758" s="9">
        <v>6700</v>
      </c>
      <c r="J1758" s="10">
        <v>2345</v>
      </c>
      <c r="K1758" s="10">
        <v>938</v>
      </c>
      <c r="L1758" s="11">
        <v>0.4</v>
      </c>
      <c r="M1758" s="28">
        <v>1407</v>
      </c>
    </row>
    <row r="1759" spans="1:13" ht="15.75" customHeight="1" x14ac:dyDescent="0.25">
      <c r="A1759" s="6" t="s">
        <v>14</v>
      </c>
      <c r="B1759" s="6">
        <v>1185732</v>
      </c>
      <c r="C1759" s="7">
        <v>44328</v>
      </c>
      <c r="D1759" s="6" t="s">
        <v>33</v>
      </c>
      <c r="E1759" s="6" t="s">
        <v>73</v>
      </c>
      <c r="F1759" s="6" t="s">
        <v>74</v>
      </c>
      <c r="G1759" s="6" t="s">
        <v>18</v>
      </c>
      <c r="H1759" s="8">
        <v>0.3000000000000001</v>
      </c>
      <c r="I1759" s="9">
        <v>3750</v>
      </c>
      <c r="J1759" s="10">
        <v>1125.0000000000005</v>
      </c>
      <c r="K1759" s="10">
        <v>393.75000000000011</v>
      </c>
      <c r="L1759" s="11">
        <v>0.35</v>
      </c>
      <c r="M1759" s="28">
        <v>731.25000000000034</v>
      </c>
    </row>
    <row r="1760" spans="1:13" ht="15.75" customHeight="1" x14ac:dyDescent="0.25">
      <c r="A1760" s="6" t="s">
        <v>14</v>
      </c>
      <c r="B1760" s="6">
        <v>1185732</v>
      </c>
      <c r="C1760" s="7">
        <v>44328</v>
      </c>
      <c r="D1760" s="6" t="s">
        <v>33</v>
      </c>
      <c r="E1760" s="6" t="s">
        <v>73</v>
      </c>
      <c r="F1760" s="6" t="s">
        <v>74</v>
      </c>
      <c r="G1760" s="6" t="s">
        <v>19</v>
      </c>
      <c r="H1760" s="8">
        <v>0.25000000000000006</v>
      </c>
      <c r="I1760" s="9">
        <v>3500</v>
      </c>
      <c r="J1760" s="10">
        <v>875.00000000000023</v>
      </c>
      <c r="K1760" s="10">
        <v>306.25000000000006</v>
      </c>
      <c r="L1760" s="11">
        <v>0.35</v>
      </c>
      <c r="M1760" s="28">
        <v>568.75000000000023</v>
      </c>
    </row>
    <row r="1761" spans="1:13" ht="15.75" customHeight="1" x14ac:dyDescent="0.25">
      <c r="A1761" s="6" t="s">
        <v>14</v>
      </c>
      <c r="B1761" s="6">
        <v>1185732</v>
      </c>
      <c r="C1761" s="7">
        <v>44328</v>
      </c>
      <c r="D1761" s="6" t="s">
        <v>33</v>
      </c>
      <c r="E1761" s="6" t="s">
        <v>73</v>
      </c>
      <c r="F1761" s="6" t="s">
        <v>74</v>
      </c>
      <c r="G1761" s="6" t="s">
        <v>20</v>
      </c>
      <c r="H1761" s="8">
        <v>0.25000000000000006</v>
      </c>
      <c r="I1761" s="9">
        <v>2750</v>
      </c>
      <c r="J1761" s="10">
        <v>687.50000000000011</v>
      </c>
      <c r="K1761" s="10">
        <v>275.00000000000006</v>
      </c>
      <c r="L1761" s="11">
        <v>0.4</v>
      </c>
      <c r="M1761" s="28">
        <v>412.50000000000006</v>
      </c>
    </row>
    <row r="1762" spans="1:13" ht="15.75" customHeight="1" x14ac:dyDescent="0.25">
      <c r="A1762" s="6" t="s">
        <v>14</v>
      </c>
      <c r="B1762" s="6">
        <v>1185732</v>
      </c>
      <c r="C1762" s="7">
        <v>44328</v>
      </c>
      <c r="D1762" s="6" t="s">
        <v>33</v>
      </c>
      <c r="E1762" s="6" t="s">
        <v>73</v>
      </c>
      <c r="F1762" s="6" t="s">
        <v>74</v>
      </c>
      <c r="G1762" s="6" t="s">
        <v>21</v>
      </c>
      <c r="H1762" s="8">
        <v>0.39999999999999997</v>
      </c>
      <c r="I1762" s="9">
        <v>3000</v>
      </c>
      <c r="J1762" s="10">
        <v>1200</v>
      </c>
      <c r="K1762" s="10">
        <v>420</v>
      </c>
      <c r="L1762" s="11">
        <v>0.35</v>
      </c>
      <c r="M1762" s="28">
        <v>780</v>
      </c>
    </row>
    <row r="1763" spans="1:13" ht="15.75" customHeight="1" x14ac:dyDescent="0.25">
      <c r="A1763" s="6" t="s">
        <v>14</v>
      </c>
      <c r="B1763" s="6">
        <v>1185732</v>
      </c>
      <c r="C1763" s="7">
        <v>44328</v>
      </c>
      <c r="D1763" s="6" t="s">
        <v>33</v>
      </c>
      <c r="E1763" s="6" t="s">
        <v>73</v>
      </c>
      <c r="F1763" s="6" t="s">
        <v>74</v>
      </c>
      <c r="G1763" s="6" t="s">
        <v>22</v>
      </c>
      <c r="H1763" s="8">
        <v>0.44999999999999996</v>
      </c>
      <c r="I1763" s="9">
        <v>4000</v>
      </c>
      <c r="J1763" s="10">
        <v>1799.9999999999998</v>
      </c>
      <c r="K1763" s="10">
        <v>899.99999999999989</v>
      </c>
      <c r="L1763" s="11">
        <v>0.5</v>
      </c>
      <c r="M1763" s="28">
        <v>899.99999999999989</v>
      </c>
    </row>
    <row r="1764" spans="1:13" ht="15.75" customHeight="1" x14ac:dyDescent="0.25">
      <c r="A1764" s="6" t="s">
        <v>14</v>
      </c>
      <c r="B1764" s="6">
        <v>1185732</v>
      </c>
      <c r="C1764" s="7">
        <v>44358</v>
      </c>
      <c r="D1764" s="6" t="s">
        <v>33</v>
      </c>
      <c r="E1764" s="6" t="s">
        <v>73</v>
      </c>
      <c r="F1764" s="6" t="s">
        <v>74</v>
      </c>
      <c r="G1764" s="6" t="s">
        <v>17</v>
      </c>
      <c r="H1764" s="8">
        <v>0.30000000000000004</v>
      </c>
      <c r="I1764" s="9">
        <v>6500</v>
      </c>
      <c r="J1764" s="10">
        <v>1950.0000000000002</v>
      </c>
      <c r="K1764" s="10">
        <v>780.00000000000011</v>
      </c>
      <c r="L1764" s="11">
        <v>0.4</v>
      </c>
      <c r="M1764" s="28">
        <v>1170</v>
      </c>
    </row>
    <row r="1765" spans="1:13" ht="15.75" customHeight="1" x14ac:dyDescent="0.25">
      <c r="A1765" s="6" t="s">
        <v>14</v>
      </c>
      <c r="B1765" s="6">
        <v>1185732</v>
      </c>
      <c r="C1765" s="7">
        <v>44358</v>
      </c>
      <c r="D1765" s="6" t="s">
        <v>33</v>
      </c>
      <c r="E1765" s="6" t="s">
        <v>73</v>
      </c>
      <c r="F1765" s="6" t="s">
        <v>74</v>
      </c>
      <c r="G1765" s="6" t="s">
        <v>18</v>
      </c>
      <c r="H1765" s="8">
        <v>0.25000000000000011</v>
      </c>
      <c r="I1765" s="9">
        <v>4000</v>
      </c>
      <c r="J1765" s="10">
        <v>1000.0000000000005</v>
      </c>
      <c r="K1765" s="10">
        <v>350.00000000000011</v>
      </c>
      <c r="L1765" s="11">
        <v>0.35</v>
      </c>
      <c r="M1765" s="28">
        <v>650.00000000000034</v>
      </c>
    </row>
    <row r="1766" spans="1:13" ht="15.75" customHeight="1" x14ac:dyDescent="0.25">
      <c r="A1766" s="6" t="s">
        <v>14</v>
      </c>
      <c r="B1766" s="6">
        <v>1185732</v>
      </c>
      <c r="C1766" s="7">
        <v>44358</v>
      </c>
      <c r="D1766" s="6" t="s">
        <v>33</v>
      </c>
      <c r="E1766" s="6" t="s">
        <v>73</v>
      </c>
      <c r="F1766" s="6" t="s">
        <v>74</v>
      </c>
      <c r="G1766" s="6" t="s">
        <v>19</v>
      </c>
      <c r="H1766" s="8">
        <v>0.20000000000000007</v>
      </c>
      <c r="I1766" s="9">
        <v>4250</v>
      </c>
      <c r="J1766" s="10">
        <v>850.00000000000023</v>
      </c>
      <c r="K1766" s="10">
        <v>297.50000000000006</v>
      </c>
      <c r="L1766" s="11">
        <v>0.35</v>
      </c>
      <c r="M1766" s="28">
        <v>552.50000000000023</v>
      </c>
    </row>
    <row r="1767" spans="1:13" ht="15.75" customHeight="1" x14ac:dyDescent="0.25">
      <c r="A1767" s="6" t="s">
        <v>14</v>
      </c>
      <c r="B1767" s="6">
        <v>1185732</v>
      </c>
      <c r="C1767" s="7">
        <v>44358</v>
      </c>
      <c r="D1767" s="6" t="s">
        <v>33</v>
      </c>
      <c r="E1767" s="6" t="s">
        <v>73</v>
      </c>
      <c r="F1767" s="6" t="s">
        <v>74</v>
      </c>
      <c r="G1767" s="6" t="s">
        <v>20</v>
      </c>
      <c r="H1767" s="8">
        <v>0.20000000000000007</v>
      </c>
      <c r="I1767" s="9">
        <v>4000</v>
      </c>
      <c r="J1767" s="10">
        <v>800.00000000000023</v>
      </c>
      <c r="K1767" s="10">
        <v>320.00000000000011</v>
      </c>
      <c r="L1767" s="11">
        <v>0.4</v>
      </c>
      <c r="M1767" s="28">
        <v>480.00000000000011</v>
      </c>
    </row>
    <row r="1768" spans="1:13" ht="15.75" customHeight="1" x14ac:dyDescent="0.25">
      <c r="A1768" s="6" t="s">
        <v>14</v>
      </c>
      <c r="B1768" s="6">
        <v>1185732</v>
      </c>
      <c r="C1768" s="7">
        <v>44358</v>
      </c>
      <c r="D1768" s="6" t="s">
        <v>33</v>
      </c>
      <c r="E1768" s="6" t="s">
        <v>73</v>
      </c>
      <c r="F1768" s="6" t="s">
        <v>74</v>
      </c>
      <c r="G1768" s="6" t="s">
        <v>21</v>
      </c>
      <c r="H1768" s="8">
        <v>0.35000000000000003</v>
      </c>
      <c r="I1768" s="9">
        <v>4000</v>
      </c>
      <c r="J1768" s="10">
        <v>1400.0000000000002</v>
      </c>
      <c r="K1768" s="10">
        <v>490.00000000000006</v>
      </c>
      <c r="L1768" s="11">
        <v>0.35</v>
      </c>
      <c r="M1768" s="28">
        <v>910.00000000000023</v>
      </c>
    </row>
    <row r="1769" spans="1:13" ht="15.75" customHeight="1" x14ac:dyDescent="0.25">
      <c r="A1769" s="6" t="s">
        <v>14</v>
      </c>
      <c r="B1769" s="6">
        <v>1185732</v>
      </c>
      <c r="C1769" s="7">
        <v>44358</v>
      </c>
      <c r="D1769" s="6" t="s">
        <v>33</v>
      </c>
      <c r="E1769" s="6" t="s">
        <v>73</v>
      </c>
      <c r="F1769" s="6" t="s">
        <v>74</v>
      </c>
      <c r="G1769" s="6" t="s">
        <v>22</v>
      </c>
      <c r="H1769" s="8">
        <v>0.4</v>
      </c>
      <c r="I1769" s="9">
        <v>5750</v>
      </c>
      <c r="J1769" s="10">
        <v>2300</v>
      </c>
      <c r="K1769" s="10">
        <v>1150</v>
      </c>
      <c r="L1769" s="11">
        <v>0.5</v>
      </c>
      <c r="M1769" s="28">
        <v>1150</v>
      </c>
    </row>
    <row r="1770" spans="1:13" ht="15.75" customHeight="1" x14ac:dyDescent="0.25">
      <c r="A1770" s="6" t="s">
        <v>14</v>
      </c>
      <c r="B1770" s="6">
        <v>1185732</v>
      </c>
      <c r="C1770" s="7">
        <v>44387</v>
      </c>
      <c r="D1770" s="6" t="s">
        <v>33</v>
      </c>
      <c r="E1770" s="6" t="s">
        <v>73</v>
      </c>
      <c r="F1770" s="6" t="s">
        <v>74</v>
      </c>
      <c r="G1770" s="6" t="s">
        <v>17</v>
      </c>
      <c r="H1770" s="8">
        <v>0.35000000000000003</v>
      </c>
      <c r="I1770" s="9">
        <v>8000</v>
      </c>
      <c r="J1770" s="10">
        <v>2800.0000000000005</v>
      </c>
      <c r="K1770" s="10">
        <v>1120.0000000000002</v>
      </c>
      <c r="L1770" s="11">
        <v>0.4</v>
      </c>
      <c r="M1770" s="28">
        <v>1680.0000000000002</v>
      </c>
    </row>
    <row r="1771" spans="1:13" ht="15.75" customHeight="1" x14ac:dyDescent="0.25">
      <c r="A1771" s="6" t="s">
        <v>14</v>
      </c>
      <c r="B1771" s="6">
        <v>1185732</v>
      </c>
      <c r="C1771" s="7">
        <v>44387</v>
      </c>
      <c r="D1771" s="6" t="s">
        <v>33</v>
      </c>
      <c r="E1771" s="6" t="s">
        <v>73</v>
      </c>
      <c r="F1771" s="6" t="s">
        <v>74</v>
      </c>
      <c r="G1771" s="6" t="s">
        <v>18</v>
      </c>
      <c r="H1771" s="8">
        <v>0.3000000000000001</v>
      </c>
      <c r="I1771" s="9">
        <v>5500</v>
      </c>
      <c r="J1771" s="10">
        <v>1650.0000000000005</v>
      </c>
      <c r="K1771" s="10">
        <v>577.50000000000011</v>
      </c>
      <c r="L1771" s="11">
        <v>0.35</v>
      </c>
      <c r="M1771" s="28">
        <v>1072.5000000000005</v>
      </c>
    </row>
    <row r="1772" spans="1:13" ht="15.75" customHeight="1" x14ac:dyDescent="0.25">
      <c r="A1772" s="6" t="s">
        <v>14</v>
      </c>
      <c r="B1772" s="6">
        <v>1185732</v>
      </c>
      <c r="C1772" s="7">
        <v>44387</v>
      </c>
      <c r="D1772" s="6" t="s">
        <v>33</v>
      </c>
      <c r="E1772" s="6" t="s">
        <v>73</v>
      </c>
      <c r="F1772" s="6" t="s">
        <v>74</v>
      </c>
      <c r="G1772" s="6" t="s">
        <v>19</v>
      </c>
      <c r="H1772" s="8">
        <v>0.25000000000000006</v>
      </c>
      <c r="I1772" s="9">
        <v>4750</v>
      </c>
      <c r="J1772" s="10">
        <v>1187.5000000000002</v>
      </c>
      <c r="K1772" s="10">
        <v>415.62500000000006</v>
      </c>
      <c r="L1772" s="11">
        <v>0.35</v>
      </c>
      <c r="M1772" s="28">
        <v>771.87500000000023</v>
      </c>
    </row>
    <row r="1773" spans="1:13" ht="15.75" customHeight="1" x14ac:dyDescent="0.25">
      <c r="A1773" s="6" t="s">
        <v>14</v>
      </c>
      <c r="B1773" s="6">
        <v>1185732</v>
      </c>
      <c r="C1773" s="7">
        <v>44387</v>
      </c>
      <c r="D1773" s="6" t="s">
        <v>33</v>
      </c>
      <c r="E1773" s="6" t="s">
        <v>73</v>
      </c>
      <c r="F1773" s="6" t="s">
        <v>74</v>
      </c>
      <c r="G1773" s="6" t="s">
        <v>20</v>
      </c>
      <c r="H1773" s="8">
        <v>0.25000000000000006</v>
      </c>
      <c r="I1773" s="9">
        <v>4250</v>
      </c>
      <c r="J1773" s="10">
        <v>1062.5000000000002</v>
      </c>
      <c r="K1773" s="10">
        <v>425.00000000000011</v>
      </c>
      <c r="L1773" s="11">
        <v>0.4</v>
      </c>
      <c r="M1773" s="28">
        <v>637.50000000000011</v>
      </c>
    </row>
    <row r="1774" spans="1:13" ht="15.75" customHeight="1" x14ac:dyDescent="0.25">
      <c r="A1774" s="6" t="s">
        <v>14</v>
      </c>
      <c r="B1774" s="6">
        <v>1185732</v>
      </c>
      <c r="C1774" s="7">
        <v>44387</v>
      </c>
      <c r="D1774" s="6" t="s">
        <v>33</v>
      </c>
      <c r="E1774" s="6" t="s">
        <v>73</v>
      </c>
      <c r="F1774" s="6" t="s">
        <v>74</v>
      </c>
      <c r="G1774" s="6" t="s">
        <v>21</v>
      </c>
      <c r="H1774" s="8">
        <v>0.35000000000000003</v>
      </c>
      <c r="I1774" s="9">
        <v>4250</v>
      </c>
      <c r="J1774" s="10">
        <v>1487.5000000000002</v>
      </c>
      <c r="K1774" s="10">
        <v>520.625</v>
      </c>
      <c r="L1774" s="11">
        <v>0.35</v>
      </c>
      <c r="M1774" s="28">
        <v>966.87500000000023</v>
      </c>
    </row>
    <row r="1775" spans="1:13" ht="15.75" customHeight="1" x14ac:dyDescent="0.25">
      <c r="A1775" s="6" t="s">
        <v>14</v>
      </c>
      <c r="B1775" s="6">
        <v>1185732</v>
      </c>
      <c r="C1775" s="7">
        <v>44387</v>
      </c>
      <c r="D1775" s="6" t="s">
        <v>33</v>
      </c>
      <c r="E1775" s="6" t="s">
        <v>73</v>
      </c>
      <c r="F1775" s="6" t="s">
        <v>74</v>
      </c>
      <c r="G1775" s="6" t="s">
        <v>22</v>
      </c>
      <c r="H1775" s="8">
        <v>0.4</v>
      </c>
      <c r="I1775" s="9">
        <v>6000</v>
      </c>
      <c r="J1775" s="10">
        <v>2400</v>
      </c>
      <c r="K1775" s="10">
        <v>1200</v>
      </c>
      <c r="L1775" s="11">
        <v>0.5</v>
      </c>
      <c r="M1775" s="28">
        <v>1200</v>
      </c>
    </row>
    <row r="1776" spans="1:13" ht="15.75" customHeight="1" x14ac:dyDescent="0.25">
      <c r="A1776" s="6" t="s">
        <v>14</v>
      </c>
      <c r="B1776" s="6">
        <v>1185732</v>
      </c>
      <c r="C1776" s="7">
        <v>44419</v>
      </c>
      <c r="D1776" s="6" t="s">
        <v>33</v>
      </c>
      <c r="E1776" s="6" t="s">
        <v>73</v>
      </c>
      <c r="F1776" s="6" t="s">
        <v>74</v>
      </c>
      <c r="G1776" s="6" t="s">
        <v>17</v>
      </c>
      <c r="H1776" s="8">
        <v>0.35000000000000003</v>
      </c>
      <c r="I1776" s="9">
        <v>7500</v>
      </c>
      <c r="J1776" s="10">
        <v>2625.0000000000005</v>
      </c>
      <c r="K1776" s="10">
        <v>1050.0000000000002</v>
      </c>
      <c r="L1776" s="11">
        <v>0.4</v>
      </c>
      <c r="M1776" s="28">
        <v>1575.0000000000002</v>
      </c>
    </row>
    <row r="1777" spans="1:13" ht="15.75" customHeight="1" x14ac:dyDescent="0.25">
      <c r="A1777" s="6" t="s">
        <v>14</v>
      </c>
      <c r="B1777" s="6">
        <v>1185732</v>
      </c>
      <c r="C1777" s="7">
        <v>44419</v>
      </c>
      <c r="D1777" s="6" t="s">
        <v>33</v>
      </c>
      <c r="E1777" s="6" t="s">
        <v>73</v>
      </c>
      <c r="F1777" s="6" t="s">
        <v>74</v>
      </c>
      <c r="G1777" s="6" t="s">
        <v>18</v>
      </c>
      <c r="H1777" s="8">
        <v>0.35000000000000009</v>
      </c>
      <c r="I1777" s="9">
        <v>5250</v>
      </c>
      <c r="J1777" s="10">
        <v>1837.5000000000005</v>
      </c>
      <c r="K1777" s="10">
        <v>643.12500000000011</v>
      </c>
      <c r="L1777" s="11">
        <v>0.35</v>
      </c>
      <c r="M1777" s="28">
        <v>1194.3750000000005</v>
      </c>
    </row>
    <row r="1778" spans="1:13" ht="15.75" customHeight="1" x14ac:dyDescent="0.25">
      <c r="A1778" s="6" t="s">
        <v>14</v>
      </c>
      <c r="B1778" s="6">
        <v>1185732</v>
      </c>
      <c r="C1778" s="7">
        <v>44419</v>
      </c>
      <c r="D1778" s="6" t="s">
        <v>33</v>
      </c>
      <c r="E1778" s="6" t="s">
        <v>73</v>
      </c>
      <c r="F1778" s="6" t="s">
        <v>74</v>
      </c>
      <c r="G1778" s="6" t="s">
        <v>19</v>
      </c>
      <c r="H1778" s="8">
        <v>0.30000000000000004</v>
      </c>
      <c r="I1778" s="9">
        <v>4500</v>
      </c>
      <c r="J1778" s="10">
        <v>1350.0000000000002</v>
      </c>
      <c r="K1778" s="10">
        <v>472.50000000000006</v>
      </c>
      <c r="L1778" s="11">
        <v>0.35</v>
      </c>
      <c r="M1778" s="28">
        <v>877.50000000000023</v>
      </c>
    </row>
    <row r="1779" spans="1:13" ht="15.75" customHeight="1" x14ac:dyDescent="0.25">
      <c r="A1779" s="6" t="s">
        <v>14</v>
      </c>
      <c r="B1779" s="6">
        <v>1185732</v>
      </c>
      <c r="C1779" s="7">
        <v>44419</v>
      </c>
      <c r="D1779" s="6" t="s">
        <v>33</v>
      </c>
      <c r="E1779" s="6" t="s">
        <v>73</v>
      </c>
      <c r="F1779" s="6" t="s">
        <v>74</v>
      </c>
      <c r="G1779" s="6" t="s">
        <v>20</v>
      </c>
      <c r="H1779" s="8">
        <v>0.20000000000000007</v>
      </c>
      <c r="I1779" s="9">
        <v>3750</v>
      </c>
      <c r="J1779" s="10">
        <v>750.00000000000023</v>
      </c>
      <c r="K1779" s="10">
        <v>300.00000000000011</v>
      </c>
      <c r="L1779" s="11">
        <v>0.4</v>
      </c>
      <c r="M1779" s="28">
        <v>450.00000000000011</v>
      </c>
    </row>
    <row r="1780" spans="1:13" ht="15.75" customHeight="1" x14ac:dyDescent="0.25">
      <c r="A1780" s="6" t="s">
        <v>14</v>
      </c>
      <c r="B1780" s="6">
        <v>1185732</v>
      </c>
      <c r="C1780" s="7">
        <v>44419</v>
      </c>
      <c r="D1780" s="6" t="s">
        <v>33</v>
      </c>
      <c r="E1780" s="6" t="s">
        <v>73</v>
      </c>
      <c r="F1780" s="6" t="s">
        <v>74</v>
      </c>
      <c r="G1780" s="6" t="s">
        <v>21</v>
      </c>
      <c r="H1780" s="8">
        <v>0.30000000000000004</v>
      </c>
      <c r="I1780" s="9">
        <v>3500</v>
      </c>
      <c r="J1780" s="10">
        <v>1050.0000000000002</v>
      </c>
      <c r="K1780" s="10">
        <v>367.50000000000006</v>
      </c>
      <c r="L1780" s="11">
        <v>0.35</v>
      </c>
      <c r="M1780" s="28">
        <v>682.50000000000023</v>
      </c>
    </row>
    <row r="1781" spans="1:13" ht="15.75" customHeight="1" x14ac:dyDescent="0.25">
      <c r="A1781" s="6" t="s">
        <v>14</v>
      </c>
      <c r="B1781" s="6">
        <v>1185732</v>
      </c>
      <c r="C1781" s="7">
        <v>44419</v>
      </c>
      <c r="D1781" s="6" t="s">
        <v>33</v>
      </c>
      <c r="E1781" s="6" t="s">
        <v>73</v>
      </c>
      <c r="F1781" s="6" t="s">
        <v>74</v>
      </c>
      <c r="G1781" s="6" t="s">
        <v>22</v>
      </c>
      <c r="H1781" s="8">
        <v>0.35000000000000003</v>
      </c>
      <c r="I1781" s="9">
        <v>5250</v>
      </c>
      <c r="J1781" s="10">
        <v>1837.5000000000002</v>
      </c>
      <c r="K1781" s="10">
        <v>918.75000000000011</v>
      </c>
      <c r="L1781" s="11">
        <v>0.5</v>
      </c>
      <c r="M1781" s="28">
        <v>918.75000000000011</v>
      </c>
    </row>
    <row r="1782" spans="1:13" ht="15.75" customHeight="1" x14ac:dyDescent="0.25">
      <c r="A1782" s="6" t="s">
        <v>14</v>
      </c>
      <c r="B1782" s="6">
        <v>1185732</v>
      </c>
      <c r="C1782" s="7">
        <v>44451</v>
      </c>
      <c r="D1782" s="6" t="s">
        <v>33</v>
      </c>
      <c r="E1782" s="6" t="s">
        <v>73</v>
      </c>
      <c r="F1782" s="6" t="s">
        <v>74</v>
      </c>
      <c r="G1782" s="6" t="s">
        <v>17</v>
      </c>
      <c r="H1782" s="8">
        <v>0.30000000000000004</v>
      </c>
      <c r="I1782" s="9">
        <v>6500</v>
      </c>
      <c r="J1782" s="10">
        <v>1950.0000000000002</v>
      </c>
      <c r="K1782" s="10">
        <v>780.00000000000011</v>
      </c>
      <c r="L1782" s="11">
        <v>0.4</v>
      </c>
      <c r="M1782" s="28">
        <v>1170</v>
      </c>
    </row>
    <row r="1783" spans="1:13" ht="15.75" customHeight="1" x14ac:dyDescent="0.25">
      <c r="A1783" s="6" t="s">
        <v>14</v>
      </c>
      <c r="B1783" s="6">
        <v>1185732</v>
      </c>
      <c r="C1783" s="7">
        <v>44451</v>
      </c>
      <c r="D1783" s="6" t="s">
        <v>33</v>
      </c>
      <c r="E1783" s="6" t="s">
        <v>73</v>
      </c>
      <c r="F1783" s="6" t="s">
        <v>74</v>
      </c>
      <c r="G1783" s="6" t="s">
        <v>18</v>
      </c>
      <c r="H1783" s="8">
        <v>0.25000000000000011</v>
      </c>
      <c r="I1783" s="9">
        <v>4500</v>
      </c>
      <c r="J1783" s="10">
        <v>1125.0000000000005</v>
      </c>
      <c r="K1783" s="10">
        <v>393.75000000000011</v>
      </c>
      <c r="L1783" s="11">
        <v>0.35</v>
      </c>
      <c r="M1783" s="28">
        <v>731.25000000000034</v>
      </c>
    </row>
    <row r="1784" spans="1:13" ht="15.75" customHeight="1" x14ac:dyDescent="0.25">
      <c r="A1784" s="6" t="s">
        <v>14</v>
      </c>
      <c r="B1784" s="6">
        <v>1185732</v>
      </c>
      <c r="C1784" s="7">
        <v>44451</v>
      </c>
      <c r="D1784" s="6" t="s">
        <v>33</v>
      </c>
      <c r="E1784" s="6" t="s">
        <v>73</v>
      </c>
      <c r="F1784" s="6" t="s">
        <v>74</v>
      </c>
      <c r="G1784" s="6" t="s">
        <v>19</v>
      </c>
      <c r="H1784" s="8">
        <v>0.10000000000000002</v>
      </c>
      <c r="I1784" s="9">
        <v>3500</v>
      </c>
      <c r="J1784" s="10">
        <v>350.00000000000006</v>
      </c>
      <c r="K1784" s="10">
        <v>122.50000000000001</v>
      </c>
      <c r="L1784" s="11">
        <v>0.35</v>
      </c>
      <c r="M1784" s="28">
        <v>227.50000000000006</v>
      </c>
    </row>
    <row r="1785" spans="1:13" ht="15.75" customHeight="1" x14ac:dyDescent="0.25">
      <c r="A1785" s="6" t="s">
        <v>14</v>
      </c>
      <c r="B1785" s="6">
        <v>1185732</v>
      </c>
      <c r="C1785" s="7">
        <v>44451</v>
      </c>
      <c r="D1785" s="6" t="s">
        <v>33</v>
      </c>
      <c r="E1785" s="6" t="s">
        <v>73</v>
      </c>
      <c r="F1785" s="6" t="s">
        <v>74</v>
      </c>
      <c r="G1785" s="6" t="s">
        <v>20</v>
      </c>
      <c r="H1785" s="8">
        <v>0.10000000000000002</v>
      </c>
      <c r="I1785" s="9">
        <v>3250</v>
      </c>
      <c r="J1785" s="10">
        <v>325.00000000000006</v>
      </c>
      <c r="K1785" s="10">
        <v>130.00000000000003</v>
      </c>
      <c r="L1785" s="11">
        <v>0.4</v>
      </c>
      <c r="M1785" s="28">
        <v>195.00000000000003</v>
      </c>
    </row>
    <row r="1786" spans="1:13" ht="15.75" customHeight="1" x14ac:dyDescent="0.25">
      <c r="A1786" s="6" t="s">
        <v>14</v>
      </c>
      <c r="B1786" s="6">
        <v>1185732</v>
      </c>
      <c r="C1786" s="7">
        <v>44451</v>
      </c>
      <c r="D1786" s="6" t="s">
        <v>33</v>
      </c>
      <c r="E1786" s="6" t="s">
        <v>73</v>
      </c>
      <c r="F1786" s="6" t="s">
        <v>74</v>
      </c>
      <c r="G1786" s="6" t="s">
        <v>21</v>
      </c>
      <c r="H1786" s="8">
        <v>0.2</v>
      </c>
      <c r="I1786" s="9">
        <v>3250</v>
      </c>
      <c r="J1786" s="10">
        <v>650</v>
      </c>
      <c r="K1786" s="10">
        <v>227.49999999999997</v>
      </c>
      <c r="L1786" s="11">
        <v>0.35</v>
      </c>
      <c r="M1786" s="28">
        <v>422.5</v>
      </c>
    </row>
    <row r="1787" spans="1:13" ht="15.75" customHeight="1" x14ac:dyDescent="0.25">
      <c r="A1787" s="6" t="s">
        <v>14</v>
      </c>
      <c r="B1787" s="6">
        <v>1185732</v>
      </c>
      <c r="C1787" s="7">
        <v>44451</v>
      </c>
      <c r="D1787" s="6" t="s">
        <v>33</v>
      </c>
      <c r="E1787" s="6" t="s">
        <v>73</v>
      </c>
      <c r="F1787" s="6" t="s">
        <v>74</v>
      </c>
      <c r="G1787" s="6" t="s">
        <v>22</v>
      </c>
      <c r="H1787" s="8">
        <v>0.25000000000000006</v>
      </c>
      <c r="I1787" s="9">
        <v>4000</v>
      </c>
      <c r="J1787" s="10">
        <v>1000.0000000000002</v>
      </c>
      <c r="K1787" s="10">
        <v>500.00000000000011</v>
      </c>
      <c r="L1787" s="11">
        <v>0.5</v>
      </c>
      <c r="M1787" s="28">
        <v>500.00000000000011</v>
      </c>
    </row>
    <row r="1788" spans="1:13" ht="15.75" customHeight="1" x14ac:dyDescent="0.25">
      <c r="A1788" s="6" t="s">
        <v>14</v>
      </c>
      <c r="B1788" s="6">
        <v>1185732</v>
      </c>
      <c r="C1788" s="7">
        <v>44480</v>
      </c>
      <c r="D1788" s="6" t="s">
        <v>33</v>
      </c>
      <c r="E1788" s="6" t="s">
        <v>73</v>
      </c>
      <c r="F1788" s="6" t="s">
        <v>74</v>
      </c>
      <c r="G1788" s="6" t="s">
        <v>17</v>
      </c>
      <c r="H1788" s="8">
        <v>0.3</v>
      </c>
      <c r="I1788" s="9">
        <v>5750</v>
      </c>
      <c r="J1788" s="10">
        <v>1725</v>
      </c>
      <c r="K1788" s="10">
        <v>690</v>
      </c>
      <c r="L1788" s="11">
        <v>0.4</v>
      </c>
      <c r="M1788" s="28">
        <v>1035</v>
      </c>
    </row>
    <row r="1789" spans="1:13" ht="15.75" customHeight="1" x14ac:dyDescent="0.25">
      <c r="A1789" s="6" t="s">
        <v>14</v>
      </c>
      <c r="B1789" s="6">
        <v>1185732</v>
      </c>
      <c r="C1789" s="7">
        <v>44480</v>
      </c>
      <c r="D1789" s="6" t="s">
        <v>33</v>
      </c>
      <c r="E1789" s="6" t="s">
        <v>73</v>
      </c>
      <c r="F1789" s="6" t="s">
        <v>74</v>
      </c>
      <c r="G1789" s="6" t="s">
        <v>18</v>
      </c>
      <c r="H1789" s="8">
        <v>0.2</v>
      </c>
      <c r="I1789" s="9">
        <v>4000</v>
      </c>
      <c r="J1789" s="10">
        <v>800</v>
      </c>
      <c r="K1789" s="10">
        <v>280</v>
      </c>
      <c r="L1789" s="11">
        <v>0.35</v>
      </c>
      <c r="M1789" s="28">
        <v>520</v>
      </c>
    </row>
    <row r="1790" spans="1:13" ht="15.75" customHeight="1" x14ac:dyDescent="0.25">
      <c r="A1790" s="6" t="s">
        <v>14</v>
      </c>
      <c r="B1790" s="6">
        <v>1185732</v>
      </c>
      <c r="C1790" s="7">
        <v>44480</v>
      </c>
      <c r="D1790" s="6" t="s">
        <v>33</v>
      </c>
      <c r="E1790" s="6" t="s">
        <v>73</v>
      </c>
      <c r="F1790" s="6" t="s">
        <v>74</v>
      </c>
      <c r="G1790" s="6" t="s">
        <v>19</v>
      </c>
      <c r="H1790" s="8">
        <v>0.2</v>
      </c>
      <c r="I1790" s="9">
        <v>3000</v>
      </c>
      <c r="J1790" s="10">
        <v>600</v>
      </c>
      <c r="K1790" s="10">
        <v>210</v>
      </c>
      <c r="L1790" s="11">
        <v>0.35</v>
      </c>
      <c r="M1790" s="28">
        <v>390</v>
      </c>
    </row>
    <row r="1791" spans="1:13" ht="15.75" customHeight="1" x14ac:dyDescent="0.25">
      <c r="A1791" s="6" t="s">
        <v>14</v>
      </c>
      <c r="B1791" s="6">
        <v>1185732</v>
      </c>
      <c r="C1791" s="7">
        <v>44480</v>
      </c>
      <c r="D1791" s="6" t="s">
        <v>33</v>
      </c>
      <c r="E1791" s="6" t="s">
        <v>73</v>
      </c>
      <c r="F1791" s="6" t="s">
        <v>74</v>
      </c>
      <c r="G1791" s="6" t="s">
        <v>20</v>
      </c>
      <c r="H1791" s="8">
        <v>0.2</v>
      </c>
      <c r="I1791" s="9">
        <v>2750</v>
      </c>
      <c r="J1791" s="10">
        <v>550</v>
      </c>
      <c r="K1791" s="10">
        <v>220</v>
      </c>
      <c r="L1791" s="11">
        <v>0.4</v>
      </c>
      <c r="M1791" s="28">
        <v>330</v>
      </c>
    </row>
    <row r="1792" spans="1:13" ht="15.75" customHeight="1" x14ac:dyDescent="0.25">
      <c r="A1792" s="6" t="s">
        <v>14</v>
      </c>
      <c r="B1792" s="6">
        <v>1185732</v>
      </c>
      <c r="C1792" s="7">
        <v>44480</v>
      </c>
      <c r="D1792" s="6" t="s">
        <v>33</v>
      </c>
      <c r="E1792" s="6" t="s">
        <v>73</v>
      </c>
      <c r="F1792" s="6" t="s">
        <v>74</v>
      </c>
      <c r="G1792" s="6" t="s">
        <v>21</v>
      </c>
      <c r="H1792" s="8">
        <v>0.3</v>
      </c>
      <c r="I1792" s="9">
        <v>2750</v>
      </c>
      <c r="J1792" s="10">
        <v>825</v>
      </c>
      <c r="K1792" s="10">
        <v>288.75</v>
      </c>
      <c r="L1792" s="11">
        <v>0.35</v>
      </c>
      <c r="M1792" s="28">
        <v>536.25</v>
      </c>
    </row>
    <row r="1793" spans="1:13" ht="15.75" customHeight="1" x14ac:dyDescent="0.25">
      <c r="A1793" s="6" t="s">
        <v>14</v>
      </c>
      <c r="B1793" s="6">
        <v>1185732</v>
      </c>
      <c r="C1793" s="7">
        <v>44480</v>
      </c>
      <c r="D1793" s="6" t="s">
        <v>33</v>
      </c>
      <c r="E1793" s="6" t="s">
        <v>73</v>
      </c>
      <c r="F1793" s="6" t="s">
        <v>74</v>
      </c>
      <c r="G1793" s="6" t="s">
        <v>22</v>
      </c>
      <c r="H1793" s="8">
        <v>0.34999999999999992</v>
      </c>
      <c r="I1793" s="9">
        <v>4000</v>
      </c>
      <c r="J1793" s="10">
        <v>1399.9999999999998</v>
      </c>
      <c r="K1793" s="10">
        <v>699.99999999999989</v>
      </c>
      <c r="L1793" s="11">
        <v>0.5</v>
      </c>
      <c r="M1793" s="28">
        <v>699.99999999999989</v>
      </c>
    </row>
    <row r="1794" spans="1:13" ht="15.75" customHeight="1" x14ac:dyDescent="0.25">
      <c r="A1794" s="6" t="s">
        <v>14</v>
      </c>
      <c r="B1794" s="6">
        <v>1185732</v>
      </c>
      <c r="C1794" s="7">
        <v>44511</v>
      </c>
      <c r="D1794" s="6" t="s">
        <v>33</v>
      </c>
      <c r="E1794" s="6" t="s">
        <v>73</v>
      </c>
      <c r="F1794" s="6" t="s">
        <v>74</v>
      </c>
      <c r="G1794" s="6" t="s">
        <v>17</v>
      </c>
      <c r="H1794" s="8">
        <v>0.30000000000000004</v>
      </c>
      <c r="I1794" s="9">
        <v>5500</v>
      </c>
      <c r="J1794" s="10">
        <v>1650.0000000000002</v>
      </c>
      <c r="K1794" s="10">
        <v>660.00000000000011</v>
      </c>
      <c r="L1794" s="11">
        <v>0.4</v>
      </c>
      <c r="M1794" s="28">
        <v>990.00000000000011</v>
      </c>
    </row>
    <row r="1795" spans="1:13" ht="15.75" customHeight="1" x14ac:dyDescent="0.25">
      <c r="A1795" s="6" t="s">
        <v>14</v>
      </c>
      <c r="B1795" s="6">
        <v>1185732</v>
      </c>
      <c r="C1795" s="7">
        <v>44511</v>
      </c>
      <c r="D1795" s="6" t="s">
        <v>33</v>
      </c>
      <c r="E1795" s="6" t="s">
        <v>73</v>
      </c>
      <c r="F1795" s="6" t="s">
        <v>74</v>
      </c>
      <c r="G1795" s="6" t="s">
        <v>18</v>
      </c>
      <c r="H1795" s="8">
        <v>0.20000000000000007</v>
      </c>
      <c r="I1795" s="9">
        <v>4000</v>
      </c>
      <c r="J1795" s="10">
        <v>800.00000000000023</v>
      </c>
      <c r="K1795" s="10">
        <v>280.00000000000006</v>
      </c>
      <c r="L1795" s="11">
        <v>0.35</v>
      </c>
      <c r="M1795" s="28">
        <v>520.00000000000023</v>
      </c>
    </row>
    <row r="1796" spans="1:13" ht="15.75" customHeight="1" x14ac:dyDescent="0.25">
      <c r="A1796" s="6" t="s">
        <v>14</v>
      </c>
      <c r="B1796" s="6">
        <v>1185732</v>
      </c>
      <c r="C1796" s="7">
        <v>44511</v>
      </c>
      <c r="D1796" s="6" t="s">
        <v>33</v>
      </c>
      <c r="E1796" s="6" t="s">
        <v>73</v>
      </c>
      <c r="F1796" s="6" t="s">
        <v>74</v>
      </c>
      <c r="G1796" s="6" t="s">
        <v>19</v>
      </c>
      <c r="H1796" s="8">
        <v>0.20000000000000007</v>
      </c>
      <c r="I1796" s="9">
        <v>3450</v>
      </c>
      <c r="J1796" s="10">
        <v>690.00000000000023</v>
      </c>
      <c r="K1796" s="10">
        <v>241.50000000000006</v>
      </c>
      <c r="L1796" s="11">
        <v>0.35</v>
      </c>
      <c r="M1796" s="28">
        <v>448.50000000000017</v>
      </c>
    </row>
    <row r="1797" spans="1:13" ht="15.75" customHeight="1" x14ac:dyDescent="0.25">
      <c r="A1797" s="6" t="s">
        <v>14</v>
      </c>
      <c r="B1797" s="6">
        <v>1185732</v>
      </c>
      <c r="C1797" s="7">
        <v>44511</v>
      </c>
      <c r="D1797" s="6" t="s">
        <v>33</v>
      </c>
      <c r="E1797" s="6" t="s">
        <v>73</v>
      </c>
      <c r="F1797" s="6" t="s">
        <v>74</v>
      </c>
      <c r="G1797" s="6" t="s">
        <v>20</v>
      </c>
      <c r="H1797" s="8">
        <v>0.20000000000000007</v>
      </c>
      <c r="I1797" s="9">
        <v>3750</v>
      </c>
      <c r="J1797" s="10">
        <v>750.00000000000023</v>
      </c>
      <c r="K1797" s="10">
        <v>300.00000000000011</v>
      </c>
      <c r="L1797" s="11">
        <v>0.4</v>
      </c>
      <c r="M1797" s="28">
        <v>450.00000000000011</v>
      </c>
    </row>
    <row r="1798" spans="1:13" ht="15.75" customHeight="1" x14ac:dyDescent="0.25">
      <c r="A1798" s="6" t="s">
        <v>14</v>
      </c>
      <c r="B1798" s="6">
        <v>1185732</v>
      </c>
      <c r="C1798" s="7">
        <v>44511</v>
      </c>
      <c r="D1798" s="6" t="s">
        <v>33</v>
      </c>
      <c r="E1798" s="6" t="s">
        <v>73</v>
      </c>
      <c r="F1798" s="6" t="s">
        <v>74</v>
      </c>
      <c r="G1798" s="6" t="s">
        <v>21</v>
      </c>
      <c r="H1798" s="8">
        <v>0.39999999999999997</v>
      </c>
      <c r="I1798" s="9">
        <v>3500</v>
      </c>
      <c r="J1798" s="10">
        <v>1399.9999999999998</v>
      </c>
      <c r="K1798" s="10">
        <v>489.99999999999989</v>
      </c>
      <c r="L1798" s="11">
        <v>0.35</v>
      </c>
      <c r="M1798" s="28">
        <v>909.99999999999989</v>
      </c>
    </row>
    <row r="1799" spans="1:13" ht="15.75" customHeight="1" x14ac:dyDescent="0.25">
      <c r="A1799" s="6" t="s">
        <v>14</v>
      </c>
      <c r="B1799" s="6">
        <v>1185732</v>
      </c>
      <c r="C1799" s="7">
        <v>44511</v>
      </c>
      <c r="D1799" s="6" t="s">
        <v>33</v>
      </c>
      <c r="E1799" s="6" t="s">
        <v>73</v>
      </c>
      <c r="F1799" s="6" t="s">
        <v>74</v>
      </c>
      <c r="G1799" s="6" t="s">
        <v>22</v>
      </c>
      <c r="H1799" s="8">
        <v>0.44999999999999984</v>
      </c>
      <c r="I1799" s="9">
        <v>4500</v>
      </c>
      <c r="J1799" s="10">
        <v>2024.9999999999993</v>
      </c>
      <c r="K1799" s="10">
        <v>1012.4999999999997</v>
      </c>
      <c r="L1799" s="11">
        <v>0.5</v>
      </c>
      <c r="M1799" s="28">
        <v>1012.4999999999997</v>
      </c>
    </row>
    <row r="1800" spans="1:13" ht="15.75" customHeight="1" x14ac:dyDescent="0.25">
      <c r="A1800" s="6" t="s">
        <v>14</v>
      </c>
      <c r="B1800" s="6">
        <v>1185732</v>
      </c>
      <c r="C1800" s="7">
        <v>44540</v>
      </c>
      <c r="D1800" s="6" t="s">
        <v>33</v>
      </c>
      <c r="E1800" s="6" t="s">
        <v>73</v>
      </c>
      <c r="F1800" s="6" t="s">
        <v>74</v>
      </c>
      <c r="G1800" s="6" t="s">
        <v>17</v>
      </c>
      <c r="H1800" s="8">
        <v>0.39999999999999997</v>
      </c>
      <c r="I1800" s="9">
        <v>7000</v>
      </c>
      <c r="J1800" s="10">
        <v>2799.9999999999995</v>
      </c>
      <c r="K1800" s="10">
        <v>1119.9999999999998</v>
      </c>
      <c r="L1800" s="11">
        <v>0.4</v>
      </c>
      <c r="M1800" s="28">
        <v>1679.9999999999998</v>
      </c>
    </row>
    <row r="1801" spans="1:13" ht="15.75" customHeight="1" x14ac:dyDescent="0.25">
      <c r="A1801" s="6" t="s">
        <v>14</v>
      </c>
      <c r="B1801" s="6">
        <v>1185732</v>
      </c>
      <c r="C1801" s="7">
        <v>44540</v>
      </c>
      <c r="D1801" s="6" t="s">
        <v>33</v>
      </c>
      <c r="E1801" s="6" t="s">
        <v>73</v>
      </c>
      <c r="F1801" s="6" t="s">
        <v>74</v>
      </c>
      <c r="G1801" s="6" t="s">
        <v>18</v>
      </c>
      <c r="H1801" s="8">
        <v>0.30000000000000004</v>
      </c>
      <c r="I1801" s="9">
        <v>5000</v>
      </c>
      <c r="J1801" s="10">
        <v>1500.0000000000002</v>
      </c>
      <c r="K1801" s="10">
        <v>525</v>
      </c>
      <c r="L1801" s="11">
        <v>0.35</v>
      </c>
      <c r="M1801" s="28">
        <v>975.00000000000023</v>
      </c>
    </row>
    <row r="1802" spans="1:13" ht="15.75" customHeight="1" x14ac:dyDescent="0.25">
      <c r="A1802" s="6" t="s">
        <v>14</v>
      </c>
      <c r="B1802" s="6">
        <v>1185732</v>
      </c>
      <c r="C1802" s="7">
        <v>44540</v>
      </c>
      <c r="D1802" s="6" t="s">
        <v>33</v>
      </c>
      <c r="E1802" s="6" t="s">
        <v>73</v>
      </c>
      <c r="F1802" s="6" t="s">
        <v>74</v>
      </c>
      <c r="G1802" s="6" t="s">
        <v>19</v>
      </c>
      <c r="H1802" s="8">
        <v>0.30000000000000004</v>
      </c>
      <c r="I1802" s="9">
        <v>4500</v>
      </c>
      <c r="J1802" s="10">
        <v>1350.0000000000002</v>
      </c>
      <c r="K1802" s="10">
        <v>472.50000000000006</v>
      </c>
      <c r="L1802" s="11">
        <v>0.35</v>
      </c>
      <c r="M1802" s="28">
        <v>877.50000000000023</v>
      </c>
    </row>
    <row r="1803" spans="1:13" ht="15.75" customHeight="1" x14ac:dyDescent="0.25">
      <c r="A1803" s="6" t="s">
        <v>14</v>
      </c>
      <c r="B1803" s="6">
        <v>1185732</v>
      </c>
      <c r="C1803" s="7">
        <v>44540</v>
      </c>
      <c r="D1803" s="6" t="s">
        <v>33</v>
      </c>
      <c r="E1803" s="6" t="s">
        <v>73</v>
      </c>
      <c r="F1803" s="6" t="s">
        <v>74</v>
      </c>
      <c r="G1803" s="6" t="s">
        <v>20</v>
      </c>
      <c r="H1803" s="8">
        <v>0.30000000000000004</v>
      </c>
      <c r="I1803" s="9">
        <v>4000</v>
      </c>
      <c r="J1803" s="10">
        <v>1200.0000000000002</v>
      </c>
      <c r="K1803" s="10">
        <v>480.00000000000011</v>
      </c>
      <c r="L1803" s="11">
        <v>0.4</v>
      </c>
      <c r="M1803" s="28">
        <v>720.00000000000011</v>
      </c>
    </row>
    <row r="1804" spans="1:13" ht="15.75" customHeight="1" x14ac:dyDescent="0.25">
      <c r="A1804" s="6" t="s">
        <v>14</v>
      </c>
      <c r="B1804" s="6">
        <v>1185732</v>
      </c>
      <c r="C1804" s="7">
        <v>44540</v>
      </c>
      <c r="D1804" s="6" t="s">
        <v>33</v>
      </c>
      <c r="E1804" s="6" t="s">
        <v>73</v>
      </c>
      <c r="F1804" s="6" t="s">
        <v>74</v>
      </c>
      <c r="G1804" s="6" t="s">
        <v>21</v>
      </c>
      <c r="H1804" s="8">
        <v>0.39999999999999997</v>
      </c>
      <c r="I1804" s="9">
        <v>4000</v>
      </c>
      <c r="J1804" s="10">
        <v>1599.9999999999998</v>
      </c>
      <c r="K1804" s="10">
        <v>559.99999999999989</v>
      </c>
      <c r="L1804" s="11">
        <v>0.35</v>
      </c>
      <c r="M1804" s="28">
        <v>1040</v>
      </c>
    </row>
    <row r="1805" spans="1:13" ht="15.75" customHeight="1" x14ac:dyDescent="0.25">
      <c r="A1805" s="6" t="s">
        <v>14</v>
      </c>
      <c r="B1805" s="6">
        <v>1185732</v>
      </c>
      <c r="C1805" s="7">
        <v>44540</v>
      </c>
      <c r="D1805" s="6" t="s">
        <v>33</v>
      </c>
      <c r="E1805" s="6" t="s">
        <v>73</v>
      </c>
      <c r="F1805" s="6" t="s">
        <v>74</v>
      </c>
      <c r="G1805" s="6" t="s">
        <v>22</v>
      </c>
      <c r="H1805" s="8">
        <v>0.44999999999999984</v>
      </c>
      <c r="I1805" s="9">
        <v>5000</v>
      </c>
      <c r="J1805" s="10">
        <v>2249.9999999999991</v>
      </c>
      <c r="K1805" s="10">
        <v>1124.9999999999995</v>
      </c>
      <c r="L1805" s="11">
        <v>0.5</v>
      </c>
      <c r="M1805" s="28">
        <v>1124.9999999999995</v>
      </c>
    </row>
    <row r="1806" spans="1:13" ht="15.75" customHeight="1" x14ac:dyDescent="0.25">
      <c r="A1806" s="6" t="s">
        <v>27</v>
      </c>
      <c r="B1806" s="6">
        <v>1128299</v>
      </c>
      <c r="C1806" s="7">
        <v>44220</v>
      </c>
      <c r="D1806" s="6" t="s">
        <v>28</v>
      </c>
      <c r="E1806" s="6" t="s">
        <v>75</v>
      </c>
      <c r="F1806" s="6" t="s">
        <v>76</v>
      </c>
      <c r="G1806" s="6" t="s">
        <v>17</v>
      </c>
      <c r="H1806" s="8">
        <v>0.30000000000000004</v>
      </c>
      <c r="I1806" s="9">
        <v>3500</v>
      </c>
      <c r="J1806" s="10">
        <v>1050.0000000000002</v>
      </c>
      <c r="K1806" s="10">
        <v>367.50000000000006</v>
      </c>
      <c r="L1806" s="11">
        <v>0.35</v>
      </c>
      <c r="M1806" s="28">
        <v>682.50000000000023</v>
      </c>
    </row>
    <row r="1807" spans="1:13" ht="15.75" customHeight="1" x14ac:dyDescent="0.25">
      <c r="A1807" s="6" t="s">
        <v>27</v>
      </c>
      <c r="B1807" s="6">
        <v>1128299</v>
      </c>
      <c r="C1807" s="7">
        <v>44220</v>
      </c>
      <c r="D1807" s="6" t="s">
        <v>28</v>
      </c>
      <c r="E1807" s="6" t="s">
        <v>75</v>
      </c>
      <c r="F1807" s="6" t="s">
        <v>76</v>
      </c>
      <c r="G1807" s="6" t="s">
        <v>18</v>
      </c>
      <c r="H1807" s="8">
        <v>0.4</v>
      </c>
      <c r="I1807" s="9">
        <v>3500</v>
      </c>
      <c r="J1807" s="10">
        <v>1400</v>
      </c>
      <c r="K1807" s="10">
        <v>489.99999999999994</v>
      </c>
      <c r="L1807" s="11">
        <v>0.35</v>
      </c>
      <c r="M1807" s="28">
        <v>910</v>
      </c>
    </row>
    <row r="1808" spans="1:13" ht="15.75" customHeight="1" x14ac:dyDescent="0.25">
      <c r="A1808" s="6" t="s">
        <v>27</v>
      </c>
      <c r="B1808" s="6">
        <v>1128299</v>
      </c>
      <c r="C1808" s="7">
        <v>44220</v>
      </c>
      <c r="D1808" s="6" t="s">
        <v>28</v>
      </c>
      <c r="E1808" s="6" t="s">
        <v>75</v>
      </c>
      <c r="F1808" s="6" t="s">
        <v>76</v>
      </c>
      <c r="G1808" s="6" t="s">
        <v>19</v>
      </c>
      <c r="H1808" s="8">
        <v>0.4</v>
      </c>
      <c r="I1808" s="9">
        <v>3500</v>
      </c>
      <c r="J1808" s="10">
        <v>1400</v>
      </c>
      <c r="K1808" s="10">
        <v>489.99999999999994</v>
      </c>
      <c r="L1808" s="11">
        <v>0.35</v>
      </c>
      <c r="M1808" s="28">
        <v>910</v>
      </c>
    </row>
    <row r="1809" spans="1:13" ht="15.75" customHeight="1" x14ac:dyDescent="0.25">
      <c r="A1809" s="6" t="s">
        <v>27</v>
      </c>
      <c r="B1809" s="6">
        <v>1128299</v>
      </c>
      <c r="C1809" s="7">
        <v>44220</v>
      </c>
      <c r="D1809" s="6" t="s">
        <v>28</v>
      </c>
      <c r="E1809" s="6" t="s">
        <v>75</v>
      </c>
      <c r="F1809" s="6" t="s">
        <v>76</v>
      </c>
      <c r="G1809" s="6" t="s">
        <v>20</v>
      </c>
      <c r="H1809" s="8">
        <v>0.4</v>
      </c>
      <c r="I1809" s="9">
        <v>2000</v>
      </c>
      <c r="J1809" s="10">
        <v>800</v>
      </c>
      <c r="K1809" s="10">
        <v>280</v>
      </c>
      <c r="L1809" s="11">
        <v>0.35</v>
      </c>
      <c r="M1809" s="28">
        <v>520</v>
      </c>
    </row>
    <row r="1810" spans="1:13" ht="15.75" customHeight="1" x14ac:dyDescent="0.25">
      <c r="A1810" s="6" t="s">
        <v>27</v>
      </c>
      <c r="B1810" s="6">
        <v>1128299</v>
      </c>
      <c r="C1810" s="7">
        <v>44220</v>
      </c>
      <c r="D1810" s="6" t="s">
        <v>28</v>
      </c>
      <c r="E1810" s="6" t="s">
        <v>75</v>
      </c>
      <c r="F1810" s="6" t="s">
        <v>76</v>
      </c>
      <c r="G1810" s="6" t="s">
        <v>21</v>
      </c>
      <c r="H1810" s="8">
        <v>0.45000000000000007</v>
      </c>
      <c r="I1810" s="9">
        <v>1500</v>
      </c>
      <c r="J1810" s="10">
        <v>675.00000000000011</v>
      </c>
      <c r="K1810" s="10">
        <v>270.00000000000006</v>
      </c>
      <c r="L1810" s="11">
        <v>0.4</v>
      </c>
      <c r="M1810" s="28">
        <v>405.00000000000006</v>
      </c>
    </row>
    <row r="1811" spans="1:13" ht="15.75" customHeight="1" x14ac:dyDescent="0.25">
      <c r="A1811" s="6" t="s">
        <v>27</v>
      </c>
      <c r="B1811" s="6">
        <v>1128299</v>
      </c>
      <c r="C1811" s="7">
        <v>44220</v>
      </c>
      <c r="D1811" s="6" t="s">
        <v>28</v>
      </c>
      <c r="E1811" s="6" t="s">
        <v>75</v>
      </c>
      <c r="F1811" s="6" t="s">
        <v>76</v>
      </c>
      <c r="G1811" s="6" t="s">
        <v>22</v>
      </c>
      <c r="H1811" s="8">
        <v>0.4</v>
      </c>
      <c r="I1811" s="9">
        <v>4000</v>
      </c>
      <c r="J1811" s="10">
        <v>1600</v>
      </c>
      <c r="K1811" s="10">
        <v>480</v>
      </c>
      <c r="L1811" s="11">
        <v>0.3</v>
      </c>
      <c r="M1811" s="28">
        <v>1120</v>
      </c>
    </row>
    <row r="1812" spans="1:13" ht="15.75" customHeight="1" x14ac:dyDescent="0.25">
      <c r="A1812" s="6" t="s">
        <v>27</v>
      </c>
      <c r="B1812" s="6">
        <v>1128299</v>
      </c>
      <c r="C1812" s="7">
        <v>44251</v>
      </c>
      <c r="D1812" s="6" t="s">
        <v>28</v>
      </c>
      <c r="E1812" s="6" t="s">
        <v>75</v>
      </c>
      <c r="F1812" s="6" t="s">
        <v>76</v>
      </c>
      <c r="G1812" s="6" t="s">
        <v>17</v>
      </c>
      <c r="H1812" s="8">
        <v>0.30000000000000004</v>
      </c>
      <c r="I1812" s="9">
        <v>4500</v>
      </c>
      <c r="J1812" s="10">
        <v>1350.0000000000002</v>
      </c>
      <c r="K1812" s="10">
        <v>472.50000000000006</v>
      </c>
      <c r="L1812" s="11">
        <v>0.35</v>
      </c>
      <c r="M1812" s="28">
        <v>877.50000000000023</v>
      </c>
    </row>
    <row r="1813" spans="1:13" ht="15.75" customHeight="1" x14ac:dyDescent="0.25">
      <c r="A1813" s="6" t="s">
        <v>27</v>
      </c>
      <c r="B1813" s="6">
        <v>1128299</v>
      </c>
      <c r="C1813" s="7">
        <v>44251</v>
      </c>
      <c r="D1813" s="6" t="s">
        <v>28</v>
      </c>
      <c r="E1813" s="6" t="s">
        <v>75</v>
      </c>
      <c r="F1813" s="6" t="s">
        <v>76</v>
      </c>
      <c r="G1813" s="6" t="s">
        <v>18</v>
      </c>
      <c r="H1813" s="8">
        <v>0.4</v>
      </c>
      <c r="I1813" s="9">
        <v>3500</v>
      </c>
      <c r="J1813" s="10">
        <v>1400</v>
      </c>
      <c r="K1813" s="10">
        <v>489.99999999999994</v>
      </c>
      <c r="L1813" s="11">
        <v>0.35</v>
      </c>
      <c r="M1813" s="28">
        <v>910</v>
      </c>
    </row>
    <row r="1814" spans="1:13" ht="15.75" customHeight="1" x14ac:dyDescent="0.25">
      <c r="A1814" s="6" t="s">
        <v>27</v>
      </c>
      <c r="B1814" s="6">
        <v>1128299</v>
      </c>
      <c r="C1814" s="7">
        <v>44251</v>
      </c>
      <c r="D1814" s="6" t="s">
        <v>28</v>
      </c>
      <c r="E1814" s="6" t="s">
        <v>75</v>
      </c>
      <c r="F1814" s="6" t="s">
        <v>76</v>
      </c>
      <c r="G1814" s="6" t="s">
        <v>19</v>
      </c>
      <c r="H1814" s="8">
        <v>0.4</v>
      </c>
      <c r="I1814" s="9">
        <v>3500</v>
      </c>
      <c r="J1814" s="10">
        <v>1400</v>
      </c>
      <c r="K1814" s="10">
        <v>489.99999999999994</v>
      </c>
      <c r="L1814" s="11">
        <v>0.35</v>
      </c>
      <c r="M1814" s="28">
        <v>910</v>
      </c>
    </row>
    <row r="1815" spans="1:13" ht="15.75" customHeight="1" x14ac:dyDescent="0.25">
      <c r="A1815" s="6" t="s">
        <v>27</v>
      </c>
      <c r="B1815" s="6">
        <v>1128299</v>
      </c>
      <c r="C1815" s="7">
        <v>44251</v>
      </c>
      <c r="D1815" s="6" t="s">
        <v>28</v>
      </c>
      <c r="E1815" s="6" t="s">
        <v>75</v>
      </c>
      <c r="F1815" s="6" t="s">
        <v>76</v>
      </c>
      <c r="G1815" s="6" t="s">
        <v>20</v>
      </c>
      <c r="H1815" s="8">
        <v>0.4</v>
      </c>
      <c r="I1815" s="9">
        <v>2000</v>
      </c>
      <c r="J1815" s="10">
        <v>800</v>
      </c>
      <c r="K1815" s="10">
        <v>280</v>
      </c>
      <c r="L1815" s="11">
        <v>0.35</v>
      </c>
      <c r="M1815" s="28">
        <v>520</v>
      </c>
    </row>
    <row r="1816" spans="1:13" ht="15.75" customHeight="1" x14ac:dyDescent="0.25">
      <c r="A1816" s="6" t="s">
        <v>27</v>
      </c>
      <c r="B1816" s="6">
        <v>1128299</v>
      </c>
      <c r="C1816" s="7">
        <v>44251</v>
      </c>
      <c r="D1816" s="6" t="s">
        <v>28</v>
      </c>
      <c r="E1816" s="6" t="s">
        <v>75</v>
      </c>
      <c r="F1816" s="6" t="s">
        <v>76</v>
      </c>
      <c r="G1816" s="6" t="s">
        <v>21</v>
      </c>
      <c r="H1816" s="8">
        <v>0.45000000000000007</v>
      </c>
      <c r="I1816" s="9">
        <v>1250</v>
      </c>
      <c r="J1816" s="10">
        <v>562.50000000000011</v>
      </c>
      <c r="K1816" s="10">
        <v>225.00000000000006</v>
      </c>
      <c r="L1816" s="11">
        <v>0.4</v>
      </c>
      <c r="M1816" s="28">
        <v>337.50000000000006</v>
      </c>
    </row>
    <row r="1817" spans="1:13" ht="15.75" customHeight="1" x14ac:dyDescent="0.25">
      <c r="A1817" s="6" t="s">
        <v>27</v>
      </c>
      <c r="B1817" s="6">
        <v>1128299</v>
      </c>
      <c r="C1817" s="7">
        <v>44251</v>
      </c>
      <c r="D1817" s="6" t="s">
        <v>28</v>
      </c>
      <c r="E1817" s="6" t="s">
        <v>75</v>
      </c>
      <c r="F1817" s="6" t="s">
        <v>76</v>
      </c>
      <c r="G1817" s="6" t="s">
        <v>22</v>
      </c>
      <c r="H1817" s="8">
        <v>0.4</v>
      </c>
      <c r="I1817" s="9">
        <v>3250</v>
      </c>
      <c r="J1817" s="10">
        <v>1300</v>
      </c>
      <c r="K1817" s="10">
        <v>390</v>
      </c>
      <c r="L1817" s="11">
        <v>0.3</v>
      </c>
      <c r="M1817" s="28">
        <v>910</v>
      </c>
    </row>
    <row r="1818" spans="1:13" ht="15.75" customHeight="1" x14ac:dyDescent="0.25">
      <c r="A1818" s="6" t="s">
        <v>27</v>
      </c>
      <c r="B1818" s="6">
        <v>1128299</v>
      </c>
      <c r="C1818" s="7">
        <v>44278</v>
      </c>
      <c r="D1818" s="6" t="s">
        <v>28</v>
      </c>
      <c r="E1818" s="6" t="s">
        <v>75</v>
      </c>
      <c r="F1818" s="6" t="s">
        <v>76</v>
      </c>
      <c r="G1818" s="6" t="s">
        <v>17</v>
      </c>
      <c r="H1818" s="8">
        <v>0.4</v>
      </c>
      <c r="I1818" s="9">
        <v>4750</v>
      </c>
      <c r="J1818" s="10">
        <v>1900</v>
      </c>
      <c r="K1818" s="10">
        <v>665</v>
      </c>
      <c r="L1818" s="11">
        <v>0.35</v>
      </c>
      <c r="M1818" s="28">
        <v>1235</v>
      </c>
    </row>
    <row r="1819" spans="1:13" ht="15.75" customHeight="1" x14ac:dyDescent="0.25">
      <c r="A1819" s="6" t="s">
        <v>27</v>
      </c>
      <c r="B1819" s="6">
        <v>1128299</v>
      </c>
      <c r="C1819" s="7">
        <v>44278</v>
      </c>
      <c r="D1819" s="6" t="s">
        <v>28</v>
      </c>
      <c r="E1819" s="6" t="s">
        <v>75</v>
      </c>
      <c r="F1819" s="6" t="s">
        <v>76</v>
      </c>
      <c r="G1819" s="6" t="s">
        <v>18</v>
      </c>
      <c r="H1819" s="8">
        <v>0.5</v>
      </c>
      <c r="I1819" s="9">
        <v>3250</v>
      </c>
      <c r="J1819" s="10">
        <v>1625</v>
      </c>
      <c r="K1819" s="10">
        <v>568.75</v>
      </c>
      <c r="L1819" s="11">
        <v>0.35</v>
      </c>
      <c r="M1819" s="28">
        <v>1056.25</v>
      </c>
    </row>
    <row r="1820" spans="1:13" ht="15.75" customHeight="1" x14ac:dyDescent="0.25">
      <c r="A1820" s="6" t="s">
        <v>27</v>
      </c>
      <c r="B1820" s="6">
        <v>1128299</v>
      </c>
      <c r="C1820" s="7">
        <v>44278</v>
      </c>
      <c r="D1820" s="6" t="s">
        <v>28</v>
      </c>
      <c r="E1820" s="6" t="s">
        <v>75</v>
      </c>
      <c r="F1820" s="6" t="s">
        <v>76</v>
      </c>
      <c r="G1820" s="6" t="s">
        <v>19</v>
      </c>
      <c r="H1820" s="8">
        <v>0.54999999999999993</v>
      </c>
      <c r="I1820" s="9">
        <v>3500</v>
      </c>
      <c r="J1820" s="10">
        <v>1924.9999999999998</v>
      </c>
      <c r="K1820" s="10">
        <v>673.74999999999989</v>
      </c>
      <c r="L1820" s="11">
        <v>0.35</v>
      </c>
      <c r="M1820" s="28">
        <v>1251.25</v>
      </c>
    </row>
    <row r="1821" spans="1:13" ht="15.75" customHeight="1" x14ac:dyDescent="0.25">
      <c r="A1821" s="6" t="s">
        <v>27</v>
      </c>
      <c r="B1821" s="6">
        <v>1128299</v>
      </c>
      <c r="C1821" s="7">
        <v>44278</v>
      </c>
      <c r="D1821" s="6" t="s">
        <v>28</v>
      </c>
      <c r="E1821" s="6" t="s">
        <v>75</v>
      </c>
      <c r="F1821" s="6" t="s">
        <v>76</v>
      </c>
      <c r="G1821" s="6" t="s">
        <v>20</v>
      </c>
      <c r="H1821" s="8">
        <v>0.5</v>
      </c>
      <c r="I1821" s="9">
        <v>2500</v>
      </c>
      <c r="J1821" s="10">
        <v>1250</v>
      </c>
      <c r="K1821" s="10">
        <v>437.5</v>
      </c>
      <c r="L1821" s="11">
        <v>0.35</v>
      </c>
      <c r="M1821" s="28">
        <v>812.5</v>
      </c>
    </row>
    <row r="1822" spans="1:13" ht="15.75" customHeight="1" x14ac:dyDescent="0.25">
      <c r="A1822" s="6" t="s">
        <v>27</v>
      </c>
      <c r="B1822" s="6">
        <v>1128299</v>
      </c>
      <c r="C1822" s="7">
        <v>44278</v>
      </c>
      <c r="D1822" s="6" t="s">
        <v>28</v>
      </c>
      <c r="E1822" s="6" t="s">
        <v>75</v>
      </c>
      <c r="F1822" s="6" t="s">
        <v>76</v>
      </c>
      <c r="G1822" s="6" t="s">
        <v>21</v>
      </c>
      <c r="H1822" s="8">
        <v>0.55000000000000004</v>
      </c>
      <c r="I1822" s="9">
        <v>1000</v>
      </c>
      <c r="J1822" s="10">
        <v>550</v>
      </c>
      <c r="K1822" s="10">
        <v>220</v>
      </c>
      <c r="L1822" s="11">
        <v>0.4</v>
      </c>
      <c r="M1822" s="28">
        <v>330</v>
      </c>
    </row>
    <row r="1823" spans="1:13" ht="15.75" customHeight="1" x14ac:dyDescent="0.25">
      <c r="A1823" s="6" t="s">
        <v>27</v>
      </c>
      <c r="B1823" s="6">
        <v>1128299</v>
      </c>
      <c r="C1823" s="7">
        <v>44278</v>
      </c>
      <c r="D1823" s="6" t="s">
        <v>28</v>
      </c>
      <c r="E1823" s="6" t="s">
        <v>75</v>
      </c>
      <c r="F1823" s="6" t="s">
        <v>76</v>
      </c>
      <c r="G1823" s="6" t="s">
        <v>22</v>
      </c>
      <c r="H1823" s="8">
        <v>0.5</v>
      </c>
      <c r="I1823" s="9">
        <v>3000</v>
      </c>
      <c r="J1823" s="10">
        <v>1500</v>
      </c>
      <c r="K1823" s="10">
        <v>450</v>
      </c>
      <c r="L1823" s="11">
        <v>0.3</v>
      </c>
      <c r="M1823" s="28">
        <v>1050</v>
      </c>
    </row>
    <row r="1824" spans="1:13" ht="15.75" customHeight="1" x14ac:dyDescent="0.25">
      <c r="A1824" s="6" t="s">
        <v>27</v>
      </c>
      <c r="B1824" s="6">
        <v>1128299</v>
      </c>
      <c r="C1824" s="7">
        <v>44310</v>
      </c>
      <c r="D1824" s="6" t="s">
        <v>28</v>
      </c>
      <c r="E1824" s="6" t="s">
        <v>75</v>
      </c>
      <c r="F1824" s="6" t="s">
        <v>76</v>
      </c>
      <c r="G1824" s="6" t="s">
        <v>17</v>
      </c>
      <c r="H1824" s="8">
        <v>0.55000000000000004</v>
      </c>
      <c r="I1824" s="9">
        <v>4750</v>
      </c>
      <c r="J1824" s="10">
        <v>2612.5</v>
      </c>
      <c r="K1824" s="10">
        <v>914.37499999999989</v>
      </c>
      <c r="L1824" s="11">
        <v>0.35</v>
      </c>
      <c r="M1824" s="28">
        <v>1698.125</v>
      </c>
    </row>
    <row r="1825" spans="1:13" ht="15.75" customHeight="1" x14ac:dyDescent="0.25">
      <c r="A1825" s="6" t="s">
        <v>27</v>
      </c>
      <c r="B1825" s="6">
        <v>1128299</v>
      </c>
      <c r="C1825" s="7">
        <v>44310</v>
      </c>
      <c r="D1825" s="6" t="s">
        <v>28</v>
      </c>
      <c r="E1825" s="6" t="s">
        <v>75</v>
      </c>
      <c r="F1825" s="6" t="s">
        <v>76</v>
      </c>
      <c r="G1825" s="6" t="s">
        <v>18</v>
      </c>
      <c r="H1825" s="8">
        <v>0.60000000000000009</v>
      </c>
      <c r="I1825" s="9">
        <v>2750</v>
      </c>
      <c r="J1825" s="10">
        <v>1650.0000000000002</v>
      </c>
      <c r="K1825" s="10">
        <v>577.5</v>
      </c>
      <c r="L1825" s="11">
        <v>0.35</v>
      </c>
      <c r="M1825" s="28">
        <v>1072.5000000000002</v>
      </c>
    </row>
    <row r="1826" spans="1:13" ht="15.75" customHeight="1" x14ac:dyDescent="0.25">
      <c r="A1826" s="6" t="s">
        <v>27</v>
      </c>
      <c r="B1826" s="6">
        <v>1128299</v>
      </c>
      <c r="C1826" s="7">
        <v>44310</v>
      </c>
      <c r="D1826" s="6" t="s">
        <v>28</v>
      </c>
      <c r="E1826" s="6" t="s">
        <v>75</v>
      </c>
      <c r="F1826" s="6" t="s">
        <v>76</v>
      </c>
      <c r="G1826" s="6" t="s">
        <v>19</v>
      </c>
      <c r="H1826" s="8">
        <v>0.60000000000000009</v>
      </c>
      <c r="I1826" s="9">
        <v>3250</v>
      </c>
      <c r="J1826" s="10">
        <v>1950.0000000000002</v>
      </c>
      <c r="K1826" s="10">
        <v>682.5</v>
      </c>
      <c r="L1826" s="11">
        <v>0.35</v>
      </c>
      <c r="M1826" s="28">
        <v>1267.5000000000002</v>
      </c>
    </row>
    <row r="1827" spans="1:13" ht="15.75" customHeight="1" x14ac:dyDescent="0.25">
      <c r="A1827" s="6" t="s">
        <v>27</v>
      </c>
      <c r="B1827" s="6">
        <v>1128299</v>
      </c>
      <c r="C1827" s="7">
        <v>44310</v>
      </c>
      <c r="D1827" s="6" t="s">
        <v>28</v>
      </c>
      <c r="E1827" s="6" t="s">
        <v>75</v>
      </c>
      <c r="F1827" s="6" t="s">
        <v>76</v>
      </c>
      <c r="G1827" s="6" t="s">
        <v>20</v>
      </c>
      <c r="H1827" s="8">
        <v>0.45000000000000007</v>
      </c>
      <c r="I1827" s="9">
        <v>2250</v>
      </c>
      <c r="J1827" s="10">
        <v>1012.5000000000001</v>
      </c>
      <c r="K1827" s="10">
        <v>354.375</v>
      </c>
      <c r="L1827" s="11">
        <v>0.35</v>
      </c>
      <c r="M1827" s="28">
        <v>658.12500000000011</v>
      </c>
    </row>
    <row r="1828" spans="1:13" ht="15.75" customHeight="1" x14ac:dyDescent="0.25">
      <c r="A1828" s="6" t="s">
        <v>27</v>
      </c>
      <c r="B1828" s="6">
        <v>1128299</v>
      </c>
      <c r="C1828" s="7">
        <v>44310</v>
      </c>
      <c r="D1828" s="6" t="s">
        <v>28</v>
      </c>
      <c r="E1828" s="6" t="s">
        <v>75</v>
      </c>
      <c r="F1828" s="6" t="s">
        <v>76</v>
      </c>
      <c r="G1828" s="6" t="s">
        <v>21</v>
      </c>
      <c r="H1828" s="8">
        <v>0.50000000000000011</v>
      </c>
      <c r="I1828" s="9">
        <v>1250</v>
      </c>
      <c r="J1828" s="10">
        <v>625.00000000000011</v>
      </c>
      <c r="K1828" s="10">
        <v>250.00000000000006</v>
      </c>
      <c r="L1828" s="11">
        <v>0.4</v>
      </c>
      <c r="M1828" s="28">
        <v>375.00000000000006</v>
      </c>
    </row>
    <row r="1829" spans="1:13" ht="15.75" customHeight="1" x14ac:dyDescent="0.25">
      <c r="A1829" s="6" t="s">
        <v>27</v>
      </c>
      <c r="B1829" s="6">
        <v>1128299</v>
      </c>
      <c r="C1829" s="7">
        <v>44310</v>
      </c>
      <c r="D1829" s="6" t="s">
        <v>28</v>
      </c>
      <c r="E1829" s="6" t="s">
        <v>75</v>
      </c>
      <c r="F1829" s="6" t="s">
        <v>76</v>
      </c>
      <c r="G1829" s="6" t="s">
        <v>22</v>
      </c>
      <c r="H1829" s="8">
        <v>0.65000000000000013</v>
      </c>
      <c r="I1829" s="9">
        <v>3000</v>
      </c>
      <c r="J1829" s="10">
        <v>1950.0000000000005</v>
      </c>
      <c r="K1829" s="10">
        <v>585.00000000000011</v>
      </c>
      <c r="L1829" s="11">
        <v>0.3</v>
      </c>
      <c r="M1829" s="28">
        <v>1365.0000000000005</v>
      </c>
    </row>
    <row r="1830" spans="1:13" ht="15.75" customHeight="1" x14ac:dyDescent="0.25">
      <c r="A1830" s="6" t="s">
        <v>27</v>
      </c>
      <c r="B1830" s="6">
        <v>1128299</v>
      </c>
      <c r="C1830" s="7">
        <v>44341</v>
      </c>
      <c r="D1830" s="6" t="s">
        <v>28</v>
      </c>
      <c r="E1830" s="6" t="s">
        <v>75</v>
      </c>
      <c r="F1830" s="6" t="s">
        <v>76</v>
      </c>
      <c r="G1830" s="6" t="s">
        <v>17</v>
      </c>
      <c r="H1830" s="8">
        <v>0.5</v>
      </c>
      <c r="I1830" s="9">
        <v>5000</v>
      </c>
      <c r="J1830" s="10">
        <v>2500</v>
      </c>
      <c r="K1830" s="10">
        <v>875</v>
      </c>
      <c r="L1830" s="11">
        <v>0.35</v>
      </c>
      <c r="M1830" s="28">
        <v>1625</v>
      </c>
    </row>
    <row r="1831" spans="1:13" ht="15.75" customHeight="1" x14ac:dyDescent="0.25">
      <c r="A1831" s="6" t="s">
        <v>27</v>
      </c>
      <c r="B1831" s="6">
        <v>1128299</v>
      </c>
      <c r="C1831" s="7">
        <v>44341</v>
      </c>
      <c r="D1831" s="6" t="s">
        <v>28</v>
      </c>
      <c r="E1831" s="6" t="s">
        <v>75</v>
      </c>
      <c r="F1831" s="6" t="s">
        <v>76</v>
      </c>
      <c r="G1831" s="6" t="s">
        <v>18</v>
      </c>
      <c r="H1831" s="8">
        <v>0.55000000000000004</v>
      </c>
      <c r="I1831" s="9">
        <v>3500</v>
      </c>
      <c r="J1831" s="10">
        <v>1925.0000000000002</v>
      </c>
      <c r="K1831" s="10">
        <v>673.75</v>
      </c>
      <c r="L1831" s="11">
        <v>0.35</v>
      </c>
      <c r="M1831" s="28">
        <v>1251.2500000000002</v>
      </c>
    </row>
    <row r="1832" spans="1:13" ht="15.75" customHeight="1" x14ac:dyDescent="0.25">
      <c r="A1832" s="6" t="s">
        <v>27</v>
      </c>
      <c r="B1832" s="6">
        <v>1128299</v>
      </c>
      <c r="C1832" s="7">
        <v>44341</v>
      </c>
      <c r="D1832" s="6" t="s">
        <v>28</v>
      </c>
      <c r="E1832" s="6" t="s">
        <v>75</v>
      </c>
      <c r="F1832" s="6" t="s">
        <v>76</v>
      </c>
      <c r="G1832" s="6" t="s">
        <v>19</v>
      </c>
      <c r="H1832" s="8">
        <v>0.55000000000000004</v>
      </c>
      <c r="I1832" s="9">
        <v>3500</v>
      </c>
      <c r="J1832" s="10">
        <v>1925.0000000000002</v>
      </c>
      <c r="K1832" s="10">
        <v>673.75</v>
      </c>
      <c r="L1832" s="11">
        <v>0.35</v>
      </c>
      <c r="M1832" s="28">
        <v>1251.2500000000002</v>
      </c>
    </row>
    <row r="1833" spans="1:13" ht="15.75" customHeight="1" x14ac:dyDescent="0.25">
      <c r="A1833" s="6" t="s">
        <v>27</v>
      </c>
      <c r="B1833" s="6">
        <v>1128299</v>
      </c>
      <c r="C1833" s="7">
        <v>44341</v>
      </c>
      <c r="D1833" s="6" t="s">
        <v>28</v>
      </c>
      <c r="E1833" s="6" t="s">
        <v>75</v>
      </c>
      <c r="F1833" s="6" t="s">
        <v>76</v>
      </c>
      <c r="G1833" s="6" t="s">
        <v>20</v>
      </c>
      <c r="H1833" s="8">
        <v>0.5</v>
      </c>
      <c r="I1833" s="9">
        <v>2750</v>
      </c>
      <c r="J1833" s="10">
        <v>1375</v>
      </c>
      <c r="K1833" s="10">
        <v>481.24999999999994</v>
      </c>
      <c r="L1833" s="11">
        <v>0.35</v>
      </c>
      <c r="M1833" s="28">
        <v>893.75</v>
      </c>
    </row>
    <row r="1834" spans="1:13" ht="15.75" customHeight="1" x14ac:dyDescent="0.25">
      <c r="A1834" s="6" t="s">
        <v>27</v>
      </c>
      <c r="B1834" s="6">
        <v>1128299</v>
      </c>
      <c r="C1834" s="7">
        <v>44341</v>
      </c>
      <c r="D1834" s="6" t="s">
        <v>28</v>
      </c>
      <c r="E1834" s="6" t="s">
        <v>75</v>
      </c>
      <c r="F1834" s="6" t="s">
        <v>76</v>
      </c>
      <c r="G1834" s="6" t="s">
        <v>21</v>
      </c>
      <c r="H1834" s="8">
        <v>0.44999999999999996</v>
      </c>
      <c r="I1834" s="9">
        <v>1750</v>
      </c>
      <c r="J1834" s="10">
        <v>787.49999999999989</v>
      </c>
      <c r="K1834" s="10">
        <v>315</v>
      </c>
      <c r="L1834" s="11">
        <v>0.4</v>
      </c>
      <c r="M1834" s="28">
        <v>472.49999999999989</v>
      </c>
    </row>
    <row r="1835" spans="1:13" ht="15.75" customHeight="1" x14ac:dyDescent="0.25">
      <c r="A1835" s="6" t="s">
        <v>27</v>
      </c>
      <c r="B1835" s="6">
        <v>1128299</v>
      </c>
      <c r="C1835" s="7">
        <v>44341</v>
      </c>
      <c r="D1835" s="6" t="s">
        <v>28</v>
      </c>
      <c r="E1835" s="6" t="s">
        <v>75</v>
      </c>
      <c r="F1835" s="6" t="s">
        <v>76</v>
      </c>
      <c r="G1835" s="6" t="s">
        <v>22</v>
      </c>
      <c r="H1835" s="8">
        <v>0.6</v>
      </c>
      <c r="I1835" s="9">
        <v>5250</v>
      </c>
      <c r="J1835" s="10">
        <v>3150</v>
      </c>
      <c r="K1835" s="10">
        <v>945</v>
      </c>
      <c r="L1835" s="11">
        <v>0.3</v>
      </c>
      <c r="M1835" s="28">
        <v>2205</v>
      </c>
    </row>
    <row r="1836" spans="1:13" ht="15.75" customHeight="1" x14ac:dyDescent="0.25">
      <c r="A1836" s="6" t="s">
        <v>27</v>
      </c>
      <c r="B1836" s="6">
        <v>1128299</v>
      </c>
      <c r="C1836" s="7">
        <v>44371</v>
      </c>
      <c r="D1836" s="6" t="s">
        <v>28</v>
      </c>
      <c r="E1836" s="6" t="s">
        <v>75</v>
      </c>
      <c r="F1836" s="6" t="s">
        <v>76</v>
      </c>
      <c r="G1836" s="6" t="s">
        <v>17</v>
      </c>
      <c r="H1836" s="8">
        <v>0.54999999999999993</v>
      </c>
      <c r="I1836" s="9">
        <v>7750</v>
      </c>
      <c r="J1836" s="10">
        <v>4262.4999999999991</v>
      </c>
      <c r="K1836" s="10">
        <v>1491.8749999999995</v>
      </c>
      <c r="L1836" s="11">
        <v>0.35</v>
      </c>
      <c r="M1836" s="28">
        <v>2770.6249999999995</v>
      </c>
    </row>
    <row r="1837" spans="1:13" ht="15.75" customHeight="1" x14ac:dyDescent="0.25">
      <c r="A1837" s="6" t="s">
        <v>27</v>
      </c>
      <c r="B1837" s="6">
        <v>1128299</v>
      </c>
      <c r="C1837" s="7">
        <v>44371</v>
      </c>
      <c r="D1837" s="6" t="s">
        <v>28</v>
      </c>
      <c r="E1837" s="6" t="s">
        <v>75</v>
      </c>
      <c r="F1837" s="6" t="s">
        <v>76</v>
      </c>
      <c r="G1837" s="6" t="s">
        <v>18</v>
      </c>
      <c r="H1837" s="8">
        <v>0.64999999999999991</v>
      </c>
      <c r="I1837" s="9">
        <v>6500</v>
      </c>
      <c r="J1837" s="10">
        <v>4224.9999999999991</v>
      </c>
      <c r="K1837" s="10">
        <v>1478.7499999999995</v>
      </c>
      <c r="L1837" s="11">
        <v>0.35</v>
      </c>
      <c r="M1837" s="28">
        <v>2746.2499999999995</v>
      </c>
    </row>
    <row r="1838" spans="1:13" ht="15.75" customHeight="1" x14ac:dyDescent="0.25">
      <c r="A1838" s="6" t="s">
        <v>27</v>
      </c>
      <c r="B1838" s="6">
        <v>1128299</v>
      </c>
      <c r="C1838" s="7">
        <v>44371</v>
      </c>
      <c r="D1838" s="6" t="s">
        <v>28</v>
      </c>
      <c r="E1838" s="6" t="s">
        <v>75</v>
      </c>
      <c r="F1838" s="6" t="s">
        <v>76</v>
      </c>
      <c r="G1838" s="6" t="s">
        <v>19</v>
      </c>
      <c r="H1838" s="8">
        <v>0.79999999999999993</v>
      </c>
      <c r="I1838" s="9">
        <v>6500</v>
      </c>
      <c r="J1838" s="10">
        <v>5200</v>
      </c>
      <c r="K1838" s="10">
        <v>1819.9999999999998</v>
      </c>
      <c r="L1838" s="11">
        <v>0.35</v>
      </c>
      <c r="M1838" s="28">
        <v>3380</v>
      </c>
    </row>
    <row r="1839" spans="1:13" ht="15.75" customHeight="1" x14ac:dyDescent="0.25">
      <c r="A1839" s="6" t="s">
        <v>27</v>
      </c>
      <c r="B1839" s="6">
        <v>1128299</v>
      </c>
      <c r="C1839" s="7">
        <v>44371</v>
      </c>
      <c r="D1839" s="6" t="s">
        <v>28</v>
      </c>
      <c r="E1839" s="6" t="s">
        <v>75</v>
      </c>
      <c r="F1839" s="6" t="s">
        <v>76</v>
      </c>
      <c r="G1839" s="6" t="s">
        <v>20</v>
      </c>
      <c r="H1839" s="8">
        <v>0.79999999999999993</v>
      </c>
      <c r="I1839" s="9">
        <v>5250</v>
      </c>
      <c r="J1839" s="10">
        <v>4200</v>
      </c>
      <c r="K1839" s="10">
        <v>1470</v>
      </c>
      <c r="L1839" s="11">
        <v>0.35</v>
      </c>
      <c r="M1839" s="28">
        <v>2730</v>
      </c>
    </row>
    <row r="1840" spans="1:13" ht="15.75" customHeight="1" x14ac:dyDescent="0.25">
      <c r="A1840" s="6" t="s">
        <v>27</v>
      </c>
      <c r="B1840" s="6">
        <v>1128299</v>
      </c>
      <c r="C1840" s="7">
        <v>44371</v>
      </c>
      <c r="D1840" s="6" t="s">
        <v>28</v>
      </c>
      <c r="E1840" s="6" t="s">
        <v>75</v>
      </c>
      <c r="F1840" s="6" t="s">
        <v>76</v>
      </c>
      <c r="G1840" s="6" t="s">
        <v>21</v>
      </c>
      <c r="H1840" s="8">
        <v>0.9</v>
      </c>
      <c r="I1840" s="9">
        <v>4000</v>
      </c>
      <c r="J1840" s="10">
        <v>3600</v>
      </c>
      <c r="K1840" s="10">
        <v>1440</v>
      </c>
      <c r="L1840" s="11">
        <v>0.4</v>
      </c>
      <c r="M1840" s="28">
        <v>2160</v>
      </c>
    </row>
    <row r="1841" spans="1:13" ht="15.75" customHeight="1" x14ac:dyDescent="0.25">
      <c r="A1841" s="6" t="s">
        <v>27</v>
      </c>
      <c r="B1841" s="6">
        <v>1128299</v>
      </c>
      <c r="C1841" s="7">
        <v>44371</v>
      </c>
      <c r="D1841" s="6" t="s">
        <v>28</v>
      </c>
      <c r="E1841" s="6" t="s">
        <v>75</v>
      </c>
      <c r="F1841" s="6" t="s">
        <v>76</v>
      </c>
      <c r="G1841" s="6" t="s">
        <v>22</v>
      </c>
      <c r="H1841" s="8">
        <v>1.05</v>
      </c>
      <c r="I1841" s="9">
        <v>7000</v>
      </c>
      <c r="J1841" s="10">
        <v>7350</v>
      </c>
      <c r="K1841" s="10">
        <v>2205</v>
      </c>
      <c r="L1841" s="11">
        <v>0.3</v>
      </c>
      <c r="M1841" s="28">
        <v>5145</v>
      </c>
    </row>
    <row r="1842" spans="1:13" ht="15.75" customHeight="1" x14ac:dyDescent="0.25">
      <c r="A1842" s="6" t="s">
        <v>27</v>
      </c>
      <c r="B1842" s="6">
        <v>1128299</v>
      </c>
      <c r="C1842" s="7">
        <v>44400</v>
      </c>
      <c r="D1842" s="6" t="s">
        <v>28</v>
      </c>
      <c r="E1842" s="6" t="s">
        <v>75</v>
      </c>
      <c r="F1842" s="6" t="s">
        <v>76</v>
      </c>
      <c r="G1842" s="6" t="s">
        <v>17</v>
      </c>
      <c r="H1842" s="8">
        <v>0.85</v>
      </c>
      <c r="I1842" s="9">
        <v>8500</v>
      </c>
      <c r="J1842" s="10">
        <v>7225</v>
      </c>
      <c r="K1842" s="10">
        <v>2528.75</v>
      </c>
      <c r="L1842" s="11">
        <v>0.35</v>
      </c>
      <c r="M1842" s="28">
        <v>4696.25</v>
      </c>
    </row>
    <row r="1843" spans="1:13" ht="15.75" customHeight="1" x14ac:dyDescent="0.25">
      <c r="A1843" s="6" t="s">
        <v>27</v>
      </c>
      <c r="B1843" s="6">
        <v>1128299</v>
      </c>
      <c r="C1843" s="7">
        <v>44400</v>
      </c>
      <c r="D1843" s="6" t="s">
        <v>28</v>
      </c>
      <c r="E1843" s="6" t="s">
        <v>75</v>
      </c>
      <c r="F1843" s="6" t="s">
        <v>76</v>
      </c>
      <c r="G1843" s="6" t="s">
        <v>18</v>
      </c>
      <c r="H1843" s="8">
        <v>0.9</v>
      </c>
      <c r="I1843" s="9">
        <v>7000</v>
      </c>
      <c r="J1843" s="10">
        <v>6300</v>
      </c>
      <c r="K1843" s="10">
        <v>2205</v>
      </c>
      <c r="L1843" s="11">
        <v>0.35</v>
      </c>
      <c r="M1843" s="28">
        <v>4095</v>
      </c>
    </row>
    <row r="1844" spans="1:13" ht="15.75" customHeight="1" x14ac:dyDescent="0.25">
      <c r="A1844" s="6" t="s">
        <v>27</v>
      </c>
      <c r="B1844" s="6">
        <v>1128299</v>
      </c>
      <c r="C1844" s="7">
        <v>44400</v>
      </c>
      <c r="D1844" s="6" t="s">
        <v>28</v>
      </c>
      <c r="E1844" s="6" t="s">
        <v>75</v>
      </c>
      <c r="F1844" s="6" t="s">
        <v>76</v>
      </c>
      <c r="G1844" s="6" t="s">
        <v>19</v>
      </c>
      <c r="H1844" s="8">
        <v>0.9</v>
      </c>
      <c r="I1844" s="9">
        <v>6500</v>
      </c>
      <c r="J1844" s="10">
        <v>5850</v>
      </c>
      <c r="K1844" s="10">
        <v>2047.4999999999998</v>
      </c>
      <c r="L1844" s="11">
        <v>0.35</v>
      </c>
      <c r="M1844" s="28">
        <v>3802.5</v>
      </c>
    </row>
    <row r="1845" spans="1:13" ht="15.75" customHeight="1" x14ac:dyDescent="0.25">
      <c r="A1845" s="6" t="s">
        <v>27</v>
      </c>
      <c r="B1845" s="6">
        <v>1128299</v>
      </c>
      <c r="C1845" s="7">
        <v>44400</v>
      </c>
      <c r="D1845" s="6" t="s">
        <v>28</v>
      </c>
      <c r="E1845" s="6" t="s">
        <v>75</v>
      </c>
      <c r="F1845" s="6" t="s">
        <v>76</v>
      </c>
      <c r="G1845" s="6" t="s">
        <v>20</v>
      </c>
      <c r="H1845" s="8">
        <v>0.85</v>
      </c>
      <c r="I1845" s="9">
        <v>5500</v>
      </c>
      <c r="J1845" s="10">
        <v>4675</v>
      </c>
      <c r="K1845" s="10">
        <v>1636.25</v>
      </c>
      <c r="L1845" s="11">
        <v>0.35</v>
      </c>
      <c r="M1845" s="28">
        <v>3038.75</v>
      </c>
    </row>
    <row r="1846" spans="1:13" ht="15.75" customHeight="1" x14ac:dyDescent="0.25">
      <c r="A1846" s="6" t="s">
        <v>27</v>
      </c>
      <c r="B1846" s="6">
        <v>1128299</v>
      </c>
      <c r="C1846" s="7">
        <v>44400</v>
      </c>
      <c r="D1846" s="6" t="s">
        <v>28</v>
      </c>
      <c r="E1846" s="6" t="s">
        <v>75</v>
      </c>
      <c r="F1846" s="6" t="s">
        <v>76</v>
      </c>
      <c r="G1846" s="6" t="s">
        <v>21</v>
      </c>
      <c r="H1846" s="8">
        <v>0.9</v>
      </c>
      <c r="I1846" s="9">
        <v>6000</v>
      </c>
      <c r="J1846" s="10">
        <v>5400</v>
      </c>
      <c r="K1846" s="10">
        <v>2160</v>
      </c>
      <c r="L1846" s="11">
        <v>0.4</v>
      </c>
      <c r="M1846" s="28">
        <v>3240</v>
      </c>
    </row>
    <row r="1847" spans="1:13" ht="15.75" customHeight="1" x14ac:dyDescent="0.25">
      <c r="A1847" s="6" t="s">
        <v>27</v>
      </c>
      <c r="B1847" s="6">
        <v>1128299</v>
      </c>
      <c r="C1847" s="7">
        <v>44400</v>
      </c>
      <c r="D1847" s="6" t="s">
        <v>28</v>
      </c>
      <c r="E1847" s="6" t="s">
        <v>75</v>
      </c>
      <c r="F1847" s="6" t="s">
        <v>76</v>
      </c>
      <c r="G1847" s="6" t="s">
        <v>22</v>
      </c>
      <c r="H1847" s="8">
        <v>1.05</v>
      </c>
      <c r="I1847" s="9">
        <v>6000</v>
      </c>
      <c r="J1847" s="10">
        <v>6300</v>
      </c>
      <c r="K1847" s="10">
        <v>1890</v>
      </c>
      <c r="L1847" s="11">
        <v>0.3</v>
      </c>
      <c r="M1847" s="28">
        <v>4410</v>
      </c>
    </row>
    <row r="1848" spans="1:13" ht="15.75" customHeight="1" x14ac:dyDescent="0.25">
      <c r="A1848" s="6" t="s">
        <v>27</v>
      </c>
      <c r="B1848" s="6">
        <v>1128299</v>
      </c>
      <c r="C1848" s="7">
        <v>44432</v>
      </c>
      <c r="D1848" s="6" t="s">
        <v>28</v>
      </c>
      <c r="E1848" s="6" t="s">
        <v>75</v>
      </c>
      <c r="F1848" s="6" t="s">
        <v>76</v>
      </c>
      <c r="G1848" s="6" t="s">
        <v>17</v>
      </c>
      <c r="H1848" s="8">
        <v>0.9</v>
      </c>
      <c r="I1848" s="9">
        <v>8000</v>
      </c>
      <c r="J1848" s="10">
        <v>7200</v>
      </c>
      <c r="K1848" s="10">
        <v>2520</v>
      </c>
      <c r="L1848" s="11">
        <v>0.35</v>
      </c>
      <c r="M1848" s="28">
        <v>4680</v>
      </c>
    </row>
    <row r="1849" spans="1:13" ht="15.75" customHeight="1" x14ac:dyDescent="0.25">
      <c r="A1849" s="6" t="s">
        <v>27</v>
      </c>
      <c r="B1849" s="6">
        <v>1128299</v>
      </c>
      <c r="C1849" s="7">
        <v>44432</v>
      </c>
      <c r="D1849" s="6" t="s">
        <v>28</v>
      </c>
      <c r="E1849" s="6" t="s">
        <v>75</v>
      </c>
      <c r="F1849" s="6" t="s">
        <v>76</v>
      </c>
      <c r="G1849" s="6" t="s">
        <v>18</v>
      </c>
      <c r="H1849" s="8">
        <v>0.8</v>
      </c>
      <c r="I1849" s="9">
        <v>7750</v>
      </c>
      <c r="J1849" s="10">
        <v>6200</v>
      </c>
      <c r="K1849" s="10">
        <v>2170</v>
      </c>
      <c r="L1849" s="11">
        <v>0.35</v>
      </c>
      <c r="M1849" s="28">
        <v>4030</v>
      </c>
    </row>
    <row r="1850" spans="1:13" ht="15.75" customHeight="1" x14ac:dyDescent="0.25">
      <c r="A1850" s="6" t="s">
        <v>27</v>
      </c>
      <c r="B1850" s="6">
        <v>1128299</v>
      </c>
      <c r="C1850" s="7">
        <v>44432</v>
      </c>
      <c r="D1850" s="6" t="s">
        <v>28</v>
      </c>
      <c r="E1850" s="6" t="s">
        <v>75</v>
      </c>
      <c r="F1850" s="6" t="s">
        <v>76</v>
      </c>
      <c r="G1850" s="6" t="s">
        <v>19</v>
      </c>
      <c r="H1850" s="8">
        <v>0.70000000000000007</v>
      </c>
      <c r="I1850" s="9">
        <v>6500</v>
      </c>
      <c r="J1850" s="10">
        <v>4550</v>
      </c>
      <c r="K1850" s="10">
        <v>1592.5</v>
      </c>
      <c r="L1850" s="11">
        <v>0.35</v>
      </c>
      <c r="M1850" s="28">
        <v>2957.5</v>
      </c>
    </row>
    <row r="1851" spans="1:13" ht="15.75" customHeight="1" x14ac:dyDescent="0.25">
      <c r="A1851" s="6" t="s">
        <v>27</v>
      </c>
      <c r="B1851" s="6">
        <v>1128299</v>
      </c>
      <c r="C1851" s="7">
        <v>44432</v>
      </c>
      <c r="D1851" s="6" t="s">
        <v>28</v>
      </c>
      <c r="E1851" s="6" t="s">
        <v>75</v>
      </c>
      <c r="F1851" s="6" t="s">
        <v>76</v>
      </c>
      <c r="G1851" s="6" t="s">
        <v>20</v>
      </c>
      <c r="H1851" s="8">
        <v>0.70000000000000007</v>
      </c>
      <c r="I1851" s="9">
        <v>4250</v>
      </c>
      <c r="J1851" s="10">
        <v>2975.0000000000005</v>
      </c>
      <c r="K1851" s="10">
        <v>1041.25</v>
      </c>
      <c r="L1851" s="11">
        <v>0.35</v>
      </c>
      <c r="M1851" s="28">
        <v>1933.7500000000005</v>
      </c>
    </row>
    <row r="1852" spans="1:13" ht="15.75" customHeight="1" x14ac:dyDescent="0.25">
      <c r="A1852" s="6" t="s">
        <v>27</v>
      </c>
      <c r="B1852" s="6">
        <v>1128299</v>
      </c>
      <c r="C1852" s="7">
        <v>44432</v>
      </c>
      <c r="D1852" s="6" t="s">
        <v>28</v>
      </c>
      <c r="E1852" s="6" t="s">
        <v>75</v>
      </c>
      <c r="F1852" s="6" t="s">
        <v>76</v>
      </c>
      <c r="G1852" s="6" t="s">
        <v>21</v>
      </c>
      <c r="H1852" s="8">
        <v>0.7</v>
      </c>
      <c r="I1852" s="9">
        <v>4250</v>
      </c>
      <c r="J1852" s="10">
        <v>2975</v>
      </c>
      <c r="K1852" s="10">
        <v>1190</v>
      </c>
      <c r="L1852" s="11">
        <v>0.4</v>
      </c>
      <c r="M1852" s="28">
        <v>1785</v>
      </c>
    </row>
    <row r="1853" spans="1:13" ht="15.75" customHeight="1" x14ac:dyDescent="0.25">
      <c r="A1853" s="6" t="s">
        <v>27</v>
      </c>
      <c r="B1853" s="6">
        <v>1128299</v>
      </c>
      <c r="C1853" s="7">
        <v>44432</v>
      </c>
      <c r="D1853" s="6" t="s">
        <v>28</v>
      </c>
      <c r="E1853" s="6" t="s">
        <v>75</v>
      </c>
      <c r="F1853" s="6" t="s">
        <v>76</v>
      </c>
      <c r="G1853" s="6" t="s">
        <v>22</v>
      </c>
      <c r="H1853" s="8">
        <v>0.75</v>
      </c>
      <c r="I1853" s="9">
        <v>2500</v>
      </c>
      <c r="J1853" s="10">
        <v>1875</v>
      </c>
      <c r="K1853" s="10">
        <v>562.5</v>
      </c>
      <c r="L1853" s="11">
        <v>0.3</v>
      </c>
      <c r="M1853" s="28">
        <v>1312.5</v>
      </c>
    </row>
    <row r="1854" spans="1:13" ht="15.75" customHeight="1" x14ac:dyDescent="0.25">
      <c r="A1854" s="6" t="s">
        <v>27</v>
      </c>
      <c r="B1854" s="6">
        <v>1128299</v>
      </c>
      <c r="C1854" s="7">
        <v>44464</v>
      </c>
      <c r="D1854" s="6" t="s">
        <v>28</v>
      </c>
      <c r="E1854" s="6" t="s">
        <v>75</v>
      </c>
      <c r="F1854" s="6" t="s">
        <v>76</v>
      </c>
      <c r="G1854" s="6" t="s">
        <v>17</v>
      </c>
      <c r="H1854" s="8">
        <v>0.50000000000000011</v>
      </c>
      <c r="I1854" s="9">
        <v>4500</v>
      </c>
      <c r="J1854" s="10">
        <v>2250.0000000000005</v>
      </c>
      <c r="K1854" s="10">
        <v>787.50000000000011</v>
      </c>
      <c r="L1854" s="11">
        <v>0.35</v>
      </c>
      <c r="M1854" s="28">
        <v>1462.5000000000005</v>
      </c>
    </row>
    <row r="1855" spans="1:13" ht="15.75" customHeight="1" x14ac:dyDescent="0.25">
      <c r="A1855" s="6" t="s">
        <v>27</v>
      </c>
      <c r="B1855" s="6">
        <v>1128299</v>
      </c>
      <c r="C1855" s="7">
        <v>44464</v>
      </c>
      <c r="D1855" s="6" t="s">
        <v>28</v>
      </c>
      <c r="E1855" s="6" t="s">
        <v>75</v>
      </c>
      <c r="F1855" s="6" t="s">
        <v>76</v>
      </c>
      <c r="G1855" s="6" t="s">
        <v>18</v>
      </c>
      <c r="H1855" s="8">
        <v>0.55000000000000016</v>
      </c>
      <c r="I1855" s="9">
        <v>4500</v>
      </c>
      <c r="J1855" s="10">
        <v>2475.0000000000009</v>
      </c>
      <c r="K1855" s="10">
        <v>866.25000000000023</v>
      </c>
      <c r="L1855" s="11">
        <v>0.35</v>
      </c>
      <c r="M1855" s="28">
        <v>1608.7500000000007</v>
      </c>
    </row>
    <row r="1856" spans="1:13" ht="15.75" customHeight="1" x14ac:dyDescent="0.25">
      <c r="A1856" s="6" t="s">
        <v>27</v>
      </c>
      <c r="B1856" s="6">
        <v>1128299</v>
      </c>
      <c r="C1856" s="7">
        <v>44464</v>
      </c>
      <c r="D1856" s="6" t="s">
        <v>28</v>
      </c>
      <c r="E1856" s="6" t="s">
        <v>75</v>
      </c>
      <c r="F1856" s="6" t="s">
        <v>76</v>
      </c>
      <c r="G1856" s="6" t="s">
        <v>19</v>
      </c>
      <c r="H1856" s="8">
        <v>0.50000000000000011</v>
      </c>
      <c r="I1856" s="9">
        <v>2500</v>
      </c>
      <c r="J1856" s="10">
        <v>1250.0000000000002</v>
      </c>
      <c r="K1856" s="10">
        <v>437.50000000000006</v>
      </c>
      <c r="L1856" s="11">
        <v>0.35</v>
      </c>
      <c r="M1856" s="28">
        <v>812.50000000000023</v>
      </c>
    </row>
    <row r="1857" spans="1:13" ht="15.75" customHeight="1" x14ac:dyDescent="0.25">
      <c r="A1857" s="6" t="s">
        <v>27</v>
      </c>
      <c r="B1857" s="6">
        <v>1128299</v>
      </c>
      <c r="C1857" s="7">
        <v>44464</v>
      </c>
      <c r="D1857" s="6" t="s">
        <v>28</v>
      </c>
      <c r="E1857" s="6" t="s">
        <v>75</v>
      </c>
      <c r="F1857" s="6" t="s">
        <v>76</v>
      </c>
      <c r="G1857" s="6" t="s">
        <v>20</v>
      </c>
      <c r="H1857" s="8">
        <v>0.50000000000000011</v>
      </c>
      <c r="I1857" s="9">
        <v>2000</v>
      </c>
      <c r="J1857" s="10">
        <v>1000.0000000000002</v>
      </c>
      <c r="K1857" s="10">
        <v>350.00000000000006</v>
      </c>
      <c r="L1857" s="11">
        <v>0.35</v>
      </c>
      <c r="M1857" s="28">
        <v>650.00000000000023</v>
      </c>
    </row>
    <row r="1858" spans="1:13" ht="15.75" customHeight="1" x14ac:dyDescent="0.25">
      <c r="A1858" s="6" t="s">
        <v>27</v>
      </c>
      <c r="B1858" s="6">
        <v>1128299</v>
      </c>
      <c r="C1858" s="7">
        <v>44464</v>
      </c>
      <c r="D1858" s="6" t="s">
        <v>28</v>
      </c>
      <c r="E1858" s="6" t="s">
        <v>75</v>
      </c>
      <c r="F1858" s="6" t="s">
        <v>76</v>
      </c>
      <c r="G1858" s="6" t="s">
        <v>21</v>
      </c>
      <c r="H1858" s="8">
        <v>0.60000000000000009</v>
      </c>
      <c r="I1858" s="9">
        <v>2250</v>
      </c>
      <c r="J1858" s="10">
        <v>1350.0000000000002</v>
      </c>
      <c r="K1858" s="10">
        <v>540.00000000000011</v>
      </c>
      <c r="L1858" s="11">
        <v>0.4</v>
      </c>
      <c r="M1858" s="28">
        <v>810.00000000000011</v>
      </c>
    </row>
    <row r="1859" spans="1:13" ht="15.75" customHeight="1" x14ac:dyDescent="0.25">
      <c r="A1859" s="6" t="s">
        <v>27</v>
      </c>
      <c r="B1859" s="6">
        <v>1128299</v>
      </c>
      <c r="C1859" s="7">
        <v>44464</v>
      </c>
      <c r="D1859" s="6" t="s">
        <v>28</v>
      </c>
      <c r="E1859" s="6" t="s">
        <v>75</v>
      </c>
      <c r="F1859" s="6" t="s">
        <v>76</v>
      </c>
      <c r="G1859" s="6" t="s">
        <v>22</v>
      </c>
      <c r="H1859" s="8">
        <v>0.44999999999999996</v>
      </c>
      <c r="I1859" s="9">
        <v>2500</v>
      </c>
      <c r="J1859" s="10">
        <v>1125</v>
      </c>
      <c r="K1859" s="10">
        <v>337.5</v>
      </c>
      <c r="L1859" s="11">
        <v>0.3</v>
      </c>
      <c r="M1859" s="28">
        <v>787.5</v>
      </c>
    </row>
    <row r="1860" spans="1:13" ht="15.75" customHeight="1" x14ac:dyDescent="0.25">
      <c r="A1860" s="6" t="s">
        <v>27</v>
      </c>
      <c r="B1860" s="6">
        <v>1128299</v>
      </c>
      <c r="C1860" s="7">
        <v>44493</v>
      </c>
      <c r="D1860" s="6" t="s">
        <v>28</v>
      </c>
      <c r="E1860" s="6" t="s">
        <v>75</v>
      </c>
      <c r="F1860" s="6" t="s">
        <v>76</v>
      </c>
      <c r="G1860" s="6" t="s">
        <v>17</v>
      </c>
      <c r="H1860" s="8">
        <v>0.4</v>
      </c>
      <c r="I1860" s="9">
        <v>3500</v>
      </c>
      <c r="J1860" s="10">
        <v>1400</v>
      </c>
      <c r="K1860" s="10">
        <v>489.99999999999994</v>
      </c>
      <c r="L1860" s="11">
        <v>0.35</v>
      </c>
      <c r="M1860" s="28">
        <v>910</v>
      </c>
    </row>
    <row r="1861" spans="1:13" ht="15.75" customHeight="1" x14ac:dyDescent="0.25">
      <c r="A1861" s="6" t="s">
        <v>27</v>
      </c>
      <c r="B1861" s="6">
        <v>1128299</v>
      </c>
      <c r="C1861" s="7">
        <v>44493</v>
      </c>
      <c r="D1861" s="6" t="s">
        <v>28</v>
      </c>
      <c r="E1861" s="6" t="s">
        <v>75</v>
      </c>
      <c r="F1861" s="6" t="s">
        <v>76</v>
      </c>
      <c r="G1861" s="6" t="s">
        <v>18</v>
      </c>
      <c r="H1861" s="8">
        <v>0.55000000000000016</v>
      </c>
      <c r="I1861" s="9">
        <v>5250</v>
      </c>
      <c r="J1861" s="10">
        <v>2887.5000000000009</v>
      </c>
      <c r="K1861" s="10">
        <v>1010.6250000000002</v>
      </c>
      <c r="L1861" s="11">
        <v>0.35</v>
      </c>
      <c r="M1861" s="28">
        <v>1876.8750000000007</v>
      </c>
    </row>
    <row r="1862" spans="1:13" ht="15.75" customHeight="1" x14ac:dyDescent="0.25">
      <c r="A1862" s="6" t="s">
        <v>27</v>
      </c>
      <c r="B1862" s="6">
        <v>1128299</v>
      </c>
      <c r="C1862" s="7">
        <v>44493</v>
      </c>
      <c r="D1862" s="6" t="s">
        <v>28</v>
      </c>
      <c r="E1862" s="6" t="s">
        <v>75</v>
      </c>
      <c r="F1862" s="6" t="s">
        <v>76</v>
      </c>
      <c r="G1862" s="6" t="s">
        <v>19</v>
      </c>
      <c r="H1862" s="8">
        <v>0.50000000000000011</v>
      </c>
      <c r="I1862" s="9">
        <v>3500</v>
      </c>
      <c r="J1862" s="10">
        <v>1750.0000000000005</v>
      </c>
      <c r="K1862" s="10">
        <v>612.50000000000011</v>
      </c>
      <c r="L1862" s="11">
        <v>0.35</v>
      </c>
      <c r="M1862" s="28">
        <v>1137.5000000000005</v>
      </c>
    </row>
    <row r="1863" spans="1:13" ht="15.75" customHeight="1" x14ac:dyDescent="0.25">
      <c r="A1863" s="6" t="s">
        <v>27</v>
      </c>
      <c r="B1863" s="6">
        <v>1128299</v>
      </c>
      <c r="C1863" s="7">
        <v>44493</v>
      </c>
      <c r="D1863" s="6" t="s">
        <v>28</v>
      </c>
      <c r="E1863" s="6" t="s">
        <v>75</v>
      </c>
      <c r="F1863" s="6" t="s">
        <v>76</v>
      </c>
      <c r="G1863" s="6" t="s">
        <v>20</v>
      </c>
      <c r="H1863" s="8">
        <v>0.45000000000000007</v>
      </c>
      <c r="I1863" s="9">
        <v>3250</v>
      </c>
      <c r="J1863" s="10">
        <v>1462.5000000000002</v>
      </c>
      <c r="K1863" s="10">
        <v>511.87500000000006</v>
      </c>
      <c r="L1863" s="11">
        <v>0.35</v>
      </c>
      <c r="M1863" s="28">
        <v>950.62500000000023</v>
      </c>
    </row>
    <row r="1864" spans="1:13" ht="15.75" customHeight="1" x14ac:dyDescent="0.25">
      <c r="A1864" s="6" t="s">
        <v>27</v>
      </c>
      <c r="B1864" s="6">
        <v>1128299</v>
      </c>
      <c r="C1864" s="7">
        <v>44493</v>
      </c>
      <c r="D1864" s="6" t="s">
        <v>28</v>
      </c>
      <c r="E1864" s="6" t="s">
        <v>75</v>
      </c>
      <c r="F1864" s="6" t="s">
        <v>76</v>
      </c>
      <c r="G1864" s="6" t="s">
        <v>21</v>
      </c>
      <c r="H1864" s="8">
        <v>0.55000000000000004</v>
      </c>
      <c r="I1864" s="9">
        <v>3000</v>
      </c>
      <c r="J1864" s="10">
        <v>1650.0000000000002</v>
      </c>
      <c r="K1864" s="10">
        <v>660.00000000000011</v>
      </c>
      <c r="L1864" s="11">
        <v>0.4</v>
      </c>
      <c r="M1864" s="28">
        <v>990.00000000000011</v>
      </c>
    </row>
    <row r="1865" spans="1:13" ht="15.75" customHeight="1" x14ac:dyDescent="0.25">
      <c r="A1865" s="6" t="s">
        <v>27</v>
      </c>
      <c r="B1865" s="6">
        <v>1128299</v>
      </c>
      <c r="C1865" s="7">
        <v>44493</v>
      </c>
      <c r="D1865" s="6" t="s">
        <v>28</v>
      </c>
      <c r="E1865" s="6" t="s">
        <v>75</v>
      </c>
      <c r="F1865" s="6" t="s">
        <v>76</v>
      </c>
      <c r="G1865" s="6" t="s">
        <v>22</v>
      </c>
      <c r="H1865" s="8">
        <v>0.60000000000000009</v>
      </c>
      <c r="I1865" s="9">
        <v>3500</v>
      </c>
      <c r="J1865" s="10">
        <v>2100.0000000000005</v>
      </c>
      <c r="K1865" s="10">
        <v>630.00000000000011</v>
      </c>
      <c r="L1865" s="11">
        <v>0.3</v>
      </c>
      <c r="M1865" s="28">
        <v>1470.0000000000005</v>
      </c>
    </row>
    <row r="1866" spans="1:13" ht="15.75" customHeight="1" x14ac:dyDescent="0.25">
      <c r="A1866" s="6" t="s">
        <v>27</v>
      </c>
      <c r="B1866" s="6">
        <v>1128299</v>
      </c>
      <c r="C1866" s="7">
        <v>44524</v>
      </c>
      <c r="D1866" s="6" t="s">
        <v>28</v>
      </c>
      <c r="E1866" s="6" t="s">
        <v>75</v>
      </c>
      <c r="F1866" s="6" t="s">
        <v>76</v>
      </c>
      <c r="G1866" s="6" t="s">
        <v>17</v>
      </c>
      <c r="H1866" s="8">
        <v>0.45000000000000007</v>
      </c>
      <c r="I1866" s="9">
        <v>5750</v>
      </c>
      <c r="J1866" s="10">
        <v>2587.5000000000005</v>
      </c>
      <c r="K1866" s="10">
        <v>905.62500000000011</v>
      </c>
      <c r="L1866" s="11">
        <v>0.35</v>
      </c>
      <c r="M1866" s="28">
        <v>1681.8750000000005</v>
      </c>
    </row>
    <row r="1867" spans="1:13" ht="15.75" customHeight="1" x14ac:dyDescent="0.25">
      <c r="A1867" s="6" t="s">
        <v>27</v>
      </c>
      <c r="B1867" s="6">
        <v>1128299</v>
      </c>
      <c r="C1867" s="7">
        <v>44524</v>
      </c>
      <c r="D1867" s="6" t="s">
        <v>28</v>
      </c>
      <c r="E1867" s="6" t="s">
        <v>75</v>
      </c>
      <c r="F1867" s="6" t="s">
        <v>76</v>
      </c>
      <c r="G1867" s="6" t="s">
        <v>18</v>
      </c>
      <c r="H1867" s="8">
        <v>0.50000000000000011</v>
      </c>
      <c r="I1867" s="9">
        <v>6500</v>
      </c>
      <c r="J1867" s="10">
        <v>3250.0000000000009</v>
      </c>
      <c r="K1867" s="10">
        <v>1137.5000000000002</v>
      </c>
      <c r="L1867" s="11">
        <v>0.35</v>
      </c>
      <c r="M1867" s="28">
        <v>2112.5000000000009</v>
      </c>
    </row>
    <row r="1868" spans="1:13" ht="15.75" customHeight="1" x14ac:dyDescent="0.25">
      <c r="A1868" s="6" t="s">
        <v>27</v>
      </c>
      <c r="B1868" s="6">
        <v>1128299</v>
      </c>
      <c r="C1868" s="7">
        <v>44524</v>
      </c>
      <c r="D1868" s="6" t="s">
        <v>28</v>
      </c>
      <c r="E1868" s="6" t="s">
        <v>75</v>
      </c>
      <c r="F1868" s="6" t="s">
        <v>76</v>
      </c>
      <c r="G1868" s="6" t="s">
        <v>19</v>
      </c>
      <c r="H1868" s="8">
        <v>0.45000000000000007</v>
      </c>
      <c r="I1868" s="9">
        <v>4750</v>
      </c>
      <c r="J1868" s="10">
        <v>2137.5000000000005</v>
      </c>
      <c r="K1868" s="10">
        <v>748.12500000000011</v>
      </c>
      <c r="L1868" s="11">
        <v>0.35</v>
      </c>
      <c r="M1868" s="28">
        <v>1389.3750000000005</v>
      </c>
    </row>
    <row r="1869" spans="1:13" ht="15.75" customHeight="1" x14ac:dyDescent="0.25">
      <c r="A1869" s="6" t="s">
        <v>27</v>
      </c>
      <c r="B1869" s="6">
        <v>1128299</v>
      </c>
      <c r="C1869" s="7">
        <v>44524</v>
      </c>
      <c r="D1869" s="6" t="s">
        <v>28</v>
      </c>
      <c r="E1869" s="6" t="s">
        <v>75</v>
      </c>
      <c r="F1869" s="6" t="s">
        <v>76</v>
      </c>
      <c r="G1869" s="6" t="s">
        <v>20</v>
      </c>
      <c r="H1869" s="8">
        <v>0.55000000000000016</v>
      </c>
      <c r="I1869" s="9">
        <v>4500</v>
      </c>
      <c r="J1869" s="10">
        <v>2475.0000000000009</v>
      </c>
      <c r="K1869" s="10">
        <v>866.25000000000023</v>
      </c>
      <c r="L1869" s="11">
        <v>0.35</v>
      </c>
      <c r="M1869" s="28">
        <v>1608.7500000000007</v>
      </c>
    </row>
    <row r="1870" spans="1:13" ht="15.75" customHeight="1" x14ac:dyDescent="0.25">
      <c r="A1870" s="6" t="s">
        <v>27</v>
      </c>
      <c r="B1870" s="6">
        <v>1128299</v>
      </c>
      <c r="C1870" s="7">
        <v>44524</v>
      </c>
      <c r="D1870" s="6" t="s">
        <v>28</v>
      </c>
      <c r="E1870" s="6" t="s">
        <v>75</v>
      </c>
      <c r="F1870" s="6" t="s">
        <v>76</v>
      </c>
      <c r="G1870" s="6" t="s">
        <v>21</v>
      </c>
      <c r="H1870" s="8">
        <v>0.75000000000000011</v>
      </c>
      <c r="I1870" s="9">
        <v>4250</v>
      </c>
      <c r="J1870" s="10">
        <v>3187.5000000000005</v>
      </c>
      <c r="K1870" s="10">
        <v>1275.0000000000002</v>
      </c>
      <c r="L1870" s="11">
        <v>0.4</v>
      </c>
      <c r="M1870" s="28">
        <v>1912.5000000000002</v>
      </c>
    </row>
    <row r="1871" spans="1:13" ht="15.75" customHeight="1" x14ac:dyDescent="0.25">
      <c r="A1871" s="6" t="s">
        <v>27</v>
      </c>
      <c r="B1871" s="6">
        <v>1128299</v>
      </c>
      <c r="C1871" s="7">
        <v>44524</v>
      </c>
      <c r="D1871" s="6" t="s">
        <v>28</v>
      </c>
      <c r="E1871" s="6" t="s">
        <v>75</v>
      </c>
      <c r="F1871" s="6" t="s">
        <v>76</v>
      </c>
      <c r="G1871" s="6" t="s">
        <v>22</v>
      </c>
      <c r="H1871" s="8">
        <v>0.80000000000000016</v>
      </c>
      <c r="I1871" s="9">
        <v>5500</v>
      </c>
      <c r="J1871" s="10">
        <v>4400.0000000000009</v>
      </c>
      <c r="K1871" s="10">
        <v>1320.0000000000002</v>
      </c>
      <c r="L1871" s="11">
        <v>0.3</v>
      </c>
      <c r="M1871" s="28">
        <v>3080.0000000000009</v>
      </c>
    </row>
    <row r="1872" spans="1:13" ht="15.75" customHeight="1" x14ac:dyDescent="0.25">
      <c r="A1872" s="6" t="s">
        <v>27</v>
      </c>
      <c r="B1872" s="6">
        <v>1128299</v>
      </c>
      <c r="C1872" s="7">
        <v>44553</v>
      </c>
      <c r="D1872" s="6" t="s">
        <v>28</v>
      </c>
      <c r="E1872" s="6" t="s">
        <v>75</v>
      </c>
      <c r="F1872" s="6" t="s">
        <v>76</v>
      </c>
      <c r="G1872" s="6" t="s">
        <v>17</v>
      </c>
      <c r="H1872" s="8">
        <v>0.65000000000000013</v>
      </c>
      <c r="I1872" s="9">
        <v>7500</v>
      </c>
      <c r="J1872" s="10">
        <v>4875.0000000000009</v>
      </c>
      <c r="K1872" s="10">
        <v>1706.2500000000002</v>
      </c>
      <c r="L1872" s="11">
        <v>0.35</v>
      </c>
      <c r="M1872" s="28">
        <v>3168.7500000000009</v>
      </c>
    </row>
    <row r="1873" spans="1:13" ht="15.75" customHeight="1" x14ac:dyDescent="0.25">
      <c r="A1873" s="6" t="s">
        <v>27</v>
      </c>
      <c r="B1873" s="6">
        <v>1128299</v>
      </c>
      <c r="C1873" s="7">
        <v>44553</v>
      </c>
      <c r="D1873" s="6" t="s">
        <v>28</v>
      </c>
      <c r="E1873" s="6" t="s">
        <v>75</v>
      </c>
      <c r="F1873" s="6" t="s">
        <v>76</v>
      </c>
      <c r="G1873" s="6" t="s">
        <v>18</v>
      </c>
      <c r="H1873" s="8">
        <v>0.75000000000000022</v>
      </c>
      <c r="I1873" s="9">
        <v>7500</v>
      </c>
      <c r="J1873" s="10">
        <v>5625.0000000000018</v>
      </c>
      <c r="K1873" s="10">
        <v>1968.7500000000005</v>
      </c>
      <c r="L1873" s="11">
        <v>0.35</v>
      </c>
      <c r="M1873" s="28">
        <v>3656.2500000000014</v>
      </c>
    </row>
    <row r="1874" spans="1:13" ht="15.75" customHeight="1" x14ac:dyDescent="0.25">
      <c r="A1874" s="6" t="s">
        <v>27</v>
      </c>
      <c r="B1874" s="6">
        <v>1128299</v>
      </c>
      <c r="C1874" s="7">
        <v>44553</v>
      </c>
      <c r="D1874" s="6" t="s">
        <v>28</v>
      </c>
      <c r="E1874" s="6" t="s">
        <v>75</v>
      </c>
      <c r="F1874" s="6" t="s">
        <v>76</v>
      </c>
      <c r="G1874" s="6" t="s">
        <v>19</v>
      </c>
      <c r="H1874" s="8">
        <v>0.70000000000000018</v>
      </c>
      <c r="I1874" s="9">
        <v>5500</v>
      </c>
      <c r="J1874" s="10">
        <v>3850.0000000000009</v>
      </c>
      <c r="K1874" s="10">
        <v>1347.5000000000002</v>
      </c>
      <c r="L1874" s="11">
        <v>0.35</v>
      </c>
      <c r="M1874" s="28">
        <v>2502.5000000000009</v>
      </c>
    </row>
    <row r="1875" spans="1:13" ht="15.75" customHeight="1" x14ac:dyDescent="0.25">
      <c r="A1875" s="6" t="s">
        <v>27</v>
      </c>
      <c r="B1875" s="6">
        <v>1128299</v>
      </c>
      <c r="C1875" s="7">
        <v>44553</v>
      </c>
      <c r="D1875" s="6" t="s">
        <v>28</v>
      </c>
      <c r="E1875" s="6" t="s">
        <v>75</v>
      </c>
      <c r="F1875" s="6" t="s">
        <v>76</v>
      </c>
      <c r="G1875" s="6" t="s">
        <v>20</v>
      </c>
      <c r="H1875" s="8">
        <v>0.70000000000000018</v>
      </c>
      <c r="I1875" s="9">
        <v>5500</v>
      </c>
      <c r="J1875" s="10">
        <v>3850.0000000000009</v>
      </c>
      <c r="K1875" s="10">
        <v>1347.5000000000002</v>
      </c>
      <c r="L1875" s="11">
        <v>0.35</v>
      </c>
      <c r="M1875" s="28">
        <v>2502.5000000000009</v>
      </c>
    </row>
    <row r="1876" spans="1:13" ht="15.75" customHeight="1" x14ac:dyDescent="0.25">
      <c r="A1876" s="6" t="s">
        <v>27</v>
      </c>
      <c r="B1876" s="6">
        <v>1128299</v>
      </c>
      <c r="C1876" s="7">
        <v>44553</v>
      </c>
      <c r="D1876" s="6" t="s">
        <v>28</v>
      </c>
      <c r="E1876" s="6" t="s">
        <v>75</v>
      </c>
      <c r="F1876" s="6" t="s">
        <v>76</v>
      </c>
      <c r="G1876" s="6" t="s">
        <v>21</v>
      </c>
      <c r="H1876" s="8">
        <v>0.80000000000000016</v>
      </c>
      <c r="I1876" s="9">
        <v>4750</v>
      </c>
      <c r="J1876" s="10">
        <v>3800.0000000000009</v>
      </c>
      <c r="K1876" s="10">
        <v>1520.0000000000005</v>
      </c>
      <c r="L1876" s="11">
        <v>0.4</v>
      </c>
      <c r="M1876" s="28">
        <v>2280.0000000000005</v>
      </c>
    </row>
    <row r="1877" spans="1:13" ht="15.75" customHeight="1" x14ac:dyDescent="0.25">
      <c r="A1877" s="6" t="s">
        <v>27</v>
      </c>
      <c r="B1877" s="6">
        <v>1128299</v>
      </c>
      <c r="C1877" s="7">
        <v>44553</v>
      </c>
      <c r="D1877" s="6" t="s">
        <v>28</v>
      </c>
      <c r="E1877" s="6" t="s">
        <v>75</v>
      </c>
      <c r="F1877" s="6" t="s">
        <v>76</v>
      </c>
      <c r="G1877" s="6" t="s">
        <v>22</v>
      </c>
      <c r="H1877" s="8">
        <v>0.8500000000000002</v>
      </c>
      <c r="I1877" s="9">
        <v>5750</v>
      </c>
      <c r="J1877" s="10">
        <v>4887.5000000000009</v>
      </c>
      <c r="K1877" s="10">
        <v>1466.2500000000002</v>
      </c>
      <c r="L1877" s="11">
        <v>0.3</v>
      </c>
      <c r="M1877" s="28">
        <v>3421.2500000000009</v>
      </c>
    </row>
    <row r="1878" spans="1:13" ht="15.75" customHeight="1" x14ac:dyDescent="0.25">
      <c r="A1878" s="6" t="s">
        <v>27</v>
      </c>
      <c r="B1878" s="6">
        <v>1128299</v>
      </c>
      <c r="C1878" s="7">
        <v>44213</v>
      </c>
      <c r="D1878" s="6" t="s">
        <v>28</v>
      </c>
      <c r="E1878" s="6" t="s">
        <v>77</v>
      </c>
      <c r="F1878" s="6" t="s">
        <v>60</v>
      </c>
      <c r="G1878" s="6" t="s">
        <v>17</v>
      </c>
      <c r="H1878" s="8">
        <v>0.35000000000000003</v>
      </c>
      <c r="I1878" s="9">
        <v>4000</v>
      </c>
      <c r="J1878" s="10">
        <v>1400.0000000000002</v>
      </c>
      <c r="K1878" s="10">
        <v>560</v>
      </c>
      <c r="L1878" s="11">
        <v>0.39999999999999997</v>
      </c>
      <c r="M1878" s="28">
        <v>840.00000000000023</v>
      </c>
    </row>
    <row r="1879" spans="1:13" ht="15.75" customHeight="1" x14ac:dyDescent="0.25">
      <c r="A1879" s="6" t="s">
        <v>27</v>
      </c>
      <c r="B1879" s="6">
        <v>1128299</v>
      </c>
      <c r="C1879" s="7">
        <v>44213</v>
      </c>
      <c r="D1879" s="6" t="s">
        <v>28</v>
      </c>
      <c r="E1879" s="6" t="s">
        <v>77</v>
      </c>
      <c r="F1879" s="6" t="s">
        <v>60</v>
      </c>
      <c r="G1879" s="6" t="s">
        <v>18</v>
      </c>
      <c r="H1879" s="8">
        <v>0.45</v>
      </c>
      <c r="I1879" s="9">
        <v>4000</v>
      </c>
      <c r="J1879" s="10">
        <v>1800</v>
      </c>
      <c r="K1879" s="10">
        <v>719.99999999999989</v>
      </c>
      <c r="L1879" s="11">
        <v>0.39999999999999997</v>
      </c>
      <c r="M1879" s="28">
        <v>1080</v>
      </c>
    </row>
    <row r="1880" spans="1:13" ht="15.75" customHeight="1" x14ac:dyDescent="0.25">
      <c r="A1880" s="6" t="s">
        <v>27</v>
      </c>
      <c r="B1880" s="6">
        <v>1128299</v>
      </c>
      <c r="C1880" s="7">
        <v>44213</v>
      </c>
      <c r="D1880" s="6" t="s">
        <v>28</v>
      </c>
      <c r="E1880" s="6" t="s">
        <v>77</v>
      </c>
      <c r="F1880" s="6" t="s">
        <v>60</v>
      </c>
      <c r="G1880" s="6" t="s">
        <v>19</v>
      </c>
      <c r="H1880" s="8">
        <v>0.45</v>
      </c>
      <c r="I1880" s="9">
        <v>4000</v>
      </c>
      <c r="J1880" s="10">
        <v>1800</v>
      </c>
      <c r="K1880" s="10">
        <v>719.99999999999989</v>
      </c>
      <c r="L1880" s="11">
        <v>0.39999999999999997</v>
      </c>
      <c r="M1880" s="28">
        <v>1080</v>
      </c>
    </row>
    <row r="1881" spans="1:13" ht="15.75" customHeight="1" x14ac:dyDescent="0.25">
      <c r="A1881" s="6" t="s">
        <v>27</v>
      </c>
      <c r="B1881" s="6">
        <v>1128299</v>
      </c>
      <c r="C1881" s="7">
        <v>44213</v>
      </c>
      <c r="D1881" s="6" t="s">
        <v>28</v>
      </c>
      <c r="E1881" s="6" t="s">
        <v>77</v>
      </c>
      <c r="F1881" s="6" t="s">
        <v>60</v>
      </c>
      <c r="G1881" s="6" t="s">
        <v>20</v>
      </c>
      <c r="H1881" s="8">
        <v>0.45</v>
      </c>
      <c r="I1881" s="9">
        <v>2500</v>
      </c>
      <c r="J1881" s="10">
        <v>1125</v>
      </c>
      <c r="K1881" s="10">
        <v>449.99999999999994</v>
      </c>
      <c r="L1881" s="11">
        <v>0.39999999999999997</v>
      </c>
      <c r="M1881" s="28">
        <v>675</v>
      </c>
    </row>
    <row r="1882" spans="1:13" ht="15.75" customHeight="1" x14ac:dyDescent="0.25">
      <c r="A1882" s="6" t="s">
        <v>27</v>
      </c>
      <c r="B1882" s="6">
        <v>1128299</v>
      </c>
      <c r="C1882" s="7">
        <v>44213</v>
      </c>
      <c r="D1882" s="6" t="s">
        <v>28</v>
      </c>
      <c r="E1882" s="6" t="s">
        <v>77</v>
      </c>
      <c r="F1882" s="6" t="s">
        <v>60</v>
      </c>
      <c r="G1882" s="6" t="s">
        <v>21</v>
      </c>
      <c r="H1882" s="8">
        <v>0.50000000000000011</v>
      </c>
      <c r="I1882" s="9">
        <v>2000</v>
      </c>
      <c r="J1882" s="10">
        <v>1000.0000000000002</v>
      </c>
      <c r="K1882" s="10">
        <v>450.00000000000011</v>
      </c>
      <c r="L1882" s="11">
        <v>0.45</v>
      </c>
      <c r="M1882" s="28">
        <v>550.00000000000011</v>
      </c>
    </row>
    <row r="1883" spans="1:13" ht="15.75" customHeight="1" x14ac:dyDescent="0.25">
      <c r="A1883" s="6" t="s">
        <v>27</v>
      </c>
      <c r="B1883" s="6">
        <v>1128299</v>
      </c>
      <c r="C1883" s="7">
        <v>44213</v>
      </c>
      <c r="D1883" s="6" t="s">
        <v>28</v>
      </c>
      <c r="E1883" s="6" t="s">
        <v>77</v>
      </c>
      <c r="F1883" s="6" t="s">
        <v>60</v>
      </c>
      <c r="G1883" s="6" t="s">
        <v>22</v>
      </c>
      <c r="H1883" s="8">
        <v>0.45</v>
      </c>
      <c r="I1883" s="9">
        <v>4500</v>
      </c>
      <c r="J1883" s="10">
        <v>2025</v>
      </c>
      <c r="K1883" s="10">
        <v>708.75</v>
      </c>
      <c r="L1883" s="11">
        <v>0.35</v>
      </c>
      <c r="M1883" s="28">
        <v>1316.25</v>
      </c>
    </row>
    <row r="1884" spans="1:13" ht="15.75" customHeight="1" x14ac:dyDescent="0.25">
      <c r="A1884" s="6" t="s">
        <v>27</v>
      </c>
      <c r="B1884" s="6">
        <v>1128299</v>
      </c>
      <c r="C1884" s="7">
        <v>44244</v>
      </c>
      <c r="D1884" s="6" t="s">
        <v>28</v>
      </c>
      <c r="E1884" s="6" t="s">
        <v>77</v>
      </c>
      <c r="F1884" s="6" t="s">
        <v>60</v>
      </c>
      <c r="G1884" s="6" t="s">
        <v>17</v>
      </c>
      <c r="H1884" s="8">
        <v>0.35000000000000003</v>
      </c>
      <c r="I1884" s="9">
        <v>5000</v>
      </c>
      <c r="J1884" s="10">
        <v>1750.0000000000002</v>
      </c>
      <c r="K1884" s="10">
        <v>700</v>
      </c>
      <c r="L1884" s="11">
        <v>0.39999999999999997</v>
      </c>
      <c r="M1884" s="28">
        <v>1050.0000000000002</v>
      </c>
    </row>
    <row r="1885" spans="1:13" ht="15.75" customHeight="1" x14ac:dyDescent="0.25">
      <c r="A1885" s="6" t="s">
        <v>27</v>
      </c>
      <c r="B1885" s="6">
        <v>1128299</v>
      </c>
      <c r="C1885" s="7">
        <v>44244</v>
      </c>
      <c r="D1885" s="6" t="s">
        <v>28</v>
      </c>
      <c r="E1885" s="6" t="s">
        <v>77</v>
      </c>
      <c r="F1885" s="6" t="s">
        <v>60</v>
      </c>
      <c r="G1885" s="6" t="s">
        <v>18</v>
      </c>
      <c r="H1885" s="8">
        <v>0.45</v>
      </c>
      <c r="I1885" s="9">
        <v>4000</v>
      </c>
      <c r="J1885" s="10">
        <v>1800</v>
      </c>
      <c r="K1885" s="10">
        <v>719.99999999999989</v>
      </c>
      <c r="L1885" s="11">
        <v>0.39999999999999997</v>
      </c>
      <c r="M1885" s="28">
        <v>1080</v>
      </c>
    </row>
    <row r="1886" spans="1:13" ht="15.75" customHeight="1" x14ac:dyDescent="0.25">
      <c r="A1886" s="6" t="s">
        <v>27</v>
      </c>
      <c r="B1886" s="6">
        <v>1128299</v>
      </c>
      <c r="C1886" s="7">
        <v>44244</v>
      </c>
      <c r="D1886" s="6" t="s">
        <v>28</v>
      </c>
      <c r="E1886" s="6" t="s">
        <v>77</v>
      </c>
      <c r="F1886" s="6" t="s">
        <v>60</v>
      </c>
      <c r="G1886" s="6" t="s">
        <v>19</v>
      </c>
      <c r="H1886" s="8">
        <v>0.45</v>
      </c>
      <c r="I1886" s="9">
        <v>4000</v>
      </c>
      <c r="J1886" s="10">
        <v>1800</v>
      </c>
      <c r="K1886" s="10">
        <v>719.99999999999989</v>
      </c>
      <c r="L1886" s="11">
        <v>0.39999999999999997</v>
      </c>
      <c r="M1886" s="28">
        <v>1080</v>
      </c>
    </row>
    <row r="1887" spans="1:13" ht="15.75" customHeight="1" x14ac:dyDescent="0.25">
      <c r="A1887" s="6" t="s">
        <v>27</v>
      </c>
      <c r="B1887" s="6">
        <v>1128299</v>
      </c>
      <c r="C1887" s="7">
        <v>44244</v>
      </c>
      <c r="D1887" s="6" t="s">
        <v>28</v>
      </c>
      <c r="E1887" s="6" t="s">
        <v>77</v>
      </c>
      <c r="F1887" s="6" t="s">
        <v>60</v>
      </c>
      <c r="G1887" s="6" t="s">
        <v>20</v>
      </c>
      <c r="H1887" s="8">
        <v>0.45</v>
      </c>
      <c r="I1887" s="9">
        <v>2500</v>
      </c>
      <c r="J1887" s="10">
        <v>1125</v>
      </c>
      <c r="K1887" s="10">
        <v>449.99999999999994</v>
      </c>
      <c r="L1887" s="11">
        <v>0.39999999999999997</v>
      </c>
      <c r="M1887" s="28">
        <v>675</v>
      </c>
    </row>
    <row r="1888" spans="1:13" ht="15.75" customHeight="1" x14ac:dyDescent="0.25">
      <c r="A1888" s="6" t="s">
        <v>27</v>
      </c>
      <c r="B1888" s="6">
        <v>1128299</v>
      </c>
      <c r="C1888" s="7">
        <v>44244</v>
      </c>
      <c r="D1888" s="6" t="s">
        <v>28</v>
      </c>
      <c r="E1888" s="6" t="s">
        <v>77</v>
      </c>
      <c r="F1888" s="6" t="s">
        <v>60</v>
      </c>
      <c r="G1888" s="6" t="s">
        <v>21</v>
      </c>
      <c r="H1888" s="8">
        <v>0.50000000000000011</v>
      </c>
      <c r="I1888" s="9">
        <v>1750</v>
      </c>
      <c r="J1888" s="10">
        <v>875.00000000000023</v>
      </c>
      <c r="K1888" s="10">
        <v>393.75000000000011</v>
      </c>
      <c r="L1888" s="11">
        <v>0.45</v>
      </c>
      <c r="M1888" s="28">
        <v>481.25000000000011</v>
      </c>
    </row>
    <row r="1889" spans="1:13" ht="15.75" customHeight="1" x14ac:dyDescent="0.25">
      <c r="A1889" s="6" t="s">
        <v>27</v>
      </c>
      <c r="B1889" s="6">
        <v>1128299</v>
      </c>
      <c r="C1889" s="7">
        <v>44244</v>
      </c>
      <c r="D1889" s="6" t="s">
        <v>28</v>
      </c>
      <c r="E1889" s="6" t="s">
        <v>77</v>
      </c>
      <c r="F1889" s="6" t="s">
        <v>60</v>
      </c>
      <c r="G1889" s="6" t="s">
        <v>22</v>
      </c>
      <c r="H1889" s="8">
        <v>0.45</v>
      </c>
      <c r="I1889" s="9">
        <v>3750</v>
      </c>
      <c r="J1889" s="10">
        <v>1687.5</v>
      </c>
      <c r="K1889" s="10">
        <v>590.625</v>
      </c>
      <c r="L1889" s="11">
        <v>0.35</v>
      </c>
      <c r="M1889" s="28">
        <v>1096.875</v>
      </c>
    </row>
    <row r="1890" spans="1:13" ht="15.75" customHeight="1" x14ac:dyDescent="0.25">
      <c r="A1890" s="6" t="s">
        <v>27</v>
      </c>
      <c r="B1890" s="6">
        <v>1128299</v>
      </c>
      <c r="C1890" s="7">
        <v>44271</v>
      </c>
      <c r="D1890" s="6" t="s">
        <v>28</v>
      </c>
      <c r="E1890" s="6" t="s">
        <v>77</v>
      </c>
      <c r="F1890" s="6" t="s">
        <v>60</v>
      </c>
      <c r="G1890" s="6" t="s">
        <v>17</v>
      </c>
      <c r="H1890" s="8">
        <v>0.45</v>
      </c>
      <c r="I1890" s="9">
        <v>5250</v>
      </c>
      <c r="J1890" s="10">
        <v>2362.5</v>
      </c>
      <c r="K1890" s="10">
        <v>944.99999999999989</v>
      </c>
      <c r="L1890" s="11">
        <v>0.39999999999999997</v>
      </c>
      <c r="M1890" s="28">
        <v>1417.5</v>
      </c>
    </row>
    <row r="1891" spans="1:13" ht="15.75" customHeight="1" x14ac:dyDescent="0.25">
      <c r="A1891" s="6" t="s">
        <v>27</v>
      </c>
      <c r="B1891" s="6">
        <v>1128299</v>
      </c>
      <c r="C1891" s="7">
        <v>44271</v>
      </c>
      <c r="D1891" s="6" t="s">
        <v>28</v>
      </c>
      <c r="E1891" s="6" t="s">
        <v>77</v>
      </c>
      <c r="F1891" s="6" t="s">
        <v>60</v>
      </c>
      <c r="G1891" s="6" t="s">
        <v>18</v>
      </c>
      <c r="H1891" s="8">
        <v>0.55000000000000004</v>
      </c>
      <c r="I1891" s="9">
        <v>3750</v>
      </c>
      <c r="J1891" s="10">
        <v>2062.5</v>
      </c>
      <c r="K1891" s="10">
        <v>824.99999999999989</v>
      </c>
      <c r="L1891" s="11">
        <v>0.39999999999999997</v>
      </c>
      <c r="M1891" s="28">
        <v>1237.5</v>
      </c>
    </row>
    <row r="1892" spans="1:13" ht="15.75" customHeight="1" x14ac:dyDescent="0.25">
      <c r="A1892" s="6" t="s">
        <v>27</v>
      </c>
      <c r="B1892" s="6">
        <v>1128299</v>
      </c>
      <c r="C1892" s="7">
        <v>44271</v>
      </c>
      <c r="D1892" s="6" t="s">
        <v>28</v>
      </c>
      <c r="E1892" s="6" t="s">
        <v>77</v>
      </c>
      <c r="F1892" s="6" t="s">
        <v>60</v>
      </c>
      <c r="G1892" s="6" t="s">
        <v>19</v>
      </c>
      <c r="H1892" s="8">
        <v>0.6</v>
      </c>
      <c r="I1892" s="9">
        <v>4000</v>
      </c>
      <c r="J1892" s="10">
        <v>2400</v>
      </c>
      <c r="K1892" s="10">
        <v>959.99999999999989</v>
      </c>
      <c r="L1892" s="11">
        <v>0.39999999999999997</v>
      </c>
      <c r="M1892" s="28">
        <v>1440</v>
      </c>
    </row>
    <row r="1893" spans="1:13" ht="15.75" customHeight="1" x14ac:dyDescent="0.25">
      <c r="A1893" s="6" t="s">
        <v>27</v>
      </c>
      <c r="B1893" s="6">
        <v>1128299</v>
      </c>
      <c r="C1893" s="7">
        <v>44271</v>
      </c>
      <c r="D1893" s="6" t="s">
        <v>28</v>
      </c>
      <c r="E1893" s="6" t="s">
        <v>77</v>
      </c>
      <c r="F1893" s="6" t="s">
        <v>60</v>
      </c>
      <c r="G1893" s="6" t="s">
        <v>20</v>
      </c>
      <c r="H1893" s="8">
        <v>0.55000000000000004</v>
      </c>
      <c r="I1893" s="9">
        <v>3000</v>
      </c>
      <c r="J1893" s="10">
        <v>1650.0000000000002</v>
      </c>
      <c r="K1893" s="10">
        <v>660</v>
      </c>
      <c r="L1893" s="11">
        <v>0.39999999999999997</v>
      </c>
      <c r="M1893" s="28">
        <v>990.00000000000023</v>
      </c>
    </row>
    <row r="1894" spans="1:13" ht="15.75" customHeight="1" x14ac:dyDescent="0.25">
      <c r="A1894" s="6" t="s">
        <v>27</v>
      </c>
      <c r="B1894" s="6">
        <v>1128299</v>
      </c>
      <c r="C1894" s="7">
        <v>44271</v>
      </c>
      <c r="D1894" s="6" t="s">
        <v>28</v>
      </c>
      <c r="E1894" s="6" t="s">
        <v>77</v>
      </c>
      <c r="F1894" s="6" t="s">
        <v>60</v>
      </c>
      <c r="G1894" s="6" t="s">
        <v>21</v>
      </c>
      <c r="H1894" s="8">
        <v>0.60000000000000009</v>
      </c>
      <c r="I1894" s="9">
        <v>1500</v>
      </c>
      <c r="J1894" s="10">
        <v>900.00000000000011</v>
      </c>
      <c r="K1894" s="10">
        <v>405.00000000000006</v>
      </c>
      <c r="L1894" s="11">
        <v>0.45</v>
      </c>
      <c r="M1894" s="28">
        <v>495.00000000000006</v>
      </c>
    </row>
    <row r="1895" spans="1:13" ht="15.75" customHeight="1" x14ac:dyDescent="0.25">
      <c r="A1895" s="6" t="s">
        <v>27</v>
      </c>
      <c r="B1895" s="6">
        <v>1128299</v>
      </c>
      <c r="C1895" s="7">
        <v>44271</v>
      </c>
      <c r="D1895" s="6" t="s">
        <v>28</v>
      </c>
      <c r="E1895" s="6" t="s">
        <v>77</v>
      </c>
      <c r="F1895" s="6" t="s">
        <v>60</v>
      </c>
      <c r="G1895" s="6" t="s">
        <v>22</v>
      </c>
      <c r="H1895" s="8">
        <v>0.45</v>
      </c>
      <c r="I1895" s="9">
        <v>3500</v>
      </c>
      <c r="J1895" s="10">
        <v>1575</v>
      </c>
      <c r="K1895" s="10">
        <v>551.25</v>
      </c>
      <c r="L1895" s="11">
        <v>0.35</v>
      </c>
      <c r="M1895" s="28">
        <v>1023.75</v>
      </c>
    </row>
    <row r="1896" spans="1:13" ht="15.75" customHeight="1" x14ac:dyDescent="0.25">
      <c r="A1896" s="6" t="s">
        <v>27</v>
      </c>
      <c r="B1896" s="6">
        <v>1128299</v>
      </c>
      <c r="C1896" s="7">
        <v>44303</v>
      </c>
      <c r="D1896" s="6" t="s">
        <v>28</v>
      </c>
      <c r="E1896" s="6" t="s">
        <v>77</v>
      </c>
      <c r="F1896" s="6" t="s">
        <v>60</v>
      </c>
      <c r="G1896" s="6" t="s">
        <v>17</v>
      </c>
      <c r="H1896" s="8">
        <v>0.5</v>
      </c>
      <c r="I1896" s="9">
        <v>5250</v>
      </c>
      <c r="J1896" s="10">
        <v>2625</v>
      </c>
      <c r="K1896" s="10">
        <v>1050</v>
      </c>
      <c r="L1896" s="11">
        <v>0.39999999999999997</v>
      </c>
      <c r="M1896" s="28">
        <v>1575</v>
      </c>
    </row>
    <row r="1897" spans="1:13" ht="15.75" customHeight="1" x14ac:dyDescent="0.25">
      <c r="A1897" s="6" t="s">
        <v>27</v>
      </c>
      <c r="B1897" s="6">
        <v>1128299</v>
      </c>
      <c r="C1897" s="7">
        <v>44303</v>
      </c>
      <c r="D1897" s="6" t="s">
        <v>28</v>
      </c>
      <c r="E1897" s="6" t="s">
        <v>77</v>
      </c>
      <c r="F1897" s="6" t="s">
        <v>60</v>
      </c>
      <c r="G1897" s="6" t="s">
        <v>18</v>
      </c>
      <c r="H1897" s="8">
        <v>0.55000000000000004</v>
      </c>
      <c r="I1897" s="9">
        <v>3250</v>
      </c>
      <c r="J1897" s="10">
        <v>1787.5000000000002</v>
      </c>
      <c r="K1897" s="10">
        <v>715</v>
      </c>
      <c r="L1897" s="11">
        <v>0.39999999999999997</v>
      </c>
      <c r="M1897" s="28">
        <v>1072.5000000000002</v>
      </c>
    </row>
    <row r="1898" spans="1:13" ht="15.75" customHeight="1" x14ac:dyDescent="0.25">
      <c r="A1898" s="6" t="s">
        <v>27</v>
      </c>
      <c r="B1898" s="6">
        <v>1128299</v>
      </c>
      <c r="C1898" s="7">
        <v>44303</v>
      </c>
      <c r="D1898" s="6" t="s">
        <v>28</v>
      </c>
      <c r="E1898" s="6" t="s">
        <v>77</v>
      </c>
      <c r="F1898" s="6" t="s">
        <v>60</v>
      </c>
      <c r="G1898" s="6" t="s">
        <v>19</v>
      </c>
      <c r="H1898" s="8">
        <v>0.55000000000000004</v>
      </c>
      <c r="I1898" s="9">
        <v>3750</v>
      </c>
      <c r="J1898" s="10">
        <v>2062.5</v>
      </c>
      <c r="K1898" s="10">
        <v>824.99999999999989</v>
      </c>
      <c r="L1898" s="11">
        <v>0.39999999999999997</v>
      </c>
      <c r="M1898" s="28">
        <v>1237.5</v>
      </c>
    </row>
    <row r="1899" spans="1:13" ht="15.75" customHeight="1" x14ac:dyDescent="0.25">
      <c r="A1899" s="6" t="s">
        <v>27</v>
      </c>
      <c r="B1899" s="6">
        <v>1128299</v>
      </c>
      <c r="C1899" s="7">
        <v>44303</v>
      </c>
      <c r="D1899" s="6" t="s">
        <v>28</v>
      </c>
      <c r="E1899" s="6" t="s">
        <v>77</v>
      </c>
      <c r="F1899" s="6" t="s">
        <v>60</v>
      </c>
      <c r="G1899" s="6" t="s">
        <v>20</v>
      </c>
      <c r="H1899" s="8">
        <v>0.40000000000000008</v>
      </c>
      <c r="I1899" s="9">
        <v>2750</v>
      </c>
      <c r="J1899" s="10">
        <v>1100.0000000000002</v>
      </c>
      <c r="K1899" s="10">
        <v>440.00000000000006</v>
      </c>
      <c r="L1899" s="11">
        <v>0.39999999999999997</v>
      </c>
      <c r="M1899" s="28">
        <v>660.00000000000023</v>
      </c>
    </row>
    <row r="1900" spans="1:13" ht="15.75" customHeight="1" x14ac:dyDescent="0.25">
      <c r="A1900" s="6" t="s">
        <v>27</v>
      </c>
      <c r="B1900" s="6">
        <v>1128299</v>
      </c>
      <c r="C1900" s="7">
        <v>44303</v>
      </c>
      <c r="D1900" s="6" t="s">
        <v>28</v>
      </c>
      <c r="E1900" s="6" t="s">
        <v>77</v>
      </c>
      <c r="F1900" s="6" t="s">
        <v>60</v>
      </c>
      <c r="G1900" s="6" t="s">
        <v>21</v>
      </c>
      <c r="H1900" s="8">
        <v>0.45000000000000012</v>
      </c>
      <c r="I1900" s="9">
        <v>1750</v>
      </c>
      <c r="J1900" s="10">
        <v>787.50000000000023</v>
      </c>
      <c r="K1900" s="10">
        <v>354.37500000000011</v>
      </c>
      <c r="L1900" s="11">
        <v>0.45</v>
      </c>
      <c r="M1900" s="28">
        <v>433.12500000000011</v>
      </c>
    </row>
    <row r="1901" spans="1:13" ht="15.75" customHeight="1" x14ac:dyDescent="0.25">
      <c r="A1901" s="6" t="s">
        <v>27</v>
      </c>
      <c r="B1901" s="6">
        <v>1128299</v>
      </c>
      <c r="C1901" s="7">
        <v>44303</v>
      </c>
      <c r="D1901" s="6" t="s">
        <v>28</v>
      </c>
      <c r="E1901" s="6" t="s">
        <v>77</v>
      </c>
      <c r="F1901" s="6" t="s">
        <v>60</v>
      </c>
      <c r="G1901" s="6" t="s">
        <v>22</v>
      </c>
      <c r="H1901" s="8">
        <v>0.60000000000000009</v>
      </c>
      <c r="I1901" s="9">
        <v>3500</v>
      </c>
      <c r="J1901" s="10">
        <v>2100.0000000000005</v>
      </c>
      <c r="K1901" s="10">
        <v>735.00000000000011</v>
      </c>
      <c r="L1901" s="11">
        <v>0.35</v>
      </c>
      <c r="M1901" s="28">
        <v>1365.0000000000005</v>
      </c>
    </row>
    <row r="1902" spans="1:13" ht="15.75" customHeight="1" x14ac:dyDescent="0.25">
      <c r="A1902" s="6" t="s">
        <v>27</v>
      </c>
      <c r="B1902" s="6">
        <v>1128299</v>
      </c>
      <c r="C1902" s="7">
        <v>44334</v>
      </c>
      <c r="D1902" s="6" t="s">
        <v>28</v>
      </c>
      <c r="E1902" s="6" t="s">
        <v>77</v>
      </c>
      <c r="F1902" s="6" t="s">
        <v>60</v>
      </c>
      <c r="G1902" s="6" t="s">
        <v>17</v>
      </c>
      <c r="H1902" s="8">
        <v>0.45</v>
      </c>
      <c r="I1902" s="9">
        <v>5500</v>
      </c>
      <c r="J1902" s="10">
        <v>2475</v>
      </c>
      <c r="K1902" s="10">
        <v>989.99999999999989</v>
      </c>
      <c r="L1902" s="11">
        <v>0.39999999999999997</v>
      </c>
      <c r="M1902" s="28">
        <v>1485</v>
      </c>
    </row>
    <row r="1903" spans="1:13" ht="15.75" customHeight="1" x14ac:dyDescent="0.25">
      <c r="A1903" s="6" t="s">
        <v>27</v>
      </c>
      <c r="B1903" s="6">
        <v>1128299</v>
      </c>
      <c r="C1903" s="7">
        <v>44334</v>
      </c>
      <c r="D1903" s="6" t="s">
        <v>28</v>
      </c>
      <c r="E1903" s="6" t="s">
        <v>77</v>
      </c>
      <c r="F1903" s="6" t="s">
        <v>60</v>
      </c>
      <c r="G1903" s="6" t="s">
        <v>18</v>
      </c>
      <c r="H1903" s="8">
        <v>0.5</v>
      </c>
      <c r="I1903" s="9">
        <v>4000</v>
      </c>
      <c r="J1903" s="10">
        <v>2000</v>
      </c>
      <c r="K1903" s="10">
        <v>799.99999999999989</v>
      </c>
      <c r="L1903" s="11">
        <v>0.39999999999999997</v>
      </c>
      <c r="M1903" s="28">
        <v>1200</v>
      </c>
    </row>
    <row r="1904" spans="1:13" ht="15.75" customHeight="1" x14ac:dyDescent="0.25">
      <c r="A1904" s="6" t="s">
        <v>27</v>
      </c>
      <c r="B1904" s="6">
        <v>1128299</v>
      </c>
      <c r="C1904" s="7">
        <v>44334</v>
      </c>
      <c r="D1904" s="6" t="s">
        <v>28</v>
      </c>
      <c r="E1904" s="6" t="s">
        <v>77</v>
      </c>
      <c r="F1904" s="6" t="s">
        <v>60</v>
      </c>
      <c r="G1904" s="6" t="s">
        <v>19</v>
      </c>
      <c r="H1904" s="8">
        <v>0.5</v>
      </c>
      <c r="I1904" s="9">
        <v>4000</v>
      </c>
      <c r="J1904" s="10">
        <v>2000</v>
      </c>
      <c r="K1904" s="10">
        <v>799.99999999999989</v>
      </c>
      <c r="L1904" s="11">
        <v>0.39999999999999997</v>
      </c>
      <c r="M1904" s="28">
        <v>1200</v>
      </c>
    </row>
    <row r="1905" spans="1:13" ht="15.75" customHeight="1" x14ac:dyDescent="0.25">
      <c r="A1905" s="6" t="s">
        <v>27</v>
      </c>
      <c r="B1905" s="6">
        <v>1128299</v>
      </c>
      <c r="C1905" s="7">
        <v>44334</v>
      </c>
      <c r="D1905" s="6" t="s">
        <v>28</v>
      </c>
      <c r="E1905" s="6" t="s">
        <v>77</v>
      </c>
      <c r="F1905" s="6" t="s">
        <v>60</v>
      </c>
      <c r="G1905" s="6" t="s">
        <v>20</v>
      </c>
      <c r="H1905" s="8">
        <v>0.45</v>
      </c>
      <c r="I1905" s="9">
        <v>3250</v>
      </c>
      <c r="J1905" s="10">
        <v>1462.5</v>
      </c>
      <c r="K1905" s="10">
        <v>585</v>
      </c>
      <c r="L1905" s="11">
        <v>0.39999999999999997</v>
      </c>
      <c r="M1905" s="28">
        <v>877.5</v>
      </c>
    </row>
    <row r="1906" spans="1:13" ht="15.75" customHeight="1" x14ac:dyDescent="0.25">
      <c r="A1906" s="6" t="s">
        <v>27</v>
      </c>
      <c r="B1906" s="6">
        <v>1128299</v>
      </c>
      <c r="C1906" s="7">
        <v>44334</v>
      </c>
      <c r="D1906" s="6" t="s">
        <v>28</v>
      </c>
      <c r="E1906" s="6" t="s">
        <v>77</v>
      </c>
      <c r="F1906" s="6" t="s">
        <v>60</v>
      </c>
      <c r="G1906" s="6" t="s">
        <v>21</v>
      </c>
      <c r="H1906" s="8">
        <v>0.39999999999999997</v>
      </c>
      <c r="I1906" s="9">
        <v>2250</v>
      </c>
      <c r="J1906" s="10">
        <v>899.99999999999989</v>
      </c>
      <c r="K1906" s="10">
        <v>404.99999999999994</v>
      </c>
      <c r="L1906" s="11">
        <v>0.45</v>
      </c>
      <c r="M1906" s="28">
        <v>494.99999999999994</v>
      </c>
    </row>
    <row r="1907" spans="1:13" ht="15.75" customHeight="1" x14ac:dyDescent="0.25">
      <c r="A1907" s="6" t="s">
        <v>27</v>
      </c>
      <c r="B1907" s="6">
        <v>1128299</v>
      </c>
      <c r="C1907" s="7">
        <v>44334</v>
      </c>
      <c r="D1907" s="6" t="s">
        <v>28</v>
      </c>
      <c r="E1907" s="6" t="s">
        <v>77</v>
      </c>
      <c r="F1907" s="6" t="s">
        <v>60</v>
      </c>
      <c r="G1907" s="6" t="s">
        <v>22</v>
      </c>
      <c r="H1907" s="8">
        <v>0.65</v>
      </c>
      <c r="I1907" s="9">
        <v>5750</v>
      </c>
      <c r="J1907" s="10">
        <v>3737.5</v>
      </c>
      <c r="K1907" s="10">
        <v>1308.125</v>
      </c>
      <c r="L1907" s="11">
        <v>0.35</v>
      </c>
      <c r="M1907" s="28">
        <v>2429.375</v>
      </c>
    </row>
    <row r="1908" spans="1:13" ht="15.75" customHeight="1" x14ac:dyDescent="0.25">
      <c r="A1908" s="6" t="s">
        <v>27</v>
      </c>
      <c r="B1908" s="6">
        <v>1128299</v>
      </c>
      <c r="C1908" s="7">
        <v>44364</v>
      </c>
      <c r="D1908" s="6" t="s">
        <v>28</v>
      </c>
      <c r="E1908" s="6" t="s">
        <v>77</v>
      </c>
      <c r="F1908" s="6" t="s">
        <v>60</v>
      </c>
      <c r="G1908" s="6" t="s">
        <v>17</v>
      </c>
      <c r="H1908" s="8">
        <v>0.6</v>
      </c>
      <c r="I1908" s="9">
        <v>8250</v>
      </c>
      <c r="J1908" s="10">
        <v>4950</v>
      </c>
      <c r="K1908" s="10">
        <v>1979.9999999999998</v>
      </c>
      <c r="L1908" s="11">
        <v>0.39999999999999997</v>
      </c>
      <c r="M1908" s="28">
        <v>2970</v>
      </c>
    </row>
    <row r="1909" spans="1:13" ht="15.75" customHeight="1" x14ac:dyDescent="0.25">
      <c r="A1909" s="6" t="s">
        <v>27</v>
      </c>
      <c r="B1909" s="6">
        <v>1128299</v>
      </c>
      <c r="C1909" s="7">
        <v>44364</v>
      </c>
      <c r="D1909" s="6" t="s">
        <v>28</v>
      </c>
      <c r="E1909" s="6" t="s">
        <v>77</v>
      </c>
      <c r="F1909" s="6" t="s">
        <v>60</v>
      </c>
      <c r="G1909" s="6" t="s">
        <v>18</v>
      </c>
      <c r="H1909" s="8">
        <v>0.7</v>
      </c>
      <c r="I1909" s="9">
        <v>7000</v>
      </c>
      <c r="J1909" s="10">
        <v>4900</v>
      </c>
      <c r="K1909" s="10">
        <v>1959.9999999999998</v>
      </c>
      <c r="L1909" s="11">
        <v>0.39999999999999997</v>
      </c>
      <c r="M1909" s="28">
        <v>2940</v>
      </c>
    </row>
    <row r="1910" spans="1:13" ht="15.75" customHeight="1" x14ac:dyDescent="0.25">
      <c r="A1910" s="6" t="s">
        <v>27</v>
      </c>
      <c r="B1910" s="6">
        <v>1128299</v>
      </c>
      <c r="C1910" s="7">
        <v>44364</v>
      </c>
      <c r="D1910" s="6" t="s">
        <v>28</v>
      </c>
      <c r="E1910" s="6" t="s">
        <v>77</v>
      </c>
      <c r="F1910" s="6" t="s">
        <v>60</v>
      </c>
      <c r="G1910" s="6" t="s">
        <v>19</v>
      </c>
      <c r="H1910" s="8">
        <v>0.85</v>
      </c>
      <c r="I1910" s="9">
        <v>7000</v>
      </c>
      <c r="J1910" s="10">
        <v>5950</v>
      </c>
      <c r="K1910" s="10">
        <v>2380</v>
      </c>
      <c r="L1910" s="11">
        <v>0.39999999999999997</v>
      </c>
      <c r="M1910" s="28">
        <v>3570</v>
      </c>
    </row>
    <row r="1911" spans="1:13" ht="15.75" customHeight="1" x14ac:dyDescent="0.25">
      <c r="A1911" s="6" t="s">
        <v>27</v>
      </c>
      <c r="B1911" s="6">
        <v>1128299</v>
      </c>
      <c r="C1911" s="7">
        <v>44364</v>
      </c>
      <c r="D1911" s="6" t="s">
        <v>28</v>
      </c>
      <c r="E1911" s="6" t="s">
        <v>77</v>
      </c>
      <c r="F1911" s="6" t="s">
        <v>60</v>
      </c>
      <c r="G1911" s="6" t="s">
        <v>20</v>
      </c>
      <c r="H1911" s="8">
        <v>0.85</v>
      </c>
      <c r="I1911" s="9">
        <v>5750</v>
      </c>
      <c r="J1911" s="10">
        <v>4887.5</v>
      </c>
      <c r="K1911" s="10">
        <v>1954.9999999999998</v>
      </c>
      <c r="L1911" s="11">
        <v>0.39999999999999997</v>
      </c>
      <c r="M1911" s="28">
        <v>2932.5</v>
      </c>
    </row>
    <row r="1912" spans="1:13" ht="15.75" customHeight="1" x14ac:dyDescent="0.25">
      <c r="A1912" s="6" t="s">
        <v>27</v>
      </c>
      <c r="B1912" s="6">
        <v>1128299</v>
      </c>
      <c r="C1912" s="7">
        <v>44364</v>
      </c>
      <c r="D1912" s="6" t="s">
        <v>28</v>
      </c>
      <c r="E1912" s="6" t="s">
        <v>77</v>
      </c>
      <c r="F1912" s="6" t="s">
        <v>60</v>
      </c>
      <c r="G1912" s="6" t="s">
        <v>21</v>
      </c>
      <c r="H1912" s="8">
        <v>0.95000000000000007</v>
      </c>
      <c r="I1912" s="9">
        <v>4500</v>
      </c>
      <c r="J1912" s="10">
        <v>4275</v>
      </c>
      <c r="K1912" s="10">
        <v>1923.75</v>
      </c>
      <c r="L1912" s="11">
        <v>0.45</v>
      </c>
      <c r="M1912" s="28">
        <v>2351.25</v>
      </c>
    </row>
    <row r="1913" spans="1:13" ht="15.75" customHeight="1" x14ac:dyDescent="0.25">
      <c r="A1913" s="6" t="s">
        <v>27</v>
      </c>
      <c r="B1913" s="6">
        <v>1128299</v>
      </c>
      <c r="C1913" s="7">
        <v>44364</v>
      </c>
      <c r="D1913" s="6" t="s">
        <v>28</v>
      </c>
      <c r="E1913" s="6" t="s">
        <v>77</v>
      </c>
      <c r="F1913" s="6" t="s">
        <v>60</v>
      </c>
      <c r="G1913" s="6" t="s">
        <v>22</v>
      </c>
      <c r="H1913" s="8">
        <v>1.1000000000000001</v>
      </c>
      <c r="I1913" s="9">
        <v>7500</v>
      </c>
      <c r="J1913" s="10">
        <v>8250</v>
      </c>
      <c r="K1913" s="10">
        <v>2887.5</v>
      </c>
      <c r="L1913" s="11">
        <v>0.35</v>
      </c>
      <c r="M1913" s="28">
        <v>5362.5</v>
      </c>
    </row>
    <row r="1914" spans="1:13" ht="15.75" customHeight="1" x14ac:dyDescent="0.25">
      <c r="A1914" s="6" t="s">
        <v>27</v>
      </c>
      <c r="B1914" s="6">
        <v>1128299</v>
      </c>
      <c r="C1914" s="7">
        <v>44393</v>
      </c>
      <c r="D1914" s="6" t="s">
        <v>28</v>
      </c>
      <c r="E1914" s="6" t="s">
        <v>77</v>
      </c>
      <c r="F1914" s="6" t="s">
        <v>60</v>
      </c>
      <c r="G1914" s="6" t="s">
        <v>17</v>
      </c>
      <c r="H1914" s="8">
        <v>0.9</v>
      </c>
      <c r="I1914" s="9">
        <v>9000</v>
      </c>
      <c r="J1914" s="10">
        <v>8100</v>
      </c>
      <c r="K1914" s="10">
        <v>3239.9999999999995</v>
      </c>
      <c r="L1914" s="11">
        <v>0.39999999999999997</v>
      </c>
      <c r="M1914" s="28">
        <v>4860</v>
      </c>
    </row>
    <row r="1915" spans="1:13" ht="15.75" customHeight="1" x14ac:dyDescent="0.25">
      <c r="A1915" s="6" t="s">
        <v>27</v>
      </c>
      <c r="B1915" s="6">
        <v>1128299</v>
      </c>
      <c r="C1915" s="7">
        <v>44393</v>
      </c>
      <c r="D1915" s="6" t="s">
        <v>28</v>
      </c>
      <c r="E1915" s="6" t="s">
        <v>77</v>
      </c>
      <c r="F1915" s="6" t="s">
        <v>60</v>
      </c>
      <c r="G1915" s="6" t="s">
        <v>18</v>
      </c>
      <c r="H1915" s="8">
        <v>0.95000000000000007</v>
      </c>
      <c r="I1915" s="9">
        <v>7500</v>
      </c>
      <c r="J1915" s="10">
        <v>7125.0000000000009</v>
      </c>
      <c r="K1915" s="10">
        <v>2850</v>
      </c>
      <c r="L1915" s="11">
        <v>0.39999999999999997</v>
      </c>
      <c r="M1915" s="28">
        <v>4275.0000000000009</v>
      </c>
    </row>
    <row r="1916" spans="1:13" ht="15.75" customHeight="1" x14ac:dyDescent="0.25">
      <c r="A1916" s="6" t="s">
        <v>27</v>
      </c>
      <c r="B1916" s="6">
        <v>1128299</v>
      </c>
      <c r="C1916" s="7">
        <v>44393</v>
      </c>
      <c r="D1916" s="6" t="s">
        <v>28</v>
      </c>
      <c r="E1916" s="6" t="s">
        <v>77</v>
      </c>
      <c r="F1916" s="6" t="s">
        <v>60</v>
      </c>
      <c r="G1916" s="6" t="s">
        <v>19</v>
      </c>
      <c r="H1916" s="8">
        <v>0.95000000000000007</v>
      </c>
      <c r="I1916" s="9">
        <v>7000</v>
      </c>
      <c r="J1916" s="10">
        <v>6650.0000000000009</v>
      </c>
      <c r="K1916" s="10">
        <v>2660</v>
      </c>
      <c r="L1916" s="11">
        <v>0.39999999999999997</v>
      </c>
      <c r="M1916" s="28">
        <v>3990.0000000000009</v>
      </c>
    </row>
    <row r="1917" spans="1:13" ht="15.75" customHeight="1" x14ac:dyDescent="0.25">
      <c r="A1917" s="6" t="s">
        <v>27</v>
      </c>
      <c r="B1917" s="6">
        <v>1128299</v>
      </c>
      <c r="C1917" s="7">
        <v>44393</v>
      </c>
      <c r="D1917" s="6" t="s">
        <v>28</v>
      </c>
      <c r="E1917" s="6" t="s">
        <v>77</v>
      </c>
      <c r="F1917" s="6" t="s">
        <v>60</v>
      </c>
      <c r="G1917" s="6" t="s">
        <v>20</v>
      </c>
      <c r="H1917" s="8">
        <v>0.9</v>
      </c>
      <c r="I1917" s="9">
        <v>6000</v>
      </c>
      <c r="J1917" s="10">
        <v>5400</v>
      </c>
      <c r="K1917" s="10">
        <v>2160</v>
      </c>
      <c r="L1917" s="11">
        <v>0.39999999999999997</v>
      </c>
      <c r="M1917" s="28">
        <v>3240</v>
      </c>
    </row>
    <row r="1918" spans="1:13" ht="15.75" customHeight="1" x14ac:dyDescent="0.25">
      <c r="A1918" s="6" t="s">
        <v>27</v>
      </c>
      <c r="B1918" s="6">
        <v>1128299</v>
      </c>
      <c r="C1918" s="7">
        <v>44393</v>
      </c>
      <c r="D1918" s="6" t="s">
        <v>28</v>
      </c>
      <c r="E1918" s="6" t="s">
        <v>77</v>
      </c>
      <c r="F1918" s="6" t="s">
        <v>60</v>
      </c>
      <c r="G1918" s="6" t="s">
        <v>21</v>
      </c>
      <c r="H1918" s="8">
        <v>0.95000000000000007</v>
      </c>
      <c r="I1918" s="9">
        <v>6500</v>
      </c>
      <c r="J1918" s="10">
        <v>6175</v>
      </c>
      <c r="K1918" s="10">
        <v>2778.75</v>
      </c>
      <c r="L1918" s="11">
        <v>0.45</v>
      </c>
      <c r="M1918" s="28">
        <v>3396.25</v>
      </c>
    </row>
    <row r="1919" spans="1:13" ht="15.75" customHeight="1" x14ac:dyDescent="0.25">
      <c r="A1919" s="6" t="s">
        <v>27</v>
      </c>
      <c r="B1919" s="6">
        <v>1128299</v>
      </c>
      <c r="C1919" s="7">
        <v>44393</v>
      </c>
      <c r="D1919" s="6" t="s">
        <v>28</v>
      </c>
      <c r="E1919" s="6" t="s">
        <v>77</v>
      </c>
      <c r="F1919" s="6" t="s">
        <v>60</v>
      </c>
      <c r="G1919" s="6" t="s">
        <v>22</v>
      </c>
      <c r="H1919" s="8">
        <v>1.1000000000000001</v>
      </c>
      <c r="I1919" s="9">
        <v>6500</v>
      </c>
      <c r="J1919" s="10">
        <v>7150.0000000000009</v>
      </c>
      <c r="K1919" s="10">
        <v>2502.5</v>
      </c>
      <c r="L1919" s="11">
        <v>0.35</v>
      </c>
      <c r="M1919" s="28">
        <v>4647.5000000000009</v>
      </c>
    </row>
    <row r="1920" spans="1:13" ht="15.75" customHeight="1" x14ac:dyDescent="0.25">
      <c r="A1920" s="6" t="s">
        <v>27</v>
      </c>
      <c r="B1920" s="6">
        <v>1128299</v>
      </c>
      <c r="C1920" s="7">
        <v>44425</v>
      </c>
      <c r="D1920" s="6" t="s">
        <v>28</v>
      </c>
      <c r="E1920" s="6" t="s">
        <v>77</v>
      </c>
      <c r="F1920" s="6" t="s">
        <v>60</v>
      </c>
      <c r="G1920" s="6" t="s">
        <v>17</v>
      </c>
      <c r="H1920" s="8">
        <v>0.95000000000000007</v>
      </c>
      <c r="I1920" s="9">
        <v>8500</v>
      </c>
      <c r="J1920" s="10">
        <v>8075.0000000000009</v>
      </c>
      <c r="K1920" s="10">
        <v>3230</v>
      </c>
      <c r="L1920" s="11">
        <v>0.39999999999999997</v>
      </c>
      <c r="M1920" s="28">
        <v>4845.0000000000009</v>
      </c>
    </row>
    <row r="1921" spans="1:13" ht="15.75" customHeight="1" x14ac:dyDescent="0.25">
      <c r="A1921" s="6" t="s">
        <v>27</v>
      </c>
      <c r="B1921" s="6">
        <v>1128299</v>
      </c>
      <c r="C1921" s="7">
        <v>44425</v>
      </c>
      <c r="D1921" s="6" t="s">
        <v>28</v>
      </c>
      <c r="E1921" s="6" t="s">
        <v>77</v>
      </c>
      <c r="F1921" s="6" t="s">
        <v>60</v>
      </c>
      <c r="G1921" s="6" t="s">
        <v>18</v>
      </c>
      <c r="H1921" s="8">
        <v>0.85000000000000009</v>
      </c>
      <c r="I1921" s="9">
        <v>8250</v>
      </c>
      <c r="J1921" s="10">
        <v>7012.5000000000009</v>
      </c>
      <c r="K1921" s="10">
        <v>2805</v>
      </c>
      <c r="L1921" s="11">
        <v>0.39999999999999997</v>
      </c>
      <c r="M1921" s="28">
        <v>4207.5000000000009</v>
      </c>
    </row>
    <row r="1922" spans="1:13" ht="15.75" customHeight="1" x14ac:dyDescent="0.25">
      <c r="A1922" s="6" t="s">
        <v>27</v>
      </c>
      <c r="B1922" s="6">
        <v>1128299</v>
      </c>
      <c r="C1922" s="7">
        <v>44425</v>
      </c>
      <c r="D1922" s="6" t="s">
        <v>28</v>
      </c>
      <c r="E1922" s="6" t="s">
        <v>77</v>
      </c>
      <c r="F1922" s="6" t="s">
        <v>60</v>
      </c>
      <c r="G1922" s="6" t="s">
        <v>19</v>
      </c>
      <c r="H1922" s="8">
        <v>0.75000000000000011</v>
      </c>
      <c r="I1922" s="9">
        <v>7000</v>
      </c>
      <c r="J1922" s="10">
        <v>5250.0000000000009</v>
      </c>
      <c r="K1922" s="10">
        <v>2100</v>
      </c>
      <c r="L1922" s="11">
        <v>0.39999999999999997</v>
      </c>
      <c r="M1922" s="28">
        <v>3150.0000000000009</v>
      </c>
    </row>
    <row r="1923" spans="1:13" ht="15.75" customHeight="1" x14ac:dyDescent="0.25">
      <c r="A1923" s="6" t="s">
        <v>27</v>
      </c>
      <c r="B1923" s="6">
        <v>1128299</v>
      </c>
      <c r="C1923" s="7">
        <v>44425</v>
      </c>
      <c r="D1923" s="6" t="s">
        <v>28</v>
      </c>
      <c r="E1923" s="6" t="s">
        <v>77</v>
      </c>
      <c r="F1923" s="6" t="s">
        <v>60</v>
      </c>
      <c r="G1923" s="6" t="s">
        <v>20</v>
      </c>
      <c r="H1923" s="8">
        <v>0.75000000000000011</v>
      </c>
      <c r="I1923" s="9">
        <v>4750</v>
      </c>
      <c r="J1923" s="10">
        <v>3562.5000000000005</v>
      </c>
      <c r="K1923" s="10">
        <v>1425</v>
      </c>
      <c r="L1923" s="11">
        <v>0.39999999999999997</v>
      </c>
      <c r="M1923" s="28">
        <v>2137.5000000000005</v>
      </c>
    </row>
    <row r="1924" spans="1:13" ht="15.75" customHeight="1" x14ac:dyDescent="0.25">
      <c r="A1924" s="6" t="s">
        <v>27</v>
      </c>
      <c r="B1924" s="6">
        <v>1128299</v>
      </c>
      <c r="C1924" s="7">
        <v>44425</v>
      </c>
      <c r="D1924" s="6" t="s">
        <v>28</v>
      </c>
      <c r="E1924" s="6" t="s">
        <v>77</v>
      </c>
      <c r="F1924" s="6" t="s">
        <v>60</v>
      </c>
      <c r="G1924" s="6" t="s">
        <v>21</v>
      </c>
      <c r="H1924" s="8">
        <v>0.64999999999999991</v>
      </c>
      <c r="I1924" s="9">
        <v>4750</v>
      </c>
      <c r="J1924" s="10">
        <v>3087.4999999999995</v>
      </c>
      <c r="K1924" s="10">
        <v>1389.3749999999998</v>
      </c>
      <c r="L1924" s="11">
        <v>0.45</v>
      </c>
      <c r="M1924" s="28">
        <v>1698.1249999999998</v>
      </c>
    </row>
    <row r="1925" spans="1:13" ht="15.75" customHeight="1" x14ac:dyDescent="0.25">
      <c r="A1925" s="6" t="s">
        <v>27</v>
      </c>
      <c r="B1925" s="6">
        <v>1128299</v>
      </c>
      <c r="C1925" s="7">
        <v>44425</v>
      </c>
      <c r="D1925" s="6" t="s">
        <v>28</v>
      </c>
      <c r="E1925" s="6" t="s">
        <v>77</v>
      </c>
      <c r="F1925" s="6" t="s">
        <v>60</v>
      </c>
      <c r="G1925" s="6" t="s">
        <v>22</v>
      </c>
      <c r="H1925" s="8">
        <v>0.7</v>
      </c>
      <c r="I1925" s="9">
        <v>3000</v>
      </c>
      <c r="J1925" s="10">
        <v>2100</v>
      </c>
      <c r="K1925" s="10">
        <v>735</v>
      </c>
      <c r="L1925" s="11">
        <v>0.35</v>
      </c>
      <c r="M1925" s="28">
        <v>1365</v>
      </c>
    </row>
    <row r="1926" spans="1:13" ht="15.75" customHeight="1" x14ac:dyDescent="0.25">
      <c r="A1926" s="6" t="s">
        <v>27</v>
      </c>
      <c r="B1926" s="6">
        <v>1128299</v>
      </c>
      <c r="C1926" s="7">
        <v>44457</v>
      </c>
      <c r="D1926" s="6" t="s">
        <v>28</v>
      </c>
      <c r="E1926" s="6" t="s">
        <v>77</v>
      </c>
      <c r="F1926" s="6" t="s">
        <v>60</v>
      </c>
      <c r="G1926" s="6" t="s">
        <v>17</v>
      </c>
      <c r="H1926" s="8">
        <v>0.45000000000000012</v>
      </c>
      <c r="I1926" s="9">
        <v>5000</v>
      </c>
      <c r="J1926" s="10">
        <v>2250.0000000000005</v>
      </c>
      <c r="K1926" s="10">
        <v>900.00000000000011</v>
      </c>
      <c r="L1926" s="11">
        <v>0.39999999999999997</v>
      </c>
      <c r="M1926" s="28">
        <v>1350.0000000000005</v>
      </c>
    </row>
    <row r="1927" spans="1:13" ht="15.75" customHeight="1" x14ac:dyDescent="0.25">
      <c r="A1927" s="6" t="s">
        <v>27</v>
      </c>
      <c r="B1927" s="6">
        <v>1128299</v>
      </c>
      <c r="C1927" s="7">
        <v>44457</v>
      </c>
      <c r="D1927" s="6" t="s">
        <v>28</v>
      </c>
      <c r="E1927" s="6" t="s">
        <v>77</v>
      </c>
      <c r="F1927" s="6" t="s">
        <v>60</v>
      </c>
      <c r="G1927" s="6" t="s">
        <v>18</v>
      </c>
      <c r="H1927" s="8">
        <v>0.50000000000000011</v>
      </c>
      <c r="I1927" s="9">
        <v>5000</v>
      </c>
      <c r="J1927" s="10">
        <v>2500.0000000000005</v>
      </c>
      <c r="K1927" s="10">
        <v>1000.0000000000001</v>
      </c>
      <c r="L1927" s="11">
        <v>0.39999999999999997</v>
      </c>
      <c r="M1927" s="28">
        <v>1500.0000000000005</v>
      </c>
    </row>
    <row r="1928" spans="1:13" ht="15.75" customHeight="1" x14ac:dyDescent="0.25">
      <c r="A1928" s="6" t="s">
        <v>27</v>
      </c>
      <c r="B1928" s="6">
        <v>1128299</v>
      </c>
      <c r="C1928" s="7">
        <v>44457</v>
      </c>
      <c r="D1928" s="6" t="s">
        <v>28</v>
      </c>
      <c r="E1928" s="6" t="s">
        <v>77</v>
      </c>
      <c r="F1928" s="6" t="s">
        <v>60</v>
      </c>
      <c r="G1928" s="6" t="s">
        <v>19</v>
      </c>
      <c r="H1928" s="8">
        <v>0.45000000000000012</v>
      </c>
      <c r="I1928" s="9">
        <v>3000</v>
      </c>
      <c r="J1928" s="10">
        <v>1350.0000000000005</v>
      </c>
      <c r="K1928" s="10">
        <v>540.00000000000011</v>
      </c>
      <c r="L1928" s="11">
        <v>0.39999999999999997</v>
      </c>
      <c r="M1928" s="28">
        <v>810.00000000000034</v>
      </c>
    </row>
    <row r="1929" spans="1:13" ht="15.75" customHeight="1" x14ac:dyDescent="0.25">
      <c r="A1929" s="6" t="s">
        <v>27</v>
      </c>
      <c r="B1929" s="6">
        <v>1128299</v>
      </c>
      <c r="C1929" s="7">
        <v>44457</v>
      </c>
      <c r="D1929" s="6" t="s">
        <v>28</v>
      </c>
      <c r="E1929" s="6" t="s">
        <v>77</v>
      </c>
      <c r="F1929" s="6" t="s">
        <v>60</v>
      </c>
      <c r="G1929" s="6" t="s">
        <v>20</v>
      </c>
      <c r="H1929" s="8">
        <v>0.45000000000000012</v>
      </c>
      <c r="I1929" s="9">
        <v>2500</v>
      </c>
      <c r="J1929" s="10">
        <v>1125.0000000000002</v>
      </c>
      <c r="K1929" s="10">
        <v>450.00000000000006</v>
      </c>
      <c r="L1929" s="11">
        <v>0.39999999999999997</v>
      </c>
      <c r="M1929" s="28">
        <v>675.00000000000023</v>
      </c>
    </row>
    <row r="1930" spans="1:13" ht="15.75" customHeight="1" x14ac:dyDescent="0.25">
      <c r="A1930" s="6" t="s">
        <v>27</v>
      </c>
      <c r="B1930" s="6">
        <v>1128299</v>
      </c>
      <c r="C1930" s="7">
        <v>44457</v>
      </c>
      <c r="D1930" s="6" t="s">
        <v>28</v>
      </c>
      <c r="E1930" s="6" t="s">
        <v>77</v>
      </c>
      <c r="F1930" s="6" t="s">
        <v>60</v>
      </c>
      <c r="G1930" s="6" t="s">
        <v>21</v>
      </c>
      <c r="H1930" s="8">
        <v>0.55000000000000004</v>
      </c>
      <c r="I1930" s="9">
        <v>2750</v>
      </c>
      <c r="J1930" s="10">
        <v>1512.5000000000002</v>
      </c>
      <c r="K1930" s="10">
        <v>680.62500000000011</v>
      </c>
      <c r="L1930" s="11">
        <v>0.45</v>
      </c>
      <c r="M1930" s="28">
        <v>831.87500000000011</v>
      </c>
    </row>
    <row r="1931" spans="1:13" ht="15.75" customHeight="1" x14ac:dyDescent="0.25">
      <c r="A1931" s="6" t="s">
        <v>27</v>
      </c>
      <c r="B1931" s="6">
        <v>1128299</v>
      </c>
      <c r="C1931" s="7">
        <v>44457</v>
      </c>
      <c r="D1931" s="6" t="s">
        <v>28</v>
      </c>
      <c r="E1931" s="6" t="s">
        <v>77</v>
      </c>
      <c r="F1931" s="6" t="s">
        <v>60</v>
      </c>
      <c r="G1931" s="6" t="s">
        <v>22</v>
      </c>
      <c r="H1931" s="8">
        <v>0.39999999999999997</v>
      </c>
      <c r="I1931" s="9">
        <v>3000</v>
      </c>
      <c r="J1931" s="10">
        <v>1200</v>
      </c>
      <c r="K1931" s="10">
        <v>420</v>
      </c>
      <c r="L1931" s="11">
        <v>0.35</v>
      </c>
      <c r="M1931" s="28">
        <v>780</v>
      </c>
    </row>
    <row r="1932" spans="1:13" ht="15.75" customHeight="1" x14ac:dyDescent="0.25">
      <c r="A1932" s="6" t="s">
        <v>27</v>
      </c>
      <c r="B1932" s="6">
        <v>1128299</v>
      </c>
      <c r="C1932" s="7">
        <v>44486</v>
      </c>
      <c r="D1932" s="6" t="s">
        <v>28</v>
      </c>
      <c r="E1932" s="6" t="s">
        <v>77</v>
      </c>
      <c r="F1932" s="6" t="s">
        <v>60</v>
      </c>
      <c r="G1932" s="6" t="s">
        <v>17</v>
      </c>
      <c r="H1932" s="8">
        <v>0.35000000000000003</v>
      </c>
      <c r="I1932" s="9">
        <v>4000</v>
      </c>
      <c r="J1932" s="10">
        <v>1400.0000000000002</v>
      </c>
      <c r="K1932" s="10">
        <v>560</v>
      </c>
      <c r="L1932" s="11">
        <v>0.39999999999999997</v>
      </c>
      <c r="M1932" s="28">
        <v>840.00000000000023</v>
      </c>
    </row>
    <row r="1933" spans="1:13" ht="15.75" customHeight="1" x14ac:dyDescent="0.25">
      <c r="A1933" s="6" t="s">
        <v>27</v>
      </c>
      <c r="B1933" s="6">
        <v>1128299</v>
      </c>
      <c r="C1933" s="7">
        <v>44486</v>
      </c>
      <c r="D1933" s="6" t="s">
        <v>28</v>
      </c>
      <c r="E1933" s="6" t="s">
        <v>77</v>
      </c>
      <c r="F1933" s="6" t="s">
        <v>60</v>
      </c>
      <c r="G1933" s="6" t="s">
        <v>18</v>
      </c>
      <c r="H1933" s="8">
        <v>0.50000000000000011</v>
      </c>
      <c r="I1933" s="9">
        <v>5750</v>
      </c>
      <c r="J1933" s="10">
        <v>2875.0000000000005</v>
      </c>
      <c r="K1933" s="10">
        <v>1150</v>
      </c>
      <c r="L1933" s="11">
        <v>0.39999999999999997</v>
      </c>
      <c r="M1933" s="28">
        <v>1725.0000000000005</v>
      </c>
    </row>
    <row r="1934" spans="1:13" ht="15.75" customHeight="1" x14ac:dyDescent="0.25">
      <c r="A1934" s="6" t="s">
        <v>27</v>
      </c>
      <c r="B1934" s="6">
        <v>1128299</v>
      </c>
      <c r="C1934" s="7">
        <v>44486</v>
      </c>
      <c r="D1934" s="6" t="s">
        <v>28</v>
      </c>
      <c r="E1934" s="6" t="s">
        <v>77</v>
      </c>
      <c r="F1934" s="6" t="s">
        <v>60</v>
      </c>
      <c r="G1934" s="6" t="s">
        <v>19</v>
      </c>
      <c r="H1934" s="8">
        <v>0.45000000000000012</v>
      </c>
      <c r="I1934" s="9">
        <v>4000</v>
      </c>
      <c r="J1934" s="10">
        <v>1800.0000000000005</v>
      </c>
      <c r="K1934" s="10">
        <v>720.00000000000011</v>
      </c>
      <c r="L1934" s="11">
        <v>0.39999999999999997</v>
      </c>
      <c r="M1934" s="28">
        <v>1080.0000000000005</v>
      </c>
    </row>
    <row r="1935" spans="1:13" ht="15.75" customHeight="1" x14ac:dyDescent="0.25">
      <c r="A1935" s="6" t="s">
        <v>27</v>
      </c>
      <c r="B1935" s="6">
        <v>1128299</v>
      </c>
      <c r="C1935" s="7">
        <v>44486</v>
      </c>
      <c r="D1935" s="6" t="s">
        <v>28</v>
      </c>
      <c r="E1935" s="6" t="s">
        <v>77</v>
      </c>
      <c r="F1935" s="6" t="s">
        <v>60</v>
      </c>
      <c r="G1935" s="6" t="s">
        <v>20</v>
      </c>
      <c r="H1935" s="8">
        <v>0.40000000000000008</v>
      </c>
      <c r="I1935" s="9">
        <v>3750</v>
      </c>
      <c r="J1935" s="10">
        <v>1500.0000000000002</v>
      </c>
      <c r="K1935" s="10">
        <v>600</v>
      </c>
      <c r="L1935" s="11">
        <v>0.39999999999999997</v>
      </c>
      <c r="M1935" s="28">
        <v>900.00000000000023</v>
      </c>
    </row>
    <row r="1936" spans="1:13" ht="15.75" customHeight="1" x14ac:dyDescent="0.25">
      <c r="A1936" s="6" t="s">
        <v>27</v>
      </c>
      <c r="B1936" s="6">
        <v>1128299</v>
      </c>
      <c r="C1936" s="7">
        <v>44486</v>
      </c>
      <c r="D1936" s="6" t="s">
        <v>28</v>
      </c>
      <c r="E1936" s="6" t="s">
        <v>77</v>
      </c>
      <c r="F1936" s="6" t="s">
        <v>60</v>
      </c>
      <c r="G1936" s="6" t="s">
        <v>21</v>
      </c>
      <c r="H1936" s="8">
        <v>0.5</v>
      </c>
      <c r="I1936" s="9">
        <v>3500</v>
      </c>
      <c r="J1936" s="10">
        <v>1750</v>
      </c>
      <c r="K1936" s="10">
        <v>787.5</v>
      </c>
      <c r="L1936" s="11">
        <v>0.45</v>
      </c>
      <c r="M1936" s="28">
        <v>962.5</v>
      </c>
    </row>
    <row r="1937" spans="1:13" ht="15.75" customHeight="1" x14ac:dyDescent="0.25">
      <c r="A1937" s="6" t="s">
        <v>27</v>
      </c>
      <c r="B1937" s="6">
        <v>1128299</v>
      </c>
      <c r="C1937" s="7">
        <v>44486</v>
      </c>
      <c r="D1937" s="6" t="s">
        <v>28</v>
      </c>
      <c r="E1937" s="6" t="s">
        <v>77</v>
      </c>
      <c r="F1937" s="6" t="s">
        <v>60</v>
      </c>
      <c r="G1937" s="6" t="s">
        <v>22</v>
      </c>
      <c r="H1937" s="8">
        <v>0.55000000000000004</v>
      </c>
      <c r="I1937" s="9">
        <v>4000</v>
      </c>
      <c r="J1937" s="10">
        <v>2200</v>
      </c>
      <c r="K1937" s="10">
        <v>770</v>
      </c>
      <c r="L1937" s="11">
        <v>0.35</v>
      </c>
      <c r="M1937" s="28">
        <v>1430</v>
      </c>
    </row>
    <row r="1938" spans="1:13" ht="15.75" customHeight="1" x14ac:dyDescent="0.25">
      <c r="A1938" s="6" t="s">
        <v>27</v>
      </c>
      <c r="B1938" s="6">
        <v>1128299</v>
      </c>
      <c r="C1938" s="7">
        <v>44517</v>
      </c>
      <c r="D1938" s="6" t="s">
        <v>28</v>
      </c>
      <c r="E1938" s="6" t="s">
        <v>77</v>
      </c>
      <c r="F1938" s="6" t="s">
        <v>60</v>
      </c>
      <c r="G1938" s="6" t="s">
        <v>17</v>
      </c>
      <c r="H1938" s="8">
        <v>0.40000000000000008</v>
      </c>
      <c r="I1938" s="9">
        <v>6250</v>
      </c>
      <c r="J1938" s="10">
        <v>2500.0000000000005</v>
      </c>
      <c r="K1938" s="10">
        <v>1000.0000000000001</v>
      </c>
      <c r="L1938" s="11">
        <v>0.39999999999999997</v>
      </c>
      <c r="M1938" s="28">
        <v>1500.0000000000005</v>
      </c>
    </row>
    <row r="1939" spans="1:13" ht="15.75" customHeight="1" x14ac:dyDescent="0.25">
      <c r="A1939" s="6" t="s">
        <v>27</v>
      </c>
      <c r="B1939" s="6">
        <v>1128299</v>
      </c>
      <c r="C1939" s="7">
        <v>44517</v>
      </c>
      <c r="D1939" s="6" t="s">
        <v>28</v>
      </c>
      <c r="E1939" s="6" t="s">
        <v>77</v>
      </c>
      <c r="F1939" s="6" t="s">
        <v>60</v>
      </c>
      <c r="G1939" s="6" t="s">
        <v>18</v>
      </c>
      <c r="H1939" s="8">
        <v>0.45000000000000012</v>
      </c>
      <c r="I1939" s="9">
        <v>7000</v>
      </c>
      <c r="J1939" s="10">
        <v>3150.0000000000009</v>
      </c>
      <c r="K1939" s="10">
        <v>1260.0000000000002</v>
      </c>
      <c r="L1939" s="11">
        <v>0.39999999999999997</v>
      </c>
      <c r="M1939" s="28">
        <v>1890.0000000000007</v>
      </c>
    </row>
    <row r="1940" spans="1:13" ht="15.75" customHeight="1" x14ac:dyDescent="0.25">
      <c r="A1940" s="6" t="s">
        <v>27</v>
      </c>
      <c r="B1940" s="6">
        <v>1128299</v>
      </c>
      <c r="C1940" s="7">
        <v>44517</v>
      </c>
      <c r="D1940" s="6" t="s">
        <v>28</v>
      </c>
      <c r="E1940" s="6" t="s">
        <v>77</v>
      </c>
      <c r="F1940" s="6" t="s">
        <v>60</v>
      </c>
      <c r="G1940" s="6" t="s">
        <v>19</v>
      </c>
      <c r="H1940" s="8">
        <v>0.40000000000000008</v>
      </c>
      <c r="I1940" s="9">
        <v>5250</v>
      </c>
      <c r="J1940" s="10">
        <v>2100.0000000000005</v>
      </c>
      <c r="K1940" s="10">
        <v>840.00000000000011</v>
      </c>
      <c r="L1940" s="11">
        <v>0.39999999999999997</v>
      </c>
      <c r="M1940" s="28">
        <v>1260.0000000000005</v>
      </c>
    </row>
    <row r="1941" spans="1:13" ht="15.75" customHeight="1" x14ac:dyDescent="0.25">
      <c r="A1941" s="6" t="s">
        <v>27</v>
      </c>
      <c r="B1941" s="6">
        <v>1128299</v>
      </c>
      <c r="C1941" s="7">
        <v>44517</v>
      </c>
      <c r="D1941" s="6" t="s">
        <v>28</v>
      </c>
      <c r="E1941" s="6" t="s">
        <v>77</v>
      </c>
      <c r="F1941" s="6" t="s">
        <v>60</v>
      </c>
      <c r="G1941" s="6" t="s">
        <v>20</v>
      </c>
      <c r="H1941" s="8">
        <v>0.50000000000000011</v>
      </c>
      <c r="I1941" s="9">
        <v>5000</v>
      </c>
      <c r="J1941" s="10">
        <v>2500.0000000000005</v>
      </c>
      <c r="K1941" s="10">
        <v>1000.0000000000001</v>
      </c>
      <c r="L1941" s="11">
        <v>0.39999999999999997</v>
      </c>
      <c r="M1941" s="28">
        <v>1500.0000000000005</v>
      </c>
    </row>
    <row r="1942" spans="1:13" ht="15.75" customHeight="1" x14ac:dyDescent="0.25">
      <c r="A1942" s="6" t="s">
        <v>27</v>
      </c>
      <c r="B1942" s="6">
        <v>1128299</v>
      </c>
      <c r="C1942" s="7">
        <v>44517</v>
      </c>
      <c r="D1942" s="6" t="s">
        <v>28</v>
      </c>
      <c r="E1942" s="6" t="s">
        <v>77</v>
      </c>
      <c r="F1942" s="6" t="s">
        <v>60</v>
      </c>
      <c r="G1942" s="6" t="s">
        <v>21</v>
      </c>
      <c r="H1942" s="8">
        <v>0.70000000000000007</v>
      </c>
      <c r="I1942" s="9">
        <v>4750</v>
      </c>
      <c r="J1942" s="10">
        <v>3325.0000000000005</v>
      </c>
      <c r="K1942" s="10">
        <v>1496.2500000000002</v>
      </c>
      <c r="L1942" s="11">
        <v>0.45</v>
      </c>
      <c r="M1942" s="28">
        <v>1828.7500000000002</v>
      </c>
    </row>
    <row r="1943" spans="1:13" ht="15.75" customHeight="1" x14ac:dyDescent="0.25">
      <c r="A1943" s="6" t="s">
        <v>27</v>
      </c>
      <c r="B1943" s="6">
        <v>1128299</v>
      </c>
      <c r="C1943" s="7">
        <v>44517</v>
      </c>
      <c r="D1943" s="6" t="s">
        <v>28</v>
      </c>
      <c r="E1943" s="6" t="s">
        <v>77</v>
      </c>
      <c r="F1943" s="6" t="s">
        <v>60</v>
      </c>
      <c r="G1943" s="6" t="s">
        <v>22</v>
      </c>
      <c r="H1943" s="8">
        <v>0.8500000000000002</v>
      </c>
      <c r="I1943" s="9">
        <v>6000</v>
      </c>
      <c r="J1943" s="10">
        <v>5100.0000000000009</v>
      </c>
      <c r="K1943" s="10">
        <v>1785.0000000000002</v>
      </c>
      <c r="L1943" s="11">
        <v>0.35</v>
      </c>
      <c r="M1943" s="28">
        <v>3315.0000000000009</v>
      </c>
    </row>
    <row r="1944" spans="1:13" ht="15.75" customHeight="1" x14ac:dyDescent="0.25">
      <c r="A1944" s="6" t="s">
        <v>27</v>
      </c>
      <c r="B1944" s="6">
        <v>1128299</v>
      </c>
      <c r="C1944" s="7">
        <v>44546</v>
      </c>
      <c r="D1944" s="6" t="s">
        <v>28</v>
      </c>
      <c r="E1944" s="6" t="s">
        <v>77</v>
      </c>
      <c r="F1944" s="6" t="s">
        <v>60</v>
      </c>
      <c r="G1944" s="6" t="s">
        <v>17</v>
      </c>
      <c r="H1944" s="8">
        <v>0.70000000000000018</v>
      </c>
      <c r="I1944" s="9">
        <v>8000</v>
      </c>
      <c r="J1944" s="10">
        <v>5600.0000000000018</v>
      </c>
      <c r="K1944" s="10">
        <v>2240.0000000000005</v>
      </c>
      <c r="L1944" s="11">
        <v>0.39999999999999997</v>
      </c>
      <c r="M1944" s="28">
        <v>3360.0000000000014</v>
      </c>
    </row>
    <row r="1945" spans="1:13" ht="15.75" customHeight="1" x14ac:dyDescent="0.25">
      <c r="A1945" s="6" t="s">
        <v>27</v>
      </c>
      <c r="B1945" s="6">
        <v>1128299</v>
      </c>
      <c r="C1945" s="7">
        <v>44546</v>
      </c>
      <c r="D1945" s="6" t="s">
        <v>28</v>
      </c>
      <c r="E1945" s="6" t="s">
        <v>77</v>
      </c>
      <c r="F1945" s="6" t="s">
        <v>60</v>
      </c>
      <c r="G1945" s="6" t="s">
        <v>18</v>
      </c>
      <c r="H1945" s="8">
        <v>0.80000000000000027</v>
      </c>
      <c r="I1945" s="9">
        <v>8000</v>
      </c>
      <c r="J1945" s="10">
        <v>6400.0000000000018</v>
      </c>
      <c r="K1945" s="10">
        <v>2560.0000000000005</v>
      </c>
      <c r="L1945" s="11">
        <v>0.39999999999999997</v>
      </c>
      <c r="M1945" s="28">
        <v>3840.0000000000014</v>
      </c>
    </row>
    <row r="1946" spans="1:13" ht="15.75" customHeight="1" x14ac:dyDescent="0.25">
      <c r="A1946" s="6" t="s">
        <v>27</v>
      </c>
      <c r="B1946" s="6">
        <v>1128299</v>
      </c>
      <c r="C1946" s="7">
        <v>44546</v>
      </c>
      <c r="D1946" s="6" t="s">
        <v>28</v>
      </c>
      <c r="E1946" s="6" t="s">
        <v>77</v>
      </c>
      <c r="F1946" s="6" t="s">
        <v>60</v>
      </c>
      <c r="G1946" s="6" t="s">
        <v>19</v>
      </c>
      <c r="H1946" s="8">
        <v>0.75000000000000022</v>
      </c>
      <c r="I1946" s="9">
        <v>6000</v>
      </c>
      <c r="J1946" s="10">
        <v>4500.0000000000009</v>
      </c>
      <c r="K1946" s="10">
        <v>1800.0000000000002</v>
      </c>
      <c r="L1946" s="11">
        <v>0.39999999999999997</v>
      </c>
      <c r="M1946" s="28">
        <v>2700.0000000000009</v>
      </c>
    </row>
    <row r="1947" spans="1:13" ht="15.75" customHeight="1" x14ac:dyDescent="0.25">
      <c r="A1947" s="6" t="s">
        <v>27</v>
      </c>
      <c r="B1947" s="6">
        <v>1128299</v>
      </c>
      <c r="C1947" s="7">
        <v>44546</v>
      </c>
      <c r="D1947" s="6" t="s">
        <v>28</v>
      </c>
      <c r="E1947" s="6" t="s">
        <v>77</v>
      </c>
      <c r="F1947" s="6" t="s">
        <v>60</v>
      </c>
      <c r="G1947" s="6" t="s">
        <v>20</v>
      </c>
      <c r="H1947" s="8">
        <v>0.75000000000000022</v>
      </c>
      <c r="I1947" s="9">
        <v>6000</v>
      </c>
      <c r="J1947" s="10">
        <v>4500.0000000000009</v>
      </c>
      <c r="K1947" s="10">
        <v>1800.0000000000002</v>
      </c>
      <c r="L1947" s="11">
        <v>0.39999999999999997</v>
      </c>
      <c r="M1947" s="28">
        <v>2700.0000000000009</v>
      </c>
    </row>
    <row r="1948" spans="1:13" ht="15.75" customHeight="1" x14ac:dyDescent="0.25">
      <c r="A1948" s="6" t="s">
        <v>27</v>
      </c>
      <c r="B1948" s="6">
        <v>1128299</v>
      </c>
      <c r="C1948" s="7">
        <v>44546</v>
      </c>
      <c r="D1948" s="6" t="s">
        <v>28</v>
      </c>
      <c r="E1948" s="6" t="s">
        <v>77</v>
      </c>
      <c r="F1948" s="6" t="s">
        <v>60</v>
      </c>
      <c r="G1948" s="6" t="s">
        <v>21</v>
      </c>
      <c r="H1948" s="8">
        <v>0.8500000000000002</v>
      </c>
      <c r="I1948" s="9">
        <v>5250</v>
      </c>
      <c r="J1948" s="10">
        <v>4462.5000000000009</v>
      </c>
      <c r="K1948" s="10">
        <v>2008.1250000000005</v>
      </c>
      <c r="L1948" s="11">
        <v>0.45</v>
      </c>
      <c r="M1948" s="28">
        <v>2454.3750000000005</v>
      </c>
    </row>
    <row r="1949" spans="1:13" ht="15.75" customHeight="1" x14ac:dyDescent="0.25">
      <c r="A1949" s="6" t="s">
        <v>27</v>
      </c>
      <c r="B1949" s="6">
        <v>1128299</v>
      </c>
      <c r="C1949" s="7">
        <v>44546</v>
      </c>
      <c r="D1949" s="6" t="s">
        <v>28</v>
      </c>
      <c r="E1949" s="6" t="s">
        <v>77</v>
      </c>
      <c r="F1949" s="6" t="s">
        <v>60</v>
      </c>
      <c r="G1949" s="6" t="s">
        <v>22</v>
      </c>
      <c r="H1949" s="8">
        <v>0.90000000000000024</v>
      </c>
      <c r="I1949" s="9">
        <v>6250</v>
      </c>
      <c r="J1949" s="10">
        <v>5625.0000000000018</v>
      </c>
      <c r="K1949" s="10">
        <v>1968.7500000000005</v>
      </c>
      <c r="L1949" s="11">
        <v>0.35</v>
      </c>
      <c r="M1949" s="28">
        <v>3656.2500000000014</v>
      </c>
    </row>
    <row r="1950" spans="1:13" ht="15.75" customHeight="1" x14ac:dyDescent="0.25">
      <c r="A1950" s="6" t="s">
        <v>23</v>
      </c>
      <c r="B1950" s="6">
        <v>1197831</v>
      </c>
      <c r="C1950" s="7">
        <v>44201</v>
      </c>
      <c r="D1950" s="6" t="s">
        <v>24</v>
      </c>
      <c r="E1950" s="6" t="s">
        <v>78</v>
      </c>
      <c r="F1950" s="6" t="s">
        <v>79</v>
      </c>
      <c r="G1950" s="6" t="s">
        <v>17</v>
      </c>
      <c r="H1950" s="8">
        <v>0.2</v>
      </c>
      <c r="I1950" s="9">
        <v>6750</v>
      </c>
      <c r="J1950" s="10">
        <v>1350</v>
      </c>
      <c r="K1950" s="10">
        <v>405</v>
      </c>
      <c r="L1950" s="11">
        <v>0.3</v>
      </c>
      <c r="M1950" s="28">
        <v>945</v>
      </c>
    </row>
    <row r="1951" spans="1:13" ht="15.75" customHeight="1" x14ac:dyDescent="0.25">
      <c r="A1951" s="6" t="s">
        <v>23</v>
      </c>
      <c r="B1951" s="6">
        <v>1197831</v>
      </c>
      <c r="C1951" s="7">
        <v>44201</v>
      </c>
      <c r="D1951" s="6" t="s">
        <v>24</v>
      </c>
      <c r="E1951" s="6" t="s">
        <v>78</v>
      </c>
      <c r="F1951" s="6" t="s">
        <v>79</v>
      </c>
      <c r="G1951" s="6" t="s">
        <v>18</v>
      </c>
      <c r="H1951" s="8">
        <v>0.3</v>
      </c>
      <c r="I1951" s="9">
        <v>6750</v>
      </c>
      <c r="J1951" s="10">
        <v>2025</v>
      </c>
      <c r="K1951" s="10">
        <v>607.5</v>
      </c>
      <c r="L1951" s="11">
        <v>0.3</v>
      </c>
      <c r="M1951" s="28">
        <v>1417.5</v>
      </c>
    </row>
    <row r="1952" spans="1:13" ht="15.75" customHeight="1" x14ac:dyDescent="0.25">
      <c r="A1952" s="6" t="s">
        <v>23</v>
      </c>
      <c r="B1952" s="6">
        <v>1197831</v>
      </c>
      <c r="C1952" s="7">
        <v>44201</v>
      </c>
      <c r="D1952" s="6" t="s">
        <v>24</v>
      </c>
      <c r="E1952" s="6" t="s">
        <v>78</v>
      </c>
      <c r="F1952" s="6" t="s">
        <v>79</v>
      </c>
      <c r="G1952" s="6" t="s">
        <v>19</v>
      </c>
      <c r="H1952" s="8">
        <v>0.3</v>
      </c>
      <c r="I1952" s="9">
        <v>4750</v>
      </c>
      <c r="J1952" s="10">
        <v>1425</v>
      </c>
      <c r="K1952" s="10">
        <v>427.5</v>
      </c>
      <c r="L1952" s="11">
        <v>0.3</v>
      </c>
      <c r="M1952" s="28">
        <v>997.5</v>
      </c>
    </row>
    <row r="1953" spans="1:13" ht="15.75" customHeight="1" x14ac:dyDescent="0.25">
      <c r="A1953" s="6" t="s">
        <v>23</v>
      </c>
      <c r="B1953" s="6">
        <v>1197831</v>
      </c>
      <c r="C1953" s="7">
        <v>44201</v>
      </c>
      <c r="D1953" s="6" t="s">
        <v>24</v>
      </c>
      <c r="E1953" s="6" t="s">
        <v>78</v>
      </c>
      <c r="F1953" s="6" t="s">
        <v>79</v>
      </c>
      <c r="G1953" s="6" t="s">
        <v>20</v>
      </c>
      <c r="H1953" s="8">
        <v>0.35</v>
      </c>
      <c r="I1953" s="9">
        <v>4750</v>
      </c>
      <c r="J1953" s="10">
        <v>1662.5</v>
      </c>
      <c r="K1953" s="10">
        <v>665</v>
      </c>
      <c r="L1953" s="11">
        <v>0.4</v>
      </c>
      <c r="M1953" s="28">
        <v>997.5</v>
      </c>
    </row>
    <row r="1954" spans="1:13" ht="15.75" customHeight="1" x14ac:dyDescent="0.25">
      <c r="A1954" s="6" t="s">
        <v>23</v>
      </c>
      <c r="B1954" s="6">
        <v>1197831</v>
      </c>
      <c r="C1954" s="7">
        <v>44201</v>
      </c>
      <c r="D1954" s="6" t="s">
        <v>24</v>
      </c>
      <c r="E1954" s="6" t="s">
        <v>78</v>
      </c>
      <c r="F1954" s="6" t="s">
        <v>79</v>
      </c>
      <c r="G1954" s="6" t="s">
        <v>21</v>
      </c>
      <c r="H1954" s="8">
        <v>0.4</v>
      </c>
      <c r="I1954" s="9">
        <v>3250</v>
      </c>
      <c r="J1954" s="10">
        <v>1300</v>
      </c>
      <c r="K1954" s="10">
        <v>325</v>
      </c>
      <c r="L1954" s="11">
        <v>0.25</v>
      </c>
      <c r="M1954" s="28">
        <v>975</v>
      </c>
    </row>
    <row r="1955" spans="1:13" ht="15.75" customHeight="1" x14ac:dyDescent="0.25">
      <c r="A1955" s="6" t="s">
        <v>23</v>
      </c>
      <c r="B1955" s="6">
        <v>1197831</v>
      </c>
      <c r="C1955" s="7">
        <v>44201</v>
      </c>
      <c r="D1955" s="6" t="s">
        <v>24</v>
      </c>
      <c r="E1955" s="6" t="s">
        <v>78</v>
      </c>
      <c r="F1955" s="6" t="s">
        <v>79</v>
      </c>
      <c r="G1955" s="6" t="s">
        <v>22</v>
      </c>
      <c r="H1955" s="8">
        <v>0.35</v>
      </c>
      <c r="I1955" s="9">
        <v>4750</v>
      </c>
      <c r="J1955" s="10">
        <v>1662.5</v>
      </c>
      <c r="K1955" s="10">
        <v>748.125</v>
      </c>
      <c r="L1955" s="11">
        <v>0.45</v>
      </c>
      <c r="M1955" s="28">
        <v>914.375</v>
      </c>
    </row>
    <row r="1956" spans="1:13" ht="15.75" customHeight="1" x14ac:dyDescent="0.25">
      <c r="A1956" s="6" t="s">
        <v>23</v>
      </c>
      <c r="B1956" s="6">
        <v>1197831</v>
      </c>
      <c r="C1956" s="7">
        <v>44231</v>
      </c>
      <c r="D1956" s="6" t="s">
        <v>24</v>
      </c>
      <c r="E1956" s="6" t="s">
        <v>78</v>
      </c>
      <c r="F1956" s="6" t="s">
        <v>79</v>
      </c>
      <c r="G1956" s="6" t="s">
        <v>17</v>
      </c>
      <c r="H1956" s="8">
        <v>0.25</v>
      </c>
      <c r="I1956" s="9">
        <v>6250</v>
      </c>
      <c r="J1956" s="10">
        <v>1562.5</v>
      </c>
      <c r="K1956" s="10">
        <v>468.75</v>
      </c>
      <c r="L1956" s="11">
        <v>0.3</v>
      </c>
      <c r="M1956" s="28">
        <v>1093.75</v>
      </c>
    </row>
    <row r="1957" spans="1:13" ht="15.75" customHeight="1" x14ac:dyDescent="0.25">
      <c r="A1957" s="6" t="s">
        <v>23</v>
      </c>
      <c r="B1957" s="6">
        <v>1197831</v>
      </c>
      <c r="C1957" s="7">
        <v>44231</v>
      </c>
      <c r="D1957" s="6" t="s">
        <v>24</v>
      </c>
      <c r="E1957" s="6" t="s">
        <v>78</v>
      </c>
      <c r="F1957" s="6" t="s">
        <v>79</v>
      </c>
      <c r="G1957" s="6" t="s">
        <v>18</v>
      </c>
      <c r="H1957" s="8">
        <v>0.35</v>
      </c>
      <c r="I1957" s="9">
        <v>6000</v>
      </c>
      <c r="J1957" s="10">
        <v>2100</v>
      </c>
      <c r="K1957" s="10">
        <v>630</v>
      </c>
      <c r="L1957" s="11">
        <v>0.3</v>
      </c>
      <c r="M1957" s="28">
        <v>1470</v>
      </c>
    </row>
    <row r="1958" spans="1:13" ht="15.75" customHeight="1" x14ac:dyDescent="0.25">
      <c r="A1958" s="6" t="s">
        <v>23</v>
      </c>
      <c r="B1958" s="6">
        <v>1197831</v>
      </c>
      <c r="C1958" s="7">
        <v>44231</v>
      </c>
      <c r="D1958" s="6" t="s">
        <v>24</v>
      </c>
      <c r="E1958" s="6" t="s">
        <v>78</v>
      </c>
      <c r="F1958" s="6" t="s">
        <v>79</v>
      </c>
      <c r="G1958" s="6" t="s">
        <v>19</v>
      </c>
      <c r="H1958" s="8">
        <v>0.35</v>
      </c>
      <c r="I1958" s="9">
        <v>4250</v>
      </c>
      <c r="J1958" s="10">
        <v>1487.5</v>
      </c>
      <c r="K1958" s="10">
        <v>446.25</v>
      </c>
      <c r="L1958" s="11">
        <v>0.3</v>
      </c>
      <c r="M1958" s="28">
        <v>1041.25</v>
      </c>
    </row>
    <row r="1959" spans="1:13" ht="15.75" customHeight="1" x14ac:dyDescent="0.25">
      <c r="A1959" s="6" t="s">
        <v>23</v>
      </c>
      <c r="B1959" s="6">
        <v>1197831</v>
      </c>
      <c r="C1959" s="7">
        <v>44231</v>
      </c>
      <c r="D1959" s="6" t="s">
        <v>24</v>
      </c>
      <c r="E1959" s="6" t="s">
        <v>78</v>
      </c>
      <c r="F1959" s="6" t="s">
        <v>79</v>
      </c>
      <c r="G1959" s="6" t="s">
        <v>20</v>
      </c>
      <c r="H1959" s="8">
        <v>0.35</v>
      </c>
      <c r="I1959" s="9">
        <v>3750</v>
      </c>
      <c r="J1959" s="10">
        <v>1312.5</v>
      </c>
      <c r="K1959" s="10">
        <v>525</v>
      </c>
      <c r="L1959" s="11">
        <v>0.4</v>
      </c>
      <c r="M1959" s="28">
        <v>787.5</v>
      </c>
    </row>
    <row r="1960" spans="1:13" ht="15.75" customHeight="1" x14ac:dyDescent="0.25">
      <c r="A1960" s="6" t="s">
        <v>23</v>
      </c>
      <c r="B1960" s="6">
        <v>1197831</v>
      </c>
      <c r="C1960" s="7">
        <v>44231</v>
      </c>
      <c r="D1960" s="6" t="s">
        <v>24</v>
      </c>
      <c r="E1960" s="6" t="s">
        <v>78</v>
      </c>
      <c r="F1960" s="6" t="s">
        <v>79</v>
      </c>
      <c r="G1960" s="6" t="s">
        <v>21</v>
      </c>
      <c r="H1960" s="8">
        <v>0.4</v>
      </c>
      <c r="I1960" s="9">
        <v>2500</v>
      </c>
      <c r="J1960" s="10">
        <v>1000</v>
      </c>
      <c r="K1960" s="10">
        <v>250</v>
      </c>
      <c r="L1960" s="11">
        <v>0.25</v>
      </c>
      <c r="M1960" s="28">
        <v>750</v>
      </c>
    </row>
    <row r="1961" spans="1:13" ht="15.75" customHeight="1" x14ac:dyDescent="0.25">
      <c r="A1961" s="6" t="s">
        <v>23</v>
      </c>
      <c r="B1961" s="6">
        <v>1197831</v>
      </c>
      <c r="C1961" s="7">
        <v>44231</v>
      </c>
      <c r="D1961" s="6" t="s">
        <v>24</v>
      </c>
      <c r="E1961" s="6" t="s">
        <v>78</v>
      </c>
      <c r="F1961" s="6" t="s">
        <v>79</v>
      </c>
      <c r="G1961" s="6" t="s">
        <v>22</v>
      </c>
      <c r="H1961" s="8">
        <v>0.35</v>
      </c>
      <c r="I1961" s="9">
        <v>4500</v>
      </c>
      <c r="J1961" s="10">
        <v>1575</v>
      </c>
      <c r="K1961" s="10">
        <v>708.75</v>
      </c>
      <c r="L1961" s="11">
        <v>0.45</v>
      </c>
      <c r="M1961" s="28">
        <v>866.25</v>
      </c>
    </row>
    <row r="1962" spans="1:13" ht="15.75" customHeight="1" x14ac:dyDescent="0.25">
      <c r="A1962" s="6" t="s">
        <v>23</v>
      </c>
      <c r="B1962" s="6">
        <v>1197831</v>
      </c>
      <c r="C1962" s="7">
        <v>44261</v>
      </c>
      <c r="D1962" s="6" t="s">
        <v>24</v>
      </c>
      <c r="E1962" s="6" t="s">
        <v>78</v>
      </c>
      <c r="F1962" s="6" t="s">
        <v>79</v>
      </c>
      <c r="G1962" s="6" t="s">
        <v>17</v>
      </c>
      <c r="H1962" s="8">
        <v>0.3</v>
      </c>
      <c r="I1962" s="9">
        <v>6250</v>
      </c>
      <c r="J1962" s="10">
        <v>1875</v>
      </c>
      <c r="K1962" s="10">
        <v>656.25</v>
      </c>
      <c r="L1962" s="11">
        <v>0.35</v>
      </c>
      <c r="M1962" s="28">
        <v>1218.75</v>
      </c>
    </row>
    <row r="1963" spans="1:13" ht="15.75" customHeight="1" x14ac:dyDescent="0.25">
      <c r="A1963" s="6" t="s">
        <v>23</v>
      </c>
      <c r="B1963" s="6">
        <v>1197831</v>
      </c>
      <c r="C1963" s="7">
        <v>44261</v>
      </c>
      <c r="D1963" s="6" t="s">
        <v>24</v>
      </c>
      <c r="E1963" s="6" t="s">
        <v>78</v>
      </c>
      <c r="F1963" s="6" t="s">
        <v>79</v>
      </c>
      <c r="G1963" s="6" t="s">
        <v>18</v>
      </c>
      <c r="H1963" s="8">
        <v>0.4</v>
      </c>
      <c r="I1963" s="9">
        <v>6250</v>
      </c>
      <c r="J1963" s="10">
        <v>2500</v>
      </c>
      <c r="K1963" s="10">
        <v>875</v>
      </c>
      <c r="L1963" s="11">
        <v>0.35</v>
      </c>
      <c r="M1963" s="28">
        <v>1625</v>
      </c>
    </row>
    <row r="1964" spans="1:13" ht="15.75" customHeight="1" x14ac:dyDescent="0.25">
      <c r="A1964" s="6" t="s">
        <v>23</v>
      </c>
      <c r="B1964" s="6">
        <v>1197831</v>
      </c>
      <c r="C1964" s="7">
        <v>44261</v>
      </c>
      <c r="D1964" s="6" t="s">
        <v>24</v>
      </c>
      <c r="E1964" s="6" t="s">
        <v>78</v>
      </c>
      <c r="F1964" s="6" t="s">
        <v>79</v>
      </c>
      <c r="G1964" s="6" t="s">
        <v>19</v>
      </c>
      <c r="H1964" s="8">
        <v>0.3</v>
      </c>
      <c r="I1964" s="9">
        <v>4500</v>
      </c>
      <c r="J1964" s="10">
        <v>1350</v>
      </c>
      <c r="K1964" s="10">
        <v>472.49999999999994</v>
      </c>
      <c r="L1964" s="11">
        <v>0.35</v>
      </c>
      <c r="M1964" s="28">
        <v>877.5</v>
      </c>
    </row>
    <row r="1965" spans="1:13" ht="15.75" customHeight="1" x14ac:dyDescent="0.25">
      <c r="A1965" s="6" t="s">
        <v>23</v>
      </c>
      <c r="B1965" s="6">
        <v>1197831</v>
      </c>
      <c r="C1965" s="7">
        <v>44261</v>
      </c>
      <c r="D1965" s="6" t="s">
        <v>24</v>
      </c>
      <c r="E1965" s="6" t="s">
        <v>78</v>
      </c>
      <c r="F1965" s="6" t="s">
        <v>79</v>
      </c>
      <c r="G1965" s="6" t="s">
        <v>20</v>
      </c>
      <c r="H1965" s="8">
        <v>0.35000000000000003</v>
      </c>
      <c r="I1965" s="9">
        <v>3500</v>
      </c>
      <c r="J1965" s="10">
        <v>1225.0000000000002</v>
      </c>
      <c r="K1965" s="10">
        <v>551.25000000000011</v>
      </c>
      <c r="L1965" s="11">
        <v>0.45</v>
      </c>
      <c r="M1965" s="28">
        <v>673.75000000000011</v>
      </c>
    </row>
    <row r="1966" spans="1:13" ht="15.75" customHeight="1" x14ac:dyDescent="0.25">
      <c r="A1966" s="6" t="s">
        <v>23</v>
      </c>
      <c r="B1966" s="6">
        <v>1197831</v>
      </c>
      <c r="C1966" s="7">
        <v>44261</v>
      </c>
      <c r="D1966" s="6" t="s">
        <v>24</v>
      </c>
      <c r="E1966" s="6" t="s">
        <v>78</v>
      </c>
      <c r="F1966" s="6" t="s">
        <v>79</v>
      </c>
      <c r="G1966" s="6" t="s">
        <v>21</v>
      </c>
      <c r="H1966" s="8">
        <v>0.4</v>
      </c>
      <c r="I1966" s="9">
        <v>2500</v>
      </c>
      <c r="J1966" s="10">
        <v>1000</v>
      </c>
      <c r="K1966" s="10">
        <v>300</v>
      </c>
      <c r="L1966" s="11">
        <v>0.3</v>
      </c>
      <c r="M1966" s="28">
        <v>700</v>
      </c>
    </row>
    <row r="1967" spans="1:13" ht="15.75" customHeight="1" x14ac:dyDescent="0.25">
      <c r="A1967" s="6" t="s">
        <v>23</v>
      </c>
      <c r="B1967" s="6">
        <v>1197831</v>
      </c>
      <c r="C1967" s="7">
        <v>44261</v>
      </c>
      <c r="D1967" s="6" t="s">
        <v>24</v>
      </c>
      <c r="E1967" s="6" t="s">
        <v>78</v>
      </c>
      <c r="F1967" s="6" t="s">
        <v>79</v>
      </c>
      <c r="G1967" s="6" t="s">
        <v>22</v>
      </c>
      <c r="H1967" s="8">
        <v>0.35000000000000003</v>
      </c>
      <c r="I1967" s="9">
        <v>4000</v>
      </c>
      <c r="J1967" s="10">
        <v>1400.0000000000002</v>
      </c>
      <c r="K1967" s="10">
        <v>700.00000000000011</v>
      </c>
      <c r="L1967" s="11">
        <v>0.5</v>
      </c>
      <c r="M1967" s="28">
        <v>700.00000000000011</v>
      </c>
    </row>
    <row r="1968" spans="1:13" ht="15.75" customHeight="1" x14ac:dyDescent="0.25">
      <c r="A1968" s="6" t="s">
        <v>23</v>
      </c>
      <c r="B1968" s="6">
        <v>1197831</v>
      </c>
      <c r="C1968" s="7">
        <v>44291</v>
      </c>
      <c r="D1968" s="6" t="s">
        <v>24</v>
      </c>
      <c r="E1968" s="6" t="s">
        <v>78</v>
      </c>
      <c r="F1968" s="6" t="s">
        <v>79</v>
      </c>
      <c r="G1968" s="6" t="s">
        <v>17</v>
      </c>
      <c r="H1968" s="8">
        <v>0.19999999999999998</v>
      </c>
      <c r="I1968" s="9">
        <v>6500</v>
      </c>
      <c r="J1968" s="10">
        <v>1300</v>
      </c>
      <c r="K1968" s="10">
        <v>454.99999999999994</v>
      </c>
      <c r="L1968" s="11">
        <v>0.35</v>
      </c>
      <c r="M1968" s="28">
        <v>845</v>
      </c>
    </row>
    <row r="1969" spans="1:13" ht="15.75" customHeight="1" x14ac:dyDescent="0.25">
      <c r="A1969" s="6" t="s">
        <v>23</v>
      </c>
      <c r="B1969" s="6">
        <v>1197831</v>
      </c>
      <c r="C1969" s="7">
        <v>44291</v>
      </c>
      <c r="D1969" s="6" t="s">
        <v>24</v>
      </c>
      <c r="E1969" s="6" t="s">
        <v>78</v>
      </c>
      <c r="F1969" s="6" t="s">
        <v>79</v>
      </c>
      <c r="G1969" s="6" t="s">
        <v>18</v>
      </c>
      <c r="H1969" s="8">
        <v>0.30000000000000004</v>
      </c>
      <c r="I1969" s="9">
        <v>6500</v>
      </c>
      <c r="J1969" s="10">
        <v>1950.0000000000002</v>
      </c>
      <c r="K1969" s="10">
        <v>682.5</v>
      </c>
      <c r="L1969" s="11">
        <v>0.35</v>
      </c>
      <c r="M1969" s="28">
        <v>1267.5000000000002</v>
      </c>
    </row>
    <row r="1970" spans="1:13" ht="15.75" customHeight="1" x14ac:dyDescent="0.25">
      <c r="A1970" s="6" t="s">
        <v>23</v>
      </c>
      <c r="B1970" s="6">
        <v>1197831</v>
      </c>
      <c r="C1970" s="7">
        <v>44291</v>
      </c>
      <c r="D1970" s="6" t="s">
        <v>24</v>
      </c>
      <c r="E1970" s="6" t="s">
        <v>78</v>
      </c>
      <c r="F1970" s="6" t="s">
        <v>79</v>
      </c>
      <c r="G1970" s="6" t="s">
        <v>19</v>
      </c>
      <c r="H1970" s="8">
        <v>0.24999999999999997</v>
      </c>
      <c r="I1970" s="9">
        <v>4750</v>
      </c>
      <c r="J1970" s="10">
        <v>1187.4999999999998</v>
      </c>
      <c r="K1970" s="10">
        <v>415.62499999999989</v>
      </c>
      <c r="L1970" s="11">
        <v>0.35</v>
      </c>
      <c r="M1970" s="28">
        <v>771.87499999999989</v>
      </c>
    </row>
    <row r="1971" spans="1:13" ht="15.75" customHeight="1" x14ac:dyDescent="0.25">
      <c r="A1971" s="6" t="s">
        <v>23</v>
      </c>
      <c r="B1971" s="6">
        <v>1197831</v>
      </c>
      <c r="C1971" s="7">
        <v>44291</v>
      </c>
      <c r="D1971" s="6" t="s">
        <v>24</v>
      </c>
      <c r="E1971" s="6" t="s">
        <v>78</v>
      </c>
      <c r="F1971" s="6" t="s">
        <v>79</v>
      </c>
      <c r="G1971" s="6" t="s">
        <v>20</v>
      </c>
      <c r="H1971" s="8">
        <v>0.30000000000000004</v>
      </c>
      <c r="I1971" s="9">
        <v>3750</v>
      </c>
      <c r="J1971" s="10">
        <v>1125.0000000000002</v>
      </c>
      <c r="K1971" s="10">
        <v>506.25000000000011</v>
      </c>
      <c r="L1971" s="11">
        <v>0.45</v>
      </c>
      <c r="M1971" s="28">
        <v>618.75000000000011</v>
      </c>
    </row>
    <row r="1972" spans="1:13" ht="15.75" customHeight="1" x14ac:dyDescent="0.25">
      <c r="A1972" s="6" t="s">
        <v>23</v>
      </c>
      <c r="B1972" s="6">
        <v>1197831</v>
      </c>
      <c r="C1972" s="7">
        <v>44291</v>
      </c>
      <c r="D1972" s="6" t="s">
        <v>24</v>
      </c>
      <c r="E1972" s="6" t="s">
        <v>78</v>
      </c>
      <c r="F1972" s="6" t="s">
        <v>79</v>
      </c>
      <c r="G1972" s="6" t="s">
        <v>21</v>
      </c>
      <c r="H1972" s="8">
        <v>0.35</v>
      </c>
      <c r="I1972" s="9">
        <v>2750</v>
      </c>
      <c r="J1972" s="10">
        <v>962.49999999999989</v>
      </c>
      <c r="K1972" s="10">
        <v>288.74999999999994</v>
      </c>
      <c r="L1972" s="11">
        <v>0.3</v>
      </c>
      <c r="M1972" s="28">
        <v>673.75</v>
      </c>
    </row>
    <row r="1973" spans="1:13" ht="15.75" customHeight="1" x14ac:dyDescent="0.25">
      <c r="A1973" s="6" t="s">
        <v>23</v>
      </c>
      <c r="B1973" s="6">
        <v>1197831</v>
      </c>
      <c r="C1973" s="7">
        <v>44291</v>
      </c>
      <c r="D1973" s="6" t="s">
        <v>24</v>
      </c>
      <c r="E1973" s="6" t="s">
        <v>78</v>
      </c>
      <c r="F1973" s="6" t="s">
        <v>79</v>
      </c>
      <c r="G1973" s="6" t="s">
        <v>22</v>
      </c>
      <c r="H1973" s="8">
        <v>0.30000000000000004</v>
      </c>
      <c r="I1973" s="9">
        <v>5500</v>
      </c>
      <c r="J1973" s="10">
        <v>1650.0000000000002</v>
      </c>
      <c r="K1973" s="10">
        <v>825.00000000000011</v>
      </c>
      <c r="L1973" s="11">
        <v>0.5</v>
      </c>
      <c r="M1973" s="28">
        <v>825.00000000000011</v>
      </c>
    </row>
    <row r="1974" spans="1:13" ht="15.75" customHeight="1" x14ac:dyDescent="0.25">
      <c r="A1974" s="6" t="s">
        <v>23</v>
      </c>
      <c r="B1974" s="6">
        <v>1197831</v>
      </c>
      <c r="C1974" s="7">
        <v>44321</v>
      </c>
      <c r="D1974" s="6" t="s">
        <v>24</v>
      </c>
      <c r="E1974" s="6" t="s">
        <v>78</v>
      </c>
      <c r="F1974" s="6" t="s">
        <v>79</v>
      </c>
      <c r="G1974" s="6" t="s">
        <v>17</v>
      </c>
      <c r="H1974" s="8">
        <v>0.19999999999999998</v>
      </c>
      <c r="I1974" s="9">
        <v>7000</v>
      </c>
      <c r="J1974" s="10">
        <v>1399.9999999999998</v>
      </c>
      <c r="K1974" s="10">
        <v>489.99999999999989</v>
      </c>
      <c r="L1974" s="11">
        <v>0.35</v>
      </c>
      <c r="M1974" s="28">
        <v>909.99999999999989</v>
      </c>
    </row>
    <row r="1975" spans="1:13" ht="15.75" customHeight="1" x14ac:dyDescent="0.25">
      <c r="A1975" s="6" t="s">
        <v>23</v>
      </c>
      <c r="B1975" s="6">
        <v>1197831</v>
      </c>
      <c r="C1975" s="7">
        <v>44321</v>
      </c>
      <c r="D1975" s="6" t="s">
        <v>24</v>
      </c>
      <c r="E1975" s="6" t="s">
        <v>78</v>
      </c>
      <c r="F1975" s="6" t="s">
        <v>79</v>
      </c>
      <c r="G1975" s="6" t="s">
        <v>18</v>
      </c>
      <c r="H1975" s="8">
        <v>0.30000000000000004</v>
      </c>
      <c r="I1975" s="9">
        <v>7250</v>
      </c>
      <c r="J1975" s="10">
        <v>2175.0000000000005</v>
      </c>
      <c r="K1975" s="10">
        <v>761.25000000000011</v>
      </c>
      <c r="L1975" s="11">
        <v>0.35</v>
      </c>
      <c r="M1975" s="28">
        <v>1413.7500000000005</v>
      </c>
    </row>
    <row r="1976" spans="1:13" ht="15.75" customHeight="1" x14ac:dyDescent="0.25">
      <c r="A1976" s="6" t="s">
        <v>23</v>
      </c>
      <c r="B1976" s="6">
        <v>1197831</v>
      </c>
      <c r="C1976" s="7">
        <v>44321</v>
      </c>
      <c r="D1976" s="6" t="s">
        <v>24</v>
      </c>
      <c r="E1976" s="6" t="s">
        <v>78</v>
      </c>
      <c r="F1976" s="6" t="s">
        <v>79</v>
      </c>
      <c r="G1976" s="6" t="s">
        <v>19</v>
      </c>
      <c r="H1976" s="8">
        <v>0.24999999999999997</v>
      </c>
      <c r="I1976" s="9">
        <v>5750</v>
      </c>
      <c r="J1976" s="10">
        <v>1437.4999999999998</v>
      </c>
      <c r="K1976" s="10">
        <v>503.12499999999989</v>
      </c>
      <c r="L1976" s="11">
        <v>0.35</v>
      </c>
      <c r="M1976" s="28">
        <v>934.37499999999989</v>
      </c>
    </row>
    <row r="1977" spans="1:13" ht="15.75" customHeight="1" x14ac:dyDescent="0.25">
      <c r="A1977" s="6" t="s">
        <v>23</v>
      </c>
      <c r="B1977" s="6">
        <v>1197831</v>
      </c>
      <c r="C1977" s="7">
        <v>44321</v>
      </c>
      <c r="D1977" s="6" t="s">
        <v>24</v>
      </c>
      <c r="E1977" s="6" t="s">
        <v>78</v>
      </c>
      <c r="F1977" s="6" t="s">
        <v>79</v>
      </c>
      <c r="G1977" s="6" t="s">
        <v>20</v>
      </c>
      <c r="H1977" s="8">
        <v>0.35000000000000003</v>
      </c>
      <c r="I1977" s="9">
        <v>5000</v>
      </c>
      <c r="J1977" s="10">
        <v>1750.0000000000002</v>
      </c>
      <c r="K1977" s="10">
        <v>787.50000000000011</v>
      </c>
      <c r="L1977" s="11">
        <v>0.45</v>
      </c>
      <c r="M1977" s="28">
        <v>962.50000000000011</v>
      </c>
    </row>
    <row r="1978" spans="1:13" ht="15.75" customHeight="1" x14ac:dyDescent="0.25">
      <c r="A1978" s="6" t="s">
        <v>23</v>
      </c>
      <c r="B1978" s="6">
        <v>1197831</v>
      </c>
      <c r="C1978" s="7">
        <v>44321</v>
      </c>
      <c r="D1978" s="6" t="s">
        <v>24</v>
      </c>
      <c r="E1978" s="6" t="s">
        <v>78</v>
      </c>
      <c r="F1978" s="6" t="s">
        <v>79</v>
      </c>
      <c r="G1978" s="6" t="s">
        <v>21</v>
      </c>
      <c r="H1978" s="8">
        <v>0.5</v>
      </c>
      <c r="I1978" s="9">
        <v>4000</v>
      </c>
      <c r="J1978" s="10">
        <v>2000</v>
      </c>
      <c r="K1978" s="10">
        <v>600</v>
      </c>
      <c r="L1978" s="11">
        <v>0.3</v>
      </c>
      <c r="M1978" s="28">
        <v>1400</v>
      </c>
    </row>
    <row r="1979" spans="1:13" ht="15.75" customHeight="1" x14ac:dyDescent="0.25">
      <c r="A1979" s="6" t="s">
        <v>23</v>
      </c>
      <c r="B1979" s="6">
        <v>1197831</v>
      </c>
      <c r="C1979" s="7">
        <v>44321</v>
      </c>
      <c r="D1979" s="6" t="s">
        <v>24</v>
      </c>
      <c r="E1979" s="6" t="s">
        <v>78</v>
      </c>
      <c r="F1979" s="6" t="s">
        <v>79</v>
      </c>
      <c r="G1979" s="6" t="s">
        <v>22</v>
      </c>
      <c r="H1979" s="8">
        <v>0.45</v>
      </c>
      <c r="I1979" s="9">
        <v>7500</v>
      </c>
      <c r="J1979" s="10">
        <v>3375</v>
      </c>
      <c r="K1979" s="10">
        <v>1687.5</v>
      </c>
      <c r="L1979" s="11">
        <v>0.5</v>
      </c>
      <c r="M1979" s="28">
        <v>1687.5</v>
      </c>
    </row>
    <row r="1980" spans="1:13" ht="15.75" customHeight="1" x14ac:dyDescent="0.25">
      <c r="A1980" s="6" t="s">
        <v>23</v>
      </c>
      <c r="B1980" s="6">
        <v>1197831</v>
      </c>
      <c r="C1980" s="7">
        <v>44351</v>
      </c>
      <c r="D1980" s="6" t="s">
        <v>24</v>
      </c>
      <c r="E1980" s="6" t="s">
        <v>78</v>
      </c>
      <c r="F1980" s="6" t="s">
        <v>79</v>
      </c>
      <c r="G1980" s="6" t="s">
        <v>17</v>
      </c>
      <c r="H1980" s="8">
        <v>0.45</v>
      </c>
      <c r="I1980" s="9">
        <v>7500</v>
      </c>
      <c r="J1980" s="10">
        <v>3375</v>
      </c>
      <c r="K1980" s="10">
        <v>1181.25</v>
      </c>
      <c r="L1980" s="11">
        <v>0.35</v>
      </c>
      <c r="M1980" s="28">
        <v>2193.75</v>
      </c>
    </row>
    <row r="1981" spans="1:13" ht="15.75" customHeight="1" x14ac:dyDescent="0.25">
      <c r="A1981" s="6" t="s">
        <v>23</v>
      </c>
      <c r="B1981" s="6">
        <v>1197831</v>
      </c>
      <c r="C1981" s="7">
        <v>44351</v>
      </c>
      <c r="D1981" s="6" t="s">
        <v>24</v>
      </c>
      <c r="E1981" s="6" t="s">
        <v>78</v>
      </c>
      <c r="F1981" s="6" t="s">
        <v>79</v>
      </c>
      <c r="G1981" s="6" t="s">
        <v>18</v>
      </c>
      <c r="H1981" s="8">
        <v>0.5</v>
      </c>
      <c r="I1981" s="9">
        <v>7500</v>
      </c>
      <c r="J1981" s="10">
        <v>3750</v>
      </c>
      <c r="K1981" s="10">
        <v>1312.5</v>
      </c>
      <c r="L1981" s="11">
        <v>0.35</v>
      </c>
      <c r="M1981" s="28">
        <v>2437.5</v>
      </c>
    </row>
    <row r="1982" spans="1:13" ht="15.75" customHeight="1" x14ac:dyDescent="0.25">
      <c r="A1982" s="6" t="s">
        <v>23</v>
      </c>
      <c r="B1982" s="6">
        <v>1197831</v>
      </c>
      <c r="C1982" s="7">
        <v>44351</v>
      </c>
      <c r="D1982" s="6" t="s">
        <v>24</v>
      </c>
      <c r="E1982" s="6" t="s">
        <v>78</v>
      </c>
      <c r="F1982" s="6" t="s">
        <v>79</v>
      </c>
      <c r="G1982" s="6" t="s">
        <v>19</v>
      </c>
      <c r="H1982" s="8">
        <v>0.5</v>
      </c>
      <c r="I1982" s="9">
        <v>6000</v>
      </c>
      <c r="J1982" s="10">
        <v>3000</v>
      </c>
      <c r="K1982" s="10">
        <v>1050</v>
      </c>
      <c r="L1982" s="11">
        <v>0.35</v>
      </c>
      <c r="M1982" s="28">
        <v>1950</v>
      </c>
    </row>
    <row r="1983" spans="1:13" ht="15.75" customHeight="1" x14ac:dyDescent="0.25">
      <c r="A1983" s="6" t="s">
        <v>23</v>
      </c>
      <c r="B1983" s="6">
        <v>1197831</v>
      </c>
      <c r="C1983" s="7">
        <v>44351</v>
      </c>
      <c r="D1983" s="6" t="s">
        <v>24</v>
      </c>
      <c r="E1983" s="6" t="s">
        <v>78</v>
      </c>
      <c r="F1983" s="6" t="s">
        <v>79</v>
      </c>
      <c r="G1983" s="6" t="s">
        <v>20</v>
      </c>
      <c r="H1983" s="8">
        <v>0.5</v>
      </c>
      <c r="I1983" s="9">
        <v>5500</v>
      </c>
      <c r="J1983" s="10">
        <v>2750</v>
      </c>
      <c r="K1983" s="10">
        <v>1237.5</v>
      </c>
      <c r="L1983" s="11">
        <v>0.45</v>
      </c>
      <c r="M1983" s="28">
        <v>1512.5</v>
      </c>
    </row>
    <row r="1984" spans="1:13" ht="15.75" customHeight="1" x14ac:dyDescent="0.25">
      <c r="A1984" s="6" t="s">
        <v>23</v>
      </c>
      <c r="B1984" s="6">
        <v>1197831</v>
      </c>
      <c r="C1984" s="7">
        <v>44351</v>
      </c>
      <c r="D1984" s="6" t="s">
        <v>24</v>
      </c>
      <c r="E1984" s="6" t="s">
        <v>78</v>
      </c>
      <c r="F1984" s="6" t="s">
        <v>79</v>
      </c>
      <c r="G1984" s="6" t="s">
        <v>21</v>
      </c>
      <c r="H1984" s="8">
        <v>0.55000000000000004</v>
      </c>
      <c r="I1984" s="9">
        <v>4500</v>
      </c>
      <c r="J1984" s="10">
        <v>2475</v>
      </c>
      <c r="K1984" s="10">
        <v>742.5</v>
      </c>
      <c r="L1984" s="11">
        <v>0.3</v>
      </c>
      <c r="M1984" s="28">
        <v>1732.5</v>
      </c>
    </row>
    <row r="1985" spans="1:13" ht="15.75" customHeight="1" x14ac:dyDescent="0.25">
      <c r="A1985" s="6" t="s">
        <v>23</v>
      </c>
      <c r="B1985" s="6">
        <v>1197831</v>
      </c>
      <c r="C1985" s="7">
        <v>44351</v>
      </c>
      <c r="D1985" s="6" t="s">
        <v>24</v>
      </c>
      <c r="E1985" s="6" t="s">
        <v>78</v>
      </c>
      <c r="F1985" s="6" t="s">
        <v>79</v>
      </c>
      <c r="G1985" s="6" t="s">
        <v>22</v>
      </c>
      <c r="H1985" s="8">
        <v>0.60000000000000009</v>
      </c>
      <c r="I1985" s="9">
        <v>8250</v>
      </c>
      <c r="J1985" s="10">
        <v>4950.0000000000009</v>
      </c>
      <c r="K1985" s="10">
        <v>2475.0000000000005</v>
      </c>
      <c r="L1985" s="11">
        <v>0.5</v>
      </c>
      <c r="M1985" s="28">
        <v>2475.0000000000005</v>
      </c>
    </row>
    <row r="1986" spans="1:13" ht="15.75" customHeight="1" x14ac:dyDescent="0.25">
      <c r="A1986" s="6" t="s">
        <v>23</v>
      </c>
      <c r="B1986" s="6">
        <v>1197831</v>
      </c>
      <c r="C1986" s="7">
        <v>44383</v>
      </c>
      <c r="D1986" s="6" t="s">
        <v>24</v>
      </c>
      <c r="E1986" s="6" t="s">
        <v>78</v>
      </c>
      <c r="F1986" s="6" t="s">
        <v>79</v>
      </c>
      <c r="G1986" s="6" t="s">
        <v>17</v>
      </c>
      <c r="H1986" s="8">
        <v>0.5</v>
      </c>
      <c r="I1986" s="9">
        <v>7750</v>
      </c>
      <c r="J1986" s="10">
        <v>3875</v>
      </c>
      <c r="K1986" s="10">
        <v>1549.9999999999998</v>
      </c>
      <c r="L1986" s="11">
        <v>0.39999999999999997</v>
      </c>
      <c r="M1986" s="28">
        <v>2325</v>
      </c>
    </row>
    <row r="1987" spans="1:13" ht="15.75" customHeight="1" x14ac:dyDescent="0.25">
      <c r="A1987" s="6" t="s">
        <v>23</v>
      </c>
      <c r="B1987" s="6">
        <v>1197831</v>
      </c>
      <c r="C1987" s="7">
        <v>44383</v>
      </c>
      <c r="D1987" s="6" t="s">
        <v>24</v>
      </c>
      <c r="E1987" s="6" t="s">
        <v>78</v>
      </c>
      <c r="F1987" s="6" t="s">
        <v>79</v>
      </c>
      <c r="G1987" s="6" t="s">
        <v>18</v>
      </c>
      <c r="H1987" s="8">
        <v>0.55000000000000004</v>
      </c>
      <c r="I1987" s="9">
        <v>7750</v>
      </c>
      <c r="J1987" s="10">
        <v>4262.5</v>
      </c>
      <c r="K1987" s="10">
        <v>1704.9999999999998</v>
      </c>
      <c r="L1987" s="11">
        <v>0.39999999999999997</v>
      </c>
      <c r="M1987" s="28">
        <v>2557.5</v>
      </c>
    </row>
    <row r="1988" spans="1:13" ht="15.75" customHeight="1" x14ac:dyDescent="0.25">
      <c r="A1988" s="6" t="s">
        <v>23</v>
      </c>
      <c r="B1988" s="6">
        <v>1197831</v>
      </c>
      <c r="C1988" s="7">
        <v>44383</v>
      </c>
      <c r="D1988" s="6" t="s">
        <v>24</v>
      </c>
      <c r="E1988" s="6" t="s">
        <v>78</v>
      </c>
      <c r="F1988" s="6" t="s">
        <v>79</v>
      </c>
      <c r="G1988" s="6" t="s">
        <v>19</v>
      </c>
      <c r="H1988" s="8">
        <v>0.5</v>
      </c>
      <c r="I1988" s="9">
        <v>9250</v>
      </c>
      <c r="J1988" s="10">
        <v>4625</v>
      </c>
      <c r="K1988" s="10">
        <v>1849.9999999999998</v>
      </c>
      <c r="L1988" s="11">
        <v>0.39999999999999997</v>
      </c>
      <c r="M1988" s="28">
        <v>2775</v>
      </c>
    </row>
    <row r="1989" spans="1:13" ht="15.75" customHeight="1" x14ac:dyDescent="0.25">
      <c r="A1989" s="6" t="s">
        <v>23</v>
      </c>
      <c r="B1989" s="6">
        <v>1197831</v>
      </c>
      <c r="C1989" s="7">
        <v>44383</v>
      </c>
      <c r="D1989" s="6" t="s">
        <v>24</v>
      </c>
      <c r="E1989" s="6" t="s">
        <v>78</v>
      </c>
      <c r="F1989" s="6" t="s">
        <v>79</v>
      </c>
      <c r="G1989" s="6" t="s">
        <v>20</v>
      </c>
      <c r="H1989" s="8">
        <v>0.5</v>
      </c>
      <c r="I1989" s="9">
        <v>5250</v>
      </c>
      <c r="J1989" s="10">
        <v>2625</v>
      </c>
      <c r="K1989" s="10">
        <v>1312.5</v>
      </c>
      <c r="L1989" s="11">
        <v>0.5</v>
      </c>
      <c r="M1989" s="28">
        <v>1312.5</v>
      </c>
    </row>
    <row r="1990" spans="1:13" ht="15.75" customHeight="1" x14ac:dyDescent="0.25">
      <c r="A1990" s="6" t="s">
        <v>23</v>
      </c>
      <c r="B1990" s="6">
        <v>1197831</v>
      </c>
      <c r="C1990" s="7">
        <v>44383</v>
      </c>
      <c r="D1990" s="6" t="s">
        <v>24</v>
      </c>
      <c r="E1990" s="6" t="s">
        <v>78</v>
      </c>
      <c r="F1990" s="6" t="s">
        <v>79</v>
      </c>
      <c r="G1990" s="6" t="s">
        <v>21</v>
      </c>
      <c r="H1990" s="8">
        <v>0.55000000000000004</v>
      </c>
      <c r="I1990" s="9">
        <v>5250</v>
      </c>
      <c r="J1990" s="10">
        <v>2887.5000000000005</v>
      </c>
      <c r="K1990" s="10">
        <v>1010.6250000000001</v>
      </c>
      <c r="L1990" s="11">
        <v>0.35</v>
      </c>
      <c r="M1990" s="28">
        <v>1876.8750000000005</v>
      </c>
    </row>
    <row r="1991" spans="1:13" ht="15.75" customHeight="1" x14ac:dyDescent="0.25">
      <c r="A1991" s="6" t="s">
        <v>23</v>
      </c>
      <c r="B1991" s="6">
        <v>1197831</v>
      </c>
      <c r="C1991" s="7">
        <v>44383</v>
      </c>
      <c r="D1991" s="6" t="s">
        <v>24</v>
      </c>
      <c r="E1991" s="6" t="s">
        <v>78</v>
      </c>
      <c r="F1991" s="6" t="s">
        <v>79</v>
      </c>
      <c r="G1991" s="6" t="s">
        <v>22</v>
      </c>
      <c r="H1991" s="8">
        <v>0.65</v>
      </c>
      <c r="I1991" s="9">
        <v>8000</v>
      </c>
      <c r="J1991" s="10">
        <v>5200</v>
      </c>
      <c r="K1991" s="10">
        <v>2860.0000000000005</v>
      </c>
      <c r="L1991" s="11">
        <v>0.55000000000000004</v>
      </c>
      <c r="M1991" s="28">
        <v>2339.9999999999995</v>
      </c>
    </row>
    <row r="1992" spans="1:13" ht="15.75" customHeight="1" x14ac:dyDescent="0.25">
      <c r="A1992" s="6" t="s">
        <v>23</v>
      </c>
      <c r="B1992" s="6">
        <v>1197831</v>
      </c>
      <c r="C1992" s="7">
        <v>44416</v>
      </c>
      <c r="D1992" s="6" t="s">
        <v>24</v>
      </c>
      <c r="E1992" s="6" t="s">
        <v>78</v>
      </c>
      <c r="F1992" s="6" t="s">
        <v>79</v>
      </c>
      <c r="G1992" s="6" t="s">
        <v>17</v>
      </c>
      <c r="H1992" s="8">
        <v>0.5</v>
      </c>
      <c r="I1992" s="9">
        <v>7500</v>
      </c>
      <c r="J1992" s="10">
        <v>3750</v>
      </c>
      <c r="K1992" s="10">
        <v>1499.9999999999998</v>
      </c>
      <c r="L1992" s="11">
        <v>0.39999999999999997</v>
      </c>
      <c r="M1992" s="28">
        <v>2250</v>
      </c>
    </row>
    <row r="1993" spans="1:13" ht="15.75" customHeight="1" x14ac:dyDescent="0.25">
      <c r="A1993" s="6" t="s">
        <v>23</v>
      </c>
      <c r="B1993" s="6">
        <v>1197831</v>
      </c>
      <c r="C1993" s="7">
        <v>44416</v>
      </c>
      <c r="D1993" s="6" t="s">
        <v>24</v>
      </c>
      <c r="E1993" s="6" t="s">
        <v>78</v>
      </c>
      <c r="F1993" s="6" t="s">
        <v>79</v>
      </c>
      <c r="G1993" s="6" t="s">
        <v>18</v>
      </c>
      <c r="H1993" s="8">
        <v>0.55000000000000004</v>
      </c>
      <c r="I1993" s="9">
        <v>7500</v>
      </c>
      <c r="J1993" s="10">
        <v>4125</v>
      </c>
      <c r="K1993" s="10">
        <v>1649.9999999999998</v>
      </c>
      <c r="L1993" s="11">
        <v>0.39999999999999997</v>
      </c>
      <c r="M1993" s="28">
        <v>2475</v>
      </c>
    </row>
    <row r="1994" spans="1:13" ht="15.75" customHeight="1" x14ac:dyDescent="0.25">
      <c r="A1994" s="6" t="s">
        <v>23</v>
      </c>
      <c r="B1994" s="6">
        <v>1197831</v>
      </c>
      <c r="C1994" s="7">
        <v>44416</v>
      </c>
      <c r="D1994" s="6" t="s">
        <v>24</v>
      </c>
      <c r="E1994" s="6" t="s">
        <v>78</v>
      </c>
      <c r="F1994" s="6" t="s">
        <v>79</v>
      </c>
      <c r="G1994" s="6" t="s">
        <v>19</v>
      </c>
      <c r="H1994" s="8">
        <v>0.5</v>
      </c>
      <c r="I1994" s="9">
        <v>9250</v>
      </c>
      <c r="J1994" s="10">
        <v>4625</v>
      </c>
      <c r="K1994" s="10">
        <v>1849.9999999999998</v>
      </c>
      <c r="L1994" s="11">
        <v>0.39999999999999997</v>
      </c>
      <c r="M1994" s="28">
        <v>2775</v>
      </c>
    </row>
    <row r="1995" spans="1:13" ht="15.75" customHeight="1" x14ac:dyDescent="0.25">
      <c r="A1995" s="6" t="s">
        <v>23</v>
      </c>
      <c r="B1995" s="6">
        <v>1197831</v>
      </c>
      <c r="C1995" s="7">
        <v>44416</v>
      </c>
      <c r="D1995" s="6" t="s">
        <v>24</v>
      </c>
      <c r="E1995" s="6" t="s">
        <v>78</v>
      </c>
      <c r="F1995" s="6" t="s">
        <v>79</v>
      </c>
      <c r="G1995" s="6" t="s">
        <v>20</v>
      </c>
      <c r="H1995" s="8">
        <v>0.5</v>
      </c>
      <c r="I1995" s="9">
        <v>4750</v>
      </c>
      <c r="J1995" s="10">
        <v>2375</v>
      </c>
      <c r="K1995" s="10">
        <v>1187.5</v>
      </c>
      <c r="L1995" s="11">
        <v>0.5</v>
      </c>
      <c r="M1995" s="28">
        <v>1187.5</v>
      </c>
    </row>
    <row r="1996" spans="1:13" ht="15.75" customHeight="1" x14ac:dyDescent="0.25">
      <c r="A1996" s="6" t="s">
        <v>23</v>
      </c>
      <c r="B1996" s="6">
        <v>1197831</v>
      </c>
      <c r="C1996" s="7">
        <v>44416</v>
      </c>
      <c r="D1996" s="6" t="s">
        <v>24</v>
      </c>
      <c r="E1996" s="6" t="s">
        <v>78</v>
      </c>
      <c r="F1996" s="6" t="s">
        <v>79</v>
      </c>
      <c r="G1996" s="6" t="s">
        <v>21</v>
      </c>
      <c r="H1996" s="8">
        <v>0.55000000000000004</v>
      </c>
      <c r="I1996" s="9">
        <v>4750</v>
      </c>
      <c r="J1996" s="10">
        <v>2612.5</v>
      </c>
      <c r="K1996" s="10">
        <v>914.37499999999989</v>
      </c>
      <c r="L1996" s="11">
        <v>0.35</v>
      </c>
      <c r="M1996" s="28">
        <v>1698.125</v>
      </c>
    </row>
    <row r="1997" spans="1:13" ht="15.75" customHeight="1" x14ac:dyDescent="0.25">
      <c r="A1997" s="6" t="s">
        <v>23</v>
      </c>
      <c r="B1997" s="6">
        <v>1197831</v>
      </c>
      <c r="C1997" s="7">
        <v>44416</v>
      </c>
      <c r="D1997" s="6" t="s">
        <v>24</v>
      </c>
      <c r="E1997" s="6" t="s">
        <v>78</v>
      </c>
      <c r="F1997" s="6" t="s">
        <v>79</v>
      </c>
      <c r="G1997" s="6" t="s">
        <v>22</v>
      </c>
      <c r="H1997" s="8">
        <v>0.6</v>
      </c>
      <c r="I1997" s="9">
        <v>7250</v>
      </c>
      <c r="J1997" s="10">
        <v>4350</v>
      </c>
      <c r="K1997" s="10">
        <v>2392.5</v>
      </c>
      <c r="L1997" s="11">
        <v>0.55000000000000004</v>
      </c>
      <c r="M1997" s="28">
        <v>1957.5</v>
      </c>
    </row>
    <row r="1998" spans="1:13" ht="15.75" customHeight="1" x14ac:dyDescent="0.25">
      <c r="A1998" s="6" t="s">
        <v>23</v>
      </c>
      <c r="B1998" s="6">
        <v>1197831</v>
      </c>
      <c r="C1998" s="7">
        <v>44444</v>
      </c>
      <c r="D1998" s="6" t="s">
        <v>24</v>
      </c>
      <c r="E1998" s="6" t="s">
        <v>78</v>
      </c>
      <c r="F1998" s="6" t="s">
        <v>79</v>
      </c>
      <c r="G1998" s="6" t="s">
        <v>17</v>
      </c>
      <c r="H1998" s="8">
        <v>0.55000000000000004</v>
      </c>
      <c r="I1998" s="9">
        <v>6750</v>
      </c>
      <c r="J1998" s="10">
        <v>3712.5000000000005</v>
      </c>
      <c r="K1998" s="10">
        <v>1485</v>
      </c>
      <c r="L1998" s="11">
        <v>0.39999999999999997</v>
      </c>
      <c r="M1998" s="28">
        <v>2227.5000000000005</v>
      </c>
    </row>
    <row r="1999" spans="1:13" ht="15.75" customHeight="1" x14ac:dyDescent="0.25">
      <c r="A1999" s="6" t="s">
        <v>23</v>
      </c>
      <c r="B1999" s="6">
        <v>1197831</v>
      </c>
      <c r="C1999" s="7">
        <v>44444</v>
      </c>
      <c r="D1999" s="6" t="s">
        <v>24</v>
      </c>
      <c r="E1999" s="6" t="s">
        <v>78</v>
      </c>
      <c r="F1999" s="6" t="s">
        <v>79</v>
      </c>
      <c r="G1999" s="6" t="s">
        <v>18</v>
      </c>
      <c r="H1999" s="8">
        <v>0.55000000000000004</v>
      </c>
      <c r="I1999" s="9">
        <v>6250</v>
      </c>
      <c r="J1999" s="10">
        <v>3437.5000000000005</v>
      </c>
      <c r="K1999" s="10">
        <v>1375</v>
      </c>
      <c r="L1999" s="11">
        <v>0.39999999999999997</v>
      </c>
      <c r="M1999" s="28">
        <v>2062.5000000000005</v>
      </c>
    </row>
    <row r="2000" spans="1:13" ht="15.75" customHeight="1" x14ac:dyDescent="0.25">
      <c r="A2000" s="6" t="s">
        <v>23</v>
      </c>
      <c r="B2000" s="6">
        <v>1197831</v>
      </c>
      <c r="C2000" s="7">
        <v>44444</v>
      </c>
      <c r="D2000" s="6" t="s">
        <v>24</v>
      </c>
      <c r="E2000" s="6" t="s">
        <v>78</v>
      </c>
      <c r="F2000" s="6" t="s">
        <v>79</v>
      </c>
      <c r="G2000" s="6" t="s">
        <v>19</v>
      </c>
      <c r="H2000" s="8">
        <v>0.6</v>
      </c>
      <c r="I2000" s="9">
        <v>6750</v>
      </c>
      <c r="J2000" s="10">
        <v>4050</v>
      </c>
      <c r="K2000" s="10">
        <v>1619.9999999999998</v>
      </c>
      <c r="L2000" s="11">
        <v>0.39999999999999997</v>
      </c>
      <c r="M2000" s="28">
        <v>2430</v>
      </c>
    </row>
    <row r="2001" spans="1:13" ht="15.75" customHeight="1" x14ac:dyDescent="0.25">
      <c r="A2001" s="6" t="s">
        <v>23</v>
      </c>
      <c r="B2001" s="6">
        <v>1197831</v>
      </c>
      <c r="C2001" s="7">
        <v>44444</v>
      </c>
      <c r="D2001" s="6" t="s">
        <v>24</v>
      </c>
      <c r="E2001" s="6" t="s">
        <v>78</v>
      </c>
      <c r="F2001" s="6" t="s">
        <v>79</v>
      </c>
      <c r="G2001" s="6" t="s">
        <v>20</v>
      </c>
      <c r="H2001" s="8">
        <v>0.6</v>
      </c>
      <c r="I2001" s="9">
        <v>4000</v>
      </c>
      <c r="J2001" s="10">
        <v>2400</v>
      </c>
      <c r="K2001" s="10">
        <v>1200</v>
      </c>
      <c r="L2001" s="11">
        <v>0.5</v>
      </c>
      <c r="M2001" s="28">
        <v>1200</v>
      </c>
    </row>
    <row r="2002" spans="1:13" ht="15.75" customHeight="1" x14ac:dyDescent="0.25">
      <c r="A2002" s="6" t="s">
        <v>23</v>
      </c>
      <c r="B2002" s="6">
        <v>1197831</v>
      </c>
      <c r="C2002" s="7">
        <v>44444</v>
      </c>
      <c r="D2002" s="6" t="s">
        <v>24</v>
      </c>
      <c r="E2002" s="6" t="s">
        <v>78</v>
      </c>
      <c r="F2002" s="6" t="s">
        <v>79</v>
      </c>
      <c r="G2002" s="6" t="s">
        <v>21</v>
      </c>
      <c r="H2002" s="8">
        <v>0.55000000000000004</v>
      </c>
      <c r="I2002" s="9">
        <v>4000</v>
      </c>
      <c r="J2002" s="10">
        <v>2200</v>
      </c>
      <c r="K2002" s="10">
        <v>770</v>
      </c>
      <c r="L2002" s="11">
        <v>0.35</v>
      </c>
      <c r="M2002" s="28">
        <v>1430</v>
      </c>
    </row>
    <row r="2003" spans="1:13" ht="15.75" customHeight="1" x14ac:dyDescent="0.25">
      <c r="A2003" s="6" t="s">
        <v>23</v>
      </c>
      <c r="B2003" s="6">
        <v>1197831</v>
      </c>
      <c r="C2003" s="7">
        <v>44444</v>
      </c>
      <c r="D2003" s="6" t="s">
        <v>24</v>
      </c>
      <c r="E2003" s="6" t="s">
        <v>78</v>
      </c>
      <c r="F2003" s="6" t="s">
        <v>79</v>
      </c>
      <c r="G2003" s="6" t="s">
        <v>22</v>
      </c>
      <c r="H2003" s="8">
        <v>0.5</v>
      </c>
      <c r="I2003" s="9">
        <v>6250</v>
      </c>
      <c r="J2003" s="10">
        <v>3125</v>
      </c>
      <c r="K2003" s="10">
        <v>1718.7500000000002</v>
      </c>
      <c r="L2003" s="11">
        <v>0.55000000000000004</v>
      </c>
      <c r="M2003" s="28">
        <v>1406.2499999999998</v>
      </c>
    </row>
    <row r="2004" spans="1:13" ht="15.75" customHeight="1" x14ac:dyDescent="0.25">
      <c r="A2004" s="6" t="s">
        <v>23</v>
      </c>
      <c r="B2004" s="6">
        <v>1197831</v>
      </c>
      <c r="C2004" s="7">
        <v>44473</v>
      </c>
      <c r="D2004" s="6" t="s">
        <v>24</v>
      </c>
      <c r="E2004" s="6" t="s">
        <v>78</v>
      </c>
      <c r="F2004" s="6" t="s">
        <v>79</v>
      </c>
      <c r="G2004" s="6" t="s">
        <v>17</v>
      </c>
      <c r="H2004" s="8">
        <v>0.4</v>
      </c>
      <c r="I2004" s="9">
        <v>5750</v>
      </c>
      <c r="J2004" s="10">
        <v>2300</v>
      </c>
      <c r="K2004" s="10">
        <v>919.99999999999989</v>
      </c>
      <c r="L2004" s="11">
        <v>0.39999999999999997</v>
      </c>
      <c r="M2004" s="28">
        <v>1380</v>
      </c>
    </row>
    <row r="2005" spans="1:13" ht="15.75" customHeight="1" x14ac:dyDescent="0.25">
      <c r="A2005" s="6" t="s">
        <v>23</v>
      </c>
      <c r="B2005" s="6">
        <v>1197831</v>
      </c>
      <c r="C2005" s="7">
        <v>44473</v>
      </c>
      <c r="D2005" s="6" t="s">
        <v>24</v>
      </c>
      <c r="E2005" s="6" t="s">
        <v>78</v>
      </c>
      <c r="F2005" s="6" t="s">
        <v>79</v>
      </c>
      <c r="G2005" s="6" t="s">
        <v>18</v>
      </c>
      <c r="H2005" s="8">
        <v>0.4</v>
      </c>
      <c r="I2005" s="9">
        <v>5750</v>
      </c>
      <c r="J2005" s="10">
        <v>2300</v>
      </c>
      <c r="K2005" s="10">
        <v>919.99999999999989</v>
      </c>
      <c r="L2005" s="11">
        <v>0.39999999999999997</v>
      </c>
      <c r="M2005" s="28">
        <v>1380</v>
      </c>
    </row>
    <row r="2006" spans="1:13" ht="15.75" customHeight="1" x14ac:dyDescent="0.25">
      <c r="A2006" s="6" t="s">
        <v>23</v>
      </c>
      <c r="B2006" s="6">
        <v>1197831</v>
      </c>
      <c r="C2006" s="7">
        <v>44473</v>
      </c>
      <c r="D2006" s="6" t="s">
        <v>24</v>
      </c>
      <c r="E2006" s="6" t="s">
        <v>78</v>
      </c>
      <c r="F2006" s="6" t="s">
        <v>79</v>
      </c>
      <c r="G2006" s="6" t="s">
        <v>19</v>
      </c>
      <c r="H2006" s="8">
        <v>0.45</v>
      </c>
      <c r="I2006" s="9">
        <v>5250</v>
      </c>
      <c r="J2006" s="10">
        <v>2362.5</v>
      </c>
      <c r="K2006" s="10">
        <v>944.99999999999989</v>
      </c>
      <c r="L2006" s="11">
        <v>0.39999999999999997</v>
      </c>
      <c r="M2006" s="28">
        <v>1417.5</v>
      </c>
    </row>
    <row r="2007" spans="1:13" ht="15.75" customHeight="1" x14ac:dyDescent="0.25">
      <c r="A2007" s="6" t="s">
        <v>23</v>
      </c>
      <c r="B2007" s="6">
        <v>1197831</v>
      </c>
      <c r="C2007" s="7">
        <v>44473</v>
      </c>
      <c r="D2007" s="6" t="s">
        <v>24</v>
      </c>
      <c r="E2007" s="6" t="s">
        <v>78</v>
      </c>
      <c r="F2007" s="6" t="s">
        <v>79</v>
      </c>
      <c r="G2007" s="6" t="s">
        <v>20</v>
      </c>
      <c r="H2007" s="8">
        <v>0.45</v>
      </c>
      <c r="I2007" s="9">
        <v>3750</v>
      </c>
      <c r="J2007" s="10">
        <v>1687.5</v>
      </c>
      <c r="K2007" s="10">
        <v>843.75</v>
      </c>
      <c r="L2007" s="11">
        <v>0.5</v>
      </c>
      <c r="M2007" s="28">
        <v>843.75</v>
      </c>
    </row>
    <row r="2008" spans="1:13" ht="15.75" customHeight="1" x14ac:dyDescent="0.25">
      <c r="A2008" s="6" t="s">
        <v>23</v>
      </c>
      <c r="B2008" s="6">
        <v>1197831</v>
      </c>
      <c r="C2008" s="7">
        <v>44473</v>
      </c>
      <c r="D2008" s="6" t="s">
        <v>24</v>
      </c>
      <c r="E2008" s="6" t="s">
        <v>78</v>
      </c>
      <c r="F2008" s="6" t="s">
        <v>79</v>
      </c>
      <c r="G2008" s="6" t="s">
        <v>21</v>
      </c>
      <c r="H2008" s="8">
        <v>0.35000000000000003</v>
      </c>
      <c r="I2008" s="9">
        <v>3500</v>
      </c>
      <c r="J2008" s="10">
        <v>1225.0000000000002</v>
      </c>
      <c r="K2008" s="10">
        <v>428.75000000000006</v>
      </c>
      <c r="L2008" s="11">
        <v>0.35</v>
      </c>
      <c r="M2008" s="28">
        <v>796.25000000000023</v>
      </c>
    </row>
    <row r="2009" spans="1:13" ht="15.75" customHeight="1" x14ac:dyDescent="0.25">
      <c r="A2009" s="6" t="s">
        <v>23</v>
      </c>
      <c r="B2009" s="6">
        <v>1197831</v>
      </c>
      <c r="C2009" s="7">
        <v>44473</v>
      </c>
      <c r="D2009" s="6" t="s">
        <v>24</v>
      </c>
      <c r="E2009" s="6" t="s">
        <v>78</v>
      </c>
      <c r="F2009" s="6" t="s">
        <v>79</v>
      </c>
      <c r="G2009" s="6" t="s">
        <v>22</v>
      </c>
      <c r="H2009" s="8">
        <v>0.45</v>
      </c>
      <c r="I2009" s="9">
        <v>5250</v>
      </c>
      <c r="J2009" s="10">
        <v>2362.5</v>
      </c>
      <c r="K2009" s="10">
        <v>1299.375</v>
      </c>
      <c r="L2009" s="11">
        <v>0.55000000000000004</v>
      </c>
      <c r="M2009" s="28">
        <v>1063.125</v>
      </c>
    </row>
    <row r="2010" spans="1:13" ht="15.75" customHeight="1" x14ac:dyDescent="0.25">
      <c r="A2010" s="6" t="s">
        <v>23</v>
      </c>
      <c r="B2010" s="6">
        <v>1197831</v>
      </c>
      <c r="C2010" s="7">
        <v>44505</v>
      </c>
      <c r="D2010" s="6" t="s">
        <v>24</v>
      </c>
      <c r="E2010" s="6" t="s">
        <v>78</v>
      </c>
      <c r="F2010" s="6" t="s">
        <v>79</v>
      </c>
      <c r="G2010" s="6" t="s">
        <v>17</v>
      </c>
      <c r="H2010" s="8">
        <v>0.35000000000000003</v>
      </c>
      <c r="I2010" s="9">
        <v>6750</v>
      </c>
      <c r="J2010" s="10">
        <v>2362.5</v>
      </c>
      <c r="K2010" s="10">
        <v>944.99999999999989</v>
      </c>
      <c r="L2010" s="11">
        <v>0.39999999999999997</v>
      </c>
      <c r="M2010" s="28">
        <v>1417.5</v>
      </c>
    </row>
    <row r="2011" spans="1:13" ht="15.75" customHeight="1" x14ac:dyDescent="0.25">
      <c r="A2011" s="6" t="s">
        <v>23</v>
      </c>
      <c r="B2011" s="6">
        <v>1197831</v>
      </c>
      <c r="C2011" s="7">
        <v>44505</v>
      </c>
      <c r="D2011" s="6" t="s">
        <v>24</v>
      </c>
      <c r="E2011" s="6" t="s">
        <v>78</v>
      </c>
      <c r="F2011" s="6" t="s">
        <v>79</v>
      </c>
      <c r="G2011" s="6" t="s">
        <v>18</v>
      </c>
      <c r="H2011" s="8">
        <v>0.35000000000000003</v>
      </c>
      <c r="I2011" s="9">
        <v>6750</v>
      </c>
      <c r="J2011" s="10">
        <v>2362.5</v>
      </c>
      <c r="K2011" s="10">
        <v>944.99999999999989</v>
      </c>
      <c r="L2011" s="11">
        <v>0.39999999999999997</v>
      </c>
      <c r="M2011" s="28">
        <v>1417.5</v>
      </c>
    </row>
    <row r="2012" spans="1:13" ht="15.75" customHeight="1" x14ac:dyDescent="0.25">
      <c r="A2012" s="6" t="s">
        <v>23</v>
      </c>
      <c r="B2012" s="6">
        <v>1197831</v>
      </c>
      <c r="C2012" s="7">
        <v>44505</v>
      </c>
      <c r="D2012" s="6" t="s">
        <v>24</v>
      </c>
      <c r="E2012" s="6" t="s">
        <v>78</v>
      </c>
      <c r="F2012" s="6" t="s">
        <v>79</v>
      </c>
      <c r="G2012" s="6" t="s">
        <v>19</v>
      </c>
      <c r="H2012" s="8">
        <v>0.6</v>
      </c>
      <c r="I2012" s="9">
        <v>6000</v>
      </c>
      <c r="J2012" s="10">
        <v>3600</v>
      </c>
      <c r="K2012" s="10">
        <v>1439.9999999999998</v>
      </c>
      <c r="L2012" s="11">
        <v>0.39999999999999997</v>
      </c>
      <c r="M2012" s="28">
        <v>2160</v>
      </c>
    </row>
    <row r="2013" spans="1:13" ht="15.75" customHeight="1" x14ac:dyDescent="0.25">
      <c r="A2013" s="6" t="s">
        <v>23</v>
      </c>
      <c r="B2013" s="6">
        <v>1197831</v>
      </c>
      <c r="C2013" s="7">
        <v>44505</v>
      </c>
      <c r="D2013" s="6" t="s">
        <v>24</v>
      </c>
      <c r="E2013" s="6" t="s">
        <v>78</v>
      </c>
      <c r="F2013" s="6" t="s">
        <v>79</v>
      </c>
      <c r="G2013" s="6" t="s">
        <v>20</v>
      </c>
      <c r="H2013" s="8">
        <v>0.6</v>
      </c>
      <c r="I2013" s="9">
        <v>4500</v>
      </c>
      <c r="J2013" s="10">
        <v>2700</v>
      </c>
      <c r="K2013" s="10">
        <v>1350</v>
      </c>
      <c r="L2013" s="11">
        <v>0.5</v>
      </c>
      <c r="M2013" s="28">
        <v>1350</v>
      </c>
    </row>
    <row r="2014" spans="1:13" ht="15.75" customHeight="1" x14ac:dyDescent="0.25">
      <c r="A2014" s="6" t="s">
        <v>23</v>
      </c>
      <c r="B2014" s="6">
        <v>1197831</v>
      </c>
      <c r="C2014" s="7">
        <v>44505</v>
      </c>
      <c r="D2014" s="6" t="s">
        <v>24</v>
      </c>
      <c r="E2014" s="6" t="s">
        <v>78</v>
      </c>
      <c r="F2014" s="6" t="s">
        <v>79</v>
      </c>
      <c r="G2014" s="6" t="s">
        <v>21</v>
      </c>
      <c r="H2014" s="8">
        <v>0.54999999999999993</v>
      </c>
      <c r="I2014" s="9">
        <v>4250</v>
      </c>
      <c r="J2014" s="10">
        <v>2337.4999999999995</v>
      </c>
      <c r="K2014" s="10">
        <v>818.12499999999977</v>
      </c>
      <c r="L2014" s="11">
        <v>0.35</v>
      </c>
      <c r="M2014" s="28">
        <v>1519.3749999999998</v>
      </c>
    </row>
    <row r="2015" spans="1:13" ht="15.75" customHeight="1" x14ac:dyDescent="0.25">
      <c r="A2015" s="6" t="s">
        <v>23</v>
      </c>
      <c r="B2015" s="6">
        <v>1197831</v>
      </c>
      <c r="C2015" s="7">
        <v>44505</v>
      </c>
      <c r="D2015" s="6" t="s">
        <v>24</v>
      </c>
      <c r="E2015" s="6" t="s">
        <v>78</v>
      </c>
      <c r="F2015" s="6" t="s">
        <v>79</v>
      </c>
      <c r="G2015" s="6" t="s">
        <v>22</v>
      </c>
      <c r="H2015" s="8">
        <v>0.65</v>
      </c>
      <c r="I2015" s="9">
        <v>6250</v>
      </c>
      <c r="J2015" s="10">
        <v>4062.5</v>
      </c>
      <c r="K2015" s="10">
        <v>2234.375</v>
      </c>
      <c r="L2015" s="11">
        <v>0.55000000000000004</v>
      </c>
      <c r="M2015" s="28">
        <v>1828.125</v>
      </c>
    </row>
    <row r="2016" spans="1:13" ht="15.75" customHeight="1" x14ac:dyDescent="0.25">
      <c r="A2016" s="6" t="s">
        <v>23</v>
      </c>
      <c r="B2016" s="6">
        <v>1197831</v>
      </c>
      <c r="C2016" s="7">
        <v>44534</v>
      </c>
      <c r="D2016" s="6" t="s">
        <v>24</v>
      </c>
      <c r="E2016" s="6" t="s">
        <v>78</v>
      </c>
      <c r="F2016" s="6" t="s">
        <v>79</v>
      </c>
      <c r="G2016" s="6" t="s">
        <v>17</v>
      </c>
      <c r="H2016" s="8">
        <v>0.54999999999999993</v>
      </c>
      <c r="I2016" s="9">
        <v>7750</v>
      </c>
      <c r="J2016" s="10">
        <v>4262.4999999999991</v>
      </c>
      <c r="K2016" s="10">
        <v>1704.9999999999995</v>
      </c>
      <c r="L2016" s="11">
        <v>0.39999999999999997</v>
      </c>
      <c r="M2016" s="28">
        <v>2557.4999999999995</v>
      </c>
    </row>
    <row r="2017" spans="1:13" ht="15.75" customHeight="1" x14ac:dyDescent="0.25">
      <c r="A2017" s="6" t="s">
        <v>23</v>
      </c>
      <c r="B2017" s="6">
        <v>1197831</v>
      </c>
      <c r="C2017" s="7">
        <v>44534</v>
      </c>
      <c r="D2017" s="6" t="s">
        <v>24</v>
      </c>
      <c r="E2017" s="6" t="s">
        <v>78</v>
      </c>
      <c r="F2017" s="6" t="s">
        <v>79</v>
      </c>
      <c r="G2017" s="6" t="s">
        <v>18</v>
      </c>
      <c r="H2017" s="8">
        <v>0.54999999999999993</v>
      </c>
      <c r="I2017" s="9">
        <v>7750</v>
      </c>
      <c r="J2017" s="10">
        <v>4262.4999999999991</v>
      </c>
      <c r="K2017" s="10">
        <v>1704.9999999999995</v>
      </c>
      <c r="L2017" s="11">
        <v>0.39999999999999997</v>
      </c>
      <c r="M2017" s="28">
        <v>2557.4999999999995</v>
      </c>
    </row>
    <row r="2018" spans="1:13" ht="15.75" customHeight="1" x14ac:dyDescent="0.25">
      <c r="A2018" s="6" t="s">
        <v>23</v>
      </c>
      <c r="B2018" s="6">
        <v>1197831</v>
      </c>
      <c r="C2018" s="7">
        <v>44534</v>
      </c>
      <c r="D2018" s="6" t="s">
        <v>24</v>
      </c>
      <c r="E2018" s="6" t="s">
        <v>78</v>
      </c>
      <c r="F2018" s="6" t="s">
        <v>79</v>
      </c>
      <c r="G2018" s="6" t="s">
        <v>19</v>
      </c>
      <c r="H2018" s="8">
        <v>0.6</v>
      </c>
      <c r="I2018" s="9">
        <v>6750</v>
      </c>
      <c r="J2018" s="10">
        <v>4050</v>
      </c>
      <c r="K2018" s="10">
        <v>1619.9999999999998</v>
      </c>
      <c r="L2018" s="11">
        <v>0.39999999999999997</v>
      </c>
      <c r="M2018" s="28">
        <v>2430</v>
      </c>
    </row>
    <row r="2019" spans="1:13" ht="15.75" customHeight="1" x14ac:dyDescent="0.25">
      <c r="A2019" s="6" t="s">
        <v>23</v>
      </c>
      <c r="B2019" s="6">
        <v>1197831</v>
      </c>
      <c r="C2019" s="7">
        <v>44534</v>
      </c>
      <c r="D2019" s="6" t="s">
        <v>24</v>
      </c>
      <c r="E2019" s="6" t="s">
        <v>78</v>
      </c>
      <c r="F2019" s="6" t="s">
        <v>79</v>
      </c>
      <c r="G2019" s="6" t="s">
        <v>20</v>
      </c>
      <c r="H2019" s="8">
        <v>0.6</v>
      </c>
      <c r="I2019" s="9">
        <v>5250</v>
      </c>
      <c r="J2019" s="10">
        <v>3150</v>
      </c>
      <c r="K2019" s="10">
        <v>1575</v>
      </c>
      <c r="L2019" s="11">
        <v>0.5</v>
      </c>
      <c r="M2019" s="28">
        <v>1575</v>
      </c>
    </row>
    <row r="2020" spans="1:13" ht="15.75" customHeight="1" x14ac:dyDescent="0.25">
      <c r="A2020" s="6" t="s">
        <v>23</v>
      </c>
      <c r="B2020" s="6">
        <v>1197831</v>
      </c>
      <c r="C2020" s="7">
        <v>44534</v>
      </c>
      <c r="D2020" s="6" t="s">
        <v>24</v>
      </c>
      <c r="E2020" s="6" t="s">
        <v>78</v>
      </c>
      <c r="F2020" s="6" t="s">
        <v>79</v>
      </c>
      <c r="G2020" s="6" t="s">
        <v>21</v>
      </c>
      <c r="H2020" s="8">
        <v>0.54999999999999993</v>
      </c>
      <c r="I2020" s="9">
        <v>4750</v>
      </c>
      <c r="J2020" s="10">
        <v>2612.4999999999995</v>
      </c>
      <c r="K2020" s="10">
        <v>914.37499999999977</v>
      </c>
      <c r="L2020" s="11">
        <v>0.35</v>
      </c>
      <c r="M2020" s="28">
        <v>1698.1249999999998</v>
      </c>
    </row>
    <row r="2021" spans="1:13" ht="15.75" customHeight="1" x14ac:dyDescent="0.25">
      <c r="A2021" s="6" t="s">
        <v>23</v>
      </c>
      <c r="B2021" s="6">
        <v>1197831</v>
      </c>
      <c r="C2021" s="7">
        <v>44534</v>
      </c>
      <c r="D2021" s="6" t="s">
        <v>24</v>
      </c>
      <c r="E2021" s="6" t="s">
        <v>78</v>
      </c>
      <c r="F2021" s="6" t="s">
        <v>79</v>
      </c>
      <c r="G2021" s="6" t="s">
        <v>22</v>
      </c>
      <c r="H2021" s="8">
        <v>0.65</v>
      </c>
      <c r="I2021" s="9">
        <v>7250</v>
      </c>
      <c r="J2021" s="10">
        <v>4712.5</v>
      </c>
      <c r="K2021" s="10">
        <v>2591.875</v>
      </c>
      <c r="L2021" s="11">
        <v>0.55000000000000004</v>
      </c>
      <c r="M2021" s="28">
        <v>2120.625</v>
      </c>
    </row>
    <row r="2022" spans="1:13" ht="15.75" customHeight="1" x14ac:dyDescent="0.25">
      <c r="A2022" s="6" t="s">
        <v>27</v>
      </c>
      <c r="B2022" s="6">
        <v>1128299</v>
      </c>
      <c r="C2022" s="7">
        <v>44219</v>
      </c>
      <c r="D2022" s="6" t="s">
        <v>28</v>
      </c>
      <c r="E2022" s="6" t="s">
        <v>80</v>
      </c>
      <c r="F2022" s="6" t="s">
        <v>81</v>
      </c>
      <c r="G2022" s="6" t="s">
        <v>17</v>
      </c>
      <c r="H2022" s="8">
        <v>0.29999999999999993</v>
      </c>
      <c r="I2022" s="9">
        <v>4250</v>
      </c>
      <c r="J2022" s="10">
        <v>1274.9999999999998</v>
      </c>
      <c r="K2022" s="10">
        <v>446.24999999999989</v>
      </c>
      <c r="L2022" s="11">
        <v>0.35</v>
      </c>
      <c r="M2022" s="28">
        <v>828.74999999999989</v>
      </c>
    </row>
    <row r="2023" spans="1:13" ht="15.75" customHeight="1" x14ac:dyDescent="0.25">
      <c r="A2023" s="6" t="s">
        <v>27</v>
      </c>
      <c r="B2023" s="6">
        <v>1128299</v>
      </c>
      <c r="C2023" s="7">
        <v>44219</v>
      </c>
      <c r="D2023" s="6" t="s">
        <v>28</v>
      </c>
      <c r="E2023" s="6" t="s">
        <v>80</v>
      </c>
      <c r="F2023" s="6" t="s">
        <v>81</v>
      </c>
      <c r="G2023" s="6" t="s">
        <v>18</v>
      </c>
      <c r="H2023" s="8">
        <v>0.4</v>
      </c>
      <c r="I2023" s="9">
        <v>4250</v>
      </c>
      <c r="J2023" s="10">
        <v>1700</v>
      </c>
      <c r="K2023" s="10">
        <v>680</v>
      </c>
      <c r="L2023" s="11">
        <v>0.4</v>
      </c>
      <c r="M2023" s="28">
        <v>1020</v>
      </c>
    </row>
    <row r="2024" spans="1:13" ht="15.75" customHeight="1" x14ac:dyDescent="0.25">
      <c r="A2024" s="6" t="s">
        <v>27</v>
      </c>
      <c r="B2024" s="6">
        <v>1128299</v>
      </c>
      <c r="C2024" s="7">
        <v>44219</v>
      </c>
      <c r="D2024" s="6" t="s">
        <v>28</v>
      </c>
      <c r="E2024" s="6" t="s">
        <v>80</v>
      </c>
      <c r="F2024" s="6" t="s">
        <v>81</v>
      </c>
      <c r="G2024" s="6" t="s">
        <v>19</v>
      </c>
      <c r="H2024" s="8">
        <v>0.4</v>
      </c>
      <c r="I2024" s="9">
        <v>4250</v>
      </c>
      <c r="J2024" s="10">
        <v>1700</v>
      </c>
      <c r="K2024" s="10">
        <v>595</v>
      </c>
      <c r="L2024" s="11">
        <v>0.35</v>
      </c>
      <c r="M2024" s="28">
        <v>1105</v>
      </c>
    </row>
    <row r="2025" spans="1:13" ht="15.75" customHeight="1" x14ac:dyDescent="0.25">
      <c r="A2025" s="6" t="s">
        <v>27</v>
      </c>
      <c r="B2025" s="6">
        <v>1128299</v>
      </c>
      <c r="C2025" s="7">
        <v>44219</v>
      </c>
      <c r="D2025" s="6" t="s">
        <v>28</v>
      </c>
      <c r="E2025" s="6" t="s">
        <v>80</v>
      </c>
      <c r="F2025" s="6" t="s">
        <v>81</v>
      </c>
      <c r="G2025" s="6" t="s">
        <v>20</v>
      </c>
      <c r="H2025" s="8">
        <v>0.4</v>
      </c>
      <c r="I2025" s="9">
        <v>2750</v>
      </c>
      <c r="J2025" s="10">
        <v>1100</v>
      </c>
      <c r="K2025" s="10">
        <v>385</v>
      </c>
      <c r="L2025" s="11">
        <v>0.35</v>
      </c>
      <c r="M2025" s="28">
        <v>715</v>
      </c>
    </row>
    <row r="2026" spans="1:13" ht="15.75" customHeight="1" x14ac:dyDescent="0.25">
      <c r="A2026" s="6" t="s">
        <v>27</v>
      </c>
      <c r="B2026" s="6">
        <v>1128299</v>
      </c>
      <c r="C2026" s="7">
        <v>44219</v>
      </c>
      <c r="D2026" s="6" t="s">
        <v>28</v>
      </c>
      <c r="E2026" s="6" t="s">
        <v>80</v>
      </c>
      <c r="F2026" s="6" t="s">
        <v>81</v>
      </c>
      <c r="G2026" s="6" t="s">
        <v>21</v>
      </c>
      <c r="H2026" s="8">
        <v>0.45000000000000007</v>
      </c>
      <c r="I2026" s="9">
        <v>2250</v>
      </c>
      <c r="J2026" s="10">
        <v>1012.5000000000001</v>
      </c>
      <c r="K2026" s="10">
        <v>303.75</v>
      </c>
      <c r="L2026" s="11">
        <v>0.3</v>
      </c>
      <c r="M2026" s="28">
        <v>708.75000000000011</v>
      </c>
    </row>
    <row r="2027" spans="1:13" ht="15.75" customHeight="1" x14ac:dyDescent="0.25">
      <c r="A2027" s="6" t="s">
        <v>27</v>
      </c>
      <c r="B2027" s="6">
        <v>1128299</v>
      </c>
      <c r="C2027" s="7">
        <v>44219</v>
      </c>
      <c r="D2027" s="6" t="s">
        <v>28</v>
      </c>
      <c r="E2027" s="6" t="s">
        <v>80</v>
      </c>
      <c r="F2027" s="6" t="s">
        <v>81</v>
      </c>
      <c r="G2027" s="6" t="s">
        <v>22</v>
      </c>
      <c r="H2027" s="8">
        <v>0.4</v>
      </c>
      <c r="I2027" s="9">
        <v>4250</v>
      </c>
      <c r="J2027" s="10">
        <v>1700</v>
      </c>
      <c r="K2027" s="10">
        <v>425</v>
      </c>
      <c r="L2027" s="11">
        <v>0.25</v>
      </c>
      <c r="M2027" s="28">
        <v>1275</v>
      </c>
    </row>
    <row r="2028" spans="1:13" ht="15.75" customHeight="1" x14ac:dyDescent="0.25">
      <c r="A2028" s="6" t="s">
        <v>27</v>
      </c>
      <c r="B2028" s="6">
        <v>1128299</v>
      </c>
      <c r="C2028" s="7">
        <v>44250</v>
      </c>
      <c r="D2028" s="6" t="s">
        <v>28</v>
      </c>
      <c r="E2028" s="6" t="s">
        <v>80</v>
      </c>
      <c r="F2028" s="6" t="s">
        <v>81</v>
      </c>
      <c r="G2028" s="6" t="s">
        <v>17</v>
      </c>
      <c r="H2028" s="8">
        <v>0.29999999999999993</v>
      </c>
      <c r="I2028" s="9">
        <v>4750</v>
      </c>
      <c r="J2028" s="10">
        <v>1424.9999999999998</v>
      </c>
      <c r="K2028" s="10">
        <v>498.74999999999989</v>
      </c>
      <c r="L2028" s="11">
        <v>0.35</v>
      </c>
      <c r="M2028" s="28">
        <v>926.24999999999989</v>
      </c>
    </row>
    <row r="2029" spans="1:13" ht="15.75" customHeight="1" x14ac:dyDescent="0.25">
      <c r="A2029" s="6" t="s">
        <v>27</v>
      </c>
      <c r="B2029" s="6">
        <v>1128299</v>
      </c>
      <c r="C2029" s="7">
        <v>44250</v>
      </c>
      <c r="D2029" s="6" t="s">
        <v>28</v>
      </c>
      <c r="E2029" s="6" t="s">
        <v>80</v>
      </c>
      <c r="F2029" s="6" t="s">
        <v>81</v>
      </c>
      <c r="G2029" s="6" t="s">
        <v>18</v>
      </c>
      <c r="H2029" s="8">
        <v>0.4</v>
      </c>
      <c r="I2029" s="9">
        <v>3750</v>
      </c>
      <c r="J2029" s="10">
        <v>1500</v>
      </c>
      <c r="K2029" s="10">
        <v>600</v>
      </c>
      <c r="L2029" s="11">
        <v>0.4</v>
      </c>
      <c r="M2029" s="28">
        <v>900</v>
      </c>
    </row>
    <row r="2030" spans="1:13" ht="15.75" customHeight="1" x14ac:dyDescent="0.25">
      <c r="A2030" s="6" t="s">
        <v>27</v>
      </c>
      <c r="B2030" s="6">
        <v>1128299</v>
      </c>
      <c r="C2030" s="7">
        <v>44250</v>
      </c>
      <c r="D2030" s="6" t="s">
        <v>28</v>
      </c>
      <c r="E2030" s="6" t="s">
        <v>80</v>
      </c>
      <c r="F2030" s="6" t="s">
        <v>81</v>
      </c>
      <c r="G2030" s="6" t="s">
        <v>19</v>
      </c>
      <c r="H2030" s="8">
        <v>0.4</v>
      </c>
      <c r="I2030" s="9">
        <v>3750</v>
      </c>
      <c r="J2030" s="10">
        <v>1500</v>
      </c>
      <c r="K2030" s="10">
        <v>525</v>
      </c>
      <c r="L2030" s="11">
        <v>0.35</v>
      </c>
      <c r="M2030" s="28">
        <v>975</v>
      </c>
    </row>
    <row r="2031" spans="1:13" ht="15.75" customHeight="1" x14ac:dyDescent="0.25">
      <c r="A2031" s="6" t="s">
        <v>27</v>
      </c>
      <c r="B2031" s="6">
        <v>1128299</v>
      </c>
      <c r="C2031" s="7">
        <v>44250</v>
      </c>
      <c r="D2031" s="6" t="s">
        <v>28</v>
      </c>
      <c r="E2031" s="6" t="s">
        <v>80</v>
      </c>
      <c r="F2031" s="6" t="s">
        <v>81</v>
      </c>
      <c r="G2031" s="6" t="s">
        <v>20</v>
      </c>
      <c r="H2031" s="8">
        <v>0.4</v>
      </c>
      <c r="I2031" s="9">
        <v>2250</v>
      </c>
      <c r="J2031" s="10">
        <v>900</v>
      </c>
      <c r="K2031" s="10">
        <v>315</v>
      </c>
      <c r="L2031" s="11">
        <v>0.35</v>
      </c>
      <c r="M2031" s="28">
        <v>585</v>
      </c>
    </row>
    <row r="2032" spans="1:13" ht="15.75" customHeight="1" x14ac:dyDescent="0.25">
      <c r="A2032" s="6" t="s">
        <v>27</v>
      </c>
      <c r="B2032" s="6">
        <v>1128299</v>
      </c>
      <c r="C2032" s="7">
        <v>44250</v>
      </c>
      <c r="D2032" s="6" t="s">
        <v>28</v>
      </c>
      <c r="E2032" s="6" t="s">
        <v>80</v>
      </c>
      <c r="F2032" s="6" t="s">
        <v>81</v>
      </c>
      <c r="G2032" s="6" t="s">
        <v>21</v>
      </c>
      <c r="H2032" s="8">
        <v>0.45000000000000007</v>
      </c>
      <c r="I2032" s="9">
        <v>1500</v>
      </c>
      <c r="J2032" s="10">
        <v>675.00000000000011</v>
      </c>
      <c r="K2032" s="10">
        <v>202.50000000000003</v>
      </c>
      <c r="L2032" s="11">
        <v>0.3</v>
      </c>
      <c r="M2032" s="28">
        <v>472.50000000000011</v>
      </c>
    </row>
    <row r="2033" spans="1:13" ht="15.75" customHeight="1" x14ac:dyDescent="0.25">
      <c r="A2033" s="6" t="s">
        <v>27</v>
      </c>
      <c r="B2033" s="6">
        <v>1128299</v>
      </c>
      <c r="C2033" s="7">
        <v>44250</v>
      </c>
      <c r="D2033" s="6" t="s">
        <v>28</v>
      </c>
      <c r="E2033" s="6" t="s">
        <v>80</v>
      </c>
      <c r="F2033" s="6" t="s">
        <v>81</v>
      </c>
      <c r="G2033" s="6" t="s">
        <v>22</v>
      </c>
      <c r="H2033" s="8">
        <v>0.4</v>
      </c>
      <c r="I2033" s="9">
        <v>3500</v>
      </c>
      <c r="J2033" s="10">
        <v>1400</v>
      </c>
      <c r="K2033" s="10">
        <v>350</v>
      </c>
      <c r="L2033" s="11">
        <v>0.25</v>
      </c>
      <c r="M2033" s="28">
        <v>1050</v>
      </c>
    </row>
    <row r="2034" spans="1:13" ht="15.75" customHeight="1" x14ac:dyDescent="0.25">
      <c r="A2034" s="6" t="s">
        <v>27</v>
      </c>
      <c r="B2034" s="6">
        <v>1128299</v>
      </c>
      <c r="C2034" s="7">
        <v>44277</v>
      </c>
      <c r="D2034" s="6" t="s">
        <v>28</v>
      </c>
      <c r="E2034" s="6" t="s">
        <v>80</v>
      </c>
      <c r="F2034" s="6" t="s">
        <v>81</v>
      </c>
      <c r="G2034" s="6" t="s">
        <v>17</v>
      </c>
      <c r="H2034" s="8">
        <v>0.4</v>
      </c>
      <c r="I2034" s="9">
        <v>5000</v>
      </c>
      <c r="J2034" s="10">
        <v>2000</v>
      </c>
      <c r="K2034" s="10">
        <v>700</v>
      </c>
      <c r="L2034" s="11">
        <v>0.35</v>
      </c>
      <c r="M2034" s="28">
        <v>1300</v>
      </c>
    </row>
    <row r="2035" spans="1:13" ht="15.75" customHeight="1" x14ac:dyDescent="0.25">
      <c r="A2035" s="6" t="s">
        <v>27</v>
      </c>
      <c r="B2035" s="6">
        <v>1128299</v>
      </c>
      <c r="C2035" s="7">
        <v>44277</v>
      </c>
      <c r="D2035" s="6" t="s">
        <v>28</v>
      </c>
      <c r="E2035" s="6" t="s">
        <v>80</v>
      </c>
      <c r="F2035" s="6" t="s">
        <v>81</v>
      </c>
      <c r="G2035" s="6" t="s">
        <v>18</v>
      </c>
      <c r="H2035" s="8">
        <v>0.5</v>
      </c>
      <c r="I2035" s="9">
        <v>3500</v>
      </c>
      <c r="J2035" s="10">
        <v>1750</v>
      </c>
      <c r="K2035" s="10">
        <v>700</v>
      </c>
      <c r="L2035" s="11">
        <v>0.4</v>
      </c>
      <c r="M2035" s="28">
        <v>1050</v>
      </c>
    </row>
    <row r="2036" spans="1:13" ht="15.75" customHeight="1" x14ac:dyDescent="0.25">
      <c r="A2036" s="6" t="s">
        <v>27</v>
      </c>
      <c r="B2036" s="6">
        <v>1128299</v>
      </c>
      <c r="C2036" s="7">
        <v>44277</v>
      </c>
      <c r="D2036" s="6" t="s">
        <v>28</v>
      </c>
      <c r="E2036" s="6" t="s">
        <v>80</v>
      </c>
      <c r="F2036" s="6" t="s">
        <v>81</v>
      </c>
      <c r="G2036" s="6" t="s">
        <v>19</v>
      </c>
      <c r="H2036" s="8">
        <v>0.5</v>
      </c>
      <c r="I2036" s="9">
        <v>3500</v>
      </c>
      <c r="J2036" s="10">
        <v>1750</v>
      </c>
      <c r="K2036" s="10">
        <v>612.5</v>
      </c>
      <c r="L2036" s="11">
        <v>0.35</v>
      </c>
      <c r="M2036" s="28">
        <v>1137.5</v>
      </c>
    </row>
    <row r="2037" spans="1:13" ht="15.75" customHeight="1" x14ac:dyDescent="0.25">
      <c r="A2037" s="6" t="s">
        <v>27</v>
      </c>
      <c r="B2037" s="6">
        <v>1128299</v>
      </c>
      <c r="C2037" s="7">
        <v>44277</v>
      </c>
      <c r="D2037" s="6" t="s">
        <v>28</v>
      </c>
      <c r="E2037" s="6" t="s">
        <v>80</v>
      </c>
      <c r="F2037" s="6" t="s">
        <v>81</v>
      </c>
      <c r="G2037" s="6" t="s">
        <v>20</v>
      </c>
      <c r="H2037" s="8">
        <v>0.5</v>
      </c>
      <c r="I2037" s="9">
        <v>2250</v>
      </c>
      <c r="J2037" s="10">
        <v>1125</v>
      </c>
      <c r="K2037" s="10">
        <v>393.75</v>
      </c>
      <c r="L2037" s="11">
        <v>0.35</v>
      </c>
      <c r="M2037" s="28">
        <v>731.25</v>
      </c>
    </row>
    <row r="2038" spans="1:13" ht="15.75" customHeight="1" x14ac:dyDescent="0.25">
      <c r="A2038" s="6" t="s">
        <v>27</v>
      </c>
      <c r="B2038" s="6">
        <v>1128299</v>
      </c>
      <c r="C2038" s="7">
        <v>44277</v>
      </c>
      <c r="D2038" s="6" t="s">
        <v>28</v>
      </c>
      <c r="E2038" s="6" t="s">
        <v>80</v>
      </c>
      <c r="F2038" s="6" t="s">
        <v>81</v>
      </c>
      <c r="G2038" s="6" t="s">
        <v>21</v>
      </c>
      <c r="H2038" s="8">
        <v>0.55000000000000004</v>
      </c>
      <c r="I2038" s="9">
        <v>1250</v>
      </c>
      <c r="J2038" s="10">
        <v>687.5</v>
      </c>
      <c r="K2038" s="10">
        <v>206.25</v>
      </c>
      <c r="L2038" s="11">
        <v>0.3</v>
      </c>
      <c r="M2038" s="28">
        <v>481.25</v>
      </c>
    </row>
    <row r="2039" spans="1:13" ht="15.75" customHeight="1" x14ac:dyDescent="0.25">
      <c r="A2039" s="6" t="s">
        <v>27</v>
      </c>
      <c r="B2039" s="6">
        <v>1128299</v>
      </c>
      <c r="C2039" s="7">
        <v>44277</v>
      </c>
      <c r="D2039" s="6" t="s">
        <v>28</v>
      </c>
      <c r="E2039" s="6" t="s">
        <v>80</v>
      </c>
      <c r="F2039" s="6" t="s">
        <v>81</v>
      </c>
      <c r="G2039" s="6" t="s">
        <v>22</v>
      </c>
      <c r="H2039" s="8">
        <v>0.5</v>
      </c>
      <c r="I2039" s="9">
        <v>3250</v>
      </c>
      <c r="J2039" s="10">
        <v>1625</v>
      </c>
      <c r="K2039" s="10">
        <v>406.25</v>
      </c>
      <c r="L2039" s="11">
        <v>0.25</v>
      </c>
      <c r="M2039" s="28">
        <v>1218.75</v>
      </c>
    </row>
    <row r="2040" spans="1:13" ht="15.75" customHeight="1" x14ac:dyDescent="0.25">
      <c r="A2040" s="6" t="s">
        <v>27</v>
      </c>
      <c r="B2040" s="6">
        <v>1128299</v>
      </c>
      <c r="C2040" s="7">
        <v>44309</v>
      </c>
      <c r="D2040" s="6" t="s">
        <v>28</v>
      </c>
      <c r="E2040" s="6" t="s">
        <v>80</v>
      </c>
      <c r="F2040" s="6" t="s">
        <v>81</v>
      </c>
      <c r="G2040" s="6" t="s">
        <v>17</v>
      </c>
      <c r="H2040" s="8">
        <v>0.5</v>
      </c>
      <c r="I2040" s="9">
        <v>5000</v>
      </c>
      <c r="J2040" s="10">
        <v>2500</v>
      </c>
      <c r="K2040" s="10">
        <v>875</v>
      </c>
      <c r="L2040" s="11">
        <v>0.35</v>
      </c>
      <c r="M2040" s="28">
        <v>1625</v>
      </c>
    </row>
    <row r="2041" spans="1:13" ht="15.75" customHeight="1" x14ac:dyDescent="0.25">
      <c r="A2041" s="6" t="s">
        <v>27</v>
      </c>
      <c r="B2041" s="6">
        <v>1128299</v>
      </c>
      <c r="C2041" s="7">
        <v>44309</v>
      </c>
      <c r="D2041" s="6" t="s">
        <v>28</v>
      </c>
      <c r="E2041" s="6" t="s">
        <v>80</v>
      </c>
      <c r="F2041" s="6" t="s">
        <v>81</v>
      </c>
      <c r="G2041" s="6" t="s">
        <v>18</v>
      </c>
      <c r="H2041" s="8">
        <v>0.55000000000000004</v>
      </c>
      <c r="I2041" s="9">
        <v>3000</v>
      </c>
      <c r="J2041" s="10">
        <v>1650.0000000000002</v>
      </c>
      <c r="K2041" s="10">
        <v>660.00000000000011</v>
      </c>
      <c r="L2041" s="11">
        <v>0.4</v>
      </c>
      <c r="M2041" s="28">
        <v>990.00000000000011</v>
      </c>
    </row>
    <row r="2042" spans="1:13" ht="15.75" customHeight="1" x14ac:dyDescent="0.25">
      <c r="A2042" s="6" t="s">
        <v>27</v>
      </c>
      <c r="B2042" s="6">
        <v>1128299</v>
      </c>
      <c r="C2042" s="7">
        <v>44309</v>
      </c>
      <c r="D2042" s="6" t="s">
        <v>28</v>
      </c>
      <c r="E2042" s="6" t="s">
        <v>80</v>
      </c>
      <c r="F2042" s="6" t="s">
        <v>81</v>
      </c>
      <c r="G2042" s="6" t="s">
        <v>19</v>
      </c>
      <c r="H2042" s="8">
        <v>0.55000000000000004</v>
      </c>
      <c r="I2042" s="9">
        <v>3500</v>
      </c>
      <c r="J2042" s="10">
        <v>1925.0000000000002</v>
      </c>
      <c r="K2042" s="10">
        <v>673.75</v>
      </c>
      <c r="L2042" s="11">
        <v>0.35</v>
      </c>
      <c r="M2042" s="28">
        <v>1251.2500000000002</v>
      </c>
    </row>
    <row r="2043" spans="1:13" ht="15.75" customHeight="1" x14ac:dyDescent="0.25">
      <c r="A2043" s="6" t="s">
        <v>27</v>
      </c>
      <c r="B2043" s="6">
        <v>1128299</v>
      </c>
      <c r="C2043" s="7">
        <v>44309</v>
      </c>
      <c r="D2043" s="6" t="s">
        <v>28</v>
      </c>
      <c r="E2043" s="6" t="s">
        <v>80</v>
      </c>
      <c r="F2043" s="6" t="s">
        <v>81</v>
      </c>
      <c r="G2043" s="6" t="s">
        <v>20</v>
      </c>
      <c r="H2043" s="8">
        <v>0.5</v>
      </c>
      <c r="I2043" s="9">
        <v>2500</v>
      </c>
      <c r="J2043" s="10">
        <v>1250</v>
      </c>
      <c r="K2043" s="10">
        <v>437.5</v>
      </c>
      <c r="L2043" s="11">
        <v>0.35</v>
      </c>
      <c r="M2043" s="28">
        <v>812.5</v>
      </c>
    </row>
    <row r="2044" spans="1:13" ht="15.75" customHeight="1" x14ac:dyDescent="0.25">
      <c r="A2044" s="6" t="s">
        <v>27</v>
      </c>
      <c r="B2044" s="6">
        <v>1128299</v>
      </c>
      <c r="C2044" s="7">
        <v>44309</v>
      </c>
      <c r="D2044" s="6" t="s">
        <v>28</v>
      </c>
      <c r="E2044" s="6" t="s">
        <v>80</v>
      </c>
      <c r="F2044" s="6" t="s">
        <v>81</v>
      </c>
      <c r="G2044" s="6" t="s">
        <v>21</v>
      </c>
      <c r="H2044" s="8">
        <v>0.55000000000000004</v>
      </c>
      <c r="I2044" s="9">
        <v>1500</v>
      </c>
      <c r="J2044" s="10">
        <v>825.00000000000011</v>
      </c>
      <c r="K2044" s="10">
        <v>247.50000000000003</v>
      </c>
      <c r="L2044" s="11">
        <v>0.3</v>
      </c>
      <c r="M2044" s="28">
        <v>577.50000000000011</v>
      </c>
    </row>
    <row r="2045" spans="1:13" ht="15.75" customHeight="1" x14ac:dyDescent="0.25">
      <c r="A2045" s="6" t="s">
        <v>27</v>
      </c>
      <c r="B2045" s="6">
        <v>1128299</v>
      </c>
      <c r="C2045" s="7">
        <v>44309</v>
      </c>
      <c r="D2045" s="6" t="s">
        <v>28</v>
      </c>
      <c r="E2045" s="6" t="s">
        <v>80</v>
      </c>
      <c r="F2045" s="6" t="s">
        <v>81</v>
      </c>
      <c r="G2045" s="6" t="s">
        <v>22</v>
      </c>
      <c r="H2045" s="8">
        <v>0.70000000000000007</v>
      </c>
      <c r="I2045" s="9">
        <v>3250</v>
      </c>
      <c r="J2045" s="10">
        <v>2275</v>
      </c>
      <c r="K2045" s="10">
        <v>568.75</v>
      </c>
      <c r="L2045" s="11">
        <v>0.25</v>
      </c>
      <c r="M2045" s="28">
        <v>1706.25</v>
      </c>
    </row>
    <row r="2046" spans="1:13" ht="15.75" customHeight="1" x14ac:dyDescent="0.25">
      <c r="A2046" s="6" t="s">
        <v>27</v>
      </c>
      <c r="B2046" s="6">
        <v>1128299</v>
      </c>
      <c r="C2046" s="7">
        <v>44340</v>
      </c>
      <c r="D2046" s="6" t="s">
        <v>28</v>
      </c>
      <c r="E2046" s="6" t="s">
        <v>80</v>
      </c>
      <c r="F2046" s="6" t="s">
        <v>81</v>
      </c>
      <c r="G2046" s="6" t="s">
        <v>17</v>
      </c>
      <c r="H2046" s="8">
        <v>0.5</v>
      </c>
      <c r="I2046" s="9">
        <v>5250</v>
      </c>
      <c r="J2046" s="10">
        <v>2625</v>
      </c>
      <c r="K2046" s="10">
        <v>918.74999999999989</v>
      </c>
      <c r="L2046" s="11">
        <v>0.35</v>
      </c>
      <c r="M2046" s="28">
        <v>1706.25</v>
      </c>
    </row>
    <row r="2047" spans="1:13" ht="15.75" customHeight="1" x14ac:dyDescent="0.25">
      <c r="A2047" s="6" t="s">
        <v>27</v>
      </c>
      <c r="B2047" s="6">
        <v>1128299</v>
      </c>
      <c r="C2047" s="7">
        <v>44340</v>
      </c>
      <c r="D2047" s="6" t="s">
        <v>28</v>
      </c>
      <c r="E2047" s="6" t="s">
        <v>80</v>
      </c>
      <c r="F2047" s="6" t="s">
        <v>81</v>
      </c>
      <c r="G2047" s="6" t="s">
        <v>18</v>
      </c>
      <c r="H2047" s="8">
        <v>0.55000000000000004</v>
      </c>
      <c r="I2047" s="9">
        <v>3750</v>
      </c>
      <c r="J2047" s="10">
        <v>2062.5</v>
      </c>
      <c r="K2047" s="10">
        <v>825</v>
      </c>
      <c r="L2047" s="11">
        <v>0.4</v>
      </c>
      <c r="M2047" s="28">
        <v>1237.5</v>
      </c>
    </row>
    <row r="2048" spans="1:13" ht="15.75" customHeight="1" x14ac:dyDescent="0.25">
      <c r="A2048" s="6" t="s">
        <v>27</v>
      </c>
      <c r="B2048" s="6">
        <v>1128299</v>
      </c>
      <c r="C2048" s="7">
        <v>44340</v>
      </c>
      <c r="D2048" s="6" t="s">
        <v>28</v>
      </c>
      <c r="E2048" s="6" t="s">
        <v>80</v>
      </c>
      <c r="F2048" s="6" t="s">
        <v>81</v>
      </c>
      <c r="G2048" s="6" t="s">
        <v>19</v>
      </c>
      <c r="H2048" s="8">
        <v>0.55000000000000004</v>
      </c>
      <c r="I2048" s="9">
        <v>4000</v>
      </c>
      <c r="J2048" s="10">
        <v>2200</v>
      </c>
      <c r="K2048" s="10">
        <v>770</v>
      </c>
      <c r="L2048" s="11">
        <v>0.35</v>
      </c>
      <c r="M2048" s="28">
        <v>1430</v>
      </c>
    </row>
    <row r="2049" spans="1:13" ht="15.75" customHeight="1" x14ac:dyDescent="0.25">
      <c r="A2049" s="6" t="s">
        <v>27</v>
      </c>
      <c r="B2049" s="6">
        <v>1128299</v>
      </c>
      <c r="C2049" s="7">
        <v>44340</v>
      </c>
      <c r="D2049" s="6" t="s">
        <v>28</v>
      </c>
      <c r="E2049" s="6" t="s">
        <v>80</v>
      </c>
      <c r="F2049" s="6" t="s">
        <v>81</v>
      </c>
      <c r="G2049" s="6" t="s">
        <v>20</v>
      </c>
      <c r="H2049" s="8">
        <v>0.5</v>
      </c>
      <c r="I2049" s="9">
        <v>3000</v>
      </c>
      <c r="J2049" s="10">
        <v>1500</v>
      </c>
      <c r="K2049" s="10">
        <v>525</v>
      </c>
      <c r="L2049" s="11">
        <v>0.35</v>
      </c>
      <c r="M2049" s="28">
        <v>975</v>
      </c>
    </row>
    <row r="2050" spans="1:13" ht="15.75" customHeight="1" x14ac:dyDescent="0.25">
      <c r="A2050" s="6" t="s">
        <v>27</v>
      </c>
      <c r="B2050" s="6">
        <v>1128299</v>
      </c>
      <c r="C2050" s="7">
        <v>44340</v>
      </c>
      <c r="D2050" s="6" t="s">
        <v>28</v>
      </c>
      <c r="E2050" s="6" t="s">
        <v>80</v>
      </c>
      <c r="F2050" s="6" t="s">
        <v>81</v>
      </c>
      <c r="G2050" s="6" t="s">
        <v>21</v>
      </c>
      <c r="H2050" s="8">
        <v>0.55000000000000004</v>
      </c>
      <c r="I2050" s="9">
        <v>2000</v>
      </c>
      <c r="J2050" s="10">
        <v>1100</v>
      </c>
      <c r="K2050" s="10">
        <v>330</v>
      </c>
      <c r="L2050" s="11">
        <v>0.3</v>
      </c>
      <c r="M2050" s="28">
        <v>770</v>
      </c>
    </row>
    <row r="2051" spans="1:13" ht="15.75" customHeight="1" x14ac:dyDescent="0.25">
      <c r="A2051" s="6" t="s">
        <v>27</v>
      </c>
      <c r="B2051" s="6">
        <v>1128299</v>
      </c>
      <c r="C2051" s="7">
        <v>44340</v>
      </c>
      <c r="D2051" s="6" t="s">
        <v>28</v>
      </c>
      <c r="E2051" s="6" t="s">
        <v>80</v>
      </c>
      <c r="F2051" s="6" t="s">
        <v>81</v>
      </c>
      <c r="G2051" s="6" t="s">
        <v>22</v>
      </c>
      <c r="H2051" s="8">
        <v>0.70000000000000007</v>
      </c>
      <c r="I2051" s="9">
        <v>3750</v>
      </c>
      <c r="J2051" s="10">
        <v>2625.0000000000005</v>
      </c>
      <c r="K2051" s="10">
        <v>656.25000000000011</v>
      </c>
      <c r="L2051" s="11">
        <v>0.25</v>
      </c>
      <c r="M2051" s="28">
        <v>1968.7500000000005</v>
      </c>
    </row>
    <row r="2052" spans="1:13" ht="15.75" customHeight="1" x14ac:dyDescent="0.25">
      <c r="A2052" s="6" t="s">
        <v>27</v>
      </c>
      <c r="B2052" s="6">
        <v>1128299</v>
      </c>
      <c r="C2052" s="7">
        <v>44370</v>
      </c>
      <c r="D2052" s="6" t="s">
        <v>28</v>
      </c>
      <c r="E2052" s="6" t="s">
        <v>80</v>
      </c>
      <c r="F2052" s="6" t="s">
        <v>81</v>
      </c>
      <c r="G2052" s="6" t="s">
        <v>17</v>
      </c>
      <c r="H2052" s="8">
        <v>0.5</v>
      </c>
      <c r="I2052" s="9">
        <v>6250</v>
      </c>
      <c r="J2052" s="10">
        <v>3125</v>
      </c>
      <c r="K2052" s="10">
        <v>1093.75</v>
      </c>
      <c r="L2052" s="11">
        <v>0.35</v>
      </c>
      <c r="M2052" s="28">
        <v>2031.25</v>
      </c>
    </row>
    <row r="2053" spans="1:13" ht="15.75" customHeight="1" x14ac:dyDescent="0.25">
      <c r="A2053" s="6" t="s">
        <v>27</v>
      </c>
      <c r="B2053" s="6">
        <v>1128299</v>
      </c>
      <c r="C2053" s="7">
        <v>44370</v>
      </c>
      <c r="D2053" s="6" t="s">
        <v>28</v>
      </c>
      <c r="E2053" s="6" t="s">
        <v>80</v>
      </c>
      <c r="F2053" s="6" t="s">
        <v>81</v>
      </c>
      <c r="G2053" s="6" t="s">
        <v>18</v>
      </c>
      <c r="H2053" s="8">
        <v>0.55000000000000004</v>
      </c>
      <c r="I2053" s="9">
        <v>4750</v>
      </c>
      <c r="J2053" s="10">
        <v>2612.5</v>
      </c>
      <c r="K2053" s="10">
        <v>1045</v>
      </c>
      <c r="L2053" s="11">
        <v>0.4</v>
      </c>
      <c r="M2053" s="28">
        <v>1567.5</v>
      </c>
    </row>
    <row r="2054" spans="1:13" ht="15.75" customHeight="1" x14ac:dyDescent="0.25">
      <c r="A2054" s="6" t="s">
        <v>27</v>
      </c>
      <c r="B2054" s="6">
        <v>1128299</v>
      </c>
      <c r="C2054" s="7">
        <v>44370</v>
      </c>
      <c r="D2054" s="6" t="s">
        <v>28</v>
      </c>
      <c r="E2054" s="6" t="s">
        <v>80</v>
      </c>
      <c r="F2054" s="6" t="s">
        <v>81</v>
      </c>
      <c r="G2054" s="6" t="s">
        <v>19</v>
      </c>
      <c r="H2054" s="8">
        <v>0.55000000000000004</v>
      </c>
      <c r="I2054" s="9">
        <v>4750</v>
      </c>
      <c r="J2054" s="10">
        <v>2612.5</v>
      </c>
      <c r="K2054" s="10">
        <v>914.37499999999989</v>
      </c>
      <c r="L2054" s="11">
        <v>0.35</v>
      </c>
      <c r="M2054" s="28">
        <v>1698.125</v>
      </c>
    </row>
    <row r="2055" spans="1:13" ht="15.75" customHeight="1" x14ac:dyDescent="0.25">
      <c r="A2055" s="6" t="s">
        <v>27</v>
      </c>
      <c r="B2055" s="6">
        <v>1128299</v>
      </c>
      <c r="C2055" s="7">
        <v>44370</v>
      </c>
      <c r="D2055" s="6" t="s">
        <v>28</v>
      </c>
      <c r="E2055" s="6" t="s">
        <v>80</v>
      </c>
      <c r="F2055" s="6" t="s">
        <v>81</v>
      </c>
      <c r="G2055" s="6" t="s">
        <v>20</v>
      </c>
      <c r="H2055" s="8">
        <v>0.5</v>
      </c>
      <c r="I2055" s="9">
        <v>3500</v>
      </c>
      <c r="J2055" s="10">
        <v>1750</v>
      </c>
      <c r="K2055" s="10">
        <v>612.5</v>
      </c>
      <c r="L2055" s="11">
        <v>0.35</v>
      </c>
      <c r="M2055" s="28">
        <v>1137.5</v>
      </c>
    </row>
    <row r="2056" spans="1:13" ht="15.75" customHeight="1" x14ac:dyDescent="0.25">
      <c r="A2056" s="6" t="s">
        <v>27</v>
      </c>
      <c r="B2056" s="6">
        <v>1128299</v>
      </c>
      <c r="C2056" s="7">
        <v>44370</v>
      </c>
      <c r="D2056" s="6" t="s">
        <v>28</v>
      </c>
      <c r="E2056" s="6" t="s">
        <v>80</v>
      </c>
      <c r="F2056" s="6" t="s">
        <v>81</v>
      </c>
      <c r="G2056" s="6" t="s">
        <v>21</v>
      </c>
      <c r="H2056" s="8">
        <v>0.55000000000000004</v>
      </c>
      <c r="I2056" s="9">
        <v>2250</v>
      </c>
      <c r="J2056" s="10">
        <v>1237.5</v>
      </c>
      <c r="K2056" s="10">
        <v>371.25</v>
      </c>
      <c r="L2056" s="11">
        <v>0.3</v>
      </c>
      <c r="M2056" s="28">
        <v>866.25</v>
      </c>
    </row>
    <row r="2057" spans="1:13" ht="15.75" customHeight="1" x14ac:dyDescent="0.25">
      <c r="A2057" s="6" t="s">
        <v>27</v>
      </c>
      <c r="B2057" s="6">
        <v>1128299</v>
      </c>
      <c r="C2057" s="7">
        <v>44370</v>
      </c>
      <c r="D2057" s="6" t="s">
        <v>28</v>
      </c>
      <c r="E2057" s="6" t="s">
        <v>80</v>
      </c>
      <c r="F2057" s="6" t="s">
        <v>81</v>
      </c>
      <c r="G2057" s="6" t="s">
        <v>22</v>
      </c>
      <c r="H2057" s="8">
        <v>0.70000000000000007</v>
      </c>
      <c r="I2057" s="9">
        <v>5250</v>
      </c>
      <c r="J2057" s="10">
        <v>3675.0000000000005</v>
      </c>
      <c r="K2057" s="10">
        <v>918.75000000000011</v>
      </c>
      <c r="L2057" s="11">
        <v>0.25</v>
      </c>
      <c r="M2057" s="28">
        <v>2756.2500000000005</v>
      </c>
    </row>
    <row r="2058" spans="1:13" ht="15.75" customHeight="1" x14ac:dyDescent="0.25">
      <c r="A2058" s="6" t="s">
        <v>27</v>
      </c>
      <c r="B2058" s="6">
        <v>1128299</v>
      </c>
      <c r="C2058" s="7">
        <v>44399</v>
      </c>
      <c r="D2058" s="6" t="s">
        <v>28</v>
      </c>
      <c r="E2058" s="6" t="s">
        <v>80</v>
      </c>
      <c r="F2058" s="6" t="s">
        <v>81</v>
      </c>
      <c r="G2058" s="6" t="s">
        <v>17</v>
      </c>
      <c r="H2058" s="8">
        <v>0.5</v>
      </c>
      <c r="I2058" s="9">
        <v>6750</v>
      </c>
      <c r="J2058" s="10">
        <v>3375</v>
      </c>
      <c r="K2058" s="10">
        <v>1181.25</v>
      </c>
      <c r="L2058" s="11">
        <v>0.35</v>
      </c>
      <c r="M2058" s="28">
        <v>2193.75</v>
      </c>
    </row>
    <row r="2059" spans="1:13" ht="15.75" customHeight="1" x14ac:dyDescent="0.25">
      <c r="A2059" s="6" t="s">
        <v>27</v>
      </c>
      <c r="B2059" s="6">
        <v>1128299</v>
      </c>
      <c r="C2059" s="7">
        <v>44399</v>
      </c>
      <c r="D2059" s="6" t="s">
        <v>28</v>
      </c>
      <c r="E2059" s="6" t="s">
        <v>80</v>
      </c>
      <c r="F2059" s="6" t="s">
        <v>81</v>
      </c>
      <c r="G2059" s="6" t="s">
        <v>18</v>
      </c>
      <c r="H2059" s="8">
        <v>0.55000000000000004</v>
      </c>
      <c r="I2059" s="9">
        <v>5250</v>
      </c>
      <c r="J2059" s="10">
        <v>2887.5000000000005</v>
      </c>
      <c r="K2059" s="10">
        <v>1155.0000000000002</v>
      </c>
      <c r="L2059" s="11">
        <v>0.4</v>
      </c>
      <c r="M2059" s="28">
        <v>1732.5000000000002</v>
      </c>
    </row>
    <row r="2060" spans="1:13" ht="15.75" customHeight="1" x14ac:dyDescent="0.25">
      <c r="A2060" s="6" t="s">
        <v>27</v>
      </c>
      <c r="B2060" s="6">
        <v>1128299</v>
      </c>
      <c r="C2060" s="7">
        <v>44399</v>
      </c>
      <c r="D2060" s="6" t="s">
        <v>28</v>
      </c>
      <c r="E2060" s="6" t="s">
        <v>80</v>
      </c>
      <c r="F2060" s="6" t="s">
        <v>81</v>
      </c>
      <c r="G2060" s="6" t="s">
        <v>19</v>
      </c>
      <c r="H2060" s="8">
        <v>0.55000000000000004</v>
      </c>
      <c r="I2060" s="9">
        <v>4750</v>
      </c>
      <c r="J2060" s="10">
        <v>2612.5</v>
      </c>
      <c r="K2060" s="10">
        <v>914.37499999999989</v>
      </c>
      <c r="L2060" s="11">
        <v>0.35</v>
      </c>
      <c r="M2060" s="28">
        <v>1698.125</v>
      </c>
    </row>
    <row r="2061" spans="1:13" ht="15.75" customHeight="1" x14ac:dyDescent="0.25">
      <c r="A2061" s="6" t="s">
        <v>27</v>
      </c>
      <c r="B2061" s="6">
        <v>1128299</v>
      </c>
      <c r="C2061" s="7">
        <v>44399</v>
      </c>
      <c r="D2061" s="6" t="s">
        <v>28</v>
      </c>
      <c r="E2061" s="6" t="s">
        <v>80</v>
      </c>
      <c r="F2061" s="6" t="s">
        <v>81</v>
      </c>
      <c r="G2061" s="6" t="s">
        <v>20</v>
      </c>
      <c r="H2061" s="8">
        <v>0.5</v>
      </c>
      <c r="I2061" s="9">
        <v>3750</v>
      </c>
      <c r="J2061" s="10">
        <v>1875</v>
      </c>
      <c r="K2061" s="10">
        <v>656.25</v>
      </c>
      <c r="L2061" s="11">
        <v>0.35</v>
      </c>
      <c r="M2061" s="28">
        <v>1218.75</v>
      </c>
    </row>
    <row r="2062" spans="1:13" ht="15.75" customHeight="1" x14ac:dyDescent="0.25">
      <c r="A2062" s="6" t="s">
        <v>27</v>
      </c>
      <c r="B2062" s="6">
        <v>1128299</v>
      </c>
      <c r="C2062" s="7">
        <v>44399</v>
      </c>
      <c r="D2062" s="6" t="s">
        <v>28</v>
      </c>
      <c r="E2062" s="6" t="s">
        <v>80</v>
      </c>
      <c r="F2062" s="6" t="s">
        <v>81</v>
      </c>
      <c r="G2062" s="6" t="s">
        <v>21</v>
      </c>
      <c r="H2062" s="8">
        <v>0.55000000000000004</v>
      </c>
      <c r="I2062" s="9">
        <v>4250</v>
      </c>
      <c r="J2062" s="10">
        <v>2337.5</v>
      </c>
      <c r="K2062" s="10">
        <v>701.25</v>
      </c>
      <c r="L2062" s="11">
        <v>0.3</v>
      </c>
      <c r="M2062" s="28">
        <v>1636.25</v>
      </c>
    </row>
    <row r="2063" spans="1:13" ht="15.75" customHeight="1" x14ac:dyDescent="0.25">
      <c r="A2063" s="6" t="s">
        <v>27</v>
      </c>
      <c r="B2063" s="6">
        <v>1128299</v>
      </c>
      <c r="C2063" s="7">
        <v>44399</v>
      </c>
      <c r="D2063" s="6" t="s">
        <v>28</v>
      </c>
      <c r="E2063" s="6" t="s">
        <v>80</v>
      </c>
      <c r="F2063" s="6" t="s">
        <v>81</v>
      </c>
      <c r="G2063" s="6" t="s">
        <v>22</v>
      </c>
      <c r="H2063" s="8">
        <v>0.70000000000000007</v>
      </c>
      <c r="I2063" s="9">
        <v>4250</v>
      </c>
      <c r="J2063" s="10">
        <v>2975.0000000000005</v>
      </c>
      <c r="K2063" s="10">
        <v>743.75000000000011</v>
      </c>
      <c r="L2063" s="11">
        <v>0.25</v>
      </c>
      <c r="M2063" s="28">
        <v>2231.2500000000005</v>
      </c>
    </row>
    <row r="2064" spans="1:13" ht="15.75" customHeight="1" x14ac:dyDescent="0.25">
      <c r="A2064" s="6" t="s">
        <v>27</v>
      </c>
      <c r="B2064" s="6">
        <v>1128299</v>
      </c>
      <c r="C2064" s="7">
        <v>44431</v>
      </c>
      <c r="D2064" s="6" t="s">
        <v>28</v>
      </c>
      <c r="E2064" s="6" t="s">
        <v>80</v>
      </c>
      <c r="F2064" s="6" t="s">
        <v>81</v>
      </c>
      <c r="G2064" s="6" t="s">
        <v>17</v>
      </c>
      <c r="H2064" s="8">
        <v>0.55000000000000004</v>
      </c>
      <c r="I2064" s="9">
        <v>6250</v>
      </c>
      <c r="J2064" s="10">
        <v>3437.5000000000005</v>
      </c>
      <c r="K2064" s="10">
        <v>1203.125</v>
      </c>
      <c r="L2064" s="11">
        <v>0.35</v>
      </c>
      <c r="M2064" s="28">
        <v>2234.3750000000005</v>
      </c>
    </row>
    <row r="2065" spans="1:13" ht="15.75" customHeight="1" x14ac:dyDescent="0.25">
      <c r="A2065" s="6" t="s">
        <v>27</v>
      </c>
      <c r="B2065" s="6">
        <v>1128299</v>
      </c>
      <c r="C2065" s="7">
        <v>44431</v>
      </c>
      <c r="D2065" s="6" t="s">
        <v>28</v>
      </c>
      <c r="E2065" s="6" t="s">
        <v>80</v>
      </c>
      <c r="F2065" s="6" t="s">
        <v>81</v>
      </c>
      <c r="G2065" s="6" t="s">
        <v>18</v>
      </c>
      <c r="H2065" s="8">
        <v>0.60000000000000009</v>
      </c>
      <c r="I2065" s="9">
        <v>5750</v>
      </c>
      <c r="J2065" s="10">
        <v>3450.0000000000005</v>
      </c>
      <c r="K2065" s="10">
        <v>1380.0000000000002</v>
      </c>
      <c r="L2065" s="11">
        <v>0.4</v>
      </c>
      <c r="M2065" s="28">
        <v>2070</v>
      </c>
    </row>
    <row r="2066" spans="1:13" ht="15.75" customHeight="1" x14ac:dyDescent="0.25">
      <c r="A2066" s="6" t="s">
        <v>27</v>
      </c>
      <c r="B2066" s="6">
        <v>1128299</v>
      </c>
      <c r="C2066" s="7">
        <v>44431</v>
      </c>
      <c r="D2066" s="6" t="s">
        <v>28</v>
      </c>
      <c r="E2066" s="6" t="s">
        <v>80</v>
      </c>
      <c r="F2066" s="6" t="s">
        <v>81</v>
      </c>
      <c r="G2066" s="6" t="s">
        <v>19</v>
      </c>
      <c r="H2066" s="8">
        <v>0.55000000000000004</v>
      </c>
      <c r="I2066" s="9">
        <v>4500</v>
      </c>
      <c r="J2066" s="10">
        <v>2475</v>
      </c>
      <c r="K2066" s="10">
        <v>866.25</v>
      </c>
      <c r="L2066" s="11">
        <v>0.35</v>
      </c>
      <c r="M2066" s="28">
        <v>1608.75</v>
      </c>
    </row>
    <row r="2067" spans="1:13" ht="15.75" customHeight="1" x14ac:dyDescent="0.25">
      <c r="A2067" s="6" t="s">
        <v>27</v>
      </c>
      <c r="B2067" s="6">
        <v>1128299</v>
      </c>
      <c r="C2067" s="7">
        <v>44431</v>
      </c>
      <c r="D2067" s="6" t="s">
        <v>28</v>
      </c>
      <c r="E2067" s="6" t="s">
        <v>80</v>
      </c>
      <c r="F2067" s="6" t="s">
        <v>81</v>
      </c>
      <c r="G2067" s="6" t="s">
        <v>20</v>
      </c>
      <c r="H2067" s="8">
        <v>0.55000000000000004</v>
      </c>
      <c r="I2067" s="9">
        <v>4000</v>
      </c>
      <c r="J2067" s="10">
        <v>2200</v>
      </c>
      <c r="K2067" s="10">
        <v>770</v>
      </c>
      <c r="L2067" s="11">
        <v>0.35</v>
      </c>
      <c r="M2067" s="28">
        <v>1430</v>
      </c>
    </row>
    <row r="2068" spans="1:13" ht="15.75" customHeight="1" x14ac:dyDescent="0.25">
      <c r="A2068" s="6" t="s">
        <v>27</v>
      </c>
      <c r="B2068" s="6">
        <v>1128299</v>
      </c>
      <c r="C2068" s="7">
        <v>44431</v>
      </c>
      <c r="D2068" s="6" t="s">
        <v>28</v>
      </c>
      <c r="E2068" s="6" t="s">
        <v>80</v>
      </c>
      <c r="F2068" s="6" t="s">
        <v>81</v>
      </c>
      <c r="G2068" s="6" t="s">
        <v>21</v>
      </c>
      <c r="H2068" s="8">
        <v>0.65</v>
      </c>
      <c r="I2068" s="9">
        <v>4000</v>
      </c>
      <c r="J2068" s="10">
        <v>2600</v>
      </c>
      <c r="K2068" s="10">
        <v>780</v>
      </c>
      <c r="L2068" s="11">
        <v>0.3</v>
      </c>
      <c r="M2068" s="28">
        <v>1820</v>
      </c>
    </row>
    <row r="2069" spans="1:13" ht="15.75" customHeight="1" x14ac:dyDescent="0.25">
      <c r="A2069" s="6" t="s">
        <v>27</v>
      </c>
      <c r="B2069" s="6">
        <v>1128299</v>
      </c>
      <c r="C2069" s="7">
        <v>44431</v>
      </c>
      <c r="D2069" s="6" t="s">
        <v>28</v>
      </c>
      <c r="E2069" s="6" t="s">
        <v>80</v>
      </c>
      <c r="F2069" s="6" t="s">
        <v>81</v>
      </c>
      <c r="G2069" s="6" t="s">
        <v>22</v>
      </c>
      <c r="H2069" s="8">
        <v>0.70000000000000007</v>
      </c>
      <c r="I2069" s="9">
        <v>3750</v>
      </c>
      <c r="J2069" s="10">
        <v>2625.0000000000005</v>
      </c>
      <c r="K2069" s="10">
        <v>656.25000000000011</v>
      </c>
      <c r="L2069" s="11">
        <v>0.25</v>
      </c>
      <c r="M2069" s="28">
        <v>1968.7500000000005</v>
      </c>
    </row>
    <row r="2070" spans="1:13" ht="15.75" customHeight="1" x14ac:dyDescent="0.25">
      <c r="A2070" s="6" t="s">
        <v>27</v>
      </c>
      <c r="B2070" s="6">
        <v>1128299</v>
      </c>
      <c r="C2070" s="7">
        <v>44463</v>
      </c>
      <c r="D2070" s="6" t="s">
        <v>28</v>
      </c>
      <c r="E2070" s="6" t="s">
        <v>80</v>
      </c>
      <c r="F2070" s="6" t="s">
        <v>81</v>
      </c>
      <c r="G2070" s="6" t="s">
        <v>17</v>
      </c>
      <c r="H2070" s="8">
        <v>0.45000000000000007</v>
      </c>
      <c r="I2070" s="9">
        <v>5750</v>
      </c>
      <c r="J2070" s="10">
        <v>2587.5000000000005</v>
      </c>
      <c r="K2070" s="10">
        <v>905.62500000000011</v>
      </c>
      <c r="L2070" s="11">
        <v>0.35</v>
      </c>
      <c r="M2070" s="28">
        <v>1681.8750000000005</v>
      </c>
    </row>
    <row r="2071" spans="1:13" ht="15.75" customHeight="1" x14ac:dyDescent="0.25">
      <c r="A2071" s="6" t="s">
        <v>27</v>
      </c>
      <c r="B2071" s="6">
        <v>1128299</v>
      </c>
      <c r="C2071" s="7">
        <v>44463</v>
      </c>
      <c r="D2071" s="6" t="s">
        <v>28</v>
      </c>
      <c r="E2071" s="6" t="s">
        <v>80</v>
      </c>
      <c r="F2071" s="6" t="s">
        <v>81</v>
      </c>
      <c r="G2071" s="6" t="s">
        <v>18</v>
      </c>
      <c r="H2071" s="8">
        <v>0.50000000000000011</v>
      </c>
      <c r="I2071" s="9">
        <v>5750</v>
      </c>
      <c r="J2071" s="10">
        <v>2875.0000000000005</v>
      </c>
      <c r="K2071" s="10">
        <v>1150.0000000000002</v>
      </c>
      <c r="L2071" s="11">
        <v>0.4</v>
      </c>
      <c r="M2071" s="28">
        <v>1725.0000000000002</v>
      </c>
    </row>
    <row r="2072" spans="1:13" ht="15.75" customHeight="1" x14ac:dyDescent="0.25">
      <c r="A2072" s="6" t="s">
        <v>27</v>
      </c>
      <c r="B2072" s="6">
        <v>1128299</v>
      </c>
      <c r="C2072" s="7">
        <v>44463</v>
      </c>
      <c r="D2072" s="6" t="s">
        <v>28</v>
      </c>
      <c r="E2072" s="6" t="s">
        <v>80</v>
      </c>
      <c r="F2072" s="6" t="s">
        <v>81</v>
      </c>
      <c r="G2072" s="6" t="s">
        <v>19</v>
      </c>
      <c r="H2072" s="8">
        <v>0.45000000000000007</v>
      </c>
      <c r="I2072" s="9">
        <v>4250</v>
      </c>
      <c r="J2072" s="10">
        <v>1912.5000000000002</v>
      </c>
      <c r="K2072" s="10">
        <v>669.375</v>
      </c>
      <c r="L2072" s="11">
        <v>0.35</v>
      </c>
      <c r="M2072" s="28">
        <v>1243.1250000000002</v>
      </c>
    </row>
    <row r="2073" spans="1:13" ht="15.75" customHeight="1" x14ac:dyDescent="0.25">
      <c r="A2073" s="6" t="s">
        <v>27</v>
      </c>
      <c r="B2073" s="6">
        <v>1128299</v>
      </c>
      <c r="C2073" s="7">
        <v>44463</v>
      </c>
      <c r="D2073" s="6" t="s">
        <v>28</v>
      </c>
      <c r="E2073" s="6" t="s">
        <v>80</v>
      </c>
      <c r="F2073" s="6" t="s">
        <v>81</v>
      </c>
      <c r="G2073" s="6" t="s">
        <v>20</v>
      </c>
      <c r="H2073" s="8">
        <v>0.45000000000000007</v>
      </c>
      <c r="I2073" s="9">
        <v>3750</v>
      </c>
      <c r="J2073" s="10">
        <v>1687.5000000000002</v>
      </c>
      <c r="K2073" s="10">
        <v>590.625</v>
      </c>
      <c r="L2073" s="11">
        <v>0.35</v>
      </c>
      <c r="M2073" s="28">
        <v>1096.8750000000002</v>
      </c>
    </row>
    <row r="2074" spans="1:13" ht="15.75" customHeight="1" x14ac:dyDescent="0.25">
      <c r="A2074" s="6" t="s">
        <v>27</v>
      </c>
      <c r="B2074" s="6">
        <v>1128299</v>
      </c>
      <c r="C2074" s="7">
        <v>44463</v>
      </c>
      <c r="D2074" s="6" t="s">
        <v>28</v>
      </c>
      <c r="E2074" s="6" t="s">
        <v>80</v>
      </c>
      <c r="F2074" s="6" t="s">
        <v>81</v>
      </c>
      <c r="G2074" s="6" t="s">
        <v>21</v>
      </c>
      <c r="H2074" s="8">
        <v>0.55000000000000004</v>
      </c>
      <c r="I2074" s="9">
        <v>3750</v>
      </c>
      <c r="J2074" s="10">
        <v>2062.5</v>
      </c>
      <c r="K2074" s="10">
        <v>618.75</v>
      </c>
      <c r="L2074" s="11">
        <v>0.3</v>
      </c>
      <c r="M2074" s="28">
        <v>1443.75</v>
      </c>
    </row>
    <row r="2075" spans="1:13" ht="15.75" customHeight="1" x14ac:dyDescent="0.25">
      <c r="A2075" s="6" t="s">
        <v>27</v>
      </c>
      <c r="B2075" s="6">
        <v>1128299</v>
      </c>
      <c r="C2075" s="7">
        <v>44463</v>
      </c>
      <c r="D2075" s="6" t="s">
        <v>28</v>
      </c>
      <c r="E2075" s="6" t="s">
        <v>80</v>
      </c>
      <c r="F2075" s="6" t="s">
        <v>81</v>
      </c>
      <c r="G2075" s="6" t="s">
        <v>22</v>
      </c>
      <c r="H2075" s="8">
        <v>0.60000000000000009</v>
      </c>
      <c r="I2075" s="9">
        <v>4250</v>
      </c>
      <c r="J2075" s="10">
        <v>2550.0000000000005</v>
      </c>
      <c r="K2075" s="10">
        <v>637.50000000000011</v>
      </c>
      <c r="L2075" s="11">
        <v>0.25</v>
      </c>
      <c r="M2075" s="28">
        <v>1912.5000000000005</v>
      </c>
    </row>
    <row r="2076" spans="1:13" ht="15.75" customHeight="1" x14ac:dyDescent="0.25">
      <c r="A2076" s="6" t="s">
        <v>27</v>
      </c>
      <c r="B2076" s="6">
        <v>1128299</v>
      </c>
      <c r="C2076" s="7">
        <v>44492</v>
      </c>
      <c r="D2076" s="6" t="s">
        <v>28</v>
      </c>
      <c r="E2076" s="6" t="s">
        <v>80</v>
      </c>
      <c r="F2076" s="6" t="s">
        <v>81</v>
      </c>
      <c r="G2076" s="6" t="s">
        <v>17</v>
      </c>
      <c r="H2076" s="8">
        <v>0.45000000000000007</v>
      </c>
      <c r="I2076" s="9">
        <v>5000</v>
      </c>
      <c r="J2076" s="10">
        <v>2250.0000000000005</v>
      </c>
      <c r="K2076" s="10">
        <v>787.50000000000011</v>
      </c>
      <c r="L2076" s="11">
        <v>0.35</v>
      </c>
      <c r="M2076" s="28">
        <v>1462.5000000000005</v>
      </c>
    </row>
    <row r="2077" spans="1:13" ht="15.75" customHeight="1" x14ac:dyDescent="0.25">
      <c r="A2077" s="6" t="s">
        <v>27</v>
      </c>
      <c r="B2077" s="6">
        <v>1128299</v>
      </c>
      <c r="C2077" s="7">
        <v>44492</v>
      </c>
      <c r="D2077" s="6" t="s">
        <v>28</v>
      </c>
      <c r="E2077" s="6" t="s">
        <v>80</v>
      </c>
      <c r="F2077" s="6" t="s">
        <v>81</v>
      </c>
      <c r="G2077" s="6" t="s">
        <v>18</v>
      </c>
      <c r="H2077" s="8">
        <v>0.50000000000000011</v>
      </c>
      <c r="I2077" s="9">
        <v>5000</v>
      </c>
      <c r="J2077" s="10">
        <v>2500.0000000000005</v>
      </c>
      <c r="K2077" s="10">
        <v>1000.0000000000002</v>
      </c>
      <c r="L2077" s="11">
        <v>0.4</v>
      </c>
      <c r="M2077" s="28">
        <v>1500.0000000000002</v>
      </c>
    </row>
    <row r="2078" spans="1:13" ht="15.75" customHeight="1" x14ac:dyDescent="0.25">
      <c r="A2078" s="6" t="s">
        <v>27</v>
      </c>
      <c r="B2078" s="6">
        <v>1128299</v>
      </c>
      <c r="C2078" s="7">
        <v>44492</v>
      </c>
      <c r="D2078" s="6" t="s">
        <v>28</v>
      </c>
      <c r="E2078" s="6" t="s">
        <v>80</v>
      </c>
      <c r="F2078" s="6" t="s">
        <v>81</v>
      </c>
      <c r="G2078" s="6" t="s">
        <v>19</v>
      </c>
      <c r="H2078" s="8">
        <v>0.45000000000000007</v>
      </c>
      <c r="I2078" s="9">
        <v>3250</v>
      </c>
      <c r="J2078" s="10">
        <v>1462.5000000000002</v>
      </c>
      <c r="K2078" s="10">
        <v>511.87500000000006</v>
      </c>
      <c r="L2078" s="11">
        <v>0.35</v>
      </c>
      <c r="M2078" s="28">
        <v>950.62500000000023</v>
      </c>
    </row>
    <row r="2079" spans="1:13" ht="15.75" customHeight="1" x14ac:dyDescent="0.25">
      <c r="A2079" s="6" t="s">
        <v>27</v>
      </c>
      <c r="B2079" s="6">
        <v>1128299</v>
      </c>
      <c r="C2079" s="7">
        <v>44492</v>
      </c>
      <c r="D2079" s="6" t="s">
        <v>28</v>
      </c>
      <c r="E2079" s="6" t="s">
        <v>80</v>
      </c>
      <c r="F2079" s="6" t="s">
        <v>81</v>
      </c>
      <c r="G2079" s="6" t="s">
        <v>20</v>
      </c>
      <c r="H2079" s="8">
        <v>0.45000000000000007</v>
      </c>
      <c r="I2079" s="9">
        <v>3000</v>
      </c>
      <c r="J2079" s="10">
        <v>1350.0000000000002</v>
      </c>
      <c r="K2079" s="10">
        <v>472.50000000000006</v>
      </c>
      <c r="L2079" s="11">
        <v>0.35</v>
      </c>
      <c r="M2079" s="28">
        <v>877.50000000000023</v>
      </c>
    </row>
    <row r="2080" spans="1:13" ht="15.75" customHeight="1" x14ac:dyDescent="0.25">
      <c r="A2080" s="6" t="s">
        <v>27</v>
      </c>
      <c r="B2080" s="6">
        <v>1128299</v>
      </c>
      <c r="C2080" s="7">
        <v>44492</v>
      </c>
      <c r="D2080" s="6" t="s">
        <v>28</v>
      </c>
      <c r="E2080" s="6" t="s">
        <v>80</v>
      </c>
      <c r="F2080" s="6" t="s">
        <v>81</v>
      </c>
      <c r="G2080" s="6" t="s">
        <v>21</v>
      </c>
      <c r="H2080" s="8">
        <v>0.55000000000000004</v>
      </c>
      <c r="I2080" s="9">
        <v>2750</v>
      </c>
      <c r="J2080" s="10">
        <v>1512.5000000000002</v>
      </c>
      <c r="K2080" s="10">
        <v>453.75000000000006</v>
      </c>
      <c r="L2080" s="11">
        <v>0.3</v>
      </c>
      <c r="M2080" s="28">
        <v>1058.7500000000002</v>
      </c>
    </row>
    <row r="2081" spans="1:13" ht="15.75" customHeight="1" x14ac:dyDescent="0.25">
      <c r="A2081" s="6" t="s">
        <v>27</v>
      </c>
      <c r="B2081" s="6">
        <v>1128299</v>
      </c>
      <c r="C2081" s="7">
        <v>44492</v>
      </c>
      <c r="D2081" s="6" t="s">
        <v>28</v>
      </c>
      <c r="E2081" s="6" t="s">
        <v>80</v>
      </c>
      <c r="F2081" s="6" t="s">
        <v>81</v>
      </c>
      <c r="G2081" s="6" t="s">
        <v>22</v>
      </c>
      <c r="H2081" s="8">
        <v>0.60000000000000009</v>
      </c>
      <c r="I2081" s="9">
        <v>3250</v>
      </c>
      <c r="J2081" s="10">
        <v>1950.0000000000002</v>
      </c>
      <c r="K2081" s="10">
        <v>487.50000000000006</v>
      </c>
      <c r="L2081" s="11">
        <v>0.25</v>
      </c>
      <c r="M2081" s="28">
        <v>1462.5000000000002</v>
      </c>
    </row>
    <row r="2082" spans="1:13" ht="15.75" customHeight="1" x14ac:dyDescent="0.25">
      <c r="A2082" s="6" t="s">
        <v>27</v>
      </c>
      <c r="B2082" s="6">
        <v>1128299</v>
      </c>
      <c r="C2082" s="7">
        <v>44523</v>
      </c>
      <c r="D2082" s="6" t="s">
        <v>28</v>
      </c>
      <c r="E2082" s="6" t="s">
        <v>80</v>
      </c>
      <c r="F2082" s="6" t="s">
        <v>81</v>
      </c>
      <c r="G2082" s="6" t="s">
        <v>17</v>
      </c>
      <c r="H2082" s="8">
        <v>0.45000000000000007</v>
      </c>
      <c r="I2082" s="9">
        <v>5000</v>
      </c>
      <c r="J2082" s="10">
        <v>2250.0000000000005</v>
      </c>
      <c r="K2082" s="10">
        <v>787.50000000000011</v>
      </c>
      <c r="L2082" s="11">
        <v>0.35</v>
      </c>
      <c r="M2082" s="28">
        <v>1462.5000000000005</v>
      </c>
    </row>
    <row r="2083" spans="1:13" ht="15.75" customHeight="1" x14ac:dyDescent="0.25">
      <c r="A2083" s="6" t="s">
        <v>27</v>
      </c>
      <c r="B2083" s="6">
        <v>1128299</v>
      </c>
      <c r="C2083" s="7">
        <v>44523</v>
      </c>
      <c r="D2083" s="6" t="s">
        <v>28</v>
      </c>
      <c r="E2083" s="6" t="s">
        <v>80</v>
      </c>
      <c r="F2083" s="6" t="s">
        <v>81</v>
      </c>
      <c r="G2083" s="6" t="s">
        <v>18</v>
      </c>
      <c r="H2083" s="8">
        <v>0.50000000000000011</v>
      </c>
      <c r="I2083" s="9">
        <v>5250</v>
      </c>
      <c r="J2083" s="10">
        <v>2625.0000000000005</v>
      </c>
      <c r="K2083" s="10">
        <v>1050.0000000000002</v>
      </c>
      <c r="L2083" s="11">
        <v>0.4</v>
      </c>
      <c r="M2083" s="28">
        <v>1575.0000000000002</v>
      </c>
    </row>
    <row r="2084" spans="1:13" ht="15.75" customHeight="1" x14ac:dyDescent="0.25">
      <c r="A2084" s="6" t="s">
        <v>27</v>
      </c>
      <c r="B2084" s="6">
        <v>1128299</v>
      </c>
      <c r="C2084" s="7">
        <v>44523</v>
      </c>
      <c r="D2084" s="6" t="s">
        <v>28</v>
      </c>
      <c r="E2084" s="6" t="s">
        <v>80</v>
      </c>
      <c r="F2084" s="6" t="s">
        <v>81</v>
      </c>
      <c r="G2084" s="6" t="s">
        <v>19</v>
      </c>
      <c r="H2084" s="8">
        <v>0.45000000000000007</v>
      </c>
      <c r="I2084" s="9">
        <v>3750</v>
      </c>
      <c r="J2084" s="10">
        <v>1687.5000000000002</v>
      </c>
      <c r="K2084" s="10">
        <v>590.625</v>
      </c>
      <c r="L2084" s="11">
        <v>0.35</v>
      </c>
      <c r="M2084" s="28">
        <v>1096.8750000000002</v>
      </c>
    </row>
    <row r="2085" spans="1:13" ht="15.75" customHeight="1" x14ac:dyDescent="0.25">
      <c r="A2085" s="6" t="s">
        <v>27</v>
      </c>
      <c r="B2085" s="6">
        <v>1128299</v>
      </c>
      <c r="C2085" s="7">
        <v>44523</v>
      </c>
      <c r="D2085" s="6" t="s">
        <v>28</v>
      </c>
      <c r="E2085" s="6" t="s">
        <v>80</v>
      </c>
      <c r="F2085" s="6" t="s">
        <v>81</v>
      </c>
      <c r="G2085" s="6" t="s">
        <v>20</v>
      </c>
      <c r="H2085" s="8">
        <v>0.45000000000000007</v>
      </c>
      <c r="I2085" s="9">
        <v>3500</v>
      </c>
      <c r="J2085" s="10">
        <v>1575.0000000000002</v>
      </c>
      <c r="K2085" s="10">
        <v>551.25</v>
      </c>
      <c r="L2085" s="11">
        <v>0.35</v>
      </c>
      <c r="M2085" s="28">
        <v>1023.7500000000002</v>
      </c>
    </row>
    <row r="2086" spans="1:13" ht="15.75" customHeight="1" x14ac:dyDescent="0.25">
      <c r="A2086" s="6" t="s">
        <v>27</v>
      </c>
      <c r="B2086" s="6">
        <v>1128299</v>
      </c>
      <c r="C2086" s="7">
        <v>44523</v>
      </c>
      <c r="D2086" s="6" t="s">
        <v>28</v>
      </c>
      <c r="E2086" s="6" t="s">
        <v>80</v>
      </c>
      <c r="F2086" s="6" t="s">
        <v>81</v>
      </c>
      <c r="G2086" s="6" t="s">
        <v>21</v>
      </c>
      <c r="H2086" s="8">
        <v>0.55000000000000004</v>
      </c>
      <c r="I2086" s="9">
        <v>3000</v>
      </c>
      <c r="J2086" s="10">
        <v>1650.0000000000002</v>
      </c>
      <c r="K2086" s="10">
        <v>495.00000000000006</v>
      </c>
      <c r="L2086" s="11">
        <v>0.3</v>
      </c>
      <c r="M2086" s="28">
        <v>1155.0000000000002</v>
      </c>
    </row>
    <row r="2087" spans="1:13" ht="15.75" customHeight="1" x14ac:dyDescent="0.25">
      <c r="A2087" s="6" t="s">
        <v>27</v>
      </c>
      <c r="B2087" s="6">
        <v>1128299</v>
      </c>
      <c r="C2087" s="7">
        <v>44523</v>
      </c>
      <c r="D2087" s="6" t="s">
        <v>28</v>
      </c>
      <c r="E2087" s="6" t="s">
        <v>80</v>
      </c>
      <c r="F2087" s="6" t="s">
        <v>81</v>
      </c>
      <c r="G2087" s="6" t="s">
        <v>22</v>
      </c>
      <c r="H2087" s="8">
        <v>0.60000000000000009</v>
      </c>
      <c r="I2087" s="9">
        <v>4250</v>
      </c>
      <c r="J2087" s="10">
        <v>2550.0000000000005</v>
      </c>
      <c r="K2087" s="10">
        <v>637.50000000000011</v>
      </c>
      <c r="L2087" s="11">
        <v>0.25</v>
      </c>
      <c r="M2087" s="28">
        <v>1912.5000000000005</v>
      </c>
    </row>
    <row r="2088" spans="1:13" ht="15.75" customHeight="1" x14ac:dyDescent="0.25">
      <c r="A2088" s="6" t="s">
        <v>27</v>
      </c>
      <c r="B2088" s="6">
        <v>1128299</v>
      </c>
      <c r="C2088" s="7">
        <v>44552</v>
      </c>
      <c r="D2088" s="6" t="s">
        <v>28</v>
      </c>
      <c r="E2088" s="6" t="s">
        <v>80</v>
      </c>
      <c r="F2088" s="6" t="s">
        <v>81</v>
      </c>
      <c r="G2088" s="6" t="s">
        <v>17</v>
      </c>
      <c r="H2088" s="8">
        <v>0.45000000000000007</v>
      </c>
      <c r="I2088" s="9">
        <v>6250</v>
      </c>
      <c r="J2088" s="10">
        <v>2812.5000000000005</v>
      </c>
      <c r="K2088" s="10">
        <v>984.37500000000011</v>
      </c>
      <c r="L2088" s="11">
        <v>0.35</v>
      </c>
      <c r="M2088" s="28">
        <v>1828.1250000000005</v>
      </c>
    </row>
    <row r="2089" spans="1:13" ht="15.75" customHeight="1" x14ac:dyDescent="0.25">
      <c r="A2089" s="6" t="s">
        <v>27</v>
      </c>
      <c r="B2089" s="6">
        <v>1128299</v>
      </c>
      <c r="C2089" s="7">
        <v>44552</v>
      </c>
      <c r="D2089" s="6" t="s">
        <v>28</v>
      </c>
      <c r="E2089" s="6" t="s">
        <v>80</v>
      </c>
      <c r="F2089" s="6" t="s">
        <v>81</v>
      </c>
      <c r="G2089" s="6" t="s">
        <v>18</v>
      </c>
      <c r="H2089" s="8">
        <v>0.50000000000000011</v>
      </c>
      <c r="I2089" s="9">
        <v>6250</v>
      </c>
      <c r="J2089" s="10">
        <v>3125.0000000000009</v>
      </c>
      <c r="K2089" s="10">
        <v>1250.0000000000005</v>
      </c>
      <c r="L2089" s="11">
        <v>0.4</v>
      </c>
      <c r="M2089" s="28">
        <v>1875.0000000000005</v>
      </c>
    </row>
    <row r="2090" spans="1:13" ht="15.75" customHeight="1" x14ac:dyDescent="0.25">
      <c r="A2090" s="6" t="s">
        <v>27</v>
      </c>
      <c r="B2090" s="6">
        <v>1128299</v>
      </c>
      <c r="C2090" s="7">
        <v>44552</v>
      </c>
      <c r="D2090" s="6" t="s">
        <v>28</v>
      </c>
      <c r="E2090" s="6" t="s">
        <v>80</v>
      </c>
      <c r="F2090" s="6" t="s">
        <v>81</v>
      </c>
      <c r="G2090" s="6" t="s">
        <v>19</v>
      </c>
      <c r="H2090" s="8">
        <v>0.45000000000000007</v>
      </c>
      <c r="I2090" s="9">
        <v>4250</v>
      </c>
      <c r="J2090" s="10">
        <v>1912.5000000000002</v>
      </c>
      <c r="K2090" s="10">
        <v>669.375</v>
      </c>
      <c r="L2090" s="11">
        <v>0.35</v>
      </c>
      <c r="M2090" s="28">
        <v>1243.1250000000002</v>
      </c>
    </row>
    <row r="2091" spans="1:13" ht="15.75" customHeight="1" x14ac:dyDescent="0.25">
      <c r="A2091" s="6" t="s">
        <v>27</v>
      </c>
      <c r="B2091" s="6">
        <v>1128299</v>
      </c>
      <c r="C2091" s="7">
        <v>44552</v>
      </c>
      <c r="D2091" s="6" t="s">
        <v>28</v>
      </c>
      <c r="E2091" s="6" t="s">
        <v>80</v>
      </c>
      <c r="F2091" s="6" t="s">
        <v>81</v>
      </c>
      <c r="G2091" s="6" t="s">
        <v>20</v>
      </c>
      <c r="H2091" s="8">
        <v>0.45000000000000007</v>
      </c>
      <c r="I2091" s="9">
        <v>4250</v>
      </c>
      <c r="J2091" s="10">
        <v>1912.5000000000002</v>
      </c>
      <c r="K2091" s="10">
        <v>669.375</v>
      </c>
      <c r="L2091" s="11">
        <v>0.35</v>
      </c>
      <c r="M2091" s="28">
        <v>1243.1250000000002</v>
      </c>
    </row>
    <row r="2092" spans="1:13" ht="15.75" customHeight="1" x14ac:dyDescent="0.25">
      <c r="A2092" s="6" t="s">
        <v>27</v>
      </c>
      <c r="B2092" s="6">
        <v>1128299</v>
      </c>
      <c r="C2092" s="7">
        <v>44552</v>
      </c>
      <c r="D2092" s="6" t="s">
        <v>28</v>
      </c>
      <c r="E2092" s="6" t="s">
        <v>80</v>
      </c>
      <c r="F2092" s="6" t="s">
        <v>81</v>
      </c>
      <c r="G2092" s="6" t="s">
        <v>21</v>
      </c>
      <c r="H2092" s="8">
        <v>0.55000000000000004</v>
      </c>
      <c r="I2092" s="9">
        <v>3500</v>
      </c>
      <c r="J2092" s="10">
        <v>1925.0000000000002</v>
      </c>
      <c r="K2092" s="10">
        <v>577.5</v>
      </c>
      <c r="L2092" s="11">
        <v>0.3</v>
      </c>
      <c r="M2092" s="28">
        <v>1347.5000000000002</v>
      </c>
    </row>
    <row r="2093" spans="1:13" ht="15.75" customHeight="1" x14ac:dyDescent="0.25">
      <c r="A2093" s="6" t="s">
        <v>27</v>
      </c>
      <c r="B2093" s="6">
        <v>1128299</v>
      </c>
      <c r="C2093" s="7">
        <v>44552</v>
      </c>
      <c r="D2093" s="6" t="s">
        <v>28</v>
      </c>
      <c r="E2093" s="6" t="s">
        <v>80</v>
      </c>
      <c r="F2093" s="6" t="s">
        <v>81</v>
      </c>
      <c r="G2093" s="6" t="s">
        <v>22</v>
      </c>
      <c r="H2093" s="8">
        <v>0.60000000000000009</v>
      </c>
      <c r="I2093" s="9">
        <v>4500</v>
      </c>
      <c r="J2093" s="10">
        <v>2700.0000000000005</v>
      </c>
      <c r="K2093" s="10">
        <v>675.00000000000011</v>
      </c>
      <c r="L2093" s="11">
        <v>0.25</v>
      </c>
      <c r="M2093" s="28">
        <v>2025.0000000000005</v>
      </c>
    </row>
    <row r="2094" spans="1:13" ht="15.75" customHeight="1" x14ac:dyDescent="0.25">
      <c r="A2094" s="6" t="s">
        <v>27</v>
      </c>
      <c r="B2094" s="6">
        <v>1128299</v>
      </c>
      <c r="C2094" s="7">
        <v>44222</v>
      </c>
      <c r="D2094" s="6" t="s">
        <v>28</v>
      </c>
      <c r="E2094" s="6" t="s">
        <v>82</v>
      </c>
      <c r="F2094" s="6" t="s">
        <v>83</v>
      </c>
      <c r="G2094" s="6" t="s">
        <v>17</v>
      </c>
      <c r="H2094" s="8">
        <v>0.34999999999999992</v>
      </c>
      <c r="I2094" s="9">
        <v>4750</v>
      </c>
      <c r="J2094" s="10">
        <v>1662.4999999999995</v>
      </c>
      <c r="K2094" s="10">
        <v>581.87499999999977</v>
      </c>
      <c r="L2094" s="11">
        <v>0.35</v>
      </c>
      <c r="M2094" s="28">
        <v>1080.6249999999998</v>
      </c>
    </row>
    <row r="2095" spans="1:13" ht="15.75" customHeight="1" x14ac:dyDescent="0.25">
      <c r="A2095" s="6" t="s">
        <v>27</v>
      </c>
      <c r="B2095" s="6">
        <v>1128299</v>
      </c>
      <c r="C2095" s="7">
        <v>44222</v>
      </c>
      <c r="D2095" s="6" t="s">
        <v>28</v>
      </c>
      <c r="E2095" s="6" t="s">
        <v>82</v>
      </c>
      <c r="F2095" s="6" t="s">
        <v>83</v>
      </c>
      <c r="G2095" s="6" t="s">
        <v>18</v>
      </c>
      <c r="H2095" s="8">
        <v>0.45</v>
      </c>
      <c r="I2095" s="9">
        <v>4750</v>
      </c>
      <c r="J2095" s="10">
        <v>2137.5</v>
      </c>
      <c r="K2095" s="10">
        <v>855</v>
      </c>
      <c r="L2095" s="11">
        <v>0.4</v>
      </c>
      <c r="M2095" s="28">
        <v>1282.5</v>
      </c>
    </row>
    <row r="2096" spans="1:13" ht="15.75" customHeight="1" x14ac:dyDescent="0.25">
      <c r="A2096" s="6" t="s">
        <v>27</v>
      </c>
      <c r="B2096" s="6">
        <v>1128299</v>
      </c>
      <c r="C2096" s="7">
        <v>44222</v>
      </c>
      <c r="D2096" s="6" t="s">
        <v>28</v>
      </c>
      <c r="E2096" s="6" t="s">
        <v>82</v>
      </c>
      <c r="F2096" s="6" t="s">
        <v>83</v>
      </c>
      <c r="G2096" s="6" t="s">
        <v>19</v>
      </c>
      <c r="H2096" s="8">
        <v>0.45</v>
      </c>
      <c r="I2096" s="9">
        <v>4750</v>
      </c>
      <c r="J2096" s="10">
        <v>2137.5</v>
      </c>
      <c r="K2096" s="10">
        <v>748.125</v>
      </c>
      <c r="L2096" s="11">
        <v>0.35</v>
      </c>
      <c r="M2096" s="28">
        <v>1389.375</v>
      </c>
    </row>
    <row r="2097" spans="1:13" ht="15.75" customHeight="1" x14ac:dyDescent="0.25">
      <c r="A2097" s="6" t="s">
        <v>27</v>
      </c>
      <c r="B2097" s="6">
        <v>1128299</v>
      </c>
      <c r="C2097" s="7">
        <v>44222</v>
      </c>
      <c r="D2097" s="6" t="s">
        <v>28</v>
      </c>
      <c r="E2097" s="6" t="s">
        <v>82</v>
      </c>
      <c r="F2097" s="6" t="s">
        <v>83</v>
      </c>
      <c r="G2097" s="6" t="s">
        <v>20</v>
      </c>
      <c r="H2097" s="8">
        <v>0.45</v>
      </c>
      <c r="I2097" s="9">
        <v>3250</v>
      </c>
      <c r="J2097" s="10">
        <v>1462.5</v>
      </c>
      <c r="K2097" s="10">
        <v>511.87499999999994</v>
      </c>
      <c r="L2097" s="11">
        <v>0.35</v>
      </c>
      <c r="M2097" s="28">
        <v>950.625</v>
      </c>
    </row>
    <row r="2098" spans="1:13" ht="15.75" customHeight="1" x14ac:dyDescent="0.25">
      <c r="A2098" s="6" t="s">
        <v>27</v>
      </c>
      <c r="B2098" s="6">
        <v>1128299</v>
      </c>
      <c r="C2098" s="7">
        <v>44222</v>
      </c>
      <c r="D2098" s="6" t="s">
        <v>28</v>
      </c>
      <c r="E2098" s="6" t="s">
        <v>82</v>
      </c>
      <c r="F2098" s="6" t="s">
        <v>83</v>
      </c>
      <c r="G2098" s="6" t="s">
        <v>21</v>
      </c>
      <c r="H2098" s="8">
        <v>0.50000000000000011</v>
      </c>
      <c r="I2098" s="9">
        <v>2750</v>
      </c>
      <c r="J2098" s="10">
        <v>1375.0000000000002</v>
      </c>
      <c r="K2098" s="10">
        <v>412.50000000000006</v>
      </c>
      <c r="L2098" s="11">
        <v>0.3</v>
      </c>
      <c r="M2098" s="28">
        <v>962.50000000000023</v>
      </c>
    </row>
    <row r="2099" spans="1:13" ht="15.75" customHeight="1" x14ac:dyDescent="0.25">
      <c r="A2099" s="6" t="s">
        <v>27</v>
      </c>
      <c r="B2099" s="6">
        <v>1128299</v>
      </c>
      <c r="C2099" s="7">
        <v>44222</v>
      </c>
      <c r="D2099" s="6" t="s">
        <v>28</v>
      </c>
      <c r="E2099" s="6" t="s">
        <v>82</v>
      </c>
      <c r="F2099" s="6" t="s">
        <v>83</v>
      </c>
      <c r="G2099" s="6" t="s">
        <v>22</v>
      </c>
      <c r="H2099" s="8">
        <v>0.45</v>
      </c>
      <c r="I2099" s="9">
        <v>4750</v>
      </c>
      <c r="J2099" s="10">
        <v>2137.5</v>
      </c>
      <c r="K2099" s="10">
        <v>534.375</v>
      </c>
      <c r="L2099" s="11">
        <v>0.25</v>
      </c>
      <c r="M2099" s="28">
        <v>1603.125</v>
      </c>
    </row>
    <row r="2100" spans="1:13" ht="15.75" customHeight="1" x14ac:dyDescent="0.25">
      <c r="A2100" s="6" t="s">
        <v>27</v>
      </c>
      <c r="B2100" s="6">
        <v>1128299</v>
      </c>
      <c r="C2100" s="7">
        <v>44253</v>
      </c>
      <c r="D2100" s="6" t="s">
        <v>28</v>
      </c>
      <c r="E2100" s="6" t="s">
        <v>82</v>
      </c>
      <c r="F2100" s="6" t="s">
        <v>83</v>
      </c>
      <c r="G2100" s="6" t="s">
        <v>17</v>
      </c>
      <c r="H2100" s="8">
        <v>0.34999999999999992</v>
      </c>
      <c r="I2100" s="9">
        <v>5250</v>
      </c>
      <c r="J2100" s="10">
        <v>1837.4999999999995</v>
      </c>
      <c r="K2100" s="10">
        <v>643.12499999999977</v>
      </c>
      <c r="L2100" s="11">
        <v>0.35</v>
      </c>
      <c r="M2100" s="28">
        <v>1194.3749999999998</v>
      </c>
    </row>
    <row r="2101" spans="1:13" ht="15.75" customHeight="1" x14ac:dyDescent="0.25">
      <c r="A2101" s="6" t="s">
        <v>27</v>
      </c>
      <c r="B2101" s="6">
        <v>1128299</v>
      </c>
      <c r="C2101" s="7">
        <v>44253</v>
      </c>
      <c r="D2101" s="6" t="s">
        <v>28</v>
      </c>
      <c r="E2101" s="6" t="s">
        <v>82</v>
      </c>
      <c r="F2101" s="6" t="s">
        <v>83</v>
      </c>
      <c r="G2101" s="6" t="s">
        <v>18</v>
      </c>
      <c r="H2101" s="8">
        <v>0.45</v>
      </c>
      <c r="I2101" s="9">
        <v>4250</v>
      </c>
      <c r="J2101" s="10">
        <v>1912.5</v>
      </c>
      <c r="K2101" s="10">
        <v>765</v>
      </c>
      <c r="L2101" s="11">
        <v>0.4</v>
      </c>
      <c r="M2101" s="28">
        <v>1147.5</v>
      </c>
    </row>
    <row r="2102" spans="1:13" ht="15.75" customHeight="1" x14ac:dyDescent="0.25">
      <c r="A2102" s="6" t="s">
        <v>27</v>
      </c>
      <c r="B2102" s="6">
        <v>1128299</v>
      </c>
      <c r="C2102" s="7">
        <v>44253</v>
      </c>
      <c r="D2102" s="6" t="s">
        <v>28</v>
      </c>
      <c r="E2102" s="6" t="s">
        <v>82</v>
      </c>
      <c r="F2102" s="6" t="s">
        <v>83</v>
      </c>
      <c r="G2102" s="6" t="s">
        <v>19</v>
      </c>
      <c r="H2102" s="8">
        <v>0.45</v>
      </c>
      <c r="I2102" s="9">
        <v>4250</v>
      </c>
      <c r="J2102" s="10">
        <v>1912.5</v>
      </c>
      <c r="K2102" s="10">
        <v>669.375</v>
      </c>
      <c r="L2102" s="11">
        <v>0.35</v>
      </c>
      <c r="M2102" s="28">
        <v>1243.125</v>
      </c>
    </row>
    <row r="2103" spans="1:13" ht="15.75" customHeight="1" x14ac:dyDescent="0.25">
      <c r="A2103" s="6" t="s">
        <v>27</v>
      </c>
      <c r="B2103" s="6">
        <v>1128299</v>
      </c>
      <c r="C2103" s="7">
        <v>44253</v>
      </c>
      <c r="D2103" s="6" t="s">
        <v>28</v>
      </c>
      <c r="E2103" s="6" t="s">
        <v>82</v>
      </c>
      <c r="F2103" s="6" t="s">
        <v>83</v>
      </c>
      <c r="G2103" s="6" t="s">
        <v>20</v>
      </c>
      <c r="H2103" s="8">
        <v>0.45</v>
      </c>
      <c r="I2103" s="9">
        <v>2750</v>
      </c>
      <c r="J2103" s="10">
        <v>1237.5</v>
      </c>
      <c r="K2103" s="10">
        <v>433.125</v>
      </c>
      <c r="L2103" s="11">
        <v>0.35</v>
      </c>
      <c r="M2103" s="28">
        <v>804.375</v>
      </c>
    </row>
    <row r="2104" spans="1:13" ht="15.75" customHeight="1" x14ac:dyDescent="0.25">
      <c r="A2104" s="6" t="s">
        <v>27</v>
      </c>
      <c r="B2104" s="6">
        <v>1128299</v>
      </c>
      <c r="C2104" s="7">
        <v>44253</v>
      </c>
      <c r="D2104" s="6" t="s">
        <v>28</v>
      </c>
      <c r="E2104" s="6" t="s">
        <v>82</v>
      </c>
      <c r="F2104" s="6" t="s">
        <v>83</v>
      </c>
      <c r="G2104" s="6" t="s">
        <v>21</v>
      </c>
      <c r="H2104" s="8">
        <v>0.50000000000000011</v>
      </c>
      <c r="I2104" s="9">
        <v>2000</v>
      </c>
      <c r="J2104" s="10">
        <v>1000.0000000000002</v>
      </c>
      <c r="K2104" s="10">
        <v>300.00000000000006</v>
      </c>
      <c r="L2104" s="11">
        <v>0.3</v>
      </c>
      <c r="M2104" s="28">
        <v>700.00000000000023</v>
      </c>
    </row>
    <row r="2105" spans="1:13" ht="15.75" customHeight="1" x14ac:dyDescent="0.25">
      <c r="A2105" s="6" t="s">
        <v>27</v>
      </c>
      <c r="B2105" s="6">
        <v>1128299</v>
      </c>
      <c r="C2105" s="7">
        <v>44253</v>
      </c>
      <c r="D2105" s="6" t="s">
        <v>28</v>
      </c>
      <c r="E2105" s="6" t="s">
        <v>82</v>
      </c>
      <c r="F2105" s="6" t="s">
        <v>83</v>
      </c>
      <c r="G2105" s="6" t="s">
        <v>22</v>
      </c>
      <c r="H2105" s="8">
        <v>0.45</v>
      </c>
      <c r="I2105" s="9">
        <v>4000</v>
      </c>
      <c r="J2105" s="10">
        <v>1800</v>
      </c>
      <c r="K2105" s="10">
        <v>450</v>
      </c>
      <c r="L2105" s="11">
        <v>0.25</v>
      </c>
      <c r="M2105" s="28">
        <v>1350</v>
      </c>
    </row>
    <row r="2106" spans="1:13" ht="15.75" customHeight="1" x14ac:dyDescent="0.25">
      <c r="A2106" s="6" t="s">
        <v>27</v>
      </c>
      <c r="B2106" s="6">
        <v>1128299</v>
      </c>
      <c r="C2106" s="7">
        <v>44280</v>
      </c>
      <c r="D2106" s="6" t="s">
        <v>28</v>
      </c>
      <c r="E2106" s="6" t="s">
        <v>82</v>
      </c>
      <c r="F2106" s="6" t="s">
        <v>83</v>
      </c>
      <c r="G2106" s="6" t="s">
        <v>17</v>
      </c>
      <c r="H2106" s="8">
        <v>0.45</v>
      </c>
      <c r="I2106" s="9">
        <v>5500</v>
      </c>
      <c r="J2106" s="10">
        <v>2475</v>
      </c>
      <c r="K2106" s="10">
        <v>866.25</v>
      </c>
      <c r="L2106" s="11">
        <v>0.35</v>
      </c>
      <c r="M2106" s="28">
        <v>1608.75</v>
      </c>
    </row>
    <row r="2107" spans="1:13" ht="15.75" customHeight="1" x14ac:dyDescent="0.25">
      <c r="A2107" s="6" t="s">
        <v>27</v>
      </c>
      <c r="B2107" s="6">
        <v>1128299</v>
      </c>
      <c r="C2107" s="7">
        <v>44280</v>
      </c>
      <c r="D2107" s="6" t="s">
        <v>28</v>
      </c>
      <c r="E2107" s="6" t="s">
        <v>82</v>
      </c>
      <c r="F2107" s="6" t="s">
        <v>83</v>
      </c>
      <c r="G2107" s="6" t="s">
        <v>18</v>
      </c>
      <c r="H2107" s="8">
        <v>0.55000000000000004</v>
      </c>
      <c r="I2107" s="9">
        <v>4000</v>
      </c>
      <c r="J2107" s="10">
        <v>2200</v>
      </c>
      <c r="K2107" s="10">
        <v>880</v>
      </c>
      <c r="L2107" s="11">
        <v>0.4</v>
      </c>
      <c r="M2107" s="28">
        <v>1320</v>
      </c>
    </row>
    <row r="2108" spans="1:13" ht="15.75" customHeight="1" x14ac:dyDescent="0.25">
      <c r="A2108" s="6" t="s">
        <v>27</v>
      </c>
      <c r="B2108" s="6">
        <v>1128299</v>
      </c>
      <c r="C2108" s="7">
        <v>44280</v>
      </c>
      <c r="D2108" s="6" t="s">
        <v>28</v>
      </c>
      <c r="E2108" s="6" t="s">
        <v>82</v>
      </c>
      <c r="F2108" s="6" t="s">
        <v>83</v>
      </c>
      <c r="G2108" s="6" t="s">
        <v>19</v>
      </c>
      <c r="H2108" s="8">
        <v>0.55000000000000004</v>
      </c>
      <c r="I2108" s="9">
        <v>4000</v>
      </c>
      <c r="J2108" s="10">
        <v>2200</v>
      </c>
      <c r="K2108" s="10">
        <v>770</v>
      </c>
      <c r="L2108" s="11">
        <v>0.35</v>
      </c>
      <c r="M2108" s="28">
        <v>1430</v>
      </c>
    </row>
    <row r="2109" spans="1:13" ht="15.75" customHeight="1" x14ac:dyDescent="0.25">
      <c r="A2109" s="6" t="s">
        <v>27</v>
      </c>
      <c r="B2109" s="6">
        <v>1128299</v>
      </c>
      <c r="C2109" s="7">
        <v>44280</v>
      </c>
      <c r="D2109" s="6" t="s">
        <v>28</v>
      </c>
      <c r="E2109" s="6" t="s">
        <v>82</v>
      </c>
      <c r="F2109" s="6" t="s">
        <v>83</v>
      </c>
      <c r="G2109" s="6" t="s">
        <v>20</v>
      </c>
      <c r="H2109" s="8">
        <v>0.55000000000000004</v>
      </c>
      <c r="I2109" s="9">
        <v>2750</v>
      </c>
      <c r="J2109" s="10">
        <v>1512.5000000000002</v>
      </c>
      <c r="K2109" s="10">
        <v>529.375</v>
      </c>
      <c r="L2109" s="11">
        <v>0.35</v>
      </c>
      <c r="M2109" s="28">
        <v>983.12500000000023</v>
      </c>
    </row>
    <row r="2110" spans="1:13" ht="15.75" customHeight="1" x14ac:dyDescent="0.25">
      <c r="A2110" s="6" t="s">
        <v>27</v>
      </c>
      <c r="B2110" s="6">
        <v>1128299</v>
      </c>
      <c r="C2110" s="7">
        <v>44280</v>
      </c>
      <c r="D2110" s="6" t="s">
        <v>28</v>
      </c>
      <c r="E2110" s="6" t="s">
        <v>82</v>
      </c>
      <c r="F2110" s="6" t="s">
        <v>83</v>
      </c>
      <c r="G2110" s="6" t="s">
        <v>21</v>
      </c>
      <c r="H2110" s="8">
        <v>0.60000000000000009</v>
      </c>
      <c r="I2110" s="9">
        <v>1750</v>
      </c>
      <c r="J2110" s="10">
        <v>1050.0000000000002</v>
      </c>
      <c r="K2110" s="10">
        <v>315.00000000000006</v>
      </c>
      <c r="L2110" s="11">
        <v>0.3</v>
      </c>
      <c r="M2110" s="28">
        <v>735.00000000000023</v>
      </c>
    </row>
    <row r="2111" spans="1:13" ht="15.75" customHeight="1" x14ac:dyDescent="0.25">
      <c r="A2111" s="6" t="s">
        <v>27</v>
      </c>
      <c r="B2111" s="6">
        <v>1128299</v>
      </c>
      <c r="C2111" s="7">
        <v>44280</v>
      </c>
      <c r="D2111" s="6" t="s">
        <v>28</v>
      </c>
      <c r="E2111" s="6" t="s">
        <v>82</v>
      </c>
      <c r="F2111" s="6" t="s">
        <v>83</v>
      </c>
      <c r="G2111" s="6" t="s">
        <v>22</v>
      </c>
      <c r="H2111" s="8">
        <v>0.55000000000000004</v>
      </c>
      <c r="I2111" s="9">
        <v>3750</v>
      </c>
      <c r="J2111" s="10">
        <v>2062.5</v>
      </c>
      <c r="K2111" s="10">
        <v>515.625</v>
      </c>
      <c r="L2111" s="11">
        <v>0.25</v>
      </c>
      <c r="M2111" s="28">
        <v>1546.875</v>
      </c>
    </row>
    <row r="2112" spans="1:13" ht="15.75" customHeight="1" x14ac:dyDescent="0.25">
      <c r="A2112" s="6" t="s">
        <v>27</v>
      </c>
      <c r="B2112" s="6">
        <v>1128299</v>
      </c>
      <c r="C2112" s="7">
        <v>44312</v>
      </c>
      <c r="D2112" s="6" t="s">
        <v>28</v>
      </c>
      <c r="E2112" s="6" t="s">
        <v>82</v>
      </c>
      <c r="F2112" s="6" t="s">
        <v>83</v>
      </c>
      <c r="G2112" s="6" t="s">
        <v>17</v>
      </c>
      <c r="H2112" s="8">
        <v>0.55000000000000004</v>
      </c>
      <c r="I2112" s="9">
        <v>5500</v>
      </c>
      <c r="J2112" s="10">
        <v>3025.0000000000005</v>
      </c>
      <c r="K2112" s="10">
        <v>1058.75</v>
      </c>
      <c r="L2112" s="11">
        <v>0.35</v>
      </c>
      <c r="M2112" s="28">
        <v>1966.2500000000005</v>
      </c>
    </row>
    <row r="2113" spans="1:13" ht="15.75" customHeight="1" x14ac:dyDescent="0.25">
      <c r="A2113" s="6" t="s">
        <v>27</v>
      </c>
      <c r="B2113" s="6">
        <v>1128299</v>
      </c>
      <c r="C2113" s="7">
        <v>44312</v>
      </c>
      <c r="D2113" s="6" t="s">
        <v>28</v>
      </c>
      <c r="E2113" s="6" t="s">
        <v>82</v>
      </c>
      <c r="F2113" s="6" t="s">
        <v>83</v>
      </c>
      <c r="G2113" s="6" t="s">
        <v>18</v>
      </c>
      <c r="H2113" s="8">
        <v>0.60000000000000009</v>
      </c>
      <c r="I2113" s="9">
        <v>3500</v>
      </c>
      <c r="J2113" s="10">
        <v>2100.0000000000005</v>
      </c>
      <c r="K2113" s="10">
        <v>840.00000000000023</v>
      </c>
      <c r="L2113" s="11">
        <v>0.4</v>
      </c>
      <c r="M2113" s="28">
        <v>1260.0000000000002</v>
      </c>
    </row>
    <row r="2114" spans="1:13" ht="15.75" customHeight="1" x14ac:dyDescent="0.25">
      <c r="A2114" s="6" t="s">
        <v>27</v>
      </c>
      <c r="B2114" s="6">
        <v>1128299</v>
      </c>
      <c r="C2114" s="7">
        <v>44312</v>
      </c>
      <c r="D2114" s="6" t="s">
        <v>28</v>
      </c>
      <c r="E2114" s="6" t="s">
        <v>82</v>
      </c>
      <c r="F2114" s="6" t="s">
        <v>83</v>
      </c>
      <c r="G2114" s="6" t="s">
        <v>19</v>
      </c>
      <c r="H2114" s="8">
        <v>0.60000000000000009</v>
      </c>
      <c r="I2114" s="9">
        <v>4000</v>
      </c>
      <c r="J2114" s="10">
        <v>2400.0000000000005</v>
      </c>
      <c r="K2114" s="10">
        <v>840.00000000000011</v>
      </c>
      <c r="L2114" s="11">
        <v>0.35</v>
      </c>
      <c r="M2114" s="28">
        <v>1560.0000000000005</v>
      </c>
    </row>
    <row r="2115" spans="1:13" ht="15.75" customHeight="1" x14ac:dyDescent="0.25">
      <c r="A2115" s="6" t="s">
        <v>27</v>
      </c>
      <c r="B2115" s="6">
        <v>1128299</v>
      </c>
      <c r="C2115" s="7">
        <v>44312</v>
      </c>
      <c r="D2115" s="6" t="s">
        <v>28</v>
      </c>
      <c r="E2115" s="6" t="s">
        <v>82</v>
      </c>
      <c r="F2115" s="6" t="s">
        <v>83</v>
      </c>
      <c r="G2115" s="6" t="s">
        <v>20</v>
      </c>
      <c r="H2115" s="8">
        <v>0.55000000000000004</v>
      </c>
      <c r="I2115" s="9">
        <v>3000</v>
      </c>
      <c r="J2115" s="10">
        <v>1650.0000000000002</v>
      </c>
      <c r="K2115" s="10">
        <v>577.5</v>
      </c>
      <c r="L2115" s="11">
        <v>0.35</v>
      </c>
      <c r="M2115" s="28">
        <v>1072.5000000000002</v>
      </c>
    </row>
    <row r="2116" spans="1:13" ht="15.75" customHeight="1" x14ac:dyDescent="0.25">
      <c r="A2116" s="6" t="s">
        <v>27</v>
      </c>
      <c r="B2116" s="6">
        <v>1128299</v>
      </c>
      <c r="C2116" s="7">
        <v>44312</v>
      </c>
      <c r="D2116" s="6" t="s">
        <v>28</v>
      </c>
      <c r="E2116" s="6" t="s">
        <v>82</v>
      </c>
      <c r="F2116" s="6" t="s">
        <v>83</v>
      </c>
      <c r="G2116" s="6" t="s">
        <v>21</v>
      </c>
      <c r="H2116" s="8">
        <v>0.60000000000000009</v>
      </c>
      <c r="I2116" s="9">
        <v>2000</v>
      </c>
      <c r="J2116" s="10">
        <v>1200.0000000000002</v>
      </c>
      <c r="K2116" s="10">
        <v>360.00000000000006</v>
      </c>
      <c r="L2116" s="11">
        <v>0.3</v>
      </c>
      <c r="M2116" s="28">
        <v>840.00000000000023</v>
      </c>
    </row>
    <row r="2117" spans="1:13" ht="15.75" customHeight="1" x14ac:dyDescent="0.25">
      <c r="A2117" s="6" t="s">
        <v>27</v>
      </c>
      <c r="B2117" s="6">
        <v>1128299</v>
      </c>
      <c r="C2117" s="7">
        <v>44312</v>
      </c>
      <c r="D2117" s="6" t="s">
        <v>28</v>
      </c>
      <c r="E2117" s="6" t="s">
        <v>82</v>
      </c>
      <c r="F2117" s="6" t="s">
        <v>83</v>
      </c>
      <c r="G2117" s="6" t="s">
        <v>22</v>
      </c>
      <c r="H2117" s="8">
        <v>0.75000000000000011</v>
      </c>
      <c r="I2117" s="9">
        <v>3750</v>
      </c>
      <c r="J2117" s="10">
        <v>2812.5000000000005</v>
      </c>
      <c r="K2117" s="10">
        <v>703.12500000000011</v>
      </c>
      <c r="L2117" s="11">
        <v>0.25</v>
      </c>
      <c r="M2117" s="28">
        <v>2109.3750000000005</v>
      </c>
    </row>
    <row r="2118" spans="1:13" ht="15.75" customHeight="1" x14ac:dyDescent="0.25">
      <c r="A2118" s="6" t="s">
        <v>27</v>
      </c>
      <c r="B2118" s="6">
        <v>1128299</v>
      </c>
      <c r="C2118" s="7">
        <v>44343</v>
      </c>
      <c r="D2118" s="6" t="s">
        <v>28</v>
      </c>
      <c r="E2118" s="6" t="s">
        <v>82</v>
      </c>
      <c r="F2118" s="6" t="s">
        <v>83</v>
      </c>
      <c r="G2118" s="6" t="s">
        <v>17</v>
      </c>
      <c r="H2118" s="8">
        <v>0.55000000000000004</v>
      </c>
      <c r="I2118" s="9">
        <v>5750</v>
      </c>
      <c r="J2118" s="10">
        <v>3162.5000000000005</v>
      </c>
      <c r="K2118" s="10">
        <v>1106.875</v>
      </c>
      <c r="L2118" s="11">
        <v>0.35</v>
      </c>
      <c r="M2118" s="28">
        <v>2055.6250000000005</v>
      </c>
    </row>
    <row r="2119" spans="1:13" ht="15.75" customHeight="1" x14ac:dyDescent="0.25">
      <c r="A2119" s="6" t="s">
        <v>27</v>
      </c>
      <c r="B2119" s="6">
        <v>1128299</v>
      </c>
      <c r="C2119" s="7">
        <v>44343</v>
      </c>
      <c r="D2119" s="6" t="s">
        <v>28</v>
      </c>
      <c r="E2119" s="6" t="s">
        <v>82</v>
      </c>
      <c r="F2119" s="6" t="s">
        <v>83</v>
      </c>
      <c r="G2119" s="6" t="s">
        <v>18</v>
      </c>
      <c r="H2119" s="8">
        <v>0.60000000000000009</v>
      </c>
      <c r="I2119" s="9">
        <v>4250</v>
      </c>
      <c r="J2119" s="10">
        <v>2550.0000000000005</v>
      </c>
      <c r="K2119" s="10">
        <v>1020.0000000000002</v>
      </c>
      <c r="L2119" s="11">
        <v>0.4</v>
      </c>
      <c r="M2119" s="28">
        <v>1530.0000000000002</v>
      </c>
    </row>
    <row r="2120" spans="1:13" ht="15.75" customHeight="1" x14ac:dyDescent="0.25">
      <c r="A2120" s="6" t="s">
        <v>27</v>
      </c>
      <c r="B2120" s="6">
        <v>1128299</v>
      </c>
      <c r="C2120" s="7">
        <v>44343</v>
      </c>
      <c r="D2120" s="6" t="s">
        <v>28</v>
      </c>
      <c r="E2120" s="6" t="s">
        <v>82</v>
      </c>
      <c r="F2120" s="6" t="s">
        <v>83</v>
      </c>
      <c r="G2120" s="6" t="s">
        <v>19</v>
      </c>
      <c r="H2120" s="8">
        <v>0.60000000000000009</v>
      </c>
      <c r="I2120" s="9">
        <v>4500</v>
      </c>
      <c r="J2120" s="10">
        <v>2700.0000000000005</v>
      </c>
      <c r="K2120" s="10">
        <v>945.00000000000011</v>
      </c>
      <c r="L2120" s="11">
        <v>0.35</v>
      </c>
      <c r="M2120" s="28">
        <v>1755.0000000000005</v>
      </c>
    </row>
    <row r="2121" spans="1:13" ht="15.75" customHeight="1" x14ac:dyDescent="0.25">
      <c r="A2121" s="6" t="s">
        <v>27</v>
      </c>
      <c r="B2121" s="6">
        <v>1128299</v>
      </c>
      <c r="C2121" s="7">
        <v>44343</v>
      </c>
      <c r="D2121" s="6" t="s">
        <v>28</v>
      </c>
      <c r="E2121" s="6" t="s">
        <v>82</v>
      </c>
      <c r="F2121" s="6" t="s">
        <v>83</v>
      </c>
      <c r="G2121" s="6" t="s">
        <v>20</v>
      </c>
      <c r="H2121" s="8">
        <v>0.55000000000000004</v>
      </c>
      <c r="I2121" s="9">
        <v>3500</v>
      </c>
      <c r="J2121" s="10">
        <v>1925.0000000000002</v>
      </c>
      <c r="K2121" s="10">
        <v>673.75</v>
      </c>
      <c r="L2121" s="11">
        <v>0.35</v>
      </c>
      <c r="M2121" s="28">
        <v>1251.2500000000002</v>
      </c>
    </row>
    <row r="2122" spans="1:13" ht="15.75" customHeight="1" x14ac:dyDescent="0.25">
      <c r="A2122" s="6" t="s">
        <v>27</v>
      </c>
      <c r="B2122" s="6">
        <v>1128299</v>
      </c>
      <c r="C2122" s="7">
        <v>44343</v>
      </c>
      <c r="D2122" s="6" t="s">
        <v>28</v>
      </c>
      <c r="E2122" s="6" t="s">
        <v>82</v>
      </c>
      <c r="F2122" s="6" t="s">
        <v>83</v>
      </c>
      <c r="G2122" s="6" t="s">
        <v>21</v>
      </c>
      <c r="H2122" s="8">
        <v>0.60000000000000009</v>
      </c>
      <c r="I2122" s="9">
        <v>2500</v>
      </c>
      <c r="J2122" s="10">
        <v>1500.0000000000002</v>
      </c>
      <c r="K2122" s="10">
        <v>450.00000000000006</v>
      </c>
      <c r="L2122" s="11">
        <v>0.3</v>
      </c>
      <c r="M2122" s="28">
        <v>1050.0000000000002</v>
      </c>
    </row>
    <row r="2123" spans="1:13" ht="15.75" customHeight="1" x14ac:dyDescent="0.25">
      <c r="A2123" s="6" t="s">
        <v>27</v>
      </c>
      <c r="B2123" s="6">
        <v>1128299</v>
      </c>
      <c r="C2123" s="7">
        <v>44343</v>
      </c>
      <c r="D2123" s="6" t="s">
        <v>28</v>
      </c>
      <c r="E2123" s="6" t="s">
        <v>82</v>
      </c>
      <c r="F2123" s="6" t="s">
        <v>83</v>
      </c>
      <c r="G2123" s="6" t="s">
        <v>22</v>
      </c>
      <c r="H2123" s="8">
        <v>0.75000000000000011</v>
      </c>
      <c r="I2123" s="9">
        <v>4250</v>
      </c>
      <c r="J2123" s="10">
        <v>3187.5000000000005</v>
      </c>
      <c r="K2123" s="10">
        <v>796.87500000000011</v>
      </c>
      <c r="L2123" s="11">
        <v>0.25</v>
      </c>
      <c r="M2123" s="28">
        <v>2390.6250000000005</v>
      </c>
    </row>
    <row r="2124" spans="1:13" ht="15.75" customHeight="1" x14ac:dyDescent="0.25">
      <c r="A2124" s="6" t="s">
        <v>27</v>
      </c>
      <c r="B2124" s="6">
        <v>1128299</v>
      </c>
      <c r="C2124" s="7">
        <v>44373</v>
      </c>
      <c r="D2124" s="6" t="s">
        <v>28</v>
      </c>
      <c r="E2124" s="6" t="s">
        <v>82</v>
      </c>
      <c r="F2124" s="6" t="s">
        <v>83</v>
      </c>
      <c r="G2124" s="6" t="s">
        <v>17</v>
      </c>
      <c r="H2124" s="8">
        <v>0.55000000000000004</v>
      </c>
      <c r="I2124" s="9">
        <v>7000</v>
      </c>
      <c r="J2124" s="10">
        <v>3850.0000000000005</v>
      </c>
      <c r="K2124" s="10">
        <v>1347.5</v>
      </c>
      <c r="L2124" s="11">
        <v>0.35</v>
      </c>
      <c r="M2124" s="28">
        <v>2502.5000000000005</v>
      </c>
    </row>
    <row r="2125" spans="1:13" ht="15.75" customHeight="1" x14ac:dyDescent="0.25">
      <c r="A2125" s="6" t="s">
        <v>27</v>
      </c>
      <c r="B2125" s="6">
        <v>1128299</v>
      </c>
      <c r="C2125" s="7">
        <v>44373</v>
      </c>
      <c r="D2125" s="6" t="s">
        <v>28</v>
      </c>
      <c r="E2125" s="6" t="s">
        <v>82</v>
      </c>
      <c r="F2125" s="6" t="s">
        <v>83</v>
      </c>
      <c r="G2125" s="6" t="s">
        <v>18</v>
      </c>
      <c r="H2125" s="8">
        <v>0.60000000000000009</v>
      </c>
      <c r="I2125" s="9">
        <v>5500</v>
      </c>
      <c r="J2125" s="10">
        <v>3300.0000000000005</v>
      </c>
      <c r="K2125" s="10">
        <v>1320.0000000000002</v>
      </c>
      <c r="L2125" s="11">
        <v>0.4</v>
      </c>
      <c r="M2125" s="28">
        <v>1980.0000000000002</v>
      </c>
    </row>
    <row r="2126" spans="1:13" ht="15.75" customHeight="1" x14ac:dyDescent="0.25">
      <c r="A2126" s="6" t="s">
        <v>27</v>
      </c>
      <c r="B2126" s="6">
        <v>1128299</v>
      </c>
      <c r="C2126" s="7">
        <v>44373</v>
      </c>
      <c r="D2126" s="6" t="s">
        <v>28</v>
      </c>
      <c r="E2126" s="6" t="s">
        <v>82</v>
      </c>
      <c r="F2126" s="6" t="s">
        <v>83</v>
      </c>
      <c r="G2126" s="6" t="s">
        <v>19</v>
      </c>
      <c r="H2126" s="8">
        <v>0.60000000000000009</v>
      </c>
      <c r="I2126" s="9">
        <v>5500</v>
      </c>
      <c r="J2126" s="10">
        <v>3300.0000000000005</v>
      </c>
      <c r="K2126" s="10">
        <v>1155</v>
      </c>
      <c r="L2126" s="11">
        <v>0.35</v>
      </c>
      <c r="M2126" s="28">
        <v>2145.0000000000005</v>
      </c>
    </row>
    <row r="2127" spans="1:13" ht="15.75" customHeight="1" x14ac:dyDescent="0.25">
      <c r="A2127" s="6" t="s">
        <v>27</v>
      </c>
      <c r="B2127" s="6">
        <v>1128299</v>
      </c>
      <c r="C2127" s="7">
        <v>44373</v>
      </c>
      <c r="D2127" s="6" t="s">
        <v>28</v>
      </c>
      <c r="E2127" s="6" t="s">
        <v>82</v>
      </c>
      <c r="F2127" s="6" t="s">
        <v>83</v>
      </c>
      <c r="G2127" s="6" t="s">
        <v>20</v>
      </c>
      <c r="H2127" s="8">
        <v>0.55000000000000004</v>
      </c>
      <c r="I2127" s="9">
        <v>4250</v>
      </c>
      <c r="J2127" s="10">
        <v>2337.5</v>
      </c>
      <c r="K2127" s="10">
        <v>818.125</v>
      </c>
      <c r="L2127" s="11">
        <v>0.35</v>
      </c>
      <c r="M2127" s="28">
        <v>1519.375</v>
      </c>
    </row>
    <row r="2128" spans="1:13" ht="15.75" customHeight="1" x14ac:dyDescent="0.25">
      <c r="A2128" s="6" t="s">
        <v>27</v>
      </c>
      <c r="B2128" s="6">
        <v>1128299</v>
      </c>
      <c r="C2128" s="7">
        <v>44373</v>
      </c>
      <c r="D2128" s="6" t="s">
        <v>28</v>
      </c>
      <c r="E2128" s="6" t="s">
        <v>82</v>
      </c>
      <c r="F2128" s="6" t="s">
        <v>83</v>
      </c>
      <c r="G2128" s="6" t="s">
        <v>21</v>
      </c>
      <c r="H2128" s="8">
        <v>0.60000000000000009</v>
      </c>
      <c r="I2128" s="9">
        <v>3000</v>
      </c>
      <c r="J2128" s="10">
        <v>1800.0000000000002</v>
      </c>
      <c r="K2128" s="10">
        <v>540</v>
      </c>
      <c r="L2128" s="11">
        <v>0.3</v>
      </c>
      <c r="M2128" s="28">
        <v>1260.0000000000002</v>
      </c>
    </row>
    <row r="2129" spans="1:13" ht="15.75" customHeight="1" x14ac:dyDescent="0.25">
      <c r="A2129" s="6" t="s">
        <v>27</v>
      </c>
      <c r="B2129" s="6">
        <v>1128299</v>
      </c>
      <c r="C2129" s="7">
        <v>44373</v>
      </c>
      <c r="D2129" s="6" t="s">
        <v>28</v>
      </c>
      <c r="E2129" s="6" t="s">
        <v>82</v>
      </c>
      <c r="F2129" s="6" t="s">
        <v>83</v>
      </c>
      <c r="G2129" s="6" t="s">
        <v>22</v>
      </c>
      <c r="H2129" s="8">
        <v>0.75000000000000011</v>
      </c>
      <c r="I2129" s="9">
        <v>6000</v>
      </c>
      <c r="J2129" s="10">
        <v>4500.0000000000009</v>
      </c>
      <c r="K2129" s="10">
        <v>1125.0000000000002</v>
      </c>
      <c r="L2129" s="11">
        <v>0.25</v>
      </c>
      <c r="M2129" s="28">
        <v>3375.0000000000009</v>
      </c>
    </row>
    <row r="2130" spans="1:13" ht="15.75" customHeight="1" x14ac:dyDescent="0.25">
      <c r="A2130" s="6" t="s">
        <v>27</v>
      </c>
      <c r="B2130" s="6">
        <v>1128299</v>
      </c>
      <c r="C2130" s="7">
        <v>44402</v>
      </c>
      <c r="D2130" s="6" t="s">
        <v>28</v>
      </c>
      <c r="E2130" s="6" t="s">
        <v>82</v>
      </c>
      <c r="F2130" s="6" t="s">
        <v>83</v>
      </c>
      <c r="G2130" s="6" t="s">
        <v>17</v>
      </c>
      <c r="H2130" s="8">
        <v>0.55000000000000004</v>
      </c>
      <c r="I2130" s="9">
        <v>7500</v>
      </c>
      <c r="J2130" s="10">
        <v>4125</v>
      </c>
      <c r="K2130" s="10">
        <v>1443.75</v>
      </c>
      <c r="L2130" s="11">
        <v>0.35</v>
      </c>
      <c r="M2130" s="28">
        <v>2681.25</v>
      </c>
    </row>
    <row r="2131" spans="1:13" ht="15.75" customHeight="1" x14ac:dyDescent="0.25">
      <c r="A2131" s="6" t="s">
        <v>27</v>
      </c>
      <c r="B2131" s="6">
        <v>1128299</v>
      </c>
      <c r="C2131" s="7">
        <v>44402</v>
      </c>
      <c r="D2131" s="6" t="s">
        <v>28</v>
      </c>
      <c r="E2131" s="6" t="s">
        <v>82</v>
      </c>
      <c r="F2131" s="6" t="s">
        <v>83</v>
      </c>
      <c r="G2131" s="6" t="s">
        <v>18</v>
      </c>
      <c r="H2131" s="8">
        <v>0.60000000000000009</v>
      </c>
      <c r="I2131" s="9">
        <v>6000</v>
      </c>
      <c r="J2131" s="10">
        <v>3600.0000000000005</v>
      </c>
      <c r="K2131" s="10">
        <v>1440.0000000000002</v>
      </c>
      <c r="L2131" s="11">
        <v>0.4</v>
      </c>
      <c r="M2131" s="28">
        <v>2160</v>
      </c>
    </row>
    <row r="2132" spans="1:13" ht="15.75" customHeight="1" x14ac:dyDescent="0.25">
      <c r="A2132" s="6" t="s">
        <v>27</v>
      </c>
      <c r="B2132" s="6">
        <v>1128299</v>
      </c>
      <c r="C2132" s="7">
        <v>44402</v>
      </c>
      <c r="D2132" s="6" t="s">
        <v>28</v>
      </c>
      <c r="E2132" s="6" t="s">
        <v>82</v>
      </c>
      <c r="F2132" s="6" t="s">
        <v>83</v>
      </c>
      <c r="G2132" s="6" t="s">
        <v>19</v>
      </c>
      <c r="H2132" s="8">
        <v>0.60000000000000009</v>
      </c>
      <c r="I2132" s="9">
        <v>5500</v>
      </c>
      <c r="J2132" s="10">
        <v>3300.0000000000005</v>
      </c>
      <c r="K2132" s="10">
        <v>1155</v>
      </c>
      <c r="L2132" s="11">
        <v>0.35</v>
      </c>
      <c r="M2132" s="28">
        <v>2145.0000000000005</v>
      </c>
    </row>
    <row r="2133" spans="1:13" ht="15.75" customHeight="1" x14ac:dyDescent="0.25">
      <c r="A2133" s="6" t="s">
        <v>27</v>
      </c>
      <c r="B2133" s="6">
        <v>1128299</v>
      </c>
      <c r="C2133" s="7">
        <v>44402</v>
      </c>
      <c r="D2133" s="6" t="s">
        <v>28</v>
      </c>
      <c r="E2133" s="6" t="s">
        <v>82</v>
      </c>
      <c r="F2133" s="6" t="s">
        <v>83</v>
      </c>
      <c r="G2133" s="6" t="s">
        <v>20</v>
      </c>
      <c r="H2133" s="8">
        <v>0.55000000000000004</v>
      </c>
      <c r="I2133" s="9">
        <v>4500</v>
      </c>
      <c r="J2133" s="10">
        <v>2475</v>
      </c>
      <c r="K2133" s="10">
        <v>866.25</v>
      </c>
      <c r="L2133" s="11">
        <v>0.35</v>
      </c>
      <c r="M2133" s="28">
        <v>1608.75</v>
      </c>
    </row>
    <row r="2134" spans="1:13" ht="15.75" customHeight="1" x14ac:dyDescent="0.25">
      <c r="A2134" s="6" t="s">
        <v>27</v>
      </c>
      <c r="B2134" s="6">
        <v>1128299</v>
      </c>
      <c r="C2134" s="7">
        <v>44402</v>
      </c>
      <c r="D2134" s="6" t="s">
        <v>28</v>
      </c>
      <c r="E2134" s="6" t="s">
        <v>82</v>
      </c>
      <c r="F2134" s="6" t="s">
        <v>83</v>
      </c>
      <c r="G2134" s="6" t="s">
        <v>21</v>
      </c>
      <c r="H2134" s="8">
        <v>0.60000000000000009</v>
      </c>
      <c r="I2134" s="9">
        <v>5000</v>
      </c>
      <c r="J2134" s="10">
        <v>3000.0000000000005</v>
      </c>
      <c r="K2134" s="10">
        <v>900.00000000000011</v>
      </c>
      <c r="L2134" s="11">
        <v>0.3</v>
      </c>
      <c r="M2134" s="28">
        <v>2100.0000000000005</v>
      </c>
    </row>
    <row r="2135" spans="1:13" ht="15.75" customHeight="1" x14ac:dyDescent="0.25">
      <c r="A2135" s="6" t="s">
        <v>27</v>
      </c>
      <c r="B2135" s="6">
        <v>1128299</v>
      </c>
      <c r="C2135" s="7">
        <v>44402</v>
      </c>
      <c r="D2135" s="6" t="s">
        <v>28</v>
      </c>
      <c r="E2135" s="6" t="s">
        <v>82</v>
      </c>
      <c r="F2135" s="6" t="s">
        <v>83</v>
      </c>
      <c r="G2135" s="6" t="s">
        <v>22</v>
      </c>
      <c r="H2135" s="8">
        <v>0.75000000000000011</v>
      </c>
      <c r="I2135" s="9">
        <v>5000</v>
      </c>
      <c r="J2135" s="10">
        <v>3750.0000000000005</v>
      </c>
      <c r="K2135" s="10">
        <v>937.50000000000011</v>
      </c>
      <c r="L2135" s="11">
        <v>0.25</v>
      </c>
      <c r="M2135" s="28">
        <v>2812.5000000000005</v>
      </c>
    </row>
    <row r="2136" spans="1:13" ht="15.75" customHeight="1" x14ac:dyDescent="0.25">
      <c r="A2136" s="6" t="s">
        <v>27</v>
      </c>
      <c r="B2136" s="6">
        <v>1128299</v>
      </c>
      <c r="C2136" s="7">
        <v>44434</v>
      </c>
      <c r="D2136" s="6" t="s">
        <v>28</v>
      </c>
      <c r="E2136" s="6" t="s">
        <v>82</v>
      </c>
      <c r="F2136" s="6" t="s">
        <v>83</v>
      </c>
      <c r="G2136" s="6" t="s">
        <v>17</v>
      </c>
      <c r="H2136" s="8">
        <v>0.60000000000000009</v>
      </c>
      <c r="I2136" s="9">
        <v>7000</v>
      </c>
      <c r="J2136" s="10">
        <v>4200.0000000000009</v>
      </c>
      <c r="K2136" s="10">
        <v>1470.0000000000002</v>
      </c>
      <c r="L2136" s="11">
        <v>0.35</v>
      </c>
      <c r="M2136" s="28">
        <v>2730.0000000000009</v>
      </c>
    </row>
    <row r="2137" spans="1:13" ht="15.75" customHeight="1" x14ac:dyDescent="0.25">
      <c r="A2137" s="6" t="s">
        <v>27</v>
      </c>
      <c r="B2137" s="6">
        <v>1128299</v>
      </c>
      <c r="C2137" s="7">
        <v>44434</v>
      </c>
      <c r="D2137" s="6" t="s">
        <v>28</v>
      </c>
      <c r="E2137" s="6" t="s">
        <v>82</v>
      </c>
      <c r="F2137" s="6" t="s">
        <v>83</v>
      </c>
      <c r="G2137" s="6" t="s">
        <v>18</v>
      </c>
      <c r="H2137" s="8">
        <v>0.65000000000000013</v>
      </c>
      <c r="I2137" s="9">
        <v>6500</v>
      </c>
      <c r="J2137" s="10">
        <v>4225.0000000000009</v>
      </c>
      <c r="K2137" s="10">
        <v>1690.0000000000005</v>
      </c>
      <c r="L2137" s="11">
        <v>0.4</v>
      </c>
      <c r="M2137" s="28">
        <v>2535.0000000000005</v>
      </c>
    </row>
    <row r="2138" spans="1:13" ht="15.75" customHeight="1" x14ac:dyDescent="0.25">
      <c r="A2138" s="6" t="s">
        <v>27</v>
      </c>
      <c r="B2138" s="6">
        <v>1128299</v>
      </c>
      <c r="C2138" s="7">
        <v>44434</v>
      </c>
      <c r="D2138" s="6" t="s">
        <v>28</v>
      </c>
      <c r="E2138" s="6" t="s">
        <v>82</v>
      </c>
      <c r="F2138" s="6" t="s">
        <v>83</v>
      </c>
      <c r="G2138" s="6" t="s">
        <v>19</v>
      </c>
      <c r="H2138" s="8">
        <v>0.60000000000000009</v>
      </c>
      <c r="I2138" s="9">
        <v>5250</v>
      </c>
      <c r="J2138" s="10">
        <v>3150.0000000000005</v>
      </c>
      <c r="K2138" s="10">
        <v>1102.5</v>
      </c>
      <c r="L2138" s="11">
        <v>0.35</v>
      </c>
      <c r="M2138" s="28">
        <v>2047.5000000000005</v>
      </c>
    </row>
    <row r="2139" spans="1:13" ht="15.75" customHeight="1" x14ac:dyDescent="0.25">
      <c r="A2139" s="6" t="s">
        <v>27</v>
      </c>
      <c r="B2139" s="6">
        <v>1128299</v>
      </c>
      <c r="C2139" s="7">
        <v>44434</v>
      </c>
      <c r="D2139" s="6" t="s">
        <v>28</v>
      </c>
      <c r="E2139" s="6" t="s">
        <v>82</v>
      </c>
      <c r="F2139" s="6" t="s">
        <v>83</v>
      </c>
      <c r="G2139" s="6" t="s">
        <v>20</v>
      </c>
      <c r="H2139" s="8">
        <v>0.60000000000000009</v>
      </c>
      <c r="I2139" s="9">
        <v>4750</v>
      </c>
      <c r="J2139" s="10">
        <v>2850.0000000000005</v>
      </c>
      <c r="K2139" s="10">
        <v>997.50000000000011</v>
      </c>
      <c r="L2139" s="11">
        <v>0.35</v>
      </c>
      <c r="M2139" s="28">
        <v>1852.5000000000005</v>
      </c>
    </row>
    <row r="2140" spans="1:13" ht="15.75" customHeight="1" x14ac:dyDescent="0.25">
      <c r="A2140" s="6" t="s">
        <v>27</v>
      </c>
      <c r="B2140" s="6">
        <v>1128299</v>
      </c>
      <c r="C2140" s="7">
        <v>44434</v>
      </c>
      <c r="D2140" s="6" t="s">
        <v>28</v>
      </c>
      <c r="E2140" s="6" t="s">
        <v>82</v>
      </c>
      <c r="F2140" s="6" t="s">
        <v>83</v>
      </c>
      <c r="G2140" s="6" t="s">
        <v>21</v>
      </c>
      <c r="H2140" s="8">
        <v>0.70000000000000007</v>
      </c>
      <c r="I2140" s="9">
        <v>4750</v>
      </c>
      <c r="J2140" s="10">
        <v>3325.0000000000005</v>
      </c>
      <c r="K2140" s="10">
        <v>997.50000000000011</v>
      </c>
      <c r="L2140" s="11">
        <v>0.3</v>
      </c>
      <c r="M2140" s="28">
        <v>2327.5000000000005</v>
      </c>
    </row>
    <row r="2141" spans="1:13" ht="15.75" customHeight="1" x14ac:dyDescent="0.25">
      <c r="A2141" s="6" t="s">
        <v>27</v>
      </c>
      <c r="B2141" s="6">
        <v>1128299</v>
      </c>
      <c r="C2141" s="7">
        <v>44434</v>
      </c>
      <c r="D2141" s="6" t="s">
        <v>28</v>
      </c>
      <c r="E2141" s="6" t="s">
        <v>82</v>
      </c>
      <c r="F2141" s="6" t="s">
        <v>83</v>
      </c>
      <c r="G2141" s="6" t="s">
        <v>22</v>
      </c>
      <c r="H2141" s="8">
        <v>0.75000000000000011</v>
      </c>
      <c r="I2141" s="9">
        <v>4500</v>
      </c>
      <c r="J2141" s="10">
        <v>3375.0000000000005</v>
      </c>
      <c r="K2141" s="10">
        <v>843.75000000000011</v>
      </c>
      <c r="L2141" s="11">
        <v>0.25</v>
      </c>
      <c r="M2141" s="28">
        <v>2531.2500000000005</v>
      </c>
    </row>
    <row r="2142" spans="1:13" ht="15.75" customHeight="1" x14ac:dyDescent="0.25">
      <c r="A2142" s="6" t="s">
        <v>27</v>
      </c>
      <c r="B2142" s="6">
        <v>1128299</v>
      </c>
      <c r="C2142" s="7">
        <v>44466</v>
      </c>
      <c r="D2142" s="6" t="s">
        <v>28</v>
      </c>
      <c r="E2142" s="6" t="s">
        <v>82</v>
      </c>
      <c r="F2142" s="6" t="s">
        <v>83</v>
      </c>
      <c r="G2142" s="6" t="s">
        <v>17</v>
      </c>
      <c r="H2142" s="8">
        <v>0.50000000000000011</v>
      </c>
      <c r="I2142" s="9">
        <v>6250</v>
      </c>
      <c r="J2142" s="10">
        <v>3125.0000000000009</v>
      </c>
      <c r="K2142" s="10">
        <v>1093.7500000000002</v>
      </c>
      <c r="L2142" s="11">
        <v>0.35</v>
      </c>
      <c r="M2142" s="28">
        <v>2031.2500000000007</v>
      </c>
    </row>
    <row r="2143" spans="1:13" ht="15.75" customHeight="1" x14ac:dyDescent="0.25">
      <c r="A2143" s="6" t="s">
        <v>27</v>
      </c>
      <c r="B2143" s="6">
        <v>1128299</v>
      </c>
      <c r="C2143" s="7">
        <v>44466</v>
      </c>
      <c r="D2143" s="6" t="s">
        <v>28</v>
      </c>
      <c r="E2143" s="6" t="s">
        <v>82</v>
      </c>
      <c r="F2143" s="6" t="s">
        <v>83</v>
      </c>
      <c r="G2143" s="6" t="s">
        <v>18</v>
      </c>
      <c r="H2143" s="8">
        <v>0.55000000000000016</v>
      </c>
      <c r="I2143" s="9">
        <v>6250</v>
      </c>
      <c r="J2143" s="10">
        <v>3437.5000000000009</v>
      </c>
      <c r="K2143" s="10">
        <v>1375.0000000000005</v>
      </c>
      <c r="L2143" s="11">
        <v>0.4</v>
      </c>
      <c r="M2143" s="28">
        <v>2062.5000000000005</v>
      </c>
    </row>
    <row r="2144" spans="1:13" ht="15.75" customHeight="1" x14ac:dyDescent="0.25">
      <c r="A2144" s="6" t="s">
        <v>27</v>
      </c>
      <c r="B2144" s="6">
        <v>1128299</v>
      </c>
      <c r="C2144" s="7">
        <v>44466</v>
      </c>
      <c r="D2144" s="6" t="s">
        <v>28</v>
      </c>
      <c r="E2144" s="6" t="s">
        <v>82</v>
      </c>
      <c r="F2144" s="6" t="s">
        <v>83</v>
      </c>
      <c r="G2144" s="6" t="s">
        <v>19</v>
      </c>
      <c r="H2144" s="8">
        <v>0.50000000000000011</v>
      </c>
      <c r="I2144" s="9">
        <v>4750</v>
      </c>
      <c r="J2144" s="10">
        <v>2375.0000000000005</v>
      </c>
      <c r="K2144" s="10">
        <v>831.25000000000011</v>
      </c>
      <c r="L2144" s="11">
        <v>0.35</v>
      </c>
      <c r="M2144" s="28">
        <v>1543.7500000000005</v>
      </c>
    </row>
    <row r="2145" spans="1:13" ht="15.75" customHeight="1" x14ac:dyDescent="0.25">
      <c r="A2145" s="6" t="s">
        <v>27</v>
      </c>
      <c r="B2145" s="6">
        <v>1128299</v>
      </c>
      <c r="C2145" s="7">
        <v>44466</v>
      </c>
      <c r="D2145" s="6" t="s">
        <v>28</v>
      </c>
      <c r="E2145" s="6" t="s">
        <v>82</v>
      </c>
      <c r="F2145" s="6" t="s">
        <v>83</v>
      </c>
      <c r="G2145" s="6" t="s">
        <v>20</v>
      </c>
      <c r="H2145" s="8">
        <v>0.50000000000000011</v>
      </c>
      <c r="I2145" s="9">
        <v>4250</v>
      </c>
      <c r="J2145" s="10">
        <v>2125.0000000000005</v>
      </c>
      <c r="K2145" s="10">
        <v>743.75000000000011</v>
      </c>
      <c r="L2145" s="11">
        <v>0.35</v>
      </c>
      <c r="M2145" s="28">
        <v>1381.2500000000005</v>
      </c>
    </row>
    <row r="2146" spans="1:13" ht="15.75" customHeight="1" x14ac:dyDescent="0.25">
      <c r="A2146" s="6" t="s">
        <v>27</v>
      </c>
      <c r="B2146" s="6">
        <v>1128299</v>
      </c>
      <c r="C2146" s="7">
        <v>44466</v>
      </c>
      <c r="D2146" s="6" t="s">
        <v>28</v>
      </c>
      <c r="E2146" s="6" t="s">
        <v>82</v>
      </c>
      <c r="F2146" s="6" t="s">
        <v>83</v>
      </c>
      <c r="G2146" s="6" t="s">
        <v>21</v>
      </c>
      <c r="H2146" s="8">
        <v>0.60000000000000009</v>
      </c>
      <c r="I2146" s="9">
        <v>4250</v>
      </c>
      <c r="J2146" s="10">
        <v>2550.0000000000005</v>
      </c>
      <c r="K2146" s="10">
        <v>765.00000000000011</v>
      </c>
      <c r="L2146" s="11">
        <v>0.3</v>
      </c>
      <c r="M2146" s="28">
        <v>1785.0000000000005</v>
      </c>
    </row>
    <row r="2147" spans="1:13" ht="15.75" customHeight="1" x14ac:dyDescent="0.25">
      <c r="A2147" s="6" t="s">
        <v>27</v>
      </c>
      <c r="B2147" s="6">
        <v>1128299</v>
      </c>
      <c r="C2147" s="7">
        <v>44466</v>
      </c>
      <c r="D2147" s="6" t="s">
        <v>28</v>
      </c>
      <c r="E2147" s="6" t="s">
        <v>82</v>
      </c>
      <c r="F2147" s="6" t="s">
        <v>83</v>
      </c>
      <c r="G2147" s="6" t="s">
        <v>22</v>
      </c>
      <c r="H2147" s="8">
        <v>0.65000000000000013</v>
      </c>
      <c r="I2147" s="9">
        <v>4750</v>
      </c>
      <c r="J2147" s="10">
        <v>3087.5000000000005</v>
      </c>
      <c r="K2147" s="10">
        <v>771.87500000000011</v>
      </c>
      <c r="L2147" s="11">
        <v>0.25</v>
      </c>
      <c r="M2147" s="28">
        <v>2315.6250000000005</v>
      </c>
    </row>
    <row r="2148" spans="1:13" ht="15.75" customHeight="1" x14ac:dyDescent="0.25">
      <c r="A2148" s="6" t="s">
        <v>27</v>
      </c>
      <c r="B2148" s="6">
        <v>1128299</v>
      </c>
      <c r="C2148" s="7">
        <v>44495</v>
      </c>
      <c r="D2148" s="6" t="s">
        <v>28</v>
      </c>
      <c r="E2148" s="6" t="s">
        <v>82</v>
      </c>
      <c r="F2148" s="6" t="s">
        <v>83</v>
      </c>
      <c r="G2148" s="6" t="s">
        <v>17</v>
      </c>
      <c r="H2148" s="8">
        <v>0.50000000000000011</v>
      </c>
      <c r="I2148" s="9">
        <v>5500</v>
      </c>
      <c r="J2148" s="10">
        <v>2750.0000000000005</v>
      </c>
      <c r="K2148" s="10">
        <v>962.50000000000011</v>
      </c>
      <c r="L2148" s="11">
        <v>0.35</v>
      </c>
      <c r="M2148" s="28">
        <v>1787.5000000000005</v>
      </c>
    </row>
    <row r="2149" spans="1:13" ht="15.75" customHeight="1" x14ac:dyDescent="0.25">
      <c r="A2149" s="6" t="s">
        <v>27</v>
      </c>
      <c r="B2149" s="6">
        <v>1128299</v>
      </c>
      <c r="C2149" s="7">
        <v>44495</v>
      </c>
      <c r="D2149" s="6" t="s">
        <v>28</v>
      </c>
      <c r="E2149" s="6" t="s">
        <v>82</v>
      </c>
      <c r="F2149" s="6" t="s">
        <v>83</v>
      </c>
      <c r="G2149" s="6" t="s">
        <v>18</v>
      </c>
      <c r="H2149" s="8">
        <v>0.55000000000000016</v>
      </c>
      <c r="I2149" s="9">
        <v>5500</v>
      </c>
      <c r="J2149" s="10">
        <v>3025.0000000000009</v>
      </c>
      <c r="K2149" s="10">
        <v>1210.0000000000005</v>
      </c>
      <c r="L2149" s="11">
        <v>0.4</v>
      </c>
      <c r="M2149" s="28">
        <v>1815.0000000000005</v>
      </c>
    </row>
    <row r="2150" spans="1:13" ht="15.75" customHeight="1" x14ac:dyDescent="0.25">
      <c r="A2150" s="6" t="s">
        <v>27</v>
      </c>
      <c r="B2150" s="6">
        <v>1128299</v>
      </c>
      <c r="C2150" s="7">
        <v>44495</v>
      </c>
      <c r="D2150" s="6" t="s">
        <v>28</v>
      </c>
      <c r="E2150" s="6" t="s">
        <v>82</v>
      </c>
      <c r="F2150" s="6" t="s">
        <v>83</v>
      </c>
      <c r="G2150" s="6" t="s">
        <v>19</v>
      </c>
      <c r="H2150" s="8">
        <v>0.50000000000000011</v>
      </c>
      <c r="I2150" s="9">
        <v>3750</v>
      </c>
      <c r="J2150" s="10">
        <v>1875.0000000000005</v>
      </c>
      <c r="K2150" s="10">
        <v>656.25000000000011</v>
      </c>
      <c r="L2150" s="11">
        <v>0.35</v>
      </c>
      <c r="M2150" s="28">
        <v>1218.7500000000005</v>
      </c>
    </row>
    <row r="2151" spans="1:13" ht="15.75" customHeight="1" x14ac:dyDescent="0.25">
      <c r="A2151" s="6" t="s">
        <v>27</v>
      </c>
      <c r="B2151" s="6">
        <v>1128299</v>
      </c>
      <c r="C2151" s="7">
        <v>44495</v>
      </c>
      <c r="D2151" s="6" t="s">
        <v>28</v>
      </c>
      <c r="E2151" s="6" t="s">
        <v>82</v>
      </c>
      <c r="F2151" s="6" t="s">
        <v>83</v>
      </c>
      <c r="G2151" s="6" t="s">
        <v>20</v>
      </c>
      <c r="H2151" s="8">
        <v>0.50000000000000011</v>
      </c>
      <c r="I2151" s="9">
        <v>3500</v>
      </c>
      <c r="J2151" s="10">
        <v>1750.0000000000005</v>
      </c>
      <c r="K2151" s="10">
        <v>612.50000000000011</v>
      </c>
      <c r="L2151" s="11">
        <v>0.35</v>
      </c>
      <c r="M2151" s="28">
        <v>1137.5000000000005</v>
      </c>
    </row>
    <row r="2152" spans="1:13" ht="15.75" customHeight="1" x14ac:dyDescent="0.25">
      <c r="A2152" s="6" t="s">
        <v>27</v>
      </c>
      <c r="B2152" s="6">
        <v>1128299</v>
      </c>
      <c r="C2152" s="7">
        <v>44495</v>
      </c>
      <c r="D2152" s="6" t="s">
        <v>28</v>
      </c>
      <c r="E2152" s="6" t="s">
        <v>82</v>
      </c>
      <c r="F2152" s="6" t="s">
        <v>83</v>
      </c>
      <c r="G2152" s="6" t="s">
        <v>21</v>
      </c>
      <c r="H2152" s="8">
        <v>0.60000000000000009</v>
      </c>
      <c r="I2152" s="9">
        <v>3250</v>
      </c>
      <c r="J2152" s="10">
        <v>1950.0000000000002</v>
      </c>
      <c r="K2152" s="10">
        <v>585</v>
      </c>
      <c r="L2152" s="11">
        <v>0.3</v>
      </c>
      <c r="M2152" s="28">
        <v>1365.0000000000002</v>
      </c>
    </row>
    <row r="2153" spans="1:13" ht="15.75" customHeight="1" x14ac:dyDescent="0.25">
      <c r="A2153" s="6" t="s">
        <v>27</v>
      </c>
      <c r="B2153" s="6">
        <v>1128299</v>
      </c>
      <c r="C2153" s="7">
        <v>44495</v>
      </c>
      <c r="D2153" s="6" t="s">
        <v>28</v>
      </c>
      <c r="E2153" s="6" t="s">
        <v>82</v>
      </c>
      <c r="F2153" s="6" t="s">
        <v>83</v>
      </c>
      <c r="G2153" s="6" t="s">
        <v>22</v>
      </c>
      <c r="H2153" s="8">
        <v>0.75000000000000011</v>
      </c>
      <c r="I2153" s="9">
        <v>3750</v>
      </c>
      <c r="J2153" s="10">
        <v>2812.5000000000005</v>
      </c>
      <c r="K2153" s="10">
        <v>703.12500000000011</v>
      </c>
      <c r="L2153" s="11">
        <v>0.25</v>
      </c>
      <c r="M2153" s="28">
        <v>2109.3750000000005</v>
      </c>
    </row>
    <row r="2154" spans="1:13" ht="15.75" customHeight="1" x14ac:dyDescent="0.25">
      <c r="A2154" s="6" t="s">
        <v>27</v>
      </c>
      <c r="B2154" s="6">
        <v>1128299</v>
      </c>
      <c r="C2154" s="7">
        <v>44526</v>
      </c>
      <c r="D2154" s="6" t="s">
        <v>28</v>
      </c>
      <c r="E2154" s="6" t="s">
        <v>82</v>
      </c>
      <c r="F2154" s="6" t="s">
        <v>83</v>
      </c>
      <c r="G2154" s="6" t="s">
        <v>17</v>
      </c>
      <c r="H2154" s="8">
        <v>0.60000000000000009</v>
      </c>
      <c r="I2154" s="9">
        <v>5500</v>
      </c>
      <c r="J2154" s="10">
        <v>3300.0000000000005</v>
      </c>
      <c r="K2154" s="10">
        <v>1155</v>
      </c>
      <c r="L2154" s="11">
        <v>0.35</v>
      </c>
      <c r="M2154" s="28">
        <v>2145.0000000000005</v>
      </c>
    </row>
    <row r="2155" spans="1:13" ht="15.75" customHeight="1" x14ac:dyDescent="0.25">
      <c r="A2155" s="6" t="s">
        <v>27</v>
      </c>
      <c r="B2155" s="6">
        <v>1128299</v>
      </c>
      <c r="C2155" s="7">
        <v>44526</v>
      </c>
      <c r="D2155" s="6" t="s">
        <v>28</v>
      </c>
      <c r="E2155" s="6" t="s">
        <v>82</v>
      </c>
      <c r="F2155" s="6" t="s">
        <v>83</v>
      </c>
      <c r="G2155" s="6" t="s">
        <v>18</v>
      </c>
      <c r="H2155" s="8">
        <v>0.65000000000000013</v>
      </c>
      <c r="I2155" s="9">
        <v>6000</v>
      </c>
      <c r="J2155" s="10">
        <v>3900.0000000000009</v>
      </c>
      <c r="K2155" s="10">
        <v>1560.0000000000005</v>
      </c>
      <c r="L2155" s="11">
        <v>0.4</v>
      </c>
      <c r="M2155" s="28">
        <v>2340.0000000000005</v>
      </c>
    </row>
    <row r="2156" spans="1:13" ht="15.75" customHeight="1" x14ac:dyDescent="0.25">
      <c r="A2156" s="6" t="s">
        <v>27</v>
      </c>
      <c r="B2156" s="6">
        <v>1128299</v>
      </c>
      <c r="C2156" s="7">
        <v>44526</v>
      </c>
      <c r="D2156" s="6" t="s">
        <v>28</v>
      </c>
      <c r="E2156" s="6" t="s">
        <v>82</v>
      </c>
      <c r="F2156" s="6" t="s">
        <v>83</v>
      </c>
      <c r="G2156" s="6" t="s">
        <v>19</v>
      </c>
      <c r="H2156" s="8">
        <v>0.60000000000000009</v>
      </c>
      <c r="I2156" s="9">
        <v>4500</v>
      </c>
      <c r="J2156" s="10">
        <v>2700.0000000000005</v>
      </c>
      <c r="K2156" s="10">
        <v>945.00000000000011</v>
      </c>
      <c r="L2156" s="11">
        <v>0.35</v>
      </c>
      <c r="M2156" s="28">
        <v>1755.0000000000005</v>
      </c>
    </row>
    <row r="2157" spans="1:13" ht="15.75" customHeight="1" x14ac:dyDescent="0.25">
      <c r="A2157" s="6" t="s">
        <v>27</v>
      </c>
      <c r="B2157" s="6">
        <v>1128299</v>
      </c>
      <c r="C2157" s="7">
        <v>44526</v>
      </c>
      <c r="D2157" s="6" t="s">
        <v>28</v>
      </c>
      <c r="E2157" s="6" t="s">
        <v>82</v>
      </c>
      <c r="F2157" s="6" t="s">
        <v>83</v>
      </c>
      <c r="G2157" s="6" t="s">
        <v>20</v>
      </c>
      <c r="H2157" s="8">
        <v>0.60000000000000009</v>
      </c>
      <c r="I2157" s="9">
        <v>4250</v>
      </c>
      <c r="J2157" s="10">
        <v>2550.0000000000005</v>
      </c>
      <c r="K2157" s="10">
        <v>892.50000000000011</v>
      </c>
      <c r="L2157" s="11">
        <v>0.35</v>
      </c>
      <c r="M2157" s="28">
        <v>1657.5000000000005</v>
      </c>
    </row>
    <row r="2158" spans="1:13" ht="15.75" customHeight="1" x14ac:dyDescent="0.25">
      <c r="A2158" s="6" t="s">
        <v>27</v>
      </c>
      <c r="B2158" s="6">
        <v>1128299</v>
      </c>
      <c r="C2158" s="7">
        <v>44526</v>
      </c>
      <c r="D2158" s="6" t="s">
        <v>28</v>
      </c>
      <c r="E2158" s="6" t="s">
        <v>82</v>
      </c>
      <c r="F2158" s="6" t="s">
        <v>83</v>
      </c>
      <c r="G2158" s="6" t="s">
        <v>21</v>
      </c>
      <c r="H2158" s="8">
        <v>0.70000000000000007</v>
      </c>
      <c r="I2158" s="9">
        <v>3750</v>
      </c>
      <c r="J2158" s="10">
        <v>2625.0000000000005</v>
      </c>
      <c r="K2158" s="10">
        <v>787.50000000000011</v>
      </c>
      <c r="L2158" s="11">
        <v>0.3</v>
      </c>
      <c r="M2158" s="28">
        <v>1837.5000000000005</v>
      </c>
    </row>
    <row r="2159" spans="1:13" ht="15.75" customHeight="1" x14ac:dyDescent="0.25">
      <c r="A2159" s="6" t="s">
        <v>27</v>
      </c>
      <c r="B2159" s="6">
        <v>1128299</v>
      </c>
      <c r="C2159" s="7">
        <v>44526</v>
      </c>
      <c r="D2159" s="6" t="s">
        <v>28</v>
      </c>
      <c r="E2159" s="6" t="s">
        <v>82</v>
      </c>
      <c r="F2159" s="6" t="s">
        <v>83</v>
      </c>
      <c r="G2159" s="6" t="s">
        <v>22</v>
      </c>
      <c r="H2159" s="8">
        <v>0.75000000000000011</v>
      </c>
      <c r="I2159" s="9">
        <v>5000</v>
      </c>
      <c r="J2159" s="10">
        <v>3750.0000000000005</v>
      </c>
      <c r="K2159" s="10">
        <v>937.50000000000011</v>
      </c>
      <c r="L2159" s="11">
        <v>0.25</v>
      </c>
      <c r="M2159" s="28">
        <v>2812.5000000000005</v>
      </c>
    </row>
    <row r="2160" spans="1:13" ht="15.75" customHeight="1" x14ac:dyDescent="0.25">
      <c r="A2160" s="6" t="s">
        <v>27</v>
      </c>
      <c r="B2160" s="6">
        <v>1128299</v>
      </c>
      <c r="C2160" s="7">
        <v>44555</v>
      </c>
      <c r="D2160" s="6" t="s">
        <v>28</v>
      </c>
      <c r="E2160" s="6" t="s">
        <v>82</v>
      </c>
      <c r="F2160" s="6" t="s">
        <v>83</v>
      </c>
      <c r="G2160" s="6" t="s">
        <v>17</v>
      </c>
      <c r="H2160" s="8">
        <v>0.60000000000000009</v>
      </c>
      <c r="I2160" s="9">
        <v>7000</v>
      </c>
      <c r="J2160" s="10">
        <v>4200.0000000000009</v>
      </c>
      <c r="K2160" s="10">
        <v>1470.0000000000002</v>
      </c>
      <c r="L2160" s="11">
        <v>0.35</v>
      </c>
      <c r="M2160" s="28">
        <v>2730.0000000000009</v>
      </c>
    </row>
    <row r="2161" spans="1:13" ht="15.75" customHeight="1" x14ac:dyDescent="0.25">
      <c r="A2161" s="6" t="s">
        <v>27</v>
      </c>
      <c r="B2161" s="6">
        <v>1128299</v>
      </c>
      <c r="C2161" s="7">
        <v>44555</v>
      </c>
      <c r="D2161" s="6" t="s">
        <v>28</v>
      </c>
      <c r="E2161" s="6" t="s">
        <v>82</v>
      </c>
      <c r="F2161" s="6" t="s">
        <v>83</v>
      </c>
      <c r="G2161" s="6" t="s">
        <v>18</v>
      </c>
      <c r="H2161" s="8">
        <v>0.65000000000000013</v>
      </c>
      <c r="I2161" s="9">
        <v>7000</v>
      </c>
      <c r="J2161" s="10">
        <v>4550.0000000000009</v>
      </c>
      <c r="K2161" s="10">
        <v>1820.0000000000005</v>
      </c>
      <c r="L2161" s="11">
        <v>0.4</v>
      </c>
      <c r="M2161" s="28">
        <v>2730.0000000000005</v>
      </c>
    </row>
    <row r="2162" spans="1:13" ht="15.75" customHeight="1" x14ac:dyDescent="0.25">
      <c r="A2162" s="6" t="s">
        <v>27</v>
      </c>
      <c r="B2162" s="6">
        <v>1128299</v>
      </c>
      <c r="C2162" s="7">
        <v>44555</v>
      </c>
      <c r="D2162" s="6" t="s">
        <v>28</v>
      </c>
      <c r="E2162" s="6" t="s">
        <v>82</v>
      </c>
      <c r="F2162" s="6" t="s">
        <v>83</v>
      </c>
      <c r="G2162" s="6" t="s">
        <v>19</v>
      </c>
      <c r="H2162" s="8">
        <v>0.60000000000000009</v>
      </c>
      <c r="I2162" s="9">
        <v>5000</v>
      </c>
      <c r="J2162" s="10">
        <v>3000.0000000000005</v>
      </c>
      <c r="K2162" s="10">
        <v>1050</v>
      </c>
      <c r="L2162" s="11">
        <v>0.35</v>
      </c>
      <c r="M2162" s="28">
        <v>1950.0000000000005</v>
      </c>
    </row>
    <row r="2163" spans="1:13" ht="15.75" customHeight="1" x14ac:dyDescent="0.25">
      <c r="A2163" s="6" t="s">
        <v>27</v>
      </c>
      <c r="B2163" s="6">
        <v>1128299</v>
      </c>
      <c r="C2163" s="7">
        <v>44555</v>
      </c>
      <c r="D2163" s="6" t="s">
        <v>28</v>
      </c>
      <c r="E2163" s="6" t="s">
        <v>82</v>
      </c>
      <c r="F2163" s="6" t="s">
        <v>83</v>
      </c>
      <c r="G2163" s="6" t="s">
        <v>20</v>
      </c>
      <c r="H2163" s="8">
        <v>0.60000000000000009</v>
      </c>
      <c r="I2163" s="9">
        <v>5000</v>
      </c>
      <c r="J2163" s="10">
        <v>3000.0000000000005</v>
      </c>
      <c r="K2163" s="10">
        <v>1050</v>
      </c>
      <c r="L2163" s="11">
        <v>0.35</v>
      </c>
      <c r="M2163" s="28">
        <v>1950.0000000000005</v>
      </c>
    </row>
    <row r="2164" spans="1:13" ht="15.75" customHeight="1" x14ac:dyDescent="0.25">
      <c r="A2164" s="6" t="s">
        <v>27</v>
      </c>
      <c r="B2164" s="6">
        <v>1128299</v>
      </c>
      <c r="C2164" s="7">
        <v>44555</v>
      </c>
      <c r="D2164" s="6" t="s">
        <v>28</v>
      </c>
      <c r="E2164" s="6" t="s">
        <v>82</v>
      </c>
      <c r="F2164" s="6" t="s">
        <v>83</v>
      </c>
      <c r="G2164" s="6" t="s">
        <v>21</v>
      </c>
      <c r="H2164" s="8">
        <v>0.70000000000000007</v>
      </c>
      <c r="I2164" s="9">
        <v>4250</v>
      </c>
      <c r="J2164" s="10">
        <v>2975.0000000000005</v>
      </c>
      <c r="K2164" s="10">
        <v>892.50000000000011</v>
      </c>
      <c r="L2164" s="11">
        <v>0.3</v>
      </c>
      <c r="M2164" s="28">
        <v>2082.5000000000005</v>
      </c>
    </row>
    <row r="2165" spans="1:13" ht="15.75" customHeight="1" x14ac:dyDescent="0.25">
      <c r="A2165" s="6" t="s">
        <v>27</v>
      </c>
      <c r="B2165" s="6">
        <v>1128299</v>
      </c>
      <c r="C2165" s="7">
        <v>44555</v>
      </c>
      <c r="D2165" s="6" t="s">
        <v>28</v>
      </c>
      <c r="E2165" s="6" t="s">
        <v>82</v>
      </c>
      <c r="F2165" s="6" t="s">
        <v>83</v>
      </c>
      <c r="G2165" s="6" t="s">
        <v>22</v>
      </c>
      <c r="H2165" s="8">
        <v>0.75000000000000011</v>
      </c>
      <c r="I2165" s="9">
        <v>5250</v>
      </c>
      <c r="J2165" s="10">
        <v>3937.5000000000005</v>
      </c>
      <c r="K2165" s="10">
        <v>984.37500000000011</v>
      </c>
      <c r="L2165" s="11">
        <v>0.25</v>
      </c>
      <c r="M2165" s="28">
        <v>2953.1250000000005</v>
      </c>
    </row>
    <row r="2166" spans="1:13" ht="15.75" customHeight="1" x14ac:dyDescent="0.25">
      <c r="A2166" s="6" t="s">
        <v>27</v>
      </c>
      <c r="B2166" s="6">
        <v>1128299</v>
      </c>
      <c r="C2166" s="7">
        <v>44209</v>
      </c>
      <c r="D2166" s="6" t="s">
        <v>28</v>
      </c>
      <c r="E2166" s="6" t="s">
        <v>84</v>
      </c>
      <c r="F2166" s="6" t="s">
        <v>85</v>
      </c>
      <c r="G2166" s="6" t="s">
        <v>17</v>
      </c>
      <c r="H2166" s="8">
        <v>0.29999999999999993</v>
      </c>
      <c r="I2166" s="9">
        <v>4500</v>
      </c>
      <c r="J2166" s="10">
        <v>1349.9999999999998</v>
      </c>
      <c r="K2166" s="10">
        <v>539.99999999999989</v>
      </c>
      <c r="L2166" s="11">
        <v>0.4</v>
      </c>
      <c r="M2166" s="28">
        <v>809.99999999999989</v>
      </c>
    </row>
    <row r="2167" spans="1:13" ht="15.75" customHeight="1" x14ac:dyDescent="0.25">
      <c r="A2167" s="6" t="s">
        <v>27</v>
      </c>
      <c r="B2167" s="6">
        <v>1128299</v>
      </c>
      <c r="C2167" s="7">
        <v>44209</v>
      </c>
      <c r="D2167" s="6" t="s">
        <v>28</v>
      </c>
      <c r="E2167" s="6" t="s">
        <v>84</v>
      </c>
      <c r="F2167" s="6" t="s">
        <v>85</v>
      </c>
      <c r="G2167" s="6" t="s">
        <v>18</v>
      </c>
      <c r="H2167" s="8">
        <v>0.4</v>
      </c>
      <c r="I2167" s="9">
        <v>4500</v>
      </c>
      <c r="J2167" s="10">
        <v>1800</v>
      </c>
      <c r="K2167" s="10">
        <v>720</v>
      </c>
      <c r="L2167" s="11">
        <v>0.4</v>
      </c>
      <c r="M2167" s="28">
        <v>1080</v>
      </c>
    </row>
    <row r="2168" spans="1:13" ht="15.75" customHeight="1" x14ac:dyDescent="0.25">
      <c r="A2168" s="6" t="s">
        <v>27</v>
      </c>
      <c r="B2168" s="6">
        <v>1128299</v>
      </c>
      <c r="C2168" s="7">
        <v>44209</v>
      </c>
      <c r="D2168" s="6" t="s">
        <v>28</v>
      </c>
      <c r="E2168" s="6" t="s">
        <v>84</v>
      </c>
      <c r="F2168" s="6" t="s">
        <v>85</v>
      </c>
      <c r="G2168" s="6" t="s">
        <v>19</v>
      </c>
      <c r="H2168" s="8">
        <v>0.4</v>
      </c>
      <c r="I2168" s="9">
        <v>4500</v>
      </c>
      <c r="J2168" s="10">
        <v>1800</v>
      </c>
      <c r="K2168" s="10">
        <v>630</v>
      </c>
      <c r="L2168" s="11">
        <v>0.35</v>
      </c>
      <c r="M2168" s="28">
        <v>1170</v>
      </c>
    </row>
    <row r="2169" spans="1:13" ht="15.75" customHeight="1" x14ac:dyDescent="0.25">
      <c r="A2169" s="6" t="s">
        <v>27</v>
      </c>
      <c r="B2169" s="6">
        <v>1128299</v>
      </c>
      <c r="C2169" s="7">
        <v>44209</v>
      </c>
      <c r="D2169" s="6" t="s">
        <v>28</v>
      </c>
      <c r="E2169" s="6" t="s">
        <v>84</v>
      </c>
      <c r="F2169" s="6" t="s">
        <v>85</v>
      </c>
      <c r="G2169" s="6" t="s">
        <v>20</v>
      </c>
      <c r="H2169" s="8">
        <v>0.4</v>
      </c>
      <c r="I2169" s="9">
        <v>3000</v>
      </c>
      <c r="J2169" s="10">
        <v>1200</v>
      </c>
      <c r="K2169" s="10">
        <v>480</v>
      </c>
      <c r="L2169" s="11">
        <v>0.4</v>
      </c>
      <c r="M2169" s="28">
        <v>720</v>
      </c>
    </row>
    <row r="2170" spans="1:13" ht="15.75" customHeight="1" x14ac:dyDescent="0.25">
      <c r="A2170" s="6" t="s">
        <v>27</v>
      </c>
      <c r="B2170" s="6">
        <v>1128299</v>
      </c>
      <c r="C2170" s="7">
        <v>44209</v>
      </c>
      <c r="D2170" s="6" t="s">
        <v>28</v>
      </c>
      <c r="E2170" s="6" t="s">
        <v>84</v>
      </c>
      <c r="F2170" s="6" t="s">
        <v>85</v>
      </c>
      <c r="G2170" s="6" t="s">
        <v>21</v>
      </c>
      <c r="H2170" s="8">
        <v>0.45000000000000012</v>
      </c>
      <c r="I2170" s="9">
        <v>2500</v>
      </c>
      <c r="J2170" s="10">
        <v>1125.0000000000002</v>
      </c>
      <c r="K2170" s="10">
        <v>393.75000000000006</v>
      </c>
      <c r="L2170" s="11">
        <v>0.35</v>
      </c>
      <c r="M2170" s="28">
        <v>731.25000000000023</v>
      </c>
    </row>
    <row r="2171" spans="1:13" ht="15.75" customHeight="1" x14ac:dyDescent="0.25">
      <c r="A2171" s="6" t="s">
        <v>27</v>
      </c>
      <c r="B2171" s="6">
        <v>1128299</v>
      </c>
      <c r="C2171" s="7">
        <v>44209</v>
      </c>
      <c r="D2171" s="6" t="s">
        <v>28</v>
      </c>
      <c r="E2171" s="6" t="s">
        <v>84</v>
      </c>
      <c r="F2171" s="6" t="s">
        <v>85</v>
      </c>
      <c r="G2171" s="6" t="s">
        <v>22</v>
      </c>
      <c r="H2171" s="8">
        <v>0.4</v>
      </c>
      <c r="I2171" s="9">
        <v>4500</v>
      </c>
      <c r="J2171" s="10">
        <v>1800</v>
      </c>
      <c r="K2171" s="10">
        <v>450</v>
      </c>
      <c r="L2171" s="11">
        <v>0.25</v>
      </c>
      <c r="M2171" s="28">
        <v>1350</v>
      </c>
    </row>
    <row r="2172" spans="1:13" ht="15.75" customHeight="1" x14ac:dyDescent="0.25">
      <c r="A2172" s="6" t="s">
        <v>27</v>
      </c>
      <c r="B2172" s="6">
        <v>1128299</v>
      </c>
      <c r="C2172" s="7">
        <v>44240</v>
      </c>
      <c r="D2172" s="6" t="s">
        <v>28</v>
      </c>
      <c r="E2172" s="6" t="s">
        <v>84</v>
      </c>
      <c r="F2172" s="6" t="s">
        <v>85</v>
      </c>
      <c r="G2172" s="6" t="s">
        <v>17</v>
      </c>
      <c r="H2172" s="8">
        <v>0.29999999999999993</v>
      </c>
      <c r="I2172" s="9">
        <v>5000</v>
      </c>
      <c r="J2172" s="10">
        <v>1499.9999999999998</v>
      </c>
      <c r="K2172" s="10">
        <v>599.99999999999989</v>
      </c>
      <c r="L2172" s="11">
        <v>0.4</v>
      </c>
      <c r="M2172" s="28">
        <v>899.99999999999989</v>
      </c>
    </row>
    <row r="2173" spans="1:13" ht="15.75" customHeight="1" x14ac:dyDescent="0.25">
      <c r="A2173" s="6" t="s">
        <v>27</v>
      </c>
      <c r="B2173" s="6">
        <v>1128299</v>
      </c>
      <c r="C2173" s="7">
        <v>44240</v>
      </c>
      <c r="D2173" s="6" t="s">
        <v>28</v>
      </c>
      <c r="E2173" s="6" t="s">
        <v>84</v>
      </c>
      <c r="F2173" s="6" t="s">
        <v>85</v>
      </c>
      <c r="G2173" s="6" t="s">
        <v>18</v>
      </c>
      <c r="H2173" s="8">
        <v>0.4</v>
      </c>
      <c r="I2173" s="9">
        <v>4000</v>
      </c>
      <c r="J2173" s="10">
        <v>1600</v>
      </c>
      <c r="K2173" s="10">
        <v>640</v>
      </c>
      <c r="L2173" s="11">
        <v>0.4</v>
      </c>
      <c r="M2173" s="28">
        <v>960</v>
      </c>
    </row>
    <row r="2174" spans="1:13" ht="15.75" customHeight="1" x14ac:dyDescent="0.25">
      <c r="A2174" s="6" t="s">
        <v>27</v>
      </c>
      <c r="B2174" s="6">
        <v>1128299</v>
      </c>
      <c r="C2174" s="7">
        <v>44240</v>
      </c>
      <c r="D2174" s="6" t="s">
        <v>28</v>
      </c>
      <c r="E2174" s="6" t="s">
        <v>84</v>
      </c>
      <c r="F2174" s="6" t="s">
        <v>85</v>
      </c>
      <c r="G2174" s="6" t="s">
        <v>19</v>
      </c>
      <c r="H2174" s="8">
        <v>0.4</v>
      </c>
      <c r="I2174" s="9">
        <v>4000</v>
      </c>
      <c r="J2174" s="10">
        <v>1600</v>
      </c>
      <c r="K2174" s="10">
        <v>560</v>
      </c>
      <c r="L2174" s="11">
        <v>0.35</v>
      </c>
      <c r="M2174" s="28">
        <v>1040</v>
      </c>
    </row>
    <row r="2175" spans="1:13" ht="15.75" customHeight="1" x14ac:dyDescent="0.25">
      <c r="A2175" s="6" t="s">
        <v>27</v>
      </c>
      <c r="B2175" s="6">
        <v>1128299</v>
      </c>
      <c r="C2175" s="7">
        <v>44240</v>
      </c>
      <c r="D2175" s="6" t="s">
        <v>28</v>
      </c>
      <c r="E2175" s="6" t="s">
        <v>84</v>
      </c>
      <c r="F2175" s="6" t="s">
        <v>85</v>
      </c>
      <c r="G2175" s="6" t="s">
        <v>20</v>
      </c>
      <c r="H2175" s="8">
        <v>0.4</v>
      </c>
      <c r="I2175" s="9">
        <v>2500</v>
      </c>
      <c r="J2175" s="10">
        <v>1000</v>
      </c>
      <c r="K2175" s="10">
        <v>400</v>
      </c>
      <c r="L2175" s="11">
        <v>0.4</v>
      </c>
      <c r="M2175" s="28">
        <v>600</v>
      </c>
    </row>
    <row r="2176" spans="1:13" ht="15.75" customHeight="1" x14ac:dyDescent="0.25">
      <c r="A2176" s="6" t="s">
        <v>27</v>
      </c>
      <c r="B2176" s="6">
        <v>1128299</v>
      </c>
      <c r="C2176" s="7">
        <v>44240</v>
      </c>
      <c r="D2176" s="6" t="s">
        <v>28</v>
      </c>
      <c r="E2176" s="6" t="s">
        <v>84</v>
      </c>
      <c r="F2176" s="6" t="s">
        <v>85</v>
      </c>
      <c r="G2176" s="6" t="s">
        <v>21</v>
      </c>
      <c r="H2176" s="8">
        <v>0.45000000000000012</v>
      </c>
      <c r="I2176" s="9">
        <v>1750</v>
      </c>
      <c r="J2176" s="10">
        <v>787.50000000000023</v>
      </c>
      <c r="K2176" s="10">
        <v>275.62500000000006</v>
      </c>
      <c r="L2176" s="11">
        <v>0.35</v>
      </c>
      <c r="M2176" s="28">
        <v>511.87500000000017</v>
      </c>
    </row>
    <row r="2177" spans="1:13" ht="15.75" customHeight="1" x14ac:dyDescent="0.25">
      <c r="A2177" s="6" t="s">
        <v>27</v>
      </c>
      <c r="B2177" s="6">
        <v>1128299</v>
      </c>
      <c r="C2177" s="7">
        <v>44240</v>
      </c>
      <c r="D2177" s="6" t="s">
        <v>28</v>
      </c>
      <c r="E2177" s="6" t="s">
        <v>84</v>
      </c>
      <c r="F2177" s="6" t="s">
        <v>85</v>
      </c>
      <c r="G2177" s="6" t="s">
        <v>22</v>
      </c>
      <c r="H2177" s="8">
        <v>0.4</v>
      </c>
      <c r="I2177" s="9">
        <v>3750</v>
      </c>
      <c r="J2177" s="10">
        <v>1500</v>
      </c>
      <c r="K2177" s="10">
        <v>375</v>
      </c>
      <c r="L2177" s="11">
        <v>0.25</v>
      </c>
      <c r="M2177" s="28">
        <v>1125</v>
      </c>
    </row>
    <row r="2178" spans="1:13" ht="15.75" customHeight="1" x14ac:dyDescent="0.25">
      <c r="A2178" s="6" t="s">
        <v>27</v>
      </c>
      <c r="B2178" s="6">
        <v>1128299</v>
      </c>
      <c r="C2178" s="7">
        <v>44267</v>
      </c>
      <c r="D2178" s="6" t="s">
        <v>28</v>
      </c>
      <c r="E2178" s="6" t="s">
        <v>84</v>
      </c>
      <c r="F2178" s="6" t="s">
        <v>85</v>
      </c>
      <c r="G2178" s="6" t="s">
        <v>17</v>
      </c>
      <c r="H2178" s="8">
        <v>0.4</v>
      </c>
      <c r="I2178" s="9">
        <v>5250</v>
      </c>
      <c r="J2178" s="10">
        <v>2100</v>
      </c>
      <c r="K2178" s="10">
        <v>840</v>
      </c>
      <c r="L2178" s="11">
        <v>0.4</v>
      </c>
      <c r="M2178" s="28">
        <v>1260</v>
      </c>
    </row>
    <row r="2179" spans="1:13" ht="15.75" customHeight="1" x14ac:dyDescent="0.25">
      <c r="A2179" s="6" t="s">
        <v>27</v>
      </c>
      <c r="B2179" s="6">
        <v>1128299</v>
      </c>
      <c r="C2179" s="7">
        <v>44267</v>
      </c>
      <c r="D2179" s="6" t="s">
        <v>28</v>
      </c>
      <c r="E2179" s="6" t="s">
        <v>84</v>
      </c>
      <c r="F2179" s="6" t="s">
        <v>85</v>
      </c>
      <c r="G2179" s="6" t="s">
        <v>18</v>
      </c>
      <c r="H2179" s="8">
        <v>0.5</v>
      </c>
      <c r="I2179" s="9">
        <v>3750</v>
      </c>
      <c r="J2179" s="10">
        <v>1875</v>
      </c>
      <c r="K2179" s="10">
        <v>750</v>
      </c>
      <c r="L2179" s="11">
        <v>0.4</v>
      </c>
      <c r="M2179" s="28">
        <v>1125</v>
      </c>
    </row>
    <row r="2180" spans="1:13" ht="15.75" customHeight="1" x14ac:dyDescent="0.25">
      <c r="A2180" s="6" t="s">
        <v>27</v>
      </c>
      <c r="B2180" s="6">
        <v>1128299</v>
      </c>
      <c r="C2180" s="7">
        <v>44267</v>
      </c>
      <c r="D2180" s="6" t="s">
        <v>28</v>
      </c>
      <c r="E2180" s="6" t="s">
        <v>84</v>
      </c>
      <c r="F2180" s="6" t="s">
        <v>85</v>
      </c>
      <c r="G2180" s="6" t="s">
        <v>19</v>
      </c>
      <c r="H2180" s="8">
        <v>0.5</v>
      </c>
      <c r="I2180" s="9">
        <v>3750</v>
      </c>
      <c r="J2180" s="10">
        <v>1875</v>
      </c>
      <c r="K2180" s="10">
        <v>656.25</v>
      </c>
      <c r="L2180" s="11">
        <v>0.35</v>
      </c>
      <c r="M2180" s="28">
        <v>1218.75</v>
      </c>
    </row>
    <row r="2181" spans="1:13" ht="15.75" customHeight="1" x14ac:dyDescent="0.25">
      <c r="A2181" s="6" t="s">
        <v>27</v>
      </c>
      <c r="B2181" s="6">
        <v>1128299</v>
      </c>
      <c r="C2181" s="7">
        <v>44267</v>
      </c>
      <c r="D2181" s="6" t="s">
        <v>28</v>
      </c>
      <c r="E2181" s="6" t="s">
        <v>84</v>
      </c>
      <c r="F2181" s="6" t="s">
        <v>85</v>
      </c>
      <c r="G2181" s="6" t="s">
        <v>20</v>
      </c>
      <c r="H2181" s="8">
        <v>0.5</v>
      </c>
      <c r="I2181" s="9">
        <v>2500</v>
      </c>
      <c r="J2181" s="10">
        <v>1250</v>
      </c>
      <c r="K2181" s="10">
        <v>500</v>
      </c>
      <c r="L2181" s="11">
        <v>0.4</v>
      </c>
      <c r="M2181" s="28">
        <v>750</v>
      </c>
    </row>
    <row r="2182" spans="1:13" ht="15.75" customHeight="1" x14ac:dyDescent="0.25">
      <c r="A2182" s="6" t="s">
        <v>27</v>
      </c>
      <c r="B2182" s="6">
        <v>1128299</v>
      </c>
      <c r="C2182" s="7">
        <v>44267</v>
      </c>
      <c r="D2182" s="6" t="s">
        <v>28</v>
      </c>
      <c r="E2182" s="6" t="s">
        <v>84</v>
      </c>
      <c r="F2182" s="6" t="s">
        <v>85</v>
      </c>
      <c r="G2182" s="6" t="s">
        <v>21</v>
      </c>
      <c r="H2182" s="8">
        <v>0.55000000000000004</v>
      </c>
      <c r="I2182" s="9">
        <v>1500</v>
      </c>
      <c r="J2182" s="10">
        <v>825.00000000000011</v>
      </c>
      <c r="K2182" s="10">
        <v>288.75</v>
      </c>
      <c r="L2182" s="11">
        <v>0.35</v>
      </c>
      <c r="M2182" s="28">
        <v>536.25000000000011</v>
      </c>
    </row>
    <row r="2183" spans="1:13" ht="15.75" customHeight="1" x14ac:dyDescent="0.25">
      <c r="A2183" s="6" t="s">
        <v>27</v>
      </c>
      <c r="B2183" s="6">
        <v>1128299</v>
      </c>
      <c r="C2183" s="7">
        <v>44267</v>
      </c>
      <c r="D2183" s="6" t="s">
        <v>28</v>
      </c>
      <c r="E2183" s="6" t="s">
        <v>84</v>
      </c>
      <c r="F2183" s="6" t="s">
        <v>85</v>
      </c>
      <c r="G2183" s="6" t="s">
        <v>22</v>
      </c>
      <c r="H2183" s="8">
        <v>0.5</v>
      </c>
      <c r="I2183" s="9">
        <v>3500</v>
      </c>
      <c r="J2183" s="10">
        <v>1750</v>
      </c>
      <c r="K2183" s="10">
        <v>437.5</v>
      </c>
      <c r="L2183" s="11">
        <v>0.25</v>
      </c>
      <c r="M2183" s="28">
        <v>1312.5</v>
      </c>
    </row>
    <row r="2184" spans="1:13" ht="15.75" customHeight="1" x14ac:dyDescent="0.25">
      <c r="A2184" s="6" t="s">
        <v>27</v>
      </c>
      <c r="B2184" s="6">
        <v>1128299</v>
      </c>
      <c r="C2184" s="7">
        <v>44299</v>
      </c>
      <c r="D2184" s="6" t="s">
        <v>28</v>
      </c>
      <c r="E2184" s="6" t="s">
        <v>84</v>
      </c>
      <c r="F2184" s="6" t="s">
        <v>85</v>
      </c>
      <c r="G2184" s="6" t="s">
        <v>17</v>
      </c>
      <c r="H2184" s="8">
        <v>0.5</v>
      </c>
      <c r="I2184" s="9">
        <v>5250</v>
      </c>
      <c r="J2184" s="10">
        <v>2625</v>
      </c>
      <c r="K2184" s="10">
        <v>1050</v>
      </c>
      <c r="L2184" s="11">
        <v>0.4</v>
      </c>
      <c r="M2184" s="28">
        <v>1575</v>
      </c>
    </row>
    <row r="2185" spans="1:13" ht="15.75" customHeight="1" x14ac:dyDescent="0.25">
      <c r="A2185" s="6" t="s">
        <v>27</v>
      </c>
      <c r="B2185" s="6">
        <v>1128299</v>
      </c>
      <c r="C2185" s="7">
        <v>44299</v>
      </c>
      <c r="D2185" s="6" t="s">
        <v>28</v>
      </c>
      <c r="E2185" s="6" t="s">
        <v>84</v>
      </c>
      <c r="F2185" s="6" t="s">
        <v>85</v>
      </c>
      <c r="G2185" s="6" t="s">
        <v>18</v>
      </c>
      <c r="H2185" s="8">
        <v>0.55000000000000004</v>
      </c>
      <c r="I2185" s="9">
        <v>3250</v>
      </c>
      <c r="J2185" s="10">
        <v>1787.5000000000002</v>
      </c>
      <c r="K2185" s="10">
        <v>715.00000000000011</v>
      </c>
      <c r="L2185" s="11">
        <v>0.4</v>
      </c>
      <c r="M2185" s="28">
        <v>1072.5</v>
      </c>
    </row>
    <row r="2186" spans="1:13" ht="15.75" customHeight="1" x14ac:dyDescent="0.25">
      <c r="A2186" s="6" t="s">
        <v>27</v>
      </c>
      <c r="B2186" s="6">
        <v>1128299</v>
      </c>
      <c r="C2186" s="7">
        <v>44299</v>
      </c>
      <c r="D2186" s="6" t="s">
        <v>28</v>
      </c>
      <c r="E2186" s="6" t="s">
        <v>84</v>
      </c>
      <c r="F2186" s="6" t="s">
        <v>85</v>
      </c>
      <c r="G2186" s="6" t="s">
        <v>19</v>
      </c>
      <c r="H2186" s="8">
        <v>0.55000000000000004</v>
      </c>
      <c r="I2186" s="9">
        <v>3750</v>
      </c>
      <c r="J2186" s="10">
        <v>2062.5</v>
      </c>
      <c r="K2186" s="10">
        <v>721.875</v>
      </c>
      <c r="L2186" s="11">
        <v>0.35</v>
      </c>
      <c r="M2186" s="28">
        <v>1340.625</v>
      </c>
    </row>
    <row r="2187" spans="1:13" ht="15.75" customHeight="1" x14ac:dyDescent="0.25">
      <c r="A2187" s="6" t="s">
        <v>27</v>
      </c>
      <c r="B2187" s="6">
        <v>1128299</v>
      </c>
      <c r="C2187" s="7">
        <v>44299</v>
      </c>
      <c r="D2187" s="6" t="s">
        <v>28</v>
      </c>
      <c r="E2187" s="6" t="s">
        <v>84</v>
      </c>
      <c r="F2187" s="6" t="s">
        <v>85</v>
      </c>
      <c r="G2187" s="6" t="s">
        <v>20</v>
      </c>
      <c r="H2187" s="8">
        <v>0.5</v>
      </c>
      <c r="I2187" s="9">
        <v>2750</v>
      </c>
      <c r="J2187" s="10">
        <v>1375</v>
      </c>
      <c r="K2187" s="10">
        <v>550</v>
      </c>
      <c r="L2187" s="11">
        <v>0.4</v>
      </c>
      <c r="M2187" s="28">
        <v>825</v>
      </c>
    </row>
    <row r="2188" spans="1:13" ht="15.75" customHeight="1" x14ac:dyDescent="0.25">
      <c r="A2188" s="6" t="s">
        <v>27</v>
      </c>
      <c r="B2188" s="6">
        <v>1128299</v>
      </c>
      <c r="C2188" s="7">
        <v>44299</v>
      </c>
      <c r="D2188" s="6" t="s">
        <v>28</v>
      </c>
      <c r="E2188" s="6" t="s">
        <v>84</v>
      </c>
      <c r="F2188" s="6" t="s">
        <v>85</v>
      </c>
      <c r="G2188" s="6" t="s">
        <v>21</v>
      </c>
      <c r="H2188" s="8">
        <v>0.55000000000000004</v>
      </c>
      <c r="I2188" s="9">
        <v>1750</v>
      </c>
      <c r="J2188" s="10">
        <v>962.50000000000011</v>
      </c>
      <c r="K2188" s="10">
        <v>336.875</v>
      </c>
      <c r="L2188" s="11">
        <v>0.35</v>
      </c>
      <c r="M2188" s="28">
        <v>625.62500000000011</v>
      </c>
    </row>
    <row r="2189" spans="1:13" ht="15.75" customHeight="1" x14ac:dyDescent="0.25">
      <c r="A2189" s="6" t="s">
        <v>27</v>
      </c>
      <c r="B2189" s="6">
        <v>1128299</v>
      </c>
      <c r="C2189" s="7">
        <v>44299</v>
      </c>
      <c r="D2189" s="6" t="s">
        <v>28</v>
      </c>
      <c r="E2189" s="6" t="s">
        <v>84</v>
      </c>
      <c r="F2189" s="6" t="s">
        <v>85</v>
      </c>
      <c r="G2189" s="6" t="s">
        <v>22</v>
      </c>
      <c r="H2189" s="8">
        <v>0.70000000000000007</v>
      </c>
      <c r="I2189" s="9">
        <v>3500</v>
      </c>
      <c r="J2189" s="10">
        <v>2450.0000000000005</v>
      </c>
      <c r="K2189" s="10">
        <v>612.50000000000011</v>
      </c>
      <c r="L2189" s="11">
        <v>0.25</v>
      </c>
      <c r="M2189" s="28">
        <v>1837.5000000000005</v>
      </c>
    </row>
    <row r="2190" spans="1:13" ht="15.75" customHeight="1" x14ac:dyDescent="0.25">
      <c r="A2190" s="6" t="s">
        <v>27</v>
      </c>
      <c r="B2190" s="6">
        <v>1128299</v>
      </c>
      <c r="C2190" s="7">
        <v>44330</v>
      </c>
      <c r="D2190" s="6" t="s">
        <v>28</v>
      </c>
      <c r="E2190" s="6" t="s">
        <v>84</v>
      </c>
      <c r="F2190" s="6" t="s">
        <v>85</v>
      </c>
      <c r="G2190" s="6" t="s">
        <v>17</v>
      </c>
      <c r="H2190" s="8">
        <v>0.5</v>
      </c>
      <c r="I2190" s="9">
        <v>5500</v>
      </c>
      <c r="J2190" s="10">
        <v>2750</v>
      </c>
      <c r="K2190" s="10">
        <v>1100</v>
      </c>
      <c r="L2190" s="11">
        <v>0.4</v>
      </c>
      <c r="M2190" s="28">
        <v>1650</v>
      </c>
    </row>
    <row r="2191" spans="1:13" ht="15.75" customHeight="1" x14ac:dyDescent="0.25">
      <c r="A2191" s="6" t="s">
        <v>27</v>
      </c>
      <c r="B2191" s="6">
        <v>1128299</v>
      </c>
      <c r="C2191" s="7">
        <v>44330</v>
      </c>
      <c r="D2191" s="6" t="s">
        <v>28</v>
      </c>
      <c r="E2191" s="6" t="s">
        <v>84</v>
      </c>
      <c r="F2191" s="6" t="s">
        <v>85</v>
      </c>
      <c r="G2191" s="6" t="s">
        <v>18</v>
      </c>
      <c r="H2191" s="8">
        <v>0.55000000000000004</v>
      </c>
      <c r="I2191" s="9">
        <v>4000</v>
      </c>
      <c r="J2191" s="10">
        <v>2200</v>
      </c>
      <c r="K2191" s="10">
        <v>880</v>
      </c>
      <c r="L2191" s="11">
        <v>0.4</v>
      </c>
      <c r="M2191" s="28">
        <v>1320</v>
      </c>
    </row>
    <row r="2192" spans="1:13" ht="15.75" customHeight="1" x14ac:dyDescent="0.25">
      <c r="A2192" s="6" t="s">
        <v>27</v>
      </c>
      <c r="B2192" s="6">
        <v>1128299</v>
      </c>
      <c r="C2192" s="7">
        <v>44330</v>
      </c>
      <c r="D2192" s="6" t="s">
        <v>28</v>
      </c>
      <c r="E2192" s="6" t="s">
        <v>84</v>
      </c>
      <c r="F2192" s="6" t="s">
        <v>85</v>
      </c>
      <c r="G2192" s="6" t="s">
        <v>19</v>
      </c>
      <c r="H2192" s="8">
        <v>0.55000000000000004</v>
      </c>
      <c r="I2192" s="9">
        <v>4250</v>
      </c>
      <c r="J2192" s="10">
        <v>2337.5</v>
      </c>
      <c r="K2192" s="10">
        <v>818.125</v>
      </c>
      <c r="L2192" s="11">
        <v>0.35</v>
      </c>
      <c r="M2192" s="28">
        <v>1519.375</v>
      </c>
    </row>
    <row r="2193" spans="1:13" ht="15.75" customHeight="1" x14ac:dyDescent="0.25">
      <c r="A2193" s="6" t="s">
        <v>27</v>
      </c>
      <c r="B2193" s="6">
        <v>1128299</v>
      </c>
      <c r="C2193" s="7">
        <v>44330</v>
      </c>
      <c r="D2193" s="6" t="s">
        <v>28</v>
      </c>
      <c r="E2193" s="6" t="s">
        <v>84</v>
      </c>
      <c r="F2193" s="6" t="s">
        <v>85</v>
      </c>
      <c r="G2193" s="6" t="s">
        <v>20</v>
      </c>
      <c r="H2193" s="8">
        <v>0.5</v>
      </c>
      <c r="I2193" s="9">
        <v>3250</v>
      </c>
      <c r="J2193" s="10">
        <v>1625</v>
      </c>
      <c r="K2193" s="10">
        <v>650</v>
      </c>
      <c r="L2193" s="11">
        <v>0.4</v>
      </c>
      <c r="M2193" s="28">
        <v>975</v>
      </c>
    </row>
    <row r="2194" spans="1:13" ht="15.75" customHeight="1" x14ac:dyDescent="0.25">
      <c r="A2194" s="6" t="s">
        <v>27</v>
      </c>
      <c r="B2194" s="6">
        <v>1128299</v>
      </c>
      <c r="C2194" s="7">
        <v>44330</v>
      </c>
      <c r="D2194" s="6" t="s">
        <v>28</v>
      </c>
      <c r="E2194" s="6" t="s">
        <v>84</v>
      </c>
      <c r="F2194" s="6" t="s">
        <v>85</v>
      </c>
      <c r="G2194" s="6" t="s">
        <v>21</v>
      </c>
      <c r="H2194" s="8">
        <v>0.55000000000000004</v>
      </c>
      <c r="I2194" s="9">
        <v>2250</v>
      </c>
      <c r="J2194" s="10">
        <v>1237.5</v>
      </c>
      <c r="K2194" s="10">
        <v>433.125</v>
      </c>
      <c r="L2194" s="11">
        <v>0.35</v>
      </c>
      <c r="M2194" s="28">
        <v>804.375</v>
      </c>
    </row>
    <row r="2195" spans="1:13" ht="15.75" customHeight="1" x14ac:dyDescent="0.25">
      <c r="A2195" s="6" t="s">
        <v>27</v>
      </c>
      <c r="B2195" s="6">
        <v>1128299</v>
      </c>
      <c r="C2195" s="7">
        <v>44330</v>
      </c>
      <c r="D2195" s="6" t="s">
        <v>28</v>
      </c>
      <c r="E2195" s="6" t="s">
        <v>84</v>
      </c>
      <c r="F2195" s="6" t="s">
        <v>85</v>
      </c>
      <c r="G2195" s="6" t="s">
        <v>22</v>
      </c>
      <c r="H2195" s="8">
        <v>0.70000000000000007</v>
      </c>
      <c r="I2195" s="9">
        <v>4000</v>
      </c>
      <c r="J2195" s="10">
        <v>2800.0000000000005</v>
      </c>
      <c r="K2195" s="10">
        <v>700.00000000000011</v>
      </c>
      <c r="L2195" s="11">
        <v>0.25</v>
      </c>
      <c r="M2195" s="28">
        <v>2100.0000000000005</v>
      </c>
    </row>
    <row r="2196" spans="1:13" ht="15.75" customHeight="1" x14ac:dyDescent="0.25">
      <c r="A2196" s="6" t="s">
        <v>27</v>
      </c>
      <c r="B2196" s="6">
        <v>1128299</v>
      </c>
      <c r="C2196" s="7">
        <v>44360</v>
      </c>
      <c r="D2196" s="6" t="s">
        <v>28</v>
      </c>
      <c r="E2196" s="6" t="s">
        <v>84</v>
      </c>
      <c r="F2196" s="6" t="s">
        <v>85</v>
      </c>
      <c r="G2196" s="6" t="s">
        <v>17</v>
      </c>
      <c r="H2196" s="8">
        <v>0.5</v>
      </c>
      <c r="I2196" s="9">
        <v>6750</v>
      </c>
      <c r="J2196" s="10">
        <v>3375</v>
      </c>
      <c r="K2196" s="10">
        <v>1350</v>
      </c>
      <c r="L2196" s="11">
        <v>0.4</v>
      </c>
      <c r="M2196" s="28">
        <v>2025</v>
      </c>
    </row>
    <row r="2197" spans="1:13" ht="15.75" customHeight="1" x14ac:dyDescent="0.25">
      <c r="A2197" s="6" t="s">
        <v>27</v>
      </c>
      <c r="B2197" s="6">
        <v>1128299</v>
      </c>
      <c r="C2197" s="7">
        <v>44360</v>
      </c>
      <c r="D2197" s="6" t="s">
        <v>28</v>
      </c>
      <c r="E2197" s="6" t="s">
        <v>84</v>
      </c>
      <c r="F2197" s="6" t="s">
        <v>85</v>
      </c>
      <c r="G2197" s="6" t="s">
        <v>18</v>
      </c>
      <c r="H2197" s="8">
        <v>0.55000000000000004</v>
      </c>
      <c r="I2197" s="9">
        <v>5250</v>
      </c>
      <c r="J2197" s="10">
        <v>2887.5000000000005</v>
      </c>
      <c r="K2197" s="10">
        <v>1155.0000000000002</v>
      </c>
      <c r="L2197" s="11">
        <v>0.4</v>
      </c>
      <c r="M2197" s="28">
        <v>1732.5000000000002</v>
      </c>
    </row>
    <row r="2198" spans="1:13" ht="15.75" customHeight="1" x14ac:dyDescent="0.25">
      <c r="A2198" s="6" t="s">
        <v>27</v>
      </c>
      <c r="B2198" s="6">
        <v>1128299</v>
      </c>
      <c r="C2198" s="7">
        <v>44360</v>
      </c>
      <c r="D2198" s="6" t="s">
        <v>28</v>
      </c>
      <c r="E2198" s="6" t="s">
        <v>84</v>
      </c>
      <c r="F2198" s="6" t="s">
        <v>85</v>
      </c>
      <c r="G2198" s="6" t="s">
        <v>19</v>
      </c>
      <c r="H2198" s="8">
        <v>0.55000000000000004</v>
      </c>
      <c r="I2198" s="9">
        <v>5250</v>
      </c>
      <c r="J2198" s="10">
        <v>2887.5000000000005</v>
      </c>
      <c r="K2198" s="10">
        <v>1010.6250000000001</v>
      </c>
      <c r="L2198" s="11">
        <v>0.35</v>
      </c>
      <c r="M2198" s="28">
        <v>1876.8750000000005</v>
      </c>
    </row>
    <row r="2199" spans="1:13" ht="15.75" customHeight="1" x14ac:dyDescent="0.25">
      <c r="A2199" s="6" t="s">
        <v>27</v>
      </c>
      <c r="B2199" s="6">
        <v>1128299</v>
      </c>
      <c r="C2199" s="7">
        <v>44360</v>
      </c>
      <c r="D2199" s="6" t="s">
        <v>28</v>
      </c>
      <c r="E2199" s="6" t="s">
        <v>84</v>
      </c>
      <c r="F2199" s="6" t="s">
        <v>85</v>
      </c>
      <c r="G2199" s="6" t="s">
        <v>20</v>
      </c>
      <c r="H2199" s="8">
        <v>0.5</v>
      </c>
      <c r="I2199" s="9">
        <v>4000</v>
      </c>
      <c r="J2199" s="10">
        <v>2000</v>
      </c>
      <c r="K2199" s="10">
        <v>800</v>
      </c>
      <c r="L2199" s="11">
        <v>0.4</v>
      </c>
      <c r="M2199" s="28">
        <v>1200</v>
      </c>
    </row>
    <row r="2200" spans="1:13" ht="15.75" customHeight="1" x14ac:dyDescent="0.25">
      <c r="A2200" s="6" t="s">
        <v>27</v>
      </c>
      <c r="B2200" s="6">
        <v>1128299</v>
      </c>
      <c r="C2200" s="7">
        <v>44360</v>
      </c>
      <c r="D2200" s="6" t="s">
        <v>28</v>
      </c>
      <c r="E2200" s="6" t="s">
        <v>84</v>
      </c>
      <c r="F2200" s="6" t="s">
        <v>85</v>
      </c>
      <c r="G2200" s="6" t="s">
        <v>21</v>
      </c>
      <c r="H2200" s="8">
        <v>0.55000000000000004</v>
      </c>
      <c r="I2200" s="9">
        <v>2750</v>
      </c>
      <c r="J2200" s="10">
        <v>1512.5000000000002</v>
      </c>
      <c r="K2200" s="10">
        <v>529.375</v>
      </c>
      <c r="L2200" s="11">
        <v>0.35</v>
      </c>
      <c r="M2200" s="28">
        <v>983.12500000000023</v>
      </c>
    </row>
    <row r="2201" spans="1:13" ht="15.75" customHeight="1" x14ac:dyDescent="0.25">
      <c r="A2201" s="6" t="s">
        <v>27</v>
      </c>
      <c r="B2201" s="6">
        <v>1128299</v>
      </c>
      <c r="C2201" s="7">
        <v>44360</v>
      </c>
      <c r="D2201" s="6" t="s">
        <v>28</v>
      </c>
      <c r="E2201" s="6" t="s">
        <v>84</v>
      </c>
      <c r="F2201" s="6" t="s">
        <v>85</v>
      </c>
      <c r="G2201" s="6" t="s">
        <v>22</v>
      </c>
      <c r="H2201" s="8">
        <v>0.70000000000000007</v>
      </c>
      <c r="I2201" s="9">
        <v>5750</v>
      </c>
      <c r="J2201" s="10">
        <v>4025.0000000000005</v>
      </c>
      <c r="K2201" s="10">
        <v>1006.2500000000001</v>
      </c>
      <c r="L2201" s="11">
        <v>0.25</v>
      </c>
      <c r="M2201" s="28">
        <v>3018.7500000000005</v>
      </c>
    </row>
    <row r="2202" spans="1:13" ht="15.75" customHeight="1" x14ac:dyDescent="0.25">
      <c r="A2202" s="6" t="s">
        <v>27</v>
      </c>
      <c r="B2202" s="6">
        <v>1128299</v>
      </c>
      <c r="C2202" s="7">
        <v>44389</v>
      </c>
      <c r="D2202" s="6" t="s">
        <v>28</v>
      </c>
      <c r="E2202" s="6" t="s">
        <v>84</v>
      </c>
      <c r="F2202" s="6" t="s">
        <v>85</v>
      </c>
      <c r="G2202" s="6" t="s">
        <v>17</v>
      </c>
      <c r="H2202" s="8">
        <v>0.5</v>
      </c>
      <c r="I2202" s="9">
        <v>7250</v>
      </c>
      <c r="J2202" s="10">
        <v>3625</v>
      </c>
      <c r="K2202" s="10">
        <v>1450</v>
      </c>
      <c r="L2202" s="11">
        <v>0.4</v>
      </c>
      <c r="M2202" s="28">
        <v>2175</v>
      </c>
    </row>
    <row r="2203" spans="1:13" ht="15.75" customHeight="1" x14ac:dyDescent="0.25">
      <c r="A2203" s="6" t="s">
        <v>27</v>
      </c>
      <c r="B2203" s="6">
        <v>1128299</v>
      </c>
      <c r="C2203" s="7">
        <v>44389</v>
      </c>
      <c r="D2203" s="6" t="s">
        <v>28</v>
      </c>
      <c r="E2203" s="6" t="s">
        <v>84</v>
      </c>
      <c r="F2203" s="6" t="s">
        <v>85</v>
      </c>
      <c r="G2203" s="6" t="s">
        <v>18</v>
      </c>
      <c r="H2203" s="8">
        <v>0.55000000000000004</v>
      </c>
      <c r="I2203" s="9">
        <v>5750</v>
      </c>
      <c r="J2203" s="10">
        <v>3162.5000000000005</v>
      </c>
      <c r="K2203" s="10">
        <v>1265.0000000000002</v>
      </c>
      <c r="L2203" s="11">
        <v>0.4</v>
      </c>
      <c r="M2203" s="28">
        <v>1897.5000000000002</v>
      </c>
    </row>
    <row r="2204" spans="1:13" ht="15.75" customHeight="1" x14ac:dyDescent="0.25">
      <c r="A2204" s="6" t="s">
        <v>27</v>
      </c>
      <c r="B2204" s="6">
        <v>1128299</v>
      </c>
      <c r="C2204" s="7">
        <v>44389</v>
      </c>
      <c r="D2204" s="6" t="s">
        <v>28</v>
      </c>
      <c r="E2204" s="6" t="s">
        <v>84</v>
      </c>
      <c r="F2204" s="6" t="s">
        <v>85</v>
      </c>
      <c r="G2204" s="6" t="s">
        <v>19</v>
      </c>
      <c r="H2204" s="8">
        <v>0.55000000000000004</v>
      </c>
      <c r="I2204" s="9">
        <v>5250</v>
      </c>
      <c r="J2204" s="10">
        <v>2887.5000000000005</v>
      </c>
      <c r="K2204" s="10">
        <v>1010.6250000000001</v>
      </c>
      <c r="L2204" s="11">
        <v>0.35</v>
      </c>
      <c r="M2204" s="28">
        <v>1876.8750000000005</v>
      </c>
    </row>
    <row r="2205" spans="1:13" ht="15.75" customHeight="1" x14ac:dyDescent="0.25">
      <c r="A2205" s="6" t="s">
        <v>27</v>
      </c>
      <c r="B2205" s="6">
        <v>1128299</v>
      </c>
      <c r="C2205" s="7">
        <v>44389</v>
      </c>
      <c r="D2205" s="6" t="s">
        <v>28</v>
      </c>
      <c r="E2205" s="6" t="s">
        <v>84</v>
      </c>
      <c r="F2205" s="6" t="s">
        <v>85</v>
      </c>
      <c r="G2205" s="6" t="s">
        <v>20</v>
      </c>
      <c r="H2205" s="8">
        <v>0.5</v>
      </c>
      <c r="I2205" s="9">
        <v>4250</v>
      </c>
      <c r="J2205" s="10">
        <v>2125</v>
      </c>
      <c r="K2205" s="10">
        <v>850</v>
      </c>
      <c r="L2205" s="11">
        <v>0.4</v>
      </c>
      <c r="M2205" s="28">
        <v>1275</v>
      </c>
    </row>
    <row r="2206" spans="1:13" ht="15.75" customHeight="1" x14ac:dyDescent="0.25">
      <c r="A2206" s="6" t="s">
        <v>27</v>
      </c>
      <c r="B2206" s="6">
        <v>1128299</v>
      </c>
      <c r="C2206" s="7">
        <v>44389</v>
      </c>
      <c r="D2206" s="6" t="s">
        <v>28</v>
      </c>
      <c r="E2206" s="6" t="s">
        <v>84</v>
      </c>
      <c r="F2206" s="6" t="s">
        <v>85</v>
      </c>
      <c r="G2206" s="6" t="s">
        <v>21</v>
      </c>
      <c r="H2206" s="8">
        <v>0.55000000000000004</v>
      </c>
      <c r="I2206" s="9">
        <v>4750</v>
      </c>
      <c r="J2206" s="10">
        <v>2612.5</v>
      </c>
      <c r="K2206" s="10">
        <v>914.37499999999989</v>
      </c>
      <c r="L2206" s="11">
        <v>0.35</v>
      </c>
      <c r="M2206" s="28">
        <v>1698.125</v>
      </c>
    </row>
    <row r="2207" spans="1:13" ht="15.75" customHeight="1" x14ac:dyDescent="0.25">
      <c r="A2207" s="6" t="s">
        <v>27</v>
      </c>
      <c r="B2207" s="6">
        <v>1128299</v>
      </c>
      <c r="C2207" s="7">
        <v>44389</v>
      </c>
      <c r="D2207" s="6" t="s">
        <v>28</v>
      </c>
      <c r="E2207" s="6" t="s">
        <v>84</v>
      </c>
      <c r="F2207" s="6" t="s">
        <v>85</v>
      </c>
      <c r="G2207" s="6" t="s">
        <v>22</v>
      </c>
      <c r="H2207" s="8">
        <v>0.70000000000000007</v>
      </c>
      <c r="I2207" s="9">
        <v>4750</v>
      </c>
      <c r="J2207" s="10">
        <v>3325.0000000000005</v>
      </c>
      <c r="K2207" s="10">
        <v>831.25000000000011</v>
      </c>
      <c r="L2207" s="11">
        <v>0.25</v>
      </c>
      <c r="M2207" s="28">
        <v>2493.7500000000005</v>
      </c>
    </row>
    <row r="2208" spans="1:13" ht="15.75" customHeight="1" x14ac:dyDescent="0.25">
      <c r="A2208" s="6" t="s">
        <v>27</v>
      </c>
      <c r="B2208" s="6">
        <v>1128299</v>
      </c>
      <c r="C2208" s="7">
        <v>44421</v>
      </c>
      <c r="D2208" s="6" t="s">
        <v>28</v>
      </c>
      <c r="E2208" s="6" t="s">
        <v>84</v>
      </c>
      <c r="F2208" s="6" t="s">
        <v>85</v>
      </c>
      <c r="G2208" s="6" t="s">
        <v>17</v>
      </c>
      <c r="H2208" s="8">
        <v>0.55000000000000004</v>
      </c>
      <c r="I2208" s="9">
        <v>6750</v>
      </c>
      <c r="J2208" s="10">
        <v>3712.5000000000005</v>
      </c>
      <c r="K2208" s="10">
        <v>1485.0000000000002</v>
      </c>
      <c r="L2208" s="11">
        <v>0.4</v>
      </c>
      <c r="M2208" s="28">
        <v>2227.5</v>
      </c>
    </row>
    <row r="2209" spans="1:13" ht="15.75" customHeight="1" x14ac:dyDescent="0.25">
      <c r="A2209" s="6" t="s">
        <v>27</v>
      </c>
      <c r="B2209" s="6">
        <v>1128299</v>
      </c>
      <c r="C2209" s="7">
        <v>44421</v>
      </c>
      <c r="D2209" s="6" t="s">
        <v>28</v>
      </c>
      <c r="E2209" s="6" t="s">
        <v>84</v>
      </c>
      <c r="F2209" s="6" t="s">
        <v>85</v>
      </c>
      <c r="G2209" s="6" t="s">
        <v>18</v>
      </c>
      <c r="H2209" s="8">
        <v>0.60000000000000009</v>
      </c>
      <c r="I2209" s="9">
        <v>6250</v>
      </c>
      <c r="J2209" s="10">
        <v>3750.0000000000005</v>
      </c>
      <c r="K2209" s="10">
        <v>1500.0000000000002</v>
      </c>
      <c r="L2209" s="11">
        <v>0.4</v>
      </c>
      <c r="M2209" s="28">
        <v>2250</v>
      </c>
    </row>
    <row r="2210" spans="1:13" ht="15.75" customHeight="1" x14ac:dyDescent="0.25">
      <c r="A2210" s="6" t="s">
        <v>27</v>
      </c>
      <c r="B2210" s="6">
        <v>1128299</v>
      </c>
      <c r="C2210" s="7">
        <v>44421</v>
      </c>
      <c r="D2210" s="6" t="s">
        <v>28</v>
      </c>
      <c r="E2210" s="6" t="s">
        <v>84</v>
      </c>
      <c r="F2210" s="6" t="s">
        <v>85</v>
      </c>
      <c r="G2210" s="6" t="s">
        <v>19</v>
      </c>
      <c r="H2210" s="8">
        <v>0.55000000000000004</v>
      </c>
      <c r="I2210" s="9">
        <v>5000</v>
      </c>
      <c r="J2210" s="10">
        <v>2750</v>
      </c>
      <c r="K2210" s="10">
        <v>962.49999999999989</v>
      </c>
      <c r="L2210" s="11">
        <v>0.35</v>
      </c>
      <c r="M2210" s="28">
        <v>1787.5</v>
      </c>
    </row>
    <row r="2211" spans="1:13" ht="15.75" customHeight="1" x14ac:dyDescent="0.25">
      <c r="A2211" s="6" t="s">
        <v>27</v>
      </c>
      <c r="B2211" s="6">
        <v>1128299</v>
      </c>
      <c r="C2211" s="7">
        <v>44421</v>
      </c>
      <c r="D2211" s="6" t="s">
        <v>28</v>
      </c>
      <c r="E2211" s="6" t="s">
        <v>84</v>
      </c>
      <c r="F2211" s="6" t="s">
        <v>85</v>
      </c>
      <c r="G2211" s="6" t="s">
        <v>20</v>
      </c>
      <c r="H2211" s="8">
        <v>0.55000000000000004</v>
      </c>
      <c r="I2211" s="9">
        <v>4500</v>
      </c>
      <c r="J2211" s="10">
        <v>2475</v>
      </c>
      <c r="K2211" s="10">
        <v>990</v>
      </c>
      <c r="L2211" s="11">
        <v>0.4</v>
      </c>
      <c r="M2211" s="28">
        <v>1485</v>
      </c>
    </row>
    <row r="2212" spans="1:13" ht="15.75" customHeight="1" x14ac:dyDescent="0.25">
      <c r="A2212" s="6" t="s">
        <v>27</v>
      </c>
      <c r="B2212" s="6">
        <v>1128299</v>
      </c>
      <c r="C2212" s="7">
        <v>44421</v>
      </c>
      <c r="D2212" s="6" t="s">
        <v>28</v>
      </c>
      <c r="E2212" s="6" t="s">
        <v>84</v>
      </c>
      <c r="F2212" s="6" t="s">
        <v>85</v>
      </c>
      <c r="G2212" s="6" t="s">
        <v>21</v>
      </c>
      <c r="H2212" s="8">
        <v>0.65</v>
      </c>
      <c r="I2212" s="9">
        <v>4500</v>
      </c>
      <c r="J2212" s="10">
        <v>2925</v>
      </c>
      <c r="K2212" s="10">
        <v>1023.7499999999999</v>
      </c>
      <c r="L2212" s="11">
        <v>0.35</v>
      </c>
      <c r="M2212" s="28">
        <v>1901.25</v>
      </c>
    </row>
    <row r="2213" spans="1:13" ht="15.75" customHeight="1" x14ac:dyDescent="0.25">
      <c r="A2213" s="6" t="s">
        <v>27</v>
      </c>
      <c r="B2213" s="6">
        <v>1128299</v>
      </c>
      <c r="C2213" s="7">
        <v>44421</v>
      </c>
      <c r="D2213" s="6" t="s">
        <v>28</v>
      </c>
      <c r="E2213" s="6" t="s">
        <v>84</v>
      </c>
      <c r="F2213" s="6" t="s">
        <v>85</v>
      </c>
      <c r="G2213" s="6" t="s">
        <v>22</v>
      </c>
      <c r="H2213" s="8">
        <v>0.70000000000000007</v>
      </c>
      <c r="I2213" s="9">
        <v>4250</v>
      </c>
      <c r="J2213" s="10">
        <v>2975.0000000000005</v>
      </c>
      <c r="K2213" s="10">
        <v>743.75000000000011</v>
      </c>
      <c r="L2213" s="11">
        <v>0.25</v>
      </c>
      <c r="M2213" s="28">
        <v>2231.2500000000005</v>
      </c>
    </row>
    <row r="2214" spans="1:13" ht="15.75" customHeight="1" x14ac:dyDescent="0.25">
      <c r="A2214" s="6" t="s">
        <v>27</v>
      </c>
      <c r="B2214" s="6">
        <v>1128299</v>
      </c>
      <c r="C2214" s="7">
        <v>44453</v>
      </c>
      <c r="D2214" s="6" t="s">
        <v>28</v>
      </c>
      <c r="E2214" s="6" t="s">
        <v>84</v>
      </c>
      <c r="F2214" s="6" t="s">
        <v>85</v>
      </c>
      <c r="G2214" s="6" t="s">
        <v>17</v>
      </c>
      <c r="H2214" s="8">
        <v>0.45000000000000012</v>
      </c>
      <c r="I2214" s="9">
        <v>6000</v>
      </c>
      <c r="J2214" s="10">
        <v>2700.0000000000009</v>
      </c>
      <c r="K2214" s="10">
        <v>1080.0000000000005</v>
      </c>
      <c r="L2214" s="11">
        <v>0.4</v>
      </c>
      <c r="M2214" s="28">
        <v>1620.0000000000005</v>
      </c>
    </row>
    <row r="2215" spans="1:13" ht="15.75" customHeight="1" x14ac:dyDescent="0.25">
      <c r="A2215" s="6" t="s">
        <v>27</v>
      </c>
      <c r="B2215" s="6">
        <v>1128299</v>
      </c>
      <c r="C2215" s="7">
        <v>44453</v>
      </c>
      <c r="D2215" s="6" t="s">
        <v>28</v>
      </c>
      <c r="E2215" s="6" t="s">
        <v>84</v>
      </c>
      <c r="F2215" s="6" t="s">
        <v>85</v>
      </c>
      <c r="G2215" s="6" t="s">
        <v>18</v>
      </c>
      <c r="H2215" s="8">
        <v>0.50000000000000011</v>
      </c>
      <c r="I2215" s="9">
        <v>6000</v>
      </c>
      <c r="J2215" s="10">
        <v>3000.0000000000005</v>
      </c>
      <c r="K2215" s="10">
        <v>1200.0000000000002</v>
      </c>
      <c r="L2215" s="11">
        <v>0.4</v>
      </c>
      <c r="M2215" s="28">
        <v>1800.0000000000002</v>
      </c>
    </row>
    <row r="2216" spans="1:13" ht="15.75" customHeight="1" x14ac:dyDescent="0.25">
      <c r="A2216" s="6" t="s">
        <v>27</v>
      </c>
      <c r="B2216" s="6">
        <v>1128299</v>
      </c>
      <c r="C2216" s="7">
        <v>44453</v>
      </c>
      <c r="D2216" s="6" t="s">
        <v>28</v>
      </c>
      <c r="E2216" s="6" t="s">
        <v>84</v>
      </c>
      <c r="F2216" s="6" t="s">
        <v>85</v>
      </c>
      <c r="G2216" s="6" t="s">
        <v>19</v>
      </c>
      <c r="H2216" s="8">
        <v>0.45000000000000012</v>
      </c>
      <c r="I2216" s="9">
        <v>4500</v>
      </c>
      <c r="J2216" s="10">
        <v>2025.0000000000005</v>
      </c>
      <c r="K2216" s="10">
        <v>708.75000000000011</v>
      </c>
      <c r="L2216" s="11">
        <v>0.35</v>
      </c>
      <c r="M2216" s="28">
        <v>1316.2500000000005</v>
      </c>
    </row>
    <row r="2217" spans="1:13" ht="15.75" customHeight="1" x14ac:dyDescent="0.25">
      <c r="A2217" s="6" t="s">
        <v>27</v>
      </c>
      <c r="B2217" s="6">
        <v>1128299</v>
      </c>
      <c r="C2217" s="7">
        <v>44453</v>
      </c>
      <c r="D2217" s="6" t="s">
        <v>28</v>
      </c>
      <c r="E2217" s="6" t="s">
        <v>84</v>
      </c>
      <c r="F2217" s="6" t="s">
        <v>85</v>
      </c>
      <c r="G2217" s="6" t="s">
        <v>20</v>
      </c>
      <c r="H2217" s="8">
        <v>0.45000000000000012</v>
      </c>
      <c r="I2217" s="9">
        <v>4000</v>
      </c>
      <c r="J2217" s="10">
        <v>1800.0000000000005</v>
      </c>
      <c r="K2217" s="10">
        <v>720.00000000000023</v>
      </c>
      <c r="L2217" s="11">
        <v>0.4</v>
      </c>
      <c r="M2217" s="28">
        <v>1080.0000000000002</v>
      </c>
    </row>
    <row r="2218" spans="1:13" ht="15.75" customHeight="1" x14ac:dyDescent="0.25">
      <c r="A2218" s="6" t="s">
        <v>27</v>
      </c>
      <c r="B2218" s="6">
        <v>1128299</v>
      </c>
      <c r="C2218" s="7">
        <v>44453</v>
      </c>
      <c r="D2218" s="6" t="s">
        <v>28</v>
      </c>
      <c r="E2218" s="6" t="s">
        <v>84</v>
      </c>
      <c r="F2218" s="6" t="s">
        <v>85</v>
      </c>
      <c r="G2218" s="6" t="s">
        <v>21</v>
      </c>
      <c r="H2218" s="8">
        <v>0.55000000000000004</v>
      </c>
      <c r="I2218" s="9">
        <v>4000</v>
      </c>
      <c r="J2218" s="10">
        <v>2200</v>
      </c>
      <c r="K2218" s="10">
        <v>770</v>
      </c>
      <c r="L2218" s="11">
        <v>0.35</v>
      </c>
      <c r="M2218" s="28">
        <v>1430</v>
      </c>
    </row>
    <row r="2219" spans="1:13" ht="15.75" customHeight="1" x14ac:dyDescent="0.25">
      <c r="A2219" s="6" t="s">
        <v>27</v>
      </c>
      <c r="B2219" s="6">
        <v>1128299</v>
      </c>
      <c r="C2219" s="7">
        <v>44453</v>
      </c>
      <c r="D2219" s="6" t="s">
        <v>28</v>
      </c>
      <c r="E2219" s="6" t="s">
        <v>84</v>
      </c>
      <c r="F2219" s="6" t="s">
        <v>85</v>
      </c>
      <c r="G2219" s="6" t="s">
        <v>22</v>
      </c>
      <c r="H2219" s="8">
        <v>0.60000000000000009</v>
      </c>
      <c r="I2219" s="9">
        <v>4500</v>
      </c>
      <c r="J2219" s="10">
        <v>2700.0000000000005</v>
      </c>
      <c r="K2219" s="10">
        <v>675.00000000000011</v>
      </c>
      <c r="L2219" s="11">
        <v>0.25</v>
      </c>
      <c r="M2219" s="28">
        <v>2025.0000000000005</v>
      </c>
    </row>
    <row r="2220" spans="1:13" ht="15.75" customHeight="1" x14ac:dyDescent="0.25">
      <c r="A2220" s="6" t="s">
        <v>27</v>
      </c>
      <c r="B2220" s="6">
        <v>1128299</v>
      </c>
      <c r="C2220" s="7">
        <v>44482</v>
      </c>
      <c r="D2220" s="6" t="s">
        <v>28</v>
      </c>
      <c r="E2220" s="6" t="s">
        <v>84</v>
      </c>
      <c r="F2220" s="6" t="s">
        <v>85</v>
      </c>
      <c r="G2220" s="6" t="s">
        <v>17</v>
      </c>
      <c r="H2220" s="8">
        <v>0.45000000000000012</v>
      </c>
      <c r="I2220" s="9">
        <v>5250</v>
      </c>
      <c r="J2220" s="10">
        <v>2362.5000000000005</v>
      </c>
      <c r="K2220" s="10">
        <v>945.00000000000023</v>
      </c>
      <c r="L2220" s="11">
        <v>0.4</v>
      </c>
      <c r="M2220" s="28">
        <v>1417.5000000000002</v>
      </c>
    </row>
    <row r="2221" spans="1:13" ht="15.75" customHeight="1" x14ac:dyDescent="0.25">
      <c r="A2221" s="6" t="s">
        <v>27</v>
      </c>
      <c r="B2221" s="6">
        <v>1128299</v>
      </c>
      <c r="C2221" s="7">
        <v>44482</v>
      </c>
      <c r="D2221" s="6" t="s">
        <v>28</v>
      </c>
      <c r="E2221" s="6" t="s">
        <v>84</v>
      </c>
      <c r="F2221" s="6" t="s">
        <v>85</v>
      </c>
      <c r="G2221" s="6" t="s">
        <v>18</v>
      </c>
      <c r="H2221" s="8">
        <v>0.50000000000000011</v>
      </c>
      <c r="I2221" s="9">
        <v>5250</v>
      </c>
      <c r="J2221" s="10">
        <v>2625.0000000000005</v>
      </c>
      <c r="K2221" s="10">
        <v>1050.0000000000002</v>
      </c>
      <c r="L2221" s="11">
        <v>0.4</v>
      </c>
      <c r="M2221" s="28">
        <v>1575.0000000000002</v>
      </c>
    </row>
    <row r="2222" spans="1:13" ht="15.75" customHeight="1" x14ac:dyDescent="0.25">
      <c r="A2222" s="6" t="s">
        <v>27</v>
      </c>
      <c r="B2222" s="6">
        <v>1128299</v>
      </c>
      <c r="C2222" s="7">
        <v>44482</v>
      </c>
      <c r="D2222" s="6" t="s">
        <v>28</v>
      </c>
      <c r="E2222" s="6" t="s">
        <v>84</v>
      </c>
      <c r="F2222" s="6" t="s">
        <v>85</v>
      </c>
      <c r="G2222" s="6" t="s">
        <v>19</v>
      </c>
      <c r="H2222" s="8">
        <v>0.45000000000000012</v>
      </c>
      <c r="I2222" s="9">
        <v>3500</v>
      </c>
      <c r="J2222" s="10">
        <v>1575.0000000000005</v>
      </c>
      <c r="K2222" s="10">
        <v>551.25000000000011</v>
      </c>
      <c r="L2222" s="11">
        <v>0.35</v>
      </c>
      <c r="M2222" s="28">
        <v>1023.7500000000003</v>
      </c>
    </row>
    <row r="2223" spans="1:13" ht="15.75" customHeight="1" x14ac:dyDescent="0.25">
      <c r="A2223" s="6" t="s">
        <v>27</v>
      </c>
      <c r="B2223" s="6">
        <v>1128299</v>
      </c>
      <c r="C2223" s="7">
        <v>44482</v>
      </c>
      <c r="D2223" s="6" t="s">
        <v>28</v>
      </c>
      <c r="E2223" s="6" t="s">
        <v>84</v>
      </c>
      <c r="F2223" s="6" t="s">
        <v>85</v>
      </c>
      <c r="G2223" s="6" t="s">
        <v>20</v>
      </c>
      <c r="H2223" s="8">
        <v>0.45000000000000012</v>
      </c>
      <c r="I2223" s="9">
        <v>3250</v>
      </c>
      <c r="J2223" s="10">
        <v>1462.5000000000005</v>
      </c>
      <c r="K2223" s="10">
        <v>585.00000000000023</v>
      </c>
      <c r="L2223" s="11">
        <v>0.4</v>
      </c>
      <c r="M2223" s="28">
        <v>877.50000000000023</v>
      </c>
    </row>
    <row r="2224" spans="1:13" ht="15.75" customHeight="1" x14ac:dyDescent="0.25">
      <c r="A2224" s="6" t="s">
        <v>27</v>
      </c>
      <c r="B2224" s="6">
        <v>1128299</v>
      </c>
      <c r="C2224" s="7">
        <v>44482</v>
      </c>
      <c r="D2224" s="6" t="s">
        <v>28</v>
      </c>
      <c r="E2224" s="6" t="s">
        <v>84</v>
      </c>
      <c r="F2224" s="6" t="s">
        <v>85</v>
      </c>
      <c r="G2224" s="6" t="s">
        <v>21</v>
      </c>
      <c r="H2224" s="8">
        <v>0.55000000000000004</v>
      </c>
      <c r="I2224" s="9">
        <v>3000</v>
      </c>
      <c r="J2224" s="10">
        <v>1650.0000000000002</v>
      </c>
      <c r="K2224" s="10">
        <v>577.5</v>
      </c>
      <c r="L2224" s="11">
        <v>0.35</v>
      </c>
      <c r="M2224" s="28">
        <v>1072.5000000000002</v>
      </c>
    </row>
    <row r="2225" spans="1:13" ht="15.75" customHeight="1" x14ac:dyDescent="0.25">
      <c r="A2225" s="6" t="s">
        <v>27</v>
      </c>
      <c r="B2225" s="6">
        <v>1128299</v>
      </c>
      <c r="C2225" s="7">
        <v>44482</v>
      </c>
      <c r="D2225" s="6" t="s">
        <v>28</v>
      </c>
      <c r="E2225" s="6" t="s">
        <v>84</v>
      </c>
      <c r="F2225" s="6" t="s">
        <v>85</v>
      </c>
      <c r="G2225" s="6" t="s">
        <v>22</v>
      </c>
      <c r="H2225" s="8">
        <v>0.70000000000000007</v>
      </c>
      <c r="I2225" s="9">
        <v>3500</v>
      </c>
      <c r="J2225" s="10">
        <v>2450.0000000000005</v>
      </c>
      <c r="K2225" s="10">
        <v>612.50000000000011</v>
      </c>
      <c r="L2225" s="11">
        <v>0.25</v>
      </c>
      <c r="M2225" s="28">
        <v>1837.5000000000005</v>
      </c>
    </row>
    <row r="2226" spans="1:13" ht="15.75" customHeight="1" x14ac:dyDescent="0.25">
      <c r="A2226" s="6" t="s">
        <v>27</v>
      </c>
      <c r="B2226" s="6">
        <v>1128299</v>
      </c>
      <c r="C2226" s="7">
        <v>44513</v>
      </c>
      <c r="D2226" s="6" t="s">
        <v>28</v>
      </c>
      <c r="E2226" s="6" t="s">
        <v>84</v>
      </c>
      <c r="F2226" s="6" t="s">
        <v>85</v>
      </c>
      <c r="G2226" s="6" t="s">
        <v>17</v>
      </c>
      <c r="H2226" s="8">
        <v>0.55000000000000004</v>
      </c>
      <c r="I2226" s="9">
        <v>5250</v>
      </c>
      <c r="J2226" s="10">
        <v>2887.5000000000005</v>
      </c>
      <c r="K2226" s="10">
        <v>1155.0000000000002</v>
      </c>
      <c r="L2226" s="11">
        <v>0.4</v>
      </c>
      <c r="M2226" s="28">
        <v>1732.5000000000002</v>
      </c>
    </row>
    <row r="2227" spans="1:13" ht="15.75" customHeight="1" x14ac:dyDescent="0.25">
      <c r="A2227" s="6" t="s">
        <v>27</v>
      </c>
      <c r="B2227" s="6">
        <v>1128299</v>
      </c>
      <c r="C2227" s="7">
        <v>44513</v>
      </c>
      <c r="D2227" s="6" t="s">
        <v>28</v>
      </c>
      <c r="E2227" s="6" t="s">
        <v>84</v>
      </c>
      <c r="F2227" s="6" t="s">
        <v>85</v>
      </c>
      <c r="G2227" s="6" t="s">
        <v>18</v>
      </c>
      <c r="H2227" s="8">
        <v>0.60000000000000009</v>
      </c>
      <c r="I2227" s="9">
        <v>5750</v>
      </c>
      <c r="J2227" s="10">
        <v>3450.0000000000005</v>
      </c>
      <c r="K2227" s="10">
        <v>1380.0000000000002</v>
      </c>
      <c r="L2227" s="11">
        <v>0.4</v>
      </c>
      <c r="M2227" s="28">
        <v>2070</v>
      </c>
    </row>
    <row r="2228" spans="1:13" ht="15.75" customHeight="1" x14ac:dyDescent="0.25">
      <c r="A2228" s="6" t="s">
        <v>27</v>
      </c>
      <c r="B2228" s="6">
        <v>1128299</v>
      </c>
      <c r="C2228" s="7">
        <v>44513</v>
      </c>
      <c r="D2228" s="6" t="s">
        <v>28</v>
      </c>
      <c r="E2228" s="6" t="s">
        <v>84</v>
      </c>
      <c r="F2228" s="6" t="s">
        <v>85</v>
      </c>
      <c r="G2228" s="6" t="s">
        <v>19</v>
      </c>
      <c r="H2228" s="8">
        <v>0.55000000000000004</v>
      </c>
      <c r="I2228" s="9">
        <v>4250</v>
      </c>
      <c r="J2228" s="10">
        <v>2337.5</v>
      </c>
      <c r="K2228" s="10">
        <v>818.125</v>
      </c>
      <c r="L2228" s="11">
        <v>0.35</v>
      </c>
      <c r="M2228" s="28">
        <v>1519.375</v>
      </c>
    </row>
    <row r="2229" spans="1:13" ht="15.75" customHeight="1" x14ac:dyDescent="0.25">
      <c r="A2229" s="6" t="s">
        <v>27</v>
      </c>
      <c r="B2229" s="6">
        <v>1128299</v>
      </c>
      <c r="C2229" s="7">
        <v>44513</v>
      </c>
      <c r="D2229" s="6" t="s">
        <v>28</v>
      </c>
      <c r="E2229" s="6" t="s">
        <v>84</v>
      </c>
      <c r="F2229" s="6" t="s">
        <v>85</v>
      </c>
      <c r="G2229" s="6" t="s">
        <v>20</v>
      </c>
      <c r="H2229" s="8">
        <v>0.55000000000000004</v>
      </c>
      <c r="I2229" s="9">
        <v>4000</v>
      </c>
      <c r="J2229" s="10">
        <v>2200</v>
      </c>
      <c r="K2229" s="10">
        <v>880</v>
      </c>
      <c r="L2229" s="11">
        <v>0.4</v>
      </c>
      <c r="M2229" s="28">
        <v>1320</v>
      </c>
    </row>
    <row r="2230" spans="1:13" ht="15.75" customHeight="1" x14ac:dyDescent="0.25">
      <c r="A2230" s="6" t="s">
        <v>27</v>
      </c>
      <c r="B2230" s="6">
        <v>1128299</v>
      </c>
      <c r="C2230" s="7">
        <v>44513</v>
      </c>
      <c r="D2230" s="6" t="s">
        <v>28</v>
      </c>
      <c r="E2230" s="6" t="s">
        <v>84</v>
      </c>
      <c r="F2230" s="6" t="s">
        <v>85</v>
      </c>
      <c r="G2230" s="6" t="s">
        <v>21</v>
      </c>
      <c r="H2230" s="8">
        <v>0.65</v>
      </c>
      <c r="I2230" s="9">
        <v>3500</v>
      </c>
      <c r="J2230" s="10">
        <v>2275</v>
      </c>
      <c r="K2230" s="10">
        <v>796.25</v>
      </c>
      <c r="L2230" s="11">
        <v>0.35</v>
      </c>
      <c r="M2230" s="28">
        <v>1478.75</v>
      </c>
    </row>
    <row r="2231" spans="1:13" ht="15.75" customHeight="1" x14ac:dyDescent="0.25">
      <c r="A2231" s="6" t="s">
        <v>27</v>
      </c>
      <c r="B2231" s="6">
        <v>1128299</v>
      </c>
      <c r="C2231" s="7">
        <v>44513</v>
      </c>
      <c r="D2231" s="6" t="s">
        <v>28</v>
      </c>
      <c r="E2231" s="6" t="s">
        <v>84</v>
      </c>
      <c r="F2231" s="6" t="s">
        <v>85</v>
      </c>
      <c r="G2231" s="6" t="s">
        <v>22</v>
      </c>
      <c r="H2231" s="8">
        <v>0.70000000000000007</v>
      </c>
      <c r="I2231" s="9">
        <v>4750</v>
      </c>
      <c r="J2231" s="10">
        <v>3325.0000000000005</v>
      </c>
      <c r="K2231" s="10">
        <v>831.25000000000011</v>
      </c>
      <c r="L2231" s="11">
        <v>0.25</v>
      </c>
      <c r="M2231" s="28">
        <v>2493.7500000000005</v>
      </c>
    </row>
    <row r="2232" spans="1:13" ht="15.75" customHeight="1" x14ac:dyDescent="0.25">
      <c r="A2232" s="6" t="s">
        <v>27</v>
      </c>
      <c r="B2232" s="6">
        <v>1128299</v>
      </c>
      <c r="C2232" s="7">
        <v>44542</v>
      </c>
      <c r="D2232" s="6" t="s">
        <v>28</v>
      </c>
      <c r="E2232" s="6" t="s">
        <v>84</v>
      </c>
      <c r="F2232" s="6" t="s">
        <v>85</v>
      </c>
      <c r="G2232" s="6" t="s">
        <v>17</v>
      </c>
      <c r="H2232" s="8">
        <v>0.55000000000000004</v>
      </c>
      <c r="I2232" s="9">
        <v>6750</v>
      </c>
      <c r="J2232" s="10">
        <v>3712.5000000000005</v>
      </c>
      <c r="K2232" s="10">
        <v>1485.0000000000002</v>
      </c>
      <c r="L2232" s="11">
        <v>0.4</v>
      </c>
      <c r="M2232" s="28">
        <v>2227.5</v>
      </c>
    </row>
    <row r="2233" spans="1:13" ht="15.75" customHeight="1" x14ac:dyDescent="0.25">
      <c r="A2233" s="6" t="s">
        <v>27</v>
      </c>
      <c r="B2233" s="6">
        <v>1128299</v>
      </c>
      <c r="C2233" s="7">
        <v>44542</v>
      </c>
      <c r="D2233" s="6" t="s">
        <v>28</v>
      </c>
      <c r="E2233" s="6" t="s">
        <v>84</v>
      </c>
      <c r="F2233" s="6" t="s">
        <v>85</v>
      </c>
      <c r="G2233" s="6" t="s">
        <v>18</v>
      </c>
      <c r="H2233" s="8">
        <v>0.60000000000000009</v>
      </c>
      <c r="I2233" s="9">
        <v>6750</v>
      </c>
      <c r="J2233" s="10">
        <v>4050.0000000000005</v>
      </c>
      <c r="K2233" s="10">
        <v>1620.0000000000002</v>
      </c>
      <c r="L2233" s="11">
        <v>0.4</v>
      </c>
      <c r="M2233" s="28">
        <v>2430</v>
      </c>
    </row>
    <row r="2234" spans="1:13" ht="15.75" customHeight="1" x14ac:dyDescent="0.25">
      <c r="A2234" s="6" t="s">
        <v>27</v>
      </c>
      <c r="B2234" s="6">
        <v>1128299</v>
      </c>
      <c r="C2234" s="7">
        <v>44542</v>
      </c>
      <c r="D2234" s="6" t="s">
        <v>28</v>
      </c>
      <c r="E2234" s="6" t="s">
        <v>84</v>
      </c>
      <c r="F2234" s="6" t="s">
        <v>85</v>
      </c>
      <c r="G2234" s="6" t="s">
        <v>19</v>
      </c>
      <c r="H2234" s="8">
        <v>0.55000000000000004</v>
      </c>
      <c r="I2234" s="9">
        <v>4750</v>
      </c>
      <c r="J2234" s="10">
        <v>2612.5</v>
      </c>
      <c r="K2234" s="10">
        <v>914.37499999999989</v>
      </c>
      <c r="L2234" s="11">
        <v>0.35</v>
      </c>
      <c r="M2234" s="28">
        <v>1698.125</v>
      </c>
    </row>
    <row r="2235" spans="1:13" ht="15.75" customHeight="1" x14ac:dyDescent="0.25">
      <c r="A2235" s="6" t="s">
        <v>27</v>
      </c>
      <c r="B2235" s="6">
        <v>1128299</v>
      </c>
      <c r="C2235" s="7">
        <v>44542</v>
      </c>
      <c r="D2235" s="6" t="s">
        <v>28</v>
      </c>
      <c r="E2235" s="6" t="s">
        <v>84</v>
      </c>
      <c r="F2235" s="6" t="s">
        <v>85</v>
      </c>
      <c r="G2235" s="6" t="s">
        <v>20</v>
      </c>
      <c r="H2235" s="8">
        <v>0.55000000000000004</v>
      </c>
      <c r="I2235" s="9">
        <v>4750</v>
      </c>
      <c r="J2235" s="10">
        <v>2612.5</v>
      </c>
      <c r="K2235" s="10">
        <v>1045</v>
      </c>
      <c r="L2235" s="11">
        <v>0.4</v>
      </c>
      <c r="M2235" s="28">
        <v>1567.5</v>
      </c>
    </row>
    <row r="2236" spans="1:13" ht="15.75" customHeight="1" x14ac:dyDescent="0.25">
      <c r="A2236" s="6" t="s">
        <v>27</v>
      </c>
      <c r="B2236" s="6">
        <v>1128299</v>
      </c>
      <c r="C2236" s="7">
        <v>44542</v>
      </c>
      <c r="D2236" s="6" t="s">
        <v>28</v>
      </c>
      <c r="E2236" s="6" t="s">
        <v>84</v>
      </c>
      <c r="F2236" s="6" t="s">
        <v>85</v>
      </c>
      <c r="G2236" s="6" t="s">
        <v>21</v>
      </c>
      <c r="H2236" s="8">
        <v>0.65</v>
      </c>
      <c r="I2236" s="9">
        <v>4000</v>
      </c>
      <c r="J2236" s="10">
        <v>2600</v>
      </c>
      <c r="K2236" s="10">
        <v>909.99999999999989</v>
      </c>
      <c r="L2236" s="11">
        <v>0.35</v>
      </c>
      <c r="M2236" s="28">
        <v>1690</v>
      </c>
    </row>
    <row r="2237" spans="1:13" ht="15.75" customHeight="1" x14ac:dyDescent="0.25">
      <c r="A2237" s="6" t="s">
        <v>27</v>
      </c>
      <c r="B2237" s="6">
        <v>1128299</v>
      </c>
      <c r="C2237" s="7">
        <v>44542</v>
      </c>
      <c r="D2237" s="6" t="s">
        <v>28</v>
      </c>
      <c r="E2237" s="6" t="s">
        <v>84</v>
      </c>
      <c r="F2237" s="6" t="s">
        <v>85</v>
      </c>
      <c r="G2237" s="6" t="s">
        <v>22</v>
      </c>
      <c r="H2237" s="8">
        <v>0.70000000000000007</v>
      </c>
      <c r="I2237" s="9">
        <v>5000</v>
      </c>
      <c r="J2237" s="10">
        <v>3500.0000000000005</v>
      </c>
      <c r="K2237" s="10">
        <v>875.00000000000011</v>
      </c>
      <c r="L2237" s="11">
        <v>0.25</v>
      </c>
      <c r="M2237" s="28">
        <v>2625.0000000000005</v>
      </c>
    </row>
    <row r="2238" spans="1:13" ht="15.75" customHeight="1" x14ac:dyDescent="0.25">
      <c r="A2238" s="6" t="s">
        <v>14</v>
      </c>
      <c r="B2238" s="6">
        <v>1185732</v>
      </c>
      <c r="C2238" s="7">
        <v>44205</v>
      </c>
      <c r="D2238" s="6" t="s">
        <v>46</v>
      </c>
      <c r="E2238" s="6" t="s">
        <v>86</v>
      </c>
      <c r="F2238" s="6" t="s">
        <v>87</v>
      </c>
      <c r="G2238" s="6" t="s">
        <v>17</v>
      </c>
      <c r="H2238" s="8">
        <v>0.4</v>
      </c>
      <c r="I2238" s="9">
        <v>10250</v>
      </c>
      <c r="J2238" s="10">
        <v>4100</v>
      </c>
      <c r="K2238" s="10">
        <v>1845</v>
      </c>
      <c r="L2238" s="11">
        <v>0.45</v>
      </c>
      <c r="M2238" s="28">
        <v>2255</v>
      </c>
    </row>
    <row r="2239" spans="1:13" ht="15.75" customHeight="1" x14ac:dyDescent="0.25">
      <c r="A2239" s="6" t="s">
        <v>14</v>
      </c>
      <c r="B2239" s="6">
        <v>1185732</v>
      </c>
      <c r="C2239" s="7">
        <v>44205</v>
      </c>
      <c r="D2239" s="6" t="s">
        <v>46</v>
      </c>
      <c r="E2239" s="6" t="s">
        <v>86</v>
      </c>
      <c r="F2239" s="6" t="s">
        <v>87</v>
      </c>
      <c r="G2239" s="6" t="s">
        <v>18</v>
      </c>
      <c r="H2239" s="8">
        <v>0.4</v>
      </c>
      <c r="I2239" s="9">
        <v>8250</v>
      </c>
      <c r="J2239" s="10">
        <v>3300</v>
      </c>
      <c r="K2239" s="10">
        <v>1155</v>
      </c>
      <c r="L2239" s="11">
        <v>0.35</v>
      </c>
      <c r="M2239" s="28">
        <v>2145</v>
      </c>
    </row>
    <row r="2240" spans="1:13" ht="15.75" customHeight="1" x14ac:dyDescent="0.25">
      <c r="A2240" s="6" t="s">
        <v>14</v>
      </c>
      <c r="B2240" s="6">
        <v>1185732</v>
      </c>
      <c r="C2240" s="7">
        <v>44205</v>
      </c>
      <c r="D2240" s="6" t="s">
        <v>46</v>
      </c>
      <c r="E2240" s="6" t="s">
        <v>86</v>
      </c>
      <c r="F2240" s="6" t="s">
        <v>87</v>
      </c>
      <c r="G2240" s="6" t="s">
        <v>19</v>
      </c>
      <c r="H2240" s="8">
        <v>0.30000000000000004</v>
      </c>
      <c r="I2240" s="9">
        <v>8250</v>
      </c>
      <c r="J2240" s="10">
        <v>2475.0000000000005</v>
      </c>
      <c r="K2240" s="10">
        <v>618.75000000000011</v>
      </c>
      <c r="L2240" s="11">
        <v>0.25</v>
      </c>
      <c r="M2240" s="28">
        <v>1856.2500000000005</v>
      </c>
    </row>
    <row r="2241" spans="1:13" ht="15.75" customHeight="1" x14ac:dyDescent="0.25">
      <c r="A2241" s="6" t="s">
        <v>14</v>
      </c>
      <c r="B2241" s="6">
        <v>1185732</v>
      </c>
      <c r="C2241" s="7">
        <v>44205</v>
      </c>
      <c r="D2241" s="6" t="s">
        <v>46</v>
      </c>
      <c r="E2241" s="6" t="s">
        <v>86</v>
      </c>
      <c r="F2241" s="6" t="s">
        <v>87</v>
      </c>
      <c r="G2241" s="6" t="s">
        <v>20</v>
      </c>
      <c r="H2241" s="8">
        <v>0.35</v>
      </c>
      <c r="I2241" s="9">
        <v>6750</v>
      </c>
      <c r="J2241" s="10">
        <v>2362.5</v>
      </c>
      <c r="K2241" s="10">
        <v>708.75</v>
      </c>
      <c r="L2241" s="11">
        <v>0.3</v>
      </c>
      <c r="M2241" s="28">
        <v>1653.75</v>
      </c>
    </row>
    <row r="2242" spans="1:13" ht="15.75" customHeight="1" x14ac:dyDescent="0.25">
      <c r="A2242" s="6" t="s">
        <v>14</v>
      </c>
      <c r="B2242" s="6">
        <v>1185732</v>
      </c>
      <c r="C2242" s="7">
        <v>44205</v>
      </c>
      <c r="D2242" s="6" t="s">
        <v>46</v>
      </c>
      <c r="E2242" s="6" t="s">
        <v>86</v>
      </c>
      <c r="F2242" s="6" t="s">
        <v>87</v>
      </c>
      <c r="G2242" s="6" t="s">
        <v>21</v>
      </c>
      <c r="H2242" s="8">
        <v>0.5</v>
      </c>
      <c r="I2242" s="9">
        <v>7250</v>
      </c>
      <c r="J2242" s="10">
        <v>3625</v>
      </c>
      <c r="K2242" s="10">
        <v>1268.75</v>
      </c>
      <c r="L2242" s="11">
        <v>0.35</v>
      </c>
      <c r="M2242" s="28">
        <v>2356.25</v>
      </c>
    </row>
    <row r="2243" spans="1:13" ht="15.75" customHeight="1" x14ac:dyDescent="0.25">
      <c r="A2243" s="6" t="s">
        <v>14</v>
      </c>
      <c r="B2243" s="6">
        <v>1185732</v>
      </c>
      <c r="C2243" s="7">
        <v>44205</v>
      </c>
      <c r="D2243" s="6" t="s">
        <v>46</v>
      </c>
      <c r="E2243" s="6" t="s">
        <v>86</v>
      </c>
      <c r="F2243" s="6" t="s">
        <v>87</v>
      </c>
      <c r="G2243" s="6" t="s">
        <v>22</v>
      </c>
      <c r="H2243" s="8">
        <v>0.4</v>
      </c>
      <c r="I2243" s="9">
        <v>8250</v>
      </c>
      <c r="J2243" s="10">
        <v>3300</v>
      </c>
      <c r="K2243" s="10">
        <v>1650</v>
      </c>
      <c r="L2243" s="11">
        <v>0.5</v>
      </c>
      <c r="M2243" s="28">
        <v>1650</v>
      </c>
    </row>
    <row r="2244" spans="1:13" ht="15.75" customHeight="1" x14ac:dyDescent="0.25">
      <c r="A2244" s="6" t="s">
        <v>14</v>
      </c>
      <c r="B2244" s="6">
        <v>1185732</v>
      </c>
      <c r="C2244" s="7">
        <v>44234</v>
      </c>
      <c r="D2244" s="6" t="s">
        <v>46</v>
      </c>
      <c r="E2244" s="6" t="s">
        <v>86</v>
      </c>
      <c r="F2244" s="6" t="s">
        <v>87</v>
      </c>
      <c r="G2244" s="6" t="s">
        <v>17</v>
      </c>
      <c r="H2244" s="8">
        <v>0.4</v>
      </c>
      <c r="I2244" s="9">
        <v>10750</v>
      </c>
      <c r="J2244" s="10">
        <v>4300</v>
      </c>
      <c r="K2244" s="10">
        <v>1935</v>
      </c>
      <c r="L2244" s="11">
        <v>0.45</v>
      </c>
      <c r="M2244" s="28">
        <v>2365</v>
      </c>
    </row>
    <row r="2245" spans="1:13" ht="15.75" customHeight="1" x14ac:dyDescent="0.25">
      <c r="A2245" s="6" t="s">
        <v>14</v>
      </c>
      <c r="B2245" s="6">
        <v>1185732</v>
      </c>
      <c r="C2245" s="7">
        <v>44234</v>
      </c>
      <c r="D2245" s="6" t="s">
        <v>46</v>
      </c>
      <c r="E2245" s="6" t="s">
        <v>86</v>
      </c>
      <c r="F2245" s="6" t="s">
        <v>87</v>
      </c>
      <c r="G2245" s="6" t="s">
        <v>18</v>
      </c>
      <c r="H2245" s="8">
        <v>0.4</v>
      </c>
      <c r="I2245" s="9">
        <v>7250</v>
      </c>
      <c r="J2245" s="10">
        <v>2900</v>
      </c>
      <c r="K2245" s="10">
        <v>1014.9999999999999</v>
      </c>
      <c r="L2245" s="11">
        <v>0.35</v>
      </c>
      <c r="M2245" s="28">
        <v>1885</v>
      </c>
    </row>
    <row r="2246" spans="1:13" ht="15.75" customHeight="1" x14ac:dyDescent="0.25">
      <c r="A2246" s="6" t="s">
        <v>14</v>
      </c>
      <c r="B2246" s="6">
        <v>1185732</v>
      </c>
      <c r="C2246" s="7">
        <v>44234</v>
      </c>
      <c r="D2246" s="6" t="s">
        <v>46</v>
      </c>
      <c r="E2246" s="6" t="s">
        <v>86</v>
      </c>
      <c r="F2246" s="6" t="s">
        <v>87</v>
      </c>
      <c r="G2246" s="6" t="s">
        <v>19</v>
      </c>
      <c r="H2246" s="8">
        <v>0.30000000000000004</v>
      </c>
      <c r="I2246" s="9">
        <v>7750</v>
      </c>
      <c r="J2246" s="10">
        <v>2325.0000000000005</v>
      </c>
      <c r="K2246" s="10">
        <v>581.25000000000011</v>
      </c>
      <c r="L2246" s="11">
        <v>0.25</v>
      </c>
      <c r="M2246" s="28">
        <v>1743.7500000000005</v>
      </c>
    </row>
    <row r="2247" spans="1:13" ht="15.75" customHeight="1" x14ac:dyDescent="0.25">
      <c r="A2247" s="6" t="s">
        <v>14</v>
      </c>
      <c r="B2247" s="6">
        <v>1185732</v>
      </c>
      <c r="C2247" s="7">
        <v>44234</v>
      </c>
      <c r="D2247" s="6" t="s">
        <v>46</v>
      </c>
      <c r="E2247" s="6" t="s">
        <v>86</v>
      </c>
      <c r="F2247" s="6" t="s">
        <v>87</v>
      </c>
      <c r="G2247" s="6" t="s">
        <v>20</v>
      </c>
      <c r="H2247" s="8">
        <v>0.35</v>
      </c>
      <c r="I2247" s="9">
        <v>6250</v>
      </c>
      <c r="J2247" s="10">
        <v>2187.5</v>
      </c>
      <c r="K2247" s="10">
        <v>656.25</v>
      </c>
      <c r="L2247" s="11">
        <v>0.3</v>
      </c>
      <c r="M2247" s="28">
        <v>1531.25</v>
      </c>
    </row>
    <row r="2248" spans="1:13" ht="15.75" customHeight="1" x14ac:dyDescent="0.25">
      <c r="A2248" s="6" t="s">
        <v>14</v>
      </c>
      <c r="B2248" s="6">
        <v>1185732</v>
      </c>
      <c r="C2248" s="7">
        <v>44234</v>
      </c>
      <c r="D2248" s="6" t="s">
        <v>46</v>
      </c>
      <c r="E2248" s="6" t="s">
        <v>86</v>
      </c>
      <c r="F2248" s="6" t="s">
        <v>87</v>
      </c>
      <c r="G2248" s="6" t="s">
        <v>21</v>
      </c>
      <c r="H2248" s="8">
        <v>0.5</v>
      </c>
      <c r="I2248" s="9">
        <v>7000</v>
      </c>
      <c r="J2248" s="10">
        <v>3500</v>
      </c>
      <c r="K2248" s="10">
        <v>1225</v>
      </c>
      <c r="L2248" s="11">
        <v>0.35</v>
      </c>
      <c r="M2248" s="28">
        <v>2275</v>
      </c>
    </row>
    <row r="2249" spans="1:13" ht="15.75" customHeight="1" x14ac:dyDescent="0.25">
      <c r="A2249" s="6" t="s">
        <v>14</v>
      </c>
      <c r="B2249" s="6">
        <v>1185732</v>
      </c>
      <c r="C2249" s="7">
        <v>44234</v>
      </c>
      <c r="D2249" s="6" t="s">
        <v>46</v>
      </c>
      <c r="E2249" s="6" t="s">
        <v>86</v>
      </c>
      <c r="F2249" s="6" t="s">
        <v>87</v>
      </c>
      <c r="G2249" s="6" t="s">
        <v>22</v>
      </c>
      <c r="H2249" s="8">
        <v>0.35</v>
      </c>
      <c r="I2249" s="9">
        <v>8000</v>
      </c>
      <c r="J2249" s="10">
        <v>2800</v>
      </c>
      <c r="K2249" s="10">
        <v>1400</v>
      </c>
      <c r="L2249" s="11">
        <v>0.5</v>
      </c>
      <c r="M2249" s="28">
        <v>1400</v>
      </c>
    </row>
    <row r="2250" spans="1:13" ht="15.75" customHeight="1" x14ac:dyDescent="0.25">
      <c r="A2250" s="6" t="s">
        <v>14</v>
      </c>
      <c r="B2250" s="6">
        <v>1185732</v>
      </c>
      <c r="C2250" s="7">
        <v>44260</v>
      </c>
      <c r="D2250" s="6" t="s">
        <v>46</v>
      </c>
      <c r="E2250" s="6" t="s">
        <v>86</v>
      </c>
      <c r="F2250" s="6" t="s">
        <v>87</v>
      </c>
      <c r="G2250" s="6" t="s">
        <v>17</v>
      </c>
      <c r="H2250" s="8">
        <v>0.35</v>
      </c>
      <c r="I2250" s="9">
        <v>10200</v>
      </c>
      <c r="J2250" s="10">
        <v>3570</v>
      </c>
      <c r="K2250" s="10">
        <v>1606.5</v>
      </c>
      <c r="L2250" s="11">
        <v>0.45</v>
      </c>
      <c r="M2250" s="28">
        <v>1963.5</v>
      </c>
    </row>
    <row r="2251" spans="1:13" ht="15.75" customHeight="1" x14ac:dyDescent="0.25">
      <c r="A2251" s="6" t="s">
        <v>14</v>
      </c>
      <c r="B2251" s="6">
        <v>1185732</v>
      </c>
      <c r="C2251" s="7">
        <v>44260</v>
      </c>
      <c r="D2251" s="6" t="s">
        <v>46</v>
      </c>
      <c r="E2251" s="6" t="s">
        <v>86</v>
      </c>
      <c r="F2251" s="6" t="s">
        <v>87</v>
      </c>
      <c r="G2251" s="6" t="s">
        <v>18</v>
      </c>
      <c r="H2251" s="8">
        <v>0.35</v>
      </c>
      <c r="I2251" s="9">
        <v>7000</v>
      </c>
      <c r="J2251" s="10">
        <v>2450</v>
      </c>
      <c r="K2251" s="10">
        <v>857.5</v>
      </c>
      <c r="L2251" s="11">
        <v>0.35</v>
      </c>
      <c r="M2251" s="28">
        <v>1592.5</v>
      </c>
    </row>
    <row r="2252" spans="1:13" ht="15.75" customHeight="1" x14ac:dyDescent="0.25">
      <c r="A2252" s="6" t="s">
        <v>14</v>
      </c>
      <c r="B2252" s="6">
        <v>1185732</v>
      </c>
      <c r="C2252" s="7">
        <v>44260</v>
      </c>
      <c r="D2252" s="6" t="s">
        <v>46</v>
      </c>
      <c r="E2252" s="6" t="s">
        <v>86</v>
      </c>
      <c r="F2252" s="6" t="s">
        <v>87</v>
      </c>
      <c r="G2252" s="6" t="s">
        <v>19</v>
      </c>
      <c r="H2252" s="8">
        <v>0.25</v>
      </c>
      <c r="I2252" s="9">
        <v>7250</v>
      </c>
      <c r="J2252" s="10">
        <v>1812.5</v>
      </c>
      <c r="K2252" s="10">
        <v>453.125</v>
      </c>
      <c r="L2252" s="11">
        <v>0.25</v>
      </c>
      <c r="M2252" s="28">
        <v>1359.375</v>
      </c>
    </row>
    <row r="2253" spans="1:13" ht="15.75" customHeight="1" x14ac:dyDescent="0.25">
      <c r="A2253" s="6" t="s">
        <v>14</v>
      </c>
      <c r="B2253" s="6">
        <v>1185732</v>
      </c>
      <c r="C2253" s="7">
        <v>44260</v>
      </c>
      <c r="D2253" s="6" t="s">
        <v>46</v>
      </c>
      <c r="E2253" s="6" t="s">
        <v>86</v>
      </c>
      <c r="F2253" s="6" t="s">
        <v>87</v>
      </c>
      <c r="G2253" s="6" t="s">
        <v>20</v>
      </c>
      <c r="H2253" s="8">
        <v>0.29999999999999993</v>
      </c>
      <c r="I2253" s="9">
        <v>5750</v>
      </c>
      <c r="J2253" s="10">
        <v>1724.9999999999995</v>
      </c>
      <c r="K2253" s="10">
        <v>517.49999999999989</v>
      </c>
      <c r="L2253" s="11">
        <v>0.3</v>
      </c>
      <c r="M2253" s="28">
        <v>1207.4999999999995</v>
      </c>
    </row>
    <row r="2254" spans="1:13" ht="15.75" customHeight="1" x14ac:dyDescent="0.25">
      <c r="A2254" s="6" t="s">
        <v>14</v>
      </c>
      <c r="B2254" s="6">
        <v>1185732</v>
      </c>
      <c r="C2254" s="7">
        <v>44260</v>
      </c>
      <c r="D2254" s="6" t="s">
        <v>46</v>
      </c>
      <c r="E2254" s="6" t="s">
        <v>86</v>
      </c>
      <c r="F2254" s="6" t="s">
        <v>87</v>
      </c>
      <c r="G2254" s="6" t="s">
        <v>21</v>
      </c>
      <c r="H2254" s="8">
        <v>0.45000000000000007</v>
      </c>
      <c r="I2254" s="9">
        <v>6250</v>
      </c>
      <c r="J2254" s="10">
        <v>2812.5000000000005</v>
      </c>
      <c r="K2254" s="10">
        <v>984.37500000000011</v>
      </c>
      <c r="L2254" s="11">
        <v>0.35</v>
      </c>
      <c r="M2254" s="28">
        <v>1828.1250000000005</v>
      </c>
    </row>
    <row r="2255" spans="1:13" ht="15.75" customHeight="1" x14ac:dyDescent="0.25">
      <c r="A2255" s="6" t="s">
        <v>14</v>
      </c>
      <c r="B2255" s="6">
        <v>1185732</v>
      </c>
      <c r="C2255" s="7">
        <v>44260</v>
      </c>
      <c r="D2255" s="6" t="s">
        <v>46</v>
      </c>
      <c r="E2255" s="6" t="s">
        <v>86</v>
      </c>
      <c r="F2255" s="6" t="s">
        <v>87</v>
      </c>
      <c r="G2255" s="6" t="s">
        <v>22</v>
      </c>
      <c r="H2255" s="8">
        <v>0.35</v>
      </c>
      <c r="I2255" s="9">
        <v>7250</v>
      </c>
      <c r="J2255" s="10">
        <v>2537.5</v>
      </c>
      <c r="K2255" s="10">
        <v>1268.75</v>
      </c>
      <c r="L2255" s="11">
        <v>0.5</v>
      </c>
      <c r="M2255" s="28">
        <v>1268.75</v>
      </c>
    </row>
    <row r="2256" spans="1:13" ht="15.75" customHeight="1" x14ac:dyDescent="0.25">
      <c r="A2256" s="6" t="s">
        <v>14</v>
      </c>
      <c r="B2256" s="6">
        <v>1185732</v>
      </c>
      <c r="C2256" s="7">
        <v>44292</v>
      </c>
      <c r="D2256" s="6" t="s">
        <v>46</v>
      </c>
      <c r="E2256" s="6" t="s">
        <v>86</v>
      </c>
      <c r="F2256" s="6" t="s">
        <v>87</v>
      </c>
      <c r="G2256" s="6" t="s">
        <v>17</v>
      </c>
      <c r="H2256" s="8">
        <v>0.35</v>
      </c>
      <c r="I2256" s="9">
        <v>9750</v>
      </c>
      <c r="J2256" s="10">
        <v>3412.5</v>
      </c>
      <c r="K2256" s="10">
        <v>1535.625</v>
      </c>
      <c r="L2256" s="11">
        <v>0.45</v>
      </c>
      <c r="M2256" s="28">
        <v>1876.875</v>
      </c>
    </row>
    <row r="2257" spans="1:13" ht="15.75" customHeight="1" x14ac:dyDescent="0.25">
      <c r="A2257" s="6" t="s">
        <v>14</v>
      </c>
      <c r="B2257" s="6">
        <v>1185732</v>
      </c>
      <c r="C2257" s="7">
        <v>44292</v>
      </c>
      <c r="D2257" s="6" t="s">
        <v>46</v>
      </c>
      <c r="E2257" s="6" t="s">
        <v>86</v>
      </c>
      <c r="F2257" s="6" t="s">
        <v>87</v>
      </c>
      <c r="G2257" s="6" t="s">
        <v>18</v>
      </c>
      <c r="H2257" s="8">
        <v>0.35</v>
      </c>
      <c r="I2257" s="9">
        <v>6750</v>
      </c>
      <c r="J2257" s="10">
        <v>2362.5</v>
      </c>
      <c r="K2257" s="10">
        <v>826.875</v>
      </c>
      <c r="L2257" s="11">
        <v>0.35</v>
      </c>
      <c r="M2257" s="28">
        <v>1535.625</v>
      </c>
    </row>
    <row r="2258" spans="1:13" ht="15.75" customHeight="1" x14ac:dyDescent="0.25">
      <c r="A2258" s="6" t="s">
        <v>14</v>
      </c>
      <c r="B2258" s="6">
        <v>1185732</v>
      </c>
      <c r="C2258" s="7">
        <v>44292</v>
      </c>
      <c r="D2258" s="6" t="s">
        <v>46</v>
      </c>
      <c r="E2258" s="6" t="s">
        <v>86</v>
      </c>
      <c r="F2258" s="6" t="s">
        <v>87</v>
      </c>
      <c r="G2258" s="6" t="s">
        <v>19</v>
      </c>
      <c r="H2258" s="8">
        <v>0.25</v>
      </c>
      <c r="I2258" s="9">
        <v>6750</v>
      </c>
      <c r="J2258" s="10">
        <v>1687.5</v>
      </c>
      <c r="K2258" s="10">
        <v>421.875</v>
      </c>
      <c r="L2258" s="11">
        <v>0.25</v>
      </c>
      <c r="M2258" s="28">
        <v>1265.625</v>
      </c>
    </row>
    <row r="2259" spans="1:13" ht="15.75" customHeight="1" x14ac:dyDescent="0.25">
      <c r="A2259" s="6" t="s">
        <v>14</v>
      </c>
      <c r="B2259" s="6">
        <v>1185732</v>
      </c>
      <c r="C2259" s="7">
        <v>44292</v>
      </c>
      <c r="D2259" s="6" t="s">
        <v>46</v>
      </c>
      <c r="E2259" s="6" t="s">
        <v>86</v>
      </c>
      <c r="F2259" s="6" t="s">
        <v>87</v>
      </c>
      <c r="G2259" s="6" t="s">
        <v>20</v>
      </c>
      <c r="H2259" s="8">
        <v>0.29999999999999993</v>
      </c>
      <c r="I2259" s="9">
        <v>6000</v>
      </c>
      <c r="J2259" s="10">
        <v>1799.9999999999995</v>
      </c>
      <c r="K2259" s="10">
        <v>539.99999999999989</v>
      </c>
      <c r="L2259" s="11">
        <v>0.3</v>
      </c>
      <c r="M2259" s="28">
        <v>1259.9999999999995</v>
      </c>
    </row>
    <row r="2260" spans="1:13" ht="15.75" customHeight="1" x14ac:dyDescent="0.25">
      <c r="A2260" s="6" t="s">
        <v>14</v>
      </c>
      <c r="B2260" s="6">
        <v>1185732</v>
      </c>
      <c r="C2260" s="7">
        <v>44292</v>
      </c>
      <c r="D2260" s="6" t="s">
        <v>46</v>
      </c>
      <c r="E2260" s="6" t="s">
        <v>86</v>
      </c>
      <c r="F2260" s="6" t="s">
        <v>87</v>
      </c>
      <c r="G2260" s="6" t="s">
        <v>21</v>
      </c>
      <c r="H2260" s="8">
        <v>0.5</v>
      </c>
      <c r="I2260" s="9">
        <v>6250</v>
      </c>
      <c r="J2260" s="10">
        <v>3125</v>
      </c>
      <c r="K2260" s="10">
        <v>1093.75</v>
      </c>
      <c r="L2260" s="11">
        <v>0.35</v>
      </c>
      <c r="M2260" s="28">
        <v>2031.25</v>
      </c>
    </row>
    <row r="2261" spans="1:13" ht="15.75" customHeight="1" x14ac:dyDescent="0.25">
      <c r="A2261" s="6" t="s">
        <v>14</v>
      </c>
      <c r="B2261" s="6">
        <v>1185732</v>
      </c>
      <c r="C2261" s="7">
        <v>44292</v>
      </c>
      <c r="D2261" s="6" t="s">
        <v>46</v>
      </c>
      <c r="E2261" s="6" t="s">
        <v>86</v>
      </c>
      <c r="F2261" s="6" t="s">
        <v>87</v>
      </c>
      <c r="G2261" s="6" t="s">
        <v>22</v>
      </c>
      <c r="H2261" s="8">
        <v>0.4</v>
      </c>
      <c r="I2261" s="9">
        <v>7750</v>
      </c>
      <c r="J2261" s="10">
        <v>3100</v>
      </c>
      <c r="K2261" s="10">
        <v>1550</v>
      </c>
      <c r="L2261" s="11">
        <v>0.5</v>
      </c>
      <c r="M2261" s="28">
        <v>1550</v>
      </c>
    </row>
    <row r="2262" spans="1:13" ht="15.75" customHeight="1" x14ac:dyDescent="0.25">
      <c r="A2262" s="6" t="s">
        <v>14</v>
      </c>
      <c r="B2262" s="6">
        <v>1185732</v>
      </c>
      <c r="C2262" s="7">
        <v>44321</v>
      </c>
      <c r="D2262" s="6" t="s">
        <v>46</v>
      </c>
      <c r="E2262" s="6" t="s">
        <v>86</v>
      </c>
      <c r="F2262" s="6" t="s">
        <v>87</v>
      </c>
      <c r="G2262" s="6" t="s">
        <v>17</v>
      </c>
      <c r="H2262" s="8">
        <v>0.5</v>
      </c>
      <c r="I2262" s="9">
        <v>10450</v>
      </c>
      <c r="J2262" s="10">
        <v>5225</v>
      </c>
      <c r="K2262" s="10">
        <v>2351.25</v>
      </c>
      <c r="L2262" s="11">
        <v>0.45</v>
      </c>
      <c r="M2262" s="28">
        <v>2873.75</v>
      </c>
    </row>
    <row r="2263" spans="1:13" ht="15.75" customHeight="1" x14ac:dyDescent="0.25">
      <c r="A2263" s="6" t="s">
        <v>14</v>
      </c>
      <c r="B2263" s="6">
        <v>1185732</v>
      </c>
      <c r="C2263" s="7">
        <v>44321</v>
      </c>
      <c r="D2263" s="6" t="s">
        <v>46</v>
      </c>
      <c r="E2263" s="6" t="s">
        <v>86</v>
      </c>
      <c r="F2263" s="6" t="s">
        <v>87</v>
      </c>
      <c r="G2263" s="6" t="s">
        <v>18</v>
      </c>
      <c r="H2263" s="8">
        <v>0.5</v>
      </c>
      <c r="I2263" s="9">
        <v>7500</v>
      </c>
      <c r="J2263" s="10">
        <v>3750</v>
      </c>
      <c r="K2263" s="10">
        <v>1312.5</v>
      </c>
      <c r="L2263" s="11">
        <v>0.35</v>
      </c>
      <c r="M2263" s="28">
        <v>2437.5</v>
      </c>
    </row>
    <row r="2264" spans="1:13" ht="15.75" customHeight="1" x14ac:dyDescent="0.25">
      <c r="A2264" s="6" t="s">
        <v>14</v>
      </c>
      <c r="B2264" s="6">
        <v>1185732</v>
      </c>
      <c r="C2264" s="7">
        <v>44321</v>
      </c>
      <c r="D2264" s="6" t="s">
        <v>46</v>
      </c>
      <c r="E2264" s="6" t="s">
        <v>86</v>
      </c>
      <c r="F2264" s="6" t="s">
        <v>87</v>
      </c>
      <c r="G2264" s="6" t="s">
        <v>19</v>
      </c>
      <c r="H2264" s="8">
        <v>0.45</v>
      </c>
      <c r="I2264" s="9">
        <v>7250</v>
      </c>
      <c r="J2264" s="10">
        <v>3262.5</v>
      </c>
      <c r="K2264" s="10">
        <v>815.625</v>
      </c>
      <c r="L2264" s="11">
        <v>0.25</v>
      </c>
      <c r="M2264" s="28">
        <v>2446.875</v>
      </c>
    </row>
    <row r="2265" spans="1:13" ht="15.75" customHeight="1" x14ac:dyDescent="0.25">
      <c r="A2265" s="6" t="s">
        <v>14</v>
      </c>
      <c r="B2265" s="6">
        <v>1185732</v>
      </c>
      <c r="C2265" s="7">
        <v>44321</v>
      </c>
      <c r="D2265" s="6" t="s">
        <v>46</v>
      </c>
      <c r="E2265" s="6" t="s">
        <v>86</v>
      </c>
      <c r="F2265" s="6" t="s">
        <v>87</v>
      </c>
      <c r="G2265" s="6" t="s">
        <v>20</v>
      </c>
      <c r="H2265" s="8">
        <v>0.45</v>
      </c>
      <c r="I2265" s="9">
        <v>6750</v>
      </c>
      <c r="J2265" s="10">
        <v>3037.5</v>
      </c>
      <c r="K2265" s="10">
        <v>911.25</v>
      </c>
      <c r="L2265" s="11">
        <v>0.3</v>
      </c>
      <c r="M2265" s="28">
        <v>2126.25</v>
      </c>
    </row>
    <row r="2266" spans="1:13" ht="15.75" customHeight="1" x14ac:dyDescent="0.25">
      <c r="A2266" s="6" t="s">
        <v>14</v>
      </c>
      <c r="B2266" s="6">
        <v>1185732</v>
      </c>
      <c r="C2266" s="7">
        <v>44321</v>
      </c>
      <c r="D2266" s="6" t="s">
        <v>46</v>
      </c>
      <c r="E2266" s="6" t="s">
        <v>86</v>
      </c>
      <c r="F2266" s="6" t="s">
        <v>87</v>
      </c>
      <c r="G2266" s="6" t="s">
        <v>21</v>
      </c>
      <c r="H2266" s="8">
        <v>0.54999999999999993</v>
      </c>
      <c r="I2266" s="9">
        <v>7000</v>
      </c>
      <c r="J2266" s="10">
        <v>3849.9999999999995</v>
      </c>
      <c r="K2266" s="10">
        <v>1347.4999999999998</v>
      </c>
      <c r="L2266" s="11">
        <v>0.35</v>
      </c>
      <c r="M2266" s="28">
        <v>2502.5</v>
      </c>
    </row>
    <row r="2267" spans="1:13" ht="15.75" customHeight="1" x14ac:dyDescent="0.25">
      <c r="A2267" s="6" t="s">
        <v>14</v>
      </c>
      <c r="B2267" s="6">
        <v>1185732</v>
      </c>
      <c r="C2267" s="7">
        <v>44321</v>
      </c>
      <c r="D2267" s="6" t="s">
        <v>46</v>
      </c>
      <c r="E2267" s="6" t="s">
        <v>86</v>
      </c>
      <c r="F2267" s="6" t="s">
        <v>87</v>
      </c>
      <c r="G2267" s="6" t="s">
        <v>22</v>
      </c>
      <c r="H2267" s="8">
        <v>0.6</v>
      </c>
      <c r="I2267" s="9">
        <v>8000</v>
      </c>
      <c r="J2267" s="10">
        <v>4800</v>
      </c>
      <c r="K2267" s="10">
        <v>2400</v>
      </c>
      <c r="L2267" s="11">
        <v>0.5</v>
      </c>
      <c r="M2267" s="28">
        <v>2400</v>
      </c>
    </row>
    <row r="2268" spans="1:13" ht="15.75" customHeight="1" x14ac:dyDescent="0.25">
      <c r="A2268" s="6" t="s">
        <v>14</v>
      </c>
      <c r="B2268" s="6">
        <v>1185732</v>
      </c>
      <c r="C2268" s="7">
        <v>44354</v>
      </c>
      <c r="D2268" s="6" t="s">
        <v>46</v>
      </c>
      <c r="E2268" s="6" t="s">
        <v>86</v>
      </c>
      <c r="F2268" s="6" t="s">
        <v>87</v>
      </c>
      <c r="G2268" s="6" t="s">
        <v>17</v>
      </c>
      <c r="H2268" s="8">
        <v>0.54999999999999993</v>
      </c>
      <c r="I2268" s="9">
        <v>10500</v>
      </c>
      <c r="J2268" s="10">
        <v>5774.9999999999991</v>
      </c>
      <c r="K2268" s="10">
        <v>2598.7499999999995</v>
      </c>
      <c r="L2268" s="11">
        <v>0.45</v>
      </c>
      <c r="M2268" s="28">
        <v>3176.2499999999995</v>
      </c>
    </row>
    <row r="2269" spans="1:13" ht="15.75" customHeight="1" x14ac:dyDescent="0.25">
      <c r="A2269" s="6" t="s">
        <v>14</v>
      </c>
      <c r="B2269" s="6">
        <v>1185732</v>
      </c>
      <c r="C2269" s="7">
        <v>44354</v>
      </c>
      <c r="D2269" s="6" t="s">
        <v>46</v>
      </c>
      <c r="E2269" s="6" t="s">
        <v>86</v>
      </c>
      <c r="F2269" s="6" t="s">
        <v>87</v>
      </c>
      <c r="G2269" s="6" t="s">
        <v>18</v>
      </c>
      <c r="H2269" s="8">
        <v>0.5</v>
      </c>
      <c r="I2269" s="9">
        <v>8000</v>
      </c>
      <c r="J2269" s="10">
        <v>4000</v>
      </c>
      <c r="K2269" s="10">
        <v>1400</v>
      </c>
      <c r="L2269" s="11">
        <v>0.35</v>
      </c>
      <c r="M2269" s="28">
        <v>2600</v>
      </c>
    </row>
    <row r="2270" spans="1:13" ht="15.75" customHeight="1" x14ac:dyDescent="0.25">
      <c r="A2270" s="6" t="s">
        <v>14</v>
      </c>
      <c r="B2270" s="6">
        <v>1185732</v>
      </c>
      <c r="C2270" s="7">
        <v>44354</v>
      </c>
      <c r="D2270" s="6" t="s">
        <v>46</v>
      </c>
      <c r="E2270" s="6" t="s">
        <v>86</v>
      </c>
      <c r="F2270" s="6" t="s">
        <v>87</v>
      </c>
      <c r="G2270" s="6" t="s">
        <v>19</v>
      </c>
      <c r="H2270" s="8">
        <v>0.5</v>
      </c>
      <c r="I2270" s="9">
        <v>7750</v>
      </c>
      <c r="J2270" s="10">
        <v>3875</v>
      </c>
      <c r="K2270" s="10">
        <v>968.75</v>
      </c>
      <c r="L2270" s="11">
        <v>0.25</v>
      </c>
      <c r="M2270" s="28">
        <v>2906.25</v>
      </c>
    </row>
    <row r="2271" spans="1:13" ht="15.75" customHeight="1" x14ac:dyDescent="0.25">
      <c r="A2271" s="6" t="s">
        <v>14</v>
      </c>
      <c r="B2271" s="6">
        <v>1185732</v>
      </c>
      <c r="C2271" s="7">
        <v>44354</v>
      </c>
      <c r="D2271" s="6" t="s">
        <v>46</v>
      </c>
      <c r="E2271" s="6" t="s">
        <v>86</v>
      </c>
      <c r="F2271" s="6" t="s">
        <v>87</v>
      </c>
      <c r="G2271" s="6" t="s">
        <v>20</v>
      </c>
      <c r="H2271" s="8">
        <v>0.5</v>
      </c>
      <c r="I2271" s="9">
        <v>7500</v>
      </c>
      <c r="J2271" s="10">
        <v>3750</v>
      </c>
      <c r="K2271" s="10">
        <v>1125</v>
      </c>
      <c r="L2271" s="11">
        <v>0.3</v>
      </c>
      <c r="M2271" s="28">
        <v>2625</v>
      </c>
    </row>
    <row r="2272" spans="1:13" ht="15.75" customHeight="1" x14ac:dyDescent="0.25">
      <c r="A2272" s="6" t="s">
        <v>14</v>
      </c>
      <c r="B2272" s="6">
        <v>1185732</v>
      </c>
      <c r="C2272" s="7">
        <v>44354</v>
      </c>
      <c r="D2272" s="6" t="s">
        <v>46</v>
      </c>
      <c r="E2272" s="6" t="s">
        <v>86</v>
      </c>
      <c r="F2272" s="6" t="s">
        <v>87</v>
      </c>
      <c r="G2272" s="6" t="s">
        <v>21</v>
      </c>
      <c r="H2272" s="8">
        <v>0.65</v>
      </c>
      <c r="I2272" s="9">
        <v>7500</v>
      </c>
      <c r="J2272" s="10">
        <v>4875</v>
      </c>
      <c r="K2272" s="10">
        <v>1706.25</v>
      </c>
      <c r="L2272" s="11">
        <v>0.35</v>
      </c>
      <c r="M2272" s="28">
        <v>3168.75</v>
      </c>
    </row>
    <row r="2273" spans="1:13" ht="15.75" customHeight="1" x14ac:dyDescent="0.25">
      <c r="A2273" s="6" t="s">
        <v>14</v>
      </c>
      <c r="B2273" s="6">
        <v>1185732</v>
      </c>
      <c r="C2273" s="7">
        <v>44354</v>
      </c>
      <c r="D2273" s="6" t="s">
        <v>46</v>
      </c>
      <c r="E2273" s="6" t="s">
        <v>86</v>
      </c>
      <c r="F2273" s="6" t="s">
        <v>87</v>
      </c>
      <c r="G2273" s="6" t="s">
        <v>22</v>
      </c>
      <c r="H2273" s="8">
        <v>0.70000000000000007</v>
      </c>
      <c r="I2273" s="9">
        <v>9250</v>
      </c>
      <c r="J2273" s="10">
        <v>6475.0000000000009</v>
      </c>
      <c r="K2273" s="10">
        <v>3237.5000000000005</v>
      </c>
      <c r="L2273" s="11">
        <v>0.5</v>
      </c>
      <c r="M2273" s="28">
        <v>3237.5000000000005</v>
      </c>
    </row>
    <row r="2274" spans="1:13" ht="15.75" customHeight="1" x14ac:dyDescent="0.25">
      <c r="A2274" s="6" t="s">
        <v>14</v>
      </c>
      <c r="B2274" s="6">
        <v>1185732</v>
      </c>
      <c r="C2274" s="7">
        <v>44382</v>
      </c>
      <c r="D2274" s="6" t="s">
        <v>46</v>
      </c>
      <c r="E2274" s="6" t="s">
        <v>86</v>
      </c>
      <c r="F2274" s="6" t="s">
        <v>87</v>
      </c>
      <c r="G2274" s="6" t="s">
        <v>17</v>
      </c>
      <c r="H2274" s="8">
        <v>0.65</v>
      </c>
      <c r="I2274" s="9">
        <v>11500</v>
      </c>
      <c r="J2274" s="10">
        <v>7475</v>
      </c>
      <c r="K2274" s="10">
        <v>3363.75</v>
      </c>
      <c r="L2274" s="11">
        <v>0.45</v>
      </c>
      <c r="M2274" s="28">
        <v>4111.25</v>
      </c>
    </row>
    <row r="2275" spans="1:13" ht="15.75" customHeight="1" x14ac:dyDescent="0.25">
      <c r="A2275" s="6" t="s">
        <v>14</v>
      </c>
      <c r="B2275" s="6">
        <v>1185732</v>
      </c>
      <c r="C2275" s="7">
        <v>44382</v>
      </c>
      <c r="D2275" s="6" t="s">
        <v>46</v>
      </c>
      <c r="E2275" s="6" t="s">
        <v>86</v>
      </c>
      <c r="F2275" s="6" t="s">
        <v>87</v>
      </c>
      <c r="G2275" s="6" t="s">
        <v>18</v>
      </c>
      <c r="H2275" s="8">
        <v>0.60000000000000009</v>
      </c>
      <c r="I2275" s="9">
        <v>9000</v>
      </c>
      <c r="J2275" s="10">
        <v>5400.0000000000009</v>
      </c>
      <c r="K2275" s="10">
        <v>1890.0000000000002</v>
      </c>
      <c r="L2275" s="11">
        <v>0.35</v>
      </c>
      <c r="M2275" s="28">
        <v>3510.0000000000009</v>
      </c>
    </row>
    <row r="2276" spans="1:13" ht="15.75" customHeight="1" x14ac:dyDescent="0.25">
      <c r="A2276" s="6" t="s">
        <v>14</v>
      </c>
      <c r="B2276" s="6">
        <v>1185732</v>
      </c>
      <c r="C2276" s="7">
        <v>44382</v>
      </c>
      <c r="D2276" s="6" t="s">
        <v>46</v>
      </c>
      <c r="E2276" s="6" t="s">
        <v>86</v>
      </c>
      <c r="F2276" s="6" t="s">
        <v>87</v>
      </c>
      <c r="G2276" s="6" t="s">
        <v>19</v>
      </c>
      <c r="H2276" s="8">
        <v>0.55000000000000004</v>
      </c>
      <c r="I2276" s="9">
        <v>8250</v>
      </c>
      <c r="J2276" s="10">
        <v>4537.5</v>
      </c>
      <c r="K2276" s="10">
        <v>1134.375</v>
      </c>
      <c r="L2276" s="11">
        <v>0.25</v>
      </c>
      <c r="M2276" s="28">
        <v>3403.125</v>
      </c>
    </row>
    <row r="2277" spans="1:13" ht="15.75" customHeight="1" x14ac:dyDescent="0.25">
      <c r="A2277" s="6" t="s">
        <v>14</v>
      </c>
      <c r="B2277" s="6">
        <v>1185732</v>
      </c>
      <c r="C2277" s="7">
        <v>44382</v>
      </c>
      <c r="D2277" s="6" t="s">
        <v>46</v>
      </c>
      <c r="E2277" s="6" t="s">
        <v>86</v>
      </c>
      <c r="F2277" s="6" t="s">
        <v>87</v>
      </c>
      <c r="G2277" s="6" t="s">
        <v>20</v>
      </c>
      <c r="H2277" s="8">
        <v>0.55000000000000004</v>
      </c>
      <c r="I2277" s="9">
        <v>7750</v>
      </c>
      <c r="J2277" s="10">
        <v>4262.5</v>
      </c>
      <c r="K2277" s="10">
        <v>1278.75</v>
      </c>
      <c r="L2277" s="11">
        <v>0.3</v>
      </c>
      <c r="M2277" s="28">
        <v>2983.75</v>
      </c>
    </row>
    <row r="2278" spans="1:13" ht="15.75" customHeight="1" x14ac:dyDescent="0.25">
      <c r="A2278" s="6" t="s">
        <v>14</v>
      </c>
      <c r="B2278" s="6">
        <v>1185732</v>
      </c>
      <c r="C2278" s="7">
        <v>44382</v>
      </c>
      <c r="D2278" s="6" t="s">
        <v>46</v>
      </c>
      <c r="E2278" s="6" t="s">
        <v>86</v>
      </c>
      <c r="F2278" s="6" t="s">
        <v>87</v>
      </c>
      <c r="G2278" s="6" t="s">
        <v>21</v>
      </c>
      <c r="H2278" s="8">
        <v>0.65</v>
      </c>
      <c r="I2278" s="9">
        <v>8000</v>
      </c>
      <c r="J2278" s="10">
        <v>5200</v>
      </c>
      <c r="K2278" s="10">
        <v>1819.9999999999998</v>
      </c>
      <c r="L2278" s="11">
        <v>0.35</v>
      </c>
      <c r="M2278" s="28">
        <v>3380</v>
      </c>
    </row>
    <row r="2279" spans="1:13" ht="15.75" customHeight="1" x14ac:dyDescent="0.25">
      <c r="A2279" s="6" t="s">
        <v>14</v>
      </c>
      <c r="B2279" s="6">
        <v>1185732</v>
      </c>
      <c r="C2279" s="7">
        <v>44382</v>
      </c>
      <c r="D2279" s="6" t="s">
        <v>46</v>
      </c>
      <c r="E2279" s="6" t="s">
        <v>86</v>
      </c>
      <c r="F2279" s="6" t="s">
        <v>87</v>
      </c>
      <c r="G2279" s="6" t="s">
        <v>22</v>
      </c>
      <c r="H2279" s="8">
        <v>0.70000000000000007</v>
      </c>
      <c r="I2279" s="9">
        <v>9750</v>
      </c>
      <c r="J2279" s="10">
        <v>6825.0000000000009</v>
      </c>
      <c r="K2279" s="10">
        <v>3412.5000000000005</v>
      </c>
      <c r="L2279" s="11">
        <v>0.5</v>
      </c>
      <c r="M2279" s="28">
        <v>3412.5000000000005</v>
      </c>
    </row>
    <row r="2280" spans="1:13" ht="15.75" customHeight="1" x14ac:dyDescent="0.25">
      <c r="A2280" s="6" t="s">
        <v>14</v>
      </c>
      <c r="B2280" s="6">
        <v>1185732</v>
      </c>
      <c r="C2280" s="7">
        <v>44414</v>
      </c>
      <c r="D2280" s="6" t="s">
        <v>46</v>
      </c>
      <c r="E2280" s="6" t="s">
        <v>86</v>
      </c>
      <c r="F2280" s="6" t="s">
        <v>87</v>
      </c>
      <c r="G2280" s="6" t="s">
        <v>17</v>
      </c>
      <c r="H2280" s="8">
        <v>0.65</v>
      </c>
      <c r="I2280" s="9">
        <v>11250</v>
      </c>
      <c r="J2280" s="10">
        <v>7312.5</v>
      </c>
      <c r="K2280" s="10">
        <v>3290.625</v>
      </c>
      <c r="L2280" s="11">
        <v>0.45</v>
      </c>
      <c r="M2280" s="28">
        <v>4021.875</v>
      </c>
    </row>
    <row r="2281" spans="1:13" ht="15.75" customHeight="1" x14ac:dyDescent="0.25">
      <c r="A2281" s="6" t="s">
        <v>14</v>
      </c>
      <c r="B2281" s="6">
        <v>1185732</v>
      </c>
      <c r="C2281" s="7">
        <v>44414</v>
      </c>
      <c r="D2281" s="6" t="s">
        <v>46</v>
      </c>
      <c r="E2281" s="6" t="s">
        <v>86</v>
      </c>
      <c r="F2281" s="6" t="s">
        <v>87</v>
      </c>
      <c r="G2281" s="6" t="s">
        <v>18</v>
      </c>
      <c r="H2281" s="8">
        <v>0.60000000000000009</v>
      </c>
      <c r="I2281" s="9">
        <v>9000</v>
      </c>
      <c r="J2281" s="10">
        <v>5400.0000000000009</v>
      </c>
      <c r="K2281" s="10">
        <v>1890.0000000000002</v>
      </c>
      <c r="L2281" s="11">
        <v>0.35</v>
      </c>
      <c r="M2281" s="28">
        <v>3510.0000000000009</v>
      </c>
    </row>
    <row r="2282" spans="1:13" ht="15.75" customHeight="1" x14ac:dyDescent="0.25">
      <c r="A2282" s="6" t="s">
        <v>14</v>
      </c>
      <c r="B2282" s="6">
        <v>1185732</v>
      </c>
      <c r="C2282" s="7">
        <v>44414</v>
      </c>
      <c r="D2282" s="6" t="s">
        <v>46</v>
      </c>
      <c r="E2282" s="6" t="s">
        <v>86</v>
      </c>
      <c r="F2282" s="6" t="s">
        <v>87</v>
      </c>
      <c r="G2282" s="6" t="s">
        <v>19</v>
      </c>
      <c r="H2282" s="8">
        <v>0.55000000000000004</v>
      </c>
      <c r="I2282" s="9">
        <v>8250</v>
      </c>
      <c r="J2282" s="10">
        <v>4537.5</v>
      </c>
      <c r="K2282" s="10">
        <v>1134.375</v>
      </c>
      <c r="L2282" s="11">
        <v>0.25</v>
      </c>
      <c r="M2282" s="28">
        <v>3403.125</v>
      </c>
    </row>
    <row r="2283" spans="1:13" ht="15.75" customHeight="1" x14ac:dyDescent="0.25">
      <c r="A2283" s="6" t="s">
        <v>14</v>
      </c>
      <c r="B2283" s="6">
        <v>1185732</v>
      </c>
      <c r="C2283" s="7">
        <v>44414</v>
      </c>
      <c r="D2283" s="6" t="s">
        <v>46</v>
      </c>
      <c r="E2283" s="6" t="s">
        <v>86</v>
      </c>
      <c r="F2283" s="6" t="s">
        <v>87</v>
      </c>
      <c r="G2283" s="6" t="s">
        <v>20</v>
      </c>
      <c r="H2283" s="8">
        <v>0.45</v>
      </c>
      <c r="I2283" s="9">
        <v>7750</v>
      </c>
      <c r="J2283" s="10">
        <v>3487.5</v>
      </c>
      <c r="K2283" s="10">
        <v>1046.25</v>
      </c>
      <c r="L2283" s="11">
        <v>0.3</v>
      </c>
      <c r="M2283" s="28">
        <v>2441.25</v>
      </c>
    </row>
    <row r="2284" spans="1:13" ht="15.75" customHeight="1" x14ac:dyDescent="0.25">
      <c r="A2284" s="6" t="s">
        <v>14</v>
      </c>
      <c r="B2284" s="6">
        <v>1185732</v>
      </c>
      <c r="C2284" s="7">
        <v>44414</v>
      </c>
      <c r="D2284" s="6" t="s">
        <v>46</v>
      </c>
      <c r="E2284" s="6" t="s">
        <v>86</v>
      </c>
      <c r="F2284" s="6" t="s">
        <v>87</v>
      </c>
      <c r="G2284" s="6" t="s">
        <v>21</v>
      </c>
      <c r="H2284" s="8">
        <v>0.55000000000000004</v>
      </c>
      <c r="I2284" s="9">
        <v>7500</v>
      </c>
      <c r="J2284" s="10">
        <v>4125</v>
      </c>
      <c r="K2284" s="10">
        <v>1443.75</v>
      </c>
      <c r="L2284" s="11">
        <v>0.35</v>
      </c>
      <c r="M2284" s="28">
        <v>2681.25</v>
      </c>
    </row>
    <row r="2285" spans="1:13" ht="15.75" customHeight="1" x14ac:dyDescent="0.25">
      <c r="A2285" s="6" t="s">
        <v>14</v>
      </c>
      <c r="B2285" s="6">
        <v>1185732</v>
      </c>
      <c r="C2285" s="7">
        <v>44414</v>
      </c>
      <c r="D2285" s="6" t="s">
        <v>46</v>
      </c>
      <c r="E2285" s="6" t="s">
        <v>86</v>
      </c>
      <c r="F2285" s="6" t="s">
        <v>87</v>
      </c>
      <c r="G2285" s="6" t="s">
        <v>22</v>
      </c>
      <c r="H2285" s="8">
        <v>0.60000000000000009</v>
      </c>
      <c r="I2285" s="9">
        <v>9250</v>
      </c>
      <c r="J2285" s="10">
        <v>5550.0000000000009</v>
      </c>
      <c r="K2285" s="10">
        <v>2775.0000000000005</v>
      </c>
      <c r="L2285" s="11">
        <v>0.5</v>
      </c>
      <c r="M2285" s="28">
        <v>2775.0000000000005</v>
      </c>
    </row>
    <row r="2286" spans="1:13" ht="15.75" customHeight="1" x14ac:dyDescent="0.25">
      <c r="A2286" s="6" t="s">
        <v>14</v>
      </c>
      <c r="B2286" s="6">
        <v>1185732</v>
      </c>
      <c r="C2286" s="7">
        <v>44444</v>
      </c>
      <c r="D2286" s="6" t="s">
        <v>46</v>
      </c>
      <c r="E2286" s="6" t="s">
        <v>86</v>
      </c>
      <c r="F2286" s="6" t="s">
        <v>87</v>
      </c>
      <c r="G2286" s="6" t="s">
        <v>17</v>
      </c>
      <c r="H2286" s="8">
        <v>0.55000000000000004</v>
      </c>
      <c r="I2286" s="9">
        <v>10250</v>
      </c>
      <c r="J2286" s="10">
        <v>5637.5000000000009</v>
      </c>
      <c r="K2286" s="10">
        <v>2536.8750000000005</v>
      </c>
      <c r="L2286" s="11">
        <v>0.45</v>
      </c>
      <c r="M2286" s="28">
        <v>3100.6250000000005</v>
      </c>
    </row>
    <row r="2287" spans="1:13" ht="15.75" customHeight="1" x14ac:dyDescent="0.25">
      <c r="A2287" s="6" t="s">
        <v>14</v>
      </c>
      <c r="B2287" s="6">
        <v>1185732</v>
      </c>
      <c r="C2287" s="7">
        <v>44444</v>
      </c>
      <c r="D2287" s="6" t="s">
        <v>46</v>
      </c>
      <c r="E2287" s="6" t="s">
        <v>86</v>
      </c>
      <c r="F2287" s="6" t="s">
        <v>87</v>
      </c>
      <c r="G2287" s="6" t="s">
        <v>18</v>
      </c>
      <c r="H2287" s="8">
        <v>0.50000000000000011</v>
      </c>
      <c r="I2287" s="9">
        <v>8250</v>
      </c>
      <c r="J2287" s="10">
        <v>4125.0000000000009</v>
      </c>
      <c r="K2287" s="10">
        <v>1443.7500000000002</v>
      </c>
      <c r="L2287" s="11">
        <v>0.35</v>
      </c>
      <c r="M2287" s="28">
        <v>2681.2500000000009</v>
      </c>
    </row>
    <row r="2288" spans="1:13" ht="15.75" customHeight="1" x14ac:dyDescent="0.25">
      <c r="A2288" s="6" t="s">
        <v>14</v>
      </c>
      <c r="B2288" s="6">
        <v>1185732</v>
      </c>
      <c r="C2288" s="7">
        <v>44444</v>
      </c>
      <c r="D2288" s="6" t="s">
        <v>46</v>
      </c>
      <c r="E2288" s="6" t="s">
        <v>86</v>
      </c>
      <c r="F2288" s="6" t="s">
        <v>87</v>
      </c>
      <c r="G2288" s="6" t="s">
        <v>19</v>
      </c>
      <c r="H2288" s="8">
        <v>0.4</v>
      </c>
      <c r="I2288" s="9">
        <v>7250</v>
      </c>
      <c r="J2288" s="10">
        <v>2900</v>
      </c>
      <c r="K2288" s="10">
        <v>725</v>
      </c>
      <c r="L2288" s="11">
        <v>0.25</v>
      </c>
      <c r="M2288" s="28">
        <v>2175</v>
      </c>
    </row>
    <row r="2289" spans="1:13" ht="15.75" customHeight="1" x14ac:dyDescent="0.25">
      <c r="A2289" s="6" t="s">
        <v>14</v>
      </c>
      <c r="B2289" s="6">
        <v>1185732</v>
      </c>
      <c r="C2289" s="7">
        <v>44444</v>
      </c>
      <c r="D2289" s="6" t="s">
        <v>46</v>
      </c>
      <c r="E2289" s="6" t="s">
        <v>86</v>
      </c>
      <c r="F2289" s="6" t="s">
        <v>87</v>
      </c>
      <c r="G2289" s="6" t="s">
        <v>20</v>
      </c>
      <c r="H2289" s="8">
        <v>0.4</v>
      </c>
      <c r="I2289" s="9">
        <v>7000</v>
      </c>
      <c r="J2289" s="10">
        <v>2800</v>
      </c>
      <c r="K2289" s="10">
        <v>840</v>
      </c>
      <c r="L2289" s="11">
        <v>0.3</v>
      </c>
      <c r="M2289" s="28">
        <v>1960</v>
      </c>
    </row>
    <row r="2290" spans="1:13" ht="15.75" customHeight="1" x14ac:dyDescent="0.25">
      <c r="A2290" s="6" t="s">
        <v>14</v>
      </c>
      <c r="B2290" s="6">
        <v>1185732</v>
      </c>
      <c r="C2290" s="7">
        <v>44444</v>
      </c>
      <c r="D2290" s="6" t="s">
        <v>46</v>
      </c>
      <c r="E2290" s="6" t="s">
        <v>86</v>
      </c>
      <c r="F2290" s="6" t="s">
        <v>87</v>
      </c>
      <c r="G2290" s="6" t="s">
        <v>21</v>
      </c>
      <c r="H2290" s="8">
        <v>0.5</v>
      </c>
      <c r="I2290" s="9">
        <v>7000</v>
      </c>
      <c r="J2290" s="10">
        <v>3500</v>
      </c>
      <c r="K2290" s="10">
        <v>1225</v>
      </c>
      <c r="L2290" s="11">
        <v>0.35</v>
      </c>
      <c r="M2290" s="28">
        <v>2275</v>
      </c>
    </row>
    <row r="2291" spans="1:13" ht="15.75" customHeight="1" x14ac:dyDescent="0.25">
      <c r="A2291" s="6" t="s">
        <v>14</v>
      </c>
      <c r="B2291" s="6">
        <v>1185732</v>
      </c>
      <c r="C2291" s="7">
        <v>44444</v>
      </c>
      <c r="D2291" s="6" t="s">
        <v>46</v>
      </c>
      <c r="E2291" s="6" t="s">
        <v>86</v>
      </c>
      <c r="F2291" s="6" t="s">
        <v>87</v>
      </c>
      <c r="G2291" s="6" t="s">
        <v>22</v>
      </c>
      <c r="H2291" s="8">
        <v>0.55000000000000004</v>
      </c>
      <c r="I2291" s="9">
        <v>8000</v>
      </c>
      <c r="J2291" s="10">
        <v>4400</v>
      </c>
      <c r="K2291" s="10">
        <v>2200</v>
      </c>
      <c r="L2291" s="11">
        <v>0.5</v>
      </c>
      <c r="M2291" s="28">
        <v>2200</v>
      </c>
    </row>
    <row r="2292" spans="1:13" ht="15.75" customHeight="1" x14ac:dyDescent="0.25">
      <c r="A2292" s="6" t="s">
        <v>14</v>
      </c>
      <c r="B2292" s="6">
        <v>1185732</v>
      </c>
      <c r="C2292" s="7">
        <v>44476</v>
      </c>
      <c r="D2292" s="6" t="s">
        <v>46</v>
      </c>
      <c r="E2292" s="6" t="s">
        <v>86</v>
      </c>
      <c r="F2292" s="6" t="s">
        <v>87</v>
      </c>
      <c r="G2292" s="6" t="s">
        <v>17</v>
      </c>
      <c r="H2292" s="8">
        <v>0.55000000000000004</v>
      </c>
      <c r="I2292" s="9">
        <v>9750</v>
      </c>
      <c r="J2292" s="10">
        <v>5362.5</v>
      </c>
      <c r="K2292" s="10">
        <v>2413.125</v>
      </c>
      <c r="L2292" s="11">
        <v>0.45</v>
      </c>
      <c r="M2292" s="28">
        <v>2949.375</v>
      </c>
    </row>
    <row r="2293" spans="1:13" ht="15.75" customHeight="1" x14ac:dyDescent="0.25">
      <c r="A2293" s="6" t="s">
        <v>14</v>
      </c>
      <c r="B2293" s="6">
        <v>1185732</v>
      </c>
      <c r="C2293" s="7">
        <v>44476</v>
      </c>
      <c r="D2293" s="6" t="s">
        <v>46</v>
      </c>
      <c r="E2293" s="6" t="s">
        <v>86</v>
      </c>
      <c r="F2293" s="6" t="s">
        <v>87</v>
      </c>
      <c r="G2293" s="6" t="s">
        <v>18</v>
      </c>
      <c r="H2293" s="8">
        <v>0.45000000000000012</v>
      </c>
      <c r="I2293" s="9">
        <v>8000</v>
      </c>
      <c r="J2293" s="10">
        <v>3600.0000000000009</v>
      </c>
      <c r="K2293" s="10">
        <v>1260.0000000000002</v>
      </c>
      <c r="L2293" s="11">
        <v>0.35</v>
      </c>
      <c r="M2293" s="28">
        <v>2340.0000000000009</v>
      </c>
    </row>
    <row r="2294" spans="1:13" ht="15.75" customHeight="1" x14ac:dyDescent="0.25">
      <c r="A2294" s="6" t="s">
        <v>14</v>
      </c>
      <c r="B2294" s="6">
        <v>1185732</v>
      </c>
      <c r="C2294" s="7">
        <v>44476</v>
      </c>
      <c r="D2294" s="6" t="s">
        <v>46</v>
      </c>
      <c r="E2294" s="6" t="s">
        <v>86</v>
      </c>
      <c r="F2294" s="6" t="s">
        <v>87</v>
      </c>
      <c r="G2294" s="6" t="s">
        <v>19</v>
      </c>
      <c r="H2294" s="8">
        <v>0.45000000000000012</v>
      </c>
      <c r="I2294" s="9">
        <v>6750</v>
      </c>
      <c r="J2294" s="10">
        <v>3037.5000000000009</v>
      </c>
      <c r="K2294" s="10">
        <v>759.37500000000023</v>
      </c>
      <c r="L2294" s="11">
        <v>0.25</v>
      </c>
      <c r="M2294" s="28">
        <v>2278.1250000000009</v>
      </c>
    </row>
    <row r="2295" spans="1:13" ht="15.75" customHeight="1" x14ac:dyDescent="0.25">
      <c r="A2295" s="6" t="s">
        <v>14</v>
      </c>
      <c r="B2295" s="6">
        <v>1185732</v>
      </c>
      <c r="C2295" s="7">
        <v>44476</v>
      </c>
      <c r="D2295" s="6" t="s">
        <v>46</v>
      </c>
      <c r="E2295" s="6" t="s">
        <v>86</v>
      </c>
      <c r="F2295" s="6" t="s">
        <v>87</v>
      </c>
      <c r="G2295" s="6" t="s">
        <v>20</v>
      </c>
      <c r="H2295" s="8">
        <v>0.45000000000000012</v>
      </c>
      <c r="I2295" s="9">
        <v>6500</v>
      </c>
      <c r="J2295" s="10">
        <v>2925.0000000000009</v>
      </c>
      <c r="K2295" s="10">
        <v>877.50000000000023</v>
      </c>
      <c r="L2295" s="11">
        <v>0.3</v>
      </c>
      <c r="M2295" s="28">
        <v>2047.5000000000007</v>
      </c>
    </row>
    <row r="2296" spans="1:13" ht="15.75" customHeight="1" x14ac:dyDescent="0.25">
      <c r="A2296" s="6" t="s">
        <v>14</v>
      </c>
      <c r="B2296" s="6">
        <v>1185732</v>
      </c>
      <c r="C2296" s="7">
        <v>44476</v>
      </c>
      <c r="D2296" s="6" t="s">
        <v>46</v>
      </c>
      <c r="E2296" s="6" t="s">
        <v>86</v>
      </c>
      <c r="F2296" s="6" t="s">
        <v>87</v>
      </c>
      <c r="G2296" s="6" t="s">
        <v>21</v>
      </c>
      <c r="H2296" s="8">
        <v>0.55000000000000004</v>
      </c>
      <c r="I2296" s="9">
        <v>6500</v>
      </c>
      <c r="J2296" s="10">
        <v>3575.0000000000005</v>
      </c>
      <c r="K2296" s="10">
        <v>1251.25</v>
      </c>
      <c r="L2296" s="11">
        <v>0.35</v>
      </c>
      <c r="M2296" s="28">
        <v>2323.7500000000005</v>
      </c>
    </row>
    <row r="2297" spans="1:13" ht="15.75" customHeight="1" x14ac:dyDescent="0.25">
      <c r="A2297" s="6" t="s">
        <v>14</v>
      </c>
      <c r="B2297" s="6">
        <v>1185732</v>
      </c>
      <c r="C2297" s="7">
        <v>44476</v>
      </c>
      <c r="D2297" s="6" t="s">
        <v>46</v>
      </c>
      <c r="E2297" s="6" t="s">
        <v>86</v>
      </c>
      <c r="F2297" s="6" t="s">
        <v>87</v>
      </c>
      <c r="G2297" s="6" t="s">
        <v>22</v>
      </c>
      <c r="H2297" s="8">
        <v>0.6</v>
      </c>
      <c r="I2297" s="9">
        <v>7750</v>
      </c>
      <c r="J2297" s="10">
        <v>4650</v>
      </c>
      <c r="K2297" s="10">
        <v>2325</v>
      </c>
      <c r="L2297" s="11">
        <v>0.5</v>
      </c>
      <c r="M2297" s="28">
        <v>2325</v>
      </c>
    </row>
    <row r="2298" spans="1:13" ht="15.75" customHeight="1" x14ac:dyDescent="0.25">
      <c r="A2298" s="6" t="s">
        <v>14</v>
      </c>
      <c r="B2298" s="6">
        <v>1185732</v>
      </c>
      <c r="C2298" s="7">
        <v>44506</v>
      </c>
      <c r="D2298" s="6" t="s">
        <v>46</v>
      </c>
      <c r="E2298" s="6" t="s">
        <v>86</v>
      </c>
      <c r="F2298" s="6" t="s">
        <v>87</v>
      </c>
      <c r="G2298" s="6" t="s">
        <v>17</v>
      </c>
      <c r="H2298" s="8">
        <v>0.55000000000000004</v>
      </c>
      <c r="I2298" s="9">
        <v>9250</v>
      </c>
      <c r="J2298" s="10">
        <v>5087.5</v>
      </c>
      <c r="K2298" s="10">
        <v>2289.375</v>
      </c>
      <c r="L2298" s="11">
        <v>0.45</v>
      </c>
      <c r="M2298" s="28">
        <v>2798.125</v>
      </c>
    </row>
    <row r="2299" spans="1:13" ht="15.75" customHeight="1" x14ac:dyDescent="0.25">
      <c r="A2299" s="6" t="s">
        <v>14</v>
      </c>
      <c r="B2299" s="6">
        <v>1185732</v>
      </c>
      <c r="C2299" s="7">
        <v>44506</v>
      </c>
      <c r="D2299" s="6" t="s">
        <v>46</v>
      </c>
      <c r="E2299" s="6" t="s">
        <v>86</v>
      </c>
      <c r="F2299" s="6" t="s">
        <v>87</v>
      </c>
      <c r="G2299" s="6" t="s">
        <v>18</v>
      </c>
      <c r="H2299" s="8">
        <v>0.45000000000000012</v>
      </c>
      <c r="I2299" s="9">
        <v>7500</v>
      </c>
      <c r="J2299" s="10">
        <v>3375.0000000000009</v>
      </c>
      <c r="K2299" s="10">
        <v>1181.2500000000002</v>
      </c>
      <c r="L2299" s="11">
        <v>0.35</v>
      </c>
      <c r="M2299" s="28">
        <v>2193.7500000000009</v>
      </c>
    </row>
    <row r="2300" spans="1:13" ht="15.75" customHeight="1" x14ac:dyDescent="0.25">
      <c r="A2300" s="6" t="s">
        <v>14</v>
      </c>
      <c r="B2300" s="6">
        <v>1185732</v>
      </c>
      <c r="C2300" s="7">
        <v>44506</v>
      </c>
      <c r="D2300" s="6" t="s">
        <v>46</v>
      </c>
      <c r="E2300" s="6" t="s">
        <v>86</v>
      </c>
      <c r="F2300" s="6" t="s">
        <v>87</v>
      </c>
      <c r="G2300" s="6" t="s">
        <v>19</v>
      </c>
      <c r="H2300" s="8">
        <v>0.45000000000000012</v>
      </c>
      <c r="I2300" s="9">
        <v>6950</v>
      </c>
      <c r="J2300" s="10">
        <v>3127.5000000000009</v>
      </c>
      <c r="K2300" s="10">
        <v>781.87500000000023</v>
      </c>
      <c r="L2300" s="11">
        <v>0.25</v>
      </c>
      <c r="M2300" s="28">
        <v>2345.6250000000009</v>
      </c>
    </row>
    <row r="2301" spans="1:13" ht="15.75" customHeight="1" x14ac:dyDescent="0.25">
      <c r="A2301" s="6" t="s">
        <v>14</v>
      </c>
      <c r="B2301" s="6">
        <v>1185732</v>
      </c>
      <c r="C2301" s="7">
        <v>44506</v>
      </c>
      <c r="D2301" s="6" t="s">
        <v>46</v>
      </c>
      <c r="E2301" s="6" t="s">
        <v>86</v>
      </c>
      <c r="F2301" s="6" t="s">
        <v>87</v>
      </c>
      <c r="G2301" s="6" t="s">
        <v>20</v>
      </c>
      <c r="H2301" s="8">
        <v>0.55000000000000016</v>
      </c>
      <c r="I2301" s="9">
        <v>7500</v>
      </c>
      <c r="J2301" s="10">
        <v>4125.0000000000009</v>
      </c>
      <c r="K2301" s="10">
        <v>1237.5000000000002</v>
      </c>
      <c r="L2301" s="11">
        <v>0.3</v>
      </c>
      <c r="M2301" s="28">
        <v>2887.5000000000009</v>
      </c>
    </row>
    <row r="2302" spans="1:13" ht="15.75" customHeight="1" x14ac:dyDescent="0.25">
      <c r="A2302" s="6" t="s">
        <v>14</v>
      </c>
      <c r="B2302" s="6">
        <v>1185732</v>
      </c>
      <c r="C2302" s="7">
        <v>44506</v>
      </c>
      <c r="D2302" s="6" t="s">
        <v>46</v>
      </c>
      <c r="E2302" s="6" t="s">
        <v>86</v>
      </c>
      <c r="F2302" s="6" t="s">
        <v>87</v>
      </c>
      <c r="G2302" s="6" t="s">
        <v>21</v>
      </c>
      <c r="H2302" s="8">
        <v>0.70000000000000007</v>
      </c>
      <c r="I2302" s="9">
        <v>7250</v>
      </c>
      <c r="J2302" s="10">
        <v>5075.0000000000009</v>
      </c>
      <c r="K2302" s="10">
        <v>1776.2500000000002</v>
      </c>
      <c r="L2302" s="11">
        <v>0.35</v>
      </c>
      <c r="M2302" s="28">
        <v>3298.7500000000009</v>
      </c>
    </row>
    <row r="2303" spans="1:13" ht="15.75" customHeight="1" x14ac:dyDescent="0.25">
      <c r="A2303" s="6" t="s">
        <v>14</v>
      </c>
      <c r="B2303" s="6">
        <v>1185732</v>
      </c>
      <c r="C2303" s="7">
        <v>44506</v>
      </c>
      <c r="D2303" s="6" t="s">
        <v>46</v>
      </c>
      <c r="E2303" s="6" t="s">
        <v>86</v>
      </c>
      <c r="F2303" s="6" t="s">
        <v>87</v>
      </c>
      <c r="G2303" s="6" t="s">
        <v>22</v>
      </c>
      <c r="H2303" s="8">
        <v>0.75</v>
      </c>
      <c r="I2303" s="9">
        <v>8250</v>
      </c>
      <c r="J2303" s="10">
        <v>6187.5</v>
      </c>
      <c r="K2303" s="10">
        <v>3093.75</v>
      </c>
      <c r="L2303" s="11">
        <v>0.5</v>
      </c>
      <c r="M2303" s="28">
        <v>3093.75</v>
      </c>
    </row>
    <row r="2304" spans="1:13" ht="15.75" customHeight="1" x14ac:dyDescent="0.25">
      <c r="A2304" s="6" t="s">
        <v>14</v>
      </c>
      <c r="B2304" s="6">
        <v>1185732</v>
      </c>
      <c r="C2304" s="7">
        <v>44535</v>
      </c>
      <c r="D2304" s="6" t="s">
        <v>46</v>
      </c>
      <c r="E2304" s="6" t="s">
        <v>86</v>
      </c>
      <c r="F2304" s="6" t="s">
        <v>87</v>
      </c>
      <c r="G2304" s="6" t="s">
        <v>17</v>
      </c>
      <c r="H2304" s="8">
        <v>0.70000000000000007</v>
      </c>
      <c r="I2304" s="9">
        <v>10750</v>
      </c>
      <c r="J2304" s="10">
        <v>7525.0000000000009</v>
      </c>
      <c r="K2304" s="10">
        <v>3386.2500000000005</v>
      </c>
      <c r="L2304" s="11">
        <v>0.45</v>
      </c>
      <c r="M2304" s="28">
        <v>4138.75</v>
      </c>
    </row>
    <row r="2305" spans="1:13" ht="15.75" customHeight="1" x14ac:dyDescent="0.25">
      <c r="A2305" s="6" t="s">
        <v>14</v>
      </c>
      <c r="B2305" s="6">
        <v>1185732</v>
      </c>
      <c r="C2305" s="7">
        <v>44535</v>
      </c>
      <c r="D2305" s="6" t="s">
        <v>46</v>
      </c>
      <c r="E2305" s="6" t="s">
        <v>86</v>
      </c>
      <c r="F2305" s="6" t="s">
        <v>87</v>
      </c>
      <c r="G2305" s="6" t="s">
        <v>18</v>
      </c>
      <c r="H2305" s="8">
        <v>0.60000000000000009</v>
      </c>
      <c r="I2305" s="9">
        <v>8750</v>
      </c>
      <c r="J2305" s="10">
        <v>5250.0000000000009</v>
      </c>
      <c r="K2305" s="10">
        <v>1837.5000000000002</v>
      </c>
      <c r="L2305" s="11">
        <v>0.35</v>
      </c>
      <c r="M2305" s="28">
        <v>3412.5000000000009</v>
      </c>
    </row>
    <row r="2306" spans="1:13" ht="15.75" customHeight="1" x14ac:dyDescent="0.25">
      <c r="A2306" s="6" t="s">
        <v>14</v>
      </c>
      <c r="B2306" s="6">
        <v>1185732</v>
      </c>
      <c r="C2306" s="7">
        <v>44535</v>
      </c>
      <c r="D2306" s="6" t="s">
        <v>46</v>
      </c>
      <c r="E2306" s="6" t="s">
        <v>86</v>
      </c>
      <c r="F2306" s="6" t="s">
        <v>87</v>
      </c>
      <c r="G2306" s="6" t="s">
        <v>19</v>
      </c>
      <c r="H2306" s="8">
        <v>0.60000000000000009</v>
      </c>
      <c r="I2306" s="9">
        <v>8250</v>
      </c>
      <c r="J2306" s="10">
        <v>4950.0000000000009</v>
      </c>
      <c r="K2306" s="10">
        <v>1237.5000000000002</v>
      </c>
      <c r="L2306" s="11">
        <v>0.25</v>
      </c>
      <c r="M2306" s="28">
        <v>3712.5000000000009</v>
      </c>
    </row>
    <row r="2307" spans="1:13" ht="15.75" customHeight="1" x14ac:dyDescent="0.25">
      <c r="A2307" s="6" t="s">
        <v>14</v>
      </c>
      <c r="B2307" s="6">
        <v>1185732</v>
      </c>
      <c r="C2307" s="7">
        <v>44535</v>
      </c>
      <c r="D2307" s="6" t="s">
        <v>46</v>
      </c>
      <c r="E2307" s="6" t="s">
        <v>86</v>
      </c>
      <c r="F2307" s="6" t="s">
        <v>87</v>
      </c>
      <c r="G2307" s="6" t="s">
        <v>20</v>
      </c>
      <c r="H2307" s="8">
        <v>0.60000000000000009</v>
      </c>
      <c r="I2307" s="9">
        <v>7750</v>
      </c>
      <c r="J2307" s="10">
        <v>4650.0000000000009</v>
      </c>
      <c r="K2307" s="10">
        <v>1395.0000000000002</v>
      </c>
      <c r="L2307" s="11">
        <v>0.3</v>
      </c>
      <c r="M2307" s="28">
        <v>3255.0000000000009</v>
      </c>
    </row>
    <row r="2308" spans="1:13" ht="15.75" customHeight="1" x14ac:dyDescent="0.25">
      <c r="A2308" s="6" t="s">
        <v>14</v>
      </c>
      <c r="B2308" s="6">
        <v>1185732</v>
      </c>
      <c r="C2308" s="7">
        <v>44535</v>
      </c>
      <c r="D2308" s="6" t="s">
        <v>46</v>
      </c>
      <c r="E2308" s="6" t="s">
        <v>86</v>
      </c>
      <c r="F2308" s="6" t="s">
        <v>87</v>
      </c>
      <c r="G2308" s="6" t="s">
        <v>21</v>
      </c>
      <c r="H2308" s="8">
        <v>0.70000000000000007</v>
      </c>
      <c r="I2308" s="9">
        <v>7750</v>
      </c>
      <c r="J2308" s="10">
        <v>5425.0000000000009</v>
      </c>
      <c r="K2308" s="10">
        <v>1898.7500000000002</v>
      </c>
      <c r="L2308" s="11">
        <v>0.35</v>
      </c>
      <c r="M2308" s="28">
        <v>3526.2500000000009</v>
      </c>
    </row>
    <row r="2309" spans="1:13" ht="15.75" customHeight="1" x14ac:dyDescent="0.25">
      <c r="A2309" s="6" t="s">
        <v>14</v>
      </c>
      <c r="B2309" s="6">
        <v>1185732</v>
      </c>
      <c r="C2309" s="7">
        <v>44535</v>
      </c>
      <c r="D2309" s="6" t="s">
        <v>46</v>
      </c>
      <c r="E2309" s="6" t="s">
        <v>86</v>
      </c>
      <c r="F2309" s="6" t="s">
        <v>87</v>
      </c>
      <c r="G2309" s="6" t="s">
        <v>22</v>
      </c>
      <c r="H2309" s="8">
        <v>0.75</v>
      </c>
      <c r="I2309" s="9">
        <v>8750</v>
      </c>
      <c r="J2309" s="10">
        <v>6562.5</v>
      </c>
      <c r="K2309" s="10">
        <v>3281.25</v>
      </c>
      <c r="L2309" s="11">
        <v>0.5</v>
      </c>
      <c r="M2309" s="28">
        <v>3281.25</v>
      </c>
    </row>
    <row r="2310" spans="1:13" ht="15.75" customHeight="1" x14ac:dyDescent="0.25">
      <c r="A2310" s="6" t="s">
        <v>14</v>
      </c>
      <c r="B2310" s="6">
        <v>1185732</v>
      </c>
      <c r="C2310" s="7">
        <v>44202</v>
      </c>
      <c r="D2310" s="6" t="s">
        <v>46</v>
      </c>
      <c r="E2310" s="6" t="s">
        <v>88</v>
      </c>
      <c r="F2310" s="6" t="s">
        <v>89</v>
      </c>
      <c r="G2310" s="6" t="s">
        <v>17</v>
      </c>
      <c r="H2310" s="8">
        <v>0.35000000000000003</v>
      </c>
      <c r="I2310" s="9">
        <v>9250</v>
      </c>
      <c r="J2310" s="10">
        <v>3237.5000000000005</v>
      </c>
      <c r="K2310" s="10">
        <v>1295.0000000000002</v>
      </c>
      <c r="L2310" s="11">
        <v>0.4</v>
      </c>
      <c r="M2310" s="28">
        <v>1942.5000000000002</v>
      </c>
    </row>
    <row r="2311" spans="1:13" ht="15.75" customHeight="1" x14ac:dyDescent="0.25">
      <c r="A2311" s="6" t="s">
        <v>14</v>
      </c>
      <c r="B2311" s="6">
        <v>1185732</v>
      </c>
      <c r="C2311" s="7">
        <v>44202</v>
      </c>
      <c r="D2311" s="6" t="s">
        <v>46</v>
      </c>
      <c r="E2311" s="6" t="s">
        <v>88</v>
      </c>
      <c r="F2311" s="6" t="s">
        <v>89</v>
      </c>
      <c r="G2311" s="6" t="s">
        <v>18</v>
      </c>
      <c r="H2311" s="8">
        <v>0.35000000000000003</v>
      </c>
      <c r="I2311" s="9">
        <v>7250</v>
      </c>
      <c r="J2311" s="10">
        <v>2537.5000000000005</v>
      </c>
      <c r="K2311" s="10">
        <v>888.12500000000011</v>
      </c>
      <c r="L2311" s="11">
        <v>0.35</v>
      </c>
      <c r="M2311" s="28">
        <v>1649.3750000000005</v>
      </c>
    </row>
    <row r="2312" spans="1:13" ht="15.75" customHeight="1" x14ac:dyDescent="0.25">
      <c r="A2312" s="6" t="s">
        <v>14</v>
      </c>
      <c r="B2312" s="6">
        <v>1185732</v>
      </c>
      <c r="C2312" s="7">
        <v>44202</v>
      </c>
      <c r="D2312" s="6" t="s">
        <v>46</v>
      </c>
      <c r="E2312" s="6" t="s">
        <v>88</v>
      </c>
      <c r="F2312" s="6" t="s">
        <v>89</v>
      </c>
      <c r="G2312" s="6" t="s">
        <v>19</v>
      </c>
      <c r="H2312" s="8">
        <v>0.25000000000000006</v>
      </c>
      <c r="I2312" s="9">
        <v>7250</v>
      </c>
      <c r="J2312" s="10">
        <v>1812.5000000000005</v>
      </c>
      <c r="K2312" s="10">
        <v>725.00000000000023</v>
      </c>
      <c r="L2312" s="11">
        <v>0.4</v>
      </c>
      <c r="M2312" s="28">
        <v>1087.5000000000002</v>
      </c>
    </row>
    <row r="2313" spans="1:13" ht="15.75" customHeight="1" x14ac:dyDescent="0.25">
      <c r="A2313" s="6" t="s">
        <v>14</v>
      </c>
      <c r="B2313" s="6">
        <v>1185732</v>
      </c>
      <c r="C2313" s="7">
        <v>44202</v>
      </c>
      <c r="D2313" s="6" t="s">
        <v>46</v>
      </c>
      <c r="E2313" s="6" t="s">
        <v>88</v>
      </c>
      <c r="F2313" s="6" t="s">
        <v>89</v>
      </c>
      <c r="G2313" s="6" t="s">
        <v>20</v>
      </c>
      <c r="H2313" s="8">
        <v>0.3</v>
      </c>
      <c r="I2313" s="9">
        <v>5750</v>
      </c>
      <c r="J2313" s="10">
        <v>1725</v>
      </c>
      <c r="K2313" s="10">
        <v>690</v>
      </c>
      <c r="L2313" s="11">
        <v>0.4</v>
      </c>
      <c r="M2313" s="28">
        <v>1035</v>
      </c>
    </row>
    <row r="2314" spans="1:13" ht="15.75" customHeight="1" x14ac:dyDescent="0.25">
      <c r="A2314" s="6" t="s">
        <v>14</v>
      </c>
      <c r="B2314" s="6">
        <v>1185732</v>
      </c>
      <c r="C2314" s="7">
        <v>44202</v>
      </c>
      <c r="D2314" s="6" t="s">
        <v>46</v>
      </c>
      <c r="E2314" s="6" t="s">
        <v>88</v>
      </c>
      <c r="F2314" s="6" t="s">
        <v>89</v>
      </c>
      <c r="G2314" s="6" t="s">
        <v>21</v>
      </c>
      <c r="H2314" s="8">
        <v>0.45</v>
      </c>
      <c r="I2314" s="9">
        <v>6250</v>
      </c>
      <c r="J2314" s="10">
        <v>2812.5</v>
      </c>
      <c r="K2314" s="10">
        <v>984.37499999999989</v>
      </c>
      <c r="L2314" s="11">
        <v>0.35</v>
      </c>
      <c r="M2314" s="28">
        <v>1828.125</v>
      </c>
    </row>
    <row r="2315" spans="1:13" ht="15.75" customHeight="1" x14ac:dyDescent="0.25">
      <c r="A2315" s="6" t="s">
        <v>14</v>
      </c>
      <c r="B2315" s="6">
        <v>1185732</v>
      </c>
      <c r="C2315" s="7">
        <v>44202</v>
      </c>
      <c r="D2315" s="6" t="s">
        <v>46</v>
      </c>
      <c r="E2315" s="6" t="s">
        <v>88</v>
      </c>
      <c r="F2315" s="6" t="s">
        <v>89</v>
      </c>
      <c r="G2315" s="6" t="s">
        <v>22</v>
      </c>
      <c r="H2315" s="8">
        <v>0.35000000000000003</v>
      </c>
      <c r="I2315" s="9">
        <v>7250</v>
      </c>
      <c r="J2315" s="10">
        <v>2537.5000000000005</v>
      </c>
      <c r="K2315" s="10">
        <v>1268.7500000000002</v>
      </c>
      <c r="L2315" s="11">
        <v>0.5</v>
      </c>
      <c r="M2315" s="28">
        <v>1268.7500000000002</v>
      </c>
    </row>
    <row r="2316" spans="1:13" ht="15.75" customHeight="1" x14ac:dyDescent="0.25">
      <c r="A2316" s="6" t="s">
        <v>14</v>
      </c>
      <c r="B2316" s="6">
        <v>1185732</v>
      </c>
      <c r="C2316" s="7">
        <v>44231</v>
      </c>
      <c r="D2316" s="6" t="s">
        <v>46</v>
      </c>
      <c r="E2316" s="6" t="s">
        <v>88</v>
      </c>
      <c r="F2316" s="6" t="s">
        <v>89</v>
      </c>
      <c r="G2316" s="6" t="s">
        <v>17</v>
      </c>
      <c r="H2316" s="8">
        <v>0.35000000000000003</v>
      </c>
      <c r="I2316" s="9">
        <v>9750</v>
      </c>
      <c r="J2316" s="10">
        <v>3412.5000000000005</v>
      </c>
      <c r="K2316" s="10">
        <v>1365.0000000000002</v>
      </c>
      <c r="L2316" s="11">
        <v>0.4</v>
      </c>
      <c r="M2316" s="28">
        <v>2047.5000000000002</v>
      </c>
    </row>
    <row r="2317" spans="1:13" ht="15.75" customHeight="1" x14ac:dyDescent="0.25">
      <c r="A2317" s="6" t="s">
        <v>14</v>
      </c>
      <c r="B2317" s="6">
        <v>1185732</v>
      </c>
      <c r="C2317" s="7">
        <v>44231</v>
      </c>
      <c r="D2317" s="6" t="s">
        <v>46</v>
      </c>
      <c r="E2317" s="6" t="s">
        <v>88</v>
      </c>
      <c r="F2317" s="6" t="s">
        <v>89</v>
      </c>
      <c r="G2317" s="6" t="s">
        <v>18</v>
      </c>
      <c r="H2317" s="8">
        <v>0.35000000000000003</v>
      </c>
      <c r="I2317" s="9">
        <v>6250</v>
      </c>
      <c r="J2317" s="10">
        <v>2187.5</v>
      </c>
      <c r="K2317" s="10">
        <v>765.625</v>
      </c>
      <c r="L2317" s="11">
        <v>0.35</v>
      </c>
      <c r="M2317" s="28">
        <v>1421.875</v>
      </c>
    </row>
    <row r="2318" spans="1:13" ht="15.75" customHeight="1" x14ac:dyDescent="0.25">
      <c r="A2318" s="6" t="s">
        <v>14</v>
      </c>
      <c r="B2318" s="6">
        <v>1185732</v>
      </c>
      <c r="C2318" s="7">
        <v>44231</v>
      </c>
      <c r="D2318" s="6" t="s">
        <v>46</v>
      </c>
      <c r="E2318" s="6" t="s">
        <v>88</v>
      </c>
      <c r="F2318" s="6" t="s">
        <v>89</v>
      </c>
      <c r="G2318" s="6" t="s">
        <v>19</v>
      </c>
      <c r="H2318" s="8">
        <v>0.25000000000000006</v>
      </c>
      <c r="I2318" s="9">
        <v>6750</v>
      </c>
      <c r="J2318" s="10">
        <v>1687.5000000000005</v>
      </c>
      <c r="K2318" s="10">
        <v>675.00000000000023</v>
      </c>
      <c r="L2318" s="11">
        <v>0.4</v>
      </c>
      <c r="M2318" s="28">
        <v>1012.5000000000002</v>
      </c>
    </row>
    <row r="2319" spans="1:13" ht="15.75" customHeight="1" x14ac:dyDescent="0.25">
      <c r="A2319" s="6" t="s">
        <v>14</v>
      </c>
      <c r="B2319" s="6">
        <v>1185732</v>
      </c>
      <c r="C2319" s="7">
        <v>44231</v>
      </c>
      <c r="D2319" s="6" t="s">
        <v>46</v>
      </c>
      <c r="E2319" s="6" t="s">
        <v>88</v>
      </c>
      <c r="F2319" s="6" t="s">
        <v>89</v>
      </c>
      <c r="G2319" s="6" t="s">
        <v>20</v>
      </c>
      <c r="H2319" s="8">
        <v>0.3</v>
      </c>
      <c r="I2319" s="9">
        <v>5250</v>
      </c>
      <c r="J2319" s="10">
        <v>1575</v>
      </c>
      <c r="K2319" s="10">
        <v>630</v>
      </c>
      <c r="L2319" s="11">
        <v>0.4</v>
      </c>
      <c r="M2319" s="28">
        <v>945</v>
      </c>
    </row>
    <row r="2320" spans="1:13" ht="15.75" customHeight="1" x14ac:dyDescent="0.25">
      <c r="A2320" s="6" t="s">
        <v>14</v>
      </c>
      <c r="B2320" s="6">
        <v>1185732</v>
      </c>
      <c r="C2320" s="7">
        <v>44231</v>
      </c>
      <c r="D2320" s="6" t="s">
        <v>46</v>
      </c>
      <c r="E2320" s="6" t="s">
        <v>88</v>
      </c>
      <c r="F2320" s="6" t="s">
        <v>89</v>
      </c>
      <c r="G2320" s="6" t="s">
        <v>21</v>
      </c>
      <c r="H2320" s="8">
        <v>0.45</v>
      </c>
      <c r="I2320" s="9">
        <v>6000</v>
      </c>
      <c r="J2320" s="10">
        <v>2700</v>
      </c>
      <c r="K2320" s="10">
        <v>944.99999999999989</v>
      </c>
      <c r="L2320" s="11">
        <v>0.35</v>
      </c>
      <c r="M2320" s="28">
        <v>1755</v>
      </c>
    </row>
    <row r="2321" spans="1:13" ht="15.75" customHeight="1" x14ac:dyDescent="0.25">
      <c r="A2321" s="6" t="s">
        <v>14</v>
      </c>
      <c r="B2321" s="6">
        <v>1185732</v>
      </c>
      <c r="C2321" s="7">
        <v>44231</v>
      </c>
      <c r="D2321" s="6" t="s">
        <v>46</v>
      </c>
      <c r="E2321" s="6" t="s">
        <v>88</v>
      </c>
      <c r="F2321" s="6" t="s">
        <v>89</v>
      </c>
      <c r="G2321" s="6" t="s">
        <v>22</v>
      </c>
      <c r="H2321" s="8">
        <v>0.3</v>
      </c>
      <c r="I2321" s="9">
        <v>7000</v>
      </c>
      <c r="J2321" s="10">
        <v>2100</v>
      </c>
      <c r="K2321" s="10">
        <v>1050</v>
      </c>
      <c r="L2321" s="11">
        <v>0.5</v>
      </c>
      <c r="M2321" s="28">
        <v>1050</v>
      </c>
    </row>
    <row r="2322" spans="1:13" ht="15.75" customHeight="1" x14ac:dyDescent="0.25">
      <c r="A2322" s="6" t="s">
        <v>14</v>
      </c>
      <c r="B2322" s="6">
        <v>1185732</v>
      </c>
      <c r="C2322" s="7">
        <v>44257</v>
      </c>
      <c r="D2322" s="6" t="s">
        <v>46</v>
      </c>
      <c r="E2322" s="6" t="s">
        <v>88</v>
      </c>
      <c r="F2322" s="6" t="s">
        <v>89</v>
      </c>
      <c r="G2322" s="6" t="s">
        <v>17</v>
      </c>
      <c r="H2322" s="8">
        <v>0.3</v>
      </c>
      <c r="I2322" s="9">
        <v>9200</v>
      </c>
      <c r="J2322" s="10">
        <v>2760</v>
      </c>
      <c r="K2322" s="10">
        <v>1104</v>
      </c>
      <c r="L2322" s="11">
        <v>0.4</v>
      </c>
      <c r="M2322" s="28">
        <v>1656</v>
      </c>
    </row>
    <row r="2323" spans="1:13" ht="15.75" customHeight="1" x14ac:dyDescent="0.25">
      <c r="A2323" s="6" t="s">
        <v>14</v>
      </c>
      <c r="B2323" s="6">
        <v>1185732</v>
      </c>
      <c r="C2323" s="7">
        <v>44257</v>
      </c>
      <c r="D2323" s="6" t="s">
        <v>46</v>
      </c>
      <c r="E2323" s="6" t="s">
        <v>88</v>
      </c>
      <c r="F2323" s="6" t="s">
        <v>89</v>
      </c>
      <c r="G2323" s="6" t="s">
        <v>18</v>
      </c>
      <c r="H2323" s="8">
        <v>0.3</v>
      </c>
      <c r="I2323" s="9">
        <v>6000</v>
      </c>
      <c r="J2323" s="10">
        <v>1800</v>
      </c>
      <c r="K2323" s="10">
        <v>630</v>
      </c>
      <c r="L2323" s="11">
        <v>0.35</v>
      </c>
      <c r="M2323" s="28">
        <v>1170</v>
      </c>
    </row>
    <row r="2324" spans="1:13" ht="15.75" customHeight="1" x14ac:dyDescent="0.25">
      <c r="A2324" s="6" t="s">
        <v>14</v>
      </c>
      <c r="B2324" s="6">
        <v>1185732</v>
      </c>
      <c r="C2324" s="7">
        <v>44257</v>
      </c>
      <c r="D2324" s="6" t="s">
        <v>46</v>
      </c>
      <c r="E2324" s="6" t="s">
        <v>88</v>
      </c>
      <c r="F2324" s="6" t="s">
        <v>89</v>
      </c>
      <c r="G2324" s="6" t="s">
        <v>19</v>
      </c>
      <c r="H2324" s="8">
        <v>0.2</v>
      </c>
      <c r="I2324" s="9">
        <v>6250</v>
      </c>
      <c r="J2324" s="10">
        <v>1250</v>
      </c>
      <c r="K2324" s="10">
        <v>500</v>
      </c>
      <c r="L2324" s="11">
        <v>0.4</v>
      </c>
      <c r="M2324" s="28">
        <v>750</v>
      </c>
    </row>
    <row r="2325" spans="1:13" ht="15.75" customHeight="1" x14ac:dyDescent="0.25">
      <c r="A2325" s="6" t="s">
        <v>14</v>
      </c>
      <c r="B2325" s="6">
        <v>1185732</v>
      </c>
      <c r="C2325" s="7">
        <v>44257</v>
      </c>
      <c r="D2325" s="6" t="s">
        <v>46</v>
      </c>
      <c r="E2325" s="6" t="s">
        <v>88</v>
      </c>
      <c r="F2325" s="6" t="s">
        <v>89</v>
      </c>
      <c r="G2325" s="6" t="s">
        <v>20</v>
      </c>
      <c r="H2325" s="8">
        <v>0.24999999999999994</v>
      </c>
      <c r="I2325" s="9">
        <v>4750</v>
      </c>
      <c r="J2325" s="10">
        <v>1187.4999999999998</v>
      </c>
      <c r="K2325" s="10">
        <v>474.99999999999994</v>
      </c>
      <c r="L2325" s="11">
        <v>0.4</v>
      </c>
      <c r="M2325" s="28">
        <v>712.49999999999977</v>
      </c>
    </row>
    <row r="2326" spans="1:13" ht="15.75" customHeight="1" x14ac:dyDescent="0.25">
      <c r="A2326" s="6" t="s">
        <v>14</v>
      </c>
      <c r="B2326" s="6">
        <v>1185732</v>
      </c>
      <c r="C2326" s="7">
        <v>44257</v>
      </c>
      <c r="D2326" s="6" t="s">
        <v>46</v>
      </c>
      <c r="E2326" s="6" t="s">
        <v>88</v>
      </c>
      <c r="F2326" s="6" t="s">
        <v>89</v>
      </c>
      <c r="G2326" s="6" t="s">
        <v>21</v>
      </c>
      <c r="H2326" s="8">
        <v>0.40000000000000008</v>
      </c>
      <c r="I2326" s="9">
        <v>5250</v>
      </c>
      <c r="J2326" s="10">
        <v>2100.0000000000005</v>
      </c>
      <c r="K2326" s="10">
        <v>735.00000000000011</v>
      </c>
      <c r="L2326" s="11">
        <v>0.35</v>
      </c>
      <c r="M2326" s="28">
        <v>1365.0000000000005</v>
      </c>
    </row>
    <row r="2327" spans="1:13" ht="15.75" customHeight="1" x14ac:dyDescent="0.25">
      <c r="A2327" s="6" t="s">
        <v>14</v>
      </c>
      <c r="B2327" s="6">
        <v>1185732</v>
      </c>
      <c r="C2327" s="7">
        <v>44257</v>
      </c>
      <c r="D2327" s="6" t="s">
        <v>46</v>
      </c>
      <c r="E2327" s="6" t="s">
        <v>88</v>
      </c>
      <c r="F2327" s="6" t="s">
        <v>89</v>
      </c>
      <c r="G2327" s="6" t="s">
        <v>22</v>
      </c>
      <c r="H2327" s="8">
        <v>0.3</v>
      </c>
      <c r="I2327" s="9">
        <v>6250</v>
      </c>
      <c r="J2327" s="10">
        <v>1875</v>
      </c>
      <c r="K2327" s="10">
        <v>937.5</v>
      </c>
      <c r="L2327" s="11">
        <v>0.5</v>
      </c>
      <c r="M2327" s="28">
        <v>937.5</v>
      </c>
    </row>
    <row r="2328" spans="1:13" ht="15.75" customHeight="1" x14ac:dyDescent="0.25">
      <c r="A2328" s="6" t="s">
        <v>14</v>
      </c>
      <c r="B2328" s="6">
        <v>1185732</v>
      </c>
      <c r="C2328" s="7">
        <v>44289</v>
      </c>
      <c r="D2328" s="6" t="s">
        <v>46</v>
      </c>
      <c r="E2328" s="6" t="s">
        <v>88</v>
      </c>
      <c r="F2328" s="6" t="s">
        <v>89</v>
      </c>
      <c r="G2328" s="6" t="s">
        <v>17</v>
      </c>
      <c r="H2328" s="8">
        <v>0.3</v>
      </c>
      <c r="I2328" s="9">
        <v>8750</v>
      </c>
      <c r="J2328" s="10">
        <v>2625</v>
      </c>
      <c r="K2328" s="10">
        <v>1050</v>
      </c>
      <c r="L2328" s="11">
        <v>0.4</v>
      </c>
      <c r="M2328" s="28">
        <v>1575</v>
      </c>
    </row>
    <row r="2329" spans="1:13" ht="15.75" customHeight="1" x14ac:dyDescent="0.25">
      <c r="A2329" s="6" t="s">
        <v>14</v>
      </c>
      <c r="B2329" s="6">
        <v>1185732</v>
      </c>
      <c r="C2329" s="7">
        <v>44289</v>
      </c>
      <c r="D2329" s="6" t="s">
        <v>46</v>
      </c>
      <c r="E2329" s="6" t="s">
        <v>88</v>
      </c>
      <c r="F2329" s="6" t="s">
        <v>89</v>
      </c>
      <c r="G2329" s="6" t="s">
        <v>18</v>
      </c>
      <c r="H2329" s="8">
        <v>0.3</v>
      </c>
      <c r="I2329" s="9">
        <v>5750</v>
      </c>
      <c r="J2329" s="10">
        <v>1725</v>
      </c>
      <c r="K2329" s="10">
        <v>603.75</v>
      </c>
      <c r="L2329" s="11">
        <v>0.35</v>
      </c>
      <c r="M2329" s="28">
        <v>1121.25</v>
      </c>
    </row>
    <row r="2330" spans="1:13" ht="15.75" customHeight="1" x14ac:dyDescent="0.25">
      <c r="A2330" s="6" t="s">
        <v>14</v>
      </c>
      <c r="B2330" s="6">
        <v>1185732</v>
      </c>
      <c r="C2330" s="7">
        <v>44289</v>
      </c>
      <c r="D2330" s="6" t="s">
        <v>46</v>
      </c>
      <c r="E2330" s="6" t="s">
        <v>88</v>
      </c>
      <c r="F2330" s="6" t="s">
        <v>89</v>
      </c>
      <c r="G2330" s="6" t="s">
        <v>19</v>
      </c>
      <c r="H2330" s="8">
        <v>0.2</v>
      </c>
      <c r="I2330" s="9">
        <v>5750</v>
      </c>
      <c r="J2330" s="10">
        <v>1150</v>
      </c>
      <c r="K2330" s="10">
        <v>460</v>
      </c>
      <c r="L2330" s="11">
        <v>0.4</v>
      </c>
      <c r="M2330" s="28">
        <v>690</v>
      </c>
    </row>
    <row r="2331" spans="1:13" ht="15.75" customHeight="1" x14ac:dyDescent="0.25">
      <c r="A2331" s="6" t="s">
        <v>14</v>
      </c>
      <c r="B2331" s="6">
        <v>1185732</v>
      </c>
      <c r="C2331" s="7">
        <v>44289</v>
      </c>
      <c r="D2331" s="6" t="s">
        <v>46</v>
      </c>
      <c r="E2331" s="6" t="s">
        <v>88</v>
      </c>
      <c r="F2331" s="6" t="s">
        <v>89</v>
      </c>
      <c r="G2331" s="6" t="s">
        <v>20</v>
      </c>
      <c r="H2331" s="8">
        <v>0.24999999999999994</v>
      </c>
      <c r="I2331" s="9">
        <v>5000</v>
      </c>
      <c r="J2331" s="10">
        <v>1249.9999999999998</v>
      </c>
      <c r="K2331" s="10">
        <v>499.99999999999994</v>
      </c>
      <c r="L2331" s="11">
        <v>0.4</v>
      </c>
      <c r="M2331" s="28">
        <v>749.99999999999977</v>
      </c>
    </row>
    <row r="2332" spans="1:13" ht="15.75" customHeight="1" x14ac:dyDescent="0.25">
      <c r="A2332" s="6" t="s">
        <v>14</v>
      </c>
      <c r="B2332" s="6">
        <v>1185732</v>
      </c>
      <c r="C2332" s="7">
        <v>44289</v>
      </c>
      <c r="D2332" s="6" t="s">
        <v>46</v>
      </c>
      <c r="E2332" s="6" t="s">
        <v>88</v>
      </c>
      <c r="F2332" s="6" t="s">
        <v>89</v>
      </c>
      <c r="G2332" s="6" t="s">
        <v>21</v>
      </c>
      <c r="H2332" s="8">
        <v>0.45</v>
      </c>
      <c r="I2332" s="9">
        <v>5250</v>
      </c>
      <c r="J2332" s="10">
        <v>2362.5</v>
      </c>
      <c r="K2332" s="10">
        <v>826.875</v>
      </c>
      <c r="L2332" s="11">
        <v>0.35</v>
      </c>
      <c r="M2332" s="28">
        <v>1535.625</v>
      </c>
    </row>
    <row r="2333" spans="1:13" ht="15.75" customHeight="1" x14ac:dyDescent="0.25">
      <c r="A2333" s="6" t="s">
        <v>14</v>
      </c>
      <c r="B2333" s="6">
        <v>1185732</v>
      </c>
      <c r="C2333" s="7">
        <v>44289</v>
      </c>
      <c r="D2333" s="6" t="s">
        <v>46</v>
      </c>
      <c r="E2333" s="6" t="s">
        <v>88</v>
      </c>
      <c r="F2333" s="6" t="s">
        <v>89</v>
      </c>
      <c r="G2333" s="6" t="s">
        <v>22</v>
      </c>
      <c r="H2333" s="8">
        <v>0.35000000000000003</v>
      </c>
      <c r="I2333" s="9">
        <v>6750</v>
      </c>
      <c r="J2333" s="10">
        <v>2362.5</v>
      </c>
      <c r="K2333" s="10">
        <v>1181.25</v>
      </c>
      <c r="L2333" s="11">
        <v>0.5</v>
      </c>
      <c r="M2333" s="28">
        <v>1181.25</v>
      </c>
    </row>
    <row r="2334" spans="1:13" ht="15.75" customHeight="1" x14ac:dyDescent="0.25">
      <c r="A2334" s="6" t="s">
        <v>14</v>
      </c>
      <c r="B2334" s="6">
        <v>1185732</v>
      </c>
      <c r="C2334" s="7">
        <v>44318</v>
      </c>
      <c r="D2334" s="6" t="s">
        <v>46</v>
      </c>
      <c r="E2334" s="6" t="s">
        <v>88</v>
      </c>
      <c r="F2334" s="6" t="s">
        <v>89</v>
      </c>
      <c r="G2334" s="6" t="s">
        <v>17</v>
      </c>
      <c r="H2334" s="8">
        <v>0.45</v>
      </c>
      <c r="I2334" s="9">
        <v>9450</v>
      </c>
      <c r="J2334" s="10">
        <v>4252.5</v>
      </c>
      <c r="K2334" s="10">
        <v>1701</v>
      </c>
      <c r="L2334" s="11">
        <v>0.4</v>
      </c>
      <c r="M2334" s="28">
        <v>2551.5</v>
      </c>
    </row>
    <row r="2335" spans="1:13" ht="15.75" customHeight="1" x14ac:dyDescent="0.25">
      <c r="A2335" s="6" t="s">
        <v>14</v>
      </c>
      <c r="B2335" s="6">
        <v>1185732</v>
      </c>
      <c r="C2335" s="7">
        <v>44318</v>
      </c>
      <c r="D2335" s="6" t="s">
        <v>46</v>
      </c>
      <c r="E2335" s="6" t="s">
        <v>88</v>
      </c>
      <c r="F2335" s="6" t="s">
        <v>89</v>
      </c>
      <c r="G2335" s="6" t="s">
        <v>18</v>
      </c>
      <c r="H2335" s="8">
        <v>0.45</v>
      </c>
      <c r="I2335" s="9">
        <v>6500</v>
      </c>
      <c r="J2335" s="10">
        <v>2925</v>
      </c>
      <c r="K2335" s="10">
        <v>1023.7499999999999</v>
      </c>
      <c r="L2335" s="11">
        <v>0.35</v>
      </c>
      <c r="M2335" s="28">
        <v>1901.25</v>
      </c>
    </row>
    <row r="2336" spans="1:13" ht="15.75" customHeight="1" x14ac:dyDescent="0.25">
      <c r="A2336" s="6" t="s">
        <v>14</v>
      </c>
      <c r="B2336" s="6">
        <v>1185732</v>
      </c>
      <c r="C2336" s="7">
        <v>44318</v>
      </c>
      <c r="D2336" s="6" t="s">
        <v>46</v>
      </c>
      <c r="E2336" s="6" t="s">
        <v>88</v>
      </c>
      <c r="F2336" s="6" t="s">
        <v>89</v>
      </c>
      <c r="G2336" s="6" t="s">
        <v>19</v>
      </c>
      <c r="H2336" s="8">
        <v>0.4</v>
      </c>
      <c r="I2336" s="9">
        <v>6250</v>
      </c>
      <c r="J2336" s="10">
        <v>2500</v>
      </c>
      <c r="K2336" s="10">
        <v>1000</v>
      </c>
      <c r="L2336" s="11">
        <v>0.4</v>
      </c>
      <c r="M2336" s="28">
        <v>1500</v>
      </c>
    </row>
    <row r="2337" spans="1:13" ht="15.75" customHeight="1" x14ac:dyDescent="0.25">
      <c r="A2337" s="6" t="s">
        <v>14</v>
      </c>
      <c r="B2337" s="6">
        <v>1185732</v>
      </c>
      <c r="C2337" s="7">
        <v>44318</v>
      </c>
      <c r="D2337" s="6" t="s">
        <v>46</v>
      </c>
      <c r="E2337" s="6" t="s">
        <v>88</v>
      </c>
      <c r="F2337" s="6" t="s">
        <v>89</v>
      </c>
      <c r="G2337" s="6" t="s">
        <v>20</v>
      </c>
      <c r="H2337" s="8">
        <v>0.4</v>
      </c>
      <c r="I2337" s="9">
        <v>5750</v>
      </c>
      <c r="J2337" s="10">
        <v>2300</v>
      </c>
      <c r="K2337" s="10">
        <v>920</v>
      </c>
      <c r="L2337" s="11">
        <v>0.4</v>
      </c>
      <c r="M2337" s="28">
        <v>1380</v>
      </c>
    </row>
    <row r="2338" spans="1:13" ht="15.75" customHeight="1" x14ac:dyDescent="0.25">
      <c r="A2338" s="6" t="s">
        <v>14</v>
      </c>
      <c r="B2338" s="6">
        <v>1185732</v>
      </c>
      <c r="C2338" s="7">
        <v>44318</v>
      </c>
      <c r="D2338" s="6" t="s">
        <v>46</v>
      </c>
      <c r="E2338" s="6" t="s">
        <v>88</v>
      </c>
      <c r="F2338" s="6" t="s">
        <v>89</v>
      </c>
      <c r="G2338" s="6" t="s">
        <v>21</v>
      </c>
      <c r="H2338" s="8">
        <v>0.49999999999999994</v>
      </c>
      <c r="I2338" s="9">
        <v>6000</v>
      </c>
      <c r="J2338" s="10">
        <v>2999.9999999999995</v>
      </c>
      <c r="K2338" s="10">
        <v>1049.9999999999998</v>
      </c>
      <c r="L2338" s="11">
        <v>0.35</v>
      </c>
      <c r="M2338" s="28">
        <v>1949.9999999999998</v>
      </c>
    </row>
    <row r="2339" spans="1:13" ht="15.75" customHeight="1" x14ac:dyDescent="0.25">
      <c r="A2339" s="6" t="s">
        <v>14</v>
      </c>
      <c r="B2339" s="6">
        <v>1185732</v>
      </c>
      <c r="C2339" s="7">
        <v>44318</v>
      </c>
      <c r="D2339" s="6" t="s">
        <v>46</v>
      </c>
      <c r="E2339" s="6" t="s">
        <v>88</v>
      </c>
      <c r="F2339" s="6" t="s">
        <v>89</v>
      </c>
      <c r="G2339" s="6" t="s">
        <v>22</v>
      </c>
      <c r="H2339" s="8">
        <v>0.54999999999999993</v>
      </c>
      <c r="I2339" s="9">
        <v>7000</v>
      </c>
      <c r="J2339" s="10">
        <v>3849.9999999999995</v>
      </c>
      <c r="K2339" s="10">
        <v>1924.9999999999998</v>
      </c>
      <c r="L2339" s="11">
        <v>0.5</v>
      </c>
      <c r="M2339" s="28">
        <v>1924.9999999999998</v>
      </c>
    </row>
    <row r="2340" spans="1:13" ht="15.75" customHeight="1" x14ac:dyDescent="0.25">
      <c r="A2340" s="6" t="s">
        <v>14</v>
      </c>
      <c r="B2340" s="6">
        <v>1185732</v>
      </c>
      <c r="C2340" s="7">
        <v>44351</v>
      </c>
      <c r="D2340" s="6" t="s">
        <v>46</v>
      </c>
      <c r="E2340" s="6" t="s">
        <v>88</v>
      </c>
      <c r="F2340" s="6" t="s">
        <v>89</v>
      </c>
      <c r="G2340" s="6" t="s">
        <v>17</v>
      </c>
      <c r="H2340" s="8">
        <v>0.49999999999999994</v>
      </c>
      <c r="I2340" s="9">
        <v>9500</v>
      </c>
      <c r="J2340" s="10">
        <v>4749.9999999999991</v>
      </c>
      <c r="K2340" s="10">
        <v>1899.9999999999998</v>
      </c>
      <c r="L2340" s="11">
        <v>0.4</v>
      </c>
      <c r="M2340" s="28">
        <v>2849.9999999999991</v>
      </c>
    </row>
    <row r="2341" spans="1:13" ht="15.75" customHeight="1" x14ac:dyDescent="0.25">
      <c r="A2341" s="6" t="s">
        <v>14</v>
      </c>
      <c r="B2341" s="6">
        <v>1185732</v>
      </c>
      <c r="C2341" s="7">
        <v>44351</v>
      </c>
      <c r="D2341" s="6" t="s">
        <v>46</v>
      </c>
      <c r="E2341" s="6" t="s">
        <v>88</v>
      </c>
      <c r="F2341" s="6" t="s">
        <v>89</v>
      </c>
      <c r="G2341" s="6" t="s">
        <v>18</v>
      </c>
      <c r="H2341" s="8">
        <v>0.45</v>
      </c>
      <c r="I2341" s="9">
        <v>7000</v>
      </c>
      <c r="J2341" s="10">
        <v>3150</v>
      </c>
      <c r="K2341" s="10">
        <v>1102.5</v>
      </c>
      <c r="L2341" s="11">
        <v>0.35</v>
      </c>
      <c r="M2341" s="28">
        <v>2047.5</v>
      </c>
    </row>
    <row r="2342" spans="1:13" ht="15.75" customHeight="1" x14ac:dyDescent="0.25">
      <c r="A2342" s="6" t="s">
        <v>14</v>
      </c>
      <c r="B2342" s="6">
        <v>1185732</v>
      </c>
      <c r="C2342" s="7">
        <v>44351</v>
      </c>
      <c r="D2342" s="6" t="s">
        <v>46</v>
      </c>
      <c r="E2342" s="6" t="s">
        <v>88</v>
      </c>
      <c r="F2342" s="6" t="s">
        <v>89</v>
      </c>
      <c r="G2342" s="6" t="s">
        <v>19</v>
      </c>
      <c r="H2342" s="8">
        <v>0.5</v>
      </c>
      <c r="I2342" s="9">
        <v>6750</v>
      </c>
      <c r="J2342" s="10">
        <v>3375</v>
      </c>
      <c r="K2342" s="10">
        <v>1350</v>
      </c>
      <c r="L2342" s="11">
        <v>0.4</v>
      </c>
      <c r="M2342" s="28">
        <v>2025</v>
      </c>
    </row>
    <row r="2343" spans="1:13" ht="15.75" customHeight="1" x14ac:dyDescent="0.25">
      <c r="A2343" s="6" t="s">
        <v>14</v>
      </c>
      <c r="B2343" s="6">
        <v>1185732</v>
      </c>
      <c r="C2343" s="7">
        <v>44351</v>
      </c>
      <c r="D2343" s="6" t="s">
        <v>46</v>
      </c>
      <c r="E2343" s="6" t="s">
        <v>88</v>
      </c>
      <c r="F2343" s="6" t="s">
        <v>89</v>
      </c>
      <c r="G2343" s="6" t="s">
        <v>20</v>
      </c>
      <c r="H2343" s="8">
        <v>0.5</v>
      </c>
      <c r="I2343" s="9">
        <v>6500</v>
      </c>
      <c r="J2343" s="10">
        <v>3250</v>
      </c>
      <c r="K2343" s="10">
        <v>1300</v>
      </c>
      <c r="L2343" s="11">
        <v>0.4</v>
      </c>
      <c r="M2343" s="28">
        <v>1950</v>
      </c>
    </row>
    <row r="2344" spans="1:13" ht="15.75" customHeight="1" x14ac:dyDescent="0.25">
      <c r="A2344" s="6" t="s">
        <v>14</v>
      </c>
      <c r="B2344" s="6">
        <v>1185732</v>
      </c>
      <c r="C2344" s="7">
        <v>44351</v>
      </c>
      <c r="D2344" s="6" t="s">
        <v>46</v>
      </c>
      <c r="E2344" s="6" t="s">
        <v>88</v>
      </c>
      <c r="F2344" s="6" t="s">
        <v>89</v>
      </c>
      <c r="G2344" s="6" t="s">
        <v>21</v>
      </c>
      <c r="H2344" s="8">
        <v>0.65</v>
      </c>
      <c r="I2344" s="9">
        <v>6500</v>
      </c>
      <c r="J2344" s="10">
        <v>4225</v>
      </c>
      <c r="K2344" s="10">
        <v>1478.75</v>
      </c>
      <c r="L2344" s="11">
        <v>0.35</v>
      </c>
      <c r="M2344" s="28">
        <v>2746.25</v>
      </c>
    </row>
    <row r="2345" spans="1:13" ht="15.75" customHeight="1" x14ac:dyDescent="0.25">
      <c r="A2345" s="6" t="s">
        <v>14</v>
      </c>
      <c r="B2345" s="6">
        <v>1185732</v>
      </c>
      <c r="C2345" s="7">
        <v>44351</v>
      </c>
      <c r="D2345" s="6" t="s">
        <v>46</v>
      </c>
      <c r="E2345" s="6" t="s">
        <v>88</v>
      </c>
      <c r="F2345" s="6" t="s">
        <v>89</v>
      </c>
      <c r="G2345" s="6" t="s">
        <v>22</v>
      </c>
      <c r="H2345" s="8">
        <v>0.70000000000000007</v>
      </c>
      <c r="I2345" s="9">
        <v>8250</v>
      </c>
      <c r="J2345" s="10">
        <v>5775.0000000000009</v>
      </c>
      <c r="K2345" s="10">
        <v>2887.5000000000005</v>
      </c>
      <c r="L2345" s="11">
        <v>0.5</v>
      </c>
      <c r="M2345" s="28">
        <v>2887.5000000000005</v>
      </c>
    </row>
    <row r="2346" spans="1:13" ht="15.75" customHeight="1" x14ac:dyDescent="0.25">
      <c r="A2346" s="6" t="s">
        <v>14</v>
      </c>
      <c r="B2346" s="6">
        <v>1185732</v>
      </c>
      <c r="C2346" s="7">
        <v>44379</v>
      </c>
      <c r="D2346" s="6" t="s">
        <v>46</v>
      </c>
      <c r="E2346" s="6" t="s">
        <v>88</v>
      </c>
      <c r="F2346" s="6" t="s">
        <v>89</v>
      </c>
      <c r="G2346" s="6" t="s">
        <v>17</v>
      </c>
      <c r="H2346" s="8">
        <v>0.65</v>
      </c>
      <c r="I2346" s="9">
        <v>10500</v>
      </c>
      <c r="J2346" s="10">
        <v>6825</v>
      </c>
      <c r="K2346" s="10">
        <v>2730</v>
      </c>
      <c r="L2346" s="11">
        <v>0.4</v>
      </c>
      <c r="M2346" s="28">
        <v>4095</v>
      </c>
    </row>
    <row r="2347" spans="1:13" ht="15.75" customHeight="1" x14ac:dyDescent="0.25">
      <c r="A2347" s="6" t="s">
        <v>14</v>
      </c>
      <c r="B2347" s="6">
        <v>1185732</v>
      </c>
      <c r="C2347" s="7">
        <v>44379</v>
      </c>
      <c r="D2347" s="6" t="s">
        <v>46</v>
      </c>
      <c r="E2347" s="6" t="s">
        <v>88</v>
      </c>
      <c r="F2347" s="6" t="s">
        <v>89</v>
      </c>
      <c r="G2347" s="6" t="s">
        <v>18</v>
      </c>
      <c r="H2347" s="8">
        <v>0.60000000000000009</v>
      </c>
      <c r="I2347" s="9">
        <v>8000</v>
      </c>
      <c r="J2347" s="10">
        <v>4800.0000000000009</v>
      </c>
      <c r="K2347" s="10">
        <v>1680.0000000000002</v>
      </c>
      <c r="L2347" s="11">
        <v>0.35</v>
      </c>
      <c r="M2347" s="28">
        <v>3120.0000000000009</v>
      </c>
    </row>
    <row r="2348" spans="1:13" ht="15.75" customHeight="1" x14ac:dyDescent="0.25">
      <c r="A2348" s="6" t="s">
        <v>14</v>
      </c>
      <c r="B2348" s="6">
        <v>1185732</v>
      </c>
      <c r="C2348" s="7">
        <v>44379</v>
      </c>
      <c r="D2348" s="6" t="s">
        <v>46</v>
      </c>
      <c r="E2348" s="6" t="s">
        <v>88</v>
      </c>
      <c r="F2348" s="6" t="s">
        <v>89</v>
      </c>
      <c r="G2348" s="6" t="s">
        <v>19</v>
      </c>
      <c r="H2348" s="8">
        <v>0.55000000000000004</v>
      </c>
      <c r="I2348" s="9">
        <v>7250</v>
      </c>
      <c r="J2348" s="10">
        <v>3987.5000000000005</v>
      </c>
      <c r="K2348" s="10">
        <v>1595.0000000000002</v>
      </c>
      <c r="L2348" s="11">
        <v>0.4</v>
      </c>
      <c r="M2348" s="28">
        <v>2392.5</v>
      </c>
    </row>
    <row r="2349" spans="1:13" ht="15.75" customHeight="1" x14ac:dyDescent="0.25">
      <c r="A2349" s="6" t="s">
        <v>14</v>
      </c>
      <c r="B2349" s="6">
        <v>1185732</v>
      </c>
      <c r="C2349" s="7">
        <v>44379</v>
      </c>
      <c r="D2349" s="6" t="s">
        <v>46</v>
      </c>
      <c r="E2349" s="6" t="s">
        <v>88</v>
      </c>
      <c r="F2349" s="6" t="s">
        <v>89</v>
      </c>
      <c r="G2349" s="6" t="s">
        <v>20</v>
      </c>
      <c r="H2349" s="8">
        <v>0.55000000000000004</v>
      </c>
      <c r="I2349" s="9">
        <v>6750</v>
      </c>
      <c r="J2349" s="10">
        <v>3712.5000000000005</v>
      </c>
      <c r="K2349" s="10">
        <v>1485.0000000000002</v>
      </c>
      <c r="L2349" s="11">
        <v>0.4</v>
      </c>
      <c r="M2349" s="28">
        <v>2227.5</v>
      </c>
    </row>
    <row r="2350" spans="1:13" ht="15.75" customHeight="1" x14ac:dyDescent="0.25">
      <c r="A2350" s="6" t="s">
        <v>14</v>
      </c>
      <c r="B2350" s="6">
        <v>1185732</v>
      </c>
      <c r="C2350" s="7">
        <v>44379</v>
      </c>
      <c r="D2350" s="6" t="s">
        <v>46</v>
      </c>
      <c r="E2350" s="6" t="s">
        <v>88</v>
      </c>
      <c r="F2350" s="6" t="s">
        <v>89</v>
      </c>
      <c r="G2350" s="6" t="s">
        <v>21</v>
      </c>
      <c r="H2350" s="8">
        <v>0.65</v>
      </c>
      <c r="I2350" s="9">
        <v>7000</v>
      </c>
      <c r="J2350" s="10">
        <v>4550</v>
      </c>
      <c r="K2350" s="10">
        <v>1592.5</v>
      </c>
      <c r="L2350" s="11">
        <v>0.35</v>
      </c>
      <c r="M2350" s="28">
        <v>2957.5</v>
      </c>
    </row>
    <row r="2351" spans="1:13" ht="15.75" customHeight="1" x14ac:dyDescent="0.25">
      <c r="A2351" s="6" t="s">
        <v>14</v>
      </c>
      <c r="B2351" s="6">
        <v>1185732</v>
      </c>
      <c r="C2351" s="7">
        <v>44379</v>
      </c>
      <c r="D2351" s="6" t="s">
        <v>46</v>
      </c>
      <c r="E2351" s="6" t="s">
        <v>88</v>
      </c>
      <c r="F2351" s="6" t="s">
        <v>89</v>
      </c>
      <c r="G2351" s="6" t="s">
        <v>22</v>
      </c>
      <c r="H2351" s="8">
        <v>0.70000000000000007</v>
      </c>
      <c r="I2351" s="9">
        <v>8750</v>
      </c>
      <c r="J2351" s="10">
        <v>6125.0000000000009</v>
      </c>
      <c r="K2351" s="10">
        <v>3062.5000000000005</v>
      </c>
      <c r="L2351" s="11">
        <v>0.5</v>
      </c>
      <c r="M2351" s="28">
        <v>3062.5000000000005</v>
      </c>
    </row>
    <row r="2352" spans="1:13" ht="15.75" customHeight="1" x14ac:dyDescent="0.25">
      <c r="A2352" s="6" t="s">
        <v>14</v>
      </c>
      <c r="B2352" s="6">
        <v>1185732</v>
      </c>
      <c r="C2352" s="7">
        <v>44411</v>
      </c>
      <c r="D2352" s="6" t="s">
        <v>46</v>
      </c>
      <c r="E2352" s="6" t="s">
        <v>88</v>
      </c>
      <c r="F2352" s="6" t="s">
        <v>89</v>
      </c>
      <c r="G2352" s="6" t="s">
        <v>17</v>
      </c>
      <c r="H2352" s="8">
        <v>0.65</v>
      </c>
      <c r="I2352" s="9">
        <v>10250</v>
      </c>
      <c r="J2352" s="10">
        <v>6662.5</v>
      </c>
      <c r="K2352" s="10">
        <v>2665</v>
      </c>
      <c r="L2352" s="11">
        <v>0.4</v>
      </c>
      <c r="M2352" s="28">
        <v>3997.5</v>
      </c>
    </row>
    <row r="2353" spans="1:13" ht="15.75" customHeight="1" x14ac:dyDescent="0.25">
      <c r="A2353" s="6" t="s">
        <v>14</v>
      </c>
      <c r="B2353" s="6">
        <v>1185732</v>
      </c>
      <c r="C2353" s="7">
        <v>44411</v>
      </c>
      <c r="D2353" s="6" t="s">
        <v>46</v>
      </c>
      <c r="E2353" s="6" t="s">
        <v>88</v>
      </c>
      <c r="F2353" s="6" t="s">
        <v>89</v>
      </c>
      <c r="G2353" s="6" t="s">
        <v>18</v>
      </c>
      <c r="H2353" s="8">
        <v>0.60000000000000009</v>
      </c>
      <c r="I2353" s="9">
        <v>8000</v>
      </c>
      <c r="J2353" s="10">
        <v>4800.0000000000009</v>
      </c>
      <c r="K2353" s="10">
        <v>1680.0000000000002</v>
      </c>
      <c r="L2353" s="11">
        <v>0.35</v>
      </c>
      <c r="M2353" s="28">
        <v>3120.0000000000009</v>
      </c>
    </row>
    <row r="2354" spans="1:13" ht="15.75" customHeight="1" x14ac:dyDescent="0.25">
      <c r="A2354" s="6" t="s">
        <v>14</v>
      </c>
      <c r="B2354" s="6">
        <v>1185732</v>
      </c>
      <c r="C2354" s="7">
        <v>44411</v>
      </c>
      <c r="D2354" s="6" t="s">
        <v>46</v>
      </c>
      <c r="E2354" s="6" t="s">
        <v>88</v>
      </c>
      <c r="F2354" s="6" t="s">
        <v>89</v>
      </c>
      <c r="G2354" s="6" t="s">
        <v>19</v>
      </c>
      <c r="H2354" s="8">
        <v>0.55000000000000004</v>
      </c>
      <c r="I2354" s="9">
        <v>7250</v>
      </c>
      <c r="J2354" s="10">
        <v>3987.5000000000005</v>
      </c>
      <c r="K2354" s="10">
        <v>1595.0000000000002</v>
      </c>
      <c r="L2354" s="11">
        <v>0.4</v>
      </c>
      <c r="M2354" s="28">
        <v>2392.5</v>
      </c>
    </row>
    <row r="2355" spans="1:13" ht="15.75" customHeight="1" x14ac:dyDescent="0.25">
      <c r="A2355" s="6" t="s">
        <v>14</v>
      </c>
      <c r="B2355" s="6">
        <v>1185732</v>
      </c>
      <c r="C2355" s="7">
        <v>44411</v>
      </c>
      <c r="D2355" s="6" t="s">
        <v>46</v>
      </c>
      <c r="E2355" s="6" t="s">
        <v>88</v>
      </c>
      <c r="F2355" s="6" t="s">
        <v>89</v>
      </c>
      <c r="G2355" s="6" t="s">
        <v>20</v>
      </c>
      <c r="H2355" s="8">
        <v>0.45</v>
      </c>
      <c r="I2355" s="9">
        <v>6750</v>
      </c>
      <c r="J2355" s="10">
        <v>3037.5</v>
      </c>
      <c r="K2355" s="10">
        <v>1215</v>
      </c>
      <c r="L2355" s="11">
        <v>0.4</v>
      </c>
      <c r="M2355" s="28">
        <v>1822.5</v>
      </c>
    </row>
    <row r="2356" spans="1:13" ht="15.75" customHeight="1" x14ac:dyDescent="0.25">
      <c r="A2356" s="6" t="s">
        <v>14</v>
      </c>
      <c r="B2356" s="6">
        <v>1185732</v>
      </c>
      <c r="C2356" s="7">
        <v>44411</v>
      </c>
      <c r="D2356" s="6" t="s">
        <v>46</v>
      </c>
      <c r="E2356" s="6" t="s">
        <v>88</v>
      </c>
      <c r="F2356" s="6" t="s">
        <v>89</v>
      </c>
      <c r="G2356" s="6" t="s">
        <v>21</v>
      </c>
      <c r="H2356" s="8">
        <v>0.55000000000000004</v>
      </c>
      <c r="I2356" s="9">
        <v>6500</v>
      </c>
      <c r="J2356" s="10">
        <v>3575.0000000000005</v>
      </c>
      <c r="K2356" s="10">
        <v>1251.25</v>
      </c>
      <c r="L2356" s="11">
        <v>0.35</v>
      </c>
      <c r="M2356" s="28">
        <v>2323.7500000000005</v>
      </c>
    </row>
    <row r="2357" spans="1:13" ht="15.75" customHeight="1" x14ac:dyDescent="0.25">
      <c r="A2357" s="6" t="s">
        <v>14</v>
      </c>
      <c r="B2357" s="6">
        <v>1185732</v>
      </c>
      <c r="C2357" s="7">
        <v>44411</v>
      </c>
      <c r="D2357" s="6" t="s">
        <v>46</v>
      </c>
      <c r="E2357" s="6" t="s">
        <v>88</v>
      </c>
      <c r="F2357" s="6" t="s">
        <v>89</v>
      </c>
      <c r="G2357" s="6" t="s">
        <v>22</v>
      </c>
      <c r="H2357" s="8">
        <v>0.60000000000000009</v>
      </c>
      <c r="I2357" s="9">
        <v>8250</v>
      </c>
      <c r="J2357" s="10">
        <v>4950.0000000000009</v>
      </c>
      <c r="K2357" s="10">
        <v>2475.0000000000005</v>
      </c>
      <c r="L2357" s="11">
        <v>0.5</v>
      </c>
      <c r="M2357" s="28">
        <v>2475.0000000000005</v>
      </c>
    </row>
    <row r="2358" spans="1:13" ht="15.75" customHeight="1" x14ac:dyDescent="0.25">
      <c r="A2358" s="6" t="s">
        <v>14</v>
      </c>
      <c r="B2358" s="6">
        <v>1185732</v>
      </c>
      <c r="C2358" s="7">
        <v>44441</v>
      </c>
      <c r="D2358" s="6" t="s">
        <v>46</v>
      </c>
      <c r="E2358" s="6" t="s">
        <v>88</v>
      </c>
      <c r="F2358" s="6" t="s">
        <v>89</v>
      </c>
      <c r="G2358" s="6" t="s">
        <v>17</v>
      </c>
      <c r="H2358" s="8">
        <v>0.55000000000000004</v>
      </c>
      <c r="I2358" s="9">
        <v>9250</v>
      </c>
      <c r="J2358" s="10">
        <v>5087.5</v>
      </c>
      <c r="K2358" s="10">
        <v>2035</v>
      </c>
      <c r="L2358" s="11">
        <v>0.4</v>
      </c>
      <c r="M2358" s="28">
        <v>3052.5</v>
      </c>
    </row>
    <row r="2359" spans="1:13" ht="15.75" customHeight="1" x14ac:dyDescent="0.25">
      <c r="A2359" s="6" t="s">
        <v>14</v>
      </c>
      <c r="B2359" s="6">
        <v>1185732</v>
      </c>
      <c r="C2359" s="7">
        <v>44441</v>
      </c>
      <c r="D2359" s="6" t="s">
        <v>46</v>
      </c>
      <c r="E2359" s="6" t="s">
        <v>88</v>
      </c>
      <c r="F2359" s="6" t="s">
        <v>89</v>
      </c>
      <c r="G2359" s="6" t="s">
        <v>18</v>
      </c>
      <c r="H2359" s="8">
        <v>0.50000000000000011</v>
      </c>
      <c r="I2359" s="9">
        <v>7250</v>
      </c>
      <c r="J2359" s="10">
        <v>3625.0000000000009</v>
      </c>
      <c r="K2359" s="10">
        <v>1268.7500000000002</v>
      </c>
      <c r="L2359" s="11">
        <v>0.35</v>
      </c>
      <c r="M2359" s="28">
        <v>2356.2500000000009</v>
      </c>
    </row>
    <row r="2360" spans="1:13" ht="15.75" customHeight="1" x14ac:dyDescent="0.25">
      <c r="A2360" s="6" t="s">
        <v>14</v>
      </c>
      <c r="B2360" s="6">
        <v>1185732</v>
      </c>
      <c r="C2360" s="7">
        <v>44441</v>
      </c>
      <c r="D2360" s="6" t="s">
        <v>46</v>
      </c>
      <c r="E2360" s="6" t="s">
        <v>88</v>
      </c>
      <c r="F2360" s="6" t="s">
        <v>89</v>
      </c>
      <c r="G2360" s="6" t="s">
        <v>19</v>
      </c>
      <c r="H2360" s="8">
        <v>0.30000000000000004</v>
      </c>
      <c r="I2360" s="9">
        <v>6250</v>
      </c>
      <c r="J2360" s="10">
        <v>1875.0000000000002</v>
      </c>
      <c r="K2360" s="10">
        <v>750.00000000000011</v>
      </c>
      <c r="L2360" s="11">
        <v>0.4</v>
      </c>
      <c r="M2360" s="28">
        <v>1125</v>
      </c>
    </row>
    <row r="2361" spans="1:13" ht="15.75" customHeight="1" x14ac:dyDescent="0.25">
      <c r="A2361" s="6" t="s">
        <v>14</v>
      </c>
      <c r="B2361" s="6">
        <v>1185732</v>
      </c>
      <c r="C2361" s="7">
        <v>44441</v>
      </c>
      <c r="D2361" s="6" t="s">
        <v>46</v>
      </c>
      <c r="E2361" s="6" t="s">
        <v>88</v>
      </c>
      <c r="F2361" s="6" t="s">
        <v>89</v>
      </c>
      <c r="G2361" s="6" t="s">
        <v>20</v>
      </c>
      <c r="H2361" s="8">
        <v>0.30000000000000004</v>
      </c>
      <c r="I2361" s="9">
        <v>6000</v>
      </c>
      <c r="J2361" s="10">
        <v>1800.0000000000002</v>
      </c>
      <c r="K2361" s="10">
        <v>720.00000000000011</v>
      </c>
      <c r="L2361" s="11">
        <v>0.4</v>
      </c>
      <c r="M2361" s="28">
        <v>1080</v>
      </c>
    </row>
    <row r="2362" spans="1:13" ht="15.75" customHeight="1" x14ac:dyDescent="0.25">
      <c r="A2362" s="6" t="s">
        <v>14</v>
      </c>
      <c r="B2362" s="6">
        <v>1185732</v>
      </c>
      <c r="C2362" s="7">
        <v>44441</v>
      </c>
      <c r="D2362" s="6" t="s">
        <v>46</v>
      </c>
      <c r="E2362" s="6" t="s">
        <v>88</v>
      </c>
      <c r="F2362" s="6" t="s">
        <v>89</v>
      </c>
      <c r="G2362" s="6" t="s">
        <v>21</v>
      </c>
      <c r="H2362" s="8">
        <v>0.4</v>
      </c>
      <c r="I2362" s="9">
        <v>6000</v>
      </c>
      <c r="J2362" s="10">
        <v>2400</v>
      </c>
      <c r="K2362" s="10">
        <v>840</v>
      </c>
      <c r="L2362" s="11">
        <v>0.35</v>
      </c>
      <c r="M2362" s="28">
        <v>1560</v>
      </c>
    </row>
    <row r="2363" spans="1:13" ht="15.75" customHeight="1" x14ac:dyDescent="0.25">
      <c r="A2363" s="6" t="s">
        <v>14</v>
      </c>
      <c r="B2363" s="6">
        <v>1185732</v>
      </c>
      <c r="C2363" s="7">
        <v>44441</v>
      </c>
      <c r="D2363" s="6" t="s">
        <v>46</v>
      </c>
      <c r="E2363" s="6" t="s">
        <v>88</v>
      </c>
      <c r="F2363" s="6" t="s">
        <v>89</v>
      </c>
      <c r="G2363" s="6" t="s">
        <v>22</v>
      </c>
      <c r="H2363" s="8">
        <v>0.45000000000000007</v>
      </c>
      <c r="I2363" s="9">
        <v>7000</v>
      </c>
      <c r="J2363" s="10">
        <v>3150.0000000000005</v>
      </c>
      <c r="K2363" s="10">
        <v>1575.0000000000002</v>
      </c>
      <c r="L2363" s="11">
        <v>0.5</v>
      </c>
      <c r="M2363" s="28">
        <v>1575.0000000000002</v>
      </c>
    </row>
    <row r="2364" spans="1:13" ht="15.75" customHeight="1" x14ac:dyDescent="0.25">
      <c r="A2364" s="6" t="s">
        <v>14</v>
      </c>
      <c r="B2364" s="6">
        <v>1185732</v>
      </c>
      <c r="C2364" s="7">
        <v>44473</v>
      </c>
      <c r="D2364" s="6" t="s">
        <v>46</v>
      </c>
      <c r="E2364" s="6" t="s">
        <v>88</v>
      </c>
      <c r="F2364" s="6" t="s">
        <v>89</v>
      </c>
      <c r="G2364" s="6" t="s">
        <v>17</v>
      </c>
      <c r="H2364" s="8">
        <v>0.45000000000000007</v>
      </c>
      <c r="I2364" s="9">
        <v>8750</v>
      </c>
      <c r="J2364" s="10">
        <v>3937.5000000000005</v>
      </c>
      <c r="K2364" s="10">
        <v>1575.0000000000002</v>
      </c>
      <c r="L2364" s="11">
        <v>0.4</v>
      </c>
      <c r="M2364" s="28">
        <v>2362.5</v>
      </c>
    </row>
    <row r="2365" spans="1:13" ht="15.75" customHeight="1" x14ac:dyDescent="0.25">
      <c r="A2365" s="6" t="s">
        <v>14</v>
      </c>
      <c r="B2365" s="6">
        <v>1185732</v>
      </c>
      <c r="C2365" s="7">
        <v>44473</v>
      </c>
      <c r="D2365" s="6" t="s">
        <v>46</v>
      </c>
      <c r="E2365" s="6" t="s">
        <v>88</v>
      </c>
      <c r="F2365" s="6" t="s">
        <v>89</v>
      </c>
      <c r="G2365" s="6" t="s">
        <v>18</v>
      </c>
      <c r="H2365" s="8">
        <v>0.35000000000000009</v>
      </c>
      <c r="I2365" s="9">
        <v>7000</v>
      </c>
      <c r="J2365" s="10">
        <v>2450.0000000000005</v>
      </c>
      <c r="K2365" s="10">
        <v>857.50000000000011</v>
      </c>
      <c r="L2365" s="11">
        <v>0.35</v>
      </c>
      <c r="M2365" s="28">
        <v>1592.5000000000005</v>
      </c>
    </row>
    <row r="2366" spans="1:13" ht="15.75" customHeight="1" x14ac:dyDescent="0.25">
      <c r="A2366" s="6" t="s">
        <v>14</v>
      </c>
      <c r="B2366" s="6">
        <v>1185732</v>
      </c>
      <c r="C2366" s="7">
        <v>44473</v>
      </c>
      <c r="D2366" s="6" t="s">
        <v>46</v>
      </c>
      <c r="E2366" s="6" t="s">
        <v>88</v>
      </c>
      <c r="F2366" s="6" t="s">
        <v>89</v>
      </c>
      <c r="G2366" s="6" t="s">
        <v>19</v>
      </c>
      <c r="H2366" s="8">
        <v>0.35000000000000009</v>
      </c>
      <c r="I2366" s="9">
        <v>5750</v>
      </c>
      <c r="J2366" s="10">
        <v>2012.5000000000005</v>
      </c>
      <c r="K2366" s="10">
        <v>805.00000000000023</v>
      </c>
      <c r="L2366" s="11">
        <v>0.4</v>
      </c>
      <c r="M2366" s="28">
        <v>1207.5000000000002</v>
      </c>
    </row>
    <row r="2367" spans="1:13" ht="15.75" customHeight="1" x14ac:dyDescent="0.25">
      <c r="A2367" s="6" t="s">
        <v>14</v>
      </c>
      <c r="B2367" s="6">
        <v>1185732</v>
      </c>
      <c r="C2367" s="7">
        <v>44473</v>
      </c>
      <c r="D2367" s="6" t="s">
        <v>46</v>
      </c>
      <c r="E2367" s="6" t="s">
        <v>88</v>
      </c>
      <c r="F2367" s="6" t="s">
        <v>89</v>
      </c>
      <c r="G2367" s="6" t="s">
        <v>20</v>
      </c>
      <c r="H2367" s="8">
        <v>0.35000000000000009</v>
      </c>
      <c r="I2367" s="9">
        <v>5500</v>
      </c>
      <c r="J2367" s="10">
        <v>1925.0000000000005</v>
      </c>
      <c r="K2367" s="10">
        <v>770.00000000000023</v>
      </c>
      <c r="L2367" s="11">
        <v>0.4</v>
      </c>
      <c r="M2367" s="28">
        <v>1155.0000000000002</v>
      </c>
    </row>
    <row r="2368" spans="1:13" ht="15.75" customHeight="1" x14ac:dyDescent="0.25">
      <c r="A2368" s="6" t="s">
        <v>14</v>
      </c>
      <c r="B2368" s="6">
        <v>1185732</v>
      </c>
      <c r="C2368" s="7">
        <v>44473</v>
      </c>
      <c r="D2368" s="6" t="s">
        <v>46</v>
      </c>
      <c r="E2368" s="6" t="s">
        <v>88</v>
      </c>
      <c r="F2368" s="6" t="s">
        <v>89</v>
      </c>
      <c r="G2368" s="6" t="s">
        <v>21</v>
      </c>
      <c r="H2368" s="8">
        <v>0.45000000000000007</v>
      </c>
      <c r="I2368" s="9">
        <v>5500</v>
      </c>
      <c r="J2368" s="10">
        <v>2475.0000000000005</v>
      </c>
      <c r="K2368" s="10">
        <v>866.25000000000011</v>
      </c>
      <c r="L2368" s="11">
        <v>0.35</v>
      </c>
      <c r="M2368" s="28">
        <v>1608.7500000000005</v>
      </c>
    </row>
    <row r="2369" spans="1:13" ht="15.75" customHeight="1" x14ac:dyDescent="0.25">
      <c r="A2369" s="6" t="s">
        <v>14</v>
      </c>
      <c r="B2369" s="6">
        <v>1185732</v>
      </c>
      <c r="C2369" s="7">
        <v>44473</v>
      </c>
      <c r="D2369" s="6" t="s">
        <v>46</v>
      </c>
      <c r="E2369" s="6" t="s">
        <v>88</v>
      </c>
      <c r="F2369" s="6" t="s">
        <v>89</v>
      </c>
      <c r="G2369" s="6" t="s">
        <v>22</v>
      </c>
      <c r="H2369" s="8">
        <v>0.5</v>
      </c>
      <c r="I2369" s="9">
        <v>6750</v>
      </c>
      <c r="J2369" s="10">
        <v>3375</v>
      </c>
      <c r="K2369" s="10">
        <v>1687.5</v>
      </c>
      <c r="L2369" s="11">
        <v>0.5</v>
      </c>
      <c r="M2369" s="28">
        <v>1687.5</v>
      </c>
    </row>
    <row r="2370" spans="1:13" ht="15.75" customHeight="1" x14ac:dyDescent="0.25">
      <c r="A2370" s="6" t="s">
        <v>14</v>
      </c>
      <c r="B2370" s="6">
        <v>1185732</v>
      </c>
      <c r="C2370" s="7">
        <v>44503</v>
      </c>
      <c r="D2370" s="6" t="s">
        <v>46</v>
      </c>
      <c r="E2370" s="6" t="s">
        <v>88</v>
      </c>
      <c r="F2370" s="6" t="s">
        <v>89</v>
      </c>
      <c r="G2370" s="6" t="s">
        <v>17</v>
      </c>
      <c r="H2370" s="8">
        <v>0.45000000000000007</v>
      </c>
      <c r="I2370" s="9">
        <v>8250</v>
      </c>
      <c r="J2370" s="10">
        <v>3712.5000000000005</v>
      </c>
      <c r="K2370" s="10">
        <v>1485.0000000000002</v>
      </c>
      <c r="L2370" s="11">
        <v>0.4</v>
      </c>
      <c r="M2370" s="28">
        <v>2227.5</v>
      </c>
    </row>
    <row r="2371" spans="1:13" ht="15.75" customHeight="1" x14ac:dyDescent="0.25">
      <c r="A2371" s="6" t="s">
        <v>14</v>
      </c>
      <c r="B2371" s="6">
        <v>1185732</v>
      </c>
      <c r="C2371" s="7">
        <v>44503</v>
      </c>
      <c r="D2371" s="6" t="s">
        <v>46</v>
      </c>
      <c r="E2371" s="6" t="s">
        <v>88</v>
      </c>
      <c r="F2371" s="6" t="s">
        <v>89</v>
      </c>
      <c r="G2371" s="6" t="s">
        <v>18</v>
      </c>
      <c r="H2371" s="8">
        <v>0.35000000000000009</v>
      </c>
      <c r="I2371" s="9">
        <v>6500</v>
      </c>
      <c r="J2371" s="10">
        <v>2275.0000000000005</v>
      </c>
      <c r="K2371" s="10">
        <v>796.25000000000011</v>
      </c>
      <c r="L2371" s="11">
        <v>0.35</v>
      </c>
      <c r="M2371" s="28">
        <v>1478.7500000000005</v>
      </c>
    </row>
    <row r="2372" spans="1:13" ht="15.75" customHeight="1" x14ac:dyDescent="0.25">
      <c r="A2372" s="6" t="s">
        <v>14</v>
      </c>
      <c r="B2372" s="6">
        <v>1185732</v>
      </c>
      <c r="C2372" s="7">
        <v>44503</v>
      </c>
      <c r="D2372" s="6" t="s">
        <v>46</v>
      </c>
      <c r="E2372" s="6" t="s">
        <v>88</v>
      </c>
      <c r="F2372" s="6" t="s">
        <v>89</v>
      </c>
      <c r="G2372" s="6" t="s">
        <v>19</v>
      </c>
      <c r="H2372" s="8">
        <v>0.40000000000000013</v>
      </c>
      <c r="I2372" s="9">
        <v>5950</v>
      </c>
      <c r="J2372" s="10">
        <v>2380.0000000000009</v>
      </c>
      <c r="K2372" s="10">
        <v>952.00000000000045</v>
      </c>
      <c r="L2372" s="11">
        <v>0.4</v>
      </c>
      <c r="M2372" s="28">
        <v>1428.0000000000005</v>
      </c>
    </row>
    <row r="2373" spans="1:13" ht="15.75" customHeight="1" x14ac:dyDescent="0.25">
      <c r="A2373" s="6" t="s">
        <v>14</v>
      </c>
      <c r="B2373" s="6">
        <v>1185732</v>
      </c>
      <c r="C2373" s="7">
        <v>44503</v>
      </c>
      <c r="D2373" s="6" t="s">
        <v>46</v>
      </c>
      <c r="E2373" s="6" t="s">
        <v>88</v>
      </c>
      <c r="F2373" s="6" t="s">
        <v>89</v>
      </c>
      <c r="G2373" s="6" t="s">
        <v>20</v>
      </c>
      <c r="H2373" s="8">
        <v>0.6000000000000002</v>
      </c>
      <c r="I2373" s="9">
        <v>6500</v>
      </c>
      <c r="J2373" s="10">
        <v>3900.0000000000014</v>
      </c>
      <c r="K2373" s="10">
        <v>1560.0000000000007</v>
      </c>
      <c r="L2373" s="11">
        <v>0.4</v>
      </c>
      <c r="M2373" s="28">
        <v>2340.0000000000009</v>
      </c>
    </row>
    <row r="2374" spans="1:13" ht="15.75" customHeight="1" x14ac:dyDescent="0.25">
      <c r="A2374" s="6" t="s">
        <v>14</v>
      </c>
      <c r="B2374" s="6">
        <v>1185732</v>
      </c>
      <c r="C2374" s="7">
        <v>44503</v>
      </c>
      <c r="D2374" s="6" t="s">
        <v>46</v>
      </c>
      <c r="E2374" s="6" t="s">
        <v>88</v>
      </c>
      <c r="F2374" s="6" t="s">
        <v>89</v>
      </c>
      <c r="G2374" s="6" t="s">
        <v>21</v>
      </c>
      <c r="H2374" s="8">
        <v>0.75000000000000011</v>
      </c>
      <c r="I2374" s="9">
        <v>6250</v>
      </c>
      <c r="J2374" s="10">
        <v>4687.5000000000009</v>
      </c>
      <c r="K2374" s="10">
        <v>1640.6250000000002</v>
      </c>
      <c r="L2374" s="11">
        <v>0.35</v>
      </c>
      <c r="M2374" s="28">
        <v>3046.8750000000009</v>
      </c>
    </row>
    <row r="2375" spans="1:13" ht="15.75" customHeight="1" x14ac:dyDescent="0.25">
      <c r="A2375" s="6" t="s">
        <v>14</v>
      </c>
      <c r="B2375" s="6">
        <v>1185732</v>
      </c>
      <c r="C2375" s="7">
        <v>44503</v>
      </c>
      <c r="D2375" s="6" t="s">
        <v>46</v>
      </c>
      <c r="E2375" s="6" t="s">
        <v>88</v>
      </c>
      <c r="F2375" s="6" t="s">
        <v>89</v>
      </c>
      <c r="G2375" s="6" t="s">
        <v>22</v>
      </c>
      <c r="H2375" s="8">
        <v>0.75</v>
      </c>
      <c r="I2375" s="9">
        <v>7250</v>
      </c>
      <c r="J2375" s="10">
        <v>5437.5</v>
      </c>
      <c r="K2375" s="10">
        <v>2718.75</v>
      </c>
      <c r="L2375" s="11">
        <v>0.5</v>
      </c>
      <c r="M2375" s="28">
        <v>2718.75</v>
      </c>
    </row>
    <row r="2376" spans="1:13" ht="15.75" customHeight="1" x14ac:dyDescent="0.25">
      <c r="A2376" s="6" t="s">
        <v>14</v>
      </c>
      <c r="B2376" s="6">
        <v>1185732</v>
      </c>
      <c r="C2376" s="7">
        <v>44532</v>
      </c>
      <c r="D2376" s="6" t="s">
        <v>46</v>
      </c>
      <c r="E2376" s="6" t="s">
        <v>88</v>
      </c>
      <c r="F2376" s="6" t="s">
        <v>89</v>
      </c>
      <c r="G2376" s="6" t="s">
        <v>17</v>
      </c>
      <c r="H2376" s="8">
        <v>0.70000000000000007</v>
      </c>
      <c r="I2376" s="9">
        <v>9750</v>
      </c>
      <c r="J2376" s="10">
        <v>6825.0000000000009</v>
      </c>
      <c r="K2376" s="10">
        <v>2730.0000000000005</v>
      </c>
      <c r="L2376" s="11">
        <v>0.4</v>
      </c>
      <c r="M2376" s="28">
        <v>4095.0000000000005</v>
      </c>
    </row>
    <row r="2377" spans="1:13" ht="15.75" customHeight="1" x14ac:dyDescent="0.25">
      <c r="A2377" s="6" t="s">
        <v>14</v>
      </c>
      <c r="B2377" s="6">
        <v>1185732</v>
      </c>
      <c r="C2377" s="7">
        <v>44532</v>
      </c>
      <c r="D2377" s="6" t="s">
        <v>46</v>
      </c>
      <c r="E2377" s="6" t="s">
        <v>88</v>
      </c>
      <c r="F2377" s="6" t="s">
        <v>89</v>
      </c>
      <c r="G2377" s="6" t="s">
        <v>18</v>
      </c>
      <c r="H2377" s="8">
        <v>0.60000000000000009</v>
      </c>
      <c r="I2377" s="9">
        <v>7750</v>
      </c>
      <c r="J2377" s="10">
        <v>4650.0000000000009</v>
      </c>
      <c r="K2377" s="10">
        <v>1627.5000000000002</v>
      </c>
      <c r="L2377" s="11">
        <v>0.35</v>
      </c>
      <c r="M2377" s="28">
        <v>3022.5000000000009</v>
      </c>
    </row>
    <row r="2378" spans="1:13" ht="15.75" customHeight="1" x14ac:dyDescent="0.25">
      <c r="A2378" s="6" t="s">
        <v>14</v>
      </c>
      <c r="B2378" s="6">
        <v>1185732</v>
      </c>
      <c r="C2378" s="7">
        <v>44532</v>
      </c>
      <c r="D2378" s="6" t="s">
        <v>46</v>
      </c>
      <c r="E2378" s="6" t="s">
        <v>88</v>
      </c>
      <c r="F2378" s="6" t="s">
        <v>89</v>
      </c>
      <c r="G2378" s="6" t="s">
        <v>19</v>
      </c>
      <c r="H2378" s="8">
        <v>0.60000000000000009</v>
      </c>
      <c r="I2378" s="9">
        <v>7250</v>
      </c>
      <c r="J2378" s="10">
        <v>4350.0000000000009</v>
      </c>
      <c r="K2378" s="10">
        <v>1740.0000000000005</v>
      </c>
      <c r="L2378" s="11">
        <v>0.4</v>
      </c>
      <c r="M2378" s="28">
        <v>2610.0000000000005</v>
      </c>
    </row>
    <row r="2379" spans="1:13" ht="15.75" customHeight="1" x14ac:dyDescent="0.25">
      <c r="A2379" s="6" t="s">
        <v>14</v>
      </c>
      <c r="B2379" s="6">
        <v>1185732</v>
      </c>
      <c r="C2379" s="7">
        <v>44532</v>
      </c>
      <c r="D2379" s="6" t="s">
        <v>46</v>
      </c>
      <c r="E2379" s="6" t="s">
        <v>88</v>
      </c>
      <c r="F2379" s="6" t="s">
        <v>89</v>
      </c>
      <c r="G2379" s="6" t="s">
        <v>20</v>
      </c>
      <c r="H2379" s="8">
        <v>0.60000000000000009</v>
      </c>
      <c r="I2379" s="9">
        <v>6750</v>
      </c>
      <c r="J2379" s="10">
        <v>4050.0000000000005</v>
      </c>
      <c r="K2379" s="10">
        <v>1620.0000000000002</v>
      </c>
      <c r="L2379" s="11">
        <v>0.4</v>
      </c>
      <c r="M2379" s="28">
        <v>2430</v>
      </c>
    </row>
    <row r="2380" spans="1:13" ht="15.75" customHeight="1" x14ac:dyDescent="0.25">
      <c r="A2380" s="6" t="s">
        <v>14</v>
      </c>
      <c r="B2380" s="6">
        <v>1185732</v>
      </c>
      <c r="C2380" s="7">
        <v>44532</v>
      </c>
      <c r="D2380" s="6" t="s">
        <v>46</v>
      </c>
      <c r="E2380" s="6" t="s">
        <v>88</v>
      </c>
      <c r="F2380" s="6" t="s">
        <v>89</v>
      </c>
      <c r="G2380" s="6" t="s">
        <v>21</v>
      </c>
      <c r="H2380" s="8">
        <v>0.70000000000000007</v>
      </c>
      <c r="I2380" s="9">
        <v>6750</v>
      </c>
      <c r="J2380" s="10">
        <v>4725</v>
      </c>
      <c r="K2380" s="10">
        <v>1653.75</v>
      </c>
      <c r="L2380" s="11">
        <v>0.35</v>
      </c>
      <c r="M2380" s="28">
        <v>3071.25</v>
      </c>
    </row>
    <row r="2381" spans="1:13" ht="15.75" customHeight="1" x14ac:dyDescent="0.25">
      <c r="A2381" s="6" t="s">
        <v>14</v>
      </c>
      <c r="B2381" s="6">
        <v>1185732</v>
      </c>
      <c r="C2381" s="7">
        <v>44532</v>
      </c>
      <c r="D2381" s="6" t="s">
        <v>46</v>
      </c>
      <c r="E2381" s="6" t="s">
        <v>88</v>
      </c>
      <c r="F2381" s="6" t="s">
        <v>89</v>
      </c>
      <c r="G2381" s="6" t="s">
        <v>22</v>
      </c>
      <c r="H2381" s="8">
        <v>0.75</v>
      </c>
      <c r="I2381" s="9">
        <v>7750</v>
      </c>
      <c r="J2381" s="10">
        <v>5812.5</v>
      </c>
      <c r="K2381" s="10">
        <v>2906.25</v>
      </c>
      <c r="L2381" s="11">
        <v>0.5</v>
      </c>
      <c r="M2381" s="28">
        <v>2906.25</v>
      </c>
    </row>
    <row r="2382" spans="1:13" ht="15.75" customHeight="1" x14ac:dyDescent="0.25">
      <c r="A2382" s="6" t="s">
        <v>14</v>
      </c>
      <c r="B2382" s="6">
        <v>1185732</v>
      </c>
      <c r="C2382" s="7">
        <v>44209</v>
      </c>
      <c r="D2382" s="6" t="s">
        <v>46</v>
      </c>
      <c r="E2382" s="6" t="s">
        <v>90</v>
      </c>
      <c r="F2382" s="6" t="s">
        <v>91</v>
      </c>
      <c r="G2382" s="6" t="s">
        <v>17</v>
      </c>
      <c r="H2382" s="8">
        <v>0.35000000000000003</v>
      </c>
      <c r="I2382" s="9">
        <v>7750</v>
      </c>
      <c r="J2382" s="10">
        <v>2712.5000000000005</v>
      </c>
      <c r="K2382" s="10">
        <v>1085.0000000000002</v>
      </c>
      <c r="L2382" s="11">
        <v>0.4</v>
      </c>
      <c r="M2382" s="28">
        <v>1627.5000000000002</v>
      </c>
    </row>
    <row r="2383" spans="1:13" ht="15.75" customHeight="1" x14ac:dyDescent="0.25">
      <c r="A2383" s="6" t="s">
        <v>14</v>
      </c>
      <c r="B2383" s="6">
        <v>1185732</v>
      </c>
      <c r="C2383" s="7">
        <v>44209</v>
      </c>
      <c r="D2383" s="6" t="s">
        <v>46</v>
      </c>
      <c r="E2383" s="6" t="s">
        <v>90</v>
      </c>
      <c r="F2383" s="6" t="s">
        <v>91</v>
      </c>
      <c r="G2383" s="6" t="s">
        <v>18</v>
      </c>
      <c r="H2383" s="8">
        <v>0.35000000000000003</v>
      </c>
      <c r="I2383" s="9">
        <v>5750</v>
      </c>
      <c r="J2383" s="10">
        <v>2012.5000000000002</v>
      </c>
      <c r="K2383" s="10">
        <v>704.375</v>
      </c>
      <c r="L2383" s="11">
        <v>0.35</v>
      </c>
      <c r="M2383" s="28">
        <v>1308.1250000000002</v>
      </c>
    </row>
    <row r="2384" spans="1:13" ht="15.75" customHeight="1" x14ac:dyDescent="0.25">
      <c r="A2384" s="6" t="s">
        <v>14</v>
      </c>
      <c r="B2384" s="6">
        <v>1185732</v>
      </c>
      <c r="C2384" s="7">
        <v>44209</v>
      </c>
      <c r="D2384" s="6" t="s">
        <v>46</v>
      </c>
      <c r="E2384" s="6" t="s">
        <v>90</v>
      </c>
      <c r="F2384" s="6" t="s">
        <v>91</v>
      </c>
      <c r="G2384" s="6" t="s">
        <v>19</v>
      </c>
      <c r="H2384" s="8">
        <v>0.25000000000000006</v>
      </c>
      <c r="I2384" s="9">
        <v>5750</v>
      </c>
      <c r="J2384" s="10">
        <v>1437.5000000000002</v>
      </c>
      <c r="K2384" s="10">
        <v>575.00000000000011</v>
      </c>
      <c r="L2384" s="11">
        <v>0.4</v>
      </c>
      <c r="M2384" s="28">
        <v>862.50000000000011</v>
      </c>
    </row>
    <row r="2385" spans="1:13" ht="15.75" customHeight="1" x14ac:dyDescent="0.25">
      <c r="A2385" s="6" t="s">
        <v>14</v>
      </c>
      <c r="B2385" s="6">
        <v>1185732</v>
      </c>
      <c r="C2385" s="7">
        <v>44209</v>
      </c>
      <c r="D2385" s="6" t="s">
        <v>46</v>
      </c>
      <c r="E2385" s="6" t="s">
        <v>90</v>
      </c>
      <c r="F2385" s="6" t="s">
        <v>91</v>
      </c>
      <c r="G2385" s="6" t="s">
        <v>20</v>
      </c>
      <c r="H2385" s="8">
        <v>0.3</v>
      </c>
      <c r="I2385" s="9">
        <v>4250</v>
      </c>
      <c r="J2385" s="10">
        <v>1275</v>
      </c>
      <c r="K2385" s="10">
        <v>510</v>
      </c>
      <c r="L2385" s="11">
        <v>0.4</v>
      </c>
      <c r="M2385" s="28">
        <v>765</v>
      </c>
    </row>
    <row r="2386" spans="1:13" ht="15.75" customHeight="1" x14ac:dyDescent="0.25">
      <c r="A2386" s="6" t="s">
        <v>14</v>
      </c>
      <c r="B2386" s="6">
        <v>1185732</v>
      </c>
      <c r="C2386" s="7">
        <v>44209</v>
      </c>
      <c r="D2386" s="6" t="s">
        <v>46</v>
      </c>
      <c r="E2386" s="6" t="s">
        <v>90</v>
      </c>
      <c r="F2386" s="6" t="s">
        <v>91</v>
      </c>
      <c r="G2386" s="6" t="s">
        <v>21</v>
      </c>
      <c r="H2386" s="8">
        <v>0.45</v>
      </c>
      <c r="I2386" s="9">
        <v>4750</v>
      </c>
      <c r="J2386" s="10">
        <v>2137.5</v>
      </c>
      <c r="K2386" s="10">
        <v>748.125</v>
      </c>
      <c r="L2386" s="11">
        <v>0.35</v>
      </c>
      <c r="M2386" s="28">
        <v>1389.375</v>
      </c>
    </row>
    <row r="2387" spans="1:13" ht="15.75" customHeight="1" x14ac:dyDescent="0.25">
      <c r="A2387" s="6" t="s">
        <v>14</v>
      </c>
      <c r="B2387" s="6">
        <v>1185732</v>
      </c>
      <c r="C2387" s="7">
        <v>44209</v>
      </c>
      <c r="D2387" s="6" t="s">
        <v>46</v>
      </c>
      <c r="E2387" s="6" t="s">
        <v>90</v>
      </c>
      <c r="F2387" s="6" t="s">
        <v>91</v>
      </c>
      <c r="G2387" s="6" t="s">
        <v>22</v>
      </c>
      <c r="H2387" s="8">
        <v>0.35000000000000003</v>
      </c>
      <c r="I2387" s="9">
        <v>5750</v>
      </c>
      <c r="J2387" s="10">
        <v>2012.5000000000002</v>
      </c>
      <c r="K2387" s="10">
        <v>1006.2500000000001</v>
      </c>
      <c r="L2387" s="11">
        <v>0.5</v>
      </c>
      <c r="M2387" s="28">
        <v>1006.2500000000001</v>
      </c>
    </row>
    <row r="2388" spans="1:13" ht="15.75" customHeight="1" x14ac:dyDescent="0.25">
      <c r="A2388" s="6" t="s">
        <v>14</v>
      </c>
      <c r="B2388" s="6">
        <v>1185732</v>
      </c>
      <c r="C2388" s="7">
        <v>44238</v>
      </c>
      <c r="D2388" s="6" t="s">
        <v>46</v>
      </c>
      <c r="E2388" s="6" t="s">
        <v>90</v>
      </c>
      <c r="F2388" s="6" t="s">
        <v>91</v>
      </c>
      <c r="G2388" s="6" t="s">
        <v>17</v>
      </c>
      <c r="H2388" s="8">
        <v>0.35000000000000003</v>
      </c>
      <c r="I2388" s="9">
        <v>8250</v>
      </c>
      <c r="J2388" s="10">
        <v>2887.5000000000005</v>
      </c>
      <c r="K2388" s="10">
        <v>1155.0000000000002</v>
      </c>
      <c r="L2388" s="11">
        <v>0.4</v>
      </c>
      <c r="M2388" s="28">
        <v>1732.5000000000002</v>
      </c>
    </row>
    <row r="2389" spans="1:13" ht="15.75" customHeight="1" x14ac:dyDescent="0.25">
      <c r="A2389" s="6" t="s">
        <v>14</v>
      </c>
      <c r="B2389" s="6">
        <v>1185732</v>
      </c>
      <c r="C2389" s="7">
        <v>44238</v>
      </c>
      <c r="D2389" s="6" t="s">
        <v>46</v>
      </c>
      <c r="E2389" s="6" t="s">
        <v>90</v>
      </c>
      <c r="F2389" s="6" t="s">
        <v>91</v>
      </c>
      <c r="G2389" s="6" t="s">
        <v>18</v>
      </c>
      <c r="H2389" s="8">
        <v>0.35000000000000003</v>
      </c>
      <c r="I2389" s="9">
        <v>4750</v>
      </c>
      <c r="J2389" s="10">
        <v>1662.5000000000002</v>
      </c>
      <c r="K2389" s="10">
        <v>581.875</v>
      </c>
      <c r="L2389" s="11">
        <v>0.35</v>
      </c>
      <c r="M2389" s="28">
        <v>1080.6250000000002</v>
      </c>
    </row>
    <row r="2390" spans="1:13" ht="15.75" customHeight="1" x14ac:dyDescent="0.25">
      <c r="A2390" s="6" t="s">
        <v>14</v>
      </c>
      <c r="B2390" s="6">
        <v>1185732</v>
      </c>
      <c r="C2390" s="7">
        <v>44238</v>
      </c>
      <c r="D2390" s="6" t="s">
        <v>46</v>
      </c>
      <c r="E2390" s="6" t="s">
        <v>90</v>
      </c>
      <c r="F2390" s="6" t="s">
        <v>91</v>
      </c>
      <c r="G2390" s="6" t="s">
        <v>19</v>
      </c>
      <c r="H2390" s="8">
        <v>0.25000000000000006</v>
      </c>
      <c r="I2390" s="9">
        <v>5250</v>
      </c>
      <c r="J2390" s="10">
        <v>1312.5000000000002</v>
      </c>
      <c r="K2390" s="10">
        <v>525.00000000000011</v>
      </c>
      <c r="L2390" s="11">
        <v>0.4</v>
      </c>
      <c r="M2390" s="28">
        <v>787.50000000000011</v>
      </c>
    </row>
    <row r="2391" spans="1:13" ht="15.75" customHeight="1" x14ac:dyDescent="0.25">
      <c r="A2391" s="6" t="s">
        <v>14</v>
      </c>
      <c r="B2391" s="6">
        <v>1185732</v>
      </c>
      <c r="C2391" s="7">
        <v>44238</v>
      </c>
      <c r="D2391" s="6" t="s">
        <v>46</v>
      </c>
      <c r="E2391" s="6" t="s">
        <v>90</v>
      </c>
      <c r="F2391" s="6" t="s">
        <v>91</v>
      </c>
      <c r="G2391" s="6" t="s">
        <v>20</v>
      </c>
      <c r="H2391" s="8">
        <v>0.3</v>
      </c>
      <c r="I2391" s="9">
        <v>3750</v>
      </c>
      <c r="J2391" s="10">
        <v>1125</v>
      </c>
      <c r="K2391" s="10">
        <v>450</v>
      </c>
      <c r="L2391" s="11">
        <v>0.4</v>
      </c>
      <c r="M2391" s="28">
        <v>675</v>
      </c>
    </row>
    <row r="2392" spans="1:13" ht="15.75" customHeight="1" x14ac:dyDescent="0.25">
      <c r="A2392" s="6" t="s">
        <v>14</v>
      </c>
      <c r="B2392" s="6">
        <v>1185732</v>
      </c>
      <c r="C2392" s="7">
        <v>44238</v>
      </c>
      <c r="D2392" s="6" t="s">
        <v>46</v>
      </c>
      <c r="E2392" s="6" t="s">
        <v>90</v>
      </c>
      <c r="F2392" s="6" t="s">
        <v>91</v>
      </c>
      <c r="G2392" s="6" t="s">
        <v>21</v>
      </c>
      <c r="H2392" s="8">
        <v>0.45</v>
      </c>
      <c r="I2392" s="9">
        <v>4500</v>
      </c>
      <c r="J2392" s="10">
        <v>2025</v>
      </c>
      <c r="K2392" s="10">
        <v>708.75</v>
      </c>
      <c r="L2392" s="11">
        <v>0.35</v>
      </c>
      <c r="M2392" s="28">
        <v>1316.25</v>
      </c>
    </row>
    <row r="2393" spans="1:13" ht="15.75" customHeight="1" x14ac:dyDescent="0.25">
      <c r="A2393" s="6" t="s">
        <v>14</v>
      </c>
      <c r="B2393" s="6">
        <v>1185732</v>
      </c>
      <c r="C2393" s="7">
        <v>44238</v>
      </c>
      <c r="D2393" s="6" t="s">
        <v>46</v>
      </c>
      <c r="E2393" s="6" t="s">
        <v>90</v>
      </c>
      <c r="F2393" s="6" t="s">
        <v>91</v>
      </c>
      <c r="G2393" s="6" t="s">
        <v>22</v>
      </c>
      <c r="H2393" s="8">
        <v>0.3</v>
      </c>
      <c r="I2393" s="9">
        <v>5500</v>
      </c>
      <c r="J2393" s="10">
        <v>1650</v>
      </c>
      <c r="K2393" s="10">
        <v>825</v>
      </c>
      <c r="L2393" s="11">
        <v>0.5</v>
      </c>
      <c r="M2393" s="28">
        <v>825</v>
      </c>
    </row>
    <row r="2394" spans="1:13" ht="15.75" customHeight="1" x14ac:dyDescent="0.25">
      <c r="A2394" s="6" t="s">
        <v>14</v>
      </c>
      <c r="B2394" s="6">
        <v>1185732</v>
      </c>
      <c r="C2394" s="7">
        <v>44264</v>
      </c>
      <c r="D2394" s="6" t="s">
        <v>46</v>
      </c>
      <c r="E2394" s="6" t="s">
        <v>90</v>
      </c>
      <c r="F2394" s="6" t="s">
        <v>91</v>
      </c>
      <c r="G2394" s="6" t="s">
        <v>17</v>
      </c>
      <c r="H2394" s="8">
        <v>0.3</v>
      </c>
      <c r="I2394" s="9">
        <v>7700</v>
      </c>
      <c r="J2394" s="10">
        <v>2310</v>
      </c>
      <c r="K2394" s="10">
        <v>924</v>
      </c>
      <c r="L2394" s="11">
        <v>0.4</v>
      </c>
      <c r="M2394" s="28">
        <v>1386</v>
      </c>
    </row>
    <row r="2395" spans="1:13" ht="15.75" customHeight="1" x14ac:dyDescent="0.25">
      <c r="A2395" s="6" t="s">
        <v>14</v>
      </c>
      <c r="B2395" s="6">
        <v>1185732</v>
      </c>
      <c r="C2395" s="7">
        <v>44264</v>
      </c>
      <c r="D2395" s="6" t="s">
        <v>46</v>
      </c>
      <c r="E2395" s="6" t="s">
        <v>90</v>
      </c>
      <c r="F2395" s="6" t="s">
        <v>91</v>
      </c>
      <c r="G2395" s="6" t="s">
        <v>18</v>
      </c>
      <c r="H2395" s="8">
        <v>0.3</v>
      </c>
      <c r="I2395" s="9">
        <v>4500</v>
      </c>
      <c r="J2395" s="10">
        <v>1350</v>
      </c>
      <c r="K2395" s="10">
        <v>472.49999999999994</v>
      </c>
      <c r="L2395" s="11">
        <v>0.35</v>
      </c>
      <c r="M2395" s="28">
        <v>877.5</v>
      </c>
    </row>
    <row r="2396" spans="1:13" ht="15.75" customHeight="1" x14ac:dyDescent="0.25">
      <c r="A2396" s="6" t="s">
        <v>14</v>
      </c>
      <c r="B2396" s="6">
        <v>1185732</v>
      </c>
      <c r="C2396" s="7">
        <v>44264</v>
      </c>
      <c r="D2396" s="6" t="s">
        <v>46</v>
      </c>
      <c r="E2396" s="6" t="s">
        <v>90</v>
      </c>
      <c r="F2396" s="6" t="s">
        <v>91</v>
      </c>
      <c r="G2396" s="6" t="s">
        <v>19</v>
      </c>
      <c r="H2396" s="8">
        <v>0.2</v>
      </c>
      <c r="I2396" s="9">
        <v>4750</v>
      </c>
      <c r="J2396" s="10">
        <v>950</v>
      </c>
      <c r="K2396" s="10">
        <v>380</v>
      </c>
      <c r="L2396" s="11">
        <v>0.4</v>
      </c>
      <c r="M2396" s="28">
        <v>570</v>
      </c>
    </row>
    <row r="2397" spans="1:13" ht="15.75" customHeight="1" x14ac:dyDescent="0.25">
      <c r="A2397" s="6" t="s">
        <v>14</v>
      </c>
      <c r="B2397" s="6">
        <v>1185732</v>
      </c>
      <c r="C2397" s="7">
        <v>44264</v>
      </c>
      <c r="D2397" s="6" t="s">
        <v>46</v>
      </c>
      <c r="E2397" s="6" t="s">
        <v>90</v>
      </c>
      <c r="F2397" s="6" t="s">
        <v>91</v>
      </c>
      <c r="G2397" s="6" t="s">
        <v>20</v>
      </c>
      <c r="H2397" s="8">
        <v>0.24999999999999994</v>
      </c>
      <c r="I2397" s="9">
        <v>3250</v>
      </c>
      <c r="J2397" s="10">
        <v>812.49999999999977</v>
      </c>
      <c r="K2397" s="10">
        <v>324.99999999999994</v>
      </c>
      <c r="L2397" s="11">
        <v>0.4</v>
      </c>
      <c r="M2397" s="28">
        <v>487.49999999999983</v>
      </c>
    </row>
    <row r="2398" spans="1:13" ht="15.75" customHeight="1" x14ac:dyDescent="0.25">
      <c r="A2398" s="6" t="s">
        <v>14</v>
      </c>
      <c r="B2398" s="6">
        <v>1185732</v>
      </c>
      <c r="C2398" s="7">
        <v>44264</v>
      </c>
      <c r="D2398" s="6" t="s">
        <v>46</v>
      </c>
      <c r="E2398" s="6" t="s">
        <v>90</v>
      </c>
      <c r="F2398" s="6" t="s">
        <v>91</v>
      </c>
      <c r="G2398" s="6" t="s">
        <v>21</v>
      </c>
      <c r="H2398" s="8">
        <v>0.40000000000000008</v>
      </c>
      <c r="I2398" s="9">
        <v>3750</v>
      </c>
      <c r="J2398" s="10">
        <v>1500.0000000000002</v>
      </c>
      <c r="K2398" s="10">
        <v>525</v>
      </c>
      <c r="L2398" s="11">
        <v>0.35</v>
      </c>
      <c r="M2398" s="28">
        <v>975.00000000000023</v>
      </c>
    </row>
    <row r="2399" spans="1:13" ht="15.75" customHeight="1" x14ac:dyDescent="0.25">
      <c r="A2399" s="6" t="s">
        <v>14</v>
      </c>
      <c r="B2399" s="6">
        <v>1185732</v>
      </c>
      <c r="C2399" s="7">
        <v>44264</v>
      </c>
      <c r="D2399" s="6" t="s">
        <v>46</v>
      </c>
      <c r="E2399" s="6" t="s">
        <v>90</v>
      </c>
      <c r="F2399" s="6" t="s">
        <v>91</v>
      </c>
      <c r="G2399" s="6" t="s">
        <v>22</v>
      </c>
      <c r="H2399" s="8">
        <v>0.3</v>
      </c>
      <c r="I2399" s="9">
        <v>4750</v>
      </c>
      <c r="J2399" s="10">
        <v>1425</v>
      </c>
      <c r="K2399" s="10">
        <v>712.5</v>
      </c>
      <c r="L2399" s="11">
        <v>0.5</v>
      </c>
      <c r="M2399" s="28">
        <v>712.5</v>
      </c>
    </row>
    <row r="2400" spans="1:13" ht="15.75" customHeight="1" x14ac:dyDescent="0.25">
      <c r="A2400" s="6" t="s">
        <v>14</v>
      </c>
      <c r="B2400" s="6">
        <v>1185732</v>
      </c>
      <c r="C2400" s="7">
        <v>44296</v>
      </c>
      <c r="D2400" s="6" t="s">
        <v>46</v>
      </c>
      <c r="E2400" s="6" t="s">
        <v>90</v>
      </c>
      <c r="F2400" s="6" t="s">
        <v>91</v>
      </c>
      <c r="G2400" s="6" t="s">
        <v>17</v>
      </c>
      <c r="H2400" s="8">
        <v>0.3</v>
      </c>
      <c r="I2400" s="9">
        <v>7250</v>
      </c>
      <c r="J2400" s="10">
        <v>2175</v>
      </c>
      <c r="K2400" s="10">
        <v>870</v>
      </c>
      <c r="L2400" s="11">
        <v>0.4</v>
      </c>
      <c r="M2400" s="28">
        <v>1305</v>
      </c>
    </row>
    <row r="2401" spans="1:13" ht="15.75" customHeight="1" x14ac:dyDescent="0.25">
      <c r="A2401" s="6" t="s">
        <v>14</v>
      </c>
      <c r="B2401" s="6">
        <v>1185732</v>
      </c>
      <c r="C2401" s="7">
        <v>44296</v>
      </c>
      <c r="D2401" s="6" t="s">
        <v>46</v>
      </c>
      <c r="E2401" s="6" t="s">
        <v>90</v>
      </c>
      <c r="F2401" s="6" t="s">
        <v>91</v>
      </c>
      <c r="G2401" s="6" t="s">
        <v>18</v>
      </c>
      <c r="H2401" s="8">
        <v>0.3</v>
      </c>
      <c r="I2401" s="9">
        <v>4250</v>
      </c>
      <c r="J2401" s="10">
        <v>1275</v>
      </c>
      <c r="K2401" s="10">
        <v>446.25</v>
      </c>
      <c r="L2401" s="11">
        <v>0.35</v>
      </c>
      <c r="M2401" s="28">
        <v>828.75</v>
      </c>
    </row>
    <row r="2402" spans="1:13" ht="15.75" customHeight="1" x14ac:dyDescent="0.25">
      <c r="A2402" s="6" t="s">
        <v>14</v>
      </c>
      <c r="B2402" s="6">
        <v>1185732</v>
      </c>
      <c r="C2402" s="7">
        <v>44296</v>
      </c>
      <c r="D2402" s="6" t="s">
        <v>46</v>
      </c>
      <c r="E2402" s="6" t="s">
        <v>90</v>
      </c>
      <c r="F2402" s="6" t="s">
        <v>91</v>
      </c>
      <c r="G2402" s="6" t="s">
        <v>19</v>
      </c>
      <c r="H2402" s="8">
        <v>0.2</v>
      </c>
      <c r="I2402" s="9">
        <v>4250</v>
      </c>
      <c r="J2402" s="10">
        <v>850</v>
      </c>
      <c r="K2402" s="10">
        <v>340</v>
      </c>
      <c r="L2402" s="11">
        <v>0.4</v>
      </c>
      <c r="M2402" s="28">
        <v>510</v>
      </c>
    </row>
    <row r="2403" spans="1:13" ht="15.75" customHeight="1" x14ac:dyDescent="0.25">
      <c r="A2403" s="6" t="s">
        <v>14</v>
      </c>
      <c r="B2403" s="6">
        <v>1185732</v>
      </c>
      <c r="C2403" s="7">
        <v>44296</v>
      </c>
      <c r="D2403" s="6" t="s">
        <v>46</v>
      </c>
      <c r="E2403" s="6" t="s">
        <v>90</v>
      </c>
      <c r="F2403" s="6" t="s">
        <v>91</v>
      </c>
      <c r="G2403" s="6" t="s">
        <v>20</v>
      </c>
      <c r="H2403" s="8">
        <v>0.24999999999999994</v>
      </c>
      <c r="I2403" s="9">
        <v>3500</v>
      </c>
      <c r="J2403" s="10">
        <v>874.99999999999977</v>
      </c>
      <c r="K2403" s="10">
        <v>349.99999999999994</v>
      </c>
      <c r="L2403" s="11">
        <v>0.4</v>
      </c>
      <c r="M2403" s="28">
        <v>524.99999999999977</v>
      </c>
    </row>
    <row r="2404" spans="1:13" ht="15.75" customHeight="1" x14ac:dyDescent="0.25">
      <c r="A2404" s="6" t="s">
        <v>14</v>
      </c>
      <c r="B2404" s="6">
        <v>1185732</v>
      </c>
      <c r="C2404" s="7">
        <v>44296</v>
      </c>
      <c r="D2404" s="6" t="s">
        <v>46</v>
      </c>
      <c r="E2404" s="6" t="s">
        <v>90</v>
      </c>
      <c r="F2404" s="6" t="s">
        <v>91</v>
      </c>
      <c r="G2404" s="6" t="s">
        <v>21</v>
      </c>
      <c r="H2404" s="8">
        <v>0.45</v>
      </c>
      <c r="I2404" s="9">
        <v>3750</v>
      </c>
      <c r="J2404" s="10">
        <v>1687.5</v>
      </c>
      <c r="K2404" s="10">
        <v>590.625</v>
      </c>
      <c r="L2404" s="11">
        <v>0.35</v>
      </c>
      <c r="M2404" s="28">
        <v>1096.875</v>
      </c>
    </row>
    <row r="2405" spans="1:13" ht="15.75" customHeight="1" x14ac:dyDescent="0.25">
      <c r="A2405" s="6" t="s">
        <v>14</v>
      </c>
      <c r="B2405" s="6">
        <v>1185732</v>
      </c>
      <c r="C2405" s="7">
        <v>44296</v>
      </c>
      <c r="D2405" s="6" t="s">
        <v>46</v>
      </c>
      <c r="E2405" s="6" t="s">
        <v>90</v>
      </c>
      <c r="F2405" s="6" t="s">
        <v>91</v>
      </c>
      <c r="G2405" s="6" t="s">
        <v>22</v>
      </c>
      <c r="H2405" s="8">
        <v>0.35000000000000003</v>
      </c>
      <c r="I2405" s="9">
        <v>5250</v>
      </c>
      <c r="J2405" s="10">
        <v>1837.5000000000002</v>
      </c>
      <c r="K2405" s="10">
        <v>918.75000000000011</v>
      </c>
      <c r="L2405" s="11">
        <v>0.5</v>
      </c>
      <c r="M2405" s="28">
        <v>918.75000000000011</v>
      </c>
    </row>
    <row r="2406" spans="1:13" ht="15.75" customHeight="1" x14ac:dyDescent="0.25">
      <c r="A2406" s="6" t="s">
        <v>14</v>
      </c>
      <c r="B2406" s="6">
        <v>1185732</v>
      </c>
      <c r="C2406" s="7">
        <v>44325</v>
      </c>
      <c r="D2406" s="6" t="s">
        <v>46</v>
      </c>
      <c r="E2406" s="6" t="s">
        <v>90</v>
      </c>
      <c r="F2406" s="6" t="s">
        <v>91</v>
      </c>
      <c r="G2406" s="6" t="s">
        <v>17</v>
      </c>
      <c r="H2406" s="8">
        <v>0.45</v>
      </c>
      <c r="I2406" s="9">
        <v>7950</v>
      </c>
      <c r="J2406" s="10">
        <v>3577.5</v>
      </c>
      <c r="K2406" s="10">
        <v>1431</v>
      </c>
      <c r="L2406" s="11">
        <v>0.4</v>
      </c>
      <c r="M2406" s="28">
        <v>2146.5</v>
      </c>
    </row>
    <row r="2407" spans="1:13" ht="15.75" customHeight="1" x14ac:dyDescent="0.25">
      <c r="A2407" s="6" t="s">
        <v>14</v>
      </c>
      <c r="B2407" s="6">
        <v>1185732</v>
      </c>
      <c r="C2407" s="7">
        <v>44325</v>
      </c>
      <c r="D2407" s="6" t="s">
        <v>46</v>
      </c>
      <c r="E2407" s="6" t="s">
        <v>90</v>
      </c>
      <c r="F2407" s="6" t="s">
        <v>91</v>
      </c>
      <c r="G2407" s="6" t="s">
        <v>18</v>
      </c>
      <c r="H2407" s="8">
        <v>0.45</v>
      </c>
      <c r="I2407" s="9">
        <v>5000</v>
      </c>
      <c r="J2407" s="10">
        <v>2250</v>
      </c>
      <c r="K2407" s="10">
        <v>787.5</v>
      </c>
      <c r="L2407" s="11">
        <v>0.35</v>
      </c>
      <c r="M2407" s="28">
        <v>1462.5</v>
      </c>
    </row>
    <row r="2408" spans="1:13" ht="15.75" customHeight="1" x14ac:dyDescent="0.25">
      <c r="A2408" s="6" t="s">
        <v>14</v>
      </c>
      <c r="B2408" s="6">
        <v>1185732</v>
      </c>
      <c r="C2408" s="7">
        <v>44325</v>
      </c>
      <c r="D2408" s="6" t="s">
        <v>46</v>
      </c>
      <c r="E2408" s="6" t="s">
        <v>90</v>
      </c>
      <c r="F2408" s="6" t="s">
        <v>91</v>
      </c>
      <c r="G2408" s="6" t="s">
        <v>19</v>
      </c>
      <c r="H2408" s="8">
        <v>0.4</v>
      </c>
      <c r="I2408" s="9">
        <v>4750</v>
      </c>
      <c r="J2408" s="10">
        <v>1900</v>
      </c>
      <c r="K2408" s="10">
        <v>760</v>
      </c>
      <c r="L2408" s="11">
        <v>0.4</v>
      </c>
      <c r="M2408" s="28">
        <v>1140</v>
      </c>
    </row>
    <row r="2409" spans="1:13" ht="15.75" customHeight="1" x14ac:dyDescent="0.25">
      <c r="A2409" s="6" t="s">
        <v>14</v>
      </c>
      <c r="B2409" s="6">
        <v>1185732</v>
      </c>
      <c r="C2409" s="7">
        <v>44325</v>
      </c>
      <c r="D2409" s="6" t="s">
        <v>46</v>
      </c>
      <c r="E2409" s="6" t="s">
        <v>90</v>
      </c>
      <c r="F2409" s="6" t="s">
        <v>91</v>
      </c>
      <c r="G2409" s="6" t="s">
        <v>20</v>
      </c>
      <c r="H2409" s="8">
        <v>0.4</v>
      </c>
      <c r="I2409" s="9">
        <v>4250</v>
      </c>
      <c r="J2409" s="10">
        <v>1700</v>
      </c>
      <c r="K2409" s="10">
        <v>680</v>
      </c>
      <c r="L2409" s="11">
        <v>0.4</v>
      </c>
      <c r="M2409" s="28">
        <v>1020</v>
      </c>
    </row>
    <row r="2410" spans="1:13" ht="15.75" customHeight="1" x14ac:dyDescent="0.25">
      <c r="A2410" s="6" t="s">
        <v>14</v>
      </c>
      <c r="B2410" s="6">
        <v>1185732</v>
      </c>
      <c r="C2410" s="7">
        <v>44325</v>
      </c>
      <c r="D2410" s="6" t="s">
        <v>46</v>
      </c>
      <c r="E2410" s="6" t="s">
        <v>90</v>
      </c>
      <c r="F2410" s="6" t="s">
        <v>91</v>
      </c>
      <c r="G2410" s="6" t="s">
        <v>21</v>
      </c>
      <c r="H2410" s="8">
        <v>0.49999999999999994</v>
      </c>
      <c r="I2410" s="9">
        <v>4500</v>
      </c>
      <c r="J2410" s="10">
        <v>2249.9999999999995</v>
      </c>
      <c r="K2410" s="10">
        <v>787.49999999999977</v>
      </c>
      <c r="L2410" s="11">
        <v>0.35</v>
      </c>
      <c r="M2410" s="28">
        <v>1462.4999999999998</v>
      </c>
    </row>
    <row r="2411" spans="1:13" ht="15.75" customHeight="1" x14ac:dyDescent="0.25">
      <c r="A2411" s="6" t="s">
        <v>14</v>
      </c>
      <c r="B2411" s="6">
        <v>1185732</v>
      </c>
      <c r="C2411" s="7">
        <v>44325</v>
      </c>
      <c r="D2411" s="6" t="s">
        <v>46</v>
      </c>
      <c r="E2411" s="6" t="s">
        <v>90</v>
      </c>
      <c r="F2411" s="6" t="s">
        <v>91</v>
      </c>
      <c r="G2411" s="6" t="s">
        <v>22</v>
      </c>
      <c r="H2411" s="8">
        <v>0.54999999999999993</v>
      </c>
      <c r="I2411" s="9">
        <v>5500</v>
      </c>
      <c r="J2411" s="10">
        <v>3024.9999999999995</v>
      </c>
      <c r="K2411" s="10">
        <v>1512.4999999999998</v>
      </c>
      <c r="L2411" s="11">
        <v>0.5</v>
      </c>
      <c r="M2411" s="28">
        <v>1512.4999999999998</v>
      </c>
    </row>
    <row r="2412" spans="1:13" ht="15.75" customHeight="1" x14ac:dyDescent="0.25">
      <c r="A2412" s="6" t="s">
        <v>14</v>
      </c>
      <c r="B2412" s="6">
        <v>1185732</v>
      </c>
      <c r="C2412" s="7">
        <v>44358</v>
      </c>
      <c r="D2412" s="6" t="s">
        <v>46</v>
      </c>
      <c r="E2412" s="6" t="s">
        <v>90</v>
      </c>
      <c r="F2412" s="6" t="s">
        <v>91</v>
      </c>
      <c r="G2412" s="6" t="s">
        <v>17</v>
      </c>
      <c r="H2412" s="8">
        <v>0.49999999999999994</v>
      </c>
      <c r="I2412" s="9">
        <v>8000</v>
      </c>
      <c r="J2412" s="10">
        <v>3999.9999999999995</v>
      </c>
      <c r="K2412" s="10">
        <v>1600</v>
      </c>
      <c r="L2412" s="11">
        <v>0.4</v>
      </c>
      <c r="M2412" s="28">
        <v>2399.9999999999995</v>
      </c>
    </row>
    <row r="2413" spans="1:13" ht="15.75" customHeight="1" x14ac:dyDescent="0.25">
      <c r="A2413" s="6" t="s">
        <v>14</v>
      </c>
      <c r="B2413" s="6">
        <v>1185732</v>
      </c>
      <c r="C2413" s="7">
        <v>44358</v>
      </c>
      <c r="D2413" s="6" t="s">
        <v>46</v>
      </c>
      <c r="E2413" s="6" t="s">
        <v>90</v>
      </c>
      <c r="F2413" s="6" t="s">
        <v>91</v>
      </c>
      <c r="G2413" s="6" t="s">
        <v>18</v>
      </c>
      <c r="H2413" s="8">
        <v>0.45</v>
      </c>
      <c r="I2413" s="9">
        <v>5500</v>
      </c>
      <c r="J2413" s="10">
        <v>2475</v>
      </c>
      <c r="K2413" s="10">
        <v>866.25</v>
      </c>
      <c r="L2413" s="11">
        <v>0.35</v>
      </c>
      <c r="M2413" s="28">
        <v>1608.75</v>
      </c>
    </row>
    <row r="2414" spans="1:13" ht="15.75" customHeight="1" x14ac:dyDescent="0.25">
      <c r="A2414" s="6" t="s">
        <v>14</v>
      </c>
      <c r="B2414" s="6">
        <v>1185732</v>
      </c>
      <c r="C2414" s="7">
        <v>44358</v>
      </c>
      <c r="D2414" s="6" t="s">
        <v>46</v>
      </c>
      <c r="E2414" s="6" t="s">
        <v>90</v>
      </c>
      <c r="F2414" s="6" t="s">
        <v>91</v>
      </c>
      <c r="G2414" s="6" t="s">
        <v>19</v>
      </c>
      <c r="H2414" s="8">
        <v>0.5</v>
      </c>
      <c r="I2414" s="9">
        <v>5250</v>
      </c>
      <c r="J2414" s="10">
        <v>2625</v>
      </c>
      <c r="K2414" s="10">
        <v>1050</v>
      </c>
      <c r="L2414" s="11">
        <v>0.4</v>
      </c>
      <c r="M2414" s="28">
        <v>1575</v>
      </c>
    </row>
    <row r="2415" spans="1:13" ht="15.75" customHeight="1" x14ac:dyDescent="0.25">
      <c r="A2415" s="6" t="s">
        <v>14</v>
      </c>
      <c r="B2415" s="6">
        <v>1185732</v>
      </c>
      <c r="C2415" s="7">
        <v>44358</v>
      </c>
      <c r="D2415" s="6" t="s">
        <v>46</v>
      </c>
      <c r="E2415" s="6" t="s">
        <v>90</v>
      </c>
      <c r="F2415" s="6" t="s">
        <v>91</v>
      </c>
      <c r="G2415" s="6" t="s">
        <v>20</v>
      </c>
      <c r="H2415" s="8">
        <v>0.5</v>
      </c>
      <c r="I2415" s="9">
        <v>5000</v>
      </c>
      <c r="J2415" s="10">
        <v>2500</v>
      </c>
      <c r="K2415" s="10">
        <v>1000</v>
      </c>
      <c r="L2415" s="11">
        <v>0.4</v>
      </c>
      <c r="M2415" s="28">
        <v>1500</v>
      </c>
    </row>
    <row r="2416" spans="1:13" ht="15.75" customHeight="1" x14ac:dyDescent="0.25">
      <c r="A2416" s="6" t="s">
        <v>14</v>
      </c>
      <c r="B2416" s="6">
        <v>1185732</v>
      </c>
      <c r="C2416" s="7">
        <v>44358</v>
      </c>
      <c r="D2416" s="6" t="s">
        <v>46</v>
      </c>
      <c r="E2416" s="6" t="s">
        <v>90</v>
      </c>
      <c r="F2416" s="6" t="s">
        <v>91</v>
      </c>
      <c r="G2416" s="6" t="s">
        <v>21</v>
      </c>
      <c r="H2416" s="8">
        <v>0.65</v>
      </c>
      <c r="I2416" s="9">
        <v>5000</v>
      </c>
      <c r="J2416" s="10">
        <v>3250</v>
      </c>
      <c r="K2416" s="10">
        <v>1137.5</v>
      </c>
      <c r="L2416" s="11">
        <v>0.35</v>
      </c>
      <c r="M2416" s="28">
        <v>2112.5</v>
      </c>
    </row>
    <row r="2417" spans="1:13" ht="15.75" customHeight="1" x14ac:dyDescent="0.25">
      <c r="A2417" s="6" t="s">
        <v>14</v>
      </c>
      <c r="B2417" s="6">
        <v>1185732</v>
      </c>
      <c r="C2417" s="7">
        <v>44358</v>
      </c>
      <c r="D2417" s="6" t="s">
        <v>46</v>
      </c>
      <c r="E2417" s="6" t="s">
        <v>90</v>
      </c>
      <c r="F2417" s="6" t="s">
        <v>91</v>
      </c>
      <c r="G2417" s="6" t="s">
        <v>22</v>
      </c>
      <c r="H2417" s="8">
        <v>0.70000000000000007</v>
      </c>
      <c r="I2417" s="9">
        <v>6750</v>
      </c>
      <c r="J2417" s="10">
        <v>4725</v>
      </c>
      <c r="K2417" s="10">
        <v>2362.5</v>
      </c>
      <c r="L2417" s="11">
        <v>0.5</v>
      </c>
      <c r="M2417" s="28">
        <v>2362.5</v>
      </c>
    </row>
    <row r="2418" spans="1:13" ht="15.75" customHeight="1" x14ac:dyDescent="0.25">
      <c r="A2418" s="6" t="s">
        <v>14</v>
      </c>
      <c r="B2418" s="6">
        <v>1185732</v>
      </c>
      <c r="C2418" s="7">
        <v>44386</v>
      </c>
      <c r="D2418" s="6" t="s">
        <v>46</v>
      </c>
      <c r="E2418" s="6" t="s">
        <v>90</v>
      </c>
      <c r="F2418" s="6" t="s">
        <v>91</v>
      </c>
      <c r="G2418" s="6" t="s">
        <v>17</v>
      </c>
      <c r="H2418" s="8">
        <v>0.65</v>
      </c>
      <c r="I2418" s="9">
        <v>9000</v>
      </c>
      <c r="J2418" s="10">
        <v>5850</v>
      </c>
      <c r="K2418" s="10">
        <v>2340</v>
      </c>
      <c r="L2418" s="11">
        <v>0.4</v>
      </c>
      <c r="M2418" s="28">
        <v>3510</v>
      </c>
    </row>
    <row r="2419" spans="1:13" ht="15.75" customHeight="1" x14ac:dyDescent="0.25">
      <c r="A2419" s="6" t="s">
        <v>14</v>
      </c>
      <c r="B2419" s="6">
        <v>1185732</v>
      </c>
      <c r="C2419" s="7">
        <v>44386</v>
      </c>
      <c r="D2419" s="6" t="s">
        <v>46</v>
      </c>
      <c r="E2419" s="6" t="s">
        <v>90</v>
      </c>
      <c r="F2419" s="6" t="s">
        <v>91</v>
      </c>
      <c r="G2419" s="6" t="s">
        <v>18</v>
      </c>
      <c r="H2419" s="8">
        <v>0.60000000000000009</v>
      </c>
      <c r="I2419" s="9">
        <v>6500</v>
      </c>
      <c r="J2419" s="10">
        <v>3900.0000000000005</v>
      </c>
      <c r="K2419" s="10">
        <v>1365</v>
      </c>
      <c r="L2419" s="11">
        <v>0.35</v>
      </c>
      <c r="M2419" s="28">
        <v>2535.0000000000005</v>
      </c>
    </row>
    <row r="2420" spans="1:13" ht="15.75" customHeight="1" x14ac:dyDescent="0.25">
      <c r="A2420" s="6" t="s">
        <v>14</v>
      </c>
      <c r="B2420" s="6">
        <v>1185732</v>
      </c>
      <c r="C2420" s="7">
        <v>44386</v>
      </c>
      <c r="D2420" s="6" t="s">
        <v>46</v>
      </c>
      <c r="E2420" s="6" t="s">
        <v>90</v>
      </c>
      <c r="F2420" s="6" t="s">
        <v>91</v>
      </c>
      <c r="G2420" s="6" t="s">
        <v>19</v>
      </c>
      <c r="H2420" s="8">
        <v>0.55000000000000004</v>
      </c>
      <c r="I2420" s="9">
        <v>5750</v>
      </c>
      <c r="J2420" s="10">
        <v>3162.5000000000005</v>
      </c>
      <c r="K2420" s="10">
        <v>1265.0000000000002</v>
      </c>
      <c r="L2420" s="11">
        <v>0.4</v>
      </c>
      <c r="M2420" s="28">
        <v>1897.5000000000002</v>
      </c>
    </row>
    <row r="2421" spans="1:13" ht="15.75" customHeight="1" x14ac:dyDescent="0.25">
      <c r="A2421" s="6" t="s">
        <v>14</v>
      </c>
      <c r="B2421" s="6">
        <v>1185732</v>
      </c>
      <c r="C2421" s="7">
        <v>44386</v>
      </c>
      <c r="D2421" s="6" t="s">
        <v>46</v>
      </c>
      <c r="E2421" s="6" t="s">
        <v>90</v>
      </c>
      <c r="F2421" s="6" t="s">
        <v>91</v>
      </c>
      <c r="G2421" s="6" t="s">
        <v>20</v>
      </c>
      <c r="H2421" s="8">
        <v>0.55000000000000004</v>
      </c>
      <c r="I2421" s="9">
        <v>5250</v>
      </c>
      <c r="J2421" s="10">
        <v>2887.5000000000005</v>
      </c>
      <c r="K2421" s="10">
        <v>1155.0000000000002</v>
      </c>
      <c r="L2421" s="11">
        <v>0.4</v>
      </c>
      <c r="M2421" s="28">
        <v>1732.5000000000002</v>
      </c>
    </row>
    <row r="2422" spans="1:13" ht="15.75" customHeight="1" x14ac:dyDescent="0.25">
      <c r="A2422" s="6" t="s">
        <v>14</v>
      </c>
      <c r="B2422" s="6">
        <v>1185732</v>
      </c>
      <c r="C2422" s="7">
        <v>44386</v>
      </c>
      <c r="D2422" s="6" t="s">
        <v>46</v>
      </c>
      <c r="E2422" s="6" t="s">
        <v>90</v>
      </c>
      <c r="F2422" s="6" t="s">
        <v>91</v>
      </c>
      <c r="G2422" s="6" t="s">
        <v>21</v>
      </c>
      <c r="H2422" s="8">
        <v>0.65</v>
      </c>
      <c r="I2422" s="9">
        <v>5500</v>
      </c>
      <c r="J2422" s="10">
        <v>3575</v>
      </c>
      <c r="K2422" s="10">
        <v>1251.25</v>
      </c>
      <c r="L2422" s="11">
        <v>0.35</v>
      </c>
      <c r="M2422" s="28">
        <v>2323.75</v>
      </c>
    </row>
    <row r="2423" spans="1:13" ht="15.75" customHeight="1" x14ac:dyDescent="0.25">
      <c r="A2423" s="6" t="s">
        <v>14</v>
      </c>
      <c r="B2423" s="6">
        <v>1185732</v>
      </c>
      <c r="C2423" s="7">
        <v>44386</v>
      </c>
      <c r="D2423" s="6" t="s">
        <v>46</v>
      </c>
      <c r="E2423" s="6" t="s">
        <v>90</v>
      </c>
      <c r="F2423" s="6" t="s">
        <v>91</v>
      </c>
      <c r="G2423" s="6" t="s">
        <v>22</v>
      </c>
      <c r="H2423" s="8">
        <v>0.70000000000000007</v>
      </c>
      <c r="I2423" s="9">
        <v>7250</v>
      </c>
      <c r="J2423" s="10">
        <v>5075.0000000000009</v>
      </c>
      <c r="K2423" s="10">
        <v>2537.5000000000005</v>
      </c>
      <c r="L2423" s="11">
        <v>0.5</v>
      </c>
      <c r="M2423" s="28">
        <v>2537.5000000000005</v>
      </c>
    </row>
    <row r="2424" spans="1:13" ht="15.75" customHeight="1" x14ac:dyDescent="0.25">
      <c r="A2424" s="6" t="s">
        <v>14</v>
      </c>
      <c r="B2424" s="6">
        <v>1185732</v>
      </c>
      <c r="C2424" s="7">
        <v>44418</v>
      </c>
      <c r="D2424" s="6" t="s">
        <v>46</v>
      </c>
      <c r="E2424" s="6" t="s">
        <v>90</v>
      </c>
      <c r="F2424" s="6" t="s">
        <v>91</v>
      </c>
      <c r="G2424" s="6" t="s">
        <v>17</v>
      </c>
      <c r="H2424" s="8">
        <v>0.65</v>
      </c>
      <c r="I2424" s="9">
        <v>8750</v>
      </c>
      <c r="J2424" s="10">
        <v>5687.5</v>
      </c>
      <c r="K2424" s="10">
        <v>2275</v>
      </c>
      <c r="L2424" s="11">
        <v>0.4</v>
      </c>
      <c r="M2424" s="28">
        <v>3412.5</v>
      </c>
    </row>
    <row r="2425" spans="1:13" ht="15.75" customHeight="1" x14ac:dyDescent="0.25">
      <c r="A2425" s="6" t="s">
        <v>14</v>
      </c>
      <c r="B2425" s="6">
        <v>1185732</v>
      </c>
      <c r="C2425" s="7">
        <v>44418</v>
      </c>
      <c r="D2425" s="6" t="s">
        <v>46</v>
      </c>
      <c r="E2425" s="6" t="s">
        <v>90</v>
      </c>
      <c r="F2425" s="6" t="s">
        <v>91</v>
      </c>
      <c r="G2425" s="6" t="s">
        <v>18</v>
      </c>
      <c r="H2425" s="8">
        <v>0.60000000000000009</v>
      </c>
      <c r="I2425" s="9">
        <v>6500</v>
      </c>
      <c r="J2425" s="10">
        <v>3900.0000000000005</v>
      </c>
      <c r="K2425" s="10">
        <v>1365</v>
      </c>
      <c r="L2425" s="11">
        <v>0.35</v>
      </c>
      <c r="M2425" s="28">
        <v>2535.0000000000005</v>
      </c>
    </row>
    <row r="2426" spans="1:13" ht="15.75" customHeight="1" x14ac:dyDescent="0.25">
      <c r="A2426" s="6" t="s">
        <v>14</v>
      </c>
      <c r="B2426" s="6">
        <v>1185732</v>
      </c>
      <c r="C2426" s="7">
        <v>44418</v>
      </c>
      <c r="D2426" s="6" t="s">
        <v>46</v>
      </c>
      <c r="E2426" s="6" t="s">
        <v>90</v>
      </c>
      <c r="F2426" s="6" t="s">
        <v>91</v>
      </c>
      <c r="G2426" s="6" t="s">
        <v>19</v>
      </c>
      <c r="H2426" s="8">
        <v>0.55000000000000004</v>
      </c>
      <c r="I2426" s="9">
        <v>5750</v>
      </c>
      <c r="J2426" s="10">
        <v>3162.5000000000005</v>
      </c>
      <c r="K2426" s="10">
        <v>1265.0000000000002</v>
      </c>
      <c r="L2426" s="11">
        <v>0.4</v>
      </c>
      <c r="M2426" s="28">
        <v>1897.5000000000002</v>
      </c>
    </row>
    <row r="2427" spans="1:13" ht="15.75" customHeight="1" x14ac:dyDescent="0.25">
      <c r="A2427" s="6" t="s">
        <v>14</v>
      </c>
      <c r="B2427" s="6">
        <v>1185732</v>
      </c>
      <c r="C2427" s="7">
        <v>44418</v>
      </c>
      <c r="D2427" s="6" t="s">
        <v>46</v>
      </c>
      <c r="E2427" s="6" t="s">
        <v>90</v>
      </c>
      <c r="F2427" s="6" t="s">
        <v>91</v>
      </c>
      <c r="G2427" s="6" t="s">
        <v>20</v>
      </c>
      <c r="H2427" s="8">
        <v>0.45</v>
      </c>
      <c r="I2427" s="9">
        <v>5250</v>
      </c>
      <c r="J2427" s="10">
        <v>2362.5</v>
      </c>
      <c r="K2427" s="10">
        <v>945</v>
      </c>
      <c r="L2427" s="11">
        <v>0.4</v>
      </c>
      <c r="M2427" s="28">
        <v>1417.5</v>
      </c>
    </row>
    <row r="2428" spans="1:13" ht="15.75" customHeight="1" x14ac:dyDescent="0.25">
      <c r="A2428" s="6" t="s">
        <v>14</v>
      </c>
      <c r="B2428" s="6">
        <v>1185732</v>
      </c>
      <c r="C2428" s="7">
        <v>44418</v>
      </c>
      <c r="D2428" s="6" t="s">
        <v>46</v>
      </c>
      <c r="E2428" s="6" t="s">
        <v>90</v>
      </c>
      <c r="F2428" s="6" t="s">
        <v>91</v>
      </c>
      <c r="G2428" s="6" t="s">
        <v>21</v>
      </c>
      <c r="H2428" s="8">
        <v>0.55000000000000004</v>
      </c>
      <c r="I2428" s="9">
        <v>5000</v>
      </c>
      <c r="J2428" s="10">
        <v>2750</v>
      </c>
      <c r="K2428" s="10">
        <v>962.49999999999989</v>
      </c>
      <c r="L2428" s="11">
        <v>0.35</v>
      </c>
      <c r="M2428" s="28">
        <v>1787.5</v>
      </c>
    </row>
    <row r="2429" spans="1:13" ht="15.75" customHeight="1" x14ac:dyDescent="0.25">
      <c r="A2429" s="6" t="s">
        <v>14</v>
      </c>
      <c r="B2429" s="6">
        <v>1185732</v>
      </c>
      <c r="C2429" s="7">
        <v>44418</v>
      </c>
      <c r="D2429" s="6" t="s">
        <v>46</v>
      </c>
      <c r="E2429" s="6" t="s">
        <v>90</v>
      </c>
      <c r="F2429" s="6" t="s">
        <v>91</v>
      </c>
      <c r="G2429" s="6" t="s">
        <v>22</v>
      </c>
      <c r="H2429" s="8">
        <v>0.60000000000000009</v>
      </c>
      <c r="I2429" s="9">
        <v>6750</v>
      </c>
      <c r="J2429" s="10">
        <v>4050.0000000000005</v>
      </c>
      <c r="K2429" s="10">
        <v>2025.0000000000002</v>
      </c>
      <c r="L2429" s="11">
        <v>0.5</v>
      </c>
      <c r="M2429" s="28">
        <v>2025.0000000000002</v>
      </c>
    </row>
    <row r="2430" spans="1:13" ht="15.75" customHeight="1" x14ac:dyDescent="0.25">
      <c r="A2430" s="6" t="s">
        <v>14</v>
      </c>
      <c r="B2430" s="6">
        <v>1185732</v>
      </c>
      <c r="C2430" s="7">
        <v>44448</v>
      </c>
      <c r="D2430" s="6" t="s">
        <v>46</v>
      </c>
      <c r="E2430" s="6" t="s">
        <v>90</v>
      </c>
      <c r="F2430" s="6" t="s">
        <v>91</v>
      </c>
      <c r="G2430" s="6" t="s">
        <v>17</v>
      </c>
      <c r="H2430" s="8">
        <v>0.55000000000000004</v>
      </c>
      <c r="I2430" s="9">
        <v>7750</v>
      </c>
      <c r="J2430" s="10">
        <v>4262.5</v>
      </c>
      <c r="K2430" s="10">
        <v>1705</v>
      </c>
      <c r="L2430" s="11">
        <v>0.4</v>
      </c>
      <c r="M2430" s="28">
        <v>2557.5</v>
      </c>
    </row>
    <row r="2431" spans="1:13" ht="15.75" customHeight="1" x14ac:dyDescent="0.25">
      <c r="A2431" s="6" t="s">
        <v>14</v>
      </c>
      <c r="B2431" s="6">
        <v>1185732</v>
      </c>
      <c r="C2431" s="7">
        <v>44448</v>
      </c>
      <c r="D2431" s="6" t="s">
        <v>46</v>
      </c>
      <c r="E2431" s="6" t="s">
        <v>90</v>
      </c>
      <c r="F2431" s="6" t="s">
        <v>91</v>
      </c>
      <c r="G2431" s="6" t="s">
        <v>18</v>
      </c>
      <c r="H2431" s="8">
        <v>0.50000000000000011</v>
      </c>
      <c r="I2431" s="9">
        <v>5750</v>
      </c>
      <c r="J2431" s="10">
        <v>2875.0000000000005</v>
      </c>
      <c r="K2431" s="10">
        <v>1006.2500000000001</v>
      </c>
      <c r="L2431" s="11">
        <v>0.35</v>
      </c>
      <c r="M2431" s="28">
        <v>1868.7500000000005</v>
      </c>
    </row>
    <row r="2432" spans="1:13" ht="15.75" customHeight="1" x14ac:dyDescent="0.25">
      <c r="A2432" s="6" t="s">
        <v>14</v>
      </c>
      <c r="B2432" s="6">
        <v>1185732</v>
      </c>
      <c r="C2432" s="7">
        <v>44448</v>
      </c>
      <c r="D2432" s="6" t="s">
        <v>46</v>
      </c>
      <c r="E2432" s="6" t="s">
        <v>90</v>
      </c>
      <c r="F2432" s="6" t="s">
        <v>91</v>
      </c>
      <c r="G2432" s="6" t="s">
        <v>19</v>
      </c>
      <c r="H2432" s="8">
        <v>0.25000000000000006</v>
      </c>
      <c r="I2432" s="9">
        <v>4750</v>
      </c>
      <c r="J2432" s="10">
        <v>1187.5000000000002</v>
      </c>
      <c r="K2432" s="10">
        <v>475.00000000000011</v>
      </c>
      <c r="L2432" s="11">
        <v>0.4</v>
      </c>
      <c r="M2432" s="28">
        <v>712.50000000000011</v>
      </c>
    </row>
    <row r="2433" spans="1:13" ht="15.75" customHeight="1" x14ac:dyDescent="0.25">
      <c r="A2433" s="6" t="s">
        <v>14</v>
      </c>
      <c r="B2433" s="6">
        <v>1185732</v>
      </c>
      <c r="C2433" s="7">
        <v>44448</v>
      </c>
      <c r="D2433" s="6" t="s">
        <v>46</v>
      </c>
      <c r="E2433" s="6" t="s">
        <v>90</v>
      </c>
      <c r="F2433" s="6" t="s">
        <v>91</v>
      </c>
      <c r="G2433" s="6" t="s">
        <v>20</v>
      </c>
      <c r="H2433" s="8">
        <v>0.25000000000000006</v>
      </c>
      <c r="I2433" s="9">
        <v>4500</v>
      </c>
      <c r="J2433" s="10">
        <v>1125.0000000000002</v>
      </c>
      <c r="K2433" s="10">
        <v>450.00000000000011</v>
      </c>
      <c r="L2433" s="11">
        <v>0.4</v>
      </c>
      <c r="M2433" s="28">
        <v>675.00000000000011</v>
      </c>
    </row>
    <row r="2434" spans="1:13" ht="15.75" customHeight="1" x14ac:dyDescent="0.25">
      <c r="A2434" s="6" t="s">
        <v>14</v>
      </c>
      <c r="B2434" s="6">
        <v>1185732</v>
      </c>
      <c r="C2434" s="7">
        <v>44448</v>
      </c>
      <c r="D2434" s="6" t="s">
        <v>46</v>
      </c>
      <c r="E2434" s="6" t="s">
        <v>90</v>
      </c>
      <c r="F2434" s="6" t="s">
        <v>91</v>
      </c>
      <c r="G2434" s="6" t="s">
        <v>21</v>
      </c>
      <c r="H2434" s="8">
        <v>0.35000000000000003</v>
      </c>
      <c r="I2434" s="9">
        <v>4500</v>
      </c>
      <c r="J2434" s="10">
        <v>1575.0000000000002</v>
      </c>
      <c r="K2434" s="10">
        <v>551.25</v>
      </c>
      <c r="L2434" s="11">
        <v>0.35</v>
      </c>
      <c r="M2434" s="28">
        <v>1023.7500000000002</v>
      </c>
    </row>
    <row r="2435" spans="1:13" ht="15.75" customHeight="1" x14ac:dyDescent="0.25">
      <c r="A2435" s="6" t="s">
        <v>14</v>
      </c>
      <c r="B2435" s="6">
        <v>1185732</v>
      </c>
      <c r="C2435" s="7">
        <v>44448</v>
      </c>
      <c r="D2435" s="6" t="s">
        <v>46</v>
      </c>
      <c r="E2435" s="6" t="s">
        <v>90</v>
      </c>
      <c r="F2435" s="6" t="s">
        <v>91</v>
      </c>
      <c r="G2435" s="6" t="s">
        <v>22</v>
      </c>
      <c r="H2435" s="8">
        <v>0.40000000000000008</v>
      </c>
      <c r="I2435" s="9">
        <v>5500</v>
      </c>
      <c r="J2435" s="10">
        <v>2200.0000000000005</v>
      </c>
      <c r="K2435" s="10">
        <v>1100.0000000000002</v>
      </c>
      <c r="L2435" s="11">
        <v>0.5</v>
      </c>
      <c r="M2435" s="28">
        <v>1100.0000000000002</v>
      </c>
    </row>
    <row r="2436" spans="1:13" ht="15.75" customHeight="1" x14ac:dyDescent="0.25">
      <c r="A2436" s="6" t="s">
        <v>14</v>
      </c>
      <c r="B2436" s="6">
        <v>1185732</v>
      </c>
      <c r="C2436" s="7">
        <v>44480</v>
      </c>
      <c r="D2436" s="6" t="s">
        <v>46</v>
      </c>
      <c r="E2436" s="6" t="s">
        <v>90</v>
      </c>
      <c r="F2436" s="6" t="s">
        <v>91</v>
      </c>
      <c r="G2436" s="6" t="s">
        <v>17</v>
      </c>
      <c r="H2436" s="8">
        <v>0.40000000000000008</v>
      </c>
      <c r="I2436" s="9">
        <v>7250</v>
      </c>
      <c r="J2436" s="10">
        <v>2900.0000000000005</v>
      </c>
      <c r="K2436" s="10">
        <v>1160.0000000000002</v>
      </c>
      <c r="L2436" s="11">
        <v>0.4</v>
      </c>
      <c r="M2436" s="28">
        <v>1740.0000000000002</v>
      </c>
    </row>
    <row r="2437" spans="1:13" ht="15.75" customHeight="1" x14ac:dyDescent="0.25">
      <c r="A2437" s="6" t="s">
        <v>14</v>
      </c>
      <c r="B2437" s="6">
        <v>1185732</v>
      </c>
      <c r="C2437" s="7">
        <v>44480</v>
      </c>
      <c r="D2437" s="6" t="s">
        <v>46</v>
      </c>
      <c r="E2437" s="6" t="s">
        <v>90</v>
      </c>
      <c r="F2437" s="6" t="s">
        <v>91</v>
      </c>
      <c r="G2437" s="6" t="s">
        <v>18</v>
      </c>
      <c r="H2437" s="8">
        <v>0.3000000000000001</v>
      </c>
      <c r="I2437" s="9">
        <v>5500</v>
      </c>
      <c r="J2437" s="10">
        <v>1650.0000000000005</v>
      </c>
      <c r="K2437" s="10">
        <v>577.50000000000011</v>
      </c>
      <c r="L2437" s="11">
        <v>0.35</v>
      </c>
      <c r="M2437" s="28">
        <v>1072.5000000000005</v>
      </c>
    </row>
    <row r="2438" spans="1:13" ht="15.75" customHeight="1" x14ac:dyDescent="0.25">
      <c r="A2438" s="6" t="s">
        <v>14</v>
      </c>
      <c r="B2438" s="6">
        <v>1185732</v>
      </c>
      <c r="C2438" s="7">
        <v>44480</v>
      </c>
      <c r="D2438" s="6" t="s">
        <v>46</v>
      </c>
      <c r="E2438" s="6" t="s">
        <v>90</v>
      </c>
      <c r="F2438" s="6" t="s">
        <v>91</v>
      </c>
      <c r="G2438" s="6" t="s">
        <v>19</v>
      </c>
      <c r="H2438" s="8">
        <v>0.3000000000000001</v>
      </c>
      <c r="I2438" s="9">
        <v>4250</v>
      </c>
      <c r="J2438" s="10">
        <v>1275.0000000000005</v>
      </c>
      <c r="K2438" s="10">
        <v>510.00000000000023</v>
      </c>
      <c r="L2438" s="11">
        <v>0.4</v>
      </c>
      <c r="M2438" s="28">
        <v>765.00000000000023</v>
      </c>
    </row>
    <row r="2439" spans="1:13" ht="15.75" customHeight="1" x14ac:dyDescent="0.25">
      <c r="A2439" s="6" t="s">
        <v>14</v>
      </c>
      <c r="B2439" s="6">
        <v>1185732</v>
      </c>
      <c r="C2439" s="7">
        <v>44480</v>
      </c>
      <c r="D2439" s="6" t="s">
        <v>46</v>
      </c>
      <c r="E2439" s="6" t="s">
        <v>90</v>
      </c>
      <c r="F2439" s="6" t="s">
        <v>91</v>
      </c>
      <c r="G2439" s="6" t="s">
        <v>20</v>
      </c>
      <c r="H2439" s="8">
        <v>0.3000000000000001</v>
      </c>
      <c r="I2439" s="9">
        <v>4000</v>
      </c>
      <c r="J2439" s="10">
        <v>1200.0000000000005</v>
      </c>
      <c r="K2439" s="10">
        <v>480.00000000000023</v>
      </c>
      <c r="L2439" s="11">
        <v>0.4</v>
      </c>
      <c r="M2439" s="28">
        <v>720.00000000000023</v>
      </c>
    </row>
    <row r="2440" spans="1:13" ht="15.75" customHeight="1" x14ac:dyDescent="0.25">
      <c r="A2440" s="6" t="s">
        <v>14</v>
      </c>
      <c r="B2440" s="6">
        <v>1185732</v>
      </c>
      <c r="C2440" s="7">
        <v>44480</v>
      </c>
      <c r="D2440" s="6" t="s">
        <v>46</v>
      </c>
      <c r="E2440" s="6" t="s">
        <v>90</v>
      </c>
      <c r="F2440" s="6" t="s">
        <v>91</v>
      </c>
      <c r="G2440" s="6" t="s">
        <v>21</v>
      </c>
      <c r="H2440" s="8">
        <v>0.40000000000000008</v>
      </c>
      <c r="I2440" s="9">
        <v>4000</v>
      </c>
      <c r="J2440" s="10">
        <v>1600.0000000000002</v>
      </c>
      <c r="K2440" s="10">
        <v>560</v>
      </c>
      <c r="L2440" s="11">
        <v>0.35</v>
      </c>
      <c r="M2440" s="28">
        <v>1040.0000000000002</v>
      </c>
    </row>
    <row r="2441" spans="1:13" ht="15.75" customHeight="1" x14ac:dyDescent="0.25">
      <c r="A2441" s="6" t="s">
        <v>14</v>
      </c>
      <c r="B2441" s="6">
        <v>1185732</v>
      </c>
      <c r="C2441" s="7">
        <v>44480</v>
      </c>
      <c r="D2441" s="6" t="s">
        <v>46</v>
      </c>
      <c r="E2441" s="6" t="s">
        <v>90</v>
      </c>
      <c r="F2441" s="6" t="s">
        <v>91</v>
      </c>
      <c r="G2441" s="6" t="s">
        <v>22</v>
      </c>
      <c r="H2441" s="8">
        <v>0.4</v>
      </c>
      <c r="I2441" s="9">
        <v>5250</v>
      </c>
      <c r="J2441" s="10">
        <v>2100</v>
      </c>
      <c r="K2441" s="10">
        <v>1050</v>
      </c>
      <c r="L2441" s="11">
        <v>0.5</v>
      </c>
      <c r="M2441" s="28">
        <v>1050</v>
      </c>
    </row>
    <row r="2442" spans="1:13" ht="15.75" customHeight="1" x14ac:dyDescent="0.25">
      <c r="A2442" s="6" t="s">
        <v>14</v>
      </c>
      <c r="B2442" s="6">
        <v>1185732</v>
      </c>
      <c r="C2442" s="7">
        <v>44510</v>
      </c>
      <c r="D2442" s="6" t="s">
        <v>46</v>
      </c>
      <c r="E2442" s="6" t="s">
        <v>90</v>
      </c>
      <c r="F2442" s="6" t="s">
        <v>91</v>
      </c>
      <c r="G2442" s="6" t="s">
        <v>17</v>
      </c>
      <c r="H2442" s="8">
        <v>0.35000000000000009</v>
      </c>
      <c r="I2442" s="9">
        <v>6750</v>
      </c>
      <c r="J2442" s="10">
        <v>2362.5000000000005</v>
      </c>
      <c r="K2442" s="10">
        <v>945.00000000000023</v>
      </c>
      <c r="L2442" s="11">
        <v>0.4</v>
      </c>
      <c r="M2442" s="28">
        <v>1417.5000000000002</v>
      </c>
    </row>
    <row r="2443" spans="1:13" ht="15.75" customHeight="1" x14ac:dyDescent="0.25">
      <c r="A2443" s="6" t="s">
        <v>14</v>
      </c>
      <c r="B2443" s="6">
        <v>1185732</v>
      </c>
      <c r="C2443" s="7">
        <v>44510</v>
      </c>
      <c r="D2443" s="6" t="s">
        <v>46</v>
      </c>
      <c r="E2443" s="6" t="s">
        <v>90</v>
      </c>
      <c r="F2443" s="6" t="s">
        <v>91</v>
      </c>
      <c r="G2443" s="6" t="s">
        <v>18</v>
      </c>
      <c r="H2443" s="8">
        <v>0.25000000000000011</v>
      </c>
      <c r="I2443" s="9">
        <v>5000</v>
      </c>
      <c r="J2443" s="10">
        <v>1250.0000000000005</v>
      </c>
      <c r="K2443" s="10">
        <v>437.50000000000011</v>
      </c>
      <c r="L2443" s="11">
        <v>0.35</v>
      </c>
      <c r="M2443" s="28">
        <v>812.50000000000034</v>
      </c>
    </row>
    <row r="2444" spans="1:13" ht="15.75" customHeight="1" x14ac:dyDescent="0.25">
      <c r="A2444" s="6" t="s">
        <v>14</v>
      </c>
      <c r="B2444" s="6">
        <v>1185732</v>
      </c>
      <c r="C2444" s="7">
        <v>44510</v>
      </c>
      <c r="D2444" s="6" t="s">
        <v>46</v>
      </c>
      <c r="E2444" s="6" t="s">
        <v>90</v>
      </c>
      <c r="F2444" s="6" t="s">
        <v>91</v>
      </c>
      <c r="G2444" s="6" t="s">
        <v>19</v>
      </c>
      <c r="H2444" s="8">
        <v>0.35000000000000014</v>
      </c>
      <c r="I2444" s="9">
        <v>4450</v>
      </c>
      <c r="J2444" s="10">
        <v>1557.5000000000007</v>
      </c>
      <c r="K2444" s="10">
        <v>623.00000000000034</v>
      </c>
      <c r="L2444" s="11">
        <v>0.4</v>
      </c>
      <c r="M2444" s="28">
        <v>934.50000000000034</v>
      </c>
    </row>
    <row r="2445" spans="1:13" ht="15.75" customHeight="1" x14ac:dyDescent="0.25">
      <c r="A2445" s="6" t="s">
        <v>14</v>
      </c>
      <c r="B2445" s="6">
        <v>1185732</v>
      </c>
      <c r="C2445" s="7">
        <v>44510</v>
      </c>
      <c r="D2445" s="6" t="s">
        <v>46</v>
      </c>
      <c r="E2445" s="6" t="s">
        <v>90</v>
      </c>
      <c r="F2445" s="6" t="s">
        <v>91</v>
      </c>
      <c r="G2445" s="6" t="s">
        <v>20</v>
      </c>
      <c r="H2445" s="8">
        <v>0.65000000000000024</v>
      </c>
      <c r="I2445" s="9">
        <v>5000</v>
      </c>
      <c r="J2445" s="10">
        <v>3250.0000000000014</v>
      </c>
      <c r="K2445" s="10">
        <v>1300.0000000000007</v>
      </c>
      <c r="L2445" s="11">
        <v>0.4</v>
      </c>
      <c r="M2445" s="28">
        <v>1950.0000000000007</v>
      </c>
    </row>
    <row r="2446" spans="1:13" ht="15.75" customHeight="1" x14ac:dyDescent="0.25">
      <c r="A2446" s="6" t="s">
        <v>14</v>
      </c>
      <c r="B2446" s="6">
        <v>1185732</v>
      </c>
      <c r="C2446" s="7">
        <v>44510</v>
      </c>
      <c r="D2446" s="6" t="s">
        <v>46</v>
      </c>
      <c r="E2446" s="6" t="s">
        <v>90</v>
      </c>
      <c r="F2446" s="6" t="s">
        <v>91</v>
      </c>
      <c r="G2446" s="6" t="s">
        <v>21</v>
      </c>
      <c r="H2446" s="8">
        <v>0.80000000000000016</v>
      </c>
      <c r="I2446" s="9">
        <v>4750</v>
      </c>
      <c r="J2446" s="10">
        <v>3800.0000000000009</v>
      </c>
      <c r="K2446" s="10">
        <v>1330.0000000000002</v>
      </c>
      <c r="L2446" s="11">
        <v>0.35</v>
      </c>
      <c r="M2446" s="28">
        <v>2470.0000000000009</v>
      </c>
    </row>
    <row r="2447" spans="1:13" ht="15.75" customHeight="1" x14ac:dyDescent="0.25">
      <c r="A2447" s="6" t="s">
        <v>14</v>
      </c>
      <c r="B2447" s="6">
        <v>1185732</v>
      </c>
      <c r="C2447" s="7">
        <v>44510</v>
      </c>
      <c r="D2447" s="6" t="s">
        <v>46</v>
      </c>
      <c r="E2447" s="6" t="s">
        <v>90</v>
      </c>
      <c r="F2447" s="6" t="s">
        <v>91</v>
      </c>
      <c r="G2447" s="6" t="s">
        <v>22</v>
      </c>
      <c r="H2447" s="8">
        <v>0.8</v>
      </c>
      <c r="I2447" s="9">
        <v>5750</v>
      </c>
      <c r="J2447" s="10">
        <v>4600</v>
      </c>
      <c r="K2447" s="10">
        <v>2300</v>
      </c>
      <c r="L2447" s="11">
        <v>0.5</v>
      </c>
      <c r="M2447" s="28">
        <v>2300</v>
      </c>
    </row>
    <row r="2448" spans="1:13" ht="15.75" customHeight="1" x14ac:dyDescent="0.25">
      <c r="A2448" s="6" t="s">
        <v>14</v>
      </c>
      <c r="B2448" s="6">
        <v>1185732</v>
      </c>
      <c r="C2448" s="7">
        <v>44539</v>
      </c>
      <c r="D2448" s="6" t="s">
        <v>46</v>
      </c>
      <c r="E2448" s="6" t="s">
        <v>90</v>
      </c>
      <c r="F2448" s="6" t="s">
        <v>91</v>
      </c>
      <c r="G2448" s="6" t="s">
        <v>17</v>
      </c>
      <c r="H2448" s="8">
        <v>0.75000000000000011</v>
      </c>
      <c r="I2448" s="9">
        <v>8250</v>
      </c>
      <c r="J2448" s="10">
        <v>6187.5000000000009</v>
      </c>
      <c r="K2448" s="10">
        <v>2475.0000000000005</v>
      </c>
      <c r="L2448" s="11">
        <v>0.4</v>
      </c>
      <c r="M2448" s="28">
        <v>3712.5000000000005</v>
      </c>
    </row>
    <row r="2449" spans="1:13" ht="15.75" customHeight="1" x14ac:dyDescent="0.25">
      <c r="A2449" s="6" t="s">
        <v>14</v>
      </c>
      <c r="B2449" s="6">
        <v>1185732</v>
      </c>
      <c r="C2449" s="7">
        <v>44539</v>
      </c>
      <c r="D2449" s="6" t="s">
        <v>46</v>
      </c>
      <c r="E2449" s="6" t="s">
        <v>90</v>
      </c>
      <c r="F2449" s="6" t="s">
        <v>91</v>
      </c>
      <c r="G2449" s="6" t="s">
        <v>18</v>
      </c>
      <c r="H2449" s="8">
        <v>0.65000000000000013</v>
      </c>
      <c r="I2449" s="9">
        <v>6250</v>
      </c>
      <c r="J2449" s="10">
        <v>4062.5000000000009</v>
      </c>
      <c r="K2449" s="10">
        <v>1421.8750000000002</v>
      </c>
      <c r="L2449" s="11">
        <v>0.35</v>
      </c>
      <c r="M2449" s="28">
        <v>2640.6250000000009</v>
      </c>
    </row>
    <row r="2450" spans="1:13" ht="15.75" customHeight="1" x14ac:dyDescent="0.25">
      <c r="A2450" s="6" t="s">
        <v>14</v>
      </c>
      <c r="B2450" s="6">
        <v>1185732</v>
      </c>
      <c r="C2450" s="7">
        <v>44539</v>
      </c>
      <c r="D2450" s="6" t="s">
        <v>46</v>
      </c>
      <c r="E2450" s="6" t="s">
        <v>90</v>
      </c>
      <c r="F2450" s="6" t="s">
        <v>91</v>
      </c>
      <c r="G2450" s="6" t="s">
        <v>19</v>
      </c>
      <c r="H2450" s="8">
        <v>0.65000000000000013</v>
      </c>
      <c r="I2450" s="9">
        <v>5750</v>
      </c>
      <c r="J2450" s="10">
        <v>3737.5000000000009</v>
      </c>
      <c r="K2450" s="10">
        <v>1495.0000000000005</v>
      </c>
      <c r="L2450" s="11">
        <v>0.4</v>
      </c>
      <c r="M2450" s="28">
        <v>2242.5000000000005</v>
      </c>
    </row>
    <row r="2451" spans="1:13" ht="15.75" customHeight="1" x14ac:dyDescent="0.25">
      <c r="A2451" s="6" t="s">
        <v>14</v>
      </c>
      <c r="B2451" s="6">
        <v>1185732</v>
      </c>
      <c r="C2451" s="7">
        <v>44539</v>
      </c>
      <c r="D2451" s="6" t="s">
        <v>46</v>
      </c>
      <c r="E2451" s="6" t="s">
        <v>90</v>
      </c>
      <c r="F2451" s="6" t="s">
        <v>91</v>
      </c>
      <c r="G2451" s="6" t="s">
        <v>20</v>
      </c>
      <c r="H2451" s="8">
        <v>0.65000000000000013</v>
      </c>
      <c r="I2451" s="9">
        <v>5250</v>
      </c>
      <c r="J2451" s="10">
        <v>3412.5000000000009</v>
      </c>
      <c r="K2451" s="10">
        <v>1365.0000000000005</v>
      </c>
      <c r="L2451" s="11">
        <v>0.4</v>
      </c>
      <c r="M2451" s="28">
        <v>2047.5000000000005</v>
      </c>
    </row>
    <row r="2452" spans="1:13" ht="15.75" customHeight="1" x14ac:dyDescent="0.25">
      <c r="A2452" s="6" t="s">
        <v>14</v>
      </c>
      <c r="B2452" s="6">
        <v>1185732</v>
      </c>
      <c r="C2452" s="7">
        <v>44539</v>
      </c>
      <c r="D2452" s="6" t="s">
        <v>46</v>
      </c>
      <c r="E2452" s="6" t="s">
        <v>90</v>
      </c>
      <c r="F2452" s="6" t="s">
        <v>91</v>
      </c>
      <c r="G2452" s="6" t="s">
        <v>21</v>
      </c>
      <c r="H2452" s="8">
        <v>0.75000000000000011</v>
      </c>
      <c r="I2452" s="9">
        <v>5250</v>
      </c>
      <c r="J2452" s="10">
        <v>3937.5000000000005</v>
      </c>
      <c r="K2452" s="10">
        <v>1378.125</v>
      </c>
      <c r="L2452" s="11">
        <v>0.35</v>
      </c>
      <c r="M2452" s="28">
        <v>2559.3750000000005</v>
      </c>
    </row>
    <row r="2453" spans="1:13" ht="15.75" customHeight="1" x14ac:dyDescent="0.25">
      <c r="A2453" s="6" t="s">
        <v>14</v>
      </c>
      <c r="B2453" s="6">
        <v>1185732</v>
      </c>
      <c r="C2453" s="7">
        <v>44539</v>
      </c>
      <c r="D2453" s="6" t="s">
        <v>46</v>
      </c>
      <c r="E2453" s="6" t="s">
        <v>90</v>
      </c>
      <c r="F2453" s="6" t="s">
        <v>91</v>
      </c>
      <c r="G2453" s="6" t="s">
        <v>22</v>
      </c>
      <c r="H2453" s="8">
        <v>0.8</v>
      </c>
      <c r="I2453" s="9">
        <v>6250</v>
      </c>
      <c r="J2453" s="10">
        <v>5000</v>
      </c>
      <c r="K2453" s="10">
        <v>2500</v>
      </c>
      <c r="L2453" s="11">
        <v>0.5</v>
      </c>
      <c r="M2453" s="28">
        <v>2500</v>
      </c>
    </row>
    <row r="2454" spans="1:13" ht="15.75" customHeight="1" x14ac:dyDescent="0.25">
      <c r="A2454" s="6" t="s">
        <v>14</v>
      </c>
      <c r="B2454" s="6">
        <v>1185732</v>
      </c>
      <c r="C2454" s="7">
        <v>44218</v>
      </c>
      <c r="D2454" s="6" t="s">
        <v>33</v>
      </c>
      <c r="E2454" s="6" t="s">
        <v>92</v>
      </c>
      <c r="F2454" s="6" t="s">
        <v>93</v>
      </c>
      <c r="G2454" s="6" t="s">
        <v>17</v>
      </c>
      <c r="H2454" s="8">
        <v>0.4</v>
      </c>
      <c r="I2454" s="9">
        <v>5000</v>
      </c>
      <c r="J2454" s="10">
        <v>2000</v>
      </c>
      <c r="K2454" s="10">
        <v>800</v>
      </c>
      <c r="L2454" s="11">
        <v>0.4</v>
      </c>
      <c r="M2454" s="28">
        <v>1200</v>
      </c>
    </row>
    <row r="2455" spans="1:13" ht="15.75" customHeight="1" x14ac:dyDescent="0.25">
      <c r="A2455" s="6" t="s">
        <v>14</v>
      </c>
      <c r="B2455" s="6">
        <v>1185732</v>
      </c>
      <c r="C2455" s="7">
        <v>44218</v>
      </c>
      <c r="D2455" s="6" t="s">
        <v>33</v>
      </c>
      <c r="E2455" s="6" t="s">
        <v>92</v>
      </c>
      <c r="F2455" s="6" t="s">
        <v>93</v>
      </c>
      <c r="G2455" s="6" t="s">
        <v>18</v>
      </c>
      <c r="H2455" s="8">
        <v>0.4</v>
      </c>
      <c r="I2455" s="9">
        <v>3000</v>
      </c>
      <c r="J2455" s="10">
        <v>1200</v>
      </c>
      <c r="K2455" s="10">
        <v>420</v>
      </c>
      <c r="L2455" s="11">
        <v>0.35</v>
      </c>
      <c r="M2455" s="28">
        <v>780</v>
      </c>
    </row>
    <row r="2456" spans="1:13" ht="15.75" customHeight="1" x14ac:dyDescent="0.25">
      <c r="A2456" s="6" t="s">
        <v>14</v>
      </c>
      <c r="B2456" s="6">
        <v>1185732</v>
      </c>
      <c r="C2456" s="7">
        <v>44218</v>
      </c>
      <c r="D2456" s="6" t="s">
        <v>33</v>
      </c>
      <c r="E2456" s="6" t="s">
        <v>92</v>
      </c>
      <c r="F2456" s="6" t="s">
        <v>93</v>
      </c>
      <c r="G2456" s="6" t="s">
        <v>19</v>
      </c>
      <c r="H2456" s="8">
        <v>0.30000000000000004</v>
      </c>
      <c r="I2456" s="9">
        <v>3000</v>
      </c>
      <c r="J2456" s="10">
        <v>900.00000000000011</v>
      </c>
      <c r="K2456" s="10">
        <v>360.00000000000006</v>
      </c>
      <c r="L2456" s="11">
        <v>0.4</v>
      </c>
      <c r="M2456" s="28">
        <v>540</v>
      </c>
    </row>
    <row r="2457" spans="1:13" ht="15.75" customHeight="1" x14ac:dyDescent="0.25">
      <c r="A2457" s="6" t="s">
        <v>14</v>
      </c>
      <c r="B2457" s="6">
        <v>1185732</v>
      </c>
      <c r="C2457" s="7">
        <v>44218</v>
      </c>
      <c r="D2457" s="6" t="s">
        <v>33</v>
      </c>
      <c r="E2457" s="6" t="s">
        <v>92</v>
      </c>
      <c r="F2457" s="6" t="s">
        <v>93</v>
      </c>
      <c r="G2457" s="6" t="s">
        <v>20</v>
      </c>
      <c r="H2457" s="8">
        <v>0.35000000000000003</v>
      </c>
      <c r="I2457" s="9">
        <v>1500</v>
      </c>
      <c r="J2457" s="10">
        <v>525</v>
      </c>
      <c r="K2457" s="10">
        <v>210</v>
      </c>
      <c r="L2457" s="11">
        <v>0.4</v>
      </c>
      <c r="M2457" s="28">
        <v>315</v>
      </c>
    </row>
    <row r="2458" spans="1:13" ht="15.75" customHeight="1" x14ac:dyDescent="0.25">
      <c r="A2458" s="6" t="s">
        <v>14</v>
      </c>
      <c r="B2458" s="6">
        <v>1185732</v>
      </c>
      <c r="C2458" s="7">
        <v>44218</v>
      </c>
      <c r="D2458" s="6" t="s">
        <v>33</v>
      </c>
      <c r="E2458" s="6" t="s">
        <v>92</v>
      </c>
      <c r="F2458" s="6" t="s">
        <v>93</v>
      </c>
      <c r="G2458" s="6" t="s">
        <v>21</v>
      </c>
      <c r="H2458" s="8">
        <v>0.49999999999999994</v>
      </c>
      <c r="I2458" s="9">
        <v>2000</v>
      </c>
      <c r="J2458" s="10">
        <v>999.99999999999989</v>
      </c>
      <c r="K2458" s="10">
        <v>349.99999999999994</v>
      </c>
      <c r="L2458" s="11">
        <v>0.35</v>
      </c>
      <c r="M2458" s="28">
        <v>650</v>
      </c>
    </row>
    <row r="2459" spans="1:13" ht="15.75" customHeight="1" x14ac:dyDescent="0.25">
      <c r="A2459" s="6" t="s">
        <v>14</v>
      </c>
      <c r="B2459" s="6">
        <v>1185732</v>
      </c>
      <c r="C2459" s="7">
        <v>44218</v>
      </c>
      <c r="D2459" s="6" t="s">
        <v>33</v>
      </c>
      <c r="E2459" s="6" t="s">
        <v>92</v>
      </c>
      <c r="F2459" s="6" t="s">
        <v>93</v>
      </c>
      <c r="G2459" s="6" t="s">
        <v>22</v>
      </c>
      <c r="H2459" s="8">
        <v>0.4</v>
      </c>
      <c r="I2459" s="9">
        <v>3000</v>
      </c>
      <c r="J2459" s="10">
        <v>1200</v>
      </c>
      <c r="K2459" s="10">
        <v>480</v>
      </c>
      <c r="L2459" s="11">
        <v>0.4</v>
      </c>
      <c r="M2459" s="28">
        <v>720</v>
      </c>
    </row>
    <row r="2460" spans="1:13" ht="15.75" customHeight="1" x14ac:dyDescent="0.25">
      <c r="A2460" s="6" t="s">
        <v>14</v>
      </c>
      <c r="B2460" s="6">
        <v>1185732</v>
      </c>
      <c r="C2460" s="7">
        <v>44249</v>
      </c>
      <c r="D2460" s="6" t="s">
        <v>33</v>
      </c>
      <c r="E2460" s="6" t="s">
        <v>92</v>
      </c>
      <c r="F2460" s="6" t="s">
        <v>93</v>
      </c>
      <c r="G2460" s="6" t="s">
        <v>17</v>
      </c>
      <c r="H2460" s="8">
        <v>0.4</v>
      </c>
      <c r="I2460" s="9">
        <v>5500</v>
      </c>
      <c r="J2460" s="10">
        <v>2200</v>
      </c>
      <c r="K2460" s="10">
        <v>880</v>
      </c>
      <c r="L2460" s="11">
        <v>0.4</v>
      </c>
      <c r="M2460" s="28">
        <v>1320</v>
      </c>
    </row>
    <row r="2461" spans="1:13" ht="15.75" customHeight="1" x14ac:dyDescent="0.25">
      <c r="A2461" s="6" t="s">
        <v>14</v>
      </c>
      <c r="B2461" s="6">
        <v>1185732</v>
      </c>
      <c r="C2461" s="7">
        <v>44249</v>
      </c>
      <c r="D2461" s="6" t="s">
        <v>33</v>
      </c>
      <c r="E2461" s="6" t="s">
        <v>92</v>
      </c>
      <c r="F2461" s="6" t="s">
        <v>93</v>
      </c>
      <c r="G2461" s="6" t="s">
        <v>18</v>
      </c>
      <c r="H2461" s="8">
        <v>0.4</v>
      </c>
      <c r="I2461" s="9">
        <v>2000</v>
      </c>
      <c r="J2461" s="10">
        <v>800</v>
      </c>
      <c r="K2461" s="10">
        <v>280</v>
      </c>
      <c r="L2461" s="11">
        <v>0.35</v>
      </c>
      <c r="M2461" s="28">
        <v>520</v>
      </c>
    </row>
    <row r="2462" spans="1:13" ht="15.75" customHeight="1" x14ac:dyDescent="0.25">
      <c r="A2462" s="6" t="s">
        <v>14</v>
      </c>
      <c r="B2462" s="6">
        <v>1185732</v>
      </c>
      <c r="C2462" s="7">
        <v>44249</v>
      </c>
      <c r="D2462" s="6" t="s">
        <v>33</v>
      </c>
      <c r="E2462" s="6" t="s">
        <v>92</v>
      </c>
      <c r="F2462" s="6" t="s">
        <v>93</v>
      </c>
      <c r="G2462" s="6" t="s">
        <v>19</v>
      </c>
      <c r="H2462" s="8">
        <v>0.30000000000000004</v>
      </c>
      <c r="I2462" s="9">
        <v>2500</v>
      </c>
      <c r="J2462" s="10">
        <v>750.00000000000011</v>
      </c>
      <c r="K2462" s="10">
        <v>300.00000000000006</v>
      </c>
      <c r="L2462" s="11">
        <v>0.4</v>
      </c>
      <c r="M2462" s="28">
        <v>450.00000000000006</v>
      </c>
    </row>
    <row r="2463" spans="1:13" ht="15.75" customHeight="1" x14ac:dyDescent="0.25">
      <c r="A2463" s="6" t="s">
        <v>14</v>
      </c>
      <c r="B2463" s="6">
        <v>1185732</v>
      </c>
      <c r="C2463" s="7">
        <v>44249</v>
      </c>
      <c r="D2463" s="6" t="s">
        <v>33</v>
      </c>
      <c r="E2463" s="6" t="s">
        <v>92</v>
      </c>
      <c r="F2463" s="6" t="s">
        <v>93</v>
      </c>
      <c r="G2463" s="6" t="s">
        <v>20</v>
      </c>
      <c r="H2463" s="8">
        <v>0.35000000000000003</v>
      </c>
      <c r="I2463" s="9">
        <v>1250</v>
      </c>
      <c r="J2463" s="10">
        <v>437.50000000000006</v>
      </c>
      <c r="K2463" s="10">
        <v>175.00000000000003</v>
      </c>
      <c r="L2463" s="11">
        <v>0.4</v>
      </c>
      <c r="M2463" s="28">
        <v>262.5</v>
      </c>
    </row>
    <row r="2464" spans="1:13" ht="15.75" customHeight="1" x14ac:dyDescent="0.25">
      <c r="A2464" s="6" t="s">
        <v>14</v>
      </c>
      <c r="B2464" s="6">
        <v>1185732</v>
      </c>
      <c r="C2464" s="7">
        <v>44249</v>
      </c>
      <c r="D2464" s="6" t="s">
        <v>33</v>
      </c>
      <c r="E2464" s="6" t="s">
        <v>92</v>
      </c>
      <c r="F2464" s="6" t="s">
        <v>93</v>
      </c>
      <c r="G2464" s="6" t="s">
        <v>21</v>
      </c>
      <c r="H2464" s="8">
        <v>0.49999999999999994</v>
      </c>
      <c r="I2464" s="9">
        <v>2000</v>
      </c>
      <c r="J2464" s="10">
        <v>999.99999999999989</v>
      </c>
      <c r="K2464" s="10">
        <v>349.99999999999994</v>
      </c>
      <c r="L2464" s="11">
        <v>0.35</v>
      </c>
      <c r="M2464" s="28">
        <v>650</v>
      </c>
    </row>
    <row r="2465" spans="1:13" ht="15.75" customHeight="1" x14ac:dyDescent="0.25">
      <c r="A2465" s="6" t="s">
        <v>14</v>
      </c>
      <c r="B2465" s="6">
        <v>1185732</v>
      </c>
      <c r="C2465" s="7">
        <v>44249</v>
      </c>
      <c r="D2465" s="6" t="s">
        <v>33</v>
      </c>
      <c r="E2465" s="6" t="s">
        <v>92</v>
      </c>
      <c r="F2465" s="6" t="s">
        <v>93</v>
      </c>
      <c r="G2465" s="6" t="s">
        <v>22</v>
      </c>
      <c r="H2465" s="8">
        <v>0.4</v>
      </c>
      <c r="I2465" s="9">
        <v>3000</v>
      </c>
      <c r="J2465" s="10">
        <v>1200</v>
      </c>
      <c r="K2465" s="10">
        <v>480</v>
      </c>
      <c r="L2465" s="11">
        <v>0.4</v>
      </c>
      <c r="M2465" s="28">
        <v>720</v>
      </c>
    </row>
    <row r="2466" spans="1:13" ht="15.75" customHeight="1" x14ac:dyDescent="0.25">
      <c r="A2466" s="6" t="s">
        <v>14</v>
      </c>
      <c r="B2466" s="6">
        <v>1185732</v>
      </c>
      <c r="C2466" s="7">
        <v>44276</v>
      </c>
      <c r="D2466" s="6" t="s">
        <v>33</v>
      </c>
      <c r="E2466" s="6" t="s">
        <v>92</v>
      </c>
      <c r="F2466" s="6" t="s">
        <v>93</v>
      </c>
      <c r="G2466" s="6" t="s">
        <v>17</v>
      </c>
      <c r="H2466" s="8">
        <v>0.45</v>
      </c>
      <c r="I2466" s="9">
        <v>5200</v>
      </c>
      <c r="J2466" s="10">
        <v>2340</v>
      </c>
      <c r="K2466" s="10">
        <v>936</v>
      </c>
      <c r="L2466" s="11">
        <v>0.4</v>
      </c>
      <c r="M2466" s="28">
        <v>1404</v>
      </c>
    </row>
    <row r="2467" spans="1:13" ht="15.75" customHeight="1" x14ac:dyDescent="0.25">
      <c r="A2467" s="6" t="s">
        <v>14</v>
      </c>
      <c r="B2467" s="6">
        <v>1185732</v>
      </c>
      <c r="C2467" s="7">
        <v>44276</v>
      </c>
      <c r="D2467" s="6" t="s">
        <v>33</v>
      </c>
      <c r="E2467" s="6" t="s">
        <v>92</v>
      </c>
      <c r="F2467" s="6" t="s">
        <v>93</v>
      </c>
      <c r="G2467" s="6" t="s">
        <v>18</v>
      </c>
      <c r="H2467" s="8">
        <v>0.45</v>
      </c>
      <c r="I2467" s="9">
        <v>2250</v>
      </c>
      <c r="J2467" s="10">
        <v>1012.5</v>
      </c>
      <c r="K2467" s="10">
        <v>354.375</v>
      </c>
      <c r="L2467" s="11">
        <v>0.35</v>
      </c>
      <c r="M2467" s="28">
        <v>658.125</v>
      </c>
    </row>
    <row r="2468" spans="1:13" ht="15.75" customHeight="1" x14ac:dyDescent="0.25">
      <c r="A2468" s="6" t="s">
        <v>14</v>
      </c>
      <c r="B2468" s="6">
        <v>1185732</v>
      </c>
      <c r="C2468" s="7">
        <v>44276</v>
      </c>
      <c r="D2468" s="6" t="s">
        <v>33</v>
      </c>
      <c r="E2468" s="6" t="s">
        <v>92</v>
      </c>
      <c r="F2468" s="6" t="s">
        <v>93</v>
      </c>
      <c r="G2468" s="6" t="s">
        <v>19</v>
      </c>
      <c r="H2468" s="8">
        <v>0.35000000000000003</v>
      </c>
      <c r="I2468" s="9">
        <v>2500</v>
      </c>
      <c r="J2468" s="10">
        <v>875.00000000000011</v>
      </c>
      <c r="K2468" s="10">
        <v>350.00000000000006</v>
      </c>
      <c r="L2468" s="11">
        <v>0.4</v>
      </c>
      <c r="M2468" s="28">
        <v>525</v>
      </c>
    </row>
    <row r="2469" spans="1:13" ht="15.75" customHeight="1" x14ac:dyDescent="0.25">
      <c r="A2469" s="6" t="s">
        <v>14</v>
      </c>
      <c r="B2469" s="6">
        <v>1185732</v>
      </c>
      <c r="C2469" s="7">
        <v>44276</v>
      </c>
      <c r="D2469" s="6" t="s">
        <v>33</v>
      </c>
      <c r="E2469" s="6" t="s">
        <v>92</v>
      </c>
      <c r="F2469" s="6" t="s">
        <v>93</v>
      </c>
      <c r="G2469" s="6" t="s">
        <v>20</v>
      </c>
      <c r="H2469" s="8">
        <v>0.4</v>
      </c>
      <c r="I2469" s="9">
        <v>1000</v>
      </c>
      <c r="J2469" s="10">
        <v>400</v>
      </c>
      <c r="K2469" s="10">
        <v>160</v>
      </c>
      <c r="L2469" s="11">
        <v>0.4</v>
      </c>
      <c r="M2469" s="28">
        <v>240</v>
      </c>
    </row>
    <row r="2470" spans="1:13" ht="15.75" customHeight="1" x14ac:dyDescent="0.25">
      <c r="A2470" s="6" t="s">
        <v>14</v>
      </c>
      <c r="B2470" s="6">
        <v>1185732</v>
      </c>
      <c r="C2470" s="7">
        <v>44276</v>
      </c>
      <c r="D2470" s="6" t="s">
        <v>33</v>
      </c>
      <c r="E2470" s="6" t="s">
        <v>92</v>
      </c>
      <c r="F2470" s="6" t="s">
        <v>93</v>
      </c>
      <c r="G2470" s="6" t="s">
        <v>21</v>
      </c>
      <c r="H2470" s="8">
        <v>0.54999999999999993</v>
      </c>
      <c r="I2470" s="9">
        <v>1500</v>
      </c>
      <c r="J2470" s="10">
        <v>824.99999999999989</v>
      </c>
      <c r="K2470" s="10">
        <v>288.74999999999994</v>
      </c>
      <c r="L2470" s="11">
        <v>0.35</v>
      </c>
      <c r="M2470" s="28">
        <v>536.25</v>
      </c>
    </row>
    <row r="2471" spans="1:13" ht="15.75" customHeight="1" x14ac:dyDescent="0.25">
      <c r="A2471" s="6" t="s">
        <v>14</v>
      </c>
      <c r="B2471" s="6">
        <v>1185732</v>
      </c>
      <c r="C2471" s="7">
        <v>44276</v>
      </c>
      <c r="D2471" s="6" t="s">
        <v>33</v>
      </c>
      <c r="E2471" s="6" t="s">
        <v>92</v>
      </c>
      <c r="F2471" s="6" t="s">
        <v>93</v>
      </c>
      <c r="G2471" s="6" t="s">
        <v>22</v>
      </c>
      <c r="H2471" s="8">
        <v>0.45</v>
      </c>
      <c r="I2471" s="9">
        <v>2500</v>
      </c>
      <c r="J2471" s="10">
        <v>1125</v>
      </c>
      <c r="K2471" s="10">
        <v>450</v>
      </c>
      <c r="L2471" s="11">
        <v>0.4</v>
      </c>
      <c r="M2471" s="28">
        <v>675</v>
      </c>
    </row>
    <row r="2472" spans="1:13" ht="15.75" customHeight="1" x14ac:dyDescent="0.25">
      <c r="A2472" s="6" t="s">
        <v>14</v>
      </c>
      <c r="B2472" s="6">
        <v>1185732</v>
      </c>
      <c r="C2472" s="7">
        <v>44308</v>
      </c>
      <c r="D2472" s="6" t="s">
        <v>33</v>
      </c>
      <c r="E2472" s="6" t="s">
        <v>92</v>
      </c>
      <c r="F2472" s="6" t="s">
        <v>93</v>
      </c>
      <c r="G2472" s="6" t="s">
        <v>17</v>
      </c>
      <c r="H2472" s="8">
        <v>0.45</v>
      </c>
      <c r="I2472" s="9">
        <v>4750</v>
      </c>
      <c r="J2472" s="10">
        <v>2137.5</v>
      </c>
      <c r="K2472" s="10">
        <v>855</v>
      </c>
      <c r="L2472" s="11">
        <v>0.4</v>
      </c>
      <c r="M2472" s="28">
        <v>1282.5</v>
      </c>
    </row>
    <row r="2473" spans="1:13" ht="15.75" customHeight="1" x14ac:dyDescent="0.25">
      <c r="A2473" s="6" t="s">
        <v>14</v>
      </c>
      <c r="B2473" s="6">
        <v>1185732</v>
      </c>
      <c r="C2473" s="7">
        <v>44308</v>
      </c>
      <c r="D2473" s="6" t="s">
        <v>33</v>
      </c>
      <c r="E2473" s="6" t="s">
        <v>92</v>
      </c>
      <c r="F2473" s="6" t="s">
        <v>93</v>
      </c>
      <c r="G2473" s="6" t="s">
        <v>18</v>
      </c>
      <c r="H2473" s="8">
        <v>0.45</v>
      </c>
      <c r="I2473" s="9">
        <v>1750</v>
      </c>
      <c r="J2473" s="10">
        <v>787.5</v>
      </c>
      <c r="K2473" s="10">
        <v>275.625</v>
      </c>
      <c r="L2473" s="11">
        <v>0.35</v>
      </c>
      <c r="M2473" s="28">
        <v>511.875</v>
      </c>
    </row>
    <row r="2474" spans="1:13" ht="15.75" customHeight="1" x14ac:dyDescent="0.25">
      <c r="A2474" s="6" t="s">
        <v>14</v>
      </c>
      <c r="B2474" s="6">
        <v>1185732</v>
      </c>
      <c r="C2474" s="7">
        <v>44308</v>
      </c>
      <c r="D2474" s="6" t="s">
        <v>33</v>
      </c>
      <c r="E2474" s="6" t="s">
        <v>92</v>
      </c>
      <c r="F2474" s="6" t="s">
        <v>93</v>
      </c>
      <c r="G2474" s="6" t="s">
        <v>19</v>
      </c>
      <c r="H2474" s="8">
        <v>0.4</v>
      </c>
      <c r="I2474" s="9">
        <v>1750</v>
      </c>
      <c r="J2474" s="10">
        <v>700</v>
      </c>
      <c r="K2474" s="10">
        <v>280</v>
      </c>
      <c r="L2474" s="11">
        <v>0.4</v>
      </c>
      <c r="M2474" s="28">
        <v>420</v>
      </c>
    </row>
    <row r="2475" spans="1:13" ht="15.75" customHeight="1" x14ac:dyDescent="0.25">
      <c r="A2475" s="6" t="s">
        <v>14</v>
      </c>
      <c r="B2475" s="6">
        <v>1185732</v>
      </c>
      <c r="C2475" s="7">
        <v>44308</v>
      </c>
      <c r="D2475" s="6" t="s">
        <v>33</v>
      </c>
      <c r="E2475" s="6" t="s">
        <v>92</v>
      </c>
      <c r="F2475" s="6" t="s">
        <v>93</v>
      </c>
      <c r="G2475" s="6" t="s">
        <v>20</v>
      </c>
      <c r="H2475" s="8">
        <v>0.45</v>
      </c>
      <c r="I2475" s="9">
        <v>1000</v>
      </c>
      <c r="J2475" s="10">
        <v>450</v>
      </c>
      <c r="K2475" s="10">
        <v>180</v>
      </c>
      <c r="L2475" s="11">
        <v>0.4</v>
      </c>
      <c r="M2475" s="28">
        <v>270</v>
      </c>
    </row>
    <row r="2476" spans="1:13" ht="15.75" customHeight="1" x14ac:dyDescent="0.25">
      <c r="A2476" s="6" t="s">
        <v>14</v>
      </c>
      <c r="B2476" s="6">
        <v>1185732</v>
      </c>
      <c r="C2476" s="7">
        <v>44308</v>
      </c>
      <c r="D2476" s="6" t="s">
        <v>33</v>
      </c>
      <c r="E2476" s="6" t="s">
        <v>92</v>
      </c>
      <c r="F2476" s="6" t="s">
        <v>93</v>
      </c>
      <c r="G2476" s="6" t="s">
        <v>21</v>
      </c>
      <c r="H2476" s="8">
        <v>0.5</v>
      </c>
      <c r="I2476" s="9">
        <v>1250</v>
      </c>
      <c r="J2476" s="10">
        <v>625</v>
      </c>
      <c r="K2476" s="10">
        <v>218.75</v>
      </c>
      <c r="L2476" s="11">
        <v>0.35</v>
      </c>
      <c r="M2476" s="28">
        <v>406.25</v>
      </c>
    </row>
    <row r="2477" spans="1:13" ht="15.75" customHeight="1" x14ac:dyDescent="0.25">
      <c r="A2477" s="6" t="s">
        <v>14</v>
      </c>
      <c r="B2477" s="6">
        <v>1185732</v>
      </c>
      <c r="C2477" s="7">
        <v>44308</v>
      </c>
      <c r="D2477" s="6" t="s">
        <v>33</v>
      </c>
      <c r="E2477" s="6" t="s">
        <v>92</v>
      </c>
      <c r="F2477" s="6" t="s">
        <v>93</v>
      </c>
      <c r="G2477" s="6" t="s">
        <v>22</v>
      </c>
      <c r="H2477" s="8">
        <v>0.4</v>
      </c>
      <c r="I2477" s="9">
        <v>2500</v>
      </c>
      <c r="J2477" s="10">
        <v>1000</v>
      </c>
      <c r="K2477" s="10">
        <v>400</v>
      </c>
      <c r="L2477" s="11">
        <v>0.4</v>
      </c>
      <c r="M2477" s="28">
        <v>600</v>
      </c>
    </row>
    <row r="2478" spans="1:13" ht="15.75" customHeight="1" x14ac:dyDescent="0.25">
      <c r="A2478" s="6" t="s">
        <v>14</v>
      </c>
      <c r="B2478" s="6">
        <v>1185732</v>
      </c>
      <c r="C2478" s="7">
        <v>44339</v>
      </c>
      <c r="D2478" s="6" t="s">
        <v>33</v>
      </c>
      <c r="E2478" s="6" t="s">
        <v>92</v>
      </c>
      <c r="F2478" s="6" t="s">
        <v>93</v>
      </c>
      <c r="G2478" s="6" t="s">
        <v>17</v>
      </c>
      <c r="H2478" s="8">
        <v>0.5</v>
      </c>
      <c r="I2478" s="9">
        <v>5200</v>
      </c>
      <c r="J2478" s="10">
        <v>2600</v>
      </c>
      <c r="K2478" s="10">
        <v>1040</v>
      </c>
      <c r="L2478" s="11">
        <v>0.4</v>
      </c>
      <c r="M2478" s="28">
        <v>1560</v>
      </c>
    </row>
    <row r="2479" spans="1:13" ht="15.75" customHeight="1" x14ac:dyDescent="0.25">
      <c r="A2479" s="6" t="s">
        <v>14</v>
      </c>
      <c r="B2479" s="6">
        <v>1185732</v>
      </c>
      <c r="C2479" s="7">
        <v>44339</v>
      </c>
      <c r="D2479" s="6" t="s">
        <v>33</v>
      </c>
      <c r="E2479" s="6" t="s">
        <v>92</v>
      </c>
      <c r="F2479" s="6" t="s">
        <v>93</v>
      </c>
      <c r="G2479" s="6" t="s">
        <v>18</v>
      </c>
      <c r="H2479" s="8">
        <v>0.45000000000000007</v>
      </c>
      <c r="I2479" s="9">
        <v>2250</v>
      </c>
      <c r="J2479" s="10">
        <v>1012.5000000000001</v>
      </c>
      <c r="K2479" s="10">
        <v>354.375</v>
      </c>
      <c r="L2479" s="11">
        <v>0.35</v>
      </c>
      <c r="M2479" s="28">
        <v>658.12500000000011</v>
      </c>
    </row>
    <row r="2480" spans="1:13" ht="15.75" customHeight="1" x14ac:dyDescent="0.25">
      <c r="A2480" s="6" t="s">
        <v>14</v>
      </c>
      <c r="B2480" s="6">
        <v>1185732</v>
      </c>
      <c r="C2480" s="7">
        <v>44339</v>
      </c>
      <c r="D2480" s="6" t="s">
        <v>33</v>
      </c>
      <c r="E2480" s="6" t="s">
        <v>92</v>
      </c>
      <c r="F2480" s="6" t="s">
        <v>93</v>
      </c>
      <c r="G2480" s="6" t="s">
        <v>19</v>
      </c>
      <c r="H2480" s="8">
        <v>0.4</v>
      </c>
      <c r="I2480" s="9">
        <v>2000</v>
      </c>
      <c r="J2480" s="10">
        <v>800</v>
      </c>
      <c r="K2480" s="10">
        <v>320</v>
      </c>
      <c r="L2480" s="11">
        <v>0.4</v>
      </c>
      <c r="M2480" s="28">
        <v>480</v>
      </c>
    </row>
    <row r="2481" spans="1:13" ht="15.75" customHeight="1" x14ac:dyDescent="0.25">
      <c r="A2481" s="6" t="s">
        <v>14</v>
      </c>
      <c r="B2481" s="6">
        <v>1185732</v>
      </c>
      <c r="C2481" s="7">
        <v>44339</v>
      </c>
      <c r="D2481" s="6" t="s">
        <v>33</v>
      </c>
      <c r="E2481" s="6" t="s">
        <v>92</v>
      </c>
      <c r="F2481" s="6" t="s">
        <v>93</v>
      </c>
      <c r="G2481" s="6" t="s">
        <v>20</v>
      </c>
      <c r="H2481" s="8">
        <v>0.4</v>
      </c>
      <c r="I2481" s="9">
        <v>1250</v>
      </c>
      <c r="J2481" s="10">
        <v>500</v>
      </c>
      <c r="K2481" s="10">
        <v>200</v>
      </c>
      <c r="L2481" s="11">
        <v>0.4</v>
      </c>
      <c r="M2481" s="28">
        <v>300</v>
      </c>
    </row>
    <row r="2482" spans="1:13" ht="15.75" customHeight="1" x14ac:dyDescent="0.25">
      <c r="A2482" s="6" t="s">
        <v>14</v>
      </c>
      <c r="B2482" s="6">
        <v>1185732</v>
      </c>
      <c r="C2482" s="7">
        <v>44339</v>
      </c>
      <c r="D2482" s="6" t="s">
        <v>33</v>
      </c>
      <c r="E2482" s="6" t="s">
        <v>92</v>
      </c>
      <c r="F2482" s="6" t="s">
        <v>93</v>
      </c>
      <c r="G2482" s="6" t="s">
        <v>21</v>
      </c>
      <c r="H2482" s="8">
        <v>0.5</v>
      </c>
      <c r="I2482" s="9">
        <v>1500</v>
      </c>
      <c r="J2482" s="10">
        <v>750</v>
      </c>
      <c r="K2482" s="10">
        <v>262.5</v>
      </c>
      <c r="L2482" s="11">
        <v>0.35</v>
      </c>
      <c r="M2482" s="28">
        <v>487.5</v>
      </c>
    </row>
    <row r="2483" spans="1:13" ht="15.75" customHeight="1" x14ac:dyDescent="0.25">
      <c r="A2483" s="6" t="s">
        <v>14</v>
      </c>
      <c r="B2483" s="6">
        <v>1185732</v>
      </c>
      <c r="C2483" s="7">
        <v>44339</v>
      </c>
      <c r="D2483" s="6" t="s">
        <v>33</v>
      </c>
      <c r="E2483" s="6" t="s">
        <v>92</v>
      </c>
      <c r="F2483" s="6" t="s">
        <v>93</v>
      </c>
      <c r="G2483" s="6" t="s">
        <v>22</v>
      </c>
      <c r="H2483" s="8">
        <v>0.55000000000000004</v>
      </c>
      <c r="I2483" s="9">
        <v>2750</v>
      </c>
      <c r="J2483" s="10">
        <v>1512.5000000000002</v>
      </c>
      <c r="K2483" s="10">
        <v>605.00000000000011</v>
      </c>
      <c r="L2483" s="11">
        <v>0.4</v>
      </c>
      <c r="M2483" s="28">
        <v>907.50000000000011</v>
      </c>
    </row>
    <row r="2484" spans="1:13" ht="15.75" customHeight="1" x14ac:dyDescent="0.25">
      <c r="A2484" s="6" t="s">
        <v>14</v>
      </c>
      <c r="B2484" s="6">
        <v>1185732</v>
      </c>
      <c r="C2484" s="7">
        <v>44369</v>
      </c>
      <c r="D2484" s="6" t="s">
        <v>33</v>
      </c>
      <c r="E2484" s="6" t="s">
        <v>92</v>
      </c>
      <c r="F2484" s="6" t="s">
        <v>93</v>
      </c>
      <c r="G2484" s="6" t="s">
        <v>17</v>
      </c>
      <c r="H2484" s="8">
        <v>0.4</v>
      </c>
      <c r="I2484" s="9">
        <v>5250</v>
      </c>
      <c r="J2484" s="10">
        <v>2100</v>
      </c>
      <c r="K2484" s="10">
        <v>840</v>
      </c>
      <c r="L2484" s="11">
        <v>0.4</v>
      </c>
      <c r="M2484" s="28">
        <v>1260</v>
      </c>
    </row>
    <row r="2485" spans="1:13" ht="15.75" customHeight="1" x14ac:dyDescent="0.25">
      <c r="A2485" s="6" t="s">
        <v>14</v>
      </c>
      <c r="B2485" s="6">
        <v>1185732</v>
      </c>
      <c r="C2485" s="7">
        <v>44369</v>
      </c>
      <c r="D2485" s="6" t="s">
        <v>33</v>
      </c>
      <c r="E2485" s="6" t="s">
        <v>92</v>
      </c>
      <c r="F2485" s="6" t="s">
        <v>93</v>
      </c>
      <c r="G2485" s="6" t="s">
        <v>18</v>
      </c>
      <c r="H2485" s="8">
        <v>0.35000000000000009</v>
      </c>
      <c r="I2485" s="9">
        <v>2750</v>
      </c>
      <c r="J2485" s="10">
        <v>962.50000000000023</v>
      </c>
      <c r="K2485" s="10">
        <v>336.87500000000006</v>
      </c>
      <c r="L2485" s="11">
        <v>0.35</v>
      </c>
      <c r="M2485" s="28">
        <v>625.62500000000023</v>
      </c>
    </row>
    <row r="2486" spans="1:13" ht="15.75" customHeight="1" x14ac:dyDescent="0.25">
      <c r="A2486" s="6" t="s">
        <v>14</v>
      </c>
      <c r="B2486" s="6">
        <v>1185732</v>
      </c>
      <c r="C2486" s="7">
        <v>44369</v>
      </c>
      <c r="D2486" s="6" t="s">
        <v>33</v>
      </c>
      <c r="E2486" s="6" t="s">
        <v>92</v>
      </c>
      <c r="F2486" s="6" t="s">
        <v>93</v>
      </c>
      <c r="G2486" s="6" t="s">
        <v>19</v>
      </c>
      <c r="H2486" s="8">
        <v>0.30000000000000004</v>
      </c>
      <c r="I2486" s="9">
        <v>2250</v>
      </c>
      <c r="J2486" s="10">
        <v>675.00000000000011</v>
      </c>
      <c r="K2486" s="10">
        <v>270.00000000000006</v>
      </c>
      <c r="L2486" s="11">
        <v>0.4</v>
      </c>
      <c r="M2486" s="28">
        <v>405.00000000000006</v>
      </c>
    </row>
    <row r="2487" spans="1:13" ht="15.75" customHeight="1" x14ac:dyDescent="0.25">
      <c r="A2487" s="6" t="s">
        <v>14</v>
      </c>
      <c r="B2487" s="6">
        <v>1185732</v>
      </c>
      <c r="C2487" s="7">
        <v>44369</v>
      </c>
      <c r="D2487" s="6" t="s">
        <v>33</v>
      </c>
      <c r="E2487" s="6" t="s">
        <v>92</v>
      </c>
      <c r="F2487" s="6" t="s">
        <v>93</v>
      </c>
      <c r="G2487" s="6" t="s">
        <v>20</v>
      </c>
      <c r="H2487" s="8">
        <v>0.30000000000000004</v>
      </c>
      <c r="I2487" s="9">
        <v>2000</v>
      </c>
      <c r="J2487" s="10">
        <v>600.00000000000011</v>
      </c>
      <c r="K2487" s="10">
        <v>240.00000000000006</v>
      </c>
      <c r="L2487" s="11">
        <v>0.4</v>
      </c>
      <c r="M2487" s="28">
        <v>360.00000000000006</v>
      </c>
    </row>
    <row r="2488" spans="1:13" ht="15.75" customHeight="1" x14ac:dyDescent="0.25">
      <c r="A2488" s="6" t="s">
        <v>14</v>
      </c>
      <c r="B2488" s="6">
        <v>1185732</v>
      </c>
      <c r="C2488" s="7">
        <v>44369</v>
      </c>
      <c r="D2488" s="6" t="s">
        <v>33</v>
      </c>
      <c r="E2488" s="6" t="s">
        <v>92</v>
      </c>
      <c r="F2488" s="6" t="s">
        <v>93</v>
      </c>
      <c r="G2488" s="6" t="s">
        <v>21</v>
      </c>
      <c r="H2488" s="8">
        <v>0.5</v>
      </c>
      <c r="I2488" s="9">
        <v>2000</v>
      </c>
      <c r="J2488" s="10">
        <v>1000</v>
      </c>
      <c r="K2488" s="10">
        <v>350</v>
      </c>
      <c r="L2488" s="11">
        <v>0.35</v>
      </c>
      <c r="M2488" s="28">
        <v>650</v>
      </c>
    </row>
    <row r="2489" spans="1:13" ht="15.75" customHeight="1" x14ac:dyDescent="0.25">
      <c r="A2489" s="6" t="s">
        <v>14</v>
      </c>
      <c r="B2489" s="6">
        <v>1185732</v>
      </c>
      <c r="C2489" s="7">
        <v>44369</v>
      </c>
      <c r="D2489" s="6" t="s">
        <v>33</v>
      </c>
      <c r="E2489" s="6" t="s">
        <v>92</v>
      </c>
      <c r="F2489" s="6" t="s">
        <v>93</v>
      </c>
      <c r="G2489" s="6" t="s">
        <v>22</v>
      </c>
      <c r="H2489" s="8">
        <v>0.55000000000000004</v>
      </c>
      <c r="I2489" s="9">
        <v>3750</v>
      </c>
      <c r="J2489" s="10">
        <v>2062.5</v>
      </c>
      <c r="K2489" s="10">
        <v>825</v>
      </c>
      <c r="L2489" s="11">
        <v>0.4</v>
      </c>
      <c r="M2489" s="28">
        <v>1237.5</v>
      </c>
    </row>
    <row r="2490" spans="1:13" ht="15.75" customHeight="1" x14ac:dyDescent="0.25">
      <c r="A2490" s="6" t="s">
        <v>14</v>
      </c>
      <c r="B2490" s="6">
        <v>1185732</v>
      </c>
      <c r="C2490" s="7">
        <v>44398</v>
      </c>
      <c r="D2490" s="6" t="s">
        <v>33</v>
      </c>
      <c r="E2490" s="6" t="s">
        <v>92</v>
      </c>
      <c r="F2490" s="6" t="s">
        <v>93</v>
      </c>
      <c r="G2490" s="6" t="s">
        <v>17</v>
      </c>
      <c r="H2490" s="8">
        <v>0.5</v>
      </c>
      <c r="I2490" s="9">
        <v>6000</v>
      </c>
      <c r="J2490" s="10">
        <v>3000</v>
      </c>
      <c r="K2490" s="10">
        <v>1200</v>
      </c>
      <c r="L2490" s="11">
        <v>0.4</v>
      </c>
      <c r="M2490" s="28">
        <v>1800</v>
      </c>
    </row>
    <row r="2491" spans="1:13" ht="15.75" customHeight="1" x14ac:dyDescent="0.25">
      <c r="A2491" s="6" t="s">
        <v>14</v>
      </c>
      <c r="B2491" s="6">
        <v>1185732</v>
      </c>
      <c r="C2491" s="7">
        <v>44398</v>
      </c>
      <c r="D2491" s="6" t="s">
        <v>33</v>
      </c>
      <c r="E2491" s="6" t="s">
        <v>92</v>
      </c>
      <c r="F2491" s="6" t="s">
        <v>93</v>
      </c>
      <c r="G2491" s="6" t="s">
        <v>18</v>
      </c>
      <c r="H2491" s="8">
        <v>0.45000000000000007</v>
      </c>
      <c r="I2491" s="9">
        <v>3500</v>
      </c>
      <c r="J2491" s="10">
        <v>1575.0000000000002</v>
      </c>
      <c r="K2491" s="10">
        <v>551.25</v>
      </c>
      <c r="L2491" s="11">
        <v>0.35</v>
      </c>
      <c r="M2491" s="28">
        <v>1023.7500000000002</v>
      </c>
    </row>
    <row r="2492" spans="1:13" ht="15.75" customHeight="1" x14ac:dyDescent="0.25">
      <c r="A2492" s="6" t="s">
        <v>14</v>
      </c>
      <c r="B2492" s="6">
        <v>1185732</v>
      </c>
      <c r="C2492" s="7">
        <v>44398</v>
      </c>
      <c r="D2492" s="6" t="s">
        <v>33</v>
      </c>
      <c r="E2492" s="6" t="s">
        <v>92</v>
      </c>
      <c r="F2492" s="6" t="s">
        <v>93</v>
      </c>
      <c r="G2492" s="6" t="s">
        <v>19</v>
      </c>
      <c r="H2492" s="8">
        <v>0.4</v>
      </c>
      <c r="I2492" s="9">
        <v>2750</v>
      </c>
      <c r="J2492" s="10">
        <v>1100</v>
      </c>
      <c r="K2492" s="10">
        <v>440</v>
      </c>
      <c r="L2492" s="11">
        <v>0.4</v>
      </c>
      <c r="M2492" s="28">
        <v>660</v>
      </c>
    </row>
    <row r="2493" spans="1:13" ht="15.75" customHeight="1" x14ac:dyDescent="0.25">
      <c r="A2493" s="6" t="s">
        <v>14</v>
      </c>
      <c r="B2493" s="6">
        <v>1185732</v>
      </c>
      <c r="C2493" s="7">
        <v>44398</v>
      </c>
      <c r="D2493" s="6" t="s">
        <v>33</v>
      </c>
      <c r="E2493" s="6" t="s">
        <v>92</v>
      </c>
      <c r="F2493" s="6" t="s">
        <v>93</v>
      </c>
      <c r="G2493" s="6" t="s">
        <v>20</v>
      </c>
      <c r="H2493" s="8">
        <v>0.4</v>
      </c>
      <c r="I2493" s="9">
        <v>2250</v>
      </c>
      <c r="J2493" s="10">
        <v>900</v>
      </c>
      <c r="K2493" s="10">
        <v>360</v>
      </c>
      <c r="L2493" s="11">
        <v>0.4</v>
      </c>
      <c r="M2493" s="28">
        <v>540</v>
      </c>
    </row>
    <row r="2494" spans="1:13" ht="15.75" customHeight="1" x14ac:dyDescent="0.25">
      <c r="A2494" s="6" t="s">
        <v>14</v>
      </c>
      <c r="B2494" s="6">
        <v>1185732</v>
      </c>
      <c r="C2494" s="7">
        <v>44398</v>
      </c>
      <c r="D2494" s="6" t="s">
        <v>33</v>
      </c>
      <c r="E2494" s="6" t="s">
        <v>92</v>
      </c>
      <c r="F2494" s="6" t="s">
        <v>93</v>
      </c>
      <c r="G2494" s="6" t="s">
        <v>21</v>
      </c>
      <c r="H2494" s="8">
        <v>0.5</v>
      </c>
      <c r="I2494" s="9">
        <v>2500</v>
      </c>
      <c r="J2494" s="10">
        <v>1250</v>
      </c>
      <c r="K2494" s="10">
        <v>437.5</v>
      </c>
      <c r="L2494" s="11">
        <v>0.35</v>
      </c>
      <c r="M2494" s="28">
        <v>812.5</v>
      </c>
    </row>
    <row r="2495" spans="1:13" ht="15.75" customHeight="1" x14ac:dyDescent="0.25">
      <c r="A2495" s="6" t="s">
        <v>14</v>
      </c>
      <c r="B2495" s="6">
        <v>1185732</v>
      </c>
      <c r="C2495" s="7">
        <v>44398</v>
      </c>
      <c r="D2495" s="6" t="s">
        <v>33</v>
      </c>
      <c r="E2495" s="6" t="s">
        <v>92</v>
      </c>
      <c r="F2495" s="6" t="s">
        <v>93</v>
      </c>
      <c r="G2495" s="6" t="s">
        <v>22</v>
      </c>
      <c r="H2495" s="8">
        <v>0.55000000000000004</v>
      </c>
      <c r="I2495" s="9">
        <v>4250</v>
      </c>
      <c r="J2495" s="10">
        <v>2337.5</v>
      </c>
      <c r="K2495" s="10">
        <v>935</v>
      </c>
      <c r="L2495" s="11">
        <v>0.4</v>
      </c>
      <c r="M2495" s="28">
        <v>1402.5</v>
      </c>
    </row>
    <row r="2496" spans="1:13" ht="15.75" customHeight="1" x14ac:dyDescent="0.25">
      <c r="A2496" s="6" t="s">
        <v>14</v>
      </c>
      <c r="B2496" s="6">
        <v>1185732</v>
      </c>
      <c r="C2496" s="7">
        <v>44430</v>
      </c>
      <c r="D2496" s="6" t="s">
        <v>33</v>
      </c>
      <c r="E2496" s="6" t="s">
        <v>92</v>
      </c>
      <c r="F2496" s="6" t="s">
        <v>93</v>
      </c>
      <c r="G2496" s="6" t="s">
        <v>17</v>
      </c>
      <c r="H2496" s="8">
        <v>0.5</v>
      </c>
      <c r="I2496" s="9">
        <v>5750</v>
      </c>
      <c r="J2496" s="10">
        <v>2875</v>
      </c>
      <c r="K2496" s="10">
        <v>1150</v>
      </c>
      <c r="L2496" s="11">
        <v>0.4</v>
      </c>
      <c r="M2496" s="28">
        <v>1725</v>
      </c>
    </row>
    <row r="2497" spans="1:13" ht="15.75" customHeight="1" x14ac:dyDescent="0.25">
      <c r="A2497" s="6" t="s">
        <v>14</v>
      </c>
      <c r="B2497" s="6">
        <v>1185732</v>
      </c>
      <c r="C2497" s="7">
        <v>44430</v>
      </c>
      <c r="D2497" s="6" t="s">
        <v>33</v>
      </c>
      <c r="E2497" s="6" t="s">
        <v>92</v>
      </c>
      <c r="F2497" s="6" t="s">
        <v>93</v>
      </c>
      <c r="G2497" s="6" t="s">
        <v>18</v>
      </c>
      <c r="H2497" s="8">
        <v>0.45000000000000007</v>
      </c>
      <c r="I2497" s="9">
        <v>3500</v>
      </c>
      <c r="J2497" s="10">
        <v>1575.0000000000002</v>
      </c>
      <c r="K2497" s="10">
        <v>551.25</v>
      </c>
      <c r="L2497" s="11">
        <v>0.35</v>
      </c>
      <c r="M2497" s="28">
        <v>1023.7500000000002</v>
      </c>
    </row>
    <row r="2498" spans="1:13" ht="15.75" customHeight="1" x14ac:dyDescent="0.25">
      <c r="A2498" s="6" t="s">
        <v>14</v>
      </c>
      <c r="B2498" s="6">
        <v>1185732</v>
      </c>
      <c r="C2498" s="7">
        <v>44430</v>
      </c>
      <c r="D2498" s="6" t="s">
        <v>33</v>
      </c>
      <c r="E2498" s="6" t="s">
        <v>92</v>
      </c>
      <c r="F2498" s="6" t="s">
        <v>93</v>
      </c>
      <c r="G2498" s="6" t="s">
        <v>19</v>
      </c>
      <c r="H2498" s="8">
        <v>0.4</v>
      </c>
      <c r="I2498" s="9">
        <v>2750</v>
      </c>
      <c r="J2498" s="10">
        <v>1100</v>
      </c>
      <c r="K2498" s="10">
        <v>440</v>
      </c>
      <c r="L2498" s="11">
        <v>0.4</v>
      </c>
      <c r="M2498" s="28">
        <v>660</v>
      </c>
    </row>
    <row r="2499" spans="1:13" ht="15.75" customHeight="1" x14ac:dyDescent="0.25">
      <c r="A2499" s="6" t="s">
        <v>14</v>
      </c>
      <c r="B2499" s="6">
        <v>1185732</v>
      </c>
      <c r="C2499" s="7">
        <v>44430</v>
      </c>
      <c r="D2499" s="6" t="s">
        <v>33</v>
      </c>
      <c r="E2499" s="6" t="s">
        <v>92</v>
      </c>
      <c r="F2499" s="6" t="s">
        <v>93</v>
      </c>
      <c r="G2499" s="6" t="s">
        <v>20</v>
      </c>
      <c r="H2499" s="8">
        <v>0.4</v>
      </c>
      <c r="I2499" s="9">
        <v>2500</v>
      </c>
      <c r="J2499" s="10">
        <v>1000</v>
      </c>
      <c r="K2499" s="10">
        <v>400</v>
      </c>
      <c r="L2499" s="11">
        <v>0.4</v>
      </c>
      <c r="M2499" s="28">
        <v>600</v>
      </c>
    </row>
    <row r="2500" spans="1:13" ht="15.75" customHeight="1" x14ac:dyDescent="0.25">
      <c r="A2500" s="6" t="s">
        <v>14</v>
      </c>
      <c r="B2500" s="6">
        <v>1185732</v>
      </c>
      <c r="C2500" s="7">
        <v>44430</v>
      </c>
      <c r="D2500" s="6" t="s">
        <v>33</v>
      </c>
      <c r="E2500" s="6" t="s">
        <v>92</v>
      </c>
      <c r="F2500" s="6" t="s">
        <v>93</v>
      </c>
      <c r="G2500" s="6" t="s">
        <v>21</v>
      </c>
      <c r="H2500" s="8">
        <v>0.5</v>
      </c>
      <c r="I2500" s="9">
        <v>2250</v>
      </c>
      <c r="J2500" s="10">
        <v>1125</v>
      </c>
      <c r="K2500" s="10">
        <v>393.75</v>
      </c>
      <c r="L2500" s="11">
        <v>0.35</v>
      </c>
      <c r="M2500" s="28">
        <v>731.25</v>
      </c>
    </row>
    <row r="2501" spans="1:13" ht="15.75" customHeight="1" x14ac:dyDescent="0.25">
      <c r="A2501" s="6" t="s">
        <v>14</v>
      </c>
      <c r="B2501" s="6">
        <v>1185732</v>
      </c>
      <c r="C2501" s="7">
        <v>44430</v>
      </c>
      <c r="D2501" s="6" t="s">
        <v>33</v>
      </c>
      <c r="E2501" s="6" t="s">
        <v>92</v>
      </c>
      <c r="F2501" s="6" t="s">
        <v>93</v>
      </c>
      <c r="G2501" s="6" t="s">
        <v>22</v>
      </c>
      <c r="H2501" s="8">
        <v>0.55000000000000004</v>
      </c>
      <c r="I2501" s="9">
        <v>4000</v>
      </c>
      <c r="J2501" s="10">
        <v>2200</v>
      </c>
      <c r="K2501" s="10">
        <v>880</v>
      </c>
      <c r="L2501" s="11">
        <v>0.4</v>
      </c>
      <c r="M2501" s="28">
        <v>1320</v>
      </c>
    </row>
    <row r="2502" spans="1:13" ht="15.75" customHeight="1" x14ac:dyDescent="0.25">
      <c r="A2502" s="6" t="s">
        <v>14</v>
      </c>
      <c r="B2502" s="6">
        <v>1185732</v>
      </c>
      <c r="C2502" s="7">
        <v>44462</v>
      </c>
      <c r="D2502" s="6" t="s">
        <v>33</v>
      </c>
      <c r="E2502" s="6" t="s">
        <v>92</v>
      </c>
      <c r="F2502" s="6" t="s">
        <v>93</v>
      </c>
      <c r="G2502" s="6" t="s">
        <v>17</v>
      </c>
      <c r="H2502" s="8">
        <v>0.5</v>
      </c>
      <c r="I2502" s="9">
        <v>5250</v>
      </c>
      <c r="J2502" s="10">
        <v>2625</v>
      </c>
      <c r="K2502" s="10">
        <v>1050</v>
      </c>
      <c r="L2502" s="11">
        <v>0.4</v>
      </c>
      <c r="M2502" s="28">
        <v>1575</v>
      </c>
    </row>
    <row r="2503" spans="1:13" ht="15.75" customHeight="1" x14ac:dyDescent="0.25">
      <c r="A2503" s="6" t="s">
        <v>14</v>
      </c>
      <c r="B2503" s="6">
        <v>1185732</v>
      </c>
      <c r="C2503" s="7">
        <v>44462</v>
      </c>
      <c r="D2503" s="6" t="s">
        <v>33</v>
      </c>
      <c r="E2503" s="6" t="s">
        <v>92</v>
      </c>
      <c r="F2503" s="6" t="s">
        <v>93</v>
      </c>
      <c r="G2503" s="6" t="s">
        <v>18</v>
      </c>
      <c r="H2503" s="8">
        <v>0.45000000000000007</v>
      </c>
      <c r="I2503" s="9">
        <v>3250</v>
      </c>
      <c r="J2503" s="10">
        <v>1462.5000000000002</v>
      </c>
      <c r="K2503" s="10">
        <v>511.87500000000006</v>
      </c>
      <c r="L2503" s="11">
        <v>0.35</v>
      </c>
      <c r="M2503" s="28">
        <v>950.62500000000023</v>
      </c>
    </row>
    <row r="2504" spans="1:13" ht="15.75" customHeight="1" x14ac:dyDescent="0.25">
      <c r="A2504" s="6" t="s">
        <v>14</v>
      </c>
      <c r="B2504" s="6">
        <v>1185732</v>
      </c>
      <c r="C2504" s="7">
        <v>44462</v>
      </c>
      <c r="D2504" s="6" t="s">
        <v>33</v>
      </c>
      <c r="E2504" s="6" t="s">
        <v>92</v>
      </c>
      <c r="F2504" s="6" t="s">
        <v>93</v>
      </c>
      <c r="G2504" s="6" t="s">
        <v>19</v>
      </c>
      <c r="H2504" s="8">
        <v>0.35000000000000003</v>
      </c>
      <c r="I2504" s="9">
        <v>2250</v>
      </c>
      <c r="J2504" s="10">
        <v>787.50000000000011</v>
      </c>
      <c r="K2504" s="10">
        <v>315.00000000000006</v>
      </c>
      <c r="L2504" s="11">
        <v>0.4</v>
      </c>
      <c r="M2504" s="28">
        <v>472.50000000000006</v>
      </c>
    </row>
    <row r="2505" spans="1:13" ht="15.75" customHeight="1" x14ac:dyDescent="0.25">
      <c r="A2505" s="6" t="s">
        <v>14</v>
      </c>
      <c r="B2505" s="6">
        <v>1185732</v>
      </c>
      <c r="C2505" s="7">
        <v>44462</v>
      </c>
      <c r="D2505" s="6" t="s">
        <v>33</v>
      </c>
      <c r="E2505" s="6" t="s">
        <v>92</v>
      </c>
      <c r="F2505" s="6" t="s">
        <v>93</v>
      </c>
      <c r="G2505" s="6" t="s">
        <v>20</v>
      </c>
      <c r="H2505" s="8">
        <v>0.35000000000000003</v>
      </c>
      <c r="I2505" s="9">
        <v>2000</v>
      </c>
      <c r="J2505" s="10">
        <v>700.00000000000011</v>
      </c>
      <c r="K2505" s="10">
        <v>280.00000000000006</v>
      </c>
      <c r="L2505" s="11">
        <v>0.4</v>
      </c>
      <c r="M2505" s="28">
        <v>420.00000000000006</v>
      </c>
    </row>
    <row r="2506" spans="1:13" ht="15.75" customHeight="1" x14ac:dyDescent="0.25">
      <c r="A2506" s="6" t="s">
        <v>14</v>
      </c>
      <c r="B2506" s="6">
        <v>1185732</v>
      </c>
      <c r="C2506" s="7">
        <v>44462</v>
      </c>
      <c r="D2506" s="6" t="s">
        <v>33</v>
      </c>
      <c r="E2506" s="6" t="s">
        <v>92</v>
      </c>
      <c r="F2506" s="6" t="s">
        <v>93</v>
      </c>
      <c r="G2506" s="6" t="s">
        <v>21</v>
      </c>
      <c r="H2506" s="8">
        <v>0.45</v>
      </c>
      <c r="I2506" s="9">
        <v>2000</v>
      </c>
      <c r="J2506" s="10">
        <v>900</v>
      </c>
      <c r="K2506" s="10">
        <v>315</v>
      </c>
      <c r="L2506" s="11">
        <v>0.35</v>
      </c>
      <c r="M2506" s="28">
        <v>585</v>
      </c>
    </row>
    <row r="2507" spans="1:13" ht="15.75" customHeight="1" x14ac:dyDescent="0.25">
      <c r="A2507" s="6" t="s">
        <v>14</v>
      </c>
      <c r="B2507" s="6">
        <v>1185732</v>
      </c>
      <c r="C2507" s="7">
        <v>44462</v>
      </c>
      <c r="D2507" s="6" t="s">
        <v>33</v>
      </c>
      <c r="E2507" s="6" t="s">
        <v>92</v>
      </c>
      <c r="F2507" s="6" t="s">
        <v>93</v>
      </c>
      <c r="G2507" s="6" t="s">
        <v>22</v>
      </c>
      <c r="H2507" s="8">
        <v>0.5</v>
      </c>
      <c r="I2507" s="9">
        <v>2750</v>
      </c>
      <c r="J2507" s="10">
        <v>1375</v>
      </c>
      <c r="K2507" s="10">
        <v>550</v>
      </c>
      <c r="L2507" s="11">
        <v>0.4</v>
      </c>
      <c r="M2507" s="28">
        <v>825</v>
      </c>
    </row>
    <row r="2508" spans="1:13" ht="15.75" customHeight="1" x14ac:dyDescent="0.25">
      <c r="A2508" s="6" t="s">
        <v>14</v>
      </c>
      <c r="B2508" s="6">
        <v>1185732</v>
      </c>
      <c r="C2508" s="7">
        <v>44491</v>
      </c>
      <c r="D2508" s="6" t="s">
        <v>33</v>
      </c>
      <c r="E2508" s="6" t="s">
        <v>92</v>
      </c>
      <c r="F2508" s="6" t="s">
        <v>93</v>
      </c>
      <c r="G2508" s="6" t="s">
        <v>17</v>
      </c>
      <c r="H2508" s="8">
        <v>0.54999999999999993</v>
      </c>
      <c r="I2508" s="9">
        <v>4500</v>
      </c>
      <c r="J2508" s="10">
        <v>2474.9999999999995</v>
      </c>
      <c r="K2508" s="10">
        <v>989.99999999999989</v>
      </c>
      <c r="L2508" s="11">
        <v>0.4</v>
      </c>
      <c r="M2508" s="28">
        <v>1484.9999999999995</v>
      </c>
    </row>
    <row r="2509" spans="1:13" ht="15.75" customHeight="1" x14ac:dyDescent="0.25">
      <c r="A2509" s="6" t="s">
        <v>14</v>
      </c>
      <c r="B2509" s="6">
        <v>1185732</v>
      </c>
      <c r="C2509" s="7">
        <v>44491</v>
      </c>
      <c r="D2509" s="6" t="s">
        <v>33</v>
      </c>
      <c r="E2509" s="6" t="s">
        <v>92</v>
      </c>
      <c r="F2509" s="6" t="s">
        <v>93</v>
      </c>
      <c r="G2509" s="6" t="s">
        <v>18</v>
      </c>
      <c r="H2509" s="8">
        <v>0.45</v>
      </c>
      <c r="I2509" s="9">
        <v>2750</v>
      </c>
      <c r="J2509" s="10">
        <v>1237.5</v>
      </c>
      <c r="K2509" s="10">
        <v>433.125</v>
      </c>
      <c r="L2509" s="11">
        <v>0.35</v>
      </c>
      <c r="M2509" s="28">
        <v>804.375</v>
      </c>
    </row>
    <row r="2510" spans="1:13" ht="15.75" customHeight="1" x14ac:dyDescent="0.25">
      <c r="A2510" s="6" t="s">
        <v>14</v>
      </c>
      <c r="B2510" s="6">
        <v>1185732</v>
      </c>
      <c r="C2510" s="7">
        <v>44491</v>
      </c>
      <c r="D2510" s="6" t="s">
        <v>33</v>
      </c>
      <c r="E2510" s="6" t="s">
        <v>92</v>
      </c>
      <c r="F2510" s="6" t="s">
        <v>93</v>
      </c>
      <c r="G2510" s="6" t="s">
        <v>19</v>
      </c>
      <c r="H2510" s="8">
        <v>0.45</v>
      </c>
      <c r="I2510" s="9">
        <v>1750</v>
      </c>
      <c r="J2510" s="10">
        <v>787.5</v>
      </c>
      <c r="K2510" s="10">
        <v>315</v>
      </c>
      <c r="L2510" s="11">
        <v>0.4</v>
      </c>
      <c r="M2510" s="28">
        <v>472.5</v>
      </c>
    </row>
    <row r="2511" spans="1:13" ht="15.75" customHeight="1" x14ac:dyDescent="0.25">
      <c r="A2511" s="6" t="s">
        <v>14</v>
      </c>
      <c r="B2511" s="6">
        <v>1185732</v>
      </c>
      <c r="C2511" s="7">
        <v>44491</v>
      </c>
      <c r="D2511" s="6" t="s">
        <v>33</v>
      </c>
      <c r="E2511" s="6" t="s">
        <v>92</v>
      </c>
      <c r="F2511" s="6" t="s">
        <v>93</v>
      </c>
      <c r="G2511" s="6" t="s">
        <v>20</v>
      </c>
      <c r="H2511" s="8">
        <v>0.45</v>
      </c>
      <c r="I2511" s="9">
        <v>1500</v>
      </c>
      <c r="J2511" s="10">
        <v>675</v>
      </c>
      <c r="K2511" s="10">
        <v>270</v>
      </c>
      <c r="L2511" s="11">
        <v>0.4</v>
      </c>
      <c r="M2511" s="28">
        <v>405</v>
      </c>
    </row>
    <row r="2512" spans="1:13" ht="15.75" customHeight="1" x14ac:dyDescent="0.25">
      <c r="A2512" s="6" t="s">
        <v>14</v>
      </c>
      <c r="B2512" s="6">
        <v>1185732</v>
      </c>
      <c r="C2512" s="7">
        <v>44491</v>
      </c>
      <c r="D2512" s="6" t="s">
        <v>33</v>
      </c>
      <c r="E2512" s="6" t="s">
        <v>92</v>
      </c>
      <c r="F2512" s="6" t="s">
        <v>93</v>
      </c>
      <c r="G2512" s="6" t="s">
        <v>21</v>
      </c>
      <c r="H2512" s="8">
        <v>0.54999999999999993</v>
      </c>
      <c r="I2512" s="9">
        <v>1500</v>
      </c>
      <c r="J2512" s="10">
        <v>824.99999999999989</v>
      </c>
      <c r="K2512" s="10">
        <v>288.74999999999994</v>
      </c>
      <c r="L2512" s="11">
        <v>0.35</v>
      </c>
      <c r="M2512" s="28">
        <v>536.25</v>
      </c>
    </row>
    <row r="2513" spans="1:13" ht="15.75" customHeight="1" x14ac:dyDescent="0.25">
      <c r="A2513" s="6" t="s">
        <v>14</v>
      </c>
      <c r="B2513" s="6">
        <v>1185732</v>
      </c>
      <c r="C2513" s="7">
        <v>44491</v>
      </c>
      <c r="D2513" s="6" t="s">
        <v>33</v>
      </c>
      <c r="E2513" s="6" t="s">
        <v>92</v>
      </c>
      <c r="F2513" s="6" t="s">
        <v>93</v>
      </c>
      <c r="G2513" s="6" t="s">
        <v>22</v>
      </c>
      <c r="H2513" s="8">
        <v>0.54999999999999993</v>
      </c>
      <c r="I2513" s="9">
        <v>2750</v>
      </c>
      <c r="J2513" s="10">
        <v>1512.4999999999998</v>
      </c>
      <c r="K2513" s="10">
        <v>604.99999999999989</v>
      </c>
      <c r="L2513" s="11">
        <v>0.4</v>
      </c>
      <c r="M2513" s="28">
        <v>907.49999999999989</v>
      </c>
    </row>
    <row r="2514" spans="1:13" ht="15.75" customHeight="1" x14ac:dyDescent="0.25">
      <c r="A2514" s="6" t="s">
        <v>14</v>
      </c>
      <c r="B2514" s="6">
        <v>1185732</v>
      </c>
      <c r="C2514" s="7">
        <v>44522</v>
      </c>
      <c r="D2514" s="6" t="s">
        <v>33</v>
      </c>
      <c r="E2514" s="6" t="s">
        <v>92</v>
      </c>
      <c r="F2514" s="6" t="s">
        <v>93</v>
      </c>
      <c r="G2514" s="6" t="s">
        <v>17</v>
      </c>
      <c r="H2514" s="8">
        <v>0.5</v>
      </c>
      <c r="I2514" s="9">
        <v>4250</v>
      </c>
      <c r="J2514" s="10">
        <v>2125</v>
      </c>
      <c r="K2514" s="10">
        <v>850</v>
      </c>
      <c r="L2514" s="11">
        <v>0.4</v>
      </c>
      <c r="M2514" s="28">
        <v>1275</v>
      </c>
    </row>
    <row r="2515" spans="1:13" ht="15.75" customHeight="1" x14ac:dyDescent="0.25">
      <c r="A2515" s="6" t="s">
        <v>14</v>
      </c>
      <c r="B2515" s="6">
        <v>1185732</v>
      </c>
      <c r="C2515" s="7">
        <v>44522</v>
      </c>
      <c r="D2515" s="6" t="s">
        <v>33</v>
      </c>
      <c r="E2515" s="6" t="s">
        <v>92</v>
      </c>
      <c r="F2515" s="6" t="s">
        <v>93</v>
      </c>
      <c r="G2515" s="6" t="s">
        <v>18</v>
      </c>
      <c r="H2515" s="8">
        <v>0.4</v>
      </c>
      <c r="I2515" s="9">
        <v>2750</v>
      </c>
      <c r="J2515" s="10">
        <v>1100</v>
      </c>
      <c r="K2515" s="10">
        <v>385</v>
      </c>
      <c r="L2515" s="11">
        <v>0.35</v>
      </c>
      <c r="M2515" s="28">
        <v>715</v>
      </c>
    </row>
    <row r="2516" spans="1:13" ht="15.75" customHeight="1" x14ac:dyDescent="0.25">
      <c r="A2516" s="6" t="s">
        <v>14</v>
      </c>
      <c r="B2516" s="6">
        <v>1185732</v>
      </c>
      <c r="C2516" s="7">
        <v>44522</v>
      </c>
      <c r="D2516" s="6" t="s">
        <v>33</v>
      </c>
      <c r="E2516" s="6" t="s">
        <v>92</v>
      </c>
      <c r="F2516" s="6" t="s">
        <v>93</v>
      </c>
      <c r="G2516" s="6" t="s">
        <v>19</v>
      </c>
      <c r="H2516" s="8">
        <v>0.45</v>
      </c>
      <c r="I2516" s="9">
        <v>2200</v>
      </c>
      <c r="J2516" s="10">
        <v>990</v>
      </c>
      <c r="K2516" s="10">
        <v>396</v>
      </c>
      <c r="L2516" s="11">
        <v>0.4</v>
      </c>
      <c r="M2516" s="28">
        <v>594</v>
      </c>
    </row>
    <row r="2517" spans="1:13" ht="15.75" customHeight="1" x14ac:dyDescent="0.25">
      <c r="A2517" s="6" t="s">
        <v>14</v>
      </c>
      <c r="B2517" s="6">
        <v>1185732</v>
      </c>
      <c r="C2517" s="7">
        <v>44522</v>
      </c>
      <c r="D2517" s="6" t="s">
        <v>33</v>
      </c>
      <c r="E2517" s="6" t="s">
        <v>92</v>
      </c>
      <c r="F2517" s="6" t="s">
        <v>93</v>
      </c>
      <c r="G2517" s="6" t="s">
        <v>20</v>
      </c>
      <c r="H2517" s="8">
        <v>0.55000000000000004</v>
      </c>
      <c r="I2517" s="9">
        <v>2000</v>
      </c>
      <c r="J2517" s="10">
        <v>1100</v>
      </c>
      <c r="K2517" s="10">
        <v>440</v>
      </c>
      <c r="L2517" s="11">
        <v>0.4</v>
      </c>
      <c r="M2517" s="28">
        <v>660</v>
      </c>
    </row>
    <row r="2518" spans="1:13" ht="15.75" customHeight="1" x14ac:dyDescent="0.25">
      <c r="A2518" s="6" t="s">
        <v>14</v>
      </c>
      <c r="B2518" s="6">
        <v>1185732</v>
      </c>
      <c r="C2518" s="7">
        <v>44522</v>
      </c>
      <c r="D2518" s="6" t="s">
        <v>33</v>
      </c>
      <c r="E2518" s="6" t="s">
        <v>92</v>
      </c>
      <c r="F2518" s="6" t="s">
        <v>93</v>
      </c>
      <c r="G2518" s="6" t="s">
        <v>21</v>
      </c>
      <c r="H2518" s="8">
        <v>0.65</v>
      </c>
      <c r="I2518" s="9">
        <v>1750</v>
      </c>
      <c r="J2518" s="10">
        <v>1137.5</v>
      </c>
      <c r="K2518" s="10">
        <v>398.125</v>
      </c>
      <c r="L2518" s="11">
        <v>0.35</v>
      </c>
      <c r="M2518" s="28">
        <v>739.375</v>
      </c>
    </row>
    <row r="2519" spans="1:13" ht="15.75" customHeight="1" x14ac:dyDescent="0.25">
      <c r="A2519" s="6" t="s">
        <v>14</v>
      </c>
      <c r="B2519" s="6">
        <v>1185732</v>
      </c>
      <c r="C2519" s="7">
        <v>44522</v>
      </c>
      <c r="D2519" s="6" t="s">
        <v>33</v>
      </c>
      <c r="E2519" s="6" t="s">
        <v>92</v>
      </c>
      <c r="F2519" s="6" t="s">
        <v>93</v>
      </c>
      <c r="G2519" s="6" t="s">
        <v>22</v>
      </c>
      <c r="H2519" s="8">
        <v>0.7</v>
      </c>
      <c r="I2519" s="9">
        <v>2750</v>
      </c>
      <c r="J2519" s="10">
        <v>1924.9999999999998</v>
      </c>
      <c r="K2519" s="10">
        <v>770</v>
      </c>
      <c r="L2519" s="11">
        <v>0.4</v>
      </c>
      <c r="M2519" s="28">
        <v>1154.9999999999998</v>
      </c>
    </row>
    <row r="2520" spans="1:13" ht="15.75" customHeight="1" x14ac:dyDescent="0.25">
      <c r="A2520" s="6" t="s">
        <v>14</v>
      </c>
      <c r="B2520" s="6">
        <v>1185732</v>
      </c>
      <c r="C2520" s="7">
        <v>44551</v>
      </c>
      <c r="D2520" s="6" t="s">
        <v>33</v>
      </c>
      <c r="E2520" s="6" t="s">
        <v>92</v>
      </c>
      <c r="F2520" s="6" t="s">
        <v>93</v>
      </c>
      <c r="G2520" s="6" t="s">
        <v>17</v>
      </c>
      <c r="H2520" s="8">
        <v>0.65</v>
      </c>
      <c r="I2520" s="9">
        <v>5250</v>
      </c>
      <c r="J2520" s="10">
        <v>3412.5</v>
      </c>
      <c r="K2520" s="10">
        <v>1365</v>
      </c>
      <c r="L2520" s="11">
        <v>0.4</v>
      </c>
      <c r="M2520" s="28">
        <v>2047.5</v>
      </c>
    </row>
    <row r="2521" spans="1:13" ht="15.75" customHeight="1" x14ac:dyDescent="0.25">
      <c r="A2521" s="6" t="s">
        <v>14</v>
      </c>
      <c r="B2521" s="6">
        <v>1185732</v>
      </c>
      <c r="C2521" s="7">
        <v>44551</v>
      </c>
      <c r="D2521" s="6" t="s">
        <v>33</v>
      </c>
      <c r="E2521" s="6" t="s">
        <v>92</v>
      </c>
      <c r="F2521" s="6" t="s">
        <v>93</v>
      </c>
      <c r="G2521" s="6" t="s">
        <v>18</v>
      </c>
      <c r="H2521" s="8">
        <v>0.55000000000000004</v>
      </c>
      <c r="I2521" s="9">
        <v>3250</v>
      </c>
      <c r="J2521" s="10">
        <v>1787.5000000000002</v>
      </c>
      <c r="K2521" s="10">
        <v>625.625</v>
      </c>
      <c r="L2521" s="11">
        <v>0.35</v>
      </c>
      <c r="M2521" s="28">
        <v>1161.8750000000002</v>
      </c>
    </row>
    <row r="2522" spans="1:13" ht="15.75" customHeight="1" x14ac:dyDescent="0.25">
      <c r="A2522" s="6" t="s">
        <v>14</v>
      </c>
      <c r="B2522" s="6">
        <v>1185732</v>
      </c>
      <c r="C2522" s="7">
        <v>44551</v>
      </c>
      <c r="D2522" s="6" t="s">
        <v>33</v>
      </c>
      <c r="E2522" s="6" t="s">
        <v>92</v>
      </c>
      <c r="F2522" s="6" t="s">
        <v>93</v>
      </c>
      <c r="G2522" s="6" t="s">
        <v>19</v>
      </c>
      <c r="H2522" s="8">
        <v>0.55000000000000004</v>
      </c>
      <c r="I2522" s="9">
        <v>2750</v>
      </c>
      <c r="J2522" s="10">
        <v>1512.5000000000002</v>
      </c>
      <c r="K2522" s="10">
        <v>605.00000000000011</v>
      </c>
      <c r="L2522" s="11">
        <v>0.4</v>
      </c>
      <c r="M2522" s="28">
        <v>907.50000000000011</v>
      </c>
    </row>
    <row r="2523" spans="1:13" ht="15.75" customHeight="1" x14ac:dyDescent="0.25">
      <c r="A2523" s="6" t="s">
        <v>14</v>
      </c>
      <c r="B2523" s="6">
        <v>1185732</v>
      </c>
      <c r="C2523" s="7">
        <v>44551</v>
      </c>
      <c r="D2523" s="6" t="s">
        <v>33</v>
      </c>
      <c r="E2523" s="6" t="s">
        <v>92</v>
      </c>
      <c r="F2523" s="6" t="s">
        <v>93</v>
      </c>
      <c r="G2523" s="6" t="s">
        <v>20</v>
      </c>
      <c r="H2523" s="8">
        <v>0.5</v>
      </c>
      <c r="I2523" s="9">
        <v>2250</v>
      </c>
      <c r="J2523" s="10">
        <v>1125</v>
      </c>
      <c r="K2523" s="10">
        <v>450</v>
      </c>
      <c r="L2523" s="11">
        <v>0.4</v>
      </c>
      <c r="M2523" s="28">
        <v>675</v>
      </c>
    </row>
    <row r="2524" spans="1:13" ht="15.75" customHeight="1" x14ac:dyDescent="0.25">
      <c r="A2524" s="6" t="s">
        <v>14</v>
      </c>
      <c r="B2524" s="6">
        <v>1185732</v>
      </c>
      <c r="C2524" s="7">
        <v>44551</v>
      </c>
      <c r="D2524" s="6" t="s">
        <v>33</v>
      </c>
      <c r="E2524" s="6" t="s">
        <v>92</v>
      </c>
      <c r="F2524" s="6" t="s">
        <v>93</v>
      </c>
      <c r="G2524" s="6" t="s">
        <v>21</v>
      </c>
      <c r="H2524" s="8">
        <v>0.6</v>
      </c>
      <c r="I2524" s="9">
        <v>2250</v>
      </c>
      <c r="J2524" s="10">
        <v>1350</v>
      </c>
      <c r="K2524" s="10">
        <v>472.49999999999994</v>
      </c>
      <c r="L2524" s="11">
        <v>0.35</v>
      </c>
      <c r="M2524" s="28">
        <v>877.5</v>
      </c>
    </row>
    <row r="2525" spans="1:13" ht="15.75" customHeight="1" x14ac:dyDescent="0.25">
      <c r="A2525" s="6" t="s">
        <v>14</v>
      </c>
      <c r="B2525" s="6">
        <v>1185732</v>
      </c>
      <c r="C2525" s="7">
        <v>44551</v>
      </c>
      <c r="D2525" s="6" t="s">
        <v>33</v>
      </c>
      <c r="E2525" s="6" t="s">
        <v>92</v>
      </c>
      <c r="F2525" s="6" t="s">
        <v>93</v>
      </c>
      <c r="G2525" s="6" t="s">
        <v>22</v>
      </c>
      <c r="H2525" s="8">
        <v>0.64999999999999991</v>
      </c>
      <c r="I2525" s="9">
        <v>3250</v>
      </c>
      <c r="J2525" s="10">
        <v>2112.4999999999995</v>
      </c>
      <c r="K2525" s="10">
        <v>844.99999999999989</v>
      </c>
      <c r="L2525" s="11">
        <v>0.4</v>
      </c>
      <c r="M2525" s="28">
        <v>1267.4999999999995</v>
      </c>
    </row>
    <row r="2526" spans="1:13" ht="15.75" customHeight="1" x14ac:dyDescent="0.25">
      <c r="A2526" s="6" t="s">
        <v>14</v>
      </c>
      <c r="B2526" s="6">
        <v>1185732</v>
      </c>
      <c r="C2526" s="7">
        <v>44216</v>
      </c>
      <c r="D2526" s="6" t="s">
        <v>46</v>
      </c>
      <c r="E2526" s="6" t="s">
        <v>94</v>
      </c>
      <c r="F2526" s="6" t="s">
        <v>95</v>
      </c>
      <c r="G2526" s="6" t="s">
        <v>17</v>
      </c>
      <c r="H2526" s="8">
        <v>0.30000000000000004</v>
      </c>
      <c r="I2526" s="9">
        <v>7250</v>
      </c>
      <c r="J2526" s="10">
        <v>2175.0000000000005</v>
      </c>
      <c r="K2526" s="10">
        <v>870.00000000000023</v>
      </c>
      <c r="L2526" s="11">
        <v>0.4</v>
      </c>
      <c r="M2526" s="28">
        <v>1305.0000000000002</v>
      </c>
    </row>
    <row r="2527" spans="1:13" ht="15.75" customHeight="1" x14ac:dyDescent="0.25">
      <c r="A2527" s="6" t="s">
        <v>14</v>
      </c>
      <c r="B2527" s="6">
        <v>1185732</v>
      </c>
      <c r="C2527" s="7">
        <v>44216</v>
      </c>
      <c r="D2527" s="6" t="s">
        <v>46</v>
      </c>
      <c r="E2527" s="6" t="s">
        <v>94</v>
      </c>
      <c r="F2527" s="6" t="s">
        <v>95</v>
      </c>
      <c r="G2527" s="6" t="s">
        <v>18</v>
      </c>
      <c r="H2527" s="8">
        <v>0.30000000000000004</v>
      </c>
      <c r="I2527" s="9">
        <v>5250</v>
      </c>
      <c r="J2527" s="10">
        <v>1575.0000000000002</v>
      </c>
      <c r="K2527" s="10">
        <v>551.25</v>
      </c>
      <c r="L2527" s="11">
        <v>0.35</v>
      </c>
      <c r="M2527" s="28">
        <v>1023.7500000000002</v>
      </c>
    </row>
    <row r="2528" spans="1:13" ht="15.75" customHeight="1" x14ac:dyDescent="0.25">
      <c r="A2528" s="6" t="s">
        <v>14</v>
      </c>
      <c r="B2528" s="6">
        <v>1185732</v>
      </c>
      <c r="C2528" s="7">
        <v>44216</v>
      </c>
      <c r="D2528" s="6" t="s">
        <v>46</v>
      </c>
      <c r="E2528" s="6" t="s">
        <v>94</v>
      </c>
      <c r="F2528" s="6" t="s">
        <v>95</v>
      </c>
      <c r="G2528" s="6" t="s">
        <v>19</v>
      </c>
      <c r="H2528" s="8">
        <v>0.20000000000000007</v>
      </c>
      <c r="I2528" s="9">
        <v>5250</v>
      </c>
      <c r="J2528" s="10">
        <v>1050.0000000000005</v>
      </c>
      <c r="K2528" s="10">
        <v>420.00000000000023</v>
      </c>
      <c r="L2528" s="11">
        <v>0.4</v>
      </c>
      <c r="M2528" s="28">
        <v>630.00000000000023</v>
      </c>
    </row>
    <row r="2529" spans="1:13" ht="15.75" customHeight="1" x14ac:dyDescent="0.25">
      <c r="A2529" s="6" t="s">
        <v>14</v>
      </c>
      <c r="B2529" s="6">
        <v>1185732</v>
      </c>
      <c r="C2529" s="7">
        <v>44216</v>
      </c>
      <c r="D2529" s="6" t="s">
        <v>46</v>
      </c>
      <c r="E2529" s="6" t="s">
        <v>94</v>
      </c>
      <c r="F2529" s="6" t="s">
        <v>95</v>
      </c>
      <c r="G2529" s="6" t="s">
        <v>20</v>
      </c>
      <c r="H2529" s="8">
        <v>0.25</v>
      </c>
      <c r="I2529" s="9">
        <v>3750</v>
      </c>
      <c r="J2529" s="10">
        <v>937.5</v>
      </c>
      <c r="K2529" s="10">
        <v>375</v>
      </c>
      <c r="L2529" s="11">
        <v>0.4</v>
      </c>
      <c r="M2529" s="28">
        <v>562.5</v>
      </c>
    </row>
    <row r="2530" spans="1:13" ht="15.75" customHeight="1" x14ac:dyDescent="0.25">
      <c r="A2530" s="6" t="s">
        <v>14</v>
      </c>
      <c r="B2530" s="6">
        <v>1185732</v>
      </c>
      <c r="C2530" s="7">
        <v>44216</v>
      </c>
      <c r="D2530" s="6" t="s">
        <v>46</v>
      </c>
      <c r="E2530" s="6" t="s">
        <v>94</v>
      </c>
      <c r="F2530" s="6" t="s">
        <v>95</v>
      </c>
      <c r="G2530" s="6" t="s">
        <v>21</v>
      </c>
      <c r="H2530" s="8">
        <v>0.4</v>
      </c>
      <c r="I2530" s="9">
        <v>4250</v>
      </c>
      <c r="J2530" s="10">
        <v>1700</v>
      </c>
      <c r="K2530" s="10">
        <v>595</v>
      </c>
      <c r="L2530" s="11">
        <v>0.35</v>
      </c>
      <c r="M2530" s="28">
        <v>1105</v>
      </c>
    </row>
    <row r="2531" spans="1:13" ht="15.75" customHeight="1" x14ac:dyDescent="0.25">
      <c r="A2531" s="6" t="s">
        <v>14</v>
      </c>
      <c r="B2531" s="6">
        <v>1185732</v>
      </c>
      <c r="C2531" s="7">
        <v>44216</v>
      </c>
      <c r="D2531" s="6" t="s">
        <v>46</v>
      </c>
      <c r="E2531" s="6" t="s">
        <v>94</v>
      </c>
      <c r="F2531" s="6" t="s">
        <v>95</v>
      </c>
      <c r="G2531" s="6" t="s">
        <v>22</v>
      </c>
      <c r="H2531" s="8">
        <v>0.30000000000000004</v>
      </c>
      <c r="I2531" s="9">
        <v>5250</v>
      </c>
      <c r="J2531" s="10">
        <v>1575.0000000000002</v>
      </c>
      <c r="K2531" s="10">
        <v>787.50000000000011</v>
      </c>
      <c r="L2531" s="11">
        <v>0.5</v>
      </c>
      <c r="M2531" s="28">
        <v>787.50000000000011</v>
      </c>
    </row>
    <row r="2532" spans="1:13" ht="15.75" customHeight="1" x14ac:dyDescent="0.25">
      <c r="A2532" s="6" t="s">
        <v>14</v>
      </c>
      <c r="B2532" s="6">
        <v>1185732</v>
      </c>
      <c r="C2532" s="7">
        <v>44245</v>
      </c>
      <c r="D2532" s="6" t="s">
        <v>46</v>
      </c>
      <c r="E2532" s="6" t="s">
        <v>94</v>
      </c>
      <c r="F2532" s="6" t="s">
        <v>95</v>
      </c>
      <c r="G2532" s="6" t="s">
        <v>17</v>
      </c>
      <c r="H2532" s="8">
        <v>0.30000000000000004</v>
      </c>
      <c r="I2532" s="9">
        <v>7750</v>
      </c>
      <c r="J2532" s="10">
        <v>2325.0000000000005</v>
      </c>
      <c r="K2532" s="10">
        <v>930.00000000000023</v>
      </c>
      <c r="L2532" s="11">
        <v>0.4</v>
      </c>
      <c r="M2532" s="28">
        <v>1395.0000000000002</v>
      </c>
    </row>
    <row r="2533" spans="1:13" ht="15.75" customHeight="1" x14ac:dyDescent="0.25">
      <c r="A2533" s="6" t="s">
        <v>14</v>
      </c>
      <c r="B2533" s="6">
        <v>1185732</v>
      </c>
      <c r="C2533" s="7">
        <v>44245</v>
      </c>
      <c r="D2533" s="6" t="s">
        <v>46</v>
      </c>
      <c r="E2533" s="6" t="s">
        <v>94</v>
      </c>
      <c r="F2533" s="6" t="s">
        <v>95</v>
      </c>
      <c r="G2533" s="6" t="s">
        <v>18</v>
      </c>
      <c r="H2533" s="8">
        <v>0.30000000000000004</v>
      </c>
      <c r="I2533" s="9">
        <v>4250</v>
      </c>
      <c r="J2533" s="10">
        <v>1275.0000000000002</v>
      </c>
      <c r="K2533" s="10">
        <v>446.25000000000006</v>
      </c>
      <c r="L2533" s="11">
        <v>0.35</v>
      </c>
      <c r="M2533" s="28">
        <v>828.75000000000023</v>
      </c>
    </row>
    <row r="2534" spans="1:13" ht="15.75" customHeight="1" x14ac:dyDescent="0.25">
      <c r="A2534" s="6" t="s">
        <v>14</v>
      </c>
      <c r="B2534" s="6">
        <v>1185732</v>
      </c>
      <c r="C2534" s="7">
        <v>44245</v>
      </c>
      <c r="D2534" s="6" t="s">
        <v>46</v>
      </c>
      <c r="E2534" s="6" t="s">
        <v>94</v>
      </c>
      <c r="F2534" s="6" t="s">
        <v>95</v>
      </c>
      <c r="G2534" s="6" t="s">
        <v>19</v>
      </c>
      <c r="H2534" s="8">
        <v>0.20000000000000007</v>
      </c>
      <c r="I2534" s="9">
        <v>4750</v>
      </c>
      <c r="J2534" s="10">
        <v>950.00000000000034</v>
      </c>
      <c r="K2534" s="10">
        <v>380.00000000000017</v>
      </c>
      <c r="L2534" s="11">
        <v>0.4</v>
      </c>
      <c r="M2534" s="28">
        <v>570.00000000000023</v>
      </c>
    </row>
    <row r="2535" spans="1:13" ht="15.75" customHeight="1" x14ac:dyDescent="0.25">
      <c r="A2535" s="6" t="s">
        <v>14</v>
      </c>
      <c r="B2535" s="6">
        <v>1185732</v>
      </c>
      <c r="C2535" s="7">
        <v>44245</v>
      </c>
      <c r="D2535" s="6" t="s">
        <v>46</v>
      </c>
      <c r="E2535" s="6" t="s">
        <v>94</v>
      </c>
      <c r="F2535" s="6" t="s">
        <v>95</v>
      </c>
      <c r="G2535" s="6" t="s">
        <v>20</v>
      </c>
      <c r="H2535" s="8">
        <v>0.25</v>
      </c>
      <c r="I2535" s="9">
        <v>3250</v>
      </c>
      <c r="J2535" s="10">
        <v>812.5</v>
      </c>
      <c r="K2535" s="10">
        <v>325</v>
      </c>
      <c r="L2535" s="11">
        <v>0.4</v>
      </c>
      <c r="M2535" s="28">
        <v>487.5</v>
      </c>
    </row>
    <row r="2536" spans="1:13" ht="15.75" customHeight="1" x14ac:dyDescent="0.25">
      <c r="A2536" s="6" t="s">
        <v>14</v>
      </c>
      <c r="B2536" s="6">
        <v>1185732</v>
      </c>
      <c r="C2536" s="7">
        <v>44245</v>
      </c>
      <c r="D2536" s="6" t="s">
        <v>46</v>
      </c>
      <c r="E2536" s="6" t="s">
        <v>94</v>
      </c>
      <c r="F2536" s="6" t="s">
        <v>95</v>
      </c>
      <c r="G2536" s="6" t="s">
        <v>21</v>
      </c>
      <c r="H2536" s="8">
        <v>0.4</v>
      </c>
      <c r="I2536" s="9">
        <v>4000</v>
      </c>
      <c r="J2536" s="10">
        <v>1600</v>
      </c>
      <c r="K2536" s="10">
        <v>560</v>
      </c>
      <c r="L2536" s="11">
        <v>0.35</v>
      </c>
      <c r="M2536" s="28">
        <v>1040</v>
      </c>
    </row>
    <row r="2537" spans="1:13" ht="15.75" customHeight="1" x14ac:dyDescent="0.25">
      <c r="A2537" s="6" t="s">
        <v>14</v>
      </c>
      <c r="B2537" s="6">
        <v>1185732</v>
      </c>
      <c r="C2537" s="7">
        <v>44245</v>
      </c>
      <c r="D2537" s="6" t="s">
        <v>46</v>
      </c>
      <c r="E2537" s="6" t="s">
        <v>94</v>
      </c>
      <c r="F2537" s="6" t="s">
        <v>95</v>
      </c>
      <c r="G2537" s="6" t="s">
        <v>22</v>
      </c>
      <c r="H2537" s="8">
        <v>0.25</v>
      </c>
      <c r="I2537" s="9">
        <v>5000</v>
      </c>
      <c r="J2537" s="10">
        <v>1250</v>
      </c>
      <c r="K2537" s="10">
        <v>625</v>
      </c>
      <c r="L2537" s="11">
        <v>0.5</v>
      </c>
      <c r="M2537" s="28">
        <v>625</v>
      </c>
    </row>
    <row r="2538" spans="1:13" ht="15.75" customHeight="1" x14ac:dyDescent="0.25">
      <c r="A2538" s="6" t="s">
        <v>14</v>
      </c>
      <c r="B2538" s="6">
        <v>1185732</v>
      </c>
      <c r="C2538" s="7">
        <v>44271</v>
      </c>
      <c r="D2538" s="6" t="s">
        <v>46</v>
      </c>
      <c r="E2538" s="6" t="s">
        <v>94</v>
      </c>
      <c r="F2538" s="6" t="s">
        <v>95</v>
      </c>
      <c r="G2538" s="6" t="s">
        <v>17</v>
      </c>
      <c r="H2538" s="8">
        <v>0.25</v>
      </c>
      <c r="I2538" s="9">
        <v>7200</v>
      </c>
      <c r="J2538" s="10">
        <v>1800</v>
      </c>
      <c r="K2538" s="10">
        <v>720</v>
      </c>
      <c r="L2538" s="11">
        <v>0.4</v>
      </c>
      <c r="M2538" s="28">
        <v>1080</v>
      </c>
    </row>
    <row r="2539" spans="1:13" ht="15.75" customHeight="1" x14ac:dyDescent="0.25">
      <c r="A2539" s="6" t="s">
        <v>14</v>
      </c>
      <c r="B2539" s="6">
        <v>1185732</v>
      </c>
      <c r="C2539" s="7">
        <v>44271</v>
      </c>
      <c r="D2539" s="6" t="s">
        <v>46</v>
      </c>
      <c r="E2539" s="6" t="s">
        <v>94</v>
      </c>
      <c r="F2539" s="6" t="s">
        <v>95</v>
      </c>
      <c r="G2539" s="6" t="s">
        <v>18</v>
      </c>
      <c r="H2539" s="8">
        <v>0.25</v>
      </c>
      <c r="I2539" s="9">
        <v>4000</v>
      </c>
      <c r="J2539" s="10">
        <v>1000</v>
      </c>
      <c r="K2539" s="10">
        <v>350</v>
      </c>
      <c r="L2539" s="11">
        <v>0.35</v>
      </c>
      <c r="M2539" s="28">
        <v>650</v>
      </c>
    </row>
    <row r="2540" spans="1:13" ht="15.75" customHeight="1" x14ac:dyDescent="0.25">
      <c r="A2540" s="6" t="s">
        <v>14</v>
      </c>
      <c r="B2540" s="6">
        <v>1185732</v>
      </c>
      <c r="C2540" s="7">
        <v>44271</v>
      </c>
      <c r="D2540" s="6" t="s">
        <v>46</v>
      </c>
      <c r="E2540" s="6" t="s">
        <v>94</v>
      </c>
      <c r="F2540" s="6" t="s">
        <v>95</v>
      </c>
      <c r="G2540" s="6" t="s">
        <v>19</v>
      </c>
      <c r="H2540" s="8">
        <v>0.15000000000000002</v>
      </c>
      <c r="I2540" s="9">
        <v>4250</v>
      </c>
      <c r="J2540" s="10">
        <v>637.50000000000011</v>
      </c>
      <c r="K2540" s="10">
        <v>255.00000000000006</v>
      </c>
      <c r="L2540" s="11">
        <v>0.4</v>
      </c>
      <c r="M2540" s="28">
        <v>382.50000000000006</v>
      </c>
    </row>
    <row r="2541" spans="1:13" ht="15.75" customHeight="1" x14ac:dyDescent="0.25">
      <c r="A2541" s="6" t="s">
        <v>14</v>
      </c>
      <c r="B2541" s="6">
        <v>1185732</v>
      </c>
      <c r="C2541" s="7">
        <v>44271</v>
      </c>
      <c r="D2541" s="6" t="s">
        <v>46</v>
      </c>
      <c r="E2541" s="6" t="s">
        <v>94</v>
      </c>
      <c r="F2541" s="6" t="s">
        <v>95</v>
      </c>
      <c r="G2541" s="6" t="s">
        <v>20</v>
      </c>
      <c r="H2541" s="8">
        <v>0.19999999999999996</v>
      </c>
      <c r="I2541" s="9">
        <v>2750</v>
      </c>
      <c r="J2541" s="10">
        <v>549.99999999999989</v>
      </c>
      <c r="K2541" s="10">
        <v>219.99999999999997</v>
      </c>
      <c r="L2541" s="11">
        <v>0.4</v>
      </c>
      <c r="M2541" s="28">
        <v>329.99999999999989</v>
      </c>
    </row>
    <row r="2542" spans="1:13" ht="15.75" customHeight="1" x14ac:dyDescent="0.25">
      <c r="A2542" s="6" t="s">
        <v>14</v>
      </c>
      <c r="B2542" s="6">
        <v>1185732</v>
      </c>
      <c r="C2542" s="7">
        <v>44271</v>
      </c>
      <c r="D2542" s="6" t="s">
        <v>46</v>
      </c>
      <c r="E2542" s="6" t="s">
        <v>94</v>
      </c>
      <c r="F2542" s="6" t="s">
        <v>95</v>
      </c>
      <c r="G2542" s="6" t="s">
        <v>21</v>
      </c>
      <c r="H2542" s="8">
        <v>0.35000000000000009</v>
      </c>
      <c r="I2542" s="9">
        <v>3250</v>
      </c>
      <c r="J2542" s="10">
        <v>1137.5000000000002</v>
      </c>
      <c r="K2542" s="10">
        <v>398.12500000000006</v>
      </c>
      <c r="L2542" s="11">
        <v>0.35</v>
      </c>
      <c r="M2542" s="28">
        <v>739.37500000000023</v>
      </c>
    </row>
    <row r="2543" spans="1:13" ht="15.75" customHeight="1" x14ac:dyDescent="0.25">
      <c r="A2543" s="6" t="s">
        <v>14</v>
      </c>
      <c r="B2543" s="6">
        <v>1185732</v>
      </c>
      <c r="C2543" s="7">
        <v>44271</v>
      </c>
      <c r="D2543" s="6" t="s">
        <v>46</v>
      </c>
      <c r="E2543" s="6" t="s">
        <v>94</v>
      </c>
      <c r="F2543" s="6" t="s">
        <v>95</v>
      </c>
      <c r="G2543" s="6" t="s">
        <v>22</v>
      </c>
      <c r="H2543" s="8">
        <v>0.25</v>
      </c>
      <c r="I2543" s="9">
        <v>4250</v>
      </c>
      <c r="J2543" s="10">
        <v>1062.5</v>
      </c>
      <c r="K2543" s="10">
        <v>531.25</v>
      </c>
      <c r="L2543" s="11">
        <v>0.5</v>
      </c>
      <c r="M2543" s="28">
        <v>531.25</v>
      </c>
    </row>
    <row r="2544" spans="1:13" ht="15.75" customHeight="1" x14ac:dyDescent="0.25">
      <c r="A2544" s="6" t="s">
        <v>14</v>
      </c>
      <c r="B2544" s="6">
        <v>1185732</v>
      </c>
      <c r="C2544" s="7">
        <v>44303</v>
      </c>
      <c r="D2544" s="6" t="s">
        <v>46</v>
      </c>
      <c r="E2544" s="6" t="s">
        <v>94</v>
      </c>
      <c r="F2544" s="6" t="s">
        <v>95</v>
      </c>
      <c r="G2544" s="6" t="s">
        <v>17</v>
      </c>
      <c r="H2544" s="8">
        <v>0.25</v>
      </c>
      <c r="I2544" s="9">
        <v>6750</v>
      </c>
      <c r="J2544" s="10">
        <v>1687.5</v>
      </c>
      <c r="K2544" s="10">
        <v>675</v>
      </c>
      <c r="L2544" s="11">
        <v>0.4</v>
      </c>
      <c r="M2544" s="28">
        <v>1012.5</v>
      </c>
    </row>
    <row r="2545" spans="1:13" ht="15.75" customHeight="1" x14ac:dyDescent="0.25">
      <c r="A2545" s="6" t="s">
        <v>14</v>
      </c>
      <c r="B2545" s="6">
        <v>1185732</v>
      </c>
      <c r="C2545" s="7">
        <v>44303</v>
      </c>
      <c r="D2545" s="6" t="s">
        <v>46</v>
      </c>
      <c r="E2545" s="6" t="s">
        <v>94</v>
      </c>
      <c r="F2545" s="6" t="s">
        <v>95</v>
      </c>
      <c r="G2545" s="6" t="s">
        <v>18</v>
      </c>
      <c r="H2545" s="8">
        <v>0.25</v>
      </c>
      <c r="I2545" s="9">
        <v>3750</v>
      </c>
      <c r="J2545" s="10">
        <v>937.5</v>
      </c>
      <c r="K2545" s="10">
        <v>328.125</v>
      </c>
      <c r="L2545" s="11">
        <v>0.35</v>
      </c>
      <c r="M2545" s="28">
        <v>609.375</v>
      </c>
    </row>
    <row r="2546" spans="1:13" ht="15.75" customHeight="1" x14ac:dyDescent="0.25">
      <c r="A2546" s="6" t="s">
        <v>14</v>
      </c>
      <c r="B2546" s="6">
        <v>1185732</v>
      </c>
      <c r="C2546" s="7">
        <v>44303</v>
      </c>
      <c r="D2546" s="6" t="s">
        <v>46</v>
      </c>
      <c r="E2546" s="6" t="s">
        <v>94</v>
      </c>
      <c r="F2546" s="6" t="s">
        <v>95</v>
      </c>
      <c r="G2546" s="6" t="s">
        <v>19</v>
      </c>
      <c r="H2546" s="8">
        <v>0.15000000000000002</v>
      </c>
      <c r="I2546" s="9">
        <v>3750</v>
      </c>
      <c r="J2546" s="10">
        <v>562.50000000000011</v>
      </c>
      <c r="K2546" s="10">
        <v>225.00000000000006</v>
      </c>
      <c r="L2546" s="11">
        <v>0.4</v>
      </c>
      <c r="M2546" s="28">
        <v>337.50000000000006</v>
      </c>
    </row>
    <row r="2547" spans="1:13" ht="15.75" customHeight="1" x14ac:dyDescent="0.25">
      <c r="A2547" s="6" t="s">
        <v>14</v>
      </c>
      <c r="B2547" s="6">
        <v>1185732</v>
      </c>
      <c r="C2547" s="7">
        <v>44303</v>
      </c>
      <c r="D2547" s="6" t="s">
        <v>46</v>
      </c>
      <c r="E2547" s="6" t="s">
        <v>94</v>
      </c>
      <c r="F2547" s="6" t="s">
        <v>95</v>
      </c>
      <c r="G2547" s="6" t="s">
        <v>20</v>
      </c>
      <c r="H2547" s="8">
        <v>0.19999999999999996</v>
      </c>
      <c r="I2547" s="9">
        <v>3000</v>
      </c>
      <c r="J2547" s="10">
        <v>599.99999999999989</v>
      </c>
      <c r="K2547" s="10">
        <v>239.99999999999997</v>
      </c>
      <c r="L2547" s="11">
        <v>0.4</v>
      </c>
      <c r="M2547" s="28">
        <v>359.99999999999989</v>
      </c>
    </row>
    <row r="2548" spans="1:13" ht="15.75" customHeight="1" x14ac:dyDescent="0.25">
      <c r="A2548" s="6" t="s">
        <v>14</v>
      </c>
      <c r="B2548" s="6">
        <v>1185732</v>
      </c>
      <c r="C2548" s="7">
        <v>44303</v>
      </c>
      <c r="D2548" s="6" t="s">
        <v>46</v>
      </c>
      <c r="E2548" s="6" t="s">
        <v>94</v>
      </c>
      <c r="F2548" s="6" t="s">
        <v>95</v>
      </c>
      <c r="G2548" s="6" t="s">
        <v>21</v>
      </c>
      <c r="H2548" s="8">
        <v>0.4</v>
      </c>
      <c r="I2548" s="9">
        <v>3250</v>
      </c>
      <c r="J2548" s="10">
        <v>1300</v>
      </c>
      <c r="K2548" s="10">
        <v>454.99999999999994</v>
      </c>
      <c r="L2548" s="11">
        <v>0.35</v>
      </c>
      <c r="M2548" s="28">
        <v>845</v>
      </c>
    </row>
    <row r="2549" spans="1:13" ht="15.75" customHeight="1" x14ac:dyDescent="0.25">
      <c r="A2549" s="6" t="s">
        <v>14</v>
      </c>
      <c r="B2549" s="6">
        <v>1185732</v>
      </c>
      <c r="C2549" s="7">
        <v>44303</v>
      </c>
      <c r="D2549" s="6" t="s">
        <v>46</v>
      </c>
      <c r="E2549" s="6" t="s">
        <v>94</v>
      </c>
      <c r="F2549" s="6" t="s">
        <v>95</v>
      </c>
      <c r="G2549" s="6" t="s">
        <v>22</v>
      </c>
      <c r="H2549" s="8">
        <v>0.30000000000000004</v>
      </c>
      <c r="I2549" s="9">
        <v>4750</v>
      </c>
      <c r="J2549" s="10">
        <v>1425.0000000000002</v>
      </c>
      <c r="K2549" s="10">
        <v>712.50000000000011</v>
      </c>
      <c r="L2549" s="11">
        <v>0.5</v>
      </c>
      <c r="M2549" s="28">
        <v>712.50000000000011</v>
      </c>
    </row>
    <row r="2550" spans="1:13" ht="15.75" customHeight="1" x14ac:dyDescent="0.25">
      <c r="A2550" s="6" t="s">
        <v>14</v>
      </c>
      <c r="B2550" s="6">
        <v>1185732</v>
      </c>
      <c r="C2550" s="7">
        <v>44332</v>
      </c>
      <c r="D2550" s="6" t="s">
        <v>46</v>
      </c>
      <c r="E2550" s="6" t="s">
        <v>94</v>
      </c>
      <c r="F2550" s="6" t="s">
        <v>95</v>
      </c>
      <c r="G2550" s="6" t="s">
        <v>17</v>
      </c>
      <c r="H2550" s="8">
        <v>0.4</v>
      </c>
      <c r="I2550" s="9">
        <v>7450</v>
      </c>
      <c r="J2550" s="10">
        <v>2980</v>
      </c>
      <c r="K2550" s="10">
        <v>1192</v>
      </c>
      <c r="L2550" s="11">
        <v>0.4</v>
      </c>
      <c r="M2550" s="28">
        <v>1788</v>
      </c>
    </row>
    <row r="2551" spans="1:13" ht="15.75" customHeight="1" x14ac:dyDescent="0.25">
      <c r="A2551" s="6" t="s">
        <v>14</v>
      </c>
      <c r="B2551" s="6">
        <v>1185732</v>
      </c>
      <c r="C2551" s="7">
        <v>44332</v>
      </c>
      <c r="D2551" s="6" t="s">
        <v>46</v>
      </c>
      <c r="E2551" s="6" t="s">
        <v>94</v>
      </c>
      <c r="F2551" s="6" t="s">
        <v>95</v>
      </c>
      <c r="G2551" s="6" t="s">
        <v>18</v>
      </c>
      <c r="H2551" s="8">
        <v>0.4</v>
      </c>
      <c r="I2551" s="9">
        <v>4500</v>
      </c>
      <c r="J2551" s="10">
        <v>1800</v>
      </c>
      <c r="K2551" s="10">
        <v>630</v>
      </c>
      <c r="L2551" s="11">
        <v>0.35</v>
      </c>
      <c r="M2551" s="28">
        <v>1170</v>
      </c>
    </row>
    <row r="2552" spans="1:13" ht="15.75" customHeight="1" x14ac:dyDescent="0.25">
      <c r="A2552" s="6" t="s">
        <v>14</v>
      </c>
      <c r="B2552" s="6">
        <v>1185732</v>
      </c>
      <c r="C2552" s="7">
        <v>44332</v>
      </c>
      <c r="D2552" s="6" t="s">
        <v>46</v>
      </c>
      <c r="E2552" s="6" t="s">
        <v>94</v>
      </c>
      <c r="F2552" s="6" t="s">
        <v>95</v>
      </c>
      <c r="G2552" s="6" t="s">
        <v>19</v>
      </c>
      <c r="H2552" s="8">
        <v>0.35000000000000003</v>
      </c>
      <c r="I2552" s="9">
        <v>4250</v>
      </c>
      <c r="J2552" s="10">
        <v>1487.5000000000002</v>
      </c>
      <c r="K2552" s="10">
        <v>595.00000000000011</v>
      </c>
      <c r="L2552" s="11">
        <v>0.4</v>
      </c>
      <c r="M2552" s="28">
        <v>892.50000000000011</v>
      </c>
    </row>
    <row r="2553" spans="1:13" ht="15.75" customHeight="1" x14ac:dyDescent="0.25">
      <c r="A2553" s="6" t="s">
        <v>14</v>
      </c>
      <c r="B2553" s="6">
        <v>1185732</v>
      </c>
      <c r="C2553" s="7">
        <v>44332</v>
      </c>
      <c r="D2553" s="6" t="s">
        <v>46</v>
      </c>
      <c r="E2553" s="6" t="s">
        <v>94</v>
      </c>
      <c r="F2553" s="6" t="s">
        <v>95</v>
      </c>
      <c r="G2553" s="6" t="s">
        <v>20</v>
      </c>
      <c r="H2553" s="8">
        <v>0.35000000000000003</v>
      </c>
      <c r="I2553" s="9">
        <v>3750</v>
      </c>
      <c r="J2553" s="10">
        <v>1312.5000000000002</v>
      </c>
      <c r="K2553" s="10">
        <v>525.00000000000011</v>
      </c>
      <c r="L2553" s="11">
        <v>0.4</v>
      </c>
      <c r="M2553" s="28">
        <v>787.50000000000011</v>
      </c>
    </row>
    <row r="2554" spans="1:13" ht="15.75" customHeight="1" x14ac:dyDescent="0.25">
      <c r="A2554" s="6" t="s">
        <v>14</v>
      </c>
      <c r="B2554" s="6">
        <v>1185732</v>
      </c>
      <c r="C2554" s="7">
        <v>44332</v>
      </c>
      <c r="D2554" s="6" t="s">
        <v>46</v>
      </c>
      <c r="E2554" s="6" t="s">
        <v>94</v>
      </c>
      <c r="F2554" s="6" t="s">
        <v>95</v>
      </c>
      <c r="G2554" s="6" t="s">
        <v>21</v>
      </c>
      <c r="H2554" s="8">
        <v>0.44999999999999996</v>
      </c>
      <c r="I2554" s="9">
        <v>4000</v>
      </c>
      <c r="J2554" s="10">
        <v>1799.9999999999998</v>
      </c>
      <c r="K2554" s="10">
        <v>629.99999999999989</v>
      </c>
      <c r="L2554" s="11">
        <v>0.35</v>
      </c>
      <c r="M2554" s="28">
        <v>1170</v>
      </c>
    </row>
    <row r="2555" spans="1:13" ht="15.75" customHeight="1" x14ac:dyDescent="0.25">
      <c r="A2555" s="6" t="s">
        <v>14</v>
      </c>
      <c r="B2555" s="6">
        <v>1185732</v>
      </c>
      <c r="C2555" s="7">
        <v>44332</v>
      </c>
      <c r="D2555" s="6" t="s">
        <v>46</v>
      </c>
      <c r="E2555" s="6" t="s">
        <v>94</v>
      </c>
      <c r="F2555" s="6" t="s">
        <v>95</v>
      </c>
      <c r="G2555" s="6" t="s">
        <v>22</v>
      </c>
      <c r="H2555" s="8">
        <v>0.49999999999999994</v>
      </c>
      <c r="I2555" s="9">
        <v>5000</v>
      </c>
      <c r="J2555" s="10">
        <v>2499.9999999999995</v>
      </c>
      <c r="K2555" s="10">
        <v>1249.9999999999998</v>
      </c>
      <c r="L2555" s="11">
        <v>0.5</v>
      </c>
      <c r="M2555" s="28">
        <v>1249.9999999999998</v>
      </c>
    </row>
    <row r="2556" spans="1:13" ht="15.75" customHeight="1" x14ac:dyDescent="0.25">
      <c r="A2556" s="6" t="s">
        <v>14</v>
      </c>
      <c r="B2556" s="6">
        <v>1185732</v>
      </c>
      <c r="C2556" s="7">
        <v>44365</v>
      </c>
      <c r="D2556" s="6" t="s">
        <v>46</v>
      </c>
      <c r="E2556" s="6" t="s">
        <v>94</v>
      </c>
      <c r="F2556" s="6" t="s">
        <v>95</v>
      </c>
      <c r="G2556" s="6" t="s">
        <v>17</v>
      </c>
      <c r="H2556" s="8">
        <v>0.44999999999999996</v>
      </c>
      <c r="I2556" s="9">
        <v>7500</v>
      </c>
      <c r="J2556" s="10">
        <v>3374.9999999999995</v>
      </c>
      <c r="K2556" s="10">
        <v>1350</v>
      </c>
      <c r="L2556" s="11">
        <v>0.4</v>
      </c>
      <c r="M2556" s="28">
        <v>2024.9999999999995</v>
      </c>
    </row>
    <row r="2557" spans="1:13" ht="15.75" customHeight="1" x14ac:dyDescent="0.25">
      <c r="A2557" s="6" t="s">
        <v>14</v>
      </c>
      <c r="B2557" s="6">
        <v>1185732</v>
      </c>
      <c r="C2557" s="7">
        <v>44365</v>
      </c>
      <c r="D2557" s="6" t="s">
        <v>46</v>
      </c>
      <c r="E2557" s="6" t="s">
        <v>94</v>
      </c>
      <c r="F2557" s="6" t="s">
        <v>95</v>
      </c>
      <c r="G2557" s="6" t="s">
        <v>18</v>
      </c>
      <c r="H2557" s="8">
        <v>0.4</v>
      </c>
      <c r="I2557" s="9">
        <v>5000</v>
      </c>
      <c r="J2557" s="10">
        <v>2000</v>
      </c>
      <c r="K2557" s="10">
        <v>700</v>
      </c>
      <c r="L2557" s="11">
        <v>0.35</v>
      </c>
      <c r="M2557" s="28">
        <v>1300</v>
      </c>
    </row>
    <row r="2558" spans="1:13" ht="15.75" customHeight="1" x14ac:dyDescent="0.25">
      <c r="A2558" s="6" t="s">
        <v>14</v>
      </c>
      <c r="B2558" s="6">
        <v>1185732</v>
      </c>
      <c r="C2558" s="7">
        <v>44365</v>
      </c>
      <c r="D2558" s="6" t="s">
        <v>46</v>
      </c>
      <c r="E2558" s="6" t="s">
        <v>94</v>
      </c>
      <c r="F2558" s="6" t="s">
        <v>95</v>
      </c>
      <c r="G2558" s="6" t="s">
        <v>19</v>
      </c>
      <c r="H2558" s="8">
        <v>0.45</v>
      </c>
      <c r="I2558" s="9">
        <v>4750</v>
      </c>
      <c r="J2558" s="10">
        <v>2137.5</v>
      </c>
      <c r="K2558" s="10">
        <v>855</v>
      </c>
      <c r="L2558" s="11">
        <v>0.4</v>
      </c>
      <c r="M2558" s="28">
        <v>1282.5</v>
      </c>
    </row>
    <row r="2559" spans="1:13" ht="15.75" customHeight="1" x14ac:dyDescent="0.25">
      <c r="A2559" s="6" t="s">
        <v>14</v>
      </c>
      <c r="B2559" s="6">
        <v>1185732</v>
      </c>
      <c r="C2559" s="7">
        <v>44365</v>
      </c>
      <c r="D2559" s="6" t="s">
        <v>46</v>
      </c>
      <c r="E2559" s="6" t="s">
        <v>94</v>
      </c>
      <c r="F2559" s="6" t="s">
        <v>95</v>
      </c>
      <c r="G2559" s="6" t="s">
        <v>20</v>
      </c>
      <c r="H2559" s="8">
        <v>0.45</v>
      </c>
      <c r="I2559" s="9">
        <v>4500</v>
      </c>
      <c r="J2559" s="10">
        <v>2025</v>
      </c>
      <c r="K2559" s="10">
        <v>810</v>
      </c>
      <c r="L2559" s="11">
        <v>0.4</v>
      </c>
      <c r="M2559" s="28">
        <v>1215</v>
      </c>
    </row>
    <row r="2560" spans="1:13" ht="15.75" customHeight="1" x14ac:dyDescent="0.25">
      <c r="A2560" s="6" t="s">
        <v>14</v>
      </c>
      <c r="B2560" s="6">
        <v>1185732</v>
      </c>
      <c r="C2560" s="7">
        <v>44365</v>
      </c>
      <c r="D2560" s="6" t="s">
        <v>46</v>
      </c>
      <c r="E2560" s="6" t="s">
        <v>94</v>
      </c>
      <c r="F2560" s="6" t="s">
        <v>95</v>
      </c>
      <c r="G2560" s="6" t="s">
        <v>21</v>
      </c>
      <c r="H2560" s="8">
        <v>0.6</v>
      </c>
      <c r="I2560" s="9">
        <v>4500</v>
      </c>
      <c r="J2560" s="10">
        <v>2700</v>
      </c>
      <c r="K2560" s="10">
        <v>944.99999999999989</v>
      </c>
      <c r="L2560" s="11">
        <v>0.35</v>
      </c>
      <c r="M2560" s="28">
        <v>1755</v>
      </c>
    </row>
    <row r="2561" spans="1:13" ht="15.75" customHeight="1" x14ac:dyDescent="0.25">
      <c r="A2561" s="6" t="s">
        <v>14</v>
      </c>
      <c r="B2561" s="6">
        <v>1185732</v>
      </c>
      <c r="C2561" s="7">
        <v>44365</v>
      </c>
      <c r="D2561" s="6" t="s">
        <v>46</v>
      </c>
      <c r="E2561" s="6" t="s">
        <v>94</v>
      </c>
      <c r="F2561" s="6" t="s">
        <v>95</v>
      </c>
      <c r="G2561" s="6" t="s">
        <v>22</v>
      </c>
      <c r="H2561" s="8">
        <v>0.65</v>
      </c>
      <c r="I2561" s="9">
        <v>6250</v>
      </c>
      <c r="J2561" s="10">
        <v>4062.5</v>
      </c>
      <c r="K2561" s="10">
        <v>2031.25</v>
      </c>
      <c r="L2561" s="11">
        <v>0.5</v>
      </c>
      <c r="M2561" s="28">
        <v>2031.25</v>
      </c>
    </row>
    <row r="2562" spans="1:13" ht="15.75" customHeight="1" x14ac:dyDescent="0.25">
      <c r="A2562" s="6" t="s">
        <v>14</v>
      </c>
      <c r="B2562" s="6">
        <v>1185732</v>
      </c>
      <c r="C2562" s="7">
        <v>44393</v>
      </c>
      <c r="D2562" s="6" t="s">
        <v>46</v>
      </c>
      <c r="E2562" s="6" t="s">
        <v>94</v>
      </c>
      <c r="F2562" s="6" t="s">
        <v>95</v>
      </c>
      <c r="G2562" s="6" t="s">
        <v>17</v>
      </c>
      <c r="H2562" s="8">
        <v>0.6</v>
      </c>
      <c r="I2562" s="9">
        <v>8500</v>
      </c>
      <c r="J2562" s="10">
        <v>5100</v>
      </c>
      <c r="K2562" s="10">
        <v>2040</v>
      </c>
      <c r="L2562" s="11">
        <v>0.4</v>
      </c>
      <c r="M2562" s="28">
        <v>3060</v>
      </c>
    </row>
    <row r="2563" spans="1:13" ht="15.75" customHeight="1" x14ac:dyDescent="0.25">
      <c r="A2563" s="6" t="s">
        <v>14</v>
      </c>
      <c r="B2563" s="6">
        <v>1185732</v>
      </c>
      <c r="C2563" s="7">
        <v>44393</v>
      </c>
      <c r="D2563" s="6" t="s">
        <v>46</v>
      </c>
      <c r="E2563" s="6" t="s">
        <v>94</v>
      </c>
      <c r="F2563" s="6" t="s">
        <v>95</v>
      </c>
      <c r="G2563" s="6" t="s">
        <v>18</v>
      </c>
      <c r="H2563" s="8">
        <v>0.55000000000000004</v>
      </c>
      <c r="I2563" s="9">
        <v>6000</v>
      </c>
      <c r="J2563" s="10">
        <v>3300.0000000000005</v>
      </c>
      <c r="K2563" s="10">
        <v>1155</v>
      </c>
      <c r="L2563" s="11">
        <v>0.35</v>
      </c>
      <c r="M2563" s="28">
        <v>2145.0000000000005</v>
      </c>
    </row>
    <row r="2564" spans="1:13" ht="15.75" customHeight="1" x14ac:dyDescent="0.25">
      <c r="A2564" s="6" t="s">
        <v>14</v>
      </c>
      <c r="B2564" s="6">
        <v>1185732</v>
      </c>
      <c r="C2564" s="7">
        <v>44393</v>
      </c>
      <c r="D2564" s="6" t="s">
        <v>46</v>
      </c>
      <c r="E2564" s="6" t="s">
        <v>94</v>
      </c>
      <c r="F2564" s="6" t="s">
        <v>95</v>
      </c>
      <c r="G2564" s="6" t="s">
        <v>19</v>
      </c>
      <c r="H2564" s="8">
        <v>0.5</v>
      </c>
      <c r="I2564" s="9">
        <v>5250</v>
      </c>
      <c r="J2564" s="10">
        <v>2625</v>
      </c>
      <c r="K2564" s="10">
        <v>1050</v>
      </c>
      <c r="L2564" s="11">
        <v>0.4</v>
      </c>
      <c r="M2564" s="28">
        <v>1575</v>
      </c>
    </row>
    <row r="2565" spans="1:13" ht="15.75" customHeight="1" x14ac:dyDescent="0.25">
      <c r="A2565" s="6" t="s">
        <v>14</v>
      </c>
      <c r="B2565" s="6">
        <v>1185732</v>
      </c>
      <c r="C2565" s="7">
        <v>44393</v>
      </c>
      <c r="D2565" s="6" t="s">
        <v>46</v>
      </c>
      <c r="E2565" s="6" t="s">
        <v>94</v>
      </c>
      <c r="F2565" s="6" t="s">
        <v>95</v>
      </c>
      <c r="G2565" s="6" t="s">
        <v>20</v>
      </c>
      <c r="H2565" s="8">
        <v>0.5</v>
      </c>
      <c r="I2565" s="9">
        <v>4750</v>
      </c>
      <c r="J2565" s="10">
        <v>2375</v>
      </c>
      <c r="K2565" s="10">
        <v>950</v>
      </c>
      <c r="L2565" s="11">
        <v>0.4</v>
      </c>
      <c r="M2565" s="28">
        <v>1425</v>
      </c>
    </row>
    <row r="2566" spans="1:13" ht="15.75" customHeight="1" x14ac:dyDescent="0.25">
      <c r="A2566" s="6" t="s">
        <v>14</v>
      </c>
      <c r="B2566" s="6">
        <v>1185732</v>
      </c>
      <c r="C2566" s="7">
        <v>44393</v>
      </c>
      <c r="D2566" s="6" t="s">
        <v>46</v>
      </c>
      <c r="E2566" s="6" t="s">
        <v>94</v>
      </c>
      <c r="F2566" s="6" t="s">
        <v>95</v>
      </c>
      <c r="G2566" s="6" t="s">
        <v>21</v>
      </c>
      <c r="H2566" s="8">
        <v>0.6</v>
      </c>
      <c r="I2566" s="9">
        <v>5000</v>
      </c>
      <c r="J2566" s="10">
        <v>3000</v>
      </c>
      <c r="K2566" s="10">
        <v>1050</v>
      </c>
      <c r="L2566" s="11">
        <v>0.35</v>
      </c>
      <c r="M2566" s="28">
        <v>1950</v>
      </c>
    </row>
    <row r="2567" spans="1:13" ht="15.75" customHeight="1" x14ac:dyDescent="0.25">
      <c r="A2567" s="6" t="s">
        <v>14</v>
      </c>
      <c r="B2567" s="6">
        <v>1185732</v>
      </c>
      <c r="C2567" s="7">
        <v>44393</v>
      </c>
      <c r="D2567" s="6" t="s">
        <v>46</v>
      </c>
      <c r="E2567" s="6" t="s">
        <v>94</v>
      </c>
      <c r="F2567" s="6" t="s">
        <v>95</v>
      </c>
      <c r="G2567" s="6" t="s">
        <v>22</v>
      </c>
      <c r="H2567" s="8">
        <v>0.65</v>
      </c>
      <c r="I2567" s="9">
        <v>6750</v>
      </c>
      <c r="J2567" s="10">
        <v>4387.5</v>
      </c>
      <c r="K2567" s="10">
        <v>2193.75</v>
      </c>
      <c r="L2567" s="11">
        <v>0.5</v>
      </c>
      <c r="M2567" s="28">
        <v>2193.75</v>
      </c>
    </row>
    <row r="2568" spans="1:13" ht="15.75" customHeight="1" x14ac:dyDescent="0.25">
      <c r="A2568" s="6" t="s">
        <v>14</v>
      </c>
      <c r="B2568" s="6">
        <v>1185732</v>
      </c>
      <c r="C2568" s="7">
        <v>44425</v>
      </c>
      <c r="D2568" s="6" t="s">
        <v>46</v>
      </c>
      <c r="E2568" s="6" t="s">
        <v>94</v>
      </c>
      <c r="F2568" s="6" t="s">
        <v>95</v>
      </c>
      <c r="G2568" s="6" t="s">
        <v>17</v>
      </c>
      <c r="H2568" s="8">
        <v>0.6</v>
      </c>
      <c r="I2568" s="9">
        <v>8250</v>
      </c>
      <c r="J2568" s="10">
        <v>4950</v>
      </c>
      <c r="K2568" s="10">
        <v>1980</v>
      </c>
      <c r="L2568" s="11">
        <v>0.4</v>
      </c>
      <c r="M2568" s="28">
        <v>2970</v>
      </c>
    </row>
    <row r="2569" spans="1:13" ht="15.75" customHeight="1" x14ac:dyDescent="0.25">
      <c r="A2569" s="6" t="s">
        <v>14</v>
      </c>
      <c r="B2569" s="6">
        <v>1185732</v>
      </c>
      <c r="C2569" s="7">
        <v>44425</v>
      </c>
      <c r="D2569" s="6" t="s">
        <v>46</v>
      </c>
      <c r="E2569" s="6" t="s">
        <v>94</v>
      </c>
      <c r="F2569" s="6" t="s">
        <v>95</v>
      </c>
      <c r="G2569" s="6" t="s">
        <v>18</v>
      </c>
      <c r="H2569" s="8">
        <v>0.55000000000000004</v>
      </c>
      <c r="I2569" s="9">
        <v>6000</v>
      </c>
      <c r="J2569" s="10">
        <v>3300.0000000000005</v>
      </c>
      <c r="K2569" s="10">
        <v>1155</v>
      </c>
      <c r="L2569" s="11">
        <v>0.35</v>
      </c>
      <c r="M2569" s="28">
        <v>2145.0000000000005</v>
      </c>
    </row>
    <row r="2570" spans="1:13" ht="15.75" customHeight="1" x14ac:dyDescent="0.25">
      <c r="A2570" s="6" t="s">
        <v>14</v>
      </c>
      <c r="B2570" s="6">
        <v>1185732</v>
      </c>
      <c r="C2570" s="7">
        <v>44425</v>
      </c>
      <c r="D2570" s="6" t="s">
        <v>46</v>
      </c>
      <c r="E2570" s="6" t="s">
        <v>94</v>
      </c>
      <c r="F2570" s="6" t="s">
        <v>95</v>
      </c>
      <c r="G2570" s="6" t="s">
        <v>19</v>
      </c>
      <c r="H2570" s="8">
        <v>0.5</v>
      </c>
      <c r="I2570" s="9">
        <v>5250</v>
      </c>
      <c r="J2570" s="10">
        <v>2625</v>
      </c>
      <c r="K2570" s="10">
        <v>1050</v>
      </c>
      <c r="L2570" s="11">
        <v>0.4</v>
      </c>
      <c r="M2570" s="28">
        <v>1575</v>
      </c>
    </row>
    <row r="2571" spans="1:13" ht="15.75" customHeight="1" x14ac:dyDescent="0.25">
      <c r="A2571" s="6" t="s">
        <v>14</v>
      </c>
      <c r="B2571" s="6">
        <v>1185732</v>
      </c>
      <c r="C2571" s="7">
        <v>44425</v>
      </c>
      <c r="D2571" s="6" t="s">
        <v>46</v>
      </c>
      <c r="E2571" s="6" t="s">
        <v>94</v>
      </c>
      <c r="F2571" s="6" t="s">
        <v>95</v>
      </c>
      <c r="G2571" s="6" t="s">
        <v>20</v>
      </c>
      <c r="H2571" s="8">
        <v>0.4</v>
      </c>
      <c r="I2571" s="9">
        <v>4750</v>
      </c>
      <c r="J2571" s="10">
        <v>1900</v>
      </c>
      <c r="K2571" s="10">
        <v>760</v>
      </c>
      <c r="L2571" s="11">
        <v>0.4</v>
      </c>
      <c r="M2571" s="28">
        <v>1140</v>
      </c>
    </row>
    <row r="2572" spans="1:13" ht="15.75" customHeight="1" x14ac:dyDescent="0.25">
      <c r="A2572" s="6" t="s">
        <v>14</v>
      </c>
      <c r="B2572" s="6">
        <v>1185732</v>
      </c>
      <c r="C2572" s="7">
        <v>44425</v>
      </c>
      <c r="D2572" s="6" t="s">
        <v>46</v>
      </c>
      <c r="E2572" s="6" t="s">
        <v>94</v>
      </c>
      <c r="F2572" s="6" t="s">
        <v>95</v>
      </c>
      <c r="G2572" s="6" t="s">
        <v>21</v>
      </c>
      <c r="H2572" s="8">
        <v>0.5</v>
      </c>
      <c r="I2572" s="9">
        <v>4500</v>
      </c>
      <c r="J2572" s="10">
        <v>2250</v>
      </c>
      <c r="K2572" s="10">
        <v>787.5</v>
      </c>
      <c r="L2572" s="11">
        <v>0.35</v>
      </c>
      <c r="M2572" s="28">
        <v>1462.5</v>
      </c>
    </row>
    <row r="2573" spans="1:13" ht="15.75" customHeight="1" x14ac:dyDescent="0.25">
      <c r="A2573" s="6" t="s">
        <v>14</v>
      </c>
      <c r="B2573" s="6">
        <v>1185732</v>
      </c>
      <c r="C2573" s="7">
        <v>44425</v>
      </c>
      <c r="D2573" s="6" t="s">
        <v>46</v>
      </c>
      <c r="E2573" s="6" t="s">
        <v>94</v>
      </c>
      <c r="F2573" s="6" t="s">
        <v>95</v>
      </c>
      <c r="G2573" s="6" t="s">
        <v>22</v>
      </c>
      <c r="H2573" s="8">
        <v>0.55000000000000004</v>
      </c>
      <c r="I2573" s="9">
        <v>6250</v>
      </c>
      <c r="J2573" s="10">
        <v>3437.5000000000005</v>
      </c>
      <c r="K2573" s="10">
        <v>1718.7500000000002</v>
      </c>
      <c r="L2573" s="11">
        <v>0.5</v>
      </c>
      <c r="M2573" s="28">
        <v>1718.7500000000002</v>
      </c>
    </row>
    <row r="2574" spans="1:13" ht="15.75" customHeight="1" x14ac:dyDescent="0.25">
      <c r="A2574" s="6" t="s">
        <v>14</v>
      </c>
      <c r="B2574" s="6">
        <v>1185732</v>
      </c>
      <c r="C2574" s="7">
        <v>44455</v>
      </c>
      <c r="D2574" s="6" t="s">
        <v>46</v>
      </c>
      <c r="E2574" s="6" t="s">
        <v>94</v>
      </c>
      <c r="F2574" s="6" t="s">
        <v>95</v>
      </c>
      <c r="G2574" s="6" t="s">
        <v>17</v>
      </c>
      <c r="H2574" s="8">
        <v>0.5</v>
      </c>
      <c r="I2574" s="9">
        <v>7250</v>
      </c>
      <c r="J2574" s="10">
        <v>3625</v>
      </c>
      <c r="K2574" s="10">
        <v>1450</v>
      </c>
      <c r="L2574" s="11">
        <v>0.4</v>
      </c>
      <c r="M2574" s="28">
        <v>2175</v>
      </c>
    </row>
    <row r="2575" spans="1:13" ht="15.75" customHeight="1" x14ac:dyDescent="0.25">
      <c r="A2575" s="6" t="s">
        <v>14</v>
      </c>
      <c r="B2575" s="6">
        <v>1185732</v>
      </c>
      <c r="C2575" s="7">
        <v>44455</v>
      </c>
      <c r="D2575" s="6" t="s">
        <v>46</v>
      </c>
      <c r="E2575" s="6" t="s">
        <v>94</v>
      </c>
      <c r="F2575" s="6" t="s">
        <v>95</v>
      </c>
      <c r="G2575" s="6" t="s">
        <v>18</v>
      </c>
      <c r="H2575" s="8">
        <v>0.45000000000000012</v>
      </c>
      <c r="I2575" s="9">
        <v>5250</v>
      </c>
      <c r="J2575" s="10">
        <v>2362.5000000000005</v>
      </c>
      <c r="K2575" s="10">
        <v>826.87500000000011</v>
      </c>
      <c r="L2575" s="11">
        <v>0.35</v>
      </c>
      <c r="M2575" s="28">
        <v>1535.6250000000005</v>
      </c>
    </row>
    <row r="2576" spans="1:13" ht="15.75" customHeight="1" x14ac:dyDescent="0.25">
      <c r="A2576" s="6" t="s">
        <v>14</v>
      </c>
      <c r="B2576" s="6">
        <v>1185732</v>
      </c>
      <c r="C2576" s="7">
        <v>44455</v>
      </c>
      <c r="D2576" s="6" t="s">
        <v>46</v>
      </c>
      <c r="E2576" s="6" t="s">
        <v>94</v>
      </c>
      <c r="F2576" s="6" t="s">
        <v>95</v>
      </c>
      <c r="G2576" s="6" t="s">
        <v>19</v>
      </c>
      <c r="H2576" s="8">
        <v>0.20000000000000007</v>
      </c>
      <c r="I2576" s="9">
        <v>4250</v>
      </c>
      <c r="J2576" s="10">
        <v>850.00000000000023</v>
      </c>
      <c r="K2576" s="10">
        <v>340.00000000000011</v>
      </c>
      <c r="L2576" s="11">
        <v>0.4</v>
      </c>
      <c r="M2576" s="28">
        <v>510.00000000000011</v>
      </c>
    </row>
    <row r="2577" spans="1:13" ht="15.75" customHeight="1" x14ac:dyDescent="0.25">
      <c r="A2577" s="6" t="s">
        <v>14</v>
      </c>
      <c r="B2577" s="6">
        <v>1185732</v>
      </c>
      <c r="C2577" s="7">
        <v>44455</v>
      </c>
      <c r="D2577" s="6" t="s">
        <v>46</v>
      </c>
      <c r="E2577" s="6" t="s">
        <v>94</v>
      </c>
      <c r="F2577" s="6" t="s">
        <v>95</v>
      </c>
      <c r="G2577" s="6" t="s">
        <v>20</v>
      </c>
      <c r="H2577" s="8">
        <v>0.20000000000000007</v>
      </c>
      <c r="I2577" s="9">
        <v>4000</v>
      </c>
      <c r="J2577" s="10">
        <v>800.00000000000023</v>
      </c>
      <c r="K2577" s="10">
        <v>320.00000000000011</v>
      </c>
      <c r="L2577" s="11">
        <v>0.4</v>
      </c>
      <c r="M2577" s="28">
        <v>480.00000000000011</v>
      </c>
    </row>
    <row r="2578" spans="1:13" ht="15.75" customHeight="1" x14ac:dyDescent="0.25">
      <c r="A2578" s="6" t="s">
        <v>14</v>
      </c>
      <c r="B2578" s="6">
        <v>1185732</v>
      </c>
      <c r="C2578" s="7">
        <v>44455</v>
      </c>
      <c r="D2578" s="6" t="s">
        <v>46</v>
      </c>
      <c r="E2578" s="6" t="s">
        <v>94</v>
      </c>
      <c r="F2578" s="6" t="s">
        <v>95</v>
      </c>
      <c r="G2578" s="6" t="s">
        <v>21</v>
      </c>
      <c r="H2578" s="8">
        <v>0.30000000000000004</v>
      </c>
      <c r="I2578" s="9">
        <v>4000</v>
      </c>
      <c r="J2578" s="10">
        <v>1200.0000000000002</v>
      </c>
      <c r="K2578" s="10">
        <v>420.00000000000006</v>
      </c>
      <c r="L2578" s="11">
        <v>0.35</v>
      </c>
      <c r="M2578" s="28">
        <v>780.00000000000023</v>
      </c>
    </row>
    <row r="2579" spans="1:13" ht="15.75" customHeight="1" x14ac:dyDescent="0.25">
      <c r="A2579" s="6" t="s">
        <v>14</v>
      </c>
      <c r="B2579" s="6">
        <v>1185732</v>
      </c>
      <c r="C2579" s="7">
        <v>44455</v>
      </c>
      <c r="D2579" s="6" t="s">
        <v>46</v>
      </c>
      <c r="E2579" s="6" t="s">
        <v>94</v>
      </c>
      <c r="F2579" s="6" t="s">
        <v>95</v>
      </c>
      <c r="G2579" s="6" t="s">
        <v>22</v>
      </c>
      <c r="H2579" s="8">
        <v>0.35000000000000009</v>
      </c>
      <c r="I2579" s="9">
        <v>5000</v>
      </c>
      <c r="J2579" s="10">
        <v>1750.0000000000005</v>
      </c>
      <c r="K2579" s="10">
        <v>875.00000000000023</v>
      </c>
      <c r="L2579" s="11">
        <v>0.5</v>
      </c>
      <c r="M2579" s="28">
        <v>875.00000000000023</v>
      </c>
    </row>
    <row r="2580" spans="1:13" ht="15.75" customHeight="1" x14ac:dyDescent="0.25">
      <c r="A2580" s="6" t="s">
        <v>14</v>
      </c>
      <c r="B2580" s="6">
        <v>1185732</v>
      </c>
      <c r="C2580" s="7">
        <v>44487</v>
      </c>
      <c r="D2580" s="6" t="s">
        <v>46</v>
      </c>
      <c r="E2580" s="6" t="s">
        <v>94</v>
      </c>
      <c r="F2580" s="6" t="s">
        <v>95</v>
      </c>
      <c r="G2580" s="6" t="s">
        <v>17</v>
      </c>
      <c r="H2580" s="8">
        <v>0.35000000000000009</v>
      </c>
      <c r="I2580" s="9">
        <v>6750</v>
      </c>
      <c r="J2580" s="10">
        <v>2362.5000000000005</v>
      </c>
      <c r="K2580" s="10">
        <v>945.00000000000023</v>
      </c>
      <c r="L2580" s="11">
        <v>0.4</v>
      </c>
      <c r="M2580" s="28">
        <v>1417.5000000000002</v>
      </c>
    </row>
    <row r="2581" spans="1:13" ht="15.75" customHeight="1" x14ac:dyDescent="0.25">
      <c r="A2581" s="6" t="s">
        <v>14</v>
      </c>
      <c r="B2581" s="6">
        <v>1185732</v>
      </c>
      <c r="C2581" s="7">
        <v>44487</v>
      </c>
      <c r="D2581" s="6" t="s">
        <v>46</v>
      </c>
      <c r="E2581" s="6" t="s">
        <v>94</v>
      </c>
      <c r="F2581" s="6" t="s">
        <v>95</v>
      </c>
      <c r="G2581" s="6" t="s">
        <v>18</v>
      </c>
      <c r="H2581" s="8">
        <v>0.25000000000000011</v>
      </c>
      <c r="I2581" s="9">
        <v>5000</v>
      </c>
      <c r="J2581" s="10">
        <v>1250.0000000000005</v>
      </c>
      <c r="K2581" s="10">
        <v>437.50000000000011</v>
      </c>
      <c r="L2581" s="11">
        <v>0.35</v>
      </c>
      <c r="M2581" s="28">
        <v>812.50000000000034</v>
      </c>
    </row>
    <row r="2582" spans="1:13" ht="15.75" customHeight="1" x14ac:dyDescent="0.25">
      <c r="A2582" s="6" t="s">
        <v>14</v>
      </c>
      <c r="B2582" s="6">
        <v>1185732</v>
      </c>
      <c r="C2582" s="7">
        <v>44487</v>
      </c>
      <c r="D2582" s="6" t="s">
        <v>46</v>
      </c>
      <c r="E2582" s="6" t="s">
        <v>94</v>
      </c>
      <c r="F2582" s="6" t="s">
        <v>95</v>
      </c>
      <c r="G2582" s="6" t="s">
        <v>19</v>
      </c>
      <c r="H2582" s="8">
        <v>0.25000000000000011</v>
      </c>
      <c r="I2582" s="9">
        <v>3750</v>
      </c>
      <c r="J2582" s="10">
        <v>937.50000000000045</v>
      </c>
      <c r="K2582" s="10">
        <v>375.00000000000023</v>
      </c>
      <c r="L2582" s="11">
        <v>0.4</v>
      </c>
      <c r="M2582" s="28">
        <v>562.50000000000023</v>
      </c>
    </row>
    <row r="2583" spans="1:13" ht="15.75" customHeight="1" x14ac:dyDescent="0.25">
      <c r="A2583" s="6" t="s">
        <v>14</v>
      </c>
      <c r="B2583" s="6">
        <v>1185732</v>
      </c>
      <c r="C2583" s="7">
        <v>44487</v>
      </c>
      <c r="D2583" s="6" t="s">
        <v>46</v>
      </c>
      <c r="E2583" s="6" t="s">
        <v>94</v>
      </c>
      <c r="F2583" s="6" t="s">
        <v>95</v>
      </c>
      <c r="G2583" s="6" t="s">
        <v>20</v>
      </c>
      <c r="H2583" s="8">
        <v>0.25000000000000011</v>
      </c>
      <c r="I2583" s="9">
        <v>3500</v>
      </c>
      <c r="J2583" s="10">
        <v>875.00000000000034</v>
      </c>
      <c r="K2583" s="10">
        <v>350.00000000000017</v>
      </c>
      <c r="L2583" s="11">
        <v>0.4</v>
      </c>
      <c r="M2583" s="28">
        <v>525.00000000000023</v>
      </c>
    </row>
    <row r="2584" spans="1:13" ht="15.75" customHeight="1" x14ac:dyDescent="0.25">
      <c r="A2584" s="6" t="s">
        <v>14</v>
      </c>
      <c r="B2584" s="6">
        <v>1185732</v>
      </c>
      <c r="C2584" s="7">
        <v>44487</v>
      </c>
      <c r="D2584" s="6" t="s">
        <v>46</v>
      </c>
      <c r="E2584" s="6" t="s">
        <v>94</v>
      </c>
      <c r="F2584" s="6" t="s">
        <v>95</v>
      </c>
      <c r="G2584" s="6" t="s">
        <v>21</v>
      </c>
      <c r="H2584" s="8">
        <v>0.35000000000000009</v>
      </c>
      <c r="I2584" s="9">
        <v>3500</v>
      </c>
      <c r="J2584" s="10">
        <v>1225.0000000000002</v>
      </c>
      <c r="K2584" s="10">
        <v>428.75000000000006</v>
      </c>
      <c r="L2584" s="11">
        <v>0.35</v>
      </c>
      <c r="M2584" s="28">
        <v>796.25000000000023</v>
      </c>
    </row>
    <row r="2585" spans="1:13" ht="15.75" customHeight="1" x14ac:dyDescent="0.25">
      <c r="A2585" s="6" t="s">
        <v>14</v>
      </c>
      <c r="B2585" s="6">
        <v>1185732</v>
      </c>
      <c r="C2585" s="7">
        <v>44487</v>
      </c>
      <c r="D2585" s="6" t="s">
        <v>46</v>
      </c>
      <c r="E2585" s="6" t="s">
        <v>94</v>
      </c>
      <c r="F2585" s="6" t="s">
        <v>95</v>
      </c>
      <c r="G2585" s="6" t="s">
        <v>22</v>
      </c>
      <c r="H2585" s="8">
        <v>0.35000000000000003</v>
      </c>
      <c r="I2585" s="9">
        <v>4750</v>
      </c>
      <c r="J2585" s="10">
        <v>1662.5000000000002</v>
      </c>
      <c r="K2585" s="10">
        <v>831.25000000000011</v>
      </c>
      <c r="L2585" s="11">
        <v>0.5</v>
      </c>
      <c r="M2585" s="28">
        <v>831.25000000000011</v>
      </c>
    </row>
    <row r="2586" spans="1:13" ht="15.75" customHeight="1" x14ac:dyDescent="0.25">
      <c r="A2586" s="6" t="s">
        <v>14</v>
      </c>
      <c r="B2586" s="6">
        <v>1185732</v>
      </c>
      <c r="C2586" s="7">
        <v>44517</v>
      </c>
      <c r="D2586" s="6" t="s">
        <v>46</v>
      </c>
      <c r="E2586" s="6" t="s">
        <v>94</v>
      </c>
      <c r="F2586" s="6" t="s">
        <v>95</v>
      </c>
      <c r="G2586" s="6" t="s">
        <v>17</v>
      </c>
      <c r="H2586" s="8">
        <v>0.3000000000000001</v>
      </c>
      <c r="I2586" s="9">
        <v>6250</v>
      </c>
      <c r="J2586" s="10">
        <v>1875.0000000000007</v>
      </c>
      <c r="K2586" s="10">
        <v>750.00000000000034</v>
      </c>
      <c r="L2586" s="11">
        <v>0.4</v>
      </c>
      <c r="M2586" s="28">
        <v>1125.0000000000005</v>
      </c>
    </row>
    <row r="2587" spans="1:13" ht="15.75" customHeight="1" x14ac:dyDescent="0.25">
      <c r="A2587" s="6" t="s">
        <v>14</v>
      </c>
      <c r="B2587" s="6">
        <v>1185732</v>
      </c>
      <c r="C2587" s="7">
        <v>44517</v>
      </c>
      <c r="D2587" s="6" t="s">
        <v>46</v>
      </c>
      <c r="E2587" s="6" t="s">
        <v>94</v>
      </c>
      <c r="F2587" s="6" t="s">
        <v>95</v>
      </c>
      <c r="G2587" s="6" t="s">
        <v>18</v>
      </c>
      <c r="H2587" s="8">
        <v>0.20000000000000012</v>
      </c>
      <c r="I2587" s="9">
        <v>4500</v>
      </c>
      <c r="J2587" s="10">
        <v>900.00000000000057</v>
      </c>
      <c r="K2587" s="10">
        <v>315.00000000000017</v>
      </c>
      <c r="L2587" s="11">
        <v>0.35</v>
      </c>
      <c r="M2587" s="28">
        <v>585.00000000000045</v>
      </c>
    </row>
    <row r="2588" spans="1:13" ht="15.75" customHeight="1" x14ac:dyDescent="0.25">
      <c r="A2588" s="6" t="s">
        <v>14</v>
      </c>
      <c r="B2588" s="6">
        <v>1185732</v>
      </c>
      <c r="C2588" s="7">
        <v>44517</v>
      </c>
      <c r="D2588" s="6" t="s">
        <v>46</v>
      </c>
      <c r="E2588" s="6" t="s">
        <v>94</v>
      </c>
      <c r="F2588" s="6" t="s">
        <v>95</v>
      </c>
      <c r="G2588" s="6" t="s">
        <v>19</v>
      </c>
      <c r="H2588" s="8">
        <v>0.30000000000000016</v>
      </c>
      <c r="I2588" s="9">
        <v>3950</v>
      </c>
      <c r="J2588" s="10">
        <v>1185.0000000000007</v>
      </c>
      <c r="K2588" s="10">
        <v>474.00000000000028</v>
      </c>
      <c r="L2588" s="11">
        <v>0.4</v>
      </c>
      <c r="M2588" s="28">
        <v>711.00000000000045</v>
      </c>
    </row>
    <row r="2589" spans="1:13" ht="15.75" customHeight="1" x14ac:dyDescent="0.25">
      <c r="A2589" s="6" t="s">
        <v>14</v>
      </c>
      <c r="B2589" s="6">
        <v>1185732</v>
      </c>
      <c r="C2589" s="7">
        <v>44517</v>
      </c>
      <c r="D2589" s="6" t="s">
        <v>46</v>
      </c>
      <c r="E2589" s="6" t="s">
        <v>94</v>
      </c>
      <c r="F2589" s="6" t="s">
        <v>95</v>
      </c>
      <c r="G2589" s="6" t="s">
        <v>20</v>
      </c>
      <c r="H2589" s="8">
        <v>0.6000000000000002</v>
      </c>
      <c r="I2589" s="9">
        <v>4500</v>
      </c>
      <c r="J2589" s="10">
        <v>2700.0000000000009</v>
      </c>
      <c r="K2589" s="10">
        <v>1080.0000000000005</v>
      </c>
      <c r="L2589" s="11">
        <v>0.4</v>
      </c>
      <c r="M2589" s="28">
        <v>1620.0000000000005</v>
      </c>
    </row>
    <row r="2590" spans="1:13" ht="15.75" customHeight="1" x14ac:dyDescent="0.25">
      <c r="A2590" s="6" t="s">
        <v>14</v>
      </c>
      <c r="B2590" s="6">
        <v>1185732</v>
      </c>
      <c r="C2590" s="7">
        <v>44517</v>
      </c>
      <c r="D2590" s="6" t="s">
        <v>46</v>
      </c>
      <c r="E2590" s="6" t="s">
        <v>94</v>
      </c>
      <c r="F2590" s="6" t="s">
        <v>95</v>
      </c>
      <c r="G2590" s="6" t="s">
        <v>21</v>
      </c>
      <c r="H2590" s="8">
        <v>0.75000000000000011</v>
      </c>
      <c r="I2590" s="9">
        <v>4250</v>
      </c>
      <c r="J2590" s="10">
        <v>3187.5000000000005</v>
      </c>
      <c r="K2590" s="10">
        <v>1115.625</v>
      </c>
      <c r="L2590" s="11">
        <v>0.35</v>
      </c>
      <c r="M2590" s="28">
        <v>2071.8750000000005</v>
      </c>
    </row>
    <row r="2591" spans="1:13" ht="15.75" customHeight="1" x14ac:dyDescent="0.25">
      <c r="A2591" s="6" t="s">
        <v>14</v>
      </c>
      <c r="B2591" s="6">
        <v>1185732</v>
      </c>
      <c r="C2591" s="7">
        <v>44517</v>
      </c>
      <c r="D2591" s="6" t="s">
        <v>46</v>
      </c>
      <c r="E2591" s="6" t="s">
        <v>94</v>
      </c>
      <c r="F2591" s="6" t="s">
        <v>95</v>
      </c>
      <c r="G2591" s="6" t="s">
        <v>22</v>
      </c>
      <c r="H2591" s="8">
        <v>0.75</v>
      </c>
      <c r="I2591" s="9">
        <v>5250</v>
      </c>
      <c r="J2591" s="10">
        <v>3937.5</v>
      </c>
      <c r="K2591" s="10">
        <v>1968.75</v>
      </c>
      <c r="L2591" s="11">
        <v>0.5</v>
      </c>
      <c r="M2591" s="28">
        <v>1968.75</v>
      </c>
    </row>
    <row r="2592" spans="1:13" ht="15.75" customHeight="1" x14ac:dyDescent="0.25">
      <c r="A2592" s="6" t="s">
        <v>14</v>
      </c>
      <c r="B2592" s="6">
        <v>1185732</v>
      </c>
      <c r="C2592" s="7">
        <v>44546</v>
      </c>
      <c r="D2592" s="6" t="s">
        <v>46</v>
      </c>
      <c r="E2592" s="6" t="s">
        <v>94</v>
      </c>
      <c r="F2592" s="6" t="s">
        <v>95</v>
      </c>
      <c r="G2592" s="6" t="s">
        <v>17</v>
      </c>
      <c r="H2592" s="8">
        <v>0.70000000000000007</v>
      </c>
      <c r="I2592" s="9">
        <v>7750</v>
      </c>
      <c r="J2592" s="10">
        <v>5425.0000000000009</v>
      </c>
      <c r="K2592" s="10">
        <v>2170.0000000000005</v>
      </c>
      <c r="L2592" s="11">
        <v>0.4</v>
      </c>
      <c r="M2592" s="28">
        <v>3255.0000000000005</v>
      </c>
    </row>
    <row r="2593" spans="1:13" ht="15.75" customHeight="1" x14ac:dyDescent="0.25">
      <c r="A2593" s="6" t="s">
        <v>14</v>
      </c>
      <c r="B2593" s="6">
        <v>1185732</v>
      </c>
      <c r="C2593" s="7">
        <v>44546</v>
      </c>
      <c r="D2593" s="6" t="s">
        <v>46</v>
      </c>
      <c r="E2593" s="6" t="s">
        <v>94</v>
      </c>
      <c r="F2593" s="6" t="s">
        <v>95</v>
      </c>
      <c r="G2593" s="6" t="s">
        <v>18</v>
      </c>
      <c r="H2593" s="8">
        <v>0.60000000000000009</v>
      </c>
      <c r="I2593" s="9">
        <v>5750</v>
      </c>
      <c r="J2593" s="10">
        <v>3450.0000000000005</v>
      </c>
      <c r="K2593" s="10">
        <v>1207.5</v>
      </c>
      <c r="L2593" s="11">
        <v>0.35</v>
      </c>
      <c r="M2593" s="28">
        <v>2242.5000000000005</v>
      </c>
    </row>
    <row r="2594" spans="1:13" ht="15.75" customHeight="1" x14ac:dyDescent="0.25">
      <c r="A2594" s="6" t="s">
        <v>14</v>
      </c>
      <c r="B2594" s="6">
        <v>1185732</v>
      </c>
      <c r="C2594" s="7">
        <v>44546</v>
      </c>
      <c r="D2594" s="6" t="s">
        <v>46</v>
      </c>
      <c r="E2594" s="6" t="s">
        <v>94</v>
      </c>
      <c r="F2594" s="6" t="s">
        <v>95</v>
      </c>
      <c r="G2594" s="6" t="s">
        <v>19</v>
      </c>
      <c r="H2594" s="8">
        <v>0.60000000000000009</v>
      </c>
      <c r="I2594" s="9">
        <v>5250</v>
      </c>
      <c r="J2594" s="10">
        <v>3150.0000000000005</v>
      </c>
      <c r="K2594" s="10">
        <v>1260.0000000000002</v>
      </c>
      <c r="L2594" s="11">
        <v>0.4</v>
      </c>
      <c r="M2594" s="28">
        <v>1890.0000000000002</v>
      </c>
    </row>
    <row r="2595" spans="1:13" ht="15.75" customHeight="1" x14ac:dyDescent="0.25">
      <c r="A2595" s="6" t="s">
        <v>14</v>
      </c>
      <c r="B2595" s="6">
        <v>1185732</v>
      </c>
      <c r="C2595" s="7">
        <v>44546</v>
      </c>
      <c r="D2595" s="6" t="s">
        <v>46</v>
      </c>
      <c r="E2595" s="6" t="s">
        <v>94</v>
      </c>
      <c r="F2595" s="6" t="s">
        <v>95</v>
      </c>
      <c r="G2595" s="6" t="s">
        <v>20</v>
      </c>
      <c r="H2595" s="8">
        <v>0.60000000000000009</v>
      </c>
      <c r="I2595" s="9">
        <v>4750</v>
      </c>
      <c r="J2595" s="10">
        <v>2850.0000000000005</v>
      </c>
      <c r="K2595" s="10">
        <v>1140.0000000000002</v>
      </c>
      <c r="L2595" s="11">
        <v>0.4</v>
      </c>
      <c r="M2595" s="28">
        <v>1710.0000000000002</v>
      </c>
    </row>
    <row r="2596" spans="1:13" ht="15.75" customHeight="1" x14ac:dyDescent="0.25">
      <c r="A2596" s="6" t="s">
        <v>14</v>
      </c>
      <c r="B2596" s="6">
        <v>1185732</v>
      </c>
      <c r="C2596" s="7">
        <v>44546</v>
      </c>
      <c r="D2596" s="6" t="s">
        <v>46</v>
      </c>
      <c r="E2596" s="6" t="s">
        <v>94</v>
      </c>
      <c r="F2596" s="6" t="s">
        <v>95</v>
      </c>
      <c r="G2596" s="6" t="s">
        <v>21</v>
      </c>
      <c r="H2596" s="8">
        <v>0.70000000000000007</v>
      </c>
      <c r="I2596" s="9">
        <v>4750</v>
      </c>
      <c r="J2596" s="10">
        <v>3325.0000000000005</v>
      </c>
      <c r="K2596" s="10">
        <v>1163.75</v>
      </c>
      <c r="L2596" s="11">
        <v>0.35</v>
      </c>
      <c r="M2596" s="28">
        <v>2161.2500000000005</v>
      </c>
    </row>
    <row r="2597" spans="1:13" ht="15.75" customHeight="1" x14ac:dyDescent="0.25">
      <c r="A2597" s="6" t="s">
        <v>14</v>
      </c>
      <c r="B2597" s="6">
        <v>1185732</v>
      </c>
      <c r="C2597" s="7">
        <v>44546</v>
      </c>
      <c r="D2597" s="6" t="s">
        <v>46</v>
      </c>
      <c r="E2597" s="6" t="s">
        <v>94</v>
      </c>
      <c r="F2597" s="6" t="s">
        <v>95</v>
      </c>
      <c r="G2597" s="6" t="s">
        <v>22</v>
      </c>
      <c r="H2597" s="8">
        <v>0.75</v>
      </c>
      <c r="I2597" s="9">
        <v>5750</v>
      </c>
      <c r="J2597" s="10">
        <v>4312.5</v>
      </c>
      <c r="K2597" s="10">
        <v>2156.25</v>
      </c>
      <c r="L2597" s="11">
        <v>0.5</v>
      </c>
      <c r="M2597" s="28">
        <v>2156.25</v>
      </c>
    </row>
    <row r="2598" spans="1:13" ht="15.75" customHeight="1" x14ac:dyDescent="0.25">
      <c r="A2598" s="6" t="s">
        <v>23</v>
      </c>
      <c r="B2598" s="6">
        <v>1197831</v>
      </c>
      <c r="C2598" s="7">
        <v>44219</v>
      </c>
      <c r="D2598" s="6" t="s">
        <v>24</v>
      </c>
      <c r="E2598" s="6" t="s">
        <v>96</v>
      </c>
      <c r="F2598" s="6" t="s">
        <v>97</v>
      </c>
      <c r="G2598" s="6" t="s">
        <v>17</v>
      </c>
      <c r="H2598" s="8">
        <v>0.25000000000000006</v>
      </c>
      <c r="I2598" s="9">
        <v>6500</v>
      </c>
      <c r="J2598" s="10">
        <v>1625.0000000000005</v>
      </c>
      <c r="K2598" s="10">
        <v>650.00000000000023</v>
      </c>
      <c r="L2598" s="11">
        <v>0.4</v>
      </c>
      <c r="M2598" s="28">
        <v>975.00000000000023</v>
      </c>
    </row>
    <row r="2599" spans="1:13" ht="15.75" customHeight="1" x14ac:dyDescent="0.25">
      <c r="A2599" s="6" t="s">
        <v>23</v>
      </c>
      <c r="B2599" s="6">
        <v>1197831</v>
      </c>
      <c r="C2599" s="7">
        <v>44219</v>
      </c>
      <c r="D2599" s="6" t="s">
        <v>24</v>
      </c>
      <c r="E2599" s="6" t="s">
        <v>96</v>
      </c>
      <c r="F2599" s="6" t="s">
        <v>97</v>
      </c>
      <c r="G2599" s="6" t="s">
        <v>18</v>
      </c>
      <c r="H2599" s="8">
        <v>0.25000000000000006</v>
      </c>
      <c r="I2599" s="9">
        <v>4500</v>
      </c>
      <c r="J2599" s="10">
        <v>1125.0000000000002</v>
      </c>
      <c r="K2599" s="10">
        <v>393.75000000000006</v>
      </c>
      <c r="L2599" s="11">
        <v>0.35</v>
      </c>
      <c r="M2599" s="28">
        <v>731.25000000000023</v>
      </c>
    </row>
    <row r="2600" spans="1:13" ht="15.75" customHeight="1" x14ac:dyDescent="0.25">
      <c r="A2600" s="6" t="s">
        <v>23</v>
      </c>
      <c r="B2600" s="6">
        <v>1197831</v>
      </c>
      <c r="C2600" s="7">
        <v>44219</v>
      </c>
      <c r="D2600" s="6" t="s">
        <v>24</v>
      </c>
      <c r="E2600" s="6" t="s">
        <v>96</v>
      </c>
      <c r="F2600" s="6" t="s">
        <v>97</v>
      </c>
      <c r="G2600" s="6" t="s">
        <v>19</v>
      </c>
      <c r="H2600" s="8">
        <v>0.15000000000000008</v>
      </c>
      <c r="I2600" s="9">
        <v>4500</v>
      </c>
      <c r="J2600" s="10">
        <v>675.00000000000034</v>
      </c>
      <c r="K2600" s="10">
        <v>270.00000000000017</v>
      </c>
      <c r="L2600" s="11">
        <v>0.4</v>
      </c>
      <c r="M2600" s="28">
        <v>405.00000000000017</v>
      </c>
    </row>
    <row r="2601" spans="1:13" ht="15.75" customHeight="1" x14ac:dyDescent="0.25">
      <c r="A2601" s="6" t="s">
        <v>23</v>
      </c>
      <c r="B2601" s="6">
        <v>1197831</v>
      </c>
      <c r="C2601" s="7">
        <v>44219</v>
      </c>
      <c r="D2601" s="6" t="s">
        <v>24</v>
      </c>
      <c r="E2601" s="6" t="s">
        <v>96</v>
      </c>
      <c r="F2601" s="6" t="s">
        <v>97</v>
      </c>
      <c r="G2601" s="6" t="s">
        <v>20</v>
      </c>
      <c r="H2601" s="8">
        <v>0.2</v>
      </c>
      <c r="I2601" s="9">
        <v>3000</v>
      </c>
      <c r="J2601" s="10">
        <v>600</v>
      </c>
      <c r="K2601" s="10">
        <v>240</v>
      </c>
      <c r="L2601" s="11">
        <v>0.4</v>
      </c>
      <c r="M2601" s="28">
        <v>360</v>
      </c>
    </row>
    <row r="2602" spans="1:13" ht="15.75" customHeight="1" x14ac:dyDescent="0.25">
      <c r="A2602" s="6" t="s">
        <v>23</v>
      </c>
      <c r="B2602" s="6">
        <v>1197831</v>
      </c>
      <c r="C2602" s="7">
        <v>44219</v>
      </c>
      <c r="D2602" s="6" t="s">
        <v>24</v>
      </c>
      <c r="E2602" s="6" t="s">
        <v>96</v>
      </c>
      <c r="F2602" s="6" t="s">
        <v>97</v>
      </c>
      <c r="G2602" s="6" t="s">
        <v>21</v>
      </c>
      <c r="H2602" s="8">
        <v>0.35000000000000003</v>
      </c>
      <c r="I2602" s="9">
        <v>3500</v>
      </c>
      <c r="J2602" s="10">
        <v>1225.0000000000002</v>
      </c>
      <c r="K2602" s="10">
        <v>428.75000000000006</v>
      </c>
      <c r="L2602" s="11">
        <v>0.35</v>
      </c>
      <c r="M2602" s="28">
        <v>796.25000000000023</v>
      </c>
    </row>
    <row r="2603" spans="1:13" ht="15.75" customHeight="1" x14ac:dyDescent="0.25">
      <c r="A2603" s="6" t="s">
        <v>23</v>
      </c>
      <c r="B2603" s="6">
        <v>1197831</v>
      </c>
      <c r="C2603" s="7">
        <v>44219</v>
      </c>
      <c r="D2603" s="6" t="s">
        <v>24</v>
      </c>
      <c r="E2603" s="6" t="s">
        <v>96</v>
      </c>
      <c r="F2603" s="6" t="s">
        <v>97</v>
      </c>
      <c r="G2603" s="6" t="s">
        <v>22</v>
      </c>
      <c r="H2603" s="8">
        <v>0.25000000000000006</v>
      </c>
      <c r="I2603" s="9">
        <v>4500</v>
      </c>
      <c r="J2603" s="10">
        <v>1125.0000000000002</v>
      </c>
      <c r="K2603" s="10">
        <v>450.00000000000011</v>
      </c>
      <c r="L2603" s="11">
        <v>0.4</v>
      </c>
      <c r="M2603" s="28">
        <v>675.00000000000011</v>
      </c>
    </row>
    <row r="2604" spans="1:13" ht="15.75" customHeight="1" x14ac:dyDescent="0.25">
      <c r="A2604" s="6" t="s">
        <v>23</v>
      </c>
      <c r="B2604" s="6">
        <v>1197831</v>
      </c>
      <c r="C2604" s="7">
        <v>44248</v>
      </c>
      <c r="D2604" s="6" t="s">
        <v>24</v>
      </c>
      <c r="E2604" s="6" t="s">
        <v>96</v>
      </c>
      <c r="F2604" s="6" t="s">
        <v>97</v>
      </c>
      <c r="G2604" s="6" t="s">
        <v>17</v>
      </c>
      <c r="H2604" s="8">
        <v>0.25000000000000006</v>
      </c>
      <c r="I2604" s="9">
        <v>7000</v>
      </c>
      <c r="J2604" s="10">
        <v>1750.0000000000005</v>
      </c>
      <c r="K2604" s="10">
        <v>700.00000000000023</v>
      </c>
      <c r="L2604" s="11">
        <v>0.4</v>
      </c>
      <c r="M2604" s="28">
        <v>1050.0000000000002</v>
      </c>
    </row>
    <row r="2605" spans="1:13" ht="15.75" customHeight="1" x14ac:dyDescent="0.25">
      <c r="A2605" s="6" t="s">
        <v>23</v>
      </c>
      <c r="B2605" s="6">
        <v>1197831</v>
      </c>
      <c r="C2605" s="7">
        <v>44248</v>
      </c>
      <c r="D2605" s="6" t="s">
        <v>24</v>
      </c>
      <c r="E2605" s="6" t="s">
        <v>96</v>
      </c>
      <c r="F2605" s="6" t="s">
        <v>97</v>
      </c>
      <c r="G2605" s="6" t="s">
        <v>18</v>
      </c>
      <c r="H2605" s="8">
        <v>0.25000000000000006</v>
      </c>
      <c r="I2605" s="9">
        <v>3500</v>
      </c>
      <c r="J2605" s="10">
        <v>875.00000000000023</v>
      </c>
      <c r="K2605" s="10">
        <v>306.25000000000006</v>
      </c>
      <c r="L2605" s="11">
        <v>0.35</v>
      </c>
      <c r="M2605" s="28">
        <v>568.75000000000023</v>
      </c>
    </row>
    <row r="2606" spans="1:13" ht="15.75" customHeight="1" x14ac:dyDescent="0.25">
      <c r="A2606" s="6" t="s">
        <v>23</v>
      </c>
      <c r="B2606" s="6">
        <v>1197831</v>
      </c>
      <c r="C2606" s="7">
        <v>44248</v>
      </c>
      <c r="D2606" s="6" t="s">
        <v>24</v>
      </c>
      <c r="E2606" s="6" t="s">
        <v>96</v>
      </c>
      <c r="F2606" s="6" t="s">
        <v>97</v>
      </c>
      <c r="G2606" s="6" t="s">
        <v>19</v>
      </c>
      <c r="H2606" s="8">
        <v>0.15000000000000008</v>
      </c>
      <c r="I2606" s="9">
        <v>4000</v>
      </c>
      <c r="J2606" s="10">
        <v>600.00000000000034</v>
      </c>
      <c r="K2606" s="10">
        <v>240.00000000000014</v>
      </c>
      <c r="L2606" s="11">
        <v>0.4</v>
      </c>
      <c r="M2606" s="28">
        <v>360.00000000000023</v>
      </c>
    </row>
    <row r="2607" spans="1:13" ht="15.75" customHeight="1" x14ac:dyDescent="0.25">
      <c r="A2607" s="6" t="s">
        <v>23</v>
      </c>
      <c r="B2607" s="6">
        <v>1197831</v>
      </c>
      <c r="C2607" s="7">
        <v>44248</v>
      </c>
      <c r="D2607" s="6" t="s">
        <v>24</v>
      </c>
      <c r="E2607" s="6" t="s">
        <v>96</v>
      </c>
      <c r="F2607" s="6" t="s">
        <v>97</v>
      </c>
      <c r="G2607" s="6" t="s">
        <v>20</v>
      </c>
      <c r="H2607" s="8">
        <v>0.2</v>
      </c>
      <c r="I2607" s="9">
        <v>2500</v>
      </c>
      <c r="J2607" s="10">
        <v>500</v>
      </c>
      <c r="K2607" s="10">
        <v>200</v>
      </c>
      <c r="L2607" s="11">
        <v>0.4</v>
      </c>
      <c r="M2607" s="28">
        <v>300</v>
      </c>
    </row>
    <row r="2608" spans="1:13" ht="15.75" customHeight="1" x14ac:dyDescent="0.25">
      <c r="A2608" s="6" t="s">
        <v>23</v>
      </c>
      <c r="B2608" s="6">
        <v>1197831</v>
      </c>
      <c r="C2608" s="7">
        <v>44248</v>
      </c>
      <c r="D2608" s="6" t="s">
        <v>24</v>
      </c>
      <c r="E2608" s="6" t="s">
        <v>96</v>
      </c>
      <c r="F2608" s="6" t="s">
        <v>97</v>
      </c>
      <c r="G2608" s="6" t="s">
        <v>21</v>
      </c>
      <c r="H2608" s="8">
        <v>0.35000000000000003</v>
      </c>
      <c r="I2608" s="9">
        <v>3250</v>
      </c>
      <c r="J2608" s="10">
        <v>1137.5</v>
      </c>
      <c r="K2608" s="10">
        <v>398.125</v>
      </c>
      <c r="L2608" s="11">
        <v>0.35</v>
      </c>
      <c r="M2608" s="28">
        <v>739.375</v>
      </c>
    </row>
    <row r="2609" spans="1:13" ht="15.75" customHeight="1" x14ac:dyDescent="0.25">
      <c r="A2609" s="6" t="s">
        <v>23</v>
      </c>
      <c r="B2609" s="6">
        <v>1197831</v>
      </c>
      <c r="C2609" s="7">
        <v>44248</v>
      </c>
      <c r="D2609" s="6" t="s">
        <v>24</v>
      </c>
      <c r="E2609" s="6" t="s">
        <v>96</v>
      </c>
      <c r="F2609" s="6" t="s">
        <v>97</v>
      </c>
      <c r="G2609" s="6" t="s">
        <v>22</v>
      </c>
      <c r="H2609" s="8">
        <v>0.2</v>
      </c>
      <c r="I2609" s="9">
        <v>4250</v>
      </c>
      <c r="J2609" s="10">
        <v>850</v>
      </c>
      <c r="K2609" s="10">
        <v>340</v>
      </c>
      <c r="L2609" s="11">
        <v>0.4</v>
      </c>
      <c r="M2609" s="28">
        <v>510</v>
      </c>
    </row>
    <row r="2610" spans="1:13" ht="15.75" customHeight="1" x14ac:dyDescent="0.25">
      <c r="A2610" s="6" t="s">
        <v>23</v>
      </c>
      <c r="B2610" s="6">
        <v>1197831</v>
      </c>
      <c r="C2610" s="7">
        <v>44274</v>
      </c>
      <c r="D2610" s="6" t="s">
        <v>24</v>
      </c>
      <c r="E2610" s="6" t="s">
        <v>96</v>
      </c>
      <c r="F2610" s="6" t="s">
        <v>97</v>
      </c>
      <c r="G2610" s="6" t="s">
        <v>17</v>
      </c>
      <c r="H2610" s="8">
        <v>0.2</v>
      </c>
      <c r="I2610" s="9">
        <v>6450</v>
      </c>
      <c r="J2610" s="10">
        <v>1290</v>
      </c>
      <c r="K2610" s="10">
        <v>516</v>
      </c>
      <c r="L2610" s="11">
        <v>0.4</v>
      </c>
      <c r="M2610" s="28">
        <v>774</v>
      </c>
    </row>
    <row r="2611" spans="1:13" ht="15.75" customHeight="1" x14ac:dyDescent="0.25">
      <c r="A2611" s="6" t="s">
        <v>23</v>
      </c>
      <c r="B2611" s="6">
        <v>1197831</v>
      </c>
      <c r="C2611" s="7">
        <v>44274</v>
      </c>
      <c r="D2611" s="6" t="s">
        <v>24</v>
      </c>
      <c r="E2611" s="6" t="s">
        <v>96</v>
      </c>
      <c r="F2611" s="6" t="s">
        <v>97</v>
      </c>
      <c r="G2611" s="6" t="s">
        <v>18</v>
      </c>
      <c r="H2611" s="8">
        <v>0.2</v>
      </c>
      <c r="I2611" s="9">
        <v>3250</v>
      </c>
      <c r="J2611" s="10">
        <v>650</v>
      </c>
      <c r="K2611" s="10">
        <v>227.49999999999997</v>
      </c>
      <c r="L2611" s="11">
        <v>0.35</v>
      </c>
      <c r="M2611" s="28">
        <v>422.5</v>
      </c>
    </row>
    <row r="2612" spans="1:13" ht="15.75" customHeight="1" x14ac:dyDescent="0.25">
      <c r="A2612" s="6" t="s">
        <v>23</v>
      </c>
      <c r="B2612" s="6">
        <v>1197831</v>
      </c>
      <c r="C2612" s="7">
        <v>44274</v>
      </c>
      <c r="D2612" s="6" t="s">
        <v>24</v>
      </c>
      <c r="E2612" s="6" t="s">
        <v>96</v>
      </c>
      <c r="F2612" s="6" t="s">
        <v>97</v>
      </c>
      <c r="G2612" s="6" t="s">
        <v>19</v>
      </c>
      <c r="H2612" s="8">
        <v>0.10000000000000002</v>
      </c>
      <c r="I2612" s="9">
        <v>3500</v>
      </c>
      <c r="J2612" s="10">
        <v>350.00000000000006</v>
      </c>
      <c r="K2612" s="10">
        <v>140.00000000000003</v>
      </c>
      <c r="L2612" s="11">
        <v>0.4</v>
      </c>
      <c r="M2612" s="28">
        <v>210.00000000000003</v>
      </c>
    </row>
    <row r="2613" spans="1:13" ht="15.75" customHeight="1" x14ac:dyDescent="0.25">
      <c r="A2613" s="6" t="s">
        <v>23</v>
      </c>
      <c r="B2613" s="6">
        <v>1197831</v>
      </c>
      <c r="C2613" s="7">
        <v>44274</v>
      </c>
      <c r="D2613" s="6" t="s">
        <v>24</v>
      </c>
      <c r="E2613" s="6" t="s">
        <v>96</v>
      </c>
      <c r="F2613" s="6" t="s">
        <v>97</v>
      </c>
      <c r="G2613" s="6" t="s">
        <v>20</v>
      </c>
      <c r="H2613" s="8">
        <v>0.19999999999999996</v>
      </c>
      <c r="I2613" s="9">
        <v>2000</v>
      </c>
      <c r="J2613" s="10">
        <v>399.99999999999989</v>
      </c>
      <c r="K2613" s="10">
        <v>159.99999999999997</v>
      </c>
      <c r="L2613" s="11">
        <v>0.4</v>
      </c>
      <c r="M2613" s="28">
        <v>239.99999999999991</v>
      </c>
    </row>
    <row r="2614" spans="1:13" ht="15.75" customHeight="1" x14ac:dyDescent="0.25">
      <c r="A2614" s="6" t="s">
        <v>23</v>
      </c>
      <c r="B2614" s="6">
        <v>1197831</v>
      </c>
      <c r="C2614" s="7">
        <v>44274</v>
      </c>
      <c r="D2614" s="6" t="s">
        <v>24</v>
      </c>
      <c r="E2614" s="6" t="s">
        <v>96</v>
      </c>
      <c r="F2614" s="6" t="s">
        <v>97</v>
      </c>
      <c r="G2614" s="6" t="s">
        <v>21</v>
      </c>
      <c r="H2614" s="8">
        <v>0.35000000000000009</v>
      </c>
      <c r="I2614" s="9">
        <v>2500</v>
      </c>
      <c r="J2614" s="10">
        <v>875.00000000000023</v>
      </c>
      <c r="K2614" s="10">
        <v>306.25000000000006</v>
      </c>
      <c r="L2614" s="11">
        <v>0.35</v>
      </c>
      <c r="M2614" s="28">
        <v>568.75000000000023</v>
      </c>
    </row>
    <row r="2615" spans="1:13" ht="15.75" customHeight="1" x14ac:dyDescent="0.25">
      <c r="A2615" s="6" t="s">
        <v>23</v>
      </c>
      <c r="B2615" s="6">
        <v>1197831</v>
      </c>
      <c r="C2615" s="7">
        <v>44274</v>
      </c>
      <c r="D2615" s="6" t="s">
        <v>24</v>
      </c>
      <c r="E2615" s="6" t="s">
        <v>96</v>
      </c>
      <c r="F2615" s="6" t="s">
        <v>97</v>
      </c>
      <c r="G2615" s="6" t="s">
        <v>22</v>
      </c>
      <c r="H2615" s="8">
        <v>0.25</v>
      </c>
      <c r="I2615" s="9">
        <v>3500</v>
      </c>
      <c r="J2615" s="10">
        <v>875</v>
      </c>
      <c r="K2615" s="10">
        <v>350</v>
      </c>
      <c r="L2615" s="11">
        <v>0.4</v>
      </c>
      <c r="M2615" s="28">
        <v>525</v>
      </c>
    </row>
    <row r="2616" spans="1:13" ht="15.75" customHeight="1" x14ac:dyDescent="0.25">
      <c r="A2616" s="6" t="s">
        <v>23</v>
      </c>
      <c r="B2616" s="6">
        <v>1197831</v>
      </c>
      <c r="C2616" s="7">
        <v>44306</v>
      </c>
      <c r="D2616" s="6" t="s">
        <v>24</v>
      </c>
      <c r="E2616" s="6" t="s">
        <v>96</v>
      </c>
      <c r="F2616" s="6" t="s">
        <v>97</v>
      </c>
      <c r="G2616" s="6" t="s">
        <v>17</v>
      </c>
      <c r="H2616" s="8">
        <v>0.25</v>
      </c>
      <c r="I2616" s="9">
        <v>6000</v>
      </c>
      <c r="J2616" s="10">
        <v>1500</v>
      </c>
      <c r="K2616" s="10">
        <v>600</v>
      </c>
      <c r="L2616" s="11">
        <v>0.4</v>
      </c>
      <c r="M2616" s="28">
        <v>900</v>
      </c>
    </row>
    <row r="2617" spans="1:13" ht="15.75" customHeight="1" x14ac:dyDescent="0.25">
      <c r="A2617" s="6" t="s">
        <v>23</v>
      </c>
      <c r="B2617" s="6">
        <v>1197831</v>
      </c>
      <c r="C2617" s="7">
        <v>44306</v>
      </c>
      <c r="D2617" s="6" t="s">
        <v>24</v>
      </c>
      <c r="E2617" s="6" t="s">
        <v>96</v>
      </c>
      <c r="F2617" s="6" t="s">
        <v>97</v>
      </c>
      <c r="G2617" s="6" t="s">
        <v>18</v>
      </c>
      <c r="H2617" s="8">
        <v>0.25</v>
      </c>
      <c r="I2617" s="9">
        <v>3000</v>
      </c>
      <c r="J2617" s="10">
        <v>750</v>
      </c>
      <c r="K2617" s="10">
        <v>262.5</v>
      </c>
      <c r="L2617" s="11">
        <v>0.35</v>
      </c>
      <c r="M2617" s="28">
        <v>487.5</v>
      </c>
    </row>
    <row r="2618" spans="1:13" ht="15.75" customHeight="1" x14ac:dyDescent="0.25">
      <c r="A2618" s="6" t="s">
        <v>23</v>
      </c>
      <c r="B2618" s="6">
        <v>1197831</v>
      </c>
      <c r="C2618" s="7">
        <v>44306</v>
      </c>
      <c r="D2618" s="6" t="s">
        <v>24</v>
      </c>
      <c r="E2618" s="6" t="s">
        <v>96</v>
      </c>
      <c r="F2618" s="6" t="s">
        <v>97</v>
      </c>
      <c r="G2618" s="6" t="s">
        <v>19</v>
      </c>
      <c r="H2618" s="8">
        <v>0.15000000000000002</v>
      </c>
      <c r="I2618" s="9">
        <v>3000</v>
      </c>
      <c r="J2618" s="10">
        <v>450.00000000000006</v>
      </c>
      <c r="K2618" s="10">
        <v>180.00000000000003</v>
      </c>
      <c r="L2618" s="11">
        <v>0.4</v>
      </c>
      <c r="M2618" s="28">
        <v>270</v>
      </c>
    </row>
    <row r="2619" spans="1:13" ht="15.75" customHeight="1" x14ac:dyDescent="0.25">
      <c r="A2619" s="6" t="s">
        <v>23</v>
      </c>
      <c r="B2619" s="6">
        <v>1197831</v>
      </c>
      <c r="C2619" s="7">
        <v>44306</v>
      </c>
      <c r="D2619" s="6" t="s">
        <v>24</v>
      </c>
      <c r="E2619" s="6" t="s">
        <v>96</v>
      </c>
      <c r="F2619" s="6" t="s">
        <v>97</v>
      </c>
      <c r="G2619" s="6" t="s">
        <v>20</v>
      </c>
      <c r="H2619" s="8">
        <v>0.19999999999999996</v>
      </c>
      <c r="I2619" s="9">
        <v>2250</v>
      </c>
      <c r="J2619" s="10">
        <v>449.99999999999989</v>
      </c>
      <c r="K2619" s="10">
        <v>179.99999999999997</v>
      </c>
      <c r="L2619" s="11">
        <v>0.4</v>
      </c>
      <c r="M2619" s="28">
        <v>269.99999999999989</v>
      </c>
    </row>
    <row r="2620" spans="1:13" ht="15.75" customHeight="1" x14ac:dyDescent="0.25">
      <c r="A2620" s="6" t="s">
        <v>23</v>
      </c>
      <c r="B2620" s="6">
        <v>1197831</v>
      </c>
      <c r="C2620" s="7">
        <v>44306</v>
      </c>
      <c r="D2620" s="6" t="s">
        <v>24</v>
      </c>
      <c r="E2620" s="6" t="s">
        <v>96</v>
      </c>
      <c r="F2620" s="6" t="s">
        <v>97</v>
      </c>
      <c r="G2620" s="6" t="s">
        <v>21</v>
      </c>
      <c r="H2620" s="8">
        <v>0.4</v>
      </c>
      <c r="I2620" s="9">
        <v>2500</v>
      </c>
      <c r="J2620" s="10">
        <v>1000</v>
      </c>
      <c r="K2620" s="10">
        <v>350</v>
      </c>
      <c r="L2620" s="11">
        <v>0.35</v>
      </c>
      <c r="M2620" s="28">
        <v>650</v>
      </c>
    </row>
    <row r="2621" spans="1:13" ht="15.75" customHeight="1" x14ac:dyDescent="0.25">
      <c r="A2621" s="6" t="s">
        <v>23</v>
      </c>
      <c r="B2621" s="6">
        <v>1197831</v>
      </c>
      <c r="C2621" s="7">
        <v>44306</v>
      </c>
      <c r="D2621" s="6" t="s">
        <v>24</v>
      </c>
      <c r="E2621" s="6" t="s">
        <v>96</v>
      </c>
      <c r="F2621" s="6" t="s">
        <v>97</v>
      </c>
      <c r="G2621" s="6" t="s">
        <v>22</v>
      </c>
      <c r="H2621" s="8">
        <v>0.30000000000000004</v>
      </c>
      <c r="I2621" s="9">
        <v>4000</v>
      </c>
      <c r="J2621" s="10">
        <v>1200.0000000000002</v>
      </c>
      <c r="K2621" s="10">
        <v>480.00000000000011</v>
      </c>
      <c r="L2621" s="11">
        <v>0.4</v>
      </c>
      <c r="M2621" s="28">
        <v>720.00000000000011</v>
      </c>
    </row>
    <row r="2622" spans="1:13" ht="15.75" customHeight="1" x14ac:dyDescent="0.25">
      <c r="A2622" s="6" t="s">
        <v>23</v>
      </c>
      <c r="B2622" s="6">
        <v>1197831</v>
      </c>
      <c r="C2622" s="7">
        <v>44335</v>
      </c>
      <c r="D2622" s="6" t="s">
        <v>24</v>
      </c>
      <c r="E2622" s="6" t="s">
        <v>96</v>
      </c>
      <c r="F2622" s="6" t="s">
        <v>97</v>
      </c>
      <c r="G2622" s="6" t="s">
        <v>17</v>
      </c>
      <c r="H2622" s="8">
        <v>0.4</v>
      </c>
      <c r="I2622" s="9">
        <v>6700</v>
      </c>
      <c r="J2622" s="10">
        <v>2680</v>
      </c>
      <c r="K2622" s="10">
        <v>1072</v>
      </c>
      <c r="L2622" s="11">
        <v>0.4</v>
      </c>
      <c r="M2622" s="28">
        <v>1608</v>
      </c>
    </row>
    <row r="2623" spans="1:13" ht="15.75" customHeight="1" x14ac:dyDescent="0.25">
      <c r="A2623" s="6" t="s">
        <v>23</v>
      </c>
      <c r="B2623" s="6">
        <v>1197831</v>
      </c>
      <c r="C2623" s="7">
        <v>44335</v>
      </c>
      <c r="D2623" s="6" t="s">
        <v>24</v>
      </c>
      <c r="E2623" s="6" t="s">
        <v>96</v>
      </c>
      <c r="F2623" s="6" t="s">
        <v>97</v>
      </c>
      <c r="G2623" s="6" t="s">
        <v>18</v>
      </c>
      <c r="H2623" s="8">
        <v>0.4</v>
      </c>
      <c r="I2623" s="9">
        <v>3750</v>
      </c>
      <c r="J2623" s="10">
        <v>1500</v>
      </c>
      <c r="K2623" s="10">
        <v>525</v>
      </c>
      <c r="L2623" s="11">
        <v>0.35</v>
      </c>
      <c r="M2623" s="28">
        <v>975</v>
      </c>
    </row>
    <row r="2624" spans="1:13" ht="15.75" customHeight="1" x14ac:dyDescent="0.25">
      <c r="A2624" s="6" t="s">
        <v>23</v>
      </c>
      <c r="B2624" s="6">
        <v>1197831</v>
      </c>
      <c r="C2624" s="7">
        <v>44335</v>
      </c>
      <c r="D2624" s="6" t="s">
        <v>24</v>
      </c>
      <c r="E2624" s="6" t="s">
        <v>96</v>
      </c>
      <c r="F2624" s="6" t="s">
        <v>97</v>
      </c>
      <c r="G2624" s="6" t="s">
        <v>19</v>
      </c>
      <c r="H2624" s="8">
        <v>0.35000000000000003</v>
      </c>
      <c r="I2624" s="9">
        <v>3500</v>
      </c>
      <c r="J2624" s="10">
        <v>1225.0000000000002</v>
      </c>
      <c r="K2624" s="10">
        <v>490.00000000000011</v>
      </c>
      <c r="L2624" s="11">
        <v>0.4</v>
      </c>
      <c r="M2624" s="28">
        <v>735.00000000000011</v>
      </c>
    </row>
    <row r="2625" spans="1:13" ht="15.75" customHeight="1" x14ac:dyDescent="0.25">
      <c r="A2625" s="6" t="s">
        <v>23</v>
      </c>
      <c r="B2625" s="6">
        <v>1197831</v>
      </c>
      <c r="C2625" s="7">
        <v>44335</v>
      </c>
      <c r="D2625" s="6" t="s">
        <v>24</v>
      </c>
      <c r="E2625" s="6" t="s">
        <v>96</v>
      </c>
      <c r="F2625" s="6" t="s">
        <v>97</v>
      </c>
      <c r="G2625" s="6" t="s">
        <v>20</v>
      </c>
      <c r="H2625" s="8">
        <v>0.35000000000000003</v>
      </c>
      <c r="I2625" s="9">
        <v>3000</v>
      </c>
      <c r="J2625" s="10">
        <v>1050</v>
      </c>
      <c r="K2625" s="10">
        <v>420</v>
      </c>
      <c r="L2625" s="11">
        <v>0.4</v>
      </c>
      <c r="M2625" s="28">
        <v>630</v>
      </c>
    </row>
    <row r="2626" spans="1:13" ht="15.75" customHeight="1" x14ac:dyDescent="0.25">
      <c r="A2626" s="6" t="s">
        <v>23</v>
      </c>
      <c r="B2626" s="6">
        <v>1197831</v>
      </c>
      <c r="C2626" s="7">
        <v>44335</v>
      </c>
      <c r="D2626" s="6" t="s">
        <v>24</v>
      </c>
      <c r="E2626" s="6" t="s">
        <v>96</v>
      </c>
      <c r="F2626" s="6" t="s">
        <v>97</v>
      </c>
      <c r="G2626" s="6" t="s">
        <v>21</v>
      </c>
      <c r="H2626" s="8">
        <v>0.44999999999999996</v>
      </c>
      <c r="I2626" s="9">
        <v>3250</v>
      </c>
      <c r="J2626" s="10">
        <v>1462.4999999999998</v>
      </c>
      <c r="K2626" s="10">
        <v>511.87499999999989</v>
      </c>
      <c r="L2626" s="11">
        <v>0.35</v>
      </c>
      <c r="M2626" s="28">
        <v>950.62499999999989</v>
      </c>
    </row>
    <row r="2627" spans="1:13" ht="15.75" customHeight="1" x14ac:dyDescent="0.25">
      <c r="A2627" s="6" t="s">
        <v>23</v>
      </c>
      <c r="B2627" s="6">
        <v>1197831</v>
      </c>
      <c r="C2627" s="7">
        <v>44335</v>
      </c>
      <c r="D2627" s="6" t="s">
        <v>24</v>
      </c>
      <c r="E2627" s="6" t="s">
        <v>96</v>
      </c>
      <c r="F2627" s="6" t="s">
        <v>97</v>
      </c>
      <c r="G2627" s="6" t="s">
        <v>22</v>
      </c>
      <c r="H2627" s="8">
        <v>0.44999999999999996</v>
      </c>
      <c r="I2627" s="9">
        <v>4250</v>
      </c>
      <c r="J2627" s="10">
        <v>1912.4999999999998</v>
      </c>
      <c r="K2627" s="10">
        <v>765</v>
      </c>
      <c r="L2627" s="11">
        <v>0.4</v>
      </c>
      <c r="M2627" s="28">
        <v>1147.4999999999998</v>
      </c>
    </row>
    <row r="2628" spans="1:13" ht="15.75" customHeight="1" x14ac:dyDescent="0.25">
      <c r="A2628" s="6" t="s">
        <v>23</v>
      </c>
      <c r="B2628" s="6">
        <v>1197831</v>
      </c>
      <c r="C2628" s="7">
        <v>44368</v>
      </c>
      <c r="D2628" s="6" t="s">
        <v>24</v>
      </c>
      <c r="E2628" s="6" t="s">
        <v>96</v>
      </c>
      <c r="F2628" s="6" t="s">
        <v>97</v>
      </c>
      <c r="G2628" s="6" t="s">
        <v>17</v>
      </c>
      <c r="H2628" s="8">
        <v>0.39999999999999997</v>
      </c>
      <c r="I2628" s="9">
        <v>6750</v>
      </c>
      <c r="J2628" s="10">
        <v>2700</v>
      </c>
      <c r="K2628" s="10">
        <v>1080</v>
      </c>
      <c r="L2628" s="11">
        <v>0.4</v>
      </c>
      <c r="M2628" s="28">
        <v>1620</v>
      </c>
    </row>
    <row r="2629" spans="1:13" ht="15.75" customHeight="1" x14ac:dyDescent="0.25">
      <c r="A2629" s="6" t="s">
        <v>23</v>
      </c>
      <c r="B2629" s="6">
        <v>1197831</v>
      </c>
      <c r="C2629" s="7">
        <v>44368</v>
      </c>
      <c r="D2629" s="6" t="s">
        <v>24</v>
      </c>
      <c r="E2629" s="6" t="s">
        <v>96</v>
      </c>
      <c r="F2629" s="6" t="s">
        <v>97</v>
      </c>
      <c r="G2629" s="6" t="s">
        <v>18</v>
      </c>
      <c r="H2629" s="8">
        <v>0.35000000000000003</v>
      </c>
      <c r="I2629" s="9">
        <v>4250</v>
      </c>
      <c r="J2629" s="10">
        <v>1487.5000000000002</v>
      </c>
      <c r="K2629" s="10">
        <v>520.625</v>
      </c>
      <c r="L2629" s="11">
        <v>0.35</v>
      </c>
      <c r="M2629" s="28">
        <v>966.87500000000023</v>
      </c>
    </row>
    <row r="2630" spans="1:13" ht="15.75" customHeight="1" x14ac:dyDescent="0.25">
      <c r="A2630" s="6" t="s">
        <v>23</v>
      </c>
      <c r="B2630" s="6">
        <v>1197831</v>
      </c>
      <c r="C2630" s="7">
        <v>44368</v>
      </c>
      <c r="D2630" s="6" t="s">
        <v>24</v>
      </c>
      <c r="E2630" s="6" t="s">
        <v>96</v>
      </c>
      <c r="F2630" s="6" t="s">
        <v>97</v>
      </c>
      <c r="G2630" s="6" t="s">
        <v>19</v>
      </c>
      <c r="H2630" s="8">
        <v>0.4</v>
      </c>
      <c r="I2630" s="9">
        <v>4000</v>
      </c>
      <c r="J2630" s="10">
        <v>1600</v>
      </c>
      <c r="K2630" s="10">
        <v>640</v>
      </c>
      <c r="L2630" s="11">
        <v>0.4</v>
      </c>
      <c r="M2630" s="28">
        <v>960</v>
      </c>
    </row>
    <row r="2631" spans="1:13" ht="15.75" customHeight="1" x14ac:dyDescent="0.25">
      <c r="A2631" s="6" t="s">
        <v>23</v>
      </c>
      <c r="B2631" s="6">
        <v>1197831</v>
      </c>
      <c r="C2631" s="7">
        <v>44368</v>
      </c>
      <c r="D2631" s="6" t="s">
        <v>24</v>
      </c>
      <c r="E2631" s="6" t="s">
        <v>96</v>
      </c>
      <c r="F2631" s="6" t="s">
        <v>97</v>
      </c>
      <c r="G2631" s="6" t="s">
        <v>20</v>
      </c>
      <c r="H2631" s="8">
        <v>0.4</v>
      </c>
      <c r="I2631" s="9">
        <v>3750</v>
      </c>
      <c r="J2631" s="10">
        <v>1500</v>
      </c>
      <c r="K2631" s="10">
        <v>600</v>
      </c>
      <c r="L2631" s="11">
        <v>0.4</v>
      </c>
      <c r="M2631" s="28">
        <v>900</v>
      </c>
    </row>
    <row r="2632" spans="1:13" ht="15.75" customHeight="1" x14ac:dyDescent="0.25">
      <c r="A2632" s="6" t="s">
        <v>23</v>
      </c>
      <c r="B2632" s="6">
        <v>1197831</v>
      </c>
      <c r="C2632" s="7">
        <v>44368</v>
      </c>
      <c r="D2632" s="6" t="s">
        <v>24</v>
      </c>
      <c r="E2632" s="6" t="s">
        <v>96</v>
      </c>
      <c r="F2632" s="6" t="s">
        <v>97</v>
      </c>
      <c r="G2632" s="6" t="s">
        <v>21</v>
      </c>
      <c r="H2632" s="8">
        <v>0.54999999999999993</v>
      </c>
      <c r="I2632" s="9">
        <v>3750</v>
      </c>
      <c r="J2632" s="10">
        <v>2062.4999999999995</v>
      </c>
      <c r="K2632" s="10">
        <v>721.87499999999977</v>
      </c>
      <c r="L2632" s="11">
        <v>0.35</v>
      </c>
      <c r="M2632" s="28">
        <v>1340.6249999999998</v>
      </c>
    </row>
    <row r="2633" spans="1:13" ht="15.75" customHeight="1" x14ac:dyDescent="0.25">
      <c r="A2633" s="6" t="s">
        <v>23</v>
      </c>
      <c r="B2633" s="6">
        <v>1197831</v>
      </c>
      <c r="C2633" s="7">
        <v>44368</v>
      </c>
      <c r="D2633" s="6" t="s">
        <v>24</v>
      </c>
      <c r="E2633" s="6" t="s">
        <v>96</v>
      </c>
      <c r="F2633" s="6" t="s">
        <v>97</v>
      </c>
      <c r="G2633" s="6" t="s">
        <v>22</v>
      </c>
      <c r="H2633" s="8">
        <v>0.6</v>
      </c>
      <c r="I2633" s="9">
        <v>5500</v>
      </c>
      <c r="J2633" s="10">
        <v>3300</v>
      </c>
      <c r="K2633" s="10">
        <v>1320</v>
      </c>
      <c r="L2633" s="11">
        <v>0.4</v>
      </c>
      <c r="M2633" s="28">
        <v>1980</v>
      </c>
    </row>
    <row r="2634" spans="1:13" ht="15.75" customHeight="1" x14ac:dyDescent="0.25">
      <c r="A2634" s="6" t="s">
        <v>23</v>
      </c>
      <c r="B2634" s="6">
        <v>1197831</v>
      </c>
      <c r="C2634" s="7">
        <v>44396</v>
      </c>
      <c r="D2634" s="6" t="s">
        <v>24</v>
      </c>
      <c r="E2634" s="6" t="s">
        <v>96</v>
      </c>
      <c r="F2634" s="6" t="s">
        <v>97</v>
      </c>
      <c r="G2634" s="6" t="s">
        <v>17</v>
      </c>
      <c r="H2634" s="8">
        <v>0.54999999999999993</v>
      </c>
      <c r="I2634" s="9">
        <v>7750</v>
      </c>
      <c r="J2634" s="10">
        <v>4262.4999999999991</v>
      </c>
      <c r="K2634" s="10">
        <v>1704.9999999999998</v>
      </c>
      <c r="L2634" s="11">
        <v>0.4</v>
      </c>
      <c r="M2634" s="28">
        <v>2557.4999999999991</v>
      </c>
    </row>
    <row r="2635" spans="1:13" ht="15.75" customHeight="1" x14ac:dyDescent="0.25">
      <c r="A2635" s="6" t="s">
        <v>23</v>
      </c>
      <c r="B2635" s="6">
        <v>1197831</v>
      </c>
      <c r="C2635" s="7">
        <v>44396</v>
      </c>
      <c r="D2635" s="6" t="s">
        <v>24</v>
      </c>
      <c r="E2635" s="6" t="s">
        <v>96</v>
      </c>
      <c r="F2635" s="6" t="s">
        <v>97</v>
      </c>
      <c r="G2635" s="6" t="s">
        <v>18</v>
      </c>
      <c r="H2635" s="8">
        <v>0.5</v>
      </c>
      <c r="I2635" s="9">
        <v>5250</v>
      </c>
      <c r="J2635" s="10">
        <v>2625</v>
      </c>
      <c r="K2635" s="10">
        <v>918.74999999999989</v>
      </c>
      <c r="L2635" s="11">
        <v>0.35</v>
      </c>
      <c r="M2635" s="28">
        <v>1706.25</v>
      </c>
    </row>
    <row r="2636" spans="1:13" ht="15.75" customHeight="1" x14ac:dyDescent="0.25">
      <c r="A2636" s="6" t="s">
        <v>23</v>
      </c>
      <c r="B2636" s="6">
        <v>1197831</v>
      </c>
      <c r="C2636" s="7">
        <v>44396</v>
      </c>
      <c r="D2636" s="6" t="s">
        <v>24</v>
      </c>
      <c r="E2636" s="6" t="s">
        <v>96</v>
      </c>
      <c r="F2636" s="6" t="s">
        <v>97</v>
      </c>
      <c r="G2636" s="6" t="s">
        <v>19</v>
      </c>
      <c r="H2636" s="8">
        <v>0.45</v>
      </c>
      <c r="I2636" s="9">
        <v>4500</v>
      </c>
      <c r="J2636" s="10">
        <v>2025</v>
      </c>
      <c r="K2636" s="10">
        <v>810</v>
      </c>
      <c r="L2636" s="11">
        <v>0.4</v>
      </c>
      <c r="M2636" s="28">
        <v>1215</v>
      </c>
    </row>
    <row r="2637" spans="1:13" ht="15.75" customHeight="1" x14ac:dyDescent="0.25">
      <c r="A2637" s="6" t="s">
        <v>23</v>
      </c>
      <c r="B2637" s="6">
        <v>1197831</v>
      </c>
      <c r="C2637" s="7">
        <v>44396</v>
      </c>
      <c r="D2637" s="6" t="s">
        <v>24</v>
      </c>
      <c r="E2637" s="6" t="s">
        <v>96</v>
      </c>
      <c r="F2637" s="6" t="s">
        <v>97</v>
      </c>
      <c r="G2637" s="6" t="s">
        <v>20</v>
      </c>
      <c r="H2637" s="8">
        <v>0.45</v>
      </c>
      <c r="I2637" s="9">
        <v>4000</v>
      </c>
      <c r="J2637" s="10">
        <v>1800</v>
      </c>
      <c r="K2637" s="10">
        <v>720</v>
      </c>
      <c r="L2637" s="11">
        <v>0.4</v>
      </c>
      <c r="M2637" s="28">
        <v>1080</v>
      </c>
    </row>
    <row r="2638" spans="1:13" ht="15.75" customHeight="1" x14ac:dyDescent="0.25">
      <c r="A2638" s="6" t="s">
        <v>23</v>
      </c>
      <c r="B2638" s="6">
        <v>1197831</v>
      </c>
      <c r="C2638" s="7">
        <v>44396</v>
      </c>
      <c r="D2638" s="6" t="s">
        <v>24</v>
      </c>
      <c r="E2638" s="6" t="s">
        <v>96</v>
      </c>
      <c r="F2638" s="6" t="s">
        <v>97</v>
      </c>
      <c r="G2638" s="6" t="s">
        <v>21</v>
      </c>
      <c r="H2638" s="8">
        <v>0.6</v>
      </c>
      <c r="I2638" s="9">
        <v>4250</v>
      </c>
      <c r="J2638" s="10">
        <v>2550</v>
      </c>
      <c r="K2638" s="10">
        <v>892.5</v>
      </c>
      <c r="L2638" s="11">
        <v>0.35</v>
      </c>
      <c r="M2638" s="28">
        <v>1657.5</v>
      </c>
    </row>
    <row r="2639" spans="1:13" ht="15.75" customHeight="1" x14ac:dyDescent="0.25">
      <c r="A2639" s="6" t="s">
        <v>23</v>
      </c>
      <c r="B2639" s="6">
        <v>1197831</v>
      </c>
      <c r="C2639" s="7">
        <v>44396</v>
      </c>
      <c r="D2639" s="6" t="s">
        <v>24</v>
      </c>
      <c r="E2639" s="6" t="s">
        <v>96</v>
      </c>
      <c r="F2639" s="6" t="s">
        <v>97</v>
      </c>
      <c r="G2639" s="6" t="s">
        <v>22</v>
      </c>
      <c r="H2639" s="8">
        <v>0.65</v>
      </c>
      <c r="I2639" s="9">
        <v>6000</v>
      </c>
      <c r="J2639" s="10">
        <v>3900</v>
      </c>
      <c r="K2639" s="10">
        <v>1560</v>
      </c>
      <c r="L2639" s="11">
        <v>0.4</v>
      </c>
      <c r="M2639" s="28">
        <v>2340</v>
      </c>
    </row>
    <row r="2640" spans="1:13" ht="15.75" customHeight="1" x14ac:dyDescent="0.25">
      <c r="A2640" s="6" t="s">
        <v>23</v>
      </c>
      <c r="B2640" s="6">
        <v>1197831</v>
      </c>
      <c r="C2640" s="7">
        <v>44428</v>
      </c>
      <c r="D2640" s="6" t="s">
        <v>24</v>
      </c>
      <c r="E2640" s="6" t="s">
        <v>96</v>
      </c>
      <c r="F2640" s="6" t="s">
        <v>97</v>
      </c>
      <c r="G2640" s="6" t="s">
        <v>17</v>
      </c>
      <c r="H2640" s="8">
        <v>0.6</v>
      </c>
      <c r="I2640" s="9">
        <v>7500</v>
      </c>
      <c r="J2640" s="10">
        <v>4500</v>
      </c>
      <c r="K2640" s="10">
        <v>1800</v>
      </c>
      <c r="L2640" s="11">
        <v>0.4</v>
      </c>
      <c r="M2640" s="28">
        <v>2700</v>
      </c>
    </row>
    <row r="2641" spans="1:13" ht="15.75" customHeight="1" x14ac:dyDescent="0.25">
      <c r="A2641" s="6" t="s">
        <v>23</v>
      </c>
      <c r="B2641" s="6">
        <v>1197831</v>
      </c>
      <c r="C2641" s="7">
        <v>44428</v>
      </c>
      <c r="D2641" s="6" t="s">
        <v>24</v>
      </c>
      <c r="E2641" s="6" t="s">
        <v>96</v>
      </c>
      <c r="F2641" s="6" t="s">
        <v>97</v>
      </c>
      <c r="G2641" s="6" t="s">
        <v>18</v>
      </c>
      <c r="H2641" s="8">
        <v>0.55000000000000004</v>
      </c>
      <c r="I2641" s="9">
        <v>5250</v>
      </c>
      <c r="J2641" s="10">
        <v>2887.5000000000005</v>
      </c>
      <c r="K2641" s="10">
        <v>1010.6250000000001</v>
      </c>
      <c r="L2641" s="11">
        <v>0.35</v>
      </c>
      <c r="M2641" s="28">
        <v>1876.8750000000005</v>
      </c>
    </row>
    <row r="2642" spans="1:13" ht="15.75" customHeight="1" x14ac:dyDescent="0.25">
      <c r="A2642" s="6" t="s">
        <v>23</v>
      </c>
      <c r="B2642" s="6">
        <v>1197831</v>
      </c>
      <c r="C2642" s="7">
        <v>44428</v>
      </c>
      <c r="D2642" s="6" t="s">
        <v>24</v>
      </c>
      <c r="E2642" s="6" t="s">
        <v>96</v>
      </c>
      <c r="F2642" s="6" t="s">
        <v>97</v>
      </c>
      <c r="G2642" s="6" t="s">
        <v>19</v>
      </c>
      <c r="H2642" s="8">
        <v>0.5</v>
      </c>
      <c r="I2642" s="9">
        <v>4500</v>
      </c>
      <c r="J2642" s="10">
        <v>2250</v>
      </c>
      <c r="K2642" s="10">
        <v>900</v>
      </c>
      <c r="L2642" s="11">
        <v>0.4</v>
      </c>
      <c r="M2642" s="28">
        <v>1350</v>
      </c>
    </row>
    <row r="2643" spans="1:13" ht="15.75" customHeight="1" x14ac:dyDescent="0.25">
      <c r="A2643" s="6" t="s">
        <v>23</v>
      </c>
      <c r="B2643" s="6">
        <v>1197831</v>
      </c>
      <c r="C2643" s="7">
        <v>44428</v>
      </c>
      <c r="D2643" s="6" t="s">
        <v>24</v>
      </c>
      <c r="E2643" s="6" t="s">
        <v>96</v>
      </c>
      <c r="F2643" s="6" t="s">
        <v>97</v>
      </c>
      <c r="G2643" s="6" t="s">
        <v>20</v>
      </c>
      <c r="H2643" s="8">
        <v>0.4</v>
      </c>
      <c r="I2643" s="9">
        <v>4000</v>
      </c>
      <c r="J2643" s="10">
        <v>1600</v>
      </c>
      <c r="K2643" s="10">
        <v>640</v>
      </c>
      <c r="L2643" s="11">
        <v>0.4</v>
      </c>
      <c r="M2643" s="28">
        <v>960</v>
      </c>
    </row>
    <row r="2644" spans="1:13" ht="15.75" customHeight="1" x14ac:dyDescent="0.25">
      <c r="A2644" s="6" t="s">
        <v>23</v>
      </c>
      <c r="B2644" s="6">
        <v>1197831</v>
      </c>
      <c r="C2644" s="7">
        <v>44428</v>
      </c>
      <c r="D2644" s="6" t="s">
        <v>24</v>
      </c>
      <c r="E2644" s="6" t="s">
        <v>96</v>
      </c>
      <c r="F2644" s="6" t="s">
        <v>97</v>
      </c>
      <c r="G2644" s="6" t="s">
        <v>21</v>
      </c>
      <c r="H2644" s="8">
        <v>0.5</v>
      </c>
      <c r="I2644" s="9">
        <v>3750</v>
      </c>
      <c r="J2644" s="10">
        <v>1875</v>
      </c>
      <c r="K2644" s="10">
        <v>656.25</v>
      </c>
      <c r="L2644" s="11">
        <v>0.35</v>
      </c>
      <c r="M2644" s="28">
        <v>1218.75</v>
      </c>
    </row>
    <row r="2645" spans="1:13" ht="15.75" customHeight="1" x14ac:dyDescent="0.25">
      <c r="A2645" s="6" t="s">
        <v>23</v>
      </c>
      <c r="B2645" s="6">
        <v>1197831</v>
      </c>
      <c r="C2645" s="7">
        <v>44428</v>
      </c>
      <c r="D2645" s="6" t="s">
        <v>24</v>
      </c>
      <c r="E2645" s="6" t="s">
        <v>96</v>
      </c>
      <c r="F2645" s="6" t="s">
        <v>97</v>
      </c>
      <c r="G2645" s="6" t="s">
        <v>22</v>
      </c>
      <c r="H2645" s="8">
        <v>0.55000000000000004</v>
      </c>
      <c r="I2645" s="9">
        <v>5500</v>
      </c>
      <c r="J2645" s="10">
        <v>3025.0000000000005</v>
      </c>
      <c r="K2645" s="10">
        <v>1210.0000000000002</v>
      </c>
      <c r="L2645" s="11">
        <v>0.4</v>
      </c>
      <c r="M2645" s="28">
        <v>1815.0000000000002</v>
      </c>
    </row>
    <row r="2646" spans="1:13" ht="15.75" customHeight="1" x14ac:dyDescent="0.25">
      <c r="A2646" s="6" t="s">
        <v>23</v>
      </c>
      <c r="B2646" s="6">
        <v>1197831</v>
      </c>
      <c r="C2646" s="7">
        <v>44458</v>
      </c>
      <c r="D2646" s="6" t="s">
        <v>24</v>
      </c>
      <c r="E2646" s="6" t="s">
        <v>96</v>
      </c>
      <c r="F2646" s="6" t="s">
        <v>97</v>
      </c>
      <c r="G2646" s="6" t="s">
        <v>17</v>
      </c>
      <c r="H2646" s="8">
        <v>0.5</v>
      </c>
      <c r="I2646" s="9">
        <v>6500</v>
      </c>
      <c r="J2646" s="10">
        <v>3250</v>
      </c>
      <c r="K2646" s="10">
        <v>1300</v>
      </c>
      <c r="L2646" s="11">
        <v>0.4</v>
      </c>
      <c r="M2646" s="28">
        <v>1950</v>
      </c>
    </row>
    <row r="2647" spans="1:13" ht="15.75" customHeight="1" x14ac:dyDescent="0.25">
      <c r="A2647" s="6" t="s">
        <v>23</v>
      </c>
      <c r="B2647" s="6">
        <v>1197831</v>
      </c>
      <c r="C2647" s="7">
        <v>44458</v>
      </c>
      <c r="D2647" s="6" t="s">
        <v>24</v>
      </c>
      <c r="E2647" s="6" t="s">
        <v>96</v>
      </c>
      <c r="F2647" s="6" t="s">
        <v>97</v>
      </c>
      <c r="G2647" s="6" t="s">
        <v>18</v>
      </c>
      <c r="H2647" s="8">
        <v>0.40000000000000013</v>
      </c>
      <c r="I2647" s="9">
        <v>4500</v>
      </c>
      <c r="J2647" s="10">
        <v>1800.0000000000007</v>
      </c>
      <c r="K2647" s="10">
        <v>630.00000000000023</v>
      </c>
      <c r="L2647" s="11">
        <v>0.35</v>
      </c>
      <c r="M2647" s="28">
        <v>1170.0000000000005</v>
      </c>
    </row>
    <row r="2648" spans="1:13" ht="15.75" customHeight="1" x14ac:dyDescent="0.25">
      <c r="A2648" s="6" t="s">
        <v>23</v>
      </c>
      <c r="B2648" s="6">
        <v>1197831</v>
      </c>
      <c r="C2648" s="7">
        <v>44458</v>
      </c>
      <c r="D2648" s="6" t="s">
        <v>24</v>
      </c>
      <c r="E2648" s="6" t="s">
        <v>96</v>
      </c>
      <c r="F2648" s="6" t="s">
        <v>97</v>
      </c>
      <c r="G2648" s="6" t="s">
        <v>19</v>
      </c>
      <c r="H2648" s="8">
        <v>0.15000000000000008</v>
      </c>
      <c r="I2648" s="9">
        <v>3500</v>
      </c>
      <c r="J2648" s="10">
        <v>525.00000000000023</v>
      </c>
      <c r="K2648" s="10">
        <v>210.00000000000011</v>
      </c>
      <c r="L2648" s="11">
        <v>0.4</v>
      </c>
      <c r="M2648" s="28">
        <v>315.00000000000011</v>
      </c>
    </row>
    <row r="2649" spans="1:13" ht="15.75" customHeight="1" x14ac:dyDescent="0.25">
      <c r="A2649" s="6" t="s">
        <v>23</v>
      </c>
      <c r="B2649" s="6">
        <v>1197831</v>
      </c>
      <c r="C2649" s="7">
        <v>44458</v>
      </c>
      <c r="D2649" s="6" t="s">
        <v>24</v>
      </c>
      <c r="E2649" s="6" t="s">
        <v>96</v>
      </c>
      <c r="F2649" s="6" t="s">
        <v>97</v>
      </c>
      <c r="G2649" s="6" t="s">
        <v>20</v>
      </c>
      <c r="H2649" s="8">
        <v>0.15000000000000008</v>
      </c>
      <c r="I2649" s="9">
        <v>3250</v>
      </c>
      <c r="J2649" s="10">
        <v>487.50000000000023</v>
      </c>
      <c r="K2649" s="10">
        <v>195.00000000000011</v>
      </c>
      <c r="L2649" s="11">
        <v>0.4</v>
      </c>
      <c r="M2649" s="28">
        <v>292.50000000000011</v>
      </c>
    </row>
    <row r="2650" spans="1:13" ht="15.75" customHeight="1" x14ac:dyDescent="0.25">
      <c r="A2650" s="6" t="s">
        <v>23</v>
      </c>
      <c r="B2650" s="6">
        <v>1197831</v>
      </c>
      <c r="C2650" s="7">
        <v>44458</v>
      </c>
      <c r="D2650" s="6" t="s">
        <v>24</v>
      </c>
      <c r="E2650" s="6" t="s">
        <v>96</v>
      </c>
      <c r="F2650" s="6" t="s">
        <v>97</v>
      </c>
      <c r="G2650" s="6" t="s">
        <v>21</v>
      </c>
      <c r="H2650" s="8">
        <v>0.25000000000000006</v>
      </c>
      <c r="I2650" s="9">
        <v>3250</v>
      </c>
      <c r="J2650" s="10">
        <v>812.50000000000023</v>
      </c>
      <c r="K2650" s="10">
        <v>284.37500000000006</v>
      </c>
      <c r="L2650" s="11">
        <v>0.35</v>
      </c>
      <c r="M2650" s="28">
        <v>528.12500000000023</v>
      </c>
    </row>
    <row r="2651" spans="1:13" ht="15.75" customHeight="1" x14ac:dyDescent="0.25">
      <c r="A2651" s="6" t="s">
        <v>23</v>
      </c>
      <c r="B2651" s="6">
        <v>1197831</v>
      </c>
      <c r="C2651" s="7">
        <v>44458</v>
      </c>
      <c r="D2651" s="6" t="s">
        <v>24</v>
      </c>
      <c r="E2651" s="6" t="s">
        <v>96</v>
      </c>
      <c r="F2651" s="6" t="s">
        <v>97</v>
      </c>
      <c r="G2651" s="6" t="s">
        <v>22</v>
      </c>
      <c r="H2651" s="8">
        <v>0.3000000000000001</v>
      </c>
      <c r="I2651" s="9">
        <v>4250</v>
      </c>
      <c r="J2651" s="10">
        <v>1275.0000000000005</v>
      </c>
      <c r="K2651" s="10">
        <v>510.00000000000023</v>
      </c>
      <c r="L2651" s="11">
        <v>0.4</v>
      </c>
      <c r="M2651" s="28">
        <v>765.00000000000023</v>
      </c>
    </row>
    <row r="2652" spans="1:13" ht="15.75" customHeight="1" x14ac:dyDescent="0.25">
      <c r="A2652" s="6" t="s">
        <v>23</v>
      </c>
      <c r="B2652" s="6">
        <v>1197831</v>
      </c>
      <c r="C2652" s="7">
        <v>44490</v>
      </c>
      <c r="D2652" s="6" t="s">
        <v>24</v>
      </c>
      <c r="E2652" s="6" t="s">
        <v>96</v>
      </c>
      <c r="F2652" s="6" t="s">
        <v>97</v>
      </c>
      <c r="G2652" s="6" t="s">
        <v>17</v>
      </c>
      <c r="H2652" s="8">
        <v>0.3000000000000001</v>
      </c>
      <c r="I2652" s="9">
        <v>6000</v>
      </c>
      <c r="J2652" s="10">
        <v>1800.0000000000007</v>
      </c>
      <c r="K2652" s="10">
        <v>720.00000000000034</v>
      </c>
      <c r="L2652" s="11">
        <v>0.4</v>
      </c>
      <c r="M2652" s="28">
        <v>1080.0000000000005</v>
      </c>
    </row>
    <row r="2653" spans="1:13" ht="15.75" customHeight="1" x14ac:dyDescent="0.25">
      <c r="A2653" s="6" t="s">
        <v>23</v>
      </c>
      <c r="B2653" s="6">
        <v>1197831</v>
      </c>
      <c r="C2653" s="7">
        <v>44490</v>
      </c>
      <c r="D2653" s="6" t="s">
        <v>24</v>
      </c>
      <c r="E2653" s="6" t="s">
        <v>96</v>
      </c>
      <c r="F2653" s="6" t="s">
        <v>97</v>
      </c>
      <c r="G2653" s="6" t="s">
        <v>18</v>
      </c>
      <c r="H2653" s="8">
        <v>0.20000000000000012</v>
      </c>
      <c r="I2653" s="9">
        <v>4250</v>
      </c>
      <c r="J2653" s="10">
        <v>850.00000000000057</v>
      </c>
      <c r="K2653" s="10">
        <v>297.50000000000017</v>
      </c>
      <c r="L2653" s="11">
        <v>0.35</v>
      </c>
      <c r="M2653" s="28">
        <v>552.50000000000045</v>
      </c>
    </row>
    <row r="2654" spans="1:13" ht="15.75" customHeight="1" x14ac:dyDescent="0.25">
      <c r="A2654" s="6" t="s">
        <v>23</v>
      </c>
      <c r="B2654" s="6">
        <v>1197831</v>
      </c>
      <c r="C2654" s="7">
        <v>44490</v>
      </c>
      <c r="D2654" s="6" t="s">
        <v>24</v>
      </c>
      <c r="E2654" s="6" t="s">
        <v>96</v>
      </c>
      <c r="F2654" s="6" t="s">
        <v>97</v>
      </c>
      <c r="G2654" s="6" t="s">
        <v>19</v>
      </c>
      <c r="H2654" s="8">
        <v>0.20000000000000012</v>
      </c>
      <c r="I2654" s="9">
        <v>3000</v>
      </c>
      <c r="J2654" s="10">
        <v>600.00000000000034</v>
      </c>
      <c r="K2654" s="10">
        <v>240.00000000000014</v>
      </c>
      <c r="L2654" s="11">
        <v>0.4</v>
      </c>
      <c r="M2654" s="28">
        <v>360.00000000000023</v>
      </c>
    </row>
    <row r="2655" spans="1:13" ht="15.75" customHeight="1" x14ac:dyDescent="0.25">
      <c r="A2655" s="6" t="s">
        <v>23</v>
      </c>
      <c r="B2655" s="6">
        <v>1197831</v>
      </c>
      <c r="C2655" s="7">
        <v>44490</v>
      </c>
      <c r="D2655" s="6" t="s">
        <v>24</v>
      </c>
      <c r="E2655" s="6" t="s">
        <v>96</v>
      </c>
      <c r="F2655" s="6" t="s">
        <v>97</v>
      </c>
      <c r="G2655" s="6" t="s">
        <v>20</v>
      </c>
      <c r="H2655" s="8">
        <v>0.20000000000000012</v>
      </c>
      <c r="I2655" s="9">
        <v>2750</v>
      </c>
      <c r="J2655" s="10">
        <v>550.00000000000034</v>
      </c>
      <c r="K2655" s="10">
        <v>220.00000000000014</v>
      </c>
      <c r="L2655" s="11">
        <v>0.4</v>
      </c>
      <c r="M2655" s="28">
        <v>330.00000000000023</v>
      </c>
    </row>
    <row r="2656" spans="1:13" ht="15.75" customHeight="1" x14ac:dyDescent="0.25">
      <c r="A2656" s="6" t="s">
        <v>23</v>
      </c>
      <c r="B2656" s="6">
        <v>1197831</v>
      </c>
      <c r="C2656" s="7">
        <v>44490</v>
      </c>
      <c r="D2656" s="6" t="s">
        <v>24</v>
      </c>
      <c r="E2656" s="6" t="s">
        <v>96</v>
      </c>
      <c r="F2656" s="6" t="s">
        <v>97</v>
      </c>
      <c r="G2656" s="6" t="s">
        <v>21</v>
      </c>
      <c r="H2656" s="8">
        <v>0.3000000000000001</v>
      </c>
      <c r="I2656" s="9">
        <v>2750</v>
      </c>
      <c r="J2656" s="10">
        <v>825.00000000000023</v>
      </c>
      <c r="K2656" s="10">
        <v>288.75000000000006</v>
      </c>
      <c r="L2656" s="11">
        <v>0.35</v>
      </c>
      <c r="M2656" s="28">
        <v>536.25000000000023</v>
      </c>
    </row>
    <row r="2657" spans="1:13" ht="15.75" customHeight="1" x14ac:dyDescent="0.25">
      <c r="A2657" s="6" t="s">
        <v>23</v>
      </c>
      <c r="B2657" s="6">
        <v>1197831</v>
      </c>
      <c r="C2657" s="7">
        <v>44490</v>
      </c>
      <c r="D2657" s="6" t="s">
        <v>24</v>
      </c>
      <c r="E2657" s="6" t="s">
        <v>96</v>
      </c>
      <c r="F2657" s="6" t="s">
        <v>97</v>
      </c>
      <c r="G2657" s="6" t="s">
        <v>22</v>
      </c>
      <c r="H2657" s="8">
        <v>0.30000000000000004</v>
      </c>
      <c r="I2657" s="9">
        <v>4000</v>
      </c>
      <c r="J2657" s="10">
        <v>1200.0000000000002</v>
      </c>
      <c r="K2657" s="10">
        <v>480.00000000000011</v>
      </c>
      <c r="L2657" s="11">
        <v>0.4</v>
      </c>
      <c r="M2657" s="28">
        <v>720.00000000000011</v>
      </c>
    </row>
    <row r="2658" spans="1:13" ht="15.75" customHeight="1" x14ac:dyDescent="0.25">
      <c r="A2658" s="6" t="s">
        <v>23</v>
      </c>
      <c r="B2658" s="6">
        <v>1197831</v>
      </c>
      <c r="C2658" s="7">
        <v>44520</v>
      </c>
      <c r="D2658" s="6" t="s">
        <v>24</v>
      </c>
      <c r="E2658" s="6" t="s">
        <v>96</v>
      </c>
      <c r="F2658" s="6" t="s">
        <v>97</v>
      </c>
      <c r="G2658" s="6" t="s">
        <v>17</v>
      </c>
      <c r="H2658" s="8">
        <v>0.25000000000000011</v>
      </c>
      <c r="I2658" s="9">
        <v>5500</v>
      </c>
      <c r="J2658" s="10">
        <v>1375.0000000000007</v>
      </c>
      <c r="K2658" s="10">
        <v>550.00000000000034</v>
      </c>
      <c r="L2658" s="11">
        <v>0.4</v>
      </c>
      <c r="M2658" s="28">
        <v>825.00000000000034</v>
      </c>
    </row>
    <row r="2659" spans="1:13" ht="15.75" customHeight="1" x14ac:dyDescent="0.25">
      <c r="A2659" s="6" t="s">
        <v>23</v>
      </c>
      <c r="B2659" s="6">
        <v>1197831</v>
      </c>
      <c r="C2659" s="7">
        <v>44520</v>
      </c>
      <c r="D2659" s="6" t="s">
        <v>24</v>
      </c>
      <c r="E2659" s="6" t="s">
        <v>96</v>
      </c>
      <c r="F2659" s="6" t="s">
        <v>97</v>
      </c>
      <c r="G2659" s="6" t="s">
        <v>18</v>
      </c>
      <c r="H2659" s="8">
        <v>0.15000000000000013</v>
      </c>
      <c r="I2659" s="9">
        <v>3750</v>
      </c>
      <c r="J2659" s="10">
        <v>562.50000000000045</v>
      </c>
      <c r="K2659" s="10">
        <v>196.87500000000014</v>
      </c>
      <c r="L2659" s="11">
        <v>0.35</v>
      </c>
      <c r="M2659" s="28">
        <v>365.62500000000034</v>
      </c>
    </row>
    <row r="2660" spans="1:13" ht="15.75" customHeight="1" x14ac:dyDescent="0.25">
      <c r="A2660" s="6" t="s">
        <v>23</v>
      </c>
      <c r="B2660" s="6">
        <v>1197831</v>
      </c>
      <c r="C2660" s="7">
        <v>44520</v>
      </c>
      <c r="D2660" s="6" t="s">
        <v>24</v>
      </c>
      <c r="E2660" s="6" t="s">
        <v>96</v>
      </c>
      <c r="F2660" s="6" t="s">
        <v>97</v>
      </c>
      <c r="G2660" s="6" t="s">
        <v>19</v>
      </c>
      <c r="H2660" s="8">
        <v>0.25000000000000017</v>
      </c>
      <c r="I2660" s="9">
        <v>3200</v>
      </c>
      <c r="J2660" s="10">
        <v>800.00000000000057</v>
      </c>
      <c r="K2660" s="10">
        <v>320.00000000000023</v>
      </c>
      <c r="L2660" s="11">
        <v>0.4</v>
      </c>
      <c r="M2660" s="28">
        <v>480.00000000000034</v>
      </c>
    </row>
    <row r="2661" spans="1:13" ht="15.75" customHeight="1" x14ac:dyDescent="0.25">
      <c r="A2661" s="6" t="s">
        <v>23</v>
      </c>
      <c r="B2661" s="6">
        <v>1197831</v>
      </c>
      <c r="C2661" s="7">
        <v>44520</v>
      </c>
      <c r="D2661" s="6" t="s">
        <v>24</v>
      </c>
      <c r="E2661" s="6" t="s">
        <v>96</v>
      </c>
      <c r="F2661" s="6" t="s">
        <v>97</v>
      </c>
      <c r="G2661" s="6" t="s">
        <v>20</v>
      </c>
      <c r="H2661" s="8">
        <v>0.55000000000000016</v>
      </c>
      <c r="I2661" s="9">
        <v>3750</v>
      </c>
      <c r="J2661" s="10">
        <v>2062.5000000000005</v>
      </c>
      <c r="K2661" s="10">
        <v>825.00000000000023</v>
      </c>
      <c r="L2661" s="11">
        <v>0.4</v>
      </c>
      <c r="M2661" s="28">
        <v>1237.5000000000002</v>
      </c>
    </row>
    <row r="2662" spans="1:13" ht="15.75" customHeight="1" x14ac:dyDescent="0.25">
      <c r="A2662" s="6" t="s">
        <v>23</v>
      </c>
      <c r="B2662" s="6">
        <v>1197831</v>
      </c>
      <c r="C2662" s="7">
        <v>44520</v>
      </c>
      <c r="D2662" s="6" t="s">
        <v>24</v>
      </c>
      <c r="E2662" s="6" t="s">
        <v>96</v>
      </c>
      <c r="F2662" s="6" t="s">
        <v>97</v>
      </c>
      <c r="G2662" s="6" t="s">
        <v>21</v>
      </c>
      <c r="H2662" s="8">
        <v>0.75000000000000011</v>
      </c>
      <c r="I2662" s="9">
        <v>3500</v>
      </c>
      <c r="J2662" s="10">
        <v>2625.0000000000005</v>
      </c>
      <c r="K2662" s="10">
        <v>918.75000000000011</v>
      </c>
      <c r="L2662" s="11">
        <v>0.35</v>
      </c>
      <c r="M2662" s="28">
        <v>1706.2500000000005</v>
      </c>
    </row>
    <row r="2663" spans="1:13" ht="15.75" customHeight="1" x14ac:dyDescent="0.25">
      <c r="A2663" s="6" t="s">
        <v>23</v>
      </c>
      <c r="B2663" s="6">
        <v>1197831</v>
      </c>
      <c r="C2663" s="7">
        <v>44520</v>
      </c>
      <c r="D2663" s="6" t="s">
        <v>24</v>
      </c>
      <c r="E2663" s="6" t="s">
        <v>96</v>
      </c>
      <c r="F2663" s="6" t="s">
        <v>97</v>
      </c>
      <c r="G2663" s="6" t="s">
        <v>22</v>
      </c>
      <c r="H2663" s="8">
        <v>0.75</v>
      </c>
      <c r="I2663" s="9">
        <v>4500</v>
      </c>
      <c r="J2663" s="10">
        <v>3375</v>
      </c>
      <c r="K2663" s="10">
        <v>1350</v>
      </c>
      <c r="L2663" s="11">
        <v>0.4</v>
      </c>
      <c r="M2663" s="28">
        <v>2025</v>
      </c>
    </row>
    <row r="2664" spans="1:13" ht="15.75" customHeight="1" x14ac:dyDescent="0.25">
      <c r="A2664" s="6" t="s">
        <v>23</v>
      </c>
      <c r="B2664" s="6">
        <v>1197831</v>
      </c>
      <c r="C2664" s="7">
        <v>44549</v>
      </c>
      <c r="D2664" s="6" t="s">
        <v>24</v>
      </c>
      <c r="E2664" s="6" t="s">
        <v>96</v>
      </c>
      <c r="F2664" s="6" t="s">
        <v>97</v>
      </c>
      <c r="G2664" s="6" t="s">
        <v>17</v>
      </c>
      <c r="H2664" s="8">
        <v>0.70000000000000007</v>
      </c>
      <c r="I2664" s="9">
        <v>7000</v>
      </c>
      <c r="J2664" s="10">
        <v>4900.0000000000009</v>
      </c>
      <c r="K2664" s="10">
        <v>1960.0000000000005</v>
      </c>
      <c r="L2664" s="11">
        <v>0.4</v>
      </c>
      <c r="M2664" s="28">
        <v>2940.0000000000005</v>
      </c>
    </row>
    <row r="2665" spans="1:13" ht="15.75" customHeight="1" x14ac:dyDescent="0.25">
      <c r="A2665" s="6" t="s">
        <v>23</v>
      </c>
      <c r="B2665" s="6">
        <v>1197831</v>
      </c>
      <c r="C2665" s="7">
        <v>44549</v>
      </c>
      <c r="D2665" s="6" t="s">
        <v>24</v>
      </c>
      <c r="E2665" s="6" t="s">
        <v>96</v>
      </c>
      <c r="F2665" s="6" t="s">
        <v>97</v>
      </c>
      <c r="G2665" s="6" t="s">
        <v>18</v>
      </c>
      <c r="H2665" s="8">
        <v>0.60000000000000009</v>
      </c>
      <c r="I2665" s="9">
        <v>5000</v>
      </c>
      <c r="J2665" s="10">
        <v>3000.0000000000005</v>
      </c>
      <c r="K2665" s="10">
        <v>1050</v>
      </c>
      <c r="L2665" s="11">
        <v>0.35</v>
      </c>
      <c r="M2665" s="28">
        <v>1950.0000000000005</v>
      </c>
    </row>
    <row r="2666" spans="1:13" ht="15.75" customHeight="1" x14ac:dyDescent="0.25">
      <c r="A2666" s="6" t="s">
        <v>23</v>
      </c>
      <c r="B2666" s="6">
        <v>1197831</v>
      </c>
      <c r="C2666" s="7">
        <v>44549</v>
      </c>
      <c r="D2666" s="6" t="s">
        <v>24</v>
      </c>
      <c r="E2666" s="6" t="s">
        <v>96</v>
      </c>
      <c r="F2666" s="6" t="s">
        <v>97</v>
      </c>
      <c r="G2666" s="6" t="s">
        <v>19</v>
      </c>
      <c r="H2666" s="8">
        <v>0.60000000000000009</v>
      </c>
      <c r="I2666" s="9">
        <v>4500</v>
      </c>
      <c r="J2666" s="10">
        <v>2700.0000000000005</v>
      </c>
      <c r="K2666" s="10">
        <v>1080.0000000000002</v>
      </c>
      <c r="L2666" s="11">
        <v>0.4</v>
      </c>
      <c r="M2666" s="28">
        <v>1620.0000000000002</v>
      </c>
    </row>
    <row r="2667" spans="1:13" ht="15.75" customHeight="1" x14ac:dyDescent="0.25">
      <c r="A2667" s="6" t="s">
        <v>23</v>
      </c>
      <c r="B2667" s="6">
        <v>1197831</v>
      </c>
      <c r="C2667" s="7">
        <v>44549</v>
      </c>
      <c r="D2667" s="6" t="s">
        <v>24</v>
      </c>
      <c r="E2667" s="6" t="s">
        <v>96</v>
      </c>
      <c r="F2667" s="6" t="s">
        <v>97</v>
      </c>
      <c r="G2667" s="6" t="s">
        <v>20</v>
      </c>
      <c r="H2667" s="8">
        <v>0.60000000000000009</v>
      </c>
      <c r="I2667" s="9">
        <v>4000</v>
      </c>
      <c r="J2667" s="10">
        <v>2400.0000000000005</v>
      </c>
      <c r="K2667" s="10">
        <v>960.00000000000023</v>
      </c>
      <c r="L2667" s="11">
        <v>0.4</v>
      </c>
      <c r="M2667" s="28">
        <v>1440.0000000000002</v>
      </c>
    </row>
    <row r="2668" spans="1:13" ht="15.75" customHeight="1" x14ac:dyDescent="0.25">
      <c r="A2668" s="6" t="s">
        <v>23</v>
      </c>
      <c r="B2668" s="6">
        <v>1197831</v>
      </c>
      <c r="C2668" s="7">
        <v>44549</v>
      </c>
      <c r="D2668" s="6" t="s">
        <v>24</v>
      </c>
      <c r="E2668" s="6" t="s">
        <v>96</v>
      </c>
      <c r="F2668" s="6" t="s">
        <v>97</v>
      </c>
      <c r="G2668" s="6" t="s">
        <v>21</v>
      </c>
      <c r="H2668" s="8">
        <v>0.70000000000000007</v>
      </c>
      <c r="I2668" s="9">
        <v>4000</v>
      </c>
      <c r="J2668" s="10">
        <v>2800.0000000000005</v>
      </c>
      <c r="K2668" s="10">
        <v>980.00000000000011</v>
      </c>
      <c r="L2668" s="11">
        <v>0.35</v>
      </c>
      <c r="M2668" s="28">
        <v>1820.0000000000005</v>
      </c>
    </row>
    <row r="2669" spans="1:13" ht="15.75" customHeight="1" x14ac:dyDescent="0.25">
      <c r="A2669" s="6" t="s">
        <v>23</v>
      </c>
      <c r="B2669" s="6">
        <v>1197831</v>
      </c>
      <c r="C2669" s="7">
        <v>44549</v>
      </c>
      <c r="D2669" s="6" t="s">
        <v>24</v>
      </c>
      <c r="E2669" s="6" t="s">
        <v>96</v>
      </c>
      <c r="F2669" s="6" t="s">
        <v>97</v>
      </c>
      <c r="G2669" s="6" t="s">
        <v>22</v>
      </c>
      <c r="H2669" s="8">
        <v>0.75</v>
      </c>
      <c r="I2669" s="9">
        <v>5000</v>
      </c>
      <c r="J2669" s="10">
        <v>3750</v>
      </c>
      <c r="K2669" s="10">
        <v>1500</v>
      </c>
      <c r="L2669" s="11">
        <v>0.4</v>
      </c>
      <c r="M2669" s="28">
        <v>2250</v>
      </c>
    </row>
    <row r="2670" spans="1:13" ht="15.75" customHeight="1" x14ac:dyDescent="0.25">
      <c r="A2670" s="6" t="s">
        <v>23</v>
      </c>
      <c r="B2670" s="6">
        <v>1197831</v>
      </c>
      <c r="C2670" s="7">
        <v>44219</v>
      </c>
      <c r="D2670" s="6" t="s">
        <v>24</v>
      </c>
      <c r="E2670" s="6" t="s">
        <v>98</v>
      </c>
      <c r="F2670" s="6" t="s">
        <v>99</v>
      </c>
      <c r="G2670" s="6" t="s">
        <v>17</v>
      </c>
      <c r="H2670" s="8">
        <v>0.25000000000000006</v>
      </c>
      <c r="I2670" s="9">
        <v>5750</v>
      </c>
      <c r="J2670" s="10">
        <v>1437.5000000000002</v>
      </c>
      <c r="K2670" s="10">
        <v>575.00000000000011</v>
      </c>
      <c r="L2670" s="11">
        <v>0.4</v>
      </c>
      <c r="M2670" s="28">
        <v>862.50000000000011</v>
      </c>
    </row>
    <row r="2671" spans="1:13" ht="15.75" customHeight="1" x14ac:dyDescent="0.25">
      <c r="A2671" s="6" t="s">
        <v>23</v>
      </c>
      <c r="B2671" s="6">
        <v>1197831</v>
      </c>
      <c r="C2671" s="7">
        <v>44219</v>
      </c>
      <c r="D2671" s="6" t="s">
        <v>24</v>
      </c>
      <c r="E2671" s="6" t="s">
        <v>98</v>
      </c>
      <c r="F2671" s="6" t="s">
        <v>99</v>
      </c>
      <c r="G2671" s="6" t="s">
        <v>18</v>
      </c>
      <c r="H2671" s="8">
        <v>0.25000000000000006</v>
      </c>
      <c r="I2671" s="9">
        <v>3750</v>
      </c>
      <c r="J2671" s="10">
        <v>937.50000000000023</v>
      </c>
      <c r="K2671" s="10">
        <v>328.12500000000006</v>
      </c>
      <c r="L2671" s="11">
        <v>0.35</v>
      </c>
      <c r="M2671" s="28">
        <v>609.37500000000023</v>
      </c>
    </row>
    <row r="2672" spans="1:13" ht="15.75" customHeight="1" x14ac:dyDescent="0.25">
      <c r="A2672" s="6" t="s">
        <v>23</v>
      </c>
      <c r="B2672" s="6">
        <v>1197831</v>
      </c>
      <c r="C2672" s="7">
        <v>44219</v>
      </c>
      <c r="D2672" s="6" t="s">
        <v>24</v>
      </c>
      <c r="E2672" s="6" t="s">
        <v>98</v>
      </c>
      <c r="F2672" s="6" t="s">
        <v>99</v>
      </c>
      <c r="G2672" s="6" t="s">
        <v>19</v>
      </c>
      <c r="H2672" s="8">
        <v>0.15000000000000008</v>
      </c>
      <c r="I2672" s="9">
        <v>3750</v>
      </c>
      <c r="J2672" s="10">
        <v>562.50000000000034</v>
      </c>
      <c r="K2672" s="10">
        <v>225.00000000000014</v>
      </c>
      <c r="L2672" s="11">
        <v>0.4</v>
      </c>
      <c r="M2672" s="28">
        <v>337.50000000000023</v>
      </c>
    </row>
    <row r="2673" spans="1:13" ht="15.75" customHeight="1" x14ac:dyDescent="0.25">
      <c r="A2673" s="6" t="s">
        <v>23</v>
      </c>
      <c r="B2673" s="6">
        <v>1197831</v>
      </c>
      <c r="C2673" s="7">
        <v>44219</v>
      </c>
      <c r="D2673" s="6" t="s">
        <v>24</v>
      </c>
      <c r="E2673" s="6" t="s">
        <v>98</v>
      </c>
      <c r="F2673" s="6" t="s">
        <v>99</v>
      </c>
      <c r="G2673" s="6" t="s">
        <v>20</v>
      </c>
      <c r="H2673" s="8">
        <v>0.2</v>
      </c>
      <c r="I2673" s="9">
        <v>2250</v>
      </c>
      <c r="J2673" s="10">
        <v>450</v>
      </c>
      <c r="K2673" s="10">
        <v>180</v>
      </c>
      <c r="L2673" s="11">
        <v>0.4</v>
      </c>
      <c r="M2673" s="28">
        <v>270</v>
      </c>
    </row>
    <row r="2674" spans="1:13" ht="15.75" customHeight="1" x14ac:dyDescent="0.25">
      <c r="A2674" s="6" t="s">
        <v>23</v>
      </c>
      <c r="B2674" s="6">
        <v>1197831</v>
      </c>
      <c r="C2674" s="7">
        <v>44219</v>
      </c>
      <c r="D2674" s="6" t="s">
        <v>24</v>
      </c>
      <c r="E2674" s="6" t="s">
        <v>98</v>
      </c>
      <c r="F2674" s="6" t="s">
        <v>99</v>
      </c>
      <c r="G2674" s="6" t="s">
        <v>21</v>
      </c>
      <c r="H2674" s="8">
        <v>0.35000000000000003</v>
      </c>
      <c r="I2674" s="9">
        <v>2750</v>
      </c>
      <c r="J2674" s="10">
        <v>962.50000000000011</v>
      </c>
      <c r="K2674" s="10">
        <v>336.875</v>
      </c>
      <c r="L2674" s="11">
        <v>0.35</v>
      </c>
      <c r="M2674" s="28">
        <v>625.62500000000011</v>
      </c>
    </row>
    <row r="2675" spans="1:13" ht="15.75" customHeight="1" x14ac:dyDescent="0.25">
      <c r="A2675" s="6" t="s">
        <v>23</v>
      </c>
      <c r="B2675" s="6">
        <v>1197831</v>
      </c>
      <c r="C2675" s="7">
        <v>44219</v>
      </c>
      <c r="D2675" s="6" t="s">
        <v>24</v>
      </c>
      <c r="E2675" s="6" t="s">
        <v>98</v>
      </c>
      <c r="F2675" s="6" t="s">
        <v>99</v>
      </c>
      <c r="G2675" s="6" t="s">
        <v>22</v>
      </c>
      <c r="H2675" s="8">
        <v>0.25000000000000006</v>
      </c>
      <c r="I2675" s="9">
        <v>3750</v>
      </c>
      <c r="J2675" s="10">
        <v>937.50000000000023</v>
      </c>
      <c r="K2675" s="10">
        <v>375.00000000000011</v>
      </c>
      <c r="L2675" s="11">
        <v>0.4</v>
      </c>
      <c r="M2675" s="28">
        <v>562.50000000000011</v>
      </c>
    </row>
    <row r="2676" spans="1:13" ht="15.75" customHeight="1" x14ac:dyDescent="0.25">
      <c r="A2676" s="6" t="s">
        <v>23</v>
      </c>
      <c r="B2676" s="6">
        <v>1197831</v>
      </c>
      <c r="C2676" s="7">
        <v>44248</v>
      </c>
      <c r="D2676" s="6" t="s">
        <v>24</v>
      </c>
      <c r="E2676" s="6" t="s">
        <v>98</v>
      </c>
      <c r="F2676" s="6" t="s">
        <v>99</v>
      </c>
      <c r="G2676" s="6" t="s">
        <v>17</v>
      </c>
      <c r="H2676" s="8">
        <v>0.25000000000000006</v>
      </c>
      <c r="I2676" s="9">
        <v>6250</v>
      </c>
      <c r="J2676" s="10">
        <v>1562.5000000000005</v>
      </c>
      <c r="K2676" s="10">
        <v>625.00000000000023</v>
      </c>
      <c r="L2676" s="11">
        <v>0.4</v>
      </c>
      <c r="M2676" s="28">
        <v>937.50000000000023</v>
      </c>
    </row>
    <row r="2677" spans="1:13" ht="15.75" customHeight="1" x14ac:dyDescent="0.25">
      <c r="A2677" s="6" t="s">
        <v>23</v>
      </c>
      <c r="B2677" s="6">
        <v>1197831</v>
      </c>
      <c r="C2677" s="7">
        <v>44248</v>
      </c>
      <c r="D2677" s="6" t="s">
        <v>24</v>
      </c>
      <c r="E2677" s="6" t="s">
        <v>98</v>
      </c>
      <c r="F2677" s="6" t="s">
        <v>99</v>
      </c>
      <c r="G2677" s="6" t="s">
        <v>18</v>
      </c>
      <c r="H2677" s="8">
        <v>0.25000000000000006</v>
      </c>
      <c r="I2677" s="9">
        <v>2750</v>
      </c>
      <c r="J2677" s="10">
        <v>687.50000000000011</v>
      </c>
      <c r="K2677" s="10">
        <v>240.62500000000003</v>
      </c>
      <c r="L2677" s="11">
        <v>0.35</v>
      </c>
      <c r="M2677" s="28">
        <v>446.87500000000011</v>
      </c>
    </row>
    <row r="2678" spans="1:13" ht="15.75" customHeight="1" x14ac:dyDescent="0.25">
      <c r="A2678" s="6" t="s">
        <v>23</v>
      </c>
      <c r="B2678" s="6">
        <v>1197831</v>
      </c>
      <c r="C2678" s="7">
        <v>44248</v>
      </c>
      <c r="D2678" s="6" t="s">
        <v>24</v>
      </c>
      <c r="E2678" s="6" t="s">
        <v>98</v>
      </c>
      <c r="F2678" s="6" t="s">
        <v>99</v>
      </c>
      <c r="G2678" s="6" t="s">
        <v>19</v>
      </c>
      <c r="H2678" s="8">
        <v>0.15000000000000008</v>
      </c>
      <c r="I2678" s="9">
        <v>3250</v>
      </c>
      <c r="J2678" s="10">
        <v>487.50000000000023</v>
      </c>
      <c r="K2678" s="10">
        <v>195.00000000000011</v>
      </c>
      <c r="L2678" s="11">
        <v>0.4</v>
      </c>
      <c r="M2678" s="28">
        <v>292.50000000000011</v>
      </c>
    </row>
    <row r="2679" spans="1:13" ht="15.75" customHeight="1" x14ac:dyDescent="0.25">
      <c r="A2679" s="6" t="s">
        <v>23</v>
      </c>
      <c r="B2679" s="6">
        <v>1197831</v>
      </c>
      <c r="C2679" s="7">
        <v>44248</v>
      </c>
      <c r="D2679" s="6" t="s">
        <v>24</v>
      </c>
      <c r="E2679" s="6" t="s">
        <v>98</v>
      </c>
      <c r="F2679" s="6" t="s">
        <v>99</v>
      </c>
      <c r="G2679" s="6" t="s">
        <v>20</v>
      </c>
      <c r="H2679" s="8">
        <v>0.2</v>
      </c>
      <c r="I2679" s="9">
        <v>1750</v>
      </c>
      <c r="J2679" s="10">
        <v>350</v>
      </c>
      <c r="K2679" s="10">
        <v>140</v>
      </c>
      <c r="L2679" s="11">
        <v>0.4</v>
      </c>
      <c r="M2679" s="28">
        <v>210</v>
      </c>
    </row>
    <row r="2680" spans="1:13" ht="15.75" customHeight="1" x14ac:dyDescent="0.25">
      <c r="A2680" s="6" t="s">
        <v>23</v>
      </c>
      <c r="B2680" s="6">
        <v>1197831</v>
      </c>
      <c r="C2680" s="7">
        <v>44248</v>
      </c>
      <c r="D2680" s="6" t="s">
        <v>24</v>
      </c>
      <c r="E2680" s="6" t="s">
        <v>98</v>
      </c>
      <c r="F2680" s="6" t="s">
        <v>99</v>
      </c>
      <c r="G2680" s="6" t="s">
        <v>21</v>
      </c>
      <c r="H2680" s="8">
        <v>0.35000000000000003</v>
      </c>
      <c r="I2680" s="9">
        <v>2500</v>
      </c>
      <c r="J2680" s="10">
        <v>875.00000000000011</v>
      </c>
      <c r="K2680" s="10">
        <v>306.25</v>
      </c>
      <c r="L2680" s="11">
        <v>0.35</v>
      </c>
      <c r="M2680" s="28">
        <v>568.75000000000011</v>
      </c>
    </row>
    <row r="2681" spans="1:13" ht="15.75" customHeight="1" x14ac:dyDescent="0.25">
      <c r="A2681" s="6" t="s">
        <v>23</v>
      </c>
      <c r="B2681" s="6">
        <v>1197831</v>
      </c>
      <c r="C2681" s="7">
        <v>44248</v>
      </c>
      <c r="D2681" s="6" t="s">
        <v>24</v>
      </c>
      <c r="E2681" s="6" t="s">
        <v>98</v>
      </c>
      <c r="F2681" s="6" t="s">
        <v>99</v>
      </c>
      <c r="G2681" s="6" t="s">
        <v>22</v>
      </c>
      <c r="H2681" s="8">
        <v>0.2</v>
      </c>
      <c r="I2681" s="9">
        <v>3500</v>
      </c>
      <c r="J2681" s="10">
        <v>700</v>
      </c>
      <c r="K2681" s="10">
        <v>280</v>
      </c>
      <c r="L2681" s="11">
        <v>0.4</v>
      </c>
      <c r="M2681" s="28">
        <v>420</v>
      </c>
    </row>
    <row r="2682" spans="1:13" ht="15.75" customHeight="1" x14ac:dyDescent="0.25">
      <c r="A2682" s="6" t="s">
        <v>23</v>
      </c>
      <c r="B2682" s="6">
        <v>1197831</v>
      </c>
      <c r="C2682" s="7">
        <v>44274</v>
      </c>
      <c r="D2682" s="6" t="s">
        <v>24</v>
      </c>
      <c r="E2682" s="6" t="s">
        <v>98</v>
      </c>
      <c r="F2682" s="6" t="s">
        <v>99</v>
      </c>
      <c r="G2682" s="6" t="s">
        <v>17</v>
      </c>
      <c r="H2682" s="8">
        <v>0.2</v>
      </c>
      <c r="I2682" s="9">
        <v>5700</v>
      </c>
      <c r="J2682" s="10">
        <v>1140</v>
      </c>
      <c r="K2682" s="10">
        <v>456</v>
      </c>
      <c r="L2682" s="11">
        <v>0.4</v>
      </c>
      <c r="M2682" s="28">
        <v>684</v>
      </c>
    </row>
    <row r="2683" spans="1:13" ht="15.75" customHeight="1" x14ac:dyDescent="0.25">
      <c r="A2683" s="6" t="s">
        <v>23</v>
      </c>
      <c r="B2683" s="6">
        <v>1197831</v>
      </c>
      <c r="C2683" s="7">
        <v>44274</v>
      </c>
      <c r="D2683" s="6" t="s">
        <v>24</v>
      </c>
      <c r="E2683" s="6" t="s">
        <v>98</v>
      </c>
      <c r="F2683" s="6" t="s">
        <v>99</v>
      </c>
      <c r="G2683" s="6" t="s">
        <v>18</v>
      </c>
      <c r="H2683" s="8">
        <v>0.2</v>
      </c>
      <c r="I2683" s="9">
        <v>2500</v>
      </c>
      <c r="J2683" s="10">
        <v>500</v>
      </c>
      <c r="K2683" s="10">
        <v>175</v>
      </c>
      <c r="L2683" s="11">
        <v>0.35</v>
      </c>
      <c r="M2683" s="28">
        <v>325</v>
      </c>
    </row>
    <row r="2684" spans="1:13" ht="15.75" customHeight="1" x14ac:dyDescent="0.25">
      <c r="A2684" s="6" t="s">
        <v>23</v>
      </c>
      <c r="B2684" s="6">
        <v>1197831</v>
      </c>
      <c r="C2684" s="7">
        <v>44274</v>
      </c>
      <c r="D2684" s="6" t="s">
        <v>24</v>
      </c>
      <c r="E2684" s="6" t="s">
        <v>98</v>
      </c>
      <c r="F2684" s="6" t="s">
        <v>99</v>
      </c>
      <c r="G2684" s="6" t="s">
        <v>19</v>
      </c>
      <c r="H2684" s="8">
        <v>0.10000000000000002</v>
      </c>
      <c r="I2684" s="9">
        <v>2750</v>
      </c>
      <c r="J2684" s="10">
        <v>275.00000000000006</v>
      </c>
      <c r="K2684" s="10">
        <v>110.00000000000003</v>
      </c>
      <c r="L2684" s="11">
        <v>0.4</v>
      </c>
      <c r="M2684" s="28">
        <v>165.00000000000003</v>
      </c>
    </row>
    <row r="2685" spans="1:13" ht="15.75" customHeight="1" x14ac:dyDescent="0.25">
      <c r="A2685" s="6" t="s">
        <v>23</v>
      </c>
      <c r="B2685" s="6">
        <v>1197831</v>
      </c>
      <c r="C2685" s="7">
        <v>44274</v>
      </c>
      <c r="D2685" s="6" t="s">
        <v>24</v>
      </c>
      <c r="E2685" s="6" t="s">
        <v>98</v>
      </c>
      <c r="F2685" s="6" t="s">
        <v>99</v>
      </c>
      <c r="G2685" s="6" t="s">
        <v>20</v>
      </c>
      <c r="H2685" s="8">
        <v>0.19999999999999996</v>
      </c>
      <c r="I2685" s="9">
        <v>1250</v>
      </c>
      <c r="J2685" s="10">
        <v>249.99999999999994</v>
      </c>
      <c r="K2685" s="10">
        <v>99.999999999999986</v>
      </c>
      <c r="L2685" s="11">
        <v>0.4</v>
      </c>
      <c r="M2685" s="28">
        <v>149.99999999999994</v>
      </c>
    </row>
    <row r="2686" spans="1:13" ht="15.75" customHeight="1" x14ac:dyDescent="0.25">
      <c r="A2686" s="6" t="s">
        <v>23</v>
      </c>
      <c r="B2686" s="6">
        <v>1197831</v>
      </c>
      <c r="C2686" s="7">
        <v>44274</v>
      </c>
      <c r="D2686" s="6" t="s">
        <v>24</v>
      </c>
      <c r="E2686" s="6" t="s">
        <v>98</v>
      </c>
      <c r="F2686" s="6" t="s">
        <v>99</v>
      </c>
      <c r="G2686" s="6" t="s">
        <v>21</v>
      </c>
      <c r="H2686" s="8">
        <v>0.35000000000000009</v>
      </c>
      <c r="I2686" s="9">
        <v>1750</v>
      </c>
      <c r="J2686" s="10">
        <v>612.50000000000011</v>
      </c>
      <c r="K2686" s="10">
        <v>214.37500000000003</v>
      </c>
      <c r="L2686" s="11">
        <v>0.35</v>
      </c>
      <c r="M2686" s="28">
        <v>398.12500000000011</v>
      </c>
    </row>
    <row r="2687" spans="1:13" ht="15.75" customHeight="1" x14ac:dyDescent="0.25">
      <c r="A2687" s="6" t="s">
        <v>23</v>
      </c>
      <c r="B2687" s="6">
        <v>1197831</v>
      </c>
      <c r="C2687" s="7">
        <v>44274</v>
      </c>
      <c r="D2687" s="6" t="s">
        <v>24</v>
      </c>
      <c r="E2687" s="6" t="s">
        <v>98</v>
      </c>
      <c r="F2687" s="6" t="s">
        <v>99</v>
      </c>
      <c r="G2687" s="6" t="s">
        <v>22</v>
      </c>
      <c r="H2687" s="8">
        <v>0.25</v>
      </c>
      <c r="I2687" s="9">
        <v>2750</v>
      </c>
      <c r="J2687" s="10">
        <v>687.5</v>
      </c>
      <c r="K2687" s="10">
        <v>275</v>
      </c>
      <c r="L2687" s="11">
        <v>0.4</v>
      </c>
      <c r="M2687" s="28">
        <v>412.5</v>
      </c>
    </row>
    <row r="2688" spans="1:13" ht="15.75" customHeight="1" x14ac:dyDescent="0.25">
      <c r="A2688" s="6" t="s">
        <v>23</v>
      </c>
      <c r="B2688" s="6">
        <v>1197831</v>
      </c>
      <c r="C2688" s="7">
        <v>44306</v>
      </c>
      <c r="D2688" s="6" t="s">
        <v>24</v>
      </c>
      <c r="E2688" s="6" t="s">
        <v>98</v>
      </c>
      <c r="F2688" s="6" t="s">
        <v>99</v>
      </c>
      <c r="G2688" s="6" t="s">
        <v>17</v>
      </c>
      <c r="H2688" s="8">
        <v>0.25</v>
      </c>
      <c r="I2688" s="9">
        <v>5250</v>
      </c>
      <c r="J2688" s="10">
        <v>1312.5</v>
      </c>
      <c r="K2688" s="10">
        <v>525</v>
      </c>
      <c r="L2688" s="11">
        <v>0.4</v>
      </c>
      <c r="M2688" s="28">
        <v>787.5</v>
      </c>
    </row>
    <row r="2689" spans="1:13" ht="15.75" customHeight="1" x14ac:dyDescent="0.25">
      <c r="A2689" s="6" t="s">
        <v>23</v>
      </c>
      <c r="B2689" s="6">
        <v>1197831</v>
      </c>
      <c r="C2689" s="7">
        <v>44306</v>
      </c>
      <c r="D2689" s="6" t="s">
        <v>24</v>
      </c>
      <c r="E2689" s="6" t="s">
        <v>98</v>
      </c>
      <c r="F2689" s="6" t="s">
        <v>99</v>
      </c>
      <c r="G2689" s="6" t="s">
        <v>18</v>
      </c>
      <c r="H2689" s="8">
        <v>0.25</v>
      </c>
      <c r="I2689" s="9">
        <v>2250</v>
      </c>
      <c r="J2689" s="10">
        <v>562.5</v>
      </c>
      <c r="K2689" s="10">
        <v>196.875</v>
      </c>
      <c r="L2689" s="11">
        <v>0.35</v>
      </c>
      <c r="M2689" s="28">
        <v>365.625</v>
      </c>
    </row>
    <row r="2690" spans="1:13" ht="15.75" customHeight="1" x14ac:dyDescent="0.25">
      <c r="A2690" s="6" t="s">
        <v>23</v>
      </c>
      <c r="B2690" s="6">
        <v>1197831</v>
      </c>
      <c r="C2690" s="7">
        <v>44306</v>
      </c>
      <c r="D2690" s="6" t="s">
        <v>24</v>
      </c>
      <c r="E2690" s="6" t="s">
        <v>98</v>
      </c>
      <c r="F2690" s="6" t="s">
        <v>99</v>
      </c>
      <c r="G2690" s="6" t="s">
        <v>19</v>
      </c>
      <c r="H2690" s="8">
        <v>0.15000000000000002</v>
      </c>
      <c r="I2690" s="9">
        <v>2250</v>
      </c>
      <c r="J2690" s="10">
        <v>337.50000000000006</v>
      </c>
      <c r="K2690" s="10">
        <v>135.00000000000003</v>
      </c>
      <c r="L2690" s="11">
        <v>0.4</v>
      </c>
      <c r="M2690" s="28">
        <v>202.50000000000003</v>
      </c>
    </row>
    <row r="2691" spans="1:13" ht="15.75" customHeight="1" x14ac:dyDescent="0.25">
      <c r="A2691" s="6" t="s">
        <v>23</v>
      </c>
      <c r="B2691" s="6">
        <v>1197831</v>
      </c>
      <c r="C2691" s="7">
        <v>44306</v>
      </c>
      <c r="D2691" s="6" t="s">
        <v>24</v>
      </c>
      <c r="E2691" s="6" t="s">
        <v>98</v>
      </c>
      <c r="F2691" s="6" t="s">
        <v>99</v>
      </c>
      <c r="G2691" s="6" t="s">
        <v>20</v>
      </c>
      <c r="H2691" s="8">
        <v>0.19999999999999996</v>
      </c>
      <c r="I2691" s="9">
        <v>1500</v>
      </c>
      <c r="J2691" s="10">
        <v>299.99999999999994</v>
      </c>
      <c r="K2691" s="10">
        <v>119.99999999999999</v>
      </c>
      <c r="L2691" s="11">
        <v>0.4</v>
      </c>
      <c r="M2691" s="28">
        <v>179.99999999999994</v>
      </c>
    </row>
    <row r="2692" spans="1:13" ht="15.75" customHeight="1" x14ac:dyDescent="0.25">
      <c r="A2692" s="6" t="s">
        <v>23</v>
      </c>
      <c r="B2692" s="6">
        <v>1197831</v>
      </c>
      <c r="C2692" s="7">
        <v>44306</v>
      </c>
      <c r="D2692" s="6" t="s">
        <v>24</v>
      </c>
      <c r="E2692" s="6" t="s">
        <v>98</v>
      </c>
      <c r="F2692" s="6" t="s">
        <v>99</v>
      </c>
      <c r="G2692" s="6" t="s">
        <v>21</v>
      </c>
      <c r="H2692" s="8">
        <v>0.4</v>
      </c>
      <c r="I2692" s="9">
        <v>1750</v>
      </c>
      <c r="J2692" s="10">
        <v>700</v>
      </c>
      <c r="K2692" s="10">
        <v>244.99999999999997</v>
      </c>
      <c r="L2692" s="11">
        <v>0.35</v>
      </c>
      <c r="M2692" s="28">
        <v>455</v>
      </c>
    </row>
    <row r="2693" spans="1:13" ht="15.75" customHeight="1" x14ac:dyDescent="0.25">
      <c r="A2693" s="6" t="s">
        <v>23</v>
      </c>
      <c r="B2693" s="6">
        <v>1197831</v>
      </c>
      <c r="C2693" s="7">
        <v>44306</v>
      </c>
      <c r="D2693" s="6" t="s">
        <v>24</v>
      </c>
      <c r="E2693" s="6" t="s">
        <v>98</v>
      </c>
      <c r="F2693" s="6" t="s">
        <v>99</v>
      </c>
      <c r="G2693" s="6" t="s">
        <v>22</v>
      </c>
      <c r="H2693" s="8">
        <v>0.30000000000000004</v>
      </c>
      <c r="I2693" s="9">
        <v>3250</v>
      </c>
      <c r="J2693" s="10">
        <v>975.00000000000011</v>
      </c>
      <c r="K2693" s="10">
        <v>390.00000000000006</v>
      </c>
      <c r="L2693" s="11">
        <v>0.4</v>
      </c>
      <c r="M2693" s="28">
        <v>585</v>
      </c>
    </row>
    <row r="2694" spans="1:13" ht="15.75" customHeight="1" x14ac:dyDescent="0.25">
      <c r="A2694" s="6" t="s">
        <v>23</v>
      </c>
      <c r="B2694" s="6">
        <v>1197831</v>
      </c>
      <c r="C2694" s="7">
        <v>44335</v>
      </c>
      <c r="D2694" s="6" t="s">
        <v>24</v>
      </c>
      <c r="E2694" s="6" t="s">
        <v>98</v>
      </c>
      <c r="F2694" s="6" t="s">
        <v>99</v>
      </c>
      <c r="G2694" s="6" t="s">
        <v>17</v>
      </c>
      <c r="H2694" s="8">
        <v>0.4</v>
      </c>
      <c r="I2694" s="9">
        <v>5950</v>
      </c>
      <c r="J2694" s="10">
        <v>2380</v>
      </c>
      <c r="K2694" s="10">
        <v>952</v>
      </c>
      <c r="L2694" s="11">
        <v>0.4</v>
      </c>
      <c r="M2694" s="28">
        <v>1428</v>
      </c>
    </row>
    <row r="2695" spans="1:13" ht="15.75" customHeight="1" x14ac:dyDescent="0.25">
      <c r="A2695" s="6" t="s">
        <v>23</v>
      </c>
      <c r="B2695" s="6">
        <v>1197831</v>
      </c>
      <c r="C2695" s="7">
        <v>44335</v>
      </c>
      <c r="D2695" s="6" t="s">
        <v>24</v>
      </c>
      <c r="E2695" s="6" t="s">
        <v>98</v>
      </c>
      <c r="F2695" s="6" t="s">
        <v>99</v>
      </c>
      <c r="G2695" s="6" t="s">
        <v>18</v>
      </c>
      <c r="H2695" s="8">
        <v>0.4</v>
      </c>
      <c r="I2695" s="9">
        <v>3000</v>
      </c>
      <c r="J2695" s="10">
        <v>1200</v>
      </c>
      <c r="K2695" s="10">
        <v>420</v>
      </c>
      <c r="L2695" s="11">
        <v>0.35</v>
      </c>
      <c r="M2695" s="28">
        <v>780</v>
      </c>
    </row>
    <row r="2696" spans="1:13" ht="15.75" customHeight="1" x14ac:dyDescent="0.25">
      <c r="A2696" s="6" t="s">
        <v>23</v>
      </c>
      <c r="B2696" s="6">
        <v>1197831</v>
      </c>
      <c r="C2696" s="7">
        <v>44335</v>
      </c>
      <c r="D2696" s="6" t="s">
        <v>24</v>
      </c>
      <c r="E2696" s="6" t="s">
        <v>98</v>
      </c>
      <c r="F2696" s="6" t="s">
        <v>99</v>
      </c>
      <c r="G2696" s="6" t="s">
        <v>19</v>
      </c>
      <c r="H2696" s="8">
        <v>0.35000000000000003</v>
      </c>
      <c r="I2696" s="9">
        <v>2750</v>
      </c>
      <c r="J2696" s="10">
        <v>962.50000000000011</v>
      </c>
      <c r="K2696" s="10">
        <v>385.00000000000006</v>
      </c>
      <c r="L2696" s="11">
        <v>0.4</v>
      </c>
      <c r="M2696" s="28">
        <v>577.5</v>
      </c>
    </row>
    <row r="2697" spans="1:13" ht="15.75" customHeight="1" x14ac:dyDescent="0.25">
      <c r="A2697" s="6" t="s">
        <v>23</v>
      </c>
      <c r="B2697" s="6">
        <v>1197831</v>
      </c>
      <c r="C2697" s="7">
        <v>44335</v>
      </c>
      <c r="D2697" s="6" t="s">
        <v>24</v>
      </c>
      <c r="E2697" s="6" t="s">
        <v>98</v>
      </c>
      <c r="F2697" s="6" t="s">
        <v>99</v>
      </c>
      <c r="G2697" s="6" t="s">
        <v>20</v>
      </c>
      <c r="H2697" s="8">
        <v>0.35000000000000003</v>
      </c>
      <c r="I2697" s="9">
        <v>2250</v>
      </c>
      <c r="J2697" s="10">
        <v>787.50000000000011</v>
      </c>
      <c r="K2697" s="10">
        <v>315.00000000000006</v>
      </c>
      <c r="L2697" s="11">
        <v>0.4</v>
      </c>
      <c r="M2697" s="28">
        <v>472.50000000000006</v>
      </c>
    </row>
    <row r="2698" spans="1:13" ht="15.75" customHeight="1" x14ac:dyDescent="0.25">
      <c r="A2698" s="6" t="s">
        <v>23</v>
      </c>
      <c r="B2698" s="6">
        <v>1197831</v>
      </c>
      <c r="C2698" s="7">
        <v>44335</v>
      </c>
      <c r="D2698" s="6" t="s">
        <v>24</v>
      </c>
      <c r="E2698" s="6" t="s">
        <v>98</v>
      </c>
      <c r="F2698" s="6" t="s">
        <v>99</v>
      </c>
      <c r="G2698" s="6" t="s">
        <v>21</v>
      </c>
      <c r="H2698" s="8">
        <v>0.44999999999999996</v>
      </c>
      <c r="I2698" s="9">
        <v>2500</v>
      </c>
      <c r="J2698" s="10">
        <v>1125</v>
      </c>
      <c r="K2698" s="10">
        <v>393.75</v>
      </c>
      <c r="L2698" s="11">
        <v>0.35</v>
      </c>
      <c r="M2698" s="28">
        <v>731.25</v>
      </c>
    </row>
    <row r="2699" spans="1:13" ht="15.75" customHeight="1" x14ac:dyDescent="0.25">
      <c r="A2699" s="6" t="s">
        <v>23</v>
      </c>
      <c r="B2699" s="6">
        <v>1197831</v>
      </c>
      <c r="C2699" s="7">
        <v>44335</v>
      </c>
      <c r="D2699" s="6" t="s">
        <v>24</v>
      </c>
      <c r="E2699" s="6" t="s">
        <v>98</v>
      </c>
      <c r="F2699" s="6" t="s">
        <v>99</v>
      </c>
      <c r="G2699" s="6" t="s">
        <v>22</v>
      </c>
      <c r="H2699" s="8">
        <v>0.44999999999999996</v>
      </c>
      <c r="I2699" s="9">
        <v>3500</v>
      </c>
      <c r="J2699" s="10">
        <v>1574.9999999999998</v>
      </c>
      <c r="K2699" s="10">
        <v>630</v>
      </c>
      <c r="L2699" s="11">
        <v>0.4</v>
      </c>
      <c r="M2699" s="28">
        <v>944.99999999999977</v>
      </c>
    </row>
    <row r="2700" spans="1:13" ht="15.75" customHeight="1" x14ac:dyDescent="0.25">
      <c r="A2700" s="6" t="s">
        <v>23</v>
      </c>
      <c r="B2700" s="6">
        <v>1197831</v>
      </c>
      <c r="C2700" s="7">
        <v>44368</v>
      </c>
      <c r="D2700" s="6" t="s">
        <v>24</v>
      </c>
      <c r="E2700" s="6" t="s">
        <v>98</v>
      </c>
      <c r="F2700" s="6" t="s">
        <v>99</v>
      </c>
      <c r="G2700" s="6" t="s">
        <v>17</v>
      </c>
      <c r="H2700" s="8">
        <v>0.39999999999999997</v>
      </c>
      <c r="I2700" s="9">
        <v>6000</v>
      </c>
      <c r="J2700" s="10">
        <v>2400</v>
      </c>
      <c r="K2700" s="10">
        <v>960</v>
      </c>
      <c r="L2700" s="11">
        <v>0.4</v>
      </c>
      <c r="M2700" s="28">
        <v>1440</v>
      </c>
    </row>
    <row r="2701" spans="1:13" ht="15.75" customHeight="1" x14ac:dyDescent="0.25">
      <c r="A2701" s="6" t="s">
        <v>23</v>
      </c>
      <c r="B2701" s="6">
        <v>1197831</v>
      </c>
      <c r="C2701" s="7">
        <v>44368</v>
      </c>
      <c r="D2701" s="6" t="s">
        <v>24</v>
      </c>
      <c r="E2701" s="6" t="s">
        <v>98</v>
      </c>
      <c r="F2701" s="6" t="s">
        <v>99</v>
      </c>
      <c r="G2701" s="6" t="s">
        <v>18</v>
      </c>
      <c r="H2701" s="8">
        <v>0.35000000000000003</v>
      </c>
      <c r="I2701" s="9">
        <v>3500</v>
      </c>
      <c r="J2701" s="10">
        <v>1225.0000000000002</v>
      </c>
      <c r="K2701" s="10">
        <v>428.75000000000006</v>
      </c>
      <c r="L2701" s="11">
        <v>0.35</v>
      </c>
      <c r="M2701" s="28">
        <v>796.25000000000023</v>
      </c>
    </row>
    <row r="2702" spans="1:13" ht="15.75" customHeight="1" x14ac:dyDescent="0.25">
      <c r="A2702" s="6" t="s">
        <v>23</v>
      </c>
      <c r="B2702" s="6">
        <v>1197831</v>
      </c>
      <c r="C2702" s="7">
        <v>44368</v>
      </c>
      <c r="D2702" s="6" t="s">
        <v>24</v>
      </c>
      <c r="E2702" s="6" t="s">
        <v>98</v>
      </c>
      <c r="F2702" s="6" t="s">
        <v>99</v>
      </c>
      <c r="G2702" s="6" t="s">
        <v>19</v>
      </c>
      <c r="H2702" s="8">
        <v>0.4</v>
      </c>
      <c r="I2702" s="9">
        <v>3250</v>
      </c>
      <c r="J2702" s="10">
        <v>1300</v>
      </c>
      <c r="K2702" s="10">
        <v>520</v>
      </c>
      <c r="L2702" s="11">
        <v>0.4</v>
      </c>
      <c r="M2702" s="28">
        <v>780</v>
      </c>
    </row>
    <row r="2703" spans="1:13" ht="15.75" customHeight="1" x14ac:dyDescent="0.25">
      <c r="A2703" s="6" t="s">
        <v>23</v>
      </c>
      <c r="B2703" s="6">
        <v>1197831</v>
      </c>
      <c r="C2703" s="7">
        <v>44368</v>
      </c>
      <c r="D2703" s="6" t="s">
        <v>24</v>
      </c>
      <c r="E2703" s="6" t="s">
        <v>98</v>
      </c>
      <c r="F2703" s="6" t="s">
        <v>99</v>
      </c>
      <c r="G2703" s="6" t="s">
        <v>20</v>
      </c>
      <c r="H2703" s="8">
        <v>0.4</v>
      </c>
      <c r="I2703" s="9">
        <v>3000</v>
      </c>
      <c r="J2703" s="10">
        <v>1200</v>
      </c>
      <c r="K2703" s="10">
        <v>480</v>
      </c>
      <c r="L2703" s="11">
        <v>0.4</v>
      </c>
      <c r="M2703" s="28">
        <v>720</v>
      </c>
    </row>
    <row r="2704" spans="1:13" ht="15.75" customHeight="1" x14ac:dyDescent="0.25">
      <c r="A2704" s="6" t="s">
        <v>23</v>
      </c>
      <c r="B2704" s="6">
        <v>1197831</v>
      </c>
      <c r="C2704" s="7">
        <v>44368</v>
      </c>
      <c r="D2704" s="6" t="s">
        <v>24</v>
      </c>
      <c r="E2704" s="6" t="s">
        <v>98</v>
      </c>
      <c r="F2704" s="6" t="s">
        <v>99</v>
      </c>
      <c r="G2704" s="6" t="s">
        <v>21</v>
      </c>
      <c r="H2704" s="8">
        <v>0.54999999999999993</v>
      </c>
      <c r="I2704" s="9">
        <v>3000</v>
      </c>
      <c r="J2704" s="10">
        <v>1649.9999999999998</v>
      </c>
      <c r="K2704" s="10">
        <v>577.49999999999989</v>
      </c>
      <c r="L2704" s="11">
        <v>0.35</v>
      </c>
      <c r="M2704" s="28">
        <v>1072.5</v>
      </c>
    </row>
    <row r="2705" spans="1:13" ht="15.75" customHeight="1" x14ac:dyDescent="0.25">
      <c r="A2705" s="6" t="s">
        <v>23</v>
      </c>
      <c r="B2705" s="6">
        <v>1197831</v>
      </c>
      <c r="C2705" s="7">
        <v>44368</v>
      </c>
      <c r="D2705" s="6" t="s">
        <v>24</v>
      </c>
      <c r="E2705" s="6" t="s">
        <v>98</v>
      </c>
      <c r="F2705" s="6" t="s">
        <v>99</v>
      </c>
      <c r="G2705" s="6" t="s">
        <v>22</v>
      </c>
      <c r="H2705" s="8">
        <v>0.6</v>
      </c>
      <c r="I2705" s="9">
        <v>4750</v>
      </c>
      <c r="J2705" s="10">
        <v>2850</v>
      </c>
      <c r="K2705" s="10">
        <v>1140</v>
      </c>
      <c r="L2705" s="11">
        <v>0.4</v>
      </c>
      <c r="M2705" s="28">
        <v>1710</v>
      </c>
    </row>
    <row r="2706" spans="1:13" ht="15.75" customHeight="1" x14ac:dyDescent="0.25">
      <c r="A2706" s="6" t="s">
        <v>23</v>
      </c>
      <c r="B2706" s="6">
        <v>1197831</v>
      </c>
      <c r="C2706" s="7">
        <v>44396</v>
      </c>
      <c r="D2706" s="6" t="s">
        <v>24</v>
      </c>
      <c r="E2706" s="6" t="s">
        <v>98</v>
      </c>
      <c r="F2706" s="6" t="s">
        <v>99</v>
      </c>
      <c r="G2706" s="6" t="s">
        <v>17</v>
      </c>
      <c r="H2706" s="8">
        <v>0.54999999999999993</v>
      </c>
      <c r="I2706" s="9">
        <v>7000</v>
      </c>
      <c r="J2706" s="10">
        <v>3849.9999999999995</v>
      </c>
      <c r="K2706" s="10">
        <v>1540</v>
      </c>
      <c r="L2706" s="11">
        <v>0.4</v>
      </c>
      <c r="M2706" s="28">
        <v>2309.9999999999995</v>
      </c>
    </row>
    <row r="2707" spans="1:13" ht="15.75" customHeight="1" x14ac:dyDescent="0.25">
      <c r="A2707" s="6" t="s">
        <v>23</v>
      </c>
      <c r="B2707" s="6">
        <v>1197831</v>
      </c>
      <c r="C2707" s="7">
        <v>44396</v>
      </c>
      <c r="D2707" s="6" t="s">
        <v>24</v>
      </c>
      <c r="E2707" s="6" t="s">
        <v>98</v>
      </c>
      <c r="F2707" s="6" t="s">
        <v>99</v>
      </c>
      <c r="G2707" s="6" t="s">
        <v>18</v>
      </c>
      <c r="H2707" s="8">
        <v>0.5</v>
      </c>
      <c r="I2707" s="9">
        <v>4500</v>
      </c>
      <c r="J2707" s="10">
        <v>2250</v>
      </c>
      <c r="K2707" s="10">
        <v>787.5</v>
      </c>
      <c r="L2707" s="11">
        <v>0.35</v>
      </c>
      <c r="M2707" s="28">
        <v>1462.5</v>
      </c>
    </row>
    <row r="2708" spans="1:13" ht="15.75" customHeight="1" x14ac:dyDescent="0.25">
      <c r="A2708" s="6" t="s">
        <v>23</v>
      </c>
      <c r="B2708" s="6">
        <v>1197831</v>
      </c>
      <c r="C2708" s="7">
        <v>44396</v>
      </c>
      <c r="D2708" s="6" t="s">
        <v>24</v>
      </c>
      <c r="E2708" s="6" t="s">
        <v>98</v>
      </c>
      <c r="F2708" s="6" t="s">
        <v>99</v>
      </c>
      <c r="G2708" s="6" t="s">
        <v>19</v>
      </c>
      <c r="H2708" s="8">
        <v>0.45</v>
      </c>
      <c r="I2708" s="9">
        <v>3750</v>
      </c>
      <c r="J2708" s="10">
        <v>1687.5</v>
      </c>
      <c r="K2708" s="10">
        <v>675</v>
      </c>
      <c r="L2708" s="11">
        <v>0.4</v>
      </c>
      <c r="M2708" s="28">
        <v>1012.5</v>
      </c>
    </row>
    <row r="2709" spans="1:13" ht="15.75" customHeight="1" x14ac:dyDescent="0.25">
      <c r="A2709" s="6" t="s">
        <v>23</v>
      </c>
      <c r="B2709" s="6">
        <v>1197831</v>
      </c>
      <c r="C2709" s="7">
        <v>44396</v>
      </c>
      <c r="D2709" s="6" t="s">
        <v>24</v>
      </c>
      <c r="E2709" s="6" t="s">
        <v>98</v>
      </c>
      <c r="F2709" s="6" t="s">
        <v>99</v>
      </c>
      <c r="G2709" s="6" t="s">
        <v>20</v>
      </c>
      <c r="H2709" s="8">
        <v>0.45</v>
      </c>
      <c r="I2709" s="9">
        <v>3250</v>
      </c>
      <c r="J2709" s="10">
        <v>1462.5</v>
      </c>
      <c r="K2709" s="10">
        <v>585</v>
      </c>
      <c r="L2709" s="11">
        <v>0.4</v>
      </c>
      <c r="M2709" s="28">
        <v>877.5</v>
      </c>
    </row>
    <row r="2710" spans="1:13" ht="15.75" customHeight="1" x14ac:dyDescent="0.25">
      <c r="A2710" s="6" t="s">
        <v>23</v>
      </c>
      <c r="B2710" s="6">
        <v>1197831</v>
      </c>
      <c r="C2710" s="7">
        <v>44396</v>
      </c>
      <c r="D2710" s="6" t="s">
        <v>24</v>
      </c>
      <c r="E2710" s="6" t="s">
        <v>98</v>
      </c>
      <c r="F2710" s="6" t="s">
        <v>99</v>
      </c>
      <c r="G2710" s="6" t="s">
        <v>21</v>
      </c>
      <c r="H2710" s="8">
        <v>0.6</v>
      </c>
      <c r="I2710" s="9">
        <v>3500</v>
      </c>
      <c r="J2710" s="10">
        <v>2100</v>
      </c>
      <c r="K2710" s="10">
        <v>735</v>
      </c>
      <c r="L2710" s="11">
        <v>0.35</v>
      </c>
      <c r="M2710" s="28">
        <v>1365</v>
      </c>
    </row>
    <row r="2711" spans="1:13" ht="15.75" customHeight="1" x14ac:dyDescent="0.25">
      <c r="A2711" s="6" t="s">
        <v>23</v>
      </c>
      <c r="B2711" s="6">
        <v>1197831</v>
      </c>
      <c r="C2711" s="7">
        <v>44396</v>
      </c>
      <c r="D2711" s="6" t="s">
        <v>24</v>
      </c>
      <c r="E2711" s="6" t="s">
        <v>98</v>
      </c>
      <c r="F2711" s="6" t="s">
        <v>99</v>
      </c>
      <c r="G2711" s="6" t="s">
        <v>22</v>
      </c>
      <c r="H2711" s="8">
        <v>0.65</v>
      </c>
      <c r="I2711" s="9">
        <v>5250</v>
      </c>
      <c r="J2711" s="10">
        <v>3412.5</v>
      </c>
      <c r="K2711" s="10">
        <v>1365</v>
      </c>
      <c r="L2711" s="11">
        <v>0.4</v>
      </c>
      <c r="M2711" s="28">
        <v>2047.5</v>
      </c>
    </row>
    <row r="2712" spans="1:13" ht="15.75" customHeight="1" x14ac:dyDescent="0.25">
      <c r="A2712" s="6" t="s">
        <v>23</v>
      </c>
      <c r="B2712" s="6">
        <v>1197831</v>
      </c>
      <c r="C2712" s="7">
        <v>44428</v>
      </c>
      <c r="D2712" s="6" t="s">
        <v>24</v>
      </c>
      <c r="E2712" s="6" t="s">
        <v>98</v>
      </c>
      <c r="F2712" s="6" t="s">
        <v>99</v>
      </c>
      <c r="G2712" s="6" t="s">
        <v>17</v>
      </c>
      <c r="H2712" s="8">
        <v>0.6</v>
      </c>
      <c r="I2712" s="9">
        <v>6750</v>
      </c>
      <c r="J2712" s="10">
        <v>4050</v>
      </c>
      <c r="K2712" s="10">
        <v>1620</v>
      </c>
      <c r="L2712" s="11">
        <v>0.4</v>
      </c>
      <c r="M2712" s="28">
        <v>2430</v>
      </c>
    </row>
    <row r="2713" spans="1:13" ht="15.75" customHeight="1" x14ac:dyDescent="0.25">
      <c r="A2713" s="6" t="s">
        <v>23</v>
      </c>
      <c r="B2713" s="6">
        <v>1197831</v>
      </c>
      <c r="C2713" s="7">
        <v>44428</v>
      </c>
      <c r="D2713" s="6" t="s">
        <v>24</v>
      </c>
      <c r="E2713" s="6" t="s">
        <v>98</v>
      </c>
      <c r="F2713" s="6" t="s">
        <v>99</v>
      </c>
      <c r="G2713" s="6" t="s">
        <v>18</v>
      </c>
      <c r="H2713" s="8">
        <v>0.55000000000000004</v>
      </c>
      <c r="I2713" s="9">
        <v>4500</v>
      </c>
      <c r="J2713" s="10">
        <v>2475</v>
      </c>
      <c r="K2713" s="10">
        <v>866.25</v>
      </c>
      <c r="L2713" s="11">
        <v>0.35</v>
      </c>
      <c r="M2713" s="28">
        <v>1608.75</v>
      </c>
    </row>
    <row r="2714" spans="1:13" ht="15.75" customHeight="1" x14ac:dyDescent="0.25">
      <c r="A2714" s="6" t="s">
        <v>23</v>
      </c>
      <c r="B2714" s="6">
        <v>1197831</v>
      </c>
      <c r="C2714" s="7">
        <v>44428</v>
      </c>
      <c r="D2714" s="6" t="s">
        <v>24</v>
      </c>
      <c r="E2714" s="6" t="s">
        <v>98</v>
      </c>
      <c r="F2714" s="6" t="s">
        <v>99</v>
      </c>
      <c r="G2714" s="6" t="s">
        <v>19</v>
      </c>
      <c r="H2714" s="8">
        <v>0.5</v>
      </c>
      <c r="I2714" s="9">
        <v>3750</v>
      </c>
      <c r="J2714" s="10">
        <v>1875</v>
      </c>
      <c r="K2714" s="10">
        <v>750</v>
      </c>
      <c r="L2714" s="11">
        <v>0.4</v>
      </c>
      <c r="M2714" s="28">
        <v>1125</v>
      </c>
    </row>
    <row r="2715" spans="1:13" ht="15.75" customHeight="1" x14ac:dyDescent="0.25">
      <c r="A2715" s="6" t="s">
        <v>23</v>
      </c>
      <c r="B2715" s="6">
        <v>1197831</v>
      </c>
      <c r="C2715" s="7">
        <v>44428</v>
      </c>
      <c r="D2715" s="6" t="s">
        <v>24</v>
      </c>
      <c r="E2715" s="6" t="s">
        <v>98</v>
      </c>
      <c r="F2715" s="6" t="s">
        <v>99</v>
      </c>
      <c r="G2715" s="6" t="s">
        <v>20</v>
      </c>
      <c r="H2715" s="8">
        <v>0.4</v>
      </c>
      <c r="I2715" s="9">
        <v>3250</v>
      </c>
      <c r="J2715" s="10">
        <v>1300</v>
      </c>
      <c r="K2715" s="10">
        <v>520</v>
      </c>
      <c r="L2715" s="11">
        <v>0.4</v>
      </c>
      <c r="M2715" s="28">
        <v>780</v>
      </c>
    </row>
    <row r="2716" spans="1:13" ht="15.75" customHeight="1" x14ac:dyDescent="0.25">
      <c r="A2716" s="6" t="s">
        <v>23</v>
      </c>
      <c r="B2716" s="6">
        <v>1197831</v>
      </c>
      <c r="C2716" s="7">
        <v>44428</v>
      </c>
      <c r="D2716" s="6" t="s">
        <v>24</v>
      </c>
      <c r="E2716" s="6" t="s">
        <v>98</v>
      </c>
      <c r="F2716" s="6" t="s">
        <v>99</v>
      </c>
      <c r="G2716" s="6" t="s">
        <v>21</v>
      </c>
      <c r="H2716" s="8">
        <v>0.5</v>
      </c>
      <c r="I2716" s="9">
        <v>3000</v>
      </c>
      <c r="J2716" s="10">
        <v>1500</v>
      </c>
      <c r="K2716" s="10">
        <v>525</v>
      </c>
      <c r="L2716" s="11">
        <v>0.35</v>
      </c>
      <c r="M2716" s="28">
        <v>975</v>
      </c>
    </row>
    <row r="2717" spans="1:13" ht="15.75" customHeight="1" x14ac:dyDescent="0.25">
      <c r="A2717" s="6" t="s">
        <v>23</v>
      </c>
      <c r="B2717" s="6">
        <v>1197831</v>
      </c>
      <c r="C2717" s="7">
        <v>44428</v>
      </c>
      <c r="D2717" s="6" t="s">
        <v>24</v>
      </c>
      <c r="E2717" s="6" t="s">
        <v>98</v>
      </c>
      <c r="F2717" s="6" t="s">
        <v>99</v>
      </c>
      <c r="G2717" s="6" t="s">
        <v>22</v>
      </c>
      <c r="H2717" s="8">
        <v>0.55000000000000004</v>
      </c>
      <c r="I2717" s="9">
        <v>4750</v>
      </c>
      <c r="J2717" s="10">
        <v>2612.5</v>
      </c>
      <c r="K2717" s="10">
        <v>1045</v>
      </c>
      <c r="L2717" s="11">
        <v>0.4</v>
      </c>
      <c r="M2717" s="28">
        <v>1567.5</v>
      </c>
    </row>
    <row r="2718" spans="1:13" ht="15.75" customHeight="1" x14ac:dyDescent="0.25">
      <c r="A2718" s="6" t="s">
        <v>23</v>
      </c>
      <c r="B2718" s="6">
        <v>1197831</v>
      </c>
      <c r="C2718" s="7">
        <v>44458</v>
      </c>
      <c r="D2718" s="6" t="s">
        <v>24</v>
      </c>
      <c r="E2718" s="6" t="s">
        <v>98</v>
      </c>
      <c r="F2718" s="6" t="s">
        <v>99</v>
      </c>
      <c r="G2718" s="6" t="s">
        <v>17</v>
      </c>
      <c r="H2718" s="8">
        <v>0.5</v>
      </c>
      <c r="I2718" s="9">
        <v>5750</v>
      </c>
      <c r="J2718" s="10">
        <v>2875</v>
      </c>
      <c r="K2718" s="10">
        <v>1150</v>
      </c>
      <c r="L2718" s="11">
        <v>0.4</v>
      </c>
      <c r="M2718" s="28">
        <v>1725</v>
      </c>
    </row>
    <row r="2719" spans="1:13" ht="15.75" customHeight="1" x14ac:dyDescent="0.25">
      <c r="A2719" s="6" t="s">
        <v>23</v>
      </c>
      <c r="B2719" s="6">
        <v>1197831</v>
      </c>
      <c r="C2719" s="7">
        <v>44458</v>
      </c>
      <c r="D2719" s="6" t="s">
        <v>24</v>
      </c>
      <c r="E2719" s="6" t="s">
        <v>98</v>
      </c>
      <c r="F2719" s="6" t="s">
        <v>99</v>
      </c>
      <c r="G2719" s="6" t="s">
        <v>18</v>
      </c>
      <c r="H2719" s="8">
        <v>0.40000000000000013</v>
      </c>
      <c r="I2719" s="9">
        <v>3750</v>
      </c>
      <c r="J2719" s="10">
        <v>1500.0000000000005</v>
      </c>
      <c r="K2719" s="10">
        <v>525.00000000000011</v>
      </c>
      <c r="L2719" s="11">
        <v>0.35</v>
      </c>
      <c r="M2719" s="28">
        <v>975.00000000000034</v>
      </c>
    </row>
    <row r="2720" spans="1:13" ht="15.75" customHeight="1" x14ac:dyDescent="0.25">
      <c r="A2720" s="6" t="s">
        <v>23</v>
      </c>
      <c r="B2720" s="6">
        <v>1197831</v>
      </c>
      <c r="C2720" s="7">
        <v>44458</v>
      </c>
      <c r="D2720" s="6" t="s">
        <v>24</v>
      </c>
      <c r="E2720" s="6" t="s">
        <v>98</v>
      </c>
      <c r="F2720" s="6" t="s">
        <v>99</v>
      </c>
      <c r="G2720" s="6" t="s">
        <v>19</v>
      </c>
      <c r="H2720" s="8">
        <v>0.15000000000000008</v>
      </c>
      <c r="I2720" s="9">
        <v>2750</v>
      </c>
      <c r="J2720" s="10">
        <v>412.50000000000023</v>
      </c>
      <c r="K2720" s="10">
        <v>165.00000000000011</v>
      </c>
      <c r="L2720" s="11">
        <v>0.4</v>
      </c>
      <c r="M2720" s="28">
        <v>247.50000000000011</v>
      </c>
    </row>
    <row r="2721" spans="1:13" ht="15.75" customHeight="1" x14ac:dyDescent="0.25">
      <c r="A2721" s="6" t="s">
        <v>23</v>
      </c>
      <c r="B2721" s="6">
        <v>1197831</v>
      </c>
      <c r="C2721" s="7">
        <v>44458</v>
      </c>
      <c r="D2721" s="6" t="s">
        <v>24</v>
      </c>
      <c r="E2721" s="6" t="s">
        <v>98</v>
      </c>
      <c r="F2721" s="6" t="s">
        <v>99</v>
      </c>
      <c r="G2721" s="6" t="s">
        <v>20</v>
      </c>
      <c r="H2721" s="8">
        <v>0.15000000000000008</v>
      </c>
      <c r="I2721" s="9">
        <v>2500</v>
      </c>
      <c r="J2721" s="10">
        <v>375.00000000000017</v>
      </c>
      <c r="K2721" s="10">
        <v>150.00000000000009</v>
      </c>
      <c r="L2721" s="11">
        <v>0.4</v>
      </c>
      <c r="M2721" s="28">
        <v>225.00000000000009</v>
      </c>
    </row>
    <row r="2722" spans="1:13" ht="15.75" customHeight="1" x14ac:dyDescent="0.25">
      <c r="A2722" s="6" t="s">
        <v>23</v>
      </c>
      <c r="B2722" s="6">
        <v>1197831</v>
      </c>
      <c r="C2722" s="7">
        <v>44458</v>
      </c>
      <c r="D2722" s="6" t="s">
        <v>24</v>
      </c>
      <c r="E2722" s="6" t="s">
        <v>98</v>
      </c>
      <c r="F2722" s="6" t="s">
        <v>99</v>
      </c>
      <c r="G2722" s="6" t="s">
        <v>21</v>
      </c>
      <c r="H2722" s="8">
        <v>0.25000000000000006</v>
      </c>
      <c r="I2722" s="9">
        <v>2500</v>
      </c>
      <c r="J2722" s="10">
        <v>625.00000000000011</v>
      </c>
      <c r="K2722" s="10">
        <v>218.75000000000003</v>
      </c>
      <c r="L2722" s="11">
        <v>0.35</v>
      </c>
      <c r="M2722" s="28">
        <v>406.25000000000011</v>
      </c>
    </row>
    <row r="2723" spans="1:13" ht="15.75" customHeight="1" x14ac:dyDescent="0.25">
      <c r="A2723" s="6" t="s">
        <v>23</v>
      </c>
      <c r="B2723" s="6">
        <v>1197831</v>
      </c>
      <c r="C2723" s="7">
        <v>44458</v>
      </c>
      <c r="D2723" s="6" t="s">
        <v>24</v>
      </c>
      <c r="E2723" s="6" t="s">
        <v>98</v>
      </c>
      <c r="F2723" s="6" t="s">
        <v>99</v>
      </c>
      <c r="G2723" s="6" t="s">
        <v>22</v>
      </c>
      <c r="H2723" s="8">
        <v>0.3000000000000001</v>
      </c>
      <c r="I2723" s="9">
        <v>3500</v>
      </c>
      <c r="J2723" s="10">
        <v>1050.0000000000005</v>
      </c>
      <c r="K2723" s="10">
        <v>420.00000000000023</v>
      </c>
      <c r="L2723" s="11">
        <v>0.4</v>
      </c>
      <c r="M2723" s="28">
        <v>630.00000000000023</v>
      </c>
    </row>
    <row r="2724" spans="1:13" ht="15.75" customHeight="1" x14ac:dyDescent="0.25">
      <c r="A2724" s="6" t="s">
        <v>23</v>
      </c>
      <c r="B2724" s="6">
        <v>1197831</v>
      </c>
      <c r="C2724" s="7">
        <v>44490</v>
      </c>
      <c r="D2724" s="6" t="s">
        <v>24</v>
      </c>
      <c r="E2724" s="6" t="s">
        <v>98</v>
      </c>
      <c r="F2724" s="6" t="s">
        <v>99</v>
      </c>
      <c r="G2724" s="6" t="s">
        <v>17</v>
      </c>
      <c r="H2724" s="8">
        <v>0.3000000000000001</v>
      </c>
      <c r="I2724" s="9">
        <v>5250</v>
      </c>
      <c r="J2724" s="10">
        <v>1575.0000000000005</v>
      </c>
      <c r="K2724" s="10">
        <v>630.00000000000023</v>
      </c>
      <c r="L2724" s="11">
        <v>0.4</v>
      </c>
      <c r="M2724" s="28">
        <v>945.00000000000023</v>
      </c>
    </row>
    <row r="2725" spans="1:13" ht="15.75" customHeight="1" x14ac:dyDescent="0.25">
      <c r="A2725" s="6" t="s">
        <v>23</v>
      </c>
      <c r="B2725" s="6">
        <v>1197831</v>
      </c>
      <c r="C2725" s="7">
        <v>44490</v>
      </c>
      <c r="D2725" s="6" t="s">
        <v>24</v>
      </c>
      <c r="E2725" s="6" t="s">
        <v>98</v>
      </c>
      <c r="F2725" s="6" t="s">
        <v>99</v>
      </c>
      <c r="G2725" s="6" t="s">
        <v>18</v>
      </c>
      <c r="H2725" s="8">
        <v>0.20000000000000012</v>
      </c>
      <c r="I2725" s="9">
        <v>3500</v>
      </c>
      <c r="J2725" s="10">
        <v>700.00000000000045</v>
      </c>
      <c r="K2725" s="10">
        <v>245.00000000000014</v>
      </c>
      <c r="L2725" s="11">
        <v>0.35</v>
      </c>
      <c r="M2725" s="28">
        <v>455.00000000000034</v>
      </c>
    </row>
    <row r="2726" spans="1:13" ht="15.75" customHeight="1" x14ac:dyDescent="0.25">
      <c r="A2726" s="6" t="s">
        <v>23</v>
      </c>
      <c r="B2726" s="6">
        <v>1197831</v>
      </c>
      <c r="C2726" s="7">
        <v>44490</v>
      </c>
      <c r="D2726" s="6" t="s">
        <v>24</v>
      </c>
      <c r="E2726" s="6" t="s">
        <v>98</v>
      </c>
      <c r="F2726" s="6" t="s">
        <v>99</v>
      </c>
      <c r="G2726" s="6" t="s">
        <v>19</v>
      </c>
      <c r="H2726" s="8">
        <v>0.20000000000000012</v>
      </c>
      <c r="I2726" s="9">
        <v>2250</v>
      </c>
      <c r="J2726" s="10">
        <v>450.00000000000028</v>
      </c>
      <c r="K2726" s="10">
        <v>180.00000000000011</v>
      </c>
      <c r="L2726" s="11">
        <v>0.4</v>
      </c>
      <c r="M2726" s="28">
        <v>270.00000000000017</v>
      </c>
    </row>
    <row r="2727" spans="1:13" ht="15.75" customHeight="1" x14ac:dyDescent="0.25">
      <c r="A2727" s="6" t="s">
        <v>23</v>
      </c>
      <c r="B2727" s="6">
        <v>1197831</v>
      </c>
      <c r="C2727" s="7">
        <v>44490</v>
      </c>
      <c r="D2727" s="6" t="s">
        <v>24</v>
      </c>
      <c r="E2727" s="6" t="s">
        <v>98</v>
      </c>
      <c r="F2727" s="6" t="s">
        <v>99</v>
      </c>
      <c r="G2727" s="6" t="s">
        <v>20</v>
      </c>
      <c r="H2727" s="8">
        <v>0.20000000000000012</v>
      </c>
      <c r="I2727" s="9">
        <v>2000</v>
      </c>
      <c r="J2727" s="10">
        <v>400.00000000000023</v>
      </c>
      <c r="K2727" s="10">
        <v>160.00000000000011</v>
      </c>
      <c r="L2727" s="11">
        <v>0.4</v>
      </c>
      <c r="M2727" s="28">
        <v>240.00000000000011</v>
      </c>
    </row>
    <row r="2728" spans="1:13" ht="15.75" customHeight="1" x14ac:dyDescent="0.25">
      <c r="A2728" s="6" t="s">
        <v>23</v>
      </c>
      <c r="B2728" s="6">
        <v>1197831</v>
      </c>
      <c r="C2728" s="7">
        <v>44490</v>
      </c>
      <c r="D2728" s="6" t="s">
        <v>24</v>
      </c>
      <c r="E2728" s="6" t="s">
        <v>98</v>
      </c>
      <c r="F2728" s="6" t="s">
        <v>99</v>
      </c>
      <c r="G2728" s="6" t="s">
        <v>21</v>
      </c>
      <c r="H2728" s="8">
        <v>0.3000000000000001</v>
      </c>
      <c r="I2728" s="9">
        <v>2000</v>
      </c>
      <c r="J2728" s="10">
        <v>600.00000000000023</v>
      </c>
      <c r="K2728" s="10">
        <v>210.00000000000006</v>
      </c>
      <c r="L2728" s="11">
        <v>0.35</v>
      </c>
      <c r="M2728" s="28">
        <v>390.00000000000017</v>
      </c>
    </row>
    <row r="2729" spans="1:13" ht="15.75" customHeight="1" x14ac:dyDescent="0.25">
      <c r="A2729" s="6" t="s">
        <v>23</v>
      </c>
      <c r="B2729" s="6">
        <v>1197831</v>
      </c>
      <c r="C2729" s="7">
        <v>44490</v>
      </c>
      <c r="D2729" s="6" t="s">
        <v>24</v>
      </c>
      <c r="E2729" s="6" t="s">
        <v>98</v>
      </c>
      <c r="F2729" s="6" t="s">
        <v>99</v>
      </c>
      <c r="G2729" s="6" t="s">
        <v>22</v>
      </c>
      <c r="H2729" s="8">
        <v>0.30000000000000004</v>
      </c>
      <c r="I2729" s="9">
        <v>3250</v>
      </c>
      <c r="J2729" s="10">
        <v>975.00000000000011</v>
      </c>
      <c r="K2729" s="10">
        <v>390.00000000000006</v>
      </c>
      <c r="L2729" s="11">
        <v>0.4</v>
      </c>
      <c r="M2729" s="28">
        <v>585</v>
      </c>
    </row>
    <row r="2730" spans="1:13" ht="15.75" customHeight="1" x14ac:dyDescent="0.25">
      <c r="A2730" s="6" t="s">
        <v>23</v>
      </c>
      <c r="B2730" s="6">
        <v>1197831</v>
      </c>
      <c r="C2730" s="7">
        <v>44520</v>
      </c>
      <c r="D2730" s="6" t="s">
        <v>24</v>
      </c>
      <c r="E2730" s="6" t="s">
        <v>98</v>
      </c>
      <c r="F2730" s="6" t="s">
        <v>99</v>
      </c>
      <c r="G2730" s="6" t="s">
        <v>17</v>
      </c>
      <c r="H2730" s="8">
        <v>0.25000000000000011</v>
      </c>
      <c r="I2730" s="9">
        <v>4750</v>
      </c>
      <c r="J2730" s="10">
        <v>1187.5000000000005</v>
      </c>
      <c r="K2730" s="10">
        <v>475.00000000000023</v>
      </c>
      <c r="L2730" s="11">
        <v>0.4</v>
      </c>
      <c r="M2730" s="28">
        <v>712.50000000000023</v>
      </c>
    </row>
    <row r="2731" spans="1:13" ht="15.75" customHeight="1" x14ac:dyDescent="0.25">
      <c r="A2731" s="6" t="s">
        <v>23</v>
      </c>
      <c r="B2731" s="6">
        <v>1197831</v>
      </c>
      <c r="C2731" s="7">
        <v>44520</v>
      </c>
      <c r="D2731" s="6" t="s">
        <v>24</v>
      </c>
      <c r="E2731" s="6" t="s">
        <v>98</v>
      </c>
      <c r="F2731" s="6" t="s">
        <v>99</v>
      </c>
      <c r="G2731" s="6" t="s">
        <v>18</v>
      </c>
      <c r="H2731" s="8">
        <v>0.15000000000000013</v>
      </c>
      <c r="I2731" s="9">
        <v>3000</v>
      </c>
      <c r="J2731" s="10">
        <v>450.0000000000004</v>
      </c>
      <c r="K2731" s="10">
        <v>157.50000000000014</v>
      </c>
      <c r="L2731" s="11">
        <v>0.35</v>
      </c>
      <c r="M2731" s="28">
        <v>292.50000000000023</v>
      </c>
    </row>
    <row r="2732" spans="1:13" ht="15.75" customHeight="1" x14ac:dyDescent="0.25">
      <c r="A2732" s="6" t="s">
        <v>23</v>
      </c>
      <c r="B2732" s="6">
        <v>1197831</v>
      </c>
      <c r="C2732" s="7">
        <v>44520</v>
      </c>
      <c r="D2732" s="6" t="s">
        <v>24</v>
      </c>
      <c r="E2732" s="6" t="s">
        <v>98</v>
      </c>
      <c r="F2732" s="6" t="s">
        <v>99</v>
      </c>
      <c r="G2732" s="6" t="s">
        <v>19</v>
      </c>
      <c r="H2732" s="8">
        <v>0.25000000000000017</v>
      </c>
      <c r="I2732" s="9">
        <v>2450</v>
      </c>
      <c r="J2732" s="10">
        <v>612.50000000000045</v>
      </c>
      <c r="K2732" s="10">
        <v>245.0000000000002</v>
      </c>
      <c r="L2732" s="11">
        <v>0.4</v>
      </c>
      <c r="M2732" s="28">
        <v>367.50000000000023</v>
      </c>
    </row>
    <row r="2733" spans="1:13" ht="15.75" customHeight="1" x14ac:dyDescent="0.25">
      <c r="A2733" s="6" t="s">
        <v>23</v>
      </c>
      <c r="B2733" s="6">
        <v>1197831</v>
      </c>
      <c r="C2733" s="7">
        <v>44520</v>
      </c>
      <c r="D2733" s="6" t="s">
        <v>24</v>
      </c>
      <c r="E2733" s="6" t="s">
        <v>98</v>
      </c>
      <c r="F2733" s="6" t="s">
        <v>99</v>
      </c>
      <c r="G2733" s="6" t="s">
        <v>20</v>
      </c>
      <c r="H2733" s="8">
        <v>0.55000000000000016</v>
      </c>
      <c r="I2733" s="9">
        <v>3000</v>
      </c>
      <c r="J2733" s="10">
        <v>1650.0000000000005</v>
      </c>
      <c r="K2733" s="10">
        <v>660.00000000000023</v>
      </c>
      <c r="L2733" s="11">
        <v>0.4</v>
      </c>
      <c r="M2733" s="28">
        <v>990.00000000000023</v>
      </c>
    </row>
    <row r="2734" spans="1:13" ht="15.75" customHeight="1" x14ac:dyDescent="0.25">
      <c r="A2734" s="6" t="s">
        <v>23</v>
      </c>
      <c r="B2734" s="6">
        <v>1197831</v>
      </c>
      <c r="C2734" s="7">
        <v>44520</v>
      </c>
      <c r="D2734" s="6" t="s">
        <v>24</v>
      </c>
      <c r="E2734" s="6" t="s">
        <v>98</v>
      </c>
      <c r="F2734" s="6" t="s">
        <v>99</v>
      </c>
      <c r="G2734" s="6" t="s">
        <v>21</v>
      </c>
      <c r="H2734" s="8">
        <v>0.75000000000000011</v>
      </c>
      <c r="I2734" s="9">
        <v>2750</v>
      </c>
      <c r="J2734" s="10">
        <v>2062.5000000000005</v>
      </c>
      <c r="K2734" s="10">
        <v>721.87500000000011</v>
      </c>
      <c r="L2734" s="11">
        <v>0.35</v>
      </c>
      <c r="M2734" s="28">
        <v>1340.6250000000005</v>
      </c>
    </row>
    <row r="2735" spans="1:13" ht="15.75" customHeight="1" x14ac:dyDescent="0.25">
      <c r="A2735" s="6" t="s">
        <v>23</v>
      </c>
      <c r="B2735" s="6">
        <v>1197831</v>
      </c>
      <c r="C2735" s="7">
        <v>44520</v>
      </c>
      <c r="D2735" s="6" t="s">
        <v>24</v>
      </c>
      <c r="E2735" s="6" t="s">
        <v>98</v>
      </c>
      <c r="F2735" s="6" t="s">
        <v>99</v>
      </c>
      <c r="G2735" s="6" t="s">
        <v>22</v>
      </c>
      <c r="H2735" s="8">
        <v>0.75</v>
      </c>
      <c r="I2735" s="9">
        <v>3750</v>
      </c>
      <c r="J2735" s="10">
        <v>2812.5</v>
      </c>
      <c r="K2735" s="10">
        <v>1125</v>
      </c>
      <c r="L2735" s="11">
        <v>0.4</v>
      </c>
      <c r="M2735" s="28">
        <v>1687.5</v>
      </c>
    </row>
    <row r="2736" spans="1:13" ht="15.75" customHeight="1" x14ac:dyDescent="0.25">
      <c r="A2736" s="6" t="s">
        <v>23</v>
      </c>
      <c r="B2736" s="6">
        <v>1197831</v>
      </c>
      <c r="C2736" s="7">
        <v>44549</v>
      </c>
      <c r="D2736" s="6" t="s">
        <v>24</v>
      </c>
      <c r="E2736" s="6" t="s">
        <v>98</v>
      </c>
      <c r="F2736" s="6" t="s">
        <v>99</v>
      </c>
      <c r="G2736" s="6" t="s">
        <v>17</v>
      </c>
      <c r="H2736" s="8">
        <v>0.70000000000000007</v>
      </c>
      <c r="I2736" s="9">
        <v>6250</v>
      </c>
      <c r="J2736" s="10">
        <v>4375</v>
      </c>
      <c r="K2736" s="10">
        <v>1750</v>
      </c>
      <c r="L2736" s="11">
        <v>0.4</v>
      </c>
      <c r="M2736" s="28">
        <v>2625</v>
      </c>
    </row>
    <row r="2737" spans="1:13" ht="15.75" customHeight="1" x14ac:dyDescent="0.25">
      <c r="A2737" s="6" t="s">
        <v>23</v>
      </c>
      <c r="B2737" s="6">
        <v>1197831</v>
      </c>
      <c r="C2737" s="7">
        <v>44549</v>
      </c>
      <c r="D2737" s="6" t="s">
        <v>24</v>
      </c>
      <c r="E2737" s="6" t="s">
        <v>98</v>
      </c>
      <c r="F2737" s="6" t="s">
        <v>99</v>
      </c>
      <c r="G2737" s="6" t="s">
        <v>18</v>
      </c>
      <c r="H2737" s="8">
        <v>0.60000000000000009</v>
      </c>
      <c r="I2737" s="9">
        <v>4250</v>
      </c>
      <c r="J2737" s="10">
        <v>2550.0000000000005</v>
      </c>
      <c r="K2737" s="10">
        <v>892.50000000000011</v>
      </c>
      <c r="L2737" s="11">
        <v>0.35</v>
      </c>
      <c r="M2737" s="28">
        <v>1657.5000000000005</v>
      </c>
    </row>
    <row r="2738" spans="1:13" ht="15.75" customHeight="1" x14ac:dyDescent="0.25">
      <c r="A2738" s="6" t="s">
        <v>23</v>
      </c>
      <c r="B2738" s="6">
        <v>1197831</v>
      </c>
      <c r="C2738" s="7">
        <v>44549</v>
      </c>
      <c r="D2738" s="6" t="s">
        <v>24</v>
      </c>
      <c r="E2738" s="6" t="s">
        <v>98</v>
      </c>
      <c r="F2738" s="6" t="s">
        <v>99</v>
      </c>
      <c r="G2738" s="6" t="s">
        <v>19</v>
      </c>
      <c r="H2738" s="8">
        <v>0.60000000000000009</v>
      </c>
      <c r="I2738" s="9">
        <v>3750</v>
      </c>
      <c r="J2738" s="10">
        <v>2250.0000000000005</v>
      </c>
      <c r="K2738" s="10">
        <v>900.00000000000023</v>
      </c>
      <c r="L2738" s="11">
        <v>0.4</v>
      </c>
      <c r="M2738" s="28">
        <v>1350.0000000000002</v>
      </c>
    </row>
    <row r="2739" spans="1:13" ht="15.75" customHeight="1" x14ac:dyDescent="0.25">
      <c r="A2739" s="6" t="s">
        <v>23</v>
      </c>
      <c r="B2739" s="6">
        <v>1197831</v>
      </c>
      <c r="C2739" s="7">
        <v>44549</v>
      </c>
      <c r="D2739" s="6" t="s">
        <v>24</v>
      </c>
      <c r="E2739" s="6" t="s">
        <v>98</v>
      </c>
      <c r="F2739" s="6" t="s">
        <v>99</v>
      </c>
      <c r="G2739" s="6" t="s">
        <v>20</v>
      </c>
      <c r="H2739" s="8">
        <v>0.60000000000000009</v>
      </c>
      <c r="I2739" s="9">
        <v>3250</v>
      </c>
      <c r="J2739" s="10">
        <v>1950.0000000000002</v>
      </c>
      <c r="K2739" s="10">
        <v>780.00000000000011</v>
      </c>
      <c r="L2739" s="11">
        <v>0.4</v>
      </c>
      <c r="M2739" s="28">
        <v>1170</v>
      </c>
    </row>
    <row r="2740" spans="1:13" ht="15.75" customHeight="1" x14ac:dyDescent="0.25">
      <c r="A2740" s="6" t="s">
        <v>23</v>
      </c>
      <c r="B2740" s="6">
        <v>1197831</v>
      </c>
      <c r="C2740" s="7">
        <v>44549</v>
      </c>
      <c r="D2740" s="6" t="s">
        <v>24</v>
      </c>
      <c r="E2740" s="6" t="s">
        <v>98</v>
      </c>
      <c r="F2740" s="6" t="s">
        <v>99</v>
      </c>
      <c r="G2740" s="6" t="s">
        <v>21</v>
      </c>
      <c r="H2740" s="8">
        <v>0.70000000000000007</v>
      </c>
      <c r="I2740" s="9">
        <v>3250</v>
      </c>
      <c r="J2740" s="10">
        <v>2275</v>
      </c>
      <c r="K2740" s="10">
        <v>796.25</v>
      </c>
      <c r="L2740" s="11">
        <v>0.35</v>
      </c>
      <c r="M2740" s="28">
        <v>1478.75</v>
      </c>
    </row>
    <row r="2741" spans="1:13" ht="15.75" customHeight="1" x14ac:dyDescent="0.25">
      <c r="A2741" s="6" t="s">
        <v>23</v>
      </c>
      <c r="B2741" s="6">
        <v>1197831</v>
      </c>
      <c r="C2741" s="7">
        <v>44549</v>
      </c>
      <c r="D2741" s="6" t="s">
        <v>24</v>
      </c>
      <c r="E2741" s="6" t="s">
        <v>98</v>
      </c>
      <c r="F2741" s="6" t="s">
        <v>99</v>
      </c>
      <c r="G2741" s="6" t="s">
        <v>22</v>
      </c>
      <c r="H2741" s="8">
        <v>0.75</v>
      </c>
      <c r="I2741" s="9">
        <v>4250</v>
      </c>
      <c r="J2741" s="10">
        <v>3187.5</v>
      </c>
      <c r="K2741" s="10">
        <v>1275</v>
      </c>
      <c r="L2741" s="11">
        <v>0.4</v>
      </c>
      <c r="M2741" s="28">
        <v>1912.5</v>
      </c>
    </row>
    <row r="2742" spans="1:13" ht="15.75" customHeight="1" x14ac:dyDescent="0.25">
      <c r="A2742" s="6" t="s">
        <v>23</v>
      </c>
      <c r="B2742" s="6">
        <v>1197831</v>
      </c>
      <c r="C2742" s="7">
        <v>44212</v>
      </c>
      <c r="D2742" s="6" t="s">
        <v>24</v>
      </c>
      <c r="E2742" s="6" t="s">
        <v>100</v>
      </c>
      <c r="F2742" s="6" t="s">
        <v>101</v>
      </c>
      <c r="G2742" s="6" t="s">
        <v>17</v>
      </c>
      <c r="H2742" s="8">
        <v>0.25000000000000006</v>
      </c>
      <c r="I2742" s="9">
        <v>5500</v>
      </c>
      <c r="J2742" s="10">
        <v>1375.0000000000002</v>
      </c>
      <c r="K2742" s="10">
        <v>481.25000000000006</v>
      </c>
      <c r="L2742" s="11">
        <v>0.35</v>
      </c>
      <c r="M2742" s="28">
        <v>893.75000000000023</v>
      </c>
    </row>
    <row r="2743" spans="1:13" ht="15.75" customHeight="1" x14ac:dyDescent="0.25">
      <c r="A2743" s="6" t="s">
        <v>23</v>
      </c>
      <c r="B2743" s="6">
        <v>1197831</v>
      </c>
      <c r="C2743" s="7">
        <v>44212</v>
      </c>
      <c r="D2743" s="6" t="s">
        <v>24</v>
      </c>
      <c r="E2743" s="6" t="s">
        <v>100</v>
      </c>
      <c r="F2743" s="6" t="s">
        <v>101</v>
      </c>
      <c r="G2743" s="6" t="s">
        <v>18</v>
      </c>
      <c r="H2743" s="8">
        <v>0.25000000000000006</v>
      </c>
      <c r="I2743" s="9">
        <v>3500</v>
      </c>
      <c r="J2743" s="10">
        <v>875.00000000000023</v>
      </c>
      <c r="K2743" s="10">
        <v>306.25000000000006</v>
      </c>
      <c r="L2743" s="11">
        <v>0.35</v>
      </c>
      <c r="M2743" s="28">
        <v>568.75000000000023</v>
      </c>
    </row>
    <row r="2744" spans="1:13" ht="15.75" customHeight="1" x14ac:dyDescent="0.25">
      <c r="A2744" s="6" t="s">
        <v>23</v>
      </c>
      <c r="B2744" s="6">
        <v>1197831</v>
      </c>
      <c r="C2744" s="7">
        <v>44212</v>
      </c>
      <c r="D2744" s="6" t="s">
        <v>24</v>
      </c>
      <c r="E2744" s="6" t="s">
        <v>100</v>
      </c>
      <c r="F2744" s="6" t="s">
        <v>101</v>
      </c>
      <c r="G2744" s="6" t="s">
        <v>19</v>
      </c>
      <c r="H2744" s="8">
        <v>0.15000000000000008</v>
      </c>
      <c r="I2744" s="9">
        <v>3500</v>
      </c>
      <c r="J2744" s="10">
        <v>525.00000000000023</v>
      </c>
      <c r="K2744" s="10">
        <v>183.75000000000006</v>
      </c>
      <c r="L2744" s="11">
        <v>0.35</v>
      </c>
      <c r="M2744" s="28">
        <v>341.25000000000017</v>
      </c>
    </row>
    <row r="2745" spans="1:13" ht="15.75" customHeight="1" x14ac:dyDescent="0.25">
      <c r="A2745" s="6" t="s">
        <v>23</v>
      </c>
      <c r="B2745" s="6">
        <v>1197831</v>
      </c>
      <c r="C2745" s="7">
        <v>44212</v>
      </c>
      <c r="D2745" s="6" t="s">
        <v>24</v>
      </c>
      <c r="E2745" s="6" t="s">
        <v>100</v>
      </c>
      <c r="F2745" s="6" t="s">
        <v>101</v>
      </c>
      <c r="G2745" s="6" t="s">
        <v>20</v>
      </c>
      <c r="H2745" s="8">
        <v>0.2</v>
      </c>
      <c r="I2745" s="9">
        <v>2000</v>
      </c>
      <c r="J2745" s="10">
        <v>400</v>
      </c>
      <c r="K2745" s="10">
        <v>140</v>
      </c>
      <c r="L2745" s="11">
        <v>0.35</v>
      </c>
      <c r="M2745" s="28">
        <v>260</v>
      </c>
    </row>
    <row r="2746" spans="1:13" ht="15.75" customHeight="1" x14ac:dyDescent="0.25">
      <c r="A2746" s="6" t="s">
        <v>23</v>
      </c>
      <c r="B2746" s="6">
        <v>1197831</v>
      </c>
      <c r="C2746" s="7">
        <v>44212</v>
      </c>
      <c r="D2746" s="6" t="s">
        <v>24</v>
      </c>
      <c r="E2746" s="6" t="s">
        <v>100</v>
      </c>
      <c r="F2746" s="6" t="s">
        <v>101</v>
      </c>
      <c r="G2746" s="6" t="s">
        <v>21</v>
      </c>
      <c r="H2746" s="8">
        <v>0.35000000000000003</v>
      </c>
      <c r="I2746" s="9">
        <v>2500</v>
      </c>
      <c r="J2746" s="10">
        <v>875.00000000000011</v>
      </c>
      <c r="K2746" s="10">
        <v>306.25</v>
      </c>
      <c r="L2746" s="11">
        <v>0.35</v>
      </c>
      <c r="M2746" s="28">
        <v>568.75000000000011</v>
      </c>
    </row>
    <row r="2747" spans="1:13" ht="15.75" customHeight="1" x14ac:dyDescent="0.25">
      <c r="A2747" s="6" t="s">
        <v>23</v>
      </c>
      <c r="B2747" s="6">
        <v>1197831</v>
      </c>
      <c r="C2747" s="7">
        <v>44212</v>
      </c>
      <c r="D2747" s="6" t="s">
        <v>24</v>
      </c>
      <c r="E2747" s="6" t="s">
        <v>100</v>
      </c>
      <c r="F2747" s="6" t="s">
        <v>101</v>
      </c>
      <c r="G2747" s="6" t="s">
        <v>22</v>
      </c>
      <c r="H2747" s="8">
        <v>0.25000000000000006</v>
      </c>
      <c r="I2747" s="9">
        <v>3500</v>
      </c>
      <c r="J2747" s="10">
        <v>875.00000000000023</v>
      </c>
      <c r="K2747" s="10">
        <v>306.25000000000006</v>
      </c>
      <c r="L2747" s="11">
        <v>0.35</v>
      </c>
      <c r="M2747" s="28">
        <v>568.75000000000023</v>
      </c>
    </row>
    <row r="2748" spans="1:13" ht="15.75" customHeight="1" x14ac:dyDescent="0.25">
      <c r="A2748" s="6" t="s">
        <v>23</v>
      </c>
      <c r="B2748" s="6">
        <v>1197831</v>
      </c>
      <c r="C2748" s="7">
        <v>44241</v>
      </c>
      <c r="D2748" s="6" t="s">
        <v>24</v>
      </c>
      <c r="E2748" s="6" t="s">
        <v>100</v>
      </c>
      <c r="F2748" s="6" t="s">
        <v>101</v>
      </c>
      <c r="G2748" s="6" t="s">
        <v>17</v>
      </c>
      <c r="H2748" s="8">
        <v>0.25000000000000006</v>
      </c>
      <c r="I2748" s="9">
        <v>6000</v>
      </c>
      <c r="J2748" s="10">
        <v>1500.0000000000002</v>
      </c>
      <c r="K2748" s="10">
        <v>525</v>
      </c>
      <c r="L2748" s="11">
        <v>0.35</v>
      </c>
      <c r="M2748" s="28">
        <v>975.00000000000023</v>
      </c>
    </row>
    <row r="2749" spans="1:13" ht="15.75" customHeight="1" x14ac:dyDescent="0.25">
      <c r="A2749" s="6" t="s">
        <v>23</v>
      </c>
      <c r="B2749" s="6">
        <v>1197831</v>
      </c>
      <c r="C2749" s="7">
        <v>44241</v>
      </c>
      <c r="D2749" s="6" t="s">
        <v>24</v>
      </c>
      <c r="E2749" s="6" t="s">
        <v>100</v>
      </c>
      <c r="F2749" s="6" t="s">
        <v>101</v>
      </c>
      <c r="G2749" s="6" t="s">
        <v>18</v>
      </c>
      <c r="H2749" s="8">
        <v>0.25000000000000006</v>
      </c>
      <c r="I2749" s="9">
        <v>2500</v>
      </c>
      <c r="J2749" s="10">
        <v>625.00000000000011</v>
      </c>
      <c r="K2749" s="10">
        <v>218.75000000000003</v>
      </c>
      <c r="L2749" s="11">
        <v>0.35</v>
      </c>
      <c r="M2749" s="28">
        <v>406.25000000000011</v>
      </c>
    </row>
    <row r="2750" spans="1:13" ht="15.75" customHeight="1" x14ac:dyDescent="0.25">
      <c r="A2750" s="6" t="s">
        <v>23</v>
      </c>
      <c r="B2750" s="6">
        <v>1197831</v>
      </c>
      <c r="C2750" s="7">
        <v>44241</v>
      </c>
      <c r="D2750" s="6" t="s">
        <v>24</v>
      </c>
      <c r="E2750" s="6" t="s">
        <v>100</v>
      </c>
      <c r="F2750" s="6" t="s">
        <v>101</v>
      </c>
      <c r="G2750" s="6" t="s">
        <v>19</v>
      </c>
      <c r="H2750" s="8">
        <v>0.15000000000000008</v>
      </c>
      <c r="I2750" s="9">
        <v>3000</v>
      </c>
      <c r="J2750" s="10">
        <v>450.00000000000023</v>
      </c>
      <c r="K2750" s="10">
        <v>157.50000000000006</v>
      </c>
      <c r="L2750" s="11">
        <v>0.35</v>
      </c>
      <c r="M2750" s="28">
        <v>292.50000000000017</v>
      </c>
    </row>
    <row r="2751" spans="1:13" ht="15.75" customHeight="1" x14ac:dyDescent="0.25">
      <c r="A2751" s="6" t="s">
        <v>23</v>
      </c>
      <c r="B2751" s="6">
        <v>1197831</v>
      </c>
      <c r="C2751" s="7">
        <v>44241</v>
      </c>
      <c r="D2751" s="6" t="s">
        <v>24</v>
      </c>
      <c r="E2751" s="6" t="s">
        <v>100</v>
      </c>
      <c r="F2751" s="6" t="s">
        <v>101</v>
      </c>
      <c r="G2751" s="6" t="s">
        <v>20</v>
      </c>
      <c r="H2751" s="8">
        <v>0.2</v>
      </c>
      <c r="I2751" s="9">
        <v>1500</v>
      </c>
      <c r="J2751" s="10">
        <v>300</v>
      </c>
      <c r="K2751" s="10">
        <v>105</v>
      </c>
      <c r="L2751" s="11">
        <v>0.35</v>
      </c>
      <c r="M2751" s="28">
        <v>195</v>
      </c>
    </row>
    <row r="2752" spans="1:13" ht="15.75" customHeight="1" x14ac:dyDescent="0.25">
      <c r="A2752" s="6" t="s">
        <v>23</v>
      </c>
      <c r="B2752" s="6">
        <v>1197831</v>
      </c>
      <c r="C2752" s="7">
        <v>44241</v>
      </c>
      <c r="D2752" s="6" t="s">
        <v>24</v>
      </c>
      <c r="E2752" s="6" t="s">
        <v>100</v>
      </c>
      <c r="F2752" s="6" t="s">
        <v>101</v>
      </c>
      <c r="G2752" s="6" t="s">
        <v>21</v>
      </c>
      <c r="H2752" s="8">
        <v>0.35000000000000003</v>
      </c>
      <c r="I2752" s="9">
        <v>2250</v>
      </c>
      <c r="J2752" s="10">
        <v>787.50000000000011</v>
      </c>
      <c r="K2752" s="10">
        <v>275.625</v>
      </c>
      <c r="L2752" s="11">
        <v>0.35</v>
      </c>
      <c r="M2752" s="28">
        <v>511.87500000000011</v>
      </c>
    </row>
    <row r="2753" spans="1:13" ht="15.75" customHeight="1" x14ac:dyDescent="0.25">
      <c r="A2753" s="6" t="s">
        <v>23</v>
      </c>
      <c r="B2753" s="6">
        <v>1197831</v>
      </c>
      <c r="C2753" s="7">
        <v>44241</v>
      </c>
      <c r="D2753" s="6" t="s">
        <v>24</v>
      </c>
      <c r="E2753" s="6" t="s">
        <v>100</v>
      </c>
      <c r="F2753" s="6" t="s">
        <v>101</v>
      </c>
      <c r="G2753" s="6" t="s">
        <v>22</v>
      </c>
      <c r="H2753" s="8">
        <v>0.2</v>
      </c>
      <c r="I2753" s="9">
        <v>3250</v>
      </c>
      <c r="J2753" s="10">
        <v>650</v>
      </c>
      <c r="K2753" s="10">
        <v>227.49999999999997</v>
      </c>
      <c r="L2753" s="11">
        <v>0.35</v>
      </c>
      <c r="M2753" s="28">
        <v>422.5</v>
      </c>
    </row>
    <row r="2754" spans="1:13" ht="15.75" customHeight="1" x14ac:dyDescent="0.25">
      <c r="A2754" s="6" t="s">
        <v>23</v>
      </c>
      <c r="B2754" s="6">
        <v>1197831</v>
      </c>
      <c r="C2754" s="7">
        <v>44267</v>
      </c>
      <c r="D2754" s="6" t="s">
        <v>24</v>
      </c>
      <c r="E2754" s="6" t="s">
        <v>100</v>
      </c>
      <c r="F2754" s="6" t="s">
        <v>101</v>
      </c>
      <c r="G2754" s="6" t="s">
        <v>17</v>
      </c>
      <c r="H2754" s="8">
        <v>0.2</v>
      </c>
      <c r="I2754" s="9">
        <v>5450</v>
      </c>
      <c r="J2754" s="10">
        <v>1090</v>
      </c>
      <c r="K2754" s="10">
        <v>381.5</v>
      </c>
      <c r="L2754" s="11">
        <v>0.35</v>
      </c>
      <c r="M2754" s="28">
        <v>708.5</v>
      </c>
    </row>
    <row r="2755" spans="1:13" ht="15.75" customHeight="1" x14ac:dyDescent="0.25">
      <c r="A2755" s="6" t="s">
        <v>23</v>
      </c>
      <c r="B2755" s="6">
        <v>1197831</v>
      </c>
      <c r="C2755" s="7">
        <v>44267</v>
      </c>
      <c r="D2755" s="6" t="s">
        <v>24</v>
      </c>
      <c r="E2755" s="6" t="s">
        <v>100</v>
      </c>
      <c r="F2755" s="6" t="s">
        <v>101</v>
      </c>
      <c r="G2755" s="6" t="s">
        <v>18</v>
      </c>
      <c r="H2755" s="8">
        <v>0.2</v>
      </c>
      <c r="I2755" s="9">
        <v>2250</v>
      </c>
      <c r="J2755" s="10">
        <v>450</v>
      </c>
      <c r="K2755" s="10">
        <v>157.5</v>
      </c>
      <c r="L2755" s="11">
        <v>0.35</v>
      </c>
      <c r="M2755" s="28">
        <v>292.5</v>
      </c>
    </row>
    <row r="2756" spans="1:13" ht="15.75" customHeight="1" x14ac:dyDescent="0.25">
      <c r="A2756" s="6" t="s">
        <v>23</v>
      </c>
      <c r="B2756" s="6">
        <v>1197831</v>
      </c>
      <c r="C2756" s="7">
        <v>44267</v>
      </c>
      <c r="D2756" s="6" t="s">
        <v>24</v>
      </c>
      <c r="E2756" s="6" t="s">
        <v>100</v>
      </c>
      <c r="F2756" s="6" t="s">
        <v>101</v>
      </c>
      <c r="G2756" s="6" t="s">
        <v>19</v>
      </c>
      <c r="H2756" s="8">
        <v>0.10000000000000002</v>
      </c>
      <c r="I2756" s="9">
        <v>2500</v>
      </c>
      <c r="J2756" s="10">
        <v>250.00000000000006</v>
      </c>
      <c r="K2756" s="10">
        <v>87.500000000000014</v>
      </c>
      <c r="L2756" s="11">
        <v>0.35</v>
      </c>
      <c r="M2756" s="28">
        <v>162.50000000000006</v>
      </c>
    </row>
    <row r="2757" spans="1:13" ht="15.75" customHeight="1" x14ac:dyDescent="0.25">
      <c r="A2757" s="6" t="s">
        <v>23</v>
      </c>
      <c r="B2757" s="6">
        <v>1197831</v>
      </c>
      <c r="C2757" s="7">
        <v>44267</v>
      </c>
      <c r="D2757" s="6" t="s">
        <v>24</v>
      </c>
      <c r="E2757" s="6" t="s">
        <v>100</v>
      </c>
      <c r="F2757" s="6" t="s">
        <v>101</v>
      </c>
      <c r="G2757" s="6" t="s">
        <v>20</v>
      </c>
      <c r="H2757" s="8">
        <v>0.19999999999999996</v>
      </c>
      <c r="I2757" s="9">
        <v>1000</v>
      </c>
      <c r="J2757" s="10">
        <v>199.99999999999994</v>
      </c>
      <c r="K2757" s="10">
        <v>69.999999999999972</v>
      </c>
      <c r="L2757" s="11">
        <v>0.35</v>
      </c>
      <c r="M2757" s="28">
        <v>129.99999999999997</v>
      </c>
    </row>
    <row r="2758" spans="1:13" ht="15.75" customHeight="1" x14ac:dyDescent="0.25">
      <c r="A2758" s="6" t="s">
        <v>23</v>
      </c>
      <c r="B2758" s="6">
        <v>1197831</v>
      </c>
      <c r="C2758" s="7">
        <v>44267</v>
      </c>
      <c r="D2758" s="6" t="s">
        <v>24</v>
      </c>
      <c r="E2758" s="6" t="s">
        <v>100</v>
      </c>
      <c r="F2758" s="6" t="s">
        <v>101</v>
      </c>
      <c r="G2758" s="6" t="s">
        <v>21</v>
      </c>
      <c r="H2758" s="8">
        <v>0.35000000000000009</v>
      </c>
      <c r="I2758" s="9">
        <v>1500</v>
      </c>
      <c r="J2758" s="10">
        <v>525.00000000000011</v>
      </c>
      <c r="K2758" s="10">
        <v>183.75000000000003</v>
      </c>
      <c r="L2758" s="11">
        <v>0.35</v>
      </c>
      <c r="M2758" s="28">
        <v>341.25000000000011</v>
      </c>
    </row>
    <row r="2759" spans="1:13" ht="15.75" customHeight="1" x14ac:dyDescent="0.25">
      <c r="A2759" s="6" t="s">
        <v>23</v>
      </c>
      <c r="B2759" s="6">
        <v>1197831</v>
      </c>
      <c r="C2759" s="7">
        <v>44267</v>
      </c>
      <c r="D2759" s="6" t="s">
        <v>24</v>
      </c>
      <c r="E2759" s="6" t="s">
        <v>100</v>
      </c>
      <c r="F2759" s="6" t="s">
        <v>101</v>
      </c>
      <c r="G2759" s="6" t="s">
        <v>22</v>
      </c>
      <c r="H2759" s="8">
        <v>0.25</v>
      </c>
      <c r="I2759" s="9">
        <v>2500</v>
      </c>
      <c r="J2759" s="10">
        <v>625</v>
      </c>
      <c r="K2759" s="10">
        <v>218.75</v>
      </c>
      <c r="L2759" s="11">
        <v>0.35</v>
      </c>
      <c r="M2759" s="28">
        <v>406.25</v>
      </c>
    </row>
    <row r="2760" spans="1:13" ht="15.75" customHeight="1" x14ac:dyDescent="0.25">
      <c r="A2760" s="6" t="s">
        <v>23</v>
      </c>
      <c r="B2760" s="6">
        <v>1197831</v>
      </c>
      <c r="C2760" s="7">
        <v>44299</v>
      </c>
      <c r="D2760" s="6" t="s">
        <v>24</v>
      </c>
      <c r="E2760" s="6" t="s">
        <v>100</v>
      </c>
      <c r="F2760" s="6" t="s">
        <v>101</v>
      </c>
      <c r="G2760" s="6" t="s">
        <v>17</v>
      </c>
      <c r="H2760" s="8">
        <v>0.25</v>
      </c>
      <c r="I2760" s="9">
        <v>5000</v>
      </c>
      <c r="J2760" s="10">
        <v>1250</v>
      </c>
      <c r="K2760" s="10">
        <v>437.5</v>
      </c>
      <c r="L2760" s="11">
        <v>0.35</v>
      </c>
      <c r="M2760" s="28">
        <v>812.5</v>
      </c>
    </row>
    <row r="2761" spans="1:13" ht="15.75" customHeight="1" x14ac:dyDescent="0.25">
      <c r="A2761" s="6" t="s">
        <v>23</v>
      </c>
      <c r="B2761" s="6">
        <v>1197831</v>
      </c>
      <c r="C2761" s="7">
        <v>44299</v>
      </c>
      <c r="D2761" s="6" t="s">
        <v>24</v>
      </c>
      <c r="E2761" s="6" t="s">
        <v>100</v>
      </c>
      <c r="F2761" s="6" t="s">
        <v>101</v>
      </c>
      <c r="G2761" s="6" t="s">
        <v>18</v>
      </c>
      <c r="H2761" s="8">
        <v>0.25</v>
      </c>
      <c r="I2761" s="9">
        <v>2000</v>
      </c>
      <c r="J2761" s="10">
        <v>500</v>
      </c>
      <c r="K2761" s="10">
        <v>175</v>
      </c>
      <c r="L2761" s="11">
        <v>0.35</v>
      </c>
      <c r="M2761" s="28">
        <v>325</v>
      </c>
    </row>
    <row r="2762" spans="1:13" ht="15.75" customHeight="1" x14ac:dyDescent="0.25">
      <c r="A2762" s="6" t="s">
        <v>23</v>
      </c>
      <c r="B2762" s="6">
        <v>1197831</v>
      </c>
      <c r="C2762" s="7">
        <v>44299</v>
      </c>
      <c r="D2762" s="6" t="s">
        <v>24</v>
      </c>
      <c r="E2762" s="6" t="s">
        <v>100</v>
      </c>
      <c r="F2762" s="6" t="s">
        <v>101</v>
      </c>
      <c r="G2762" s="6" t="s">
        <v>19</v>
      </c>
      <c r="H2762" s="8">
        <v>0.15000000000000002</v>
      </c>
      <c r="I2762" s="9">
        <v>2000</v>
      </c>
      <c r="J2762" s="10">
        <v>300.00000000000006</v>
      </c>
      <c r="K2762" s="10">
        <v>105.00000000000001</v>
      </c>
      <c r="L2762" s="11">
        <v>0.35</v>
      </c>
      <c r="M2762" s="28">
        <v>195.00000000000006</v>
      </c>
    </row>
    <row r="2763" spans="1:13" ht="15.75" customHeight="1" x14ac:dyDescent="0.25">
      <c r="A2763" s="6" t="s">
        <v>23</v>
      </c>
      <c r="B2763" s="6">
        <v>1197831</v>
      </c>
      <c r="C2763" s="7">
        <v>44299</v>
      </c>
      <c r="D2763" s="6" t="s">
        <v>24</v>
      </c>
      <c r="E2763" s="6" t="s">
        <v>100</v>
      </c>
      <c r="F2763" s="6" t="s">
        <v>101</v>
      </c>
      <c r="G2763" s="6" t="s">
        <v>20</v>
      </c>
      <c r="H2763" s="8">
        <v>0.19999999999999996</v>
      </c>
      <c r="I2763" s="9">
        <v>1250</v>
      </c>
      <c r="J2763" s="10">
        <v>249.99999999999994</v>
      </c>
      <c r="K2763" s="10">
        <v>87.499999999999972</v>
      </c>
      <c r="L2763" s="11">
        <v>0.35</v>
      </c>
      <c r="M2763" s="28">
        <v>162.49999999999997</v>
      </c>
    </row>
    <row r="2764" spans="1:13" ht="15.75" customHeight="1" x14ac:dyDescent="0.25">
      <c r="A2764" s="6" t="s">
        <v>23</v>
      </c>
      <c r="B2764" s="6">
        <v>1197831</v>
      </c>
      <c r="C2764" s="7">
        <v>44299</v>
      </c>
      <c r="D2764" s="6" t="s">
        <v>24</v>
      </c>
      <c r="E2764" s="6" t="s">
        <v>100</v>
      </c>
      <c r="F2764" s="6" t="s">
        <v>101</v>
      </c>
      <c r="G2764" s="6" t="s">
        <v>21</v>
      </c>
      <c r="H2764" s="8">
        <v>0.4</v>
      </c>
      <c r="I2764" s="9">
        <v>1500</v>
      </c>
      <c r="J2764" s="10">
        <v>600</v>
      </c>
      <c r="K2764" s="10">
        <v>210</v>
      </c>
      <c r="L2764" s="11">
        <v>0.35</v>
      </c>
      <c r="M2764" s="28">
        <v>390</v>
      </c>
    </row>
    <row r="2765" spans="1:13" ht="15.75" customHeight="1" x14ac:dyDescent="0.25">
      <c r="A2765" s="6" t="s">
        <v>23</v>
      </c>
      <c r="B2765" s="6">
        <v>1197831</v>
      </c>
      <c r="C2765" s="7">
        <v>44299</v>
      </c>
      <c r="D2765" s="6" t="s">
        <v>24</v>
      </c>
      <c r="E2765" s="6" t="s">
        <v>100</v>
      </c>
      <c r="F2765" s="6" t="s">
        <v>101</v>
      </c>
      <c r="G2765" s="6" t="s">
        <v>22</v>
      </c>
      <c r="H2765" s="8">
        <v>0.30000000000000004</v>
      </c>
      <c r="I2765" s="9">
        <v>3000</v>
      </c>
      <c r="J2765" s="10">
        <v>900.00000000000011</v>
      </c>
      <c r="K2765" s="10">
        <v>315</v>
      </c>
      <c r="L2765" s="11">
        <v>0.35</v>
      </c>
      <c r="M2765" s="28">
        <v>585.00000000000011</v>
      </c>
    </row>
    <row r="2766" spans="1:13" ht="15.75" customHeight="1" x14ac:dyDescent="0.25">
      <c r="A2766" s="6" t="s">
        <v>23</v>
      </c>
      <c r="B2766" s="6">
        <v>1197831</v>
      </c>
      <c r="C2766" s="7">
        <v>44328</v>
      </c>
      <c r="D2766" s="6" t="s">
        <v>24</v>
      </c>
      <c r="E2766" s="6" t="s">
        <v>100</v>
      </c>
      <c r="F2766" s="6" t="s">
        <v>101</v>
      </c>
      <c r="G2766" s="6" t="s">
        <v>17</v>
      </c>
      <c r="H2766" s="8">
        <v>0.4</v>
      </c>
      <c r="I2766" s="9">
        <v>5700</v>
      </c>
      <c r="J2766" s="10">
        <v>2280</v>
      </c>
      <c r="K2766" s="10">
        <v>798</v>
      </c>
      <c r="L2766" s="11">
        <v>0.35</v>
      </c>
      <c r="M2766" s="28">
        <v>1482</v>
      </c>
    </row>
    <row r="2767" spans="1:13" ht="15.75" customHeight="1" x14ac:dyDescent="0.25">
      <c r="A2767" s="6" t="s">
        <v>23</v>
      </c>
      <c r="B2767" s="6">
        <v>1197831</v>
      </c>
      <c r="C2767" s="7">
        <v>44328</v>
      </c>
      <c r="D2767" s="6" t="s">
        <v>24</v>
      </c>
      <c r="E2767" s="6" t="s">
        <v>100</v>
      </c>
      <c r="F2767" s="6" t="s">
        <v>101</v>
      </c>
      <c r="G2767" s="6" t="s">
        <v>18</v>
      </c>
      <c r="H2767" s="8">
        <v>0.4</v>
      </c>
      <c r="I2767" s="9">
        <v>2750</v>
      </c>
      <c r="J2767" s="10">
        <v>1100</v>
      </c>
      <c r="K2767" s="10">
        <v>385</v>
      </c>
      <c r="L2767" s="11">
        <v>0.35</v>
      </c>
      <c r="M2767" s="28">
        <v>715</v>
      </c>
    </row>
    <row r="2768" spans="1:13" ht="15.75" customHeight="1" x14ac:dyDescent="0.25">
      <c r="A2768" s="6" t="s">
        <v>23</v>
      </c>
      <c r="B2768" s="6">
        <v>1197831</v>
      </c>
      <c r="C2768" s="7">
        <v>44328</v>
      </c>
      <c r="D2768" s="6" t="s">
        <v>24</v>
      </c>
      <c r="E2768" s="6" t="s">
        <v>100</v>
      </c>
      <c r="F2768" s="6" t="s">
        <v>101</v>
      </c>
      <c r="G2768" s="6" t="s">
        <v>19</v>
      </c>
      <c r="H2768" s="8">
        <v>0.35000000000000003</v>
      </c>
      <c r="I2768" s="9">
        <v>2500</v>
      </c>
      <c r="J2768" s="10">
        <v>875.00000000000011</v>
      </c>
      <c r="K2768" s="10">
        <v>306.25</v>
      </c>
      <c r="L2768" s="11">
        <v>0.35</v>
      </c>
      <c r="M2768" s="28">
        <v>568.75000000000011</v>
      </c>
    </row>
    <row r="2769" spans="1:13" ht="15.75" customHeight="1" x14ac:dyDescent="0.25">
      <c r="A2769" s="6" t="s">
        <v>23</v>
      </c>
      <c r="B2769" s="6">
        <v>1197831</v>
      </c>
      <c r="C2769" s="7">
        <v>44328</v>
      </c>
      <c r="D2769" s="6" t="s">
        <v>24</v>
      </c>
      <c r="E2769" s="6" t="s">
        <v>100</v>
      </c>
      <c r="F2769" s="6" t="s">
        <v>101</v>
      </c>
      <c r="G2769" s="6" t="s">
        <v>20</v>
      </c>
      <c r="H2769" s="8">
        <v>0.35000000000000003</v>
      </c>
      <c r="I2769" s="9">
        <v>2000</v>
      </c>
      <c r="J2769" s="10">
        <v>700.00000000000011</v>
      </c>
      <c r="K2769" s="10">
        <v>245.00000000000003</v>
      </c>
      <c r="L2769" s="11">
        <v>0.35</v>
      </c>
      <c r="M2769" s="28">
        <v>455.00000000000011</v>
      </c>
    </row>
    <row r="2770" spans="1:13" ht="15.75" customHeight="1" x14ac:dyDescent="0.25">
      <c r="A2770" s="6" t="s">
        <v>23</v>
      </c>
      <c r="B2770" s="6">
        <v>1197831</v>
      </c>
      <c r="C2770" s="7">
        <v>44328</v>
      </c>
      <c r="D2770" s="6" t="s">
        <v>24</v>
      </c>
      <c r="E2770" s="6" t="s">
        <v>100</v>
      </c>
      <c r="F2770" s="6" t="s">
        <v>101</v>
      </c>
      <c r="G2770" s="6" t="s">
        <v>21</v>
      </c>
      <c r="H2770" s="8">
        <v>0.44999999999999996</v>
      </c>
      <c r="I2770" s="9">
        <v>2250</v>
      </c>
      <c r="J2770" s="10">
        <v>1012.4999999999999</v>
      </c>
      <c r="K2770" s="10">
        <v>354.37499999999994</v>
      </c>
      <c r="L2770" s="11">
        <v>0.35</v>
      </c>
      <c r="M2770" s="28">
        <v>658.125</v>
      </c>
    </row>
    <row r="2771" spans="1:13" ht="15.75" customHeight="1" x14ac:dyDescent="0.25">
      <c r="A2771" s="6" t="s">
        <v>23</v>
      </c>
      <c r="B2771" s="6">
        <v>1197831</v>
      </c>
      <c r="C2771" s="7">
        <v>44328</v>
      </c>
      <c r="D2771" s="6" t="s">
        <v>24</v>
      </c>
      <c r="E2771" s="6" t="s">
        <v>100</v>
      </c>
      <c r="F2771" s="6" t="s">
        <v>101</v>
      </c>
      <c r="G2771" s="6" t="s">
        <v>22</v>
      </c>
      <c r="H2771" s="8">
        <v>0.44999999999999996</v>
      </c>
      <c r="I2771" s="9">
        <v>3250</v>
      </c>
      <c r="J2771" s="10">
        <v>1462.4999999999998</v>
      </c>
      <c r="K2771" s="10">
        <v>511.87499999999989</v>
      </c>
      <c r="L2771" s="11">
        <v>0.35</v>
      </c>
      <c r="M2771" s="28">
        <v>950.62499999999989</v>
      </c>
    </row>
    <row r="2772" spans="1:13" ht="15.75" customHeight="1" x14ac:dyDescent="0.25">
      <c r="A2772" s="6" t="s">
        <v>23</v>
      </c>
      <c r="B2772" s="6">
        <v>1197831</v>
      </c>
      <c r="C2772" s="7">
        <v>44361</v>
      </c>
      <c r="D2772" s="6" t="s">
        <v>24</v>
      </c>
      <c r="E2772" s="6" t="s">
        <v>100</v>
      </c>
      <c r="F2772" s="6" t="s">
        <v>101</v>
      </c>
      <c r="G2772" s="6" t="s">
        <v>17</v>
      </c>
      <c r="H2772" s="8">
        <v>0.39999999999999997</v>
      </c>
      <c r="I2772" s="9">
        <v>5750</v>
      </c>
      <c r="J2772" s="10">
        <v>2300</v>
      </c>
      <c r="K2772" s="10">
        <v>805</v>
      </c>
      <c r="L2772" s="11">
        <v>0.35</v>
      </c>
      <c r="M2772" s="28">
        <v>1495</v>
      </c>
    </row>
    <row r="2773" spans="1:13" ht="15.75" customHeight="1" x14ac:dyDescent="0.25">
      <c r="A2773" s="6" t="s">
        <v>23</v>
      </c>
      <c r="B2773" s="6">
        <v>1197831</v>
      </c>
      <c r="C2773" s="7">
        <v>44361</v>
      </c>
      <c r="D2773" s="6" t="s">
        <v>24</v>
      </c>
      <c r="E2773" s="6" t="s">
        <v>100</v>
      </c>
      <c r="F2773" s="6" t="s">
        <v>101</v>
      </c>
      <c r="G2773" s="6" t="s">
        <v>18</v>
      </c>
      <c r="H2773" s="8">
        <v>0.35000000000000003</v>
      </c>
      <c r="I2773" s="9">
        <v>3250</v>
      </c>
      <c r="J2773" s="10">
        <v>1137.5</v>
      </c>
      <c r="K2773" s="10">
        <v>398.125</v>
      </c>
      <c r="L2773" s="11">
        <v>0.35</v>
      </c>
      <c r="M2773" s="28">
        <v>739.375</v>
      </c>
    </row>
    <row r="2774" spans="1:13" ht="15.75" customHeight="1" x14ac:dyDescent="0.25">
      <c r="A2774" s="6" t="s">
        <v>23</v>
      </c>
      <c r="B2774" s="6">
        <v>1197831</v>
      </c>
      <c r="C2774" s="7">
        <v>44361</v>
      </c>
      <c r="D2774" s="6" t="s">
        <v>24</v>
      </c>
      <c r="E2774" s="6" t="s">
        <v>100</v>
      </c>
      <c r="F2774" s="6" t="s">
        <v>101</v>
      </c>
      <c r="G2774" s="6" t="s">
        <v>19</v>
      </c>
      <c r="H2774" s="8">
        <v>0.4</v>
      </c>
      <c r="I2774" s="9">
        <v>3000</v>
      </c>
      <c r="J2774" s="10">
        <v>1200</v>
      </c>
      <c r="K2774" s="10">
        <v>420</v>
      </c>
      <c r="L2774" s="11">
        <v>0.35</v>
      </c>
      <c r="M2774" s="28">
        <v>780</v>
      </c>
    </row>
    <row r="2775" spans="1:13" ht="15.75" customHeight="1" x14ac:dyDescent="0.25">
      <c r="A2775" s="6" t="s">
        <v>23</v>
      </c>
      <c r="B2775" s="6">
        <v>1197831</v>
      </c>
      <c r="C2775" s="7">
        <v>44361</v>
      </c>
      <c r="D2775" s="6" t="s">
        <v>24</v>
      </c>
      <c r="E2775" s="6" t="s">
        <v>100</v>
      </c>
      <c r="F2775" s="6" t="s">
        <v>101</v>
      </c>
      <c r="G2775" s="6" t="s">
        <v>20</v>
      </c>
      <c r="H2775" s="8">
        <v>0.4</v>
      </c>
      <c r="I2775" s="9">
        <v>2750</v>
      </c>
      <c r="J2775" s="10">
        <v>1100</v>
      </c>
      <c r="K2775" s="10">
        <v>385</v>
      </c>
      <c r="L2775" s="11">
        <v>0.35</v>
      </c>
      <c r="M2775" s="28">
        <v>715</v>
      </c>
    </row>
    <row r="2776" spans="1:13" ht="15.75" customHeight="1" x14ac:dyDescent="0.25">
      <c r="A2776" s="6" t="s">
        <v>23</v>
      </c>
      <c r="B2776" s="6">
        <v>1197831</v>
      </c>
      <c r="C2776" s="7">
        <v>44361</v>
      </c>
      <c r="D2776" s="6" t="s">
        <v>24</v>
      </c>
      <c r="E2776" s="6" t="s">
        <v>100</v>
      </c>
      <c r="F2776" s="6" t="s">
        <v>101</v>
      </c>
      <c r="G2776" s="6" t="s">
        <v>21</v>
      </c>
      <c r="H2776" s="8">
        <v>0.54999999999999993</v>
      </c>
      <c r="I2776" s="9">
        <v>2750</v>
      </c>
      <c r="J2776" s="10">
        <v>1512.4999999999998</v>
      </c>
      <c r="K2776" s="10">
        <v>529.37499999999989</v>
      </c>
      <c r="L2776" s="11">
        <v>0.35</v>
      </c>
      <c r="M2776" s="28">
        <v>983.12499999999989</v>
      </c>
    </row>
    <row r="2777" spans="1:13" ht="15.75" customHeight="1" x14ac:dyDescent="0.25">
      <c r="A2777" s="6" t="s">
        <v>23</v>
      </c>
      <c r="B2777" s="6">
        <v>1197831</v>
      </c>
      <c r="C2777" s="7">
        <v>44361</v>
      </c>
      <c r="D2777" s="6" t="s">
        <v>24</v>
      </c>
      <c r="E2777" s="6" t="s">
        <v>100</v>
      </c>
      <c r="F2777" s="6" t="s">
        <v>101</v>
      </c>
      <c r="G2777" s="6" t="s">
        <v>22</v>
      </c>
      <c r="H2777" s="8">
        <v>0.6</v>
      </c>
      <c r="I2777" s="9">
        <v>4500</v>
      </c>
      <c r="J2777" s="10">
        <v>2700</v>
      </c>
      <c r="K2777" s="10">
        <v>944.99999999999989</v>
      </c>
      <c r="L2777" s="11">
        <v>0.35</v>
      </c>
      <c r="M2777" s="28">
        <v>1755</v>
      </c>
    </row>
    <row r="2778" spans="1:13" ht="15.75" customHeight="1" x14ac:dyDescent="0.25">
      <c r="A2778" s="6" t="s">
        <v>23</v>
      </c>
      <c r="B2778" s="6">
        <v>1197831</v>
      </c>
      <c r="C2778" s="7">
        <v>44389</v>
      </c>
      <c r="D2778" s="6" t="s">
        <v>24</v>
      </c>
      <c r="E2778" s="6" t="s">
        <v>100</v>
      </c>
      <c r="F2778" s="6" t="s">
        <v>101</v>
      </c>
      <c r="G2778" s="6" t="s">
        <v>17</v>
      </c>
      <c r="H2778" s="8">
        <v>0.54999999999999993</v>
      </c>
      <c r="I2778" s="9">
        <v>6750</v>
      </c>
      <c r="J2778" s="10">
        <v>3712.4999999999995</v>
      </c>
      <c r="K2778" s="10">
        <v>1299.3749999999998</v>
      </c>
      <c r="L2778" s="11">
        <v>0.35</v>
      </c>
      <c r="M2778" s="28">
        <v>2413.125</v>
      </c>
    </row>
    <row r="2779" spans="1:13" ht="15.75" customHeight="1" x14ac:dyDescent="0.25">
      <c r="A2779" s="6" t="s">
        <v>23</v>
      </c>
      <c r="B2779" s="6">
        <v>1197831</v>
      </c>
      <c r="C2779" s="7">
        <v>44389</v>
      </c>
      <c r="D2779" s="6" t="s">
        <v>24</v>
      </c>
      <c r="E2779" s="6" t="s">
        <v>100</v>
      </c>
      <c r="F2779" s="6" t="s">
        <v>101</v>
      </c>
      <c r="G2779" s="6" t="s">
        <v>18</v>
      </c>
      <c r="H2779" s="8">
        <v>0.5</v>
      </c>
      <c r="I2779" s="9">
        <v>4250</v>
      </c>
      <c r="J2779" s="10">
        <v>2125</v>
      </c>
      <c r="K2779" s="10">
        <v>743.75</v>
      </c>
      <c r="L2779" s="11">
        <v>0.35</v>
      </c>
      <c r="M2779" s="28">
        <v>1381.25</v>
      </c>
    </row>
    <row r="2780" spans="1:13" ht="15.75" customHeight="1" x14ac:dyDescent="0.25">
      <c r="A2780" s="6" t="s">
        <v>23</v>
      </c>
      <c r="B2780" s="6">
        <v>1197831</v>
      </c>
      <c r="C2780" s="7">
        <v>44389</v>
      </c>
      <c r="D2780" s="6" t="s">
        <v>24</v>
      </c>
      <c r="E2780" s="6" t="s">
        <v>100</v>
      </c>
      <c r="F2780" s="6" t="s">
        <v>101</v>
      </c>
      <c r="G2780" s="6" t="s">
        <v>19</v>
      </c>
      <c r="H2780" s="8">
        <v>0.45</v>
      </c>
      <c r="I2780" s="9">
        <v>3500</v>
      </c>
      <c r="J2780" s="10">
        <v>1575</v>
      </c>
      <c r="K2780" s="10">
        <v>551.25</v>
      </c>
      <c r="L2780" s="11">
        <v>0.35</v>
      </c>
      <c r="M2780" s="28">
        <v>1023.75</v>
      </c>
    </row>
    <row r="2781" spans="1:13" ht="15.75" customHeight="1" x14ac:dyDescent="0.25">
      <c r="A2781" s="6" t="s">
        <v>23</v>
      </c>
      <c r="B2781" s="6">
        <v>1197831</v>
      </c>
      <c r="C2781" s="7">
        <v>44389</v>
      </c>
      <c r="D2781" s="6" t="s">
        <v>24</v>
      </c>
      <c r="E2781" s="6" t="s">
        <v>100</v>
      </c>
      <c r="F2781" s="6" t="s">
        <v>101</v>
      </c>
      <c r="G2781" s="6" t="s">
        <v>20</v>
      </c>
      <c r="H2781" s="8">
        <v>0.45</v>
      </c>
      <c r="I2781" s="9">
        <v>3000</v>
      </c>
      <c r="J2781" s="10">
        <v>1350</v>
      </c>
      <c r="K2781" s="10">
        <v>472.49999999999994</v>
      </c>
      <c r="L2781" s="11">
        <v>0.35</v>
      </c>
      <c r="M2781" s="28">
        <v>877.5</v>
      </c>
    </row>
    <row r="2782" spans="1:13" ht="15.75" customHeight="1" x14ac:dyDescent="0.25">
      <c r="A2782" s="6" t="s">
        <v>23</v>
      </c>
      <c r="B2782" s="6">
        <v>1197831</v>
      </c>
      <c r="C2782" s="7">
        <v>44389</v>
      </c>
      <c r="D2782" s="6" t="s">
        <v>24</v>
      </c>
      <c r="E2782" s="6" t="s">
        <v>100</v>
      </c>
      <c r="F2782" s="6" t="s">
        <v>101</v>
      </c>
      <c r="G2782" s="6" t="s">
        <v>21</v>
      </c>
      <c r="H2782" s="8">
        <v>0.6</v>
      </c>
      <c r="I2782" s="9">
        <v>3250</v>
      </c>
      <c r="J2782" s="10">
        <v>1950</v>
      </c>
      <c r="K2782" s="10">
        <v>682.5</v>
      </c>
      <c r="L2782" s="11">
        <v>0.35</v>
      </c>
      <c r="M2782" s="28">
        <v>1267.5</v>
      </c>
    </row>
    <row r="2783" spans="1:13" ht="15.75" customHeight="1" x14ac:dyDescent="0.25">
      <c r="A2783" s="6" t="s">
        <v>23</v>
      </c>
      <c r="B2783" s="6">
        <v>1197831</v>
      </c>
      <c r="C2783" s="7">
        <v>44389</v>
      </c>
      <c r="D2783" s="6" t="s">
        <v>24</v>
      </c>
      <c r="E2783" s="6" t="s">
        <v>100</v>
      </c>
      <c r="F2783" s="6" t="s">
        <v>101</v>
      </c>
      <c r="G2783" s="6" t="s">
        <v>22</v>
      </c>
      <c r="H2783" s="8">
        <v>0.65</v>
      </c>
      <c r="I2783" s="9">
        <v>5000</v>
      </c>
      <c r="J2783" s="10">
        <v>3250</v>
      </c>
      <c r="K2783" s="10">
        <v>1137.5</v>
      </c>
      <c r="L2783" s="11">
        <v>0.35</v>
      </c>
      <c r="M2783" s="28">
        <v>2112.5</v>
      </c>
    </row>
    <row r="2784" spans="1:13" ht="15.75" customHeight="1" x14ac:dyDescent="0.25">
      <c r="A2784" s="6" t="s">
        <v>23</v>
      </c>
      <c r="B2784" s="6">
        <v>1197831</v>
      </c>
      <c r="C2784" s="7">
        <v>44421</v>
      </c>
      <c r="D2784" s="6" t="s">
        <v>24</v>
      </c>
      <c r="E2784" s="6" t="s">
        <v>100</v>
      </c>
      <c r="F2784" s="6" t="s">
        <v>101</v>
      </c>
      <c r="G2784" s="6" t="s">
        <v>17</v>
      </c>
      <c r="H2784" s="8">
        <v>0.6</v>
      </c>
      <c r="I2784" s="9">
        <v>6500</v>
      </c>
      <c r="J2784" s="10">
        <v>3900</v>
      </c>
      <c r="K2784" s="10">
        <v>1365</v>
      </c>
      <c r="L2784" s="11">
        <v>0.35</v>
      </c>
      <c r="M2784" s="28">
        <v>2535</v>
      </c>
    </row>
    <row r="2785" spans="1:13" ht="15.75" customHeight="1" x14ac:dyDescent="0.25">
      <c r="A2785" s="6" t="s">
        <v>23</v>
      </c>
      <c r="B2785" s="6">
        <v>1197831</v>
      </c>
      <c r="C2785" s="7">
        <v>44421</v>
      </c>
      <c r="D2785" s="6" t="s">
        <v>24</v>
      </c>
      <c r="E2785" s="6" t="s">
        <v>100</v>
      </c>
      <c r="F2785" s="6" t="s">
        <v>101</v>
      </c>
      <c r="G2785" s="6" t="s">
        <v>18</v>
      </c>
      <c r="H2785" s="8">
        <v>0.55000000000000004</v>
      </c>
      <c r="I2785" s="9">
        <v>4250</v>
      </c>
      <c r="J2785" s="10">
        <v>2337.5</v>
      </c>
      <c r="K2785" s="10">
        <v>818.125</v>
      </c>
      <c r="L2785" s="11">
        <v>0.35</v>
      </c>
      <c r="M2785" s="28">
        <v>1519.375</v>
      </c>
    </row>
    <row r="2786" spans="1:13" ht="15.75" customHeight="1" x14ac:dyDescent="0.25">
      <c r="A2786" s="6" t="s">
        <v>23</v>
      </c>
      <c r="B2786" s="6">
        <v>1197831</v>
      </c>
      <c r="C2786" s="7">
        <v>44421</v>
      </c>
      <c r="D2786" s="6" t="s">
        <v>24</v>
      </c>
      <c r="E2786" s="6" t="s">
        <v>100</v>
      </c>
      <c r="F2786" s="6" t="s">
        <v>101</v>
      </c>
      <c r="G2786" s="6" t="s">
        <v>19</v>
      </c>
      <c r="H2786" s="8">
        <v>0.5</v>
      </c>
      <c r="I2786" s="9">
        <v>3500</v>
      </c>
      <c r="J2786" s="10">
        <v>1750</v>
      </c>
      <c r="K2786" s="10">
        <v>612.5</v>
      </c>
      <c r="L2786" s="11">
        <v>0.35</v>
      </c>
      <c r="M2786" s="28">
        <v>1137.5</v>
      </c>
    </row>
    <row r="2787" spans="1:13" ht="15.75" customHeight="1" x14ac:dyDescent="0.25">
      <c r="A2787" s="6" t="s">
        <v>23</v>
      </c>
      <c r="B2787" s="6">
        <v>1197831</v>
      </c>
      <c r="C2787" s="7">
        <v>44421</v>
      </c>
      <c r="D2787" s="6" t="s">
        <v>24</v>
      </c>
      <c r="E2787" s="6" t="s">
        <v>100</v>
      </c>
      <c r="F2787" s="6" t="s">
        <v>101</v>
      </c>
      <c r="G2787" s="6" t="s">
        <v>20</v>
      </c>
      <c r="H2787" s="8">
        <v>0.4</v>
      </c>
      <c r="I2787" s="9">
        <v>3000</v>
      </c>
      <c r="J2787" s="10">
        <v>1200</v>
      </c>
      <c r="K2787" s="10">
        <v>420</v>
      </c>
      <c r="L2787" s="11">
        <v>0.35</v>
      </c>
      <c r="M2787" s="28">
        <v>780</v>
      </c>
    </row>
    <row r="2788" spans="1:13" ht="15.75" customHeight="1" x14ac:dyDescent="0.25">
      <c r="A2788" s="6" t="s">
        <v>23</v>
      </c>
      <c r="B2788" s="6">
        <v>1197831</v>
      </c>
      <c r="C2788" s="7">
        <v>44421</v>
      </c>
      <c r="D2788" s="6" t="s">
        <v>24</v>
      </c>
      <c r="E2788" s="6" t="s">
        <v>100</v>
      </c>
      <c r="F2788" s="6" t="s">
        <v>101</v>
      </c>
      <c r="G2788" s="6" t="s">
        <v>21</v>
      </c>
      <c r="H2788" s="8">
        <v>0.5</v>
      </c>
      <c r="I2788" s="9">
        <v>2750</v>
      </c>
      <c r="J2788" s="10">
        <v>1375</v>
      </c>
      <c r="K2788" s="10">
        <v>481.24999999999994</v>
      </c>
      <c r="L2788" s="11">
        <v>0.35</v>
      </c>
      <c r="M2788" s="28">
        <v>893.75</v>
      </c>
    </row>
    <row r="2789" spans="1:13" ht="15.75" customHeight="1" x14ac:dyDescent="0.25">
      <c r="A2789" s="6" t="s">
        <v>23</v>
      </c>
      <c r="B2789" s="6">
        <v>1197831</v>
      </c>
      <c r="C2789" s="7">
        <v>44421</v>
      </c>
      <c r="D2789" s="6" t="s">
        <v>24</v>
      </c>
      <c r="E2789" s="6" t="s">
        <v>100</v>
      </c>
      <c r="F2789" s="6" t="s">
        <v>101</v>
      </c>
      <c r="G2789" s="6" t="s">
        <v>22</v>
      </c>
      <c r="H2789" s="8">
        <v>0.55000000000000004</v>
      </c>
      <c r="I2789" s="9">
        <v>4500</v>
      </c>
      <c r="J2789" s="10">
        <v>2475</v>
      </c>
      <c r="K2789" s="10">
        <v>866.25</v>
      </c>
      <c r="L2789" s="11">
        <v>0.35</v>
      </c>
      <c r="M2789" s="28">
        <v>1608.75</v>
      </c>
    </row>
    <row r="2790" spans="1:13" ht="15.75" customHeight="1" x14ac:dyDescent="0.25">
      <c r="A2790" s="6" t="s">
        <v>23</v>
      </c>
      <c r="B2790" s="6">
        <v>1197831</v>
      </c>
      <c r="C2790" s="7">
        <v>44451</v>
      </c>
      <c r="D2790" s="6" t="s">
        <v>24</v>
      </c>
      <c r="E2790" s="6" t="s">
        <v>100</v>
      </c>
      <c r="F2790" s="6" t="s">
        <v>101</v>
      </c>
      <c r="G2790" s="6" t="s">
        <v>17</v>
      </c>
      <c r="H2790" s="8">
        <v>0.5</v>
      </c>
      <c r="I2790" s="9">
        <v>5500</v>
      </c>
      <c r="J2790" s="10">
        <v>2750</v>
      </c>
      <c r="K2790" s="10">
        <v>962.49999999999989</v>
      </c>
      <c r="L2790" s="11">
        <v>0.35</v>
      </c>
      <c r="M2790" s="28">
        <v>1787.5</v>
      </c>
    </row>
    <row r="2791" spans="1:13" ht="15.75" customHeight="1" x14ac:dyDescent="0.25">
      <c r="A2791" s="6" t="s">
        <v>23</v>
      </c>
      <c r="B2791" s="6">
        <v>1197831</v>
      </c>
      <c r="C2791" s="7">
        <v>44451</v>
      </c>
      <c r="D2791" s="6" t="s">
        <v>24</v>
      </c>
      <c r="E2791" s="6" t="s">
        <v>100</v>
      </c>
      <c r="F2791" s="6" t="s">
        <v>101</v>
      </c>
      <c r="G2791" s="6" t="s">
        <v>18</v>
      </c>
      <c r="H2791" s="8">
        <v>0.40000000000000013</v>
      </c>
      <c r="I2791" s="9">
        <v>3500</v>
      </c>
      <c r="J2791" s="10">
        <v>1400.0000000000005</v>
      </c>
      <c r="K2791" s="10">
        <v>490.00000000000011</v>
      </c>
      <c r="L2791" s="11">
        <v>0.35</v>
      </c>
      <c r="M2791" s="28">
        <v>910.00000000000034</v>
      </c>
    </row>
    <row r="2792" spans="1:13" ht="15.75" customHeight="1" x14ac:dyDescent="0.25">
      <c r="A2792" s="6" t="s">
        <v>23</v>
      </c>
      <c r="B2792" s="6">
        <v>1197831</v>
      </c>
      <c r="C2792" s="7">
        <v>44451</v>
      </c>
      <c r="D2792" s="6" t="s">
        <v>24</v>
      </c>
      <c r="E2792" s="6" t="s">
        <v>100</v>
      </c>
      <c r="F2792" s="6" t="s">
        <v>101</v>
      </c>
      <c r="G2792" s="6" t="s">
        <v>19</v>
      </c>
      <c r="H2792" s="8">
        <v>0.15000000000000008</v>
      </c>
      <c r="I2792" s="9">
        <v>2500</v>
      </c>
      <c r="J2792" s="10">
        <v>375.00000000000017</v>
      </c>
      <c r="K2792" s="10">
        <v>131.25000000000006</v>
      </c>
      <c r="L2792" s="11">
        <v>0.35</v>
      </c>
      <c r="M2792" s="28">
        <v>243.75000000000011</v>
      </c>
    </row>
    <row r="2793" spans="1:13" ht="15.75" customHeight="1" x14ac:dyDescent="0.25">
      <c r="A2793" s="6" t="s">
        <v>23</v>
      </c>
      <c r="B2793" s="6">
        <v>1197831</v>
      </c>
      <c r="C2793" s="7">
        <v>44451</v>
      </c>
      <c r="D2793" s="6" t="s">
        <v>24</v>
      </c>
      <c r="E2793" s="6" t="s">
        <v>100</v>
      </c>
      <c r="F2793" s="6" t="s">
        <v>101</v>
      </c>
      <c r="G2793" s="6" t="s">
        <v>20</v>
      </c>
      <c r="H2793" s="8">
        <v>0.15000000000000008</v>
      </c>
      <c r="I2793" s="9">
        <v>2250</v>
      </c>
      <c r="J2793" s="10">
        <v>337.50000000000017</v>
      </c>
      <c r="K2793" s="10">
        <v>118.12500000000006</v>
      </c>
      <c r="L2793" s="11">
        <v>0.35</v>
      </c>
      <c r="M2793" s="28">
        <v>219.37500000000011</v>
      </c>
    </row>
    <row r="2794" spans="1:13" ht="15.75" customHeight="1" x14ac:dyDescent="0.25">
      <c r="A2794" s="6" t="s">
        <v>23</v>
      </c>
      <c r="B2794" s="6">
        <v>1197831</v>
      </c>
      <c r="C2794" s="7">
        <v>44451</v>
      </c>
      <c r="D2794" s="6" t="s">
        <v>24</v>
      </c>
      <c r="E2794" s="6" t="s">
        <v>100</v>
      </c>
      <c r="F2794" s="6" t="s">
        <v>101</v>
      </c>
      <c r="G2794" s="6" t="s">
        <v>21</v>
      </c>
      <c r="H2794" s="8">
        <v>0.25000000000000006</v>
      </c>
      <c r="I2794" s="9">
        <v>2250</v>
      </c>
      <c r="J2794" s="10">
        <v>562.50000000000011</v>
      </c>
      <c r="K2794" s="10">
        <v>196.87500000000003</v>
      </c>
      <c r="L2794" s="11">
        <v>0.35</v>
      </c>
      <c r="M2794" s="28">
        <v>365.62500000000011</v>
      </c>
    </row>
    <row r="2795" spans="1:13" ht="15.75" customHeight="1" x14ac:dyDescent="0.25">
      <c r="A2795" s="6" t="s">
        <v>23</v>
      </c>
      <c r="B2795" s="6">
        <v>1197831</v>
      </c>
      <c r="C2795" s="7">
        <v>44451</v>
      </c>
      <c r="D2795" s="6" t="s">
        <v>24</v>
      </c>
      <c r="E2795" s="6" t="s">
        <v>100</v>
      </c>
      <c r="F2795" s="6" t="s">
        <v>101</v>
      </c>
      <c r="G2795" s="6" t="s">
        <v>22</v>
      </c>
      <c r="H2795" s="8">
        <v>0.3000000000000001</v>
      </c>
      <c r="I2795" s="9">
        <v>3250</v>
      </c>
      <c r="J2795" s="10">
        <v>975.00000000000034</v>
      </c>
      <c r="K2795" s="10">
        <v>341.25000000000011</v>
      </c>
      <c r="L2795" s="11">
        <v>0.35</v>
      </c>
      <c r="M2795" s="28">
        <v>633.75000000000023</v>
      </c>
    </row>
    <row r="2796" spans="1:13" ht="15.75" customHeight="1" x14ac:dyDescent="0.25">
      <c r="A2796" s="6" t="s">
        <v>23</v>
      </c>
      <c r="B2796" s="6">
        <v>1197831</v>
      </c>
      <c r="C2796" s="7">
        <v>44483</v>
      </c>
      <c r="D2796" s="6" t="s">
        <v>24</v>
      </c>
      <c r="E2796" s="6" t="s">
        <v>100</v>
      </c>
      <c r="F2796" s="6" t="s">
        <v>101</v>
      </c>
      <c r="G2796" s="6" t="s">
        <v>17</v>
      </c>
      <c r="H2796" s="8">
        <v>0.3000000000000001</v>
      </c>
      <c r="I2796" s="9">
        <v>5000</v>
      </c>
      <c r="J2796" s="10">
        <v>1500.0000000000005</v>
      </c>
      <c r="K2796" s="10">
        <v>525.00000000000011</v>
      </c>
      <c r="L2796" s="11">
        <v>0.35</v>
      </c>
      <c r="M2796" s="28">
        <v>975.00000000000034</v>
      </c>
    </row>
    <row r="2797" spans="1:13" ht="15.75" customHeight="1" x14ac:dyDescent="0.25">
      <c r="A2797" s="6" t="s">
        <v>23</v>
      </c>
      <c r="B2797" s="6">
        <v>1197831</v>
      </c>
      <c r="C2797" s="7">
        <v>44483</v>
      </c>
      <c r="D2797" s="6" t="s">
        <v>24</v>
      </c>
      <c r="E2797" s="6" t="s">
        <v>100</v>
      </c>
      <c r="F2797" s="6" t="s">
        <v>101</v>
      </c>
      <c r="G2797" s="6" t="s">
        <v>18</v>
      </c>
      <c r="H2797" s="8">
        <v>0.20000000000000012</v>
      </c>
      <c r="I2797" s="9">
        <v>3250</v>
      </c>
      <c r="J2797" s="10">
        <v>650.00000000000034</v>
      </c>
      <c r="K2797" s="10">
        <v>227.50000000000011</v>
      </c>
      <c r="L2797" s="11">
        <v>0.35</v>
      </c>
      <c r="M2797" s="28">
        <v>422.50000000000023</v>
      </c>
    </row>
    <row r="2798" spans="1:13" ht="15.75" customHeight="1" x14ac:dyDescent="0.25">
      <c r="A2798" s="6" t="s">
        <v>23</v>
      </c>
      <c r="B2798" s="6">
        <v>1197831</v>
      </c>
      <c r="C2798" s="7">
        <v>44483</v>
      </c>
      <c r="D2798" s="6" t="s">
        <v>24</v>
      </c>
      <c r="E2798" s="6" t="s">
        <v>100</v>
      </c>
      <c r="F2798" s="6" t="s">
        <v>101</v>
      </c>
      <c r="G2798" s="6" t="s">
        <v>19</v>
      </c>
      <c r="H2798" s="8">
        <v>0.20000000000000012</v>
      </c>
      <c r="I2798" s="9">
        <v>2000</v>
      </c>
      <c r="J2798" s="10">
        <v>400.00000000000023</v>
      </c>
      <c r="K2798" s="10">
        <v>140.00000000000006</v>
      </c>
      <c r="L2798" s="11">
        <v>0.35</v>
      </c>
      <c r="M2798" s="28">
        <v>260.00000000000017</v>
      </c>
    </row>
    <row r="2799" spans="1:13" ht="15.75" customHeight="1" x14ac:dyDescent="0.25">
      <c r="A2799" s="6" t="s">
        <v>23</v>
      </c>
      <c r="B2799" s="6">
        <v>1197831</v>
      </c>
      <c r="C2799" s="7">
        <v>44483</v>
      </c>
      <c r="D2799" s="6" t="s">
        <v>24</v>
      </c>
      <c r="E2799" s="6" t="s">
        <v>100</v>
      </c>
      <c r="F2799" s="6" t="s">
        <v>101</v>
      </c>
      <c r="G2799" s="6" t="s">
        <v>20</v>
      </c>
      <c r="H2799" s="8">
        <v>0.20000000000000012</v>
      </c>
      <c r="I2799" s="9">
        <v>1750</v>
      </c>
      <c r="J2799" s="10">
        <v>350.00000000000023</v>
      </c>
      <c r="K2799" s="10">
        <v>122.50000000000007</v>
      </c>
      <c r="L2799" s="11">
        <v>0.35</v>
      </c>
      <c r="M2799" s="28">
        <v>227.50000000000017</v>
      </c>
    </row>
    <row r="2800" spans="1:13" ht="15.75" customHeight="1" x14ac:dyDescent="0.25">
      <c r="A2800" s="6" t="s">
        <v>23</v>
      </c>
      <c r="B2800" s="6">
        <v>1197831</v>
      </c>
      <c r="C2800" s="7">
        <v>44483</v>
      </c>
      <c r="D2800" s="6" t="s">
        <v>24</v>
      </c>
      <c r="E2800" s="6" t="s">
        <v>100</v>
      </c>
      <c r="F2800" s="6" t="s">
        <v>101</v>
      </c>
      <c r="G2800" s="6" t="s">
        <v>21</v>
      </c>
      <c r="H2800" s="8">
        <v>0.3000000000000001</v>
      </c>
      <c r="I2800" s="9">
        <v>1750</v>
      </c>
      <c r="J2800" s="10">
        <v>525.00000000000023</v>
      </c>
      <c r="K2800" s="10">
        <v>183.75000000000006</v>
      </c>
      <c r="L2800" s="11">
        <v>0.35</v>
      </c>
      <c r="M2800" s="28">
        <v>341.25000000000017</v>
      </c>
    </row>
    <row r="2801" spans="1:13" ht="15.75" customHeight="1" x14ac:dyDescent="0.25">
      <c r="A2801" s="6" t="s">
        <v>23</v>
      </c>
      <c r="B2801" s="6">
        <v>1197831</v>
      </c>
      <c r="C2801" s="7">
        <v>44483</v>
      </c>
      <c r="D2801" s="6" t="s">
        <v>24</v>
      </c>
      <c r="E2801" s="6" t="s">
        <v>100</v>
      </c>
      <c r="F2801" s="6" t="s">
        <v>101</v>
      </c>
      <c r="G2801" s="6" t="s">
        <v>22</v>
      </c>
      <c r="H2801" s="8">
        <v>0.30000000000000004</v>
      </c>
      <c r="I2801" s="9">
        <v>3000</v>
      </c>
      <c r="J2801" s="10">
        <v>900.00000000000011</v>
      </c>
      <c r="K2801" s="10">
        <v>315</v>
      </c>
      <c r="L2801" s="11">
        <v>0.35</v>
      </c>
      <c r="M2801" s="28">
        <v>585.00000000000011</v>
      </c>
    </row>
    <row r="2802" spans="1:13" ht="15.75" customHeight="1" x14ac:dyDescent="0.25">
      <c r="A2802" s="6" t="s">
        <v>23</v>
      </c>
      <c r="B2802" s="6">
        <v>1197831</v>
      </c>
      <c r="C2802" s="7">
        <v>44513</v>
      </c>
      <c r="D2802" s="6" t="s">
        <v>24</v>
      </c>
      <c r="E2802" s="6" t="s">
        <v>100</v>
      </c>
      <c r="F2802" s="6" t="s">
        <v>101</v>
      </c>
      <c r="G2802" s="6" t="s">
        <v>17</v>
      </c>
      <c r="H2802" s="8">
        <v>0.25000000000000011</v>
      </c>
      <c r="I2802" s="9">
        <v>4500</v>
      </c>
      <c r="J2802" s="10">
        <v>1125.0000000000005</v>
      </c>
      <c r="K2802" s="10">
        <v>393.75000000000011</v>
      </c>
      <c r="L2802" s="11">
        <v>0.35</v>
      </c>
      <c r="M2802" s="28">
        <v>731.25000000000034</v>
      </c>
    </row>
    <row r="2803" spans="1:13" ht="15.75" customHeight="1" x14ac:dyDescent="0.25">
      <c r="A2803" s="6" t="s">
        <v>23</v>
      </c>
      <c r="B2803" s="6">
        <v>1197831</v>
      </c>
      <c r="C2803" s="7">
        <v>44513</v>
      </c>
      <c r="D2803" s="6" t="s">
        <v>24</v>
      </c>
      <c r="E2803" s="6" t="s">
        <v>100</v>
      </c>
      <c r="F2803" s="6" t="s">
        <v>101</v>
      </c>
      <c r="G2803" s="6" t="s">
        <v>18</v>
      </c>
      <c r="H2803" s="8">
        <v>0.15000000000000013</v>
      </c>
      <c r="I2803" s="9">
        <v>2750</v>
      </c>
      <c r="J2803" s="10">
        <v>412.50000000000034</v>
      </c>
      <c r="K2803" s="10">
        <v>144.37500000000011</v>
      </c>
      <c r="L2803" s="11">
        <v>0.35</v>
      </c>
      <c r="M2803" s="28">
        <v>268.12500000000023</v>
      </c>
    </row>
    <row r="2804" spans="1:13" ht="15.75" customHeight="1" x14ac:dyDescent="0.25">
      <c r="A2804" s="6" t="s">
        <v>23</v>
      </c>
      <c r="B2804" s="6">
        <v>1197831</v>
      </c>
      <c r="C2804" s="7">
        <v>44513</v>
      </c>
      <c r="D2804" s="6" t="s">
        <v>24</v>
      </c>
      <c r="E2804" s="6" t="s">
        <v>100</v>
      </c>
      <c r="F2804" s="6" t="s">
        <v>101</v>
      </c>
      <c r="G2804" s="6" t="s">
        <v>19</v>
      </c>
      <c r="H2804" s="8">
        <v>0.25000000000000017</v>
      </c>
      <c r="I2804" s="9">
        <v>2200</v>
      </c>
      <c r="J2804" s="10">
        <v>550.00000000000034</v>
      </c>
      <c r="K2804" s="10">
        <v>192.50000000000011</v>
      </c>
      <c r="L2804" s="11">
        <v>0.35</v>
      </c>
      <c r="M2804" s="28">
        <v>357.50000000000023</v>
      </c>
    </row>
    <row r="2805" spans="1:13" ht="15.75" customHeight="1" x14ac:dyDescent="0.25">
      <c r="A2805" s="6" t="s">
        <v>23</v>
      </c>
      <c r="B2805" s="6">
        <v>1197831</v>
      </c>
      <c r="C2805" s="7">
        <v>44513</v>
      </c>
      <c r="D2805" s="6" t="s">
        <v>24</v>
      </c>
      <c r="E2805" s="6" t="s">
        <v>100</v>
      </c>
      <c r="F2805" s="6" t="s">
        <v>101</v>
      </c>
      <c r="G2805" s="6" t="s">
        <v>20</v>
      </c>
      <c r="H2805" s="8">
        <v>0.55000000000000016</v>
      </c>
      <c r="I2805" s="9">
        <v>2750</v>
      </c>
      <c r="J2805" s="10">
        <v>1512.5000000000005</v>
      </c>
      <c r="K2805" s="10">
        <v>529.37500000000011</v>
      </c>
      <c r="L2805" s="11">
        <v>0.35</v>
      </c>
      <c r="M2805" s="28">
        <v>983.12500000000034</v>
      </c>
    </row>
    <row r="2806" spans="1:13" ht="15.75" customHeight="1" x14ac:dyDescent="0.25">
      <c r="A2806" s="6" t="s">
        <v>23</v>
      </c>
      <c r="B2806" s="6">
        <v>1197831</v>
      </c>
      <c r="C2806" s="7">
        <v>44513</v>
      </c>
      <c r="D2806" s="6" t="s">
        <v>24</v>
      </c>
      <c r="E2806" s="6" t="s">
        <v>100</v>
      </c>
      <c r="F2806" s="6" t="s">
        <v>101</v>
      </c>
      <c r="G2806" s="6" t="s">
        <v>21</v>
      </c>
      <c r="H2806" s="8">
        <v>0.75000000000000011</v>
      </c>
      <c r="I2806" s="9">
        <v>2500</v>
      </c>
      <c r="J2806" s="10">
        <v>1875.0000000000002</v>
      </c>
      <c r="K2806" s="10">
        <v>656.25</v>
      </c>
      <c r="L2806" s="11">
        <v>0.35</v>
      </c>
      <c r="M2806" s="28">
        <v>1218.7500000000002</v>
      </c>
    </row>
    <row r="2807" spans="1:13" ht="15.75" customHeight="1" x14ac:dyDescent="0.25">
      <c r="A2807" s="6" t="s">
        <v>23</v>
      </c>
      <c r="B2807" s="6">
        <v>1197831</v>
      </c>
      <c r="C2807" s="7">
        <v>44513</v>
      </c>
      <c r="D2807" s="6" t="s">
        <v>24</v>
      </c>
      <c r="E2807" s="6" t="s">
        <v>100</v>
      </c>
      <c r="F2807" s="6" t="s">
        <v>101</v>
      </c>
      <c r="G2807" s="6" t="s">
        <v>22</v>
      </c>
      <c r="H2807" s="8">
        <v>0.75</v>
      </c>
      <c r="I2807" s="9">
        <v>3500</v>
      </c>
      <c r="J2807" s="10">
        <v>2625</v>
      </c>
      <c r="K2807" s="10">
        <v>918.74999999999989</v>
      </c>
      <c r="L2807" s="11">
        <v>0.35</v>
      </c>
      <c r="M2807" s="28">
        <v>1706.25</v>
      </c>
    </row>
    <row r="2808" spans="1:13" ht="15.75" customHeight="1" x14ac:dyDescent="0.25">
      <c r="A2808" s="6" t="s">
        <v>23</v>
      </c>
      <c r="B2808" s="6">
        <v>1197831</v>
      </c>
      <c r="C2808" s="7">
        <v>44542</v>
      </c>
      <c r="D2808" s="6" t="s">
        <v>24</v>
      </c>
      <c r="E2808" s="6" t="s">
        <v>100</v>
      </c>
      <c r="F2808" s="6" t="s">
        <v>101</v>
      </c>
      <c r="G2808" s="6" t="s">
        <v>17</v>
      </c>
      <c r="H2808" s="8">
        <v>0.70000000000000007</v>
      </c>
      <c r="I2808" s="9">
        <v>6000</v>
      </c>
      <c r="J2808" s="10">
        <v>4200</v>
      </c>
      <c r="K2808" s="10">
        <v>1470</v>
      </c>
      <c r="L2808" s="11">
        <v>0.35</v>
      </c>
      <c r="M2808" s="28">
        <v>2730</v>
      </c>
    </row>
    <row r="2809" spans="1:13" ht="15.75" customHeight="1" x14ac:dyDescent="0.25">
      <c r="A2809" s="6" t="s">
        <v>23</v>
      </c>
      <c r="B2809" s="6">
        <v>1197831</v>
      </c>
      <c r="C2809" s="7">
        <v>44542</v>
      </c>
      <c r="D2809" s="6" t="s">
        <v>24</v>
      </c>
      <c r="E2809" s="6" t="s">
        <v>100</v>
      </c>
      <c r="F2809" s="6" t="s">
        <v>101</v>
      </c>
      <c r="G2809" s="6" t="s">
        <v>18</v>
      </c>
      <c r="H2809" s="8">
        <v>0.60000000000000009</v>
      </c>
      <c r="I2809" s="9">
        <v>4000</v>
      </c>
      <c r="J2809" s="10">
        <v>2400.0000000000005</v>
      </c>
      <c r="K2809" s="10">
        <v>840.00000000000011</v>
      </c>
      <c r="L2809" s="11">
        <v>0.35</v>
      </c>
      <c r="M2809" s="28">
        <v>1560.0000000000005</v>
      </c>
    </row>
    <row r="2810" spans="1:13" ht="15.75" customHeight="1" x14ac:dyDescent="0.25">
      <c r="A2810" s="6" t="s">
        <v>23</v>
      </c>
      <c r="B2810" s="6">
        <v>1197831</v>
      </c>
      <c r="C2810" s="7">
        <v>44542</v>
      </c>
      <c r="D2810" s="6" t="s">
        <v>24</v>
      </c>
      <c r="E2810" s="6" t="s">
        <v>100</v>
      </c>
      <c r="F2810" s="6" t="s">
        <v>101</v>
      </c>
      <c r="G2810" s="6" t="s">
        <v>19</v>
      </c>
      <c r="H2810" s="8">
        <v>0.60000000000000009</v>
      </c>
      <c r="I2810" s="9">
        <v>3500</v>
      </c>
      <c r="J2810" s="10">
        <v>2100.0000000000005</v>
      </c>
      <c r="K2810" s="10">
        <v>735.00000000000011</v>
      </c>
      <c r="L2810" s="11">
        <v>0.35</v>
      </c>
      <c r="M2810" s="28">
        <v>1365.0000000000005</v>
      </c>
    </row>
    <row r="2811" spans="1:13" ht="15.75" customHeight="1" x14ac:dyDescent="0.25">
      <c r="A2811" s="6" t="s">
        <v>23</v>
      </c>
      <c r="B2811" s="6">
        <v>1197831</v>
      </c>
      <c r="C2811" s="7">
        <v>44542</v>
      </c>
      <c r="D2811" s="6" t="s">
        <v>24</v>
      </c>
      <c r="E2811" s="6" t="s">
        <v>100</v>
      </c>
      <c r="F2811" s="6" t="s">
        <v>101</v>
      </c>
      <c r="G2811" s="6" t="s">
        <v>20</v>
      </c>
      <c r="H2811" s="8">
        <v>0.60000000000000009</v>
      </c>
      <c r="I2811" s="9">
        <v>3000</v>
      </c>
      <c r="J2811" s="10">
        <v>1800.0000000000002</v>
      </c>
      <c r="K2811" s="10">
        <v>630</v>
      </c>
      <c r="L2811" s="11">
        <v>0.35</v>
      </c>
      <c r="M2811" s="28">
        <v>1170.0000000000002</v>
      </c>
    </row>
    <row r="2812" spans="1:13" ht="15.75" customHeight="1" x14ac:dyDescent="0.25">
      <c r="A2812" s="6" t="s">
        <v>23</v>
      </c>
      <c r="B2812" s="6">
        <v>1197831</v>
      </c>
      <c r="C2812" s="7">
        <v>44542</v>
      </c>
      <c r="D2812" s="6" t="s">
        <v>24</v>
      </c>
      <c r="E2812" s="6" t="s">
        <v>100</v>
      </c>
      <c r="F2812" s="6" t="s">
        <v>101</v>
      </c>
      <c r="G2812" s="6" t="s">
        <v>21</v>
      </c>
      <c r="H2812" s="8">
        <v>0.70000000000000007</v>
      </c>
      <c r="I2812" s="9">
        <v>3000</v>
      </c>
      <c r="J2812" s="10">
        <v>2100</v>
      </c>
      <c r="K2812" s="10">
        <v>735</v>
      </c>
      <c r="L2812" s="11">
        <v>0.35</v>
      </c>
      <c r="M2812" s="28">
        <v>1365</v>
      </c>
    </row>
    <row r="2813" spans="1:13" ht="15.75" customHeight="1" x14ac:dyDescent="0.25">
      <c r="A2813" s="6" t="s">
        <v>23</v>
      </c>
      <c r="B2813" s="6">
        <v>1197831</v>
      </c>
      <c r="C2813" s="7">
        <v>44542</v>
      </c>
      <c r="D2813" s="6" t="s">
        <v>24</v>
      </c>
      <c r="E2813" s="6" t="s">
        <v>100</v>
      </c>
      <c r="F2813" s="6" t="s">
        <v>101</v>
      </c>
      <c r="G2813" s="6" t="s">
        <v>22</v>
      </c>
      <c r="H2813" s="8">
        <v>0.75</v>
      </c>
      <c r="I2813" s="9">
        <v>4000</v>
      </c>
      <c r="J2813" s="10">
        <v>3000</v>
      </c>
      <c r="K2813" s="10">
        <v>1050</v>
      </c>
      <c r="L2813" s="11">
        <v>0.35</v>
      </c>
      <c r="M2813" s="28">
        <v>1950</v>
      </c>
    </row>
    <row r="2814" spans="1:13" ht="15.75" customHeight="1" x14ac:dyDescent="0.25">
      <c r="A2814" s="6" t="s">
        <v>14</v>
      </c>
      <c r="B2814" s="6">
        <v>1185732</v>
      </c>
      <c r="C2814" s="7">
        <v>44208</v>
      </c>
      <c r="D2814" s="6" t="s">
        <v>33</v>
      </c>
      <c r="E2814" s="6" t="s">
        <v>102</v>
      </c>
      <c r="F2814" s="6" t="s">
        <v>103</v>
      </c>
      <c r="G2814" s="6" t="s">
        <v>17</v>
      </c>
      <c r="H2814" s="8">
        <v>0.4</v>
      </c>
      <c r="I2814" s="9">
        <v>4750</v>
      </c>
      <c r="J2814" s="10">
        <v>1900</v>
      </c>
      <c r="K2814" s="10">
        <v>665</v>
      </c>
      <c r="L2814" s="11">
        <v>0.35</v>
      </c>
      <c r="M2814" s="28">
        <v>1235</v>
      </c>
    </row>
    <row r="2815" spans="1:13" ht="15.75" customHeight="1" x14ac:dyDescent="0.25">
      <c r="A2815" s="6" t="s">
        <v>14</v>
      </c>
      <c r="B2815" s="6">
        <v>1185732</v>
      </c>
      <c r="C2815" s="7">
        <v>44208</v>
      </c>
      <c r="D2815" s="6" t="s">
        <v>33</v>
      </c>
      <c r="E2815" s="6" t="s">
        <v>102</v>
      </c>
      <c r="F2815" s="6" t="s">
        <v>103</v>
      </c>
      <c r="G2815" s="6" t="s">
        <v>18</v>
      </c>
      <c r="H2815" s="8">
        <v>0.4</v>
      </c>
      <c r="I2815" s="9">
        <v>2750</v>
      </c>
      <c r="J2815" s="10">
        <v>1100</v>
      </c>
      <c r="K2815" s="10">
        <v>330</v>
      </c>
      <c r="L2815" s="11">
        <v>0.3</v>
      </c>
      <c r="M2815" s="28">
        <v>770</v>
      </c>
    </row>
    <row r="2816" spans="1:13" ht="15.75" customHeight="1" x14ac:dyDescent="0.25">
      <c r="A2816" s="6" t="s">
        <v>14</v>
      </c>
      <c r="B2816" s="6">
        <v>1185732</v>
      </c>
      <c r="C2816" s="7">
        <v>44208</v>
      </c>
      <c r="D2816" s="6" t="s">
        <v>33</v>
      </c>
      <c r="E2816" s="6" t="s">
        <v>102</v>
      </c>
      <c r="F2816" s="6" t="s">
        <v>103</v>
      </c>
      <c r="G2816" s="6" t="s">
        <v>19</v>
      </c>
      <c r="H2816" s="8">
        <v>0.30000000000000004</v>
      </c>
      <c r="I2816" s="9">
        <v>2750</v>
      </c>
      <c r="J2816" s="10">
        <v>825.00000000000011</v>
      </c>
      <c r="K2816" s="10">
        <v>247.50000000000003</v>
      </c>
      <c r="L2816" s="11">
        <v>0.3</v>
      </c>
      <c r="M2816" s="28">
        <v>577.50000000000011</v>
      </c>
    </row>
    <row r="2817" spans="1:13" ht="15.75" customHeight="1" x14ac:dyDescent="0.25">
      <c r="A2817" s="6" t="s">
        <v>14</v>
      </c>
      <c r="B2817" s="6">
        <v>1185732</v>
      </c>
      <c r="C2817" s="7">
        <v>44208</v>
      </c>
      <c r="D2817" s="6" t="s">
        <v>33</v>
      </c>
      <c r="E2817" s="6" t="s">
        <v>102</v>
      </c>
      <c r="F2817" s="6" t="s">
        <v>103</v>
      </c>
      <c r="G2817" s="6" t="s">
        <v>20</v>
      </c>
      <c r="H2817" s="8">
        <v>0.35000000000000003</v>
      </c>
      <c r="I2817" s="9">
        <v>1250</v>
      </c>
      <c r="J2817" s="10">
        <v>437.50000000000006</v>
      </c>
      <c r="K2817" s="10">
        <v>131.25</v>
      </c>
      <c r="L2817" s="11">
        <v>0.3</v>
      </c>
      <c r="M2817" s="28">
        <v>306.25000000000006</v>
      </c>
    </row>
    <row r="2818" spans="1:13" ht="15.75" customHeight="1" x14ac:dyDescent="0.25">
      <c r="A2818" s="6" t="s">
        <v>14</v>
      </c>
      <c r="B2818" s="6">
        <v>1185732</v>
      </c>
      <c r="C2818" s="7">
        <v>44208</v>
      </c>
      <c r="D2818" s="6" t="s">
        <v>33</v>
      </c>
      <c r="E2818" s="6" t="s">
        <v>102</v>
      </c>
      <c r="F2818" s="6" t="s">
        <v>103</v>
      </c>
      <c r="G2818" s="6" t="s">
        <v>21</v>
      </c>
      <c r="H2818" s="8">
        <v>0.49999999999999994</v>
      </c>
      <c r="I2818" s="9">
        <v>1750</v>
      </c>
      <c r="J2818" s="10">
        <v>874.99999999999989</v>
      </c>
      <c r="K2818" s="10">
        <v>306.24999999999994</v>
      </c>
      <c r="L2818" s="11">
        <v>0.35</v>
      </c>
      <c r="M2818" s="28">
        <v>568.75</v>
      </c>
    </row>
    <row r="2819" spans="1:13" ht="15.75" customHeight="1" x14ac:dyDescent="0.25">
      <c r="A2819" s="6" t="s">
        <v>14</v>
      </c>
      <c r="B2819" s="6">
        <v>1185732</v>
      </c>
      <c r="C2819" s="7">
        <v>44208</v>
      </c>
      <c r="D2819" s="6" t="s">
        <v>33</v>
      </c>
      <c r="E2819" s="6" t="s">
        <v>102</v>
      </c>
      <c r="F2819" s="6" t="s">
        <v>103</v>
      </c>
      <c r="G2819" s="6" t="s">
        <v>22</v>
      </c>
      <c r="H2819" s="8">
        <v>0.4</v>
      </c>
      <c r="I2819" s="9">
        <v>2750</v>
      </c>
      <c r="J2819" s="10">
        <v>1100</v>
      </c>
      <c r="K2819" s="10">
        <v>440</v>
      </c>
      <c r="L2819" s="11">
        <v>0.4</v>
      </c>
      <c r="M2819" s="28">
        <v>660</v>
      </c>
    </row>
    <row r="2820" spans="1:13" ht="15.75" customHeight="1" x14ac:dyDescent="0.25">
      <c r="A2820" s="6" t="s">
        <v>14</v>
      </c>
      <c r="B2820" s="6">
        <v>1185732</v>
      </c>
      <c r="C2820" s="7">
        <v>44239</v>
      </c>
      <c r="D2820" s="6" t="s">
        <v>33</v>
      </c>
      <c r="E2820" s="6" t="s">
        <v>102</v>
      </c>
      <c r="F2820" s="6" t="s">
        <v>103</v>
      </c>
      <c r="G2820" s="6" t="s">
        <v>17</v>
      </c>
      <c r="H2820" s="8">
        <v>0.4</v>
      </c>
      <c r="I2820" s="9">
        <v>5250</v>
      </c>
      <c r="J2820" s="10">
        <v>2100</v>
      </c>
      <c r="K2820" s="10">
        <v>735</v>
      </c>
      <c r="L2820" s="11">
        <v>0.35</v>
      </c>
      <c r="M2820" s="28">
        <v>1365</v>
      </c>
    </row>
    <row r="2821" spans="1:13" ht="15.75" customHeight="1" x14ac:dyDescent="0.25">
      <c r="A2821" s="6" t="s">
        <v>14</v>
      </c>
      <c r="B2821" s="6">
        <v>1185732</v>
      </c>
      <c r="C2821" s="7">
        <v>44239</v>
      </c>
      <c r="D2821" s="6" t="s">
        <v>33</v>
      </c>
      <c r="E2821" s="6" t="s">
        <v>102</v>
      </c>
      <c r="F2821" s="6" t="s">
        <v>103</v>
      </c>
      <c r="G2821" s="6" t="s">
        <v>18</v>
      </c>
      <c r="H2821" s="8">
        <v>0.4</v>
      </c>
      <c r="I2821" s="9">
        <v>1750</v>
      </c>
      <c r="J2821" s="10">
        <v>700</v>
      </c>
      <c r="K2821" s="10">
        <v>210</v>
      </c>
      <c r="L2821" s="11">
        <v>0.3</v>
      </c>
      <c r="M2821" s="28">
        <v>490</v>
      </c>
    </row>
    <row r="2822" spans="1:13" ht="15.75" customHeight="1" x14ac:dyDescent="0.25">
      <c r="A2822" s="6" t="s">
        <v>14</v>
      </c>
      <c r="B2822" s="6">
        <v>1185732</v>
      </c>
      <c r="C2822" s="7">
        <v>44239</v>
      </c>
      <c r="D2822" s="6" t="s">
        <v>33</v>
      </c>
      <c r="E2822" s="6" t="s">
        <v>102</v>
      </c>
      <c r="F2822" s="6" t="s">
        <v>103</v>
      </c>
      <c r="G2822" s="6" t="s">
        <v>19</v>
      </c>
      <c r="H2822" s="8">
        <v>0.30000000000000004</v>
      </c>
      <c r="I2822" s="9">
        <v>2250</v>
      </c>
      <c r="J2822" s="10">
        <v>675.00000000000011</v>
      </c>
      <c r="K2822" s="10">
        <v>202.50000000000003</v>
      </c>
      <c r="L2822" s="11">
        <v>0.3</v>
      </c>
      <c r="M2822" s="28">
        <v>472.50000000000011</v>
      </c>
    </row>
    <row r="2823" spans="1:13" ht="15.75" customHeight="1" x14ac:dyDescent="0.25">
      <c r="A2823" s="6" t="s">
        <v>14</v>
      </c>
      <c r="B2823" s="6">
        <v>1185732</v>
      </c>
      <c r="C2823" s="7">
        <v>44239</v>
      </c>
      <c r="D2823" s="6" t="s">
        <v>33</v>
      </c>
      <c r="E2823" s="6" t="s">
        <v>102</v>
      </c>
      <c r="F2823" s="6" t="s">
        <v>103</v>
      </c>
      <c r="G2823" s="6" t="s">
        <v>20</v>
      </c>
      <c r="H2823" s="8">
        <v>0.35000000000000003</v>
      </c>
      <c r="I2823" s="9">
        <v>1000</v>
      </c>
      <c r="J2823" s="10">
        <v>350.00000000000006</v>
      </c>
      <c r="K2823" s="10">
        <v>105.00000000000001</v>
      </c>
      <c r="L2823" s="11">
        <v>0.3</v>
      </c>
      <c r="M2823" s="28">
        <v>245.00000000000006</v>
      </c>
    </row>
    <row r="2824" spans="1:13" ht="15.75" customHeight="1" x14ac:dyDescent="0.25">
      <c r="A2824" s="6" t="s">
        <v>14</v>
      </c>
      <c r="B2824" s="6">
        <v>1185732</v>
      </c>
      <c r="C2824" s="7">
        <v>44239</v>
      </c>
      <c r="D2824" s="6" t="s">
        <v>33</v>
      </c>
      <c r="E2824" s="6" t="s">
        <v>102</v>
      </c>
      <c r="F2824" s="6" t="s">
        <v>103</v>
      </c>
      <c r="G2824" s="6" t="s">
        <v>21</v>
      </c>
      <c r="H2824" s="8">
        <v>0.49999999999999994</v>
      </c>
      <c r="I2824" s="9">
        <v>1750</v>
      </c>
      <c r="J2824" s="10">
        <v>874.99999999999989</v>
      </c>
      <c r="K2824" s="10">
        <v>306.24999999999994</v>
      </c>
      <c r="L2824" s="11">
        <v>0.35</v>
      </c>
      <c r="M2824" s="28">
        <v>568.75</v>
      </c>
    </row>
    <row r="2825" spans="1:13" ht="15.75" customHeight="1" x14ac:dyDescent="0.25">
      <c r="A2825" s="6" t="s">
        <v>14</v>
      </c>
      <c r="B2825" s="6">
        <v>1185732</v>
      </c>
      <c r="C2825" s="7">
        <v>44239</v>
      </c>
      <c r="D2825" s="6" t="s">
        <v>33</v>
      </c>
      <c r="E2825" s="6" t="s">
        <v>102</v>
      </c>
      <c r="F2825" s="6" t="s">
        <v>103</v>
      </c>
      <c r="G2825" s="6" t="s">
        <v>22</v>
      </c>
      <c r="H2825" s="8">
        <v>0.35</v>
      </c>
      <c r="I2825" s="9">
        <v>2750</v>
      </c>
      <c r="J2825" s="10">
        <v>962.49999999999989</v>
      </c>
      <c r="K2825" s="10">
        <v>385</v>
      </c>
      <c r="L2825" s="11">
        <v>0.4</v>
      </c>
      <c r="M2825" s="28">
        <v>577.49999999999989</v>
      </c>
    </row>
    <row r="2826" spans="1:13" ht="15.75" customHeight="1" x14ac:dyDescent="0.25">
      <c r="A2826" s="6" t="s">
        <v>14</v>
      </c>
      <c r="B2826" s="6">
        <v>1185732</v>
      </c>
      <c r="C2826" s="7">
        <v>44266</v>
      </c>
      <c r="D2826" s="6" t="s">
        <v>33</v>
      </c>
      <c r="E2826" s="6" t="s">
        <v>102</v>
      </c>
      <c r="F2826" s="6" t="s">
        <v>103</v>
      </c>
      <c r="G2826" s="6" t="s">
        <v>17</v>
      </c>
      <c r="H2826" s="8">
        <v>0.4</v>
      </c>
      <c r="I2826" s="9">
        <v>4950</v>
      </c>
      <c r="J2826" s="10">
        <v>1980</v>
      </c>
      <c r="K2826" s="10">
        <v>693</v>
      </c>
      <c r="L2826" s="11">
        <v>0.35</v>
      </c>
      <c r="M2826" s="28">
        <v>1287</v>
      </c>
    </row>
    <row r="2827" spans="1:13" ht="15.75" customHeight="1" x14ac:dyDescent="0.25">
      <c r="A2827" s="6" t="s">
        <v>14</v>
      </c>
      <c r="B2827" s="6">
        <v>1185732</v>
      </c>
      <c r="C2827" s="7">
        <v>44266</v>
      </c>
      <c r="D2827" s="6" t="s">
        <v>33</v>
      </c>
      <c r="E2827" s="6" t="s">
        <v>102</v>
      </c>
      <c r="F2827" s="6" t="s">
        <v>103</v>
      </c>
      <c r="G2827" s="6" t="s">
        <v>18</v>
      </c>
      <c r="H2827" s="8">
        <v>0.4</v>
      </c>
      <c r="I2827" s="9">
        <v>2000</v>
      </c>
      <c r="J2827" s="10">
        <v>800</v>
      </c>
      <c r="K2827" s="10">
        <v>240</v>
      </c>
      <c r="L2827" s="11">
        <v>0.3</v>
      </c>
      <c r="M2827" s="28">
        <v>560</v>
      </c>
    </row>
    <row r="2828" spans="1:13" ht="15.75" customHeight="1" x14ac:dyDescent="0.25">
      <c r="A2828" s="6" t="s">
        <v>14</v>
      </c>
      <c r="B2828" s="6">
        <v>1185732</v>
      </c>
      <c r="C2828" s="7">
        <v>44266</v>
      </c>
      <c r="D2828" s="6" t="s">
        <v>33</v>
      </c>
      <c r="E2828" s="6" t="s">
        <v>102</v>
      </c>
      <c r="F2828" s="6" t="s">
        <v>103</v>
      </c>
      <c r="G2828" s="6" t="s">
        <v>19</v>
      </c>
      <c r="H2828" s="8">
        <v>0.30000000000000004</v>
      </c>
      <c r="I2828" s="9">
        <v>2250</v>
      </c>
      <c r="J2828" s="10">
        <v>675.00000000000011</v>
      </c>
      <c r="K2828" s="10">
        <v>202.50000000000003</v>
      </c>
      <c r="L2828" s="11">
        <v>0.3</v>
      </c>
      <c r="M2828" s="28">
        <v>472.50000000000011</v>
      </c>
    </row>
    <row r="2829" spans="1:13" ht="15.75" customHeight="1" x14ac:dyDescent="0.25">
      <c r="A2829" s="6" t="s">
        <v>14</v>
      </c>
      <c r="B2829" s="6">
        <v>1185732</v>
      </c>
      <c r="C2829" s="7">
        <v>44266</v>
      </c>
      <c r="D2829" s="6" t="s">
        <v>33</v>
      </c>
      <c r="E2829" s="6" t="s">
        <v>102</v>
      </c>
      <c r="F2829" s="6" t="s">
        <v>103</v>
      </c>
      <c r="G2829" s="6" t="s">
        <v>20</v>
      </c>
      <c r="H2829" s="8">
        <v>0.35</v>
      </c>
      <c r="I2829" s="9">
        <v>750</v>
      </c>
      <c r="J2829" s="10">
        <v>262.5</v>
      </c>
      <c r="K2829" s="10">
        <v>78.75</v>
      </c>
      <c r="L2829" s="11">
        <v>0.3</v>
      </c>
      <c r="M2829" s="28">
        <v>183.75</v>
      </c>
    </row>
    <row r="2830" spans="1:13" ht="15.75" customHeight="1" x14ac:dyDescent="0.25">
      <c r="A2830" s="6" t="s">
        <v>14</v>
      </c>
      <c r="B2830" s="6">
        <v>1185732</v>
      </c>
      <c r="C2830" s="7">
        <v>44266</v>
      </c>
      <c r="D2830" s="6" t="s">
        <v>33</v>
      </c>
      <c r="E2830" s="6" t="s">
        <v>102</v>
      </c>
      <c r="F2830" s="6" t="s">
        <v>103</v>
      </c>
      <c r="G2830" s="6" t="s">
        <v>21</v>
      </c>
      <c r="H2830" s="8">
        <v>0.5</v>
      </c>
      <c r="I2830" s="9">
        <v>1250</v>
      </c>
      <c r="J2830" s="10">
        <v>625</v>
      </c>
      <c r="K2830" s="10">
        <v>218.75</v>
      </c>
      <c r="L2830" s="11">
        <v>0.35</v>
      </c>
      <c r="M2830" s="28">
        <v>406.25</v>
      </c>
    </row>
    <row r="2831" spans="1:13" ht="15.75" customHeight="1" x14ac:dyDescent="0.25">
      <c r="A2831" s="6" t="s">
        <v>14</v>
      </c>
      <c r="B2831" s="6">
        <v>1185732</v>
      </c>
      <c r="C2831" s="7">
        <v>44266</v>
      </c>
      <c r="D2831" s="6" t="s">
        <v>33</v>
      </c>
      <c r="E2831" s="6" t="s">
        <v>102</v>
      </c>
      <c r="F2831" s="6" t="s">
        <v>103</v>
      </c>
      <c r="G2831" s="6" t="s">
        <v>22</v>
      </c>
      <c r="H2831" s="8">
        <v>0.4</v>
      </c>
      <c r="I2831" s="9">
        <v>2250</v>
      </c>
      <c r="J2831" s="10">
        <v>900</v>
      </c>
      <c r="K2831" s="10">
        <v>360</v>
      </c>
      <c r="L2831" s="11">
        <v>0.4</v>
      </c>
      <c r="M2831" s="28">
        <v>540</v>
      </c>
    </row>
    <row r="2832" spans="1:13" ht="15.75" customHeight="1" x14ac:dyDescent="0.25">
      <c r="A2832" s="6" t="s">
        <v>14</v>
      </c>
      <c r="B2832" s="6">
        <v>1185732</v>
      </c>
      <c r="C2832" s="7">
        <v>44298</v>
      </c>
      <c r="D2832" s="6" t="s">
        <v>33</v>
      </c>
      <c r="E2832" s="6" t="s">
        <v>102</v>
      </c>
      <c r="F2832" s="6" t="s">
        <v>103</v>
      </c>
      <c r="G2832" s="6" t="s">
        <v>17</v>
      </c>
      <c r="H2832" s="8">
        <v>0.4</v>
      </c>
      <c r="I2832" s="9">
        <v>4500</v>
      </c>
      <c r="J2832" s="10">
        <v>1800</v>
      </c>
      <c r="K2832" s="10">
        <v>630</v>
      </c>
      <c r="L2832" s="11">
        <v>0.35</v>
      </c>
      <c r="M2832" s="28">
        <v>1170</v>
      </c>
    </row>
    <row r="2833" spans="1:13" ht="15.75" customHeight="1" x14ac:dyDescent="0.25">
      <c r="A2833" s="6" t="s">
        <v>14</v>
      </c>
      <c r="B2833" s="6">
        <v>1185732</v>
      </c>
      <c r="C2833" s="7">
        <v>44298</v>
      </c>
      <c r="D2833" s="6" t="s">
        <v>33</v>
      </c>
      <c r="E2833" s="6" t="s">
        <v>102</v>
      </c>
      <c r="F2833" s="6" t="s">
        <v>103</v>
      </c>
      <c r="G2833" s="6" t="s">
        <v>18</v>
      </c>
      <c r="H2833" s="8">
        <v>0.4</v>
      </c>
      <c r="I2833" s="9">
        <v>1500</v>
      </c>
      <c r="J2833" s="10">
        <v>600</v>
      </c>
      <c r="K2833" s="10">
        <v>180</v>
      </c>
      <c r="L2833" s="11">
        <v>0.3</v>
      </c>
      <c r="M2833" s="28">
        <v>420</v>
      </c>
    </row>
    <row r="2834" spans="1:13" ht="15.75" customHeight="1" x14ac:dyDescent="0.25">
      <c r="A2834" s="6" t="s">
        <v>14</v>
      </c>
      <c r="B2834" s="6">
        <v>1185732</v>
      </c>
      <c r="C2834" s="7">
        <v>44298</v>
      </c>
      <c r="D2834" s="6" t="s">
        <v>33</v>
      </c>
      <c r="E2834" s="6" t="s">
        <v>102</v>
      </c>
      <c r="F2834" s="6" t="s">
        <v>103</v>
      </c>
      <c r="G2834" s="6" t="s">
        <v>19</v>
      </c>
      <c r="H2834" s="8">
        <v>0.30000000000000004</v>
      </c>
      <c r="I2834" s="9">
        <v>1500</v>
      </c>
      <c r="J2834" s="10">
        <v>450.00000000000006</v>
      </c>
      <c r="K2834" s="10">
        <v>135</v>
      </c>
      <c r="L2834" s="11">
        <v>0.3</v>
      </c>
      <c r="M2834" s="28">
        <v>315.00000000000006</v>
      </c>
    </row>
    <row r="2835" spans="1:13" ht="15.75" customHeight="1" x14ac:dyDescent="0.25">
      <c r="A2835" s="6" t="s">
        <v>14</v>
      </c>
      <c r="B2835" s="6">
        <v>1185732</v>
      </c>
      <c r="C2835" s="7">
        <v>44298</v>
      </c>
      <c r="D2835" s="6" t="s">
        <v>33</v>
      </c>
      <c r="E2835" s="6" t="s">
        <v>102</v>
      </c>
      <c r="F2835" s="6" t="s">
        <v>103</v>
      </c>
      <c r="G2835" s="6" t="s">
        <v>20</v>
      </c>
      <c r="H2835" s="8">
        <v>0.35</v>
      </c>
      <c r="I2835" s="9">
        <v>750</v>
      </c>
      <c r="J2835" s="10">
        <v>262.5</v>
      </c>
      <c r="K2835" s="10">
        <v>78.75</v>
      </c>
      <c r="L2835" s="11">
        <v>0.3</v>
      </c>
      <c r="M2835" s="28">
        <v>183.75</v>
      </c>
    </row>
    <row r="2836" spans="1:13" ht="15.75" customHeight="1" x14ac:dyDescent="0.25">
      <c r="A2836" s="6" t="s">
        <v>14</v>
      </c>
      <c r="B2836" s="6">
        <v>1185732</v>
      </c>
      <c r="C2836" s="7">
        <v>44298</v>
      </c>
      <c r="D2836" s="6" t="s">
        <v>33</v>
      </c>
      <c r="E2836" s="6" t="s">
        <v>102</v>
      </c>
      <c r="F2836" s="6" t="s">
        <v>103</v>
      </c>
      <c r="G2836" s="6" t="s">
        <v>21</v>
      </c>
      <c r="H2836" s="8">
        <v>0.6</v>
      </c>
      <c r="I2836" s="9">
        <v>1000</v>
      </c>
      <c r="J2836" s="10">
        <v>600</v>
      </c>
      <c r="K2836" s="10">
        <v>210</v>
      </c>
      <c r="L2836" s="11">
        <v>0.35</v>
      </c>
      <c r="M2836" s="28">
        <v>390</v>
      </c>
    </row>
    <row r="2837" spans="1:13" ht="15.75" customHeight="1" x14ac:dyDescent="0.25">
      <c r="A2837" s="6" t="s">
        <v>14</v>
      </c>
      <c r="B2837" s="6">
        <v>1185732</v>
      </c>
      <c r="C2837" s="7">
        <v>44298</v>
      </c>
      <c r="D2837" s="6" t="s">
        <v>33</v>
      </c>
      <c r="E2837" s="6" t="s">
        <v>102</v>
      </c>
      <c r="F2837" s="6" t="s">
        <v>103</v>
      </c>
      <c r="G2837" s="6" t="s">
        <v>22</v>
      </c>
      <c r="H2837" s="8">
        <v>0.5</v>
      </c>
      <c r="I2837" s="9">
        <v>2250</v>
      </c>
      <c r="J2837" s="10">
        <v>1125</v>
      </c>
      <c r="K2837" s="10">
        <v>450</v>
      </c>
      <c r="L2837" s="11">
        <v>0.4</v>
      </c>
      <c r="M2837" s="28">
        <v>675</v>
      </c>
    </row>
    <row r="2838" spans="1:13" ht="15.75" customHeight="1" x14ac:dyDescent="0.25">
      <c r="A2838" s="6" t="s">
        <v>14</v>
      </c>
      <c r="B2838" s="6">
        <v>1185732</v>
      </c>
      <c r="C2838" s="7">
        <v>44329</v>
      </c>
      <c r="D2838" s="6" t="s">
        <v>33</v>
      </c>
      <c r="E2838" s="6" t="s">
        <v>102</v>
      </c>
      <c r="F2838" s="6" t="s">
        <v>103</v>
      </c>
      <c r="G2838" s="6" t="s">
        <v>17</v>
      </c>
      <c r="H2838" s="8">
        <v>0.6</v>
      </c>
      <c r="I2838" s="9">
        <v>4950</v>
      </c>
      <c r="J2838" s="10">
        <v>2970</v>
      </c>
      <c r="K2838" s="10">
        <v>1039.5</v>
      </c>
      <c r="L2838" s="11">
        <v>0.35</v>
      </c>
      <c r="M2838" s="28">
        <v>1930.5</v>
      </c>
    </row>
    <row r="2839" spans="1:13" ht="15.75" customHeight="1" x14ac:dyDescent="0.25">
      <c r="A2839" s="6" t="s">
        <v>14</v>
      </c>
      <c r="B2839" s="6">
        <v>1185732</v>
      </c>
      <c r="C2839" s="7">
        <v>44329</v>
      </c>
      <c r="D2839" s="6" t="s">
        <v>33</v>
      </c>
      <c r="E2839" s="6" t="s">
        <v>102</v>
      </c>
      <c r="F2839" s="6" t="s">
        <v>103</v>
      </c>
      <c r="G2839" s="6" t="s">
        <v>18</v>
      </c>
      <c r="H2839" s="8">
        <v>0.5</v>
      </c>
      <c r="I2839" s="9">
        <v>2000</v>
      </c>
      <c r="J2839" s="10">
        <v>1000</v>
      </c>
      <c r="K2839" s="10">
        <v>300</v>
      </c>
      <c r="L2839" s="11">
        <v>0.3</v>
      </c>
      <c r="M2839" s="28">
        <v>700</v>
      </c>
    </row>
    <row r="2840" spans="1:13" ht="15.75" customHeight="1" x14ac:dyDescent="0.25">
      <c r="A2840" s="6" t="s">
        <v>14</v>
      </c>
      <c r="B2840" s="6">
        <v>1185732</v>
      </c>
      <c r="C2840" s="7">
        <v>44329</v>
      </c>
      <c r="D2840" s="6" t="s">
        <v>33</v>
      </c>
      <c r="E2840" s="6" t="s">
        <v>102</v>
      </c>
      <c r="F2840" s="6" t="s">
        <v>103</v>
      </c>
      <c r="G2840" s="6" t="s">
        <v>19</v>
      </c>
      <c r="H2840" s="8">
        <v>0.45</v>
      </c>
      <c r="I2840" s="9">
        <v>1750</v>
      </c>
      <c r="J2840" s="10">
        <v>787.5</v>
      </c>
      <c r="K2840" s="10">
        <v>236.25</v>
      </c>
      <c r="L2840" s="11">
        <v>0.3</v>
      </c>
      <c r="M2840" s="28">
        <v>551.25</v>
      </c>
    </row>
    <row r="2841" spans="1:13" ht="15.75" customHeight="1" x14ac:dyDescent="0.25">
      <c r="A2841" s="6" t="s">
        <v>14</v>
      </c>
      <c r="B2841" s="6">
        <v>1185732</v>
      </c>
      <c r="C2841" s="7">
        <v>44329</v>
      </c>
      <c r="D2841" s="6" t="s">
        <v>33</v>
      </c>
      <c r="E2841" s="6" t="s">
        <v>102</v>
      </c>
      <c r="F2841" s="6" t="s">
        <v>103</v>
      </c>
      <c r="G2841" s="6" t="s">
        <v>20</v>
      </c>
      <c r="H2841" s="8">
        <v>0.45</v>
      </c>
      <c r="I2841" s="9">
        <v>1000</v>
      </c>
      <c r="J2841" s="10">
        <v>450</v>
      </c>
      <c r="K2841" s="10">
        <v>135</v>
      </c>
      <c r="L2841" s="11">
        <v>0.3</v>
      </c>
      <c r="M2841" s="28">
        <v>315</v>
      </c>
    </row>
    <row r="2842" spans="1:13" ht="15.75" customHeight="1" x14ac:dyDescent="0.25">
      <c r="A2842" s="6" t="s">
        <v>14</v>
      </c>
      <c r="B2842" s="6">
        <v>1185732</v>
      </c>
      <c r="C2842" s="7">
        <v>44329</v>
      </c>
      <c r="D2842" s="6" t="s">
        <v>33</v>
      </c>
      <c r="E2842" s="6" t="s">
        <v>102</v>
      </c>
      <c r="F2842" s="6" t="s">
        <v>103</v>
      </c>
      <c r="G2842" s="6" t="s">
        <v>21</v>
      </c>
      <c r="H2842" s="8">
        <v>0.54999999999999993</v>
      </c>
      <c r="I2842" s="9">
        <v>1250</v>
      </c>
      <c r="J2842" s="10">
        <v>687.49999999999989</v>
      </c>
      <c r="K2842" s="10">
        <v>240.62499999999994</v>
      </c>
      <c r="L2842" s="11">
        <v>0.35</v>
      </c>
      <c r="M2842" s="28">
        <v>446.87499999999994</v>
      </c>
    </row>
    <row r="2843" spans="1:13" ht="15.75" customHeight="1" x14ac:dyDescent="0.25">
      <c r="A2843" s="6" t="s">
        <v>14</v>
      </c>
      <c r="B2843" s="6">
        <v>1185732</v>
      </c>
      <c r="C2843" s="7">
        <v>44329</v>
      </c>
      <c r="D2843" s="6" t="s">
        <v>33</v>
      </c>
      <c r="E2843" s="6" t="s">
        <v>102</v>
      </c>
      <c r="F2843" s="6" t="s">
        <v>103</v>
      </c>
      <c r="G2843" s="6" t="s">
        <v>22</v>
      </c>
      <c r="H2843" s="8">
        <v>0.6</v>
      </c>
      <c r="I2843" s="9">
        <v>2500</v>
      </c>
      <c r="J2843" s="10">
        <v>1500</v>
      </c>
      <c r="K2843" s="10">
        <v>600</v>
      </c>
      <c r="L2843" s="11">
        <v>0.4</v>
      </c>
      <c r="M2843" s="28">
        <v>900</v>
      </c>
    </row>
    <row r="2844" spans="1:13" ht="15.75" customHeight="1" x14ac:dyDescent="0.25">
      <c r="A2844" s="6" t="s">
        <v>14</v>
      </c>
      <c r="B2844" s="6">
        <v>1185732</v>
      </c>
      <c r="C2844" s="7">
        <v>44359</v>
      </c>
      <c r="D2844" s="6" t="s">
        <v>33</v>
      </c>
      <c r="E2844" s="6" t="s">
        <v>102</v>
      </c>
      <c r="F2844" s="6" t="s">
        <v>103</v>
      </c>
      <c r="G2844" s="6" t="s">
        <v>17</v>
      </c>
      <c r="H2844" s="8">
        <v>0.45</v>
      </c>
      <c r="I2844" s="9">
        <v>5000</v>
      </c>
      <c r="J2844" s="10">
        <v>2250</v>
      </c>
      <c r="K2844" s="10">
        <v>787.5</v>
      </c>
      <c r="L2844" s="11">
        <v>0.35</v>
      </c>
      <c r="M2844" s="28">
        <v>1462.5</v>
      </c>
    </row>
    <row r="2845" spans="1:13" ht="15.75" customHeight="1" x14ac:dyDescent="0.25">
      <c r="A2845" s="6" t="s">
        <v>14</v>
      </c>
      <c r="B2845" s="6">
        <v>1185732</v>
      </c>
      <c r="C2845" s="7">
        <v>44359</v>
      </c>
      <c r="D2845" s="6" t="s">
        <v>33</v>
      </c>
      <c r="E2845" s="6" t="s">
        <v>102</v>
      </c>
      <c r="F2845" s="6" t="s">
        <v>103</v>
      </c>
      <c r="G2845" s="6" t="s">
        <v>18</v>
      </c>
      <c r="H2845" s="8">
        <v>0.40000000000000008</v>
      </c>
      <c r="I2845" s="9">
        <v>2500</v>
      </c>
      <c r="J2845" s="10">
        <v>1000.0000000000002</v>
      </c>
      <c r="K2845" s="10">
        <v>300.00000000000006</v>
      </c>
      <c r="L2845" s="11">
        <v>0.3</v>
      </c>
      <c r="M2845" s="28">
        <v>700.00000000000023</v>
      </c>
    </row>
    <row r="2846" spans="1:13" ht="15.75" customHeight="1" x14ac:dyDescent="0.25">
      <c r="A2846" s="6" t="s">
        <v>14</v>
      </c>
      <c r="B2846" s="6">
        <v>1185732</v>
      </c>
      <c r="C2846" s="7">
        <v>44359</v>
      </c>
      <c r="D2846" s="6" t="s">
        <v>33</v>
      </c>
      <c r="E2846" s="6" t="s">
        <v>102</v>
      </c>
      <c r="F2846" s="6" t="s">
        <v>103</v>
      </c>
      <c r="G2846" s="6" t="s">
        <v>19</v>
      </c>
      <c r="H2846" s="8">
        <v>0.35000000000000003</v>
      </c>
      <c r="I2846" s="9">
        <v>2000</v>
      </c>
      <c r="J2846" s="10">
        <v>700.00000000000011</v>
      </c>
      <c r="K2846" s="10">
        <v>210.00000000000003</v>
      </c>
      <c r="L2846" s="11">
        <v>0.3</v>
      </c>
      <c r="M2846" s="28">
        <v>490.00000000000011</v>
      </c>
    </row>
    <row r="2847" spans="1:13" ht="15.75" customHeight="1" x14ac:dyDescent="0.25">
      <c r="A2847" s="6" t="s">
        <v>14</v>
      </c>
      <c r="B2847" s="6">
        <v>1185732</v>
      </c>
      <c r="C2847" s="7">
        <v>44359</v>
      </c>
      <c r="D2847" s="6" t="s">
        <v>33</v>
      </c>
      <c r="E2847" s="6" t="s">
        <v>102</v>
      </c>
      <c r="F2847" s="6" t="s">
        <v>103</v>
      </c>
      <c r="G2847" s="6" t="s">
        <v>20</v>
      </c>
      <c r="H2847" s="8">
        <v>0.35000000000000003</v>
      </c>
      <c r="I2847" s="9">
        <v>1750</v>
      </c>
      <c r="J2847" s="10">
        <v>612.50000000000011</v>
      </c>
      <c r="K2847" s="10">
        <v>183.75000000000003</v>
      </c>
      <c r="L2847" s="11">
        <v>0.3</v>
      </c>
      <c r="M2847" s="28">
        <v>428.75000000000011</v>
      </c>
    </row>
    <row r="2848" spans="1:13" ht="15.75" customHeight="1" x14ac:dyDescent="0.25">
      <c r="A2848" s="6" t="s">
        <v>14</v>
      </c>
      <c r="B2848" s="6">
        <v>1185732</v>
      </c>
      <c r="C2848" s="7">
        <v>44359</v>
      </c>
      <c r="D2848" s="6" t="s">
        <v>33</v>
      </c>
      <c r="E2848" s="6" t="s">
        <v>102</v>
      </c>
      <c r="F2848" s="6" t="s">
        <v>103</v>
      </c>
      <c r="G2848" s="6" t="s">
        <v>21</v>
      </c>
      <c r="H2848" s="8">
        <v>0.45</v>
      </c>
      <c r="I2848" s="9">
        <v>1750</v>
      </c>
      <c r="J2848" s="10">
        <v>787.5</v>
      </c>
      <c r="K2848" s="10">
        <v>275.625</v>
      </c>
      <c r="L2848" s="11">
        <v>0.35</v>
      </c>
      <c r="M2848" s="28">
        <v>511.875</v>
      </c>
    </row>
    <row r="2849" spans="1:13" ht="15.75" customHeight="1" x14ac:dyDescent="0.25">
      <c r="A2849" s="6" t="s">
        <v>14</v>
      </c>
      <c r="B2849" s="6">
        <v>1185732</v>
      </c>
      <c r="C2849" s="7">
        <v>44359</v>
      </c>
      <c r="D2849" s="6" t="s">
        <v>33</v>
      </c>
      <c r="E2849" s="6" t="s">
        <v>102</v>
      </c>
      <c r="F2849" s="6" t="s">
        <v>103</v>
      </c>
      <c r="G2849" s="6" t="s">
        <v>22</v>
      </c>
      <c r="H2849" s="8">
        <v>0.55000000000000004</v>
      </c>
      <c r="I2849" s="9">
        <v>3250</v>
      </c>
      <c r="J2849" s="10">
        <v>1787.5000000000002</v>
      </c>
      <c r="K2849" s="10">
        <v>715.00000000000011</v>
      </c>
      <c r="L2849" s="11">
        <v>0.4</v>
      </c>
      <c r="M2849" s="28">
        <v>1072.5</v>
      </c>
    </row>
    <row r="2850" spans="1:13" ht="15.75" customHeight="1" x14ac:dyDescent="0.25">
      <c r="A2850" s="6" t="s">
        <v>14</v>
      </c>
      <c r="B2850" s="6">
        <v>1185732</v>
      </c>
      <c r="C2850" s="7">
        <v>44388</v>
      </c>
      <c r="D2850" s="6" t="s">
        <v>33</v>
      </c>
      <c r="E2850" s="6" t="s">
        <v>102</v>
      </c>
      <c r="F2850" s="6" t="s">
        <v>103</v>
      </c>
      <c r="G2850" s="6" t="s">
        <v>17</v>
      </c>
      <c r="H2850" s="8">
        <v>0.5</v>
      </c>
      <c r="I2850" s="9">
        <v>5500</v>
      </c>
      <c r="J2850" s="10">
        <v>2750</v>
      </c>
      <c r="K2850" s="10">
        <v>962.49999999999989</v>
      </c>
      <c r="L2850" s="11">
        <v>0.35</v>
      </c>
      <c r="M2850" s="28">
        <v>1787.5</v>
      </c>
    </row>
    <row r="2851" spans="1:13" ht="15.75" customHeight="1" x14ac:dyDescent="0.25">
      <c r="A2851" s="6" t="s">
        <v>14</v>
      </c>
      <c r="B2851" s="6">
        <v>1185732</v>
      </c>
      <c r="C2851" s="7">
        <v>44388</v>
      </c>
      <c r="D2851" s="6" t="s">
        <v>33</v>
      </c>
      <c r="E2851" s="6" t="s">
        <v>102</v>
      </c>
      <c r="F2851" s="6" t="s">
        <v>103</v>
      </c>
      <c r="G2851" s="6" t="s">
        <v>18</v>
      </c>
      <c r="H2851" s="8">
        <v>0.45000000000000007</v>
      </c>
      <c r="I2851" s="9">
        <v>3000</v>
      </c>
      <c r="J2851" s="10">
        <v>1350.0000000000002</v>
      </c>
      <c r="K2851" s="10">
        <v>405.00000000000006</v>
      </c>
      <c r="L2851" s="11">
        <v>0.3</v>
      </c>
      <c r="M2851" s="28">
        <v>945.00000000000023</v>
      </c>
    </row>
    <row r="2852" spans="1:13" ht="15.75" customHeight="1" x14ac:dyDescent="0.25">
      <c r="A2852" s="6" t="s">
        <v>14</v>
      </c>
      <c r="B2852" s="6">
        <v>1185732</v>
      </c>
      <c r="C2852" s="7">
        <v>44388</v>
      </c>
      <c r="D2852" s="6" t="s">
        <v>33</v>
      </c>
      <c r="E2852" s="6" t="s">
        <v>102</v>
      </c>
      <c r="F2852" s="6" t="s">
        <v>103</v>
      </c>
      <c r="G2852" s="6" t="s">
        <v>19</v>
      </c>
      <c r="H2852" s="8">
        <v>0.4</v>
      </c>
      <c r="I2852" s="9">
        <v>2250</v>
      </c>
      <c r="J2852" s="10">
        <v>900</v>
      </c>
      <c r="K2852" s="10">
        <v>270</v>
      </c>
      <c r="L2852" s="11">
        <v>0.3</v>
      </c>
      <c r="M2852" s="28">
        <v>630</v>
      </c>
    </row>
    <row r="2853" spans="1:13" ht="15.75" customHeight="1" x14ac:dyDescent="0.25">
      <c r="A2853" s="6" t="s">
        <v>14</v>
      </c>
      <c r="B2853" s="6">
        <v>1185732</v>
      </c>
      <c r="C2853" s="7">
        <v>44388</v>
      </c>
      <c r="D2853" s="6" t="s">
        <v>33</v>
      </c>
      <c r="E2853" s="6" t="s">
        <v>102</v>
      </c>
      <c r="F2853" s="6" t="s">
        <v>103</v>
      </c>
      <c r="G2853" s="6" t="s">
        <v>20</v>
      </c>
      <c r="H2853" s="8">
        <v>0.4</v>
      </c>
      <c r="I2853" s="9">
        <v>1750</v>
      </c>
      <c r="J2853" s="10">
        <v>700</v>
      </c>
      <c r="K2853" s="10">
        <v>210</v>
      </c>
      <c r="L2853" s="11">
        <v>0.3</v>
      </c>
      <c r="M2853" s="28">
        <v>490</v>
      </c>
    </row>
    <row r="2854" spans="1:13" ht="15.75" customHeight="1" x14ac:dyDescent="0.25">
      <c r="A2854" s="6" t="s">
        <v>14</v>
      </c>
      <c r="B2854" s="6">
        <v>1185732</v>
      </c>
      <c r="C2854" s="7">
        <v>44388</v>
      </c>
      <c r="D2854" s="6" t="s">
        <v>33</v>
      </c>
      <c r="E2854" s="6" t="s">
        <v>102</v>
      </c>
      <c r="F2854" s="6" t="s">
        <v>103</v>
      </c>
      <c r="G2854" s="6" t="s">
        <v>21</v>
      </c>
      <c r="H2854" s="8">
        <v>0.5</v>
      </c>
      <c r="I2854" s="9">
        <v>2000</v>
      </c>
      <c r="J2854" s="10">
        <v>1000</v>
      </c>
      <c r="K2854" s="10">
        <v>350</v>
      </c>
      <c r="L2854" s="11">
        <v>0.35</v>
      </c>
      <c r="M2854" s="28">
        <v>650</v>
      </c>
    </row>
    <row r="2855" spans="1:13" ht="15.75" customHeight="1" x14ac:dyDescent="0.25">
      <c r="A2855" s="6" t="s">
        <v>14</v>
      </c>
      <c r="B2855" s="6">
        <v>1185732</v>
      </c>
      <c r="C2855" s="7">
        <v>44388</v>
      </c>
      <c r="D2855" s="6" t="s">
        <v>33</v>
      </c>
      <c r="E2855" s="6" t="s">
        <v>102</v>
      </c>
      <c r="F2855" s="6" t="s">
        <v>103</v>
      </c>
      <c r="G2855" s="6" t="s">
        <v>22</v>
      </c>
      <c r="H2855" s="8">
        <v>0.55000000000000004</v>
      </c>
      <c r="I2855" s="9">
        <v>3750</v>
      </c>
      <c r="J2855" s="10">
        <v>2062.5</v>
      </c>
      <c r="K2855" s="10">
        <v>825</v>
      </c>
      <c r="L2855" s="11">
        <v>0.4</v>
      </c>
      <c r="M2855" s="28">
        <v>1237.5</v>
      </c>
    </row>
    <row r="2856" spans="1:13" ht="15.75" customHeight="1" x14ac:dyDescent="0.25">
      <c r="A2856" s="6" t="s">
        <v>14</v>
      </c>
      <c r="B2856" s="6">
        <v>1185732</v>
      </c>
      <c r="C2856" s="7">
        <v>44420</v>
      </c>
      <c r="D2856" s="6" t="s">
        <v>33</v>
      </c>
      <c r="E2856" s="6" t="s">
        <v>102</v>
      </c>
      <c r="F2856" s="6" t="s">
        <v>103</v>
      </c>
      <c r="G2856" s="6" t="s">
        <v>17</v>
      </c>
      <c r="H2856" s="8">
        <v>0.5</v>
      </c>
      <c r="I2856" s="9">
        <v>5250</v>
      </c>
      <c r="J2856" s="10">
        <v>2625</v>
      </c>
      <c r="K2856" s="10">
        <v>918.74999999999989</v>
      </c>
      <c r="L2856" s="11">
        <v>0.35</v>
      </c>
      <c r="M2856" s="28">
        <v>1706.25</v>
      </c>
    </row>
    <row r="2857" spans="1:13" ht="15.75" customHeight="1" x14ac:dyDescent="0.25">
      <c r="A2857" s="6" t="s">
        <v>14</v>
      </c>
      <c r="B2857" s="6">
        <v>1185732</v>
      </c>
      <c r="C2857" s="7">
        <v>44420</v>
      </c>
      <c r="D2857" s="6" t="s">
        <v>33</v>
      </c>
      <c r="E2857" s="6" t="s">
        <v>102</v>
      </c>
      <c r="F2857" s="6" t="s">
        <v>103</v>
      </c>
      <c r="G2857" s="6" t="s">
        <v>18</v>
      </c>
      <c r="H2857" s="8">
        <v>0.45000000000000007</v>
      </c>
      <c r="I2857" s="9">
        <v>3000</v>
      </c>
      <c r="J2857" s="10">
        <v>1350.0000000000002</v>
      </c>
      <c r="K2857" s="10">
        <v>405.00000000000006</v>
      </c>
      <c r="L2857" s="11">
        <v>0.3</v>
      </c>
      <c r="M2857" s="28">
        <v>945.00000000000023</v>
      </c>
    </row>
    <row r="2858" spans="1:13" ht="15.75" customHeight="1" x14ac:dyDescent="0.25">
      <c r="A2858" s="6" t="s">
        <v>14</v>
      </c>
      <c r="B2858" s="6">
        <v>1185732</v>
      </c>
      <c r="C2858" s="7">
        <v>44420</v>
      </c>
      <c r="D2858" s="6" t="s">
        <v>33</v>
      </c>
      <c r="E2858" s="6" t="s">
        <v>102</v>
      </c>
      <c r="F2858" s="6" t="s">
        <v>103</v>
      </c>
      <c r="G2858" s="6" t="s">
        <v>19</v>
      </c>
      <c r="H2858" s="8">
        <v>0.4</v>
      </c>
      <c r="I2858" s="9">
        <v>2250</v>
      </c>
      <c r="J2858" s="10">
        <v>900</v>
      </c>
      <c r="K2858" s="10">
        <v>270</v>
      </c>
      <c r="L2858" s="11">
        <v>0.3</v>
      </c>
      <c r="M2858" s="28">
        <v>630</v>
      </c>
    </row>
    <row r="2859" spans="1:13" ht="15.75" customHeight="1" x14ac:dyDescent="0.25">
      <c r="A2859" s="6" t="s">
        <v>14</v>
      </c>
      <c r="B2859" s="6">
        <v>1185732</v>
      </c>
      <c r="C2859" s="7">
        <v>44420</v>
      </c>
      <c r="D2859" s="6" t="s">
        <v>33</v>
      </c>
      <c r="E2859" s="6" t="s">
        <v>102</v>
      </c>
      <c r="F2859" s="6" t="s">
        <v>103</v>
      </c>
      <c r="G2859" s="6" t="s">
        <v>20</v>
      </c>
      <c r="H2859" s="8">
        <v>0.4</v>
      </c>
      <c r="I2859" s="9">
        <v>2000</v>
      </c>
      <c r="J2859" s="10">
        <v>800</v>
      </c>
      <c r="K2859" s="10">
        <v>240</v>
      </c>
      <c r="L2859" s="11">
        <v>0.3</v>
      </c>
      <c r="M2859" s="28">
        <v>560</v>
      </c>
    </row>
    <row r="2860" spans="1:13" ht="15.75" customHeight="1" x14ac:dyDescent="0.25">
      <c r="A2860" s="6" t="s">
        <v>14</v>
      </c>
      <c r="B2860" s="6">
        <v>1185732</v>
      </c>
      <c r="C2860" s="7">
        <v>44420</v>
      </c>
      <c r="D2860" s="6" t="s">
        <v>33</v>
      </c>
      <c r="E2860" s="6" t="s">
        <v>102</v>
      </c>
      <c r="F2860" s="6" t="s">
        <v>103</v>
      </c>
      <c r="G2860" s="6" t="s">
        <v>21</v>
      </c>
      <c r="H2860" s="8">
        <v>0.5</v>
      </c>
      <c r="I2860" s="9">
        <v>1750</v>
      </c>
      <c r="J2860" s="10">
        <v>875</v>
      </c>
      <c r="K2860" s="10">
        <v>306.25</v>
      </c>
      <c r="L2860" s="11">
        <v>0.35</v>
      </c>
      <c r="M2860" s="28">
        <v>568.75</v>
      </c>
    </row>
    <row r="2861" spans="1:13" ht="15.75" customHeight="1" x14ac:dyDescent="0.25">
      <c r="A2861" s="6" t="s">
        <v>14</v>
      </c>
      <c r="B2861" s="6">
        <v>1185732</v>
      </c>
      <c r="C2861" s="7">
        <v>44420</v>
      </c>
      <c r="D2861" s="6" t="s">
        <v>33</v>
      </c>
      <c r="E2861" s="6" t="s">
        <v>102</v>
      </c>
      <c r="F2861" s="6" t="s">
        <v>103</v>
      </c>
      <c r="G2861" s="6" t="s">
        <v>22</v>
      </c>
      <c r="H2861" s="8">
        <v>0.55000000000000004</v>
      </c>
      <c r="I2861" s="9">
        <v>3500</v>
      </c>
      <c r="J2861" s="10">
        <v>1925.0000000000002</v>
      </c>
      <c r="K2861" s="10">
        <v>770.00000000000011</v>
      </c>
      <c r="L2861" s="11">
        <v>0.4</v>
      </c>
      <c r="M2861" s="28">
        <v>1155</v>
      </c>
    </row>
    <row r="2862" spans="1:13" ht="15.75" customHeight="1" x14ac:dyDescent="0.25">
      <c r="A2862" s="6" t="s">
        <v>14</v>
      </c>
      <c r="B2862" s="6">
        <v>1185732</v>
      </c>
      <c r="C2862" s="7">
        <v>44452</v>
      </c>
      <c r="D2862" s="6" t="s">
        <v>33</v>
      </c>
      <c r="E2862" s="6" t="s">
        <v>102</v>
      </c>
      <c r="F2862" s="6" t="s">
        <v>103</v>
      </c>
      <c r="G2862" s="6" t="s">
        <v>17</v>
      </c>
      <c r="H2862" s="8">
        <v>0.45</v>
      </c>
      <c r="I2862" s="9">
        <v>4750</v>
      </c>
      <c r="J2862" s="10">
        <v>2137.5</v>
      </c>
      <c r="K2862" s="10">
        <v>748.125</v>
      </c>
      <c r="L2862" s="11">
        <v>0.35</v>
      </c>
      <c r="M2862" s="28">
        <v>1389.375</v>
      </c>
    </row>
    <row r="2863" spans="1:13" ht="15.75" customHeight="1" x14ac:dyDescent="0.25">
      <c r="A2863" s="6" t="s">
        <v>14</v>
      </c>
      <c r="B2863" s="6">
        <v>1185732</v>
      </c>
      <c r="C2863" s="7">
        <v>44452</v>
      </c>
      <c r="D2863" s="6" t="s">
        <v>33</v>
      </c>
      <c r="E2863" s="6" t="s">
        <v>102</v>
      </c>
      <c r="F2863" s="6" t="s">
        <v>103</v>
      </c>
      <c r="G2863" s="6" t="s">
        <v>18</v>
      </c>
      <c r="H2863" s="8">
        <v>0.40000000000000008</v>
      </c>
      <c r="I2863" s="9">
        <v>2750</v>
      </c>
      <c r="J2863" s="10">
        <v>1100.0000000000002</v>
      </c>
      <c r="K2863" s="10">
        <v>330.00000000000006</v>
      </c>
      <c r="L2863" s="11">
        <v>0.3</v>
      </c>
      <c r="M2863" s="28">
        <v>770.00000000000023</v>
      </c>
    </row>
    <row r="2864" spans="1:13" ht="15.75" customHeight="1" x14ac:dyDescent="0.25">
      <c r="A2864" s="6" t="s">
        <v>14</v>
      </c>
      <c r="B2864" s="6">
        <v>1185732</v>
      </c>
      <c r="C2864" s="7">
        <v>44452</v>
      </c>
      <c r="D2864" s="6" t="s">
        <v>33</v>
      </c>
      <c r="E2864" s="6" t="s">
        <v>102</v>
      </c>
      <c r="F2864" s="6" t="s">
        <v>103</v>
      </c>
      <c r="G2864" s="6" t="s">
        <v>19</v>
      </c>
      <c r="H2864" s="8">
        <v>0.35000000000000003</v>
      </c>
      <c r="I2864" s="9">
        <v>1750</v>
      </c>
      <c r="J2864" s="10">
        <v>612.50000000000011</v>
      </c>
      <c r="K2864" s="10">
        <v>183.75000000000003</v>
      </c>
      <c r="L2864" s="11">
        <v>0.3</v>
      </c>
      <c r="M2864" s="28">
        <v>428.75000000000011</v>
      </c>
    </row>
    <row r="2865" spans="1:13" ht="15.75" customHeight="1" x14ac:dyDescent="0.25">
      <c r="A2865" s="6" t="s">
        <v>14</v>
      </c>
      <c r="B2865" s="6">
        <v>1185732</v>
      </c>
      <c r="C2865" s="7">
        <v>44452</v>
      </c>
      <c r="D2865" s="6" t="s">
        <v>33</v>
      </c>
      <c r="E2865" s="6" t="s">
        <v>102</v>
      </c>
      <c r="F2865" s="6" t="s">
        <v>103</v>
      </c>
      <c r="G2865" s="6" t="s">
        <v>20</v>
      </c>
      <c r="H2865" s="8">
        <v>0.35000000000000003</v>
      </c>
      <c r="I2865" s="9">
        <v>1500</v>
      </c>
      <c r="J2865" s="10">
        <v>525</v>
      </c>
      <c r="K2865" s="10">
        <v>157.5</v>
      </c>
      <c r="L2865" s="11">
        <v>0.3</v>
      </c>
      <c r="M2865" s="28">
        <v>367.5</v>
      </c>
    </row>
    <row r="2866" spans="1:13" ht="15.75" customHeight="1" x14ac:dyDescent="0.25">
      <c r="A2866" s="6" t="s">
        <v>14</v>
      </c>
      <c r="B2866" s="6">
        <v>1185732</v>
      </c>
      <c r="C2866" s="7">
        <v>44452</v>
      </c>
      <c r="D2866" s="6" t="s">
        <v>33</v>
      </c>
      <c r="E2866" s="6" t="s">
        <v>102</v>
      </c>
      <c r="F2866" s="6" t="s">
        <v>103</v>
      </c>
      <c r="G2866" s="6" t="s">
        <v>21</v>
      </c>
      <c r="H2866" s="8">
        <v>0.45</v>
      </c>
      <c r="I2866" s="9">
        <v>1500</v>
      </c>
      <c r="J2866" s="10">
        <v>675</v>
      </c>
      <c r="K2866" s="10">
        <v>236.24999999999997</v>
      </c>
      <c r="L2866" s="11">
        <v>0.35</v>
      </c>
      <c r="M2866" s="28">
        <v>438.75</v>
      </c>
    </row>
    <row r="2867" spans="1:13" ht="15.75" customHeight="1" x14ac:dyDescent="0.25">
      <c r="A2867" s="6" t="s">
        <v>14</v>
      </c>
      <c r="B2867" s="6">
        <v>1185732</v>
      </c>
      <c r="C2867" s="7">
        <v>44452</v>
      </c>
      <c r="D2867" s="6" t="s">
        <v>33</v>
      </c>
      <c r="E2867" s="6" t="s">
        <v>102</v>
      </c>
      <c r="F2867" s="6" t="s">
        <v>103</v>
      </c>
      <c r="G2867" s="6" t="s">
        <v>22</v>
      </c>
      <c r="H2867" s="8">
        <v>0.5</v>
      </c>
      <c r="I2867" s="9">
        <v>2250</v>
      </c>
      <c r="J2867" s="10">
        <v>1125</v>
      </c>
      <c r="K2867" s="10">
        <v>450</v>
      </c>
      <c r="L2867" s="11">
        <v>0.4</v>
      </c>
      <c r="M2867" s="28">
        <v>675</v>
      </c>
    </row>
    <row r="2868" spans="1:13" ht="15.75" customHeight="1" x14ac:dyDescent="0.25">
      <c r="A2868" s="6" t="s">
        <v>14</v>
      </c>
      <c r="B2868" s="6">
        <v>1185732</v>
      </c>
      <c r="C2868" s="7">
        <v>44481</v>
      </c>
      <c r="D2868" s="6" t="s">
        <v>33</v>
      </c>
      <c r="E2868" s="6" t="s">
        <v>102</v>
      </c>
      <c r="F2868" s="6" t="s">
        <v>103</v>
      </c>
      <c r="G2868" s="6" t="s">
        <v>17</v>
      </c>
      <c r="H2868" s="8">
        <v>0.54999999999999993</v>
      </c>
      <c r="I2868" s="9">
        <v>4000</v>
      </c>
      <c r="J2868" s="10">
        <v>2199.9999999999995</v>
      </c>
      <c r="K2868" s="10">
        <v>769.99999999999977</v>
      </c>
      <c r="L2868" s="11">
        <v>0.35</v>
      </c>
      <c r="M2868" s="28">
        <v>1429.9999999999998</v>
      </c>
    </row>
    <row r="2869" spans="1:13" ht="15.75" customHeight="1" x14ac:dyDescent="0.25">
      <c r="A2869" s="6" t="s">
        <v>14</v>
      </c>
      <c r="B2869" s="6">
        <v>1185732</v>
      </c>
      <c r="C2869" s="7">
        <v>44481</v>
      </c>
      <c r="D2869" s="6" t="s">
        <v>33</v>
      </c>
      <c r="E2869" s="6" t="s">
        <v>102</v>
      </c>
      <c r="F2869" s="6" t="s">
        <v>103</v>
      </c>
      <c r="G2869" s="6" t="s">
        <v>18</v>
      </c>
      <c r="H2869" s="8">
        <v>0.45</v>
      </c>
      <c r="I2869" s="9">
        <v>2500</v>
      </c>
      <c r="J2869" s="10">
        <v>1125</v>
      </c>
      <c r="K2869" s="10">
        <v>337.5</v>
      </c>
      <c r="L2869" s="11">
        <v>0.3</v>
      </c>
      <c r="M2869" s="28">
        <v>787.5</v>
      </c>
    </row>
    <row r="2870" spans="1:13" ht="15.75" customHeight="1" x14ac:dyDescent="0.25">
      <c r="A2870" s="6" t="s">
        <v>14</v>
      </c>
      <c r="B2870" s="6">
        <v>1185732</v>
      </c>
      <c r="C2870" s="7">
        <v>44481</v>
      </c>
      <c r="D2870" s="6" t="s">
        <v>33</v>
      </c>
      <c r="E2870" s="6" t="s">
        <v>102</v>
      </c>
      <c r="F2870" s="6" t="s">
        <v>103</v>
      </c>
      <c r="G2870" s="6" t="s">
        <v>19</v>
      </c>
      <c r="H2870" s="8">
        <v>0.45</v>
      </c>
      <c r="I2870" s="9">
        <v>1500</v>
      </c>
      <c r="J2870" s="10">
        <v>675</v>
      </c>
      <c r="K2870" s="10">
        <v>202.5</v>
      </c>
      <c r="L2870" s="11">
        <v>0.3</v>
      </c>
      <c r="M2870" s="28">
        <v>472.5</v>
      </c>
    </row>
    <row r="2871" spans="1:13" ht="15.75" customHeight="1" x14ac:dyDescent="0.25">
      <c r="A2871" s="6" t="s">
        <v>14</v>
      </c>
      <c r="B2871" s="6">
        <v>1185732</v>
      </c>
      <c r="C2871" s="7">
        <v>44481</v>
      </c>
      <c r="D2871" s="6" t="s">
        <v>33</v>
      </c>
      <c r="E2871" s="6" t="s">
        <v>102</v>
      </c>
      <c r="F2871" s="6" t="s">
        <v>103</v>
      </c>
      <c r="G2871" s="6" t="s">
        <v>20</v>
      </c>
      <c r="H2871" s="8">
        <v>0.45</v>
      </c>
      <c r="I2871" s="9">
        <v>1250</v>
      </c>
      <c r="J2871" s="10">
        <v>562.5</v>
      </c>
      <c r="K2871" s="10">
        <v>168.75</v>
      </c>
      <c r="L2871" s="11">
        <v>0.3</v>
      </c>
      <c r="M2871" s="28">
        <v>393.75</v>
      </c>
    </row>
    <row r="2872" spans="1:13" ht="15.75" customHeight="1" x14ac:dyDescent="0.25">
      <c r="A2872" s="6" t="s">
        <v>14</v>
      </c>
      <c r="B2872" s="6">
        <v>1185732</v>
      </c>
      <c r="C2872" s="7">
        <v>44481</v>
      </c>
      <c r="D2872" s="6" t="s">
        <v>33</v>
      </c>
      <c r="E2872" s="6" t="s">
        <v>102</v>
      </c>
      <c r="F2872" s="6" t="s">
        <v>103</v>
      </c>
      <c r="G2872" s="6" t="s">
        <v>21</v>
      </c>
      <c r="H2872" s="8">
        <v>0.54999999999999993</v>
      </c>
      <c r="I2872" s="9">
        <v>1250</v>
      </c>
      <c r="J2872" s="10">
        <v>687.49999999999989</v>
      </c>
      <c r="K2872" s="10">
        <v>240.62499999999994</v>
      </c>
      <c r="L2872" s="11">
        <v>0.35</v>
      </c>
      <c r="M2872" s="28">
        <v>446.87499999999994</v>
      </c>
    </row>
    <row r="2873" spans="1:13" ht="15.75" customHeight="1" x14ac:dyDescent="0.25">
      <c r="A2873" s="6" t="s">
        <v>14</v>
      </c>
      <c r="B2873" s="6">
        <v>1185732</v>
      </c>
      <c r="C2873" s="7">
        <v>44481</v>
      </c>
      <c r="D2873" s="6" t="s">
        <v>33</v>
      </c>
      <c r="E2873" s="6" t="s">
        <v>102</v>
      </c>
      <c r="F2873" s="6" t="s">
        <v>103</v>
      </c>
      <c r="G2873" s="6" t="s">
        <v>22</v>
      </c>
      <c r="H2873" s="8">
        <v>0.59999999999999987</v>
      </c>
      <c r="I2873" s="9">
        <v>2500</v>
      </c>
      <c r="J2873" s="10">
        <v>1499.9999999999998</v>
      </c>
      <c r="K2873" s="10">
        <v>599.99999999999989</v>
      </c>
      <c r="L2873" s="11">
        <v>0.4</v>
      </c>
      <c r="M2873" s="28">
        <v>899.99999999999989</v>
      </c>
    </row>
    <row r="2874" spans="1:13" ht="15.75" customHeight="1" x14ac:dyDescent="0.25">
      <c r="A2874" s="6" t="s">
        <v>14</v>
      </c>
      <c r="B2874" s="6">
        <v>1185732</v>
      </c>
      <c r="C2874" s="7">
        <v>44512</v>
      </c>
      <c r="D2874" s="6" t="s">
        <v>33</v>
      </c>
      <c r="E2874" s="6" t="s">
        <v>102</v>
      </c>
      <c r="F2874" s="6" t="s">
        <v>103</v>
      </c>
      <c r="G2874" s="6" t="s">
        <v>17</v>
      </c>
      <c r="H2874" s="8">
        <v>0.54999999999999993</v>
      </c>
      <c r="I2874" s="9">
        <v>4000</v>
      </c>
      <c r="J2874" s="10">
        <v>2199.9999999999995</v>
      </c>
      <c r="K2874" s="10">
        <v>769.99999999999977</v>
      </c>
      <c r="L2874" s="11">
        <v>0.35</v>
      </c>
      <c r="M2874" s="28">
        <v>1429.9999999999998</v>
      </c>
    </row>
    <row r="2875" spans="1:13" ht="15.75" customHeight="1" x14ac:dyDescent="0.25">
      <c r="A2875" s="6" t="s">
        <v>14</v>
      </c>
      <c r="B2875" s="6">
        <v>1185732</v>
      </c>
      <c r="C2875" s="7">
        <v>44512</v>
      </c>
      <c r="D2875" s="6" t="s">
        <v>33</v>
      </c>
      <c r="E2875" s="6" t="s">
        <v>102</v>
      </c>
      <c r="F2875" s="6" t="s">
        <v>103</v>
      </c>
      <c r="G2875" s="6" t="s">
        <v>18</v>
      </c>
      <c r="H2875" s="8">
        <v>0.45</v>
      </c>
      <c r="I2875" s="9">
        <v>2500</v>
      </c>
      <c r="J2875" s="10">
        <v>1125</v>
      </c>
      <c r="K2875" s="10">
        <v>337.5</v>
      </c>
      <c r="L2875" s="11">
        <v>0.3</v>
      </c>
      <c r="M2875" s="28">
        <v>787.5</v>
      </c>
    </row>
    <row r="2876" spans="1:13" ht="15.75" customHeight="1" x14ac:dyDescent="0.25">
      <c r="A2876" s="6" t="s">
        <v>14</v>
      </c>
      <c r="B2876" s="6">
        <v>1185732</v>
      </c>
      <c r="C2876" s="7">
        <v>44512</v>
      </c>
      <c r="D2876" s="6" t="s">
        <v>33</v>
      </c>
      <c r="E2876" s="6" t="s">
        <v>102</v>
      </c>
      <c r="F2876" s="6" t="s">
        <v>103</v>
      </c>
      <c r="G2876" s="6" t="s">
        <v>19</v>
      </c>
      <c r="H2876" s="8">
        <v>0.45</v>
      </c>
      <c r="I2876" s="9">
        <v>1950</v>
      </c>
      <c r="J2876" s="10">
        <v>877.5</v>
      </c>
      <c r="K2876" s="10">
        <v>263.25</v>
      </c>
      <c r="L2876" s="11">
        <v>0.3</v>
      </c>
      <c r="M2876" s="28">
        <v>614.25</v>
      </c>
    </row>
    <row r="2877" spans="1:13" ht="15.75" customHeight="1" x14ac:dyDescent="0.25">
      <c r="A2877" s="6" t="s">
        <v>14</v>
      </c>
      <c r="B2877" s="6">
        <v>1185732</v>
      </c>
      <c r="C2877" s="7">
        <v>44512</v>
      </c>
      <c r="D2877" s="6" t="s">
        <v>33</v>
      </c>
      <c r="E2877" s="6" t="s">
        <v>102</v>
      </c>
      <c r="F2877" s="6" t="s">
        <v>103</v>
      </c>
      <c r="G2877" s="6" t="s">
        <v>20</v>
      </c>
      <c r="H2877" s="8">
        <v>0.45</v>
      </c>
      <c r="I2877" s="9">
        <v>1750</v>
      </c>
      <c r="J2877" s="10">
        <v>787.5</v>
      </c>
      <c r="K2877" s="10">
        <v>236.25</v>
      </c>
      <c r="L2877" s="11">
        <v>0.3</v>
      </c>
      <c r="M2877" s="28">
        <v>551.25</v>
      </c>
    </row>
    <row r="2878" spans="1:13" ht="15.75" customHeight="1" x14ac:dyDescent="0.25">
      <c r="A2878" s="6" t="s">
        <v>14</v>
      </c>
      <c r="B2878" s="6">
        <v>1185732</v>
      </c>
      <c r="C2878" s="7">
        <v>44512</v>
      </c>
      <c r="D2878" s="6" t="s">
        <v>33</v>
      </c>
      <c r="E2878" s="6" t="s">
        <v>102</v>
      </c>
      <c r="F2878" s="6" t="s">
        <v>103</v>
      </c>
      <c r="G2878" s="6" t="s">
        <v>21</v>
      </c>
      <c r="H2878" s="8">
        <v>0.6</v>
      </c>
      <c r="I2878" s="9">
        <v>1500</v>
      </c>
      <c r="J2878" s="10">
        <v>900</v>
      </c>
      <c r="K2878" s="10">
        <v>315</v>
      </c>
      <c r="L2878" s="11">
        <v>0.35</v>
      </c>
      <c r="M2878" s="28">
        <v>585</v>
      </c>
    </row>
    <row r="2879" spans="1:13" ht="15.75" customHeight="1" x14ac:dyDescent="0.25">
      <c r="A2879" s="6" t="s">
        <v>14</v>
      </c>
      <c r="B2879" s="6">
        <v>1185732</v>
      </c>
      <c r="C2879" s="7">
        <v>44512</v>
      </c>
      <c r="D2879" s="6" t="s">
        <v>33</v>
      </c>
      <c r="E2879" s="6" t="s">
        <v>102</v>
      </c>
      <c r="F2879" s="6" t="s">
        <v>103</v>
      </c>
      <c r="G2879" s="6" t="s">
        <v>22</v>
      </c>
      <c r="H2879" s="8">
        <v>0.64999999999999991</v>
      </c>
      <c r="I2879" s="9">
        <v>2500</v>
      </c>
      <c r="J2879" s="10">
        <v>1624.9999999999998</v>
      </c>
      <c r="K2879" s="10">
        <v>650</v>
      </c>
      <c r="L2879" s="11">
        <v>0.4</v>
      </c>
      <c r="M2879" s="28">
        <v>974.99999999999977</v>
      </c>
    </row>
    <row r="2880" spans="1:13" ht="15.75" customHeight="1" x14ac:dyDescent="0.25">
      <c r="A2880" s="6" t="s">
        <v>14</v>
      </c>
      <c r="B2880" s="6">
        <v>1185732</v>
      </c>
      <c r="C2880" s="7">
        <v>44541</v>
      </c>
      <c r="D2880" s="6" t="s">
        <v>33</v>
      </c>
      <c r="E2880" s="6" t="s">
        <v>102</v>
      </c>
      <c r="F2880" s="6" t="s">
        <v>103</v>
      </c>
      <c r="G2880" s="6" t="s">
        <v>17</v>
      </c>
      <c r="H2880" s="8">
        <v>0.6</v>
      </c>
      <c r="I2880" s="9">
        <v>5000</v>
      </c>
      <c r="J2880" s="10">
        <v>3000</v>
      </c>
      <c r="K2880" s="10">
        <v>1050</v>
      </c>
      <c r="L2880" s="11">
        <v>0.35</v>
      </c>
      <c r="M2880" s="28">
        <v>1950</v>
      </c>
    </row>
    <row r="2881" spans="1:13" ht="15.75" customHeight="1" x14ac:dyDescent="0.25">
      <c r="A2881" s="6" t="s">
        <v>14</v>
      </c>
      <c r="B2881" s="6">
        <v>1185732</v>
      </c>
      <c r="C2881" s="7">
        <v>44541</v>
      </c>
      <c r="D2881" s="6" t="s">
        <v>33</v>
      </c>
      <c r="E2881" s="6" t="s">
        <v>102</v>
      </c>
      <c r="F2881" s="6" t="s">
        <v>103</v>
      </c>
      <c r="G2881" s="6" t="s">
        <v>18</v>
      </c>
      <c r="H2881" s="8">
        <v>0.5</v>
      </c>
      <c r="I2881" s="9">
        <v>3000</v>
      </c>
      <c r="J2881" s="10">
        <v>1500</v>
      </c>
      <c r="K2881" s="10">
        <v>450</v>
      </c>
      <c r="L2881" s="11">
        <v>0.3</v>
      </c>
      <c r="M2881" s="28">
        <v>1050</v>
      </c>
    </row>
    <row r="2882" spans="1:13" ht="15.75" customHeight="1" x14ac:dyDescent="0.25">
      <c r="A2882" s="6" t="s">
        <v>14</v>
      </c>
      <c r="B2882" s="6">
        <v>1185732</v>
      </c>
      <c r="C2882" s="7">
        <v>44541</v>
      </c>
      <c r="D2882" s="6" t="s">
        <v>33</v>
      </c>
      <c r="E2882" s="6" t="s">
        <v>102</v>
      </c>
      <c r="F2882" s="6" t="s">
        <v>103</v>
      </c>
      <c r="G2882" s="6" t="s">
        <v>19</v>
      </c>
      <c r="H2882" s="8">
        <v>0.5</v>
      </c>
      <c r="I2882" s="9">
        <v>2500</v>
      </c>
      <c r="J2882" s="10">
        <v>1250</v>
      </c>
      <c r="K2882" s="10">
        <v>375</v>
      </c>
      <c r="L2882" s="11">
        <v>0.3</v>
      </c>
      <c r="M2882" s="28">
        <v>875</v>
      </c>
    </row>
    <row r="2883" spans="1:13" ht="15.75" customHeight="1" x14ac:dyDescent="0.25">
      <c r="A2883" s="6" t="s">
        <v>14</v>
      </c>
      <c r="B2883" s="6">
        <v>1185732</v>
      </c>
      <c r="C2883" s="7">
        <v>44541</v>
      </c>
      <c r="D2883" s="6" t="s">
        <v>33</v>
      </c>
      <c r="E2883" s="6" t="s">
        <v>102</v>
      </c>
      <c r="F2883" s="6" t="s">
        <v>103</v>
      </c>
      <c r="G2883" s="6" t="s">
        <v>20</v>
      </c>
      <c r="H2883" s="8">
        <v>0.5</v>
      </c>
      <c r="I2883" s="9">
        <v>2000</v>
      </c>
      <c r="J2883" s="10">
        <v>1000</v>
      </c>
      <c r="K2883" s="10">
        <v>300</v>
      </c>
      <c r="L2883" s="11">
        <v>0.3</v>
      </c>
      <c r="M2883" s="28">
        <v>700</v>
      </c>
    </row>
    <row r="2884" spans="1:13" ht="15.75" customHeight="1" x14ac:dyDescent="0.25">
      <c r="A2884" s="6" t="s">
        <v>14</v>
      </c>
      <c r="B2884" s="6">
        <v>1185732</v>
      </c>
      <c r="C2884" s="7">
        <v>44541</v>
      </c>
      <c r="D2884" s="6" t="s">
        <v>33</v>
      </c>
      <c r="E2884" s="6" t="s">
        <v>102</v>
      </c>
      <c r="F2884" s="6" t="s">
        <v>103</v>
      </c>
      <c r="G2884" s="6" t="s">
        <v>21</v>
      </c>
      <c r="H2884" s="8">
        <v>0.6</v>
      </c>
      <c r="I2884" s="9">
        <v>2000</v>
      </c>
      <c r="J2884" s="10">
        <v>1200</v>
      </c>
      <c r="K2884" s="10">
        <v>420</v>
      </c>
      <c r="L2884" s="11">
        <v>0.35</v>
      </c>
      <c r="M2884" s="28">
        <v>780</v>
      </c>
    </row>
    <row r="2885" spans="1:13" ht="15.75" customHeight="1" x14ac:dyDescent="0.25">
      <c r="A2885" s="6" t="s">
        <v>14</v>
      </c>
      <c r="B2885" s="6">
        <v>1185732</v>
      </c>
      <c r="C2885" s="7">
        <v>44541</v>
      </c>
      <c r="D2885" s="6" t="s">
        <v>33</v>
      </c>
      <c r="E2885" s="6" t="s">
        <v>102</v>
      </c>
      <c r="F2885" s="6" t="s">
        <v>103</v>
      </c>
      <c r="G2885" s="6" t="s">
        <v>22</v>
      </c>
      <c r="H2885" s="8">
        <v>0.64999999999999991</v>
      </c>
      <c r="I2885" s="9">
        <v>3000</v>
      </c>
      <c r="J2885" s="10">
        <v>1949.9999999999998</v>
      </c>
      <c r="K2885" s="10">
        <v>780</v>
      </c>
      <c r="L2885" s="11">
        <v>0.4</v>
      </c>
      <c r="M2885" s="28">
        <v>1169.9999999999998</v>
      </c>
    </row>
    <row r="2886" spans="1:13" ht="15.75" customHeight="1" x14ac:dyDescent="0.25">
      <c r="A2886" s="6" t="s">
        <v>14</v>
      </c>
      <c r="B2886" s="6">
        <v>1185732</v>
      </c>
      <c r="C2886" s="7">
        <v>44205</v>
      </c>
      <c r="D2886" s="6" t="s">
        <v>33</v>
      </c>
      <c r="E2886" s="6" t="s">
        <v>104</v>
      </c>
      <c r="F2886" s="6" t="s">
        <v>105</v>
      </c>
      <c r="G2886" s="6" t="s">
        <v>17</v>
      </c>
      <c r="H2886" s="8">
        <v>0.35000000000000003</v>
      </c>
      <c r="I2886" s="9">
        <v>4750</v>
      </c>
      <c r="J2886" s="10">
        <v>1662.5000000000002</v>
      </c>
      <c r="K2886" s="10">
        <v>581.875</v>
      </c>
      <c r="L2886" s="11">
        <v>0.35</v>
      </c>
      <c r="M2886" s="28">
        <v>1080.6250000000002</v>
      </c>
    </row>
    <row r="2887" spans="1:13" ht="15.75" customHeight="1" x14ac:dyDescent="0.25">
      <c r="A2887" s="6" t="s">
        <v>14</v>
      </c>
      <c r="B2887" s="6">
        <v>1185732</v>
      </c>
      <c r="C2887" s="7">
        <v>44205</v>
      </c>
      <c r="D2887" s="6" t="s">
        <v>33</v>
      </c>
      <c r="E2887" s="6" t="s">
        <v>104</v>
      </c>
      <c r="F2887" s="6" t="s">
        <v>105</v>
      </c>
      <c r="G2887" s="6" t="s">
        <v>18</v>
      </c>
      <c r="H2887" s="8">
        <v>0.35000000000000003</v>
      </c>
      <c r="I2887" s="9">
        <v>2750</v>
      </c>
      <c r="J2887" s="10">
        <v>962.50000000000011</v>
      </c>
      <c r="K2887" s="10">
        <v>288.75</v>
      </c>
      <c r="L2887" s="11">
        <v>0.3</v>
      </c>
      <c r="M2887" s="28">
        <v>673.75000000000011</v>
      </c>
    </row>
    <row r="2888" spans="1:13" ht="15.75" customHeight="1" x14ac:dyDescent="0.25">
      <c r="A2888" s="6" t="s">
        <v>14</v>
      </c>
      <c r="B2888" s="6">
        <v>1185732</v>
      </c>
      <c r="C2888" s="7">
        <v>44205</v>
      </c>
      <c r="D2888" s="6" t="s">
        <v>33</v>
      </c>
      <c r="E2888" s="6" t="s">
        <v>104</v>
      </c>
      <c r="F2888" s="6" t="s">
        <v>105</v>
      </c>
      <c r="G2888" s="6" t="s">
        <v>19</v>
      </c>
      <c r="H2888" s="8">
        <v>0.25000000000000006</v>
      </c>
      <c r="I2888" s="9">
        <v>2750</v>
      </c>
      <c r="J2888" s="10">
        <v>687.50000000000011</v>
      </c>
      <c r="K2888" s="10">
        <v>206.25000000000003</v>
      </c>
      <c r="L2888" s="11">
        <v>0.3</v>
      </c>
      <c r="M2888" s="28">
        <v>481.25000000000011</v>
      </c>
    </row>
    <row r="2889" spans="1:13" ht="15.75" customHeight="1" x14ac:dyDescent="0.25">
      <c r="A2889" s="6" t="s">
        <v>14</v>
      </c>
      <c r="B2889" s="6">
        <v>1185732</v>
      </c>
      <c r="C2889" s="7">
        <v>44205</v>
      </c>
      <c r="D2889" s="6" t="s">
        <v>33</v>
      </c>
      <c r="E2889" s="6" t="s">
        <v>104</v>
      </c>
      <c r="F2889" s="6" t="s">
        <v>105</v>
      </c>
      <c r="G2889" s="6" t="s">
        <v>20</v>
      </c>
      <c r="H2889" s="8">
        <v>0.30000000000000004</v>
      </c>
      <c r="I2889" s="9">
        <v>1250</v>
      </c>
      <c r="J2889" s="10">
        <v>375.00000000000006</v>
      </c>
      <c r="K2889" s="10">
        <v>112.50000000000001</v>
      </c>
      <c r="L2889" s="11">
        <v>0.3</v>
      </c>
      <c r="M2889" s="28">
        <v>262.50000000000006</v>
      </c>
    </row>
    <row r="2890" spans="1:13" ht="15.75" customHeight="1" x14ac:dyDescent="0.25">
      <c r="A2890" s="6" t="s">
        <v>14</v>
      </c>
      <c r="B2890" s="6">
        <v>1185732</v>
      </c>
      <c r="C2890" s="7">
        <v>44205</v>
      </c>
      <c r="D2890" s="6" t="s">
        <v>33</v>
      </c>
      <c r="E2890" s="6" t="s">
        <v>104</v>
      </c>
      <c r="F2890" s="6" t="s">
        <v>105</v>
      </c>
      <c r="G2890" s="6" t="s">
        <v>21</v>
      </c>
      <c r="H2890" s="8">
        <v>0.44999999999999996</v>
      </c>
      <c r="I2890" s="9">
        <v>1750</v>
      </c>
      <c r="J2890" s="10">
        <v>787.49999999999989</v>
      </c>
      <c r="K2890" s="10">
        <v>275.62499999999994</v>
      </c>
      <c r="L2890" s="11">
        <v>0.35</v>
      </c>
      <c r="M2890" s="28">
        <v>511.87499999999994</v>
      </c>
    </row>
    <row r="2891" spans="1:13" ht="15.75" customHeight="1" x14ac:dyDescent="0.25">
      <c r="A2891" s="6" t="s">
        <v>14</v>
      </c>
      <c r="B2891" s="6">
        <v>1185732</v>
      </c>
      <c r="C2891" s="7">
        <v>44205</v>
      </c>
      <c r="D2891" s="6" t="s">
        <v>33</v>
      </c>
      <c r="E2891" s="6" t="s">
        <v>104</v>
      </c>
      <c r="F2891" s="6" t="s">
        <v>105</v>
      </c>
      <c r="G2891" s="6" t="s">
        <v>22</v>
      </c>
      <c r="H2891" s="8">
        <v>0.35000000000000003</v>
      </c>
      <c r="I2891" s="9">
        <v>2750</v>
      </c>
      <c r="J2891" s="10">
        <v>962.50000000000011</v>
      </c>
      <c r="K2891" s="10">
        <v>385.00000000000006</v>
      </c>
      <c r="L2891" s="11">
        <v>0.4</v>
      </c>
      <c r="M2891" s="28">
        <v>577.5</v>
      </c>
    </row>
    <row r="2892" spans="1:13" ht="15.75" customHeight="1" x14ac:dyDescent="0.25">
      <c r="A2892" s="6" t="s">
        <v>14</v>
      </c>
      <c r="B2892" s="6">
        <v>1185732</v>
      </c>
      <c r="C2892" s="7">
        <v>44236</v>
      </c>
      <c r="D2892" s="6" t="s">
        <v>33</v>
      </c>
      <c r="E2892" s="6" t="s">
        <v>104</v>
      </c>
      <c r="F2892" s="6" t="s">
        <v>105</v>
      </c>
      <c r="G2892" s="6" t="s">
        <v>17</v>
      </c>
      <c r="H2892" s="8">
        <v>0.35000000000000003</v>
      </c>
      <c r="I2892" s="9">
        <v>5250</v>
      </c>
      <c r="J2892" s="10">
        <v>1837.5000000000002</v>
      </c>
      <c r="K2892" s="10">
        <v>643.125</v>
      </c>
      <c r="L2892" s="11">
        <v>0.35</v>
      </c>
      <c r="M2892" s="28">
        <v>1194.3750000000002</v>
      </c>
    </row>
    <row r="2893" spans="1:13" ht="15.75" customHeight="1" x14ac:dyDescent="0.25">
      <c r="A2893" s="6" t="s">
        <v>14</v>
      </c>
      <c r="B2893" s="6">
        <v>1185732</v>
      </c>
      <c r="C2893" s="7">
        <v>44236</v>
      </c>
      <c r="D2893" s="6" t="s">
        <v>33</v>
      </c>
      <c r="E2893" s="6" t="s">
        <v>104</v>
      </c>
      <c r="F2893" s="6" t="s">
        <v>105</v>
      </c>
      <c r="G2893" s="6" t="s">
        <v>18</v>
      </c>
      <c r="H2893" s="8">
        <v>0.35000000000000003</v>
      </c>
      <c r="I2893" s="9">
        <v>1750</v>
      </c>
      <c r="J2893" s="10">
        <v>612.50000000000011</v>
      </c>
      <c r="K2893" s="10">
        <v>183.75000000000003</v>
      </c>
      <c r="L2893" s="11">
        <v>0.3</v>
      </c>
      <c r="M2893" s="28">
        <v>428.75000000000011</v>
      </c>
    </row>
    <row r="2894" spans="1:13" ht="15.75" customHeight="1" x14ac:dyDescent="0.25">
      <c r="A2894" s="6" t="s">
        <v>14</v>
      </c>
      <c r="B2894" s="6">
        <v>1185732</v>
      </c>
      <c r="C2894" s="7">
        <v>44236</v>
      </c>
      <c r="D2894" s="6" t="s">
        <v>33</v>
      </c>
      <c r="E2894" s="6" t="s">
        <v>104</v>
      </c>
      <c r="F2894" s="6" t="s">
        <v>105</v>
      </c>
      <c r="G2894" s="6" t="s">
        <v>19</v>
      </c>
      <c r="H2894" s="8">
        <v>0.25000000000000006</v>
      </c>
      <c r="I2894" s="9">
        <v>2250</v>
      </c>
      <c r="J2894" s="10">
        <v>562.50000000000011</v>
      </c>
      <c r="K2894" s="10">
        <v>168.75000000000003</v>
      </c>
      <c r="L2894" s="11">
        <v>0.3</v>
      </c>
      <c r="M2894" s="28">
        <v>393.75000000000011</v>
      </c>
    </row>
    <row r="2895" spans="1:13" ht="15.75" customHeight="1" x14ac:dyDescent="0.25">
      <c r="A2895" s="6" t="s">
        <v>14</v>
      </c>
      <c r="B2895" s="6">
        <v>1185732</v>
      </c>
      <c r="C2895" s="7">
        <v>44236</v>
      </c>
      <c r="D2895" s="6" t="s">
        <v>33</v>
      </c>
      <c r="E2895" s="6" t="s">
        <v>104</v>
      </c>
      <c r="F2895" s="6" t="s">
        <v>105</v>
      </c>
      <c r="G2895" s="6" t="s">
        <v>20</v>
      </c>
      <c r="H2895" s="8">
        <v>0.30000000000000004</v>
      </c>
      <c r="I2895" s="9">
        <v>1000</v>
      </c>
      <c r="J2895" s="10">
        <v>300.00000000000006</v>
      </c>
      <c r="K2895" s="10">
        <v>90.000000000000014</v>
      </c>
      <c r="L2895" s="11">
        <v>0.3</v>
      </c>
      <c r="M2895" s="28">
        <v>210.00000000000006</v>
      </c>
    </row>
    <row r="2896" spans="1:13" ht="15.75" customHeight="1" x14ac:dyDescent="0.25">
      <c r="A2896" s="6" t="s">
        <v>14</v>
      </c>
      <c r="B2896" s="6">
        <v>1185732</v>
      </c>
      <c r="C2896" s="7">
        <v>44236</v>
      </c>
      <c r="D2896" s="6" t="s">
        <v>33</v>
      </c>
      <c r="E2896" s="6" t="s">
        <v>104</v>
      </c>
      <c r="F2896" s="6" t="s">
        <v>105</v>
      </c>
      <c r="G2896" s="6" t="s">
        <v>21</v>
      </c>
      <c r="H2896" s="8">
        <v>0.44999999999999996</v>
      </c>
      <c r="I2896" s="9">
        <v>1750</v>
      </c>
      <c r="J2896" s="10">
        <v>787.49999999999989</v>
      </c>
      <c r="K2896" s="10">
        <v>275.62499999999994</v>
      </c>
      <c r="L2896" s="11">
        <v>0.35</v>
      </c>
      <c r="M2896" s="28">
        <v>511.87499999999994</v>
      </c>
    </row>
    <row r="2897" spans="1:13" ht="15.75" customHeight="1" x14ac:dyDescent="0.25">
      <c r="A2897" s="6" t="s">
        <v>14</v>
      </c>
      <c r="B2897" s="6">
        <v>1185732</v>
      </c>
      <c r="C2897" s="7">
        <v>44236</v>
      </c>
      <c r="D2897" s="6" t="s">
        <v>33</v>
      </c>
      <c r="E2897" s="6" t="s">
        <v>104</v>
      </c>
      <c r="F2897" s="6" t="s">
        <v>105</v>
      </c>
      <c r="G2897" s="6" t="s">
        <v>22</v>
      </c>
      <c r="H2897" s="8">
        <v>0.24999999999999997</v>
      </c>
      <c r="I2897" s="9">
        <v>2750</v>
      </c>
      <c r="J2897" s="10">
        <v>687.49999999999989</v>
      </c>
      <c r="K2897" s="10">
        <v>274.99999999999994</v>
      </c>
      <c r="L2897" s="11">
        <v>0.4</v>
      </c>
      <c r="M2897" s="28">
        <v>412.49999999999994</v>
      </c>
    </row>
    <row r="2898" spans="1:13" ht="15.75" customHeight="1" x14ac:dyDescent="0.25">
      <c r="A2898" s="6" t="s">
        <v>14</v>
      </c>
      <c r="B2898" s="6">
        <v>1185732</v>
      </c>
      <c r="C2898" s="7">
        <v>44263</v>
      </c>
      <c r="D2898" s="6" t="s">
        <v>33</v>
      </c>
      <c r="E2898" s="6" t="s">
        <v>104</v>
      </c>
      <c r="F2898" s="6" t="s">
        <v>105</v>
      </c>
      <c r="G2898" s="6" t="s">
        <v>17</v>
      </c>
      <c r="H2898" s="8">
        <v>0.30000000000000004</v>
      </c>
      <c r="I2898" s="9">
        <v>4950</v>
      </c>
      <c r="J2898" s="10">
        <v>1485.0000000000002</v>
      </c>
      <c r="K2898" s="10">
        <v>519.75</v>
      </c>
      <c r="L2898" s="11">
        <v>0.35</v>
      </c>
      <c r="M2898" s="28">
        <v>965.25000000000023</v>
      </c>
    </row>
    <row r="2899" spans="1:13" ht="15.75" customHeight="1" x14ac:dyDescent="0.25">
      <c r="A2899" s="6" t="s">
        <v>14</v>
      </c>
      <c r="B2899" s="6">
        <v>1185732</v>
      </c>
      <c r="C2899" s="7">
        <v>44263</v>
      </c>
      <c r="D2899" s="6" t="s">
        <v>33</v>
      </c>
      <c r="E2899" s="6" t="s">
        <v>104</v>
      </c>
      <c r="F2899" s="6" t="s">
        <v>105</v>
      </c>
      <c r="G2899" s="6" t="s">
        <v>18</v>
      </c>
      <c r="H2899" s="8">
        <v>0.30000000000000004</v>
      </c>
      <c r="I2899" s="9">
        <v>2000</v>
      </c>
      <c r="J2899" s="10">
        <v>600.00000000000011</v>
      </c>
      <c r="K2899" s="10">
        <v>180.00000000000003</v>
      </c>
      <c r="L2899" s="11">
        <v>0.3</v>
      </c>
      <c r="M2899" s="28">
        <v>420.00000000000011</v>
      </c>
    </row>
    <row r="2900" spans="1:13" ht="15.75" customHeight="1" x14ac:dyDescent="0.25">
      <c r="A2900" s="6" t="s">
        <v>14</v>
      </c>
      <c r="B2900" s="6">
        <v>1185732</v>
      </c>
      <c r="C2900" s="7">
        <v>44263</v>
      </c>
      <c r="D2900" s="6" t="s">
        <v>33</v>
      </c>
      <c r="E2900" s="6" t="s">
        <v>104</v>
      </c>
      <c r="F2900" s="6" t="s">
        <v>105</v>
      </c>
      <c r="G2900" s="6" t="s">
        <v>19</v>
      </c>
      <c r="H2900" s="8">
        <v>0.20000000000000004</v>
      </c>
      <c r="I2900" s="9">
        <v>2250</v>
      </c>
      <c r="J2900" s="10">
        <v>450.00000000000011</v>
      </c>
      <c r="K2900" s="10">
        <v>135.00000000000003</v>
      </c>
      <c r="L2900" s="11">
        <v>0.3</v>
      </c>
      <c r="M2900" s="28">
        <v>315.00000000000011</v>
      </c>
    </row>
    <row r="2901" spans="1:13" ht="15.75" customHeight="1" x14ac:dyDescent="0.25">
      <c r="A2901" s="6" t="s">
        <v>14</v>
      </c>
      <c r="B2901" s="6">
        <v>1185732</v>
      </c>
      <c r="C2901" s="7">
        <v>44263</v>
      </c>
      <c r="D2901" s="6" t="s">
        <v>33</v>
      </c>
      <c r="E2901" s="6" t="s">
        <v>104</v>
      </c>
      <c r="F2901" s="6" t="s">
        <v>105</v>
      </c>
      <c r="G2901" s="6" t="s">
        <v>20</v>
      </c>
      <c r="H2901" s="8">
        <v>0.24999999999999997</v>
      </c>
      <c r="I2901" s="9">
        <v>750</v>
      </c>
      <c r="J2901" s="10">
        <v>187.49999999999997</v>
      </c>
      <c r="K2901" s="10">
        <v>56.249999999999993</v>
      </c>
      <c r="L2901" s="11">
        <v>0.3</v>
      </c>
      <c r="M2901" s="28">
        <v>131.24999999999997</v>
      </c>
    </row>
    <row r="2902" spans="1:13" ht="15.75" customHeight="1" x14ac:dyDescent="0.25">
      <c r="A2902" s="6" t="s">
        <v>14</v>
      </c>
      <c r="B2902" s="6">
        <v>1185732</v>
      </c>
      <c r="C2902" s="7">
        <v>44263</v>
      </c>
      <c r="D2902" s="6" t="s">
        <v>33</v>
      </c>
      <c r="E2902" s="6" t="s">
        <v>104</v>
      </c>
      <c r="F2902" s="6" t="s">
        <v>105</v>
      </c>
      <c r="G2902" s="6" t="s">
        <v>21</v>
      </c>
      <c r="H2902" s="8">
        <v>0.4</v>
      </c>
      <c r="I2902" s="9">
        <v>1250</v>
      </c>
      <c r="J2902" s="10">
        <v>500</v>
      </c>
      <c r="K2902" s="10">
        <v>175</v>
      </c>
      <c r="L2902" s="11">
        <v>0.35</v>
      </c>
      <c r="M2902" s="28">
        <v>325</v>
      </c>
    </row>
    <row r="2903" spans="1:13" ht="15.75" customHeight="1" x14ac:dyDescent="0.25">
      <c r="A2903" s="6" t="s">
        <v>14</v>
      </c>
      <c r="B2903" s="6">
        <v>1185732</v>
      </c>
      <c r="C2903" s="7">
        <v>44263</v>
      </c>
      <c r="D2903" s="6" t="s">
        <v>33</v>
      </c>
      <c r="E2903" s="6" t="s">
        <v>104</v>
      </c>
      <c r="F2903" s="6" t="s">
        <v>105</v>
      </c>
      <c r="G2903" s="6" t="s">
        <v>22</v>
      </c>
      <c r="H2903" s="8">
        <v>0.30000000000000004</v>
      </c>
      <c r="I2903" s="9">
        <v>2250</v>
      </c>
      <c r="J2903" s="10">
        <v>675.00000000000011</v>
      </c>
      <c r="K2903" s="10">
        <v>270.00000000000006</v>
      </c>
      <c r="L2903" s="11">
        <v>0.4</v>
      </c>
      <c r="M2903" s="28">
        <v>405.00000000000006</v>
      </c>
    </row>
    <row r="2904" spans="1:13" ht="15.75" customHeight="1" x14ac:dyDescent="0.25">
      <c r="A2904" s="6" t="s">
        <v>14</v>
      </c>
      <c r="B2904" s="6">
        <v>1185732</v>
      </c>
      <c r="C2904" s="7">
        <v>44295</v>
      </c>
      <c r="D2904" s="6" t="s">
        <v>33</v>
      </c>
      <c r="E2904" s="6" t="s">
        <v>104</v>
      </c>
      <c r="F2904" s="6" t="s">
        <v>105</v>
      </c>
      <c r="G2904" s="6" t="s">
        <v>17</v>
      </c>
      <c r="H2904" s="8">
        <v>0.30000000000000004</v>
      </c>
      <c r="I2904" s="9">
        <v>4500</v>
      </c>
      <c r="J2904" s="10">
        <v>1350.0000000000002</v>
      </c>
      <c r="K2904" s="10">
        <v>472.50000000000006</v>
      </c>
      <c r="L2904" s="11">
        <v>0.35</v>
      </c>
      <c r="M2904" s="28">
        <v>877.50000000000023</v>
      </c>
    </row>
    <row r="2905" spans="1:13" ht="15.75" customHeight="1" x14ac:dyDescent="0.25">
      <c r="A2905" s="6" t="s">
        <v>14</v>
      </c>
      <c r="B2905" s="6">
        <v>1185732</v>
      </c>
      <c r="C2905" s="7">
        <v>44295</v>
      </c>
      <c r="D2905" s="6" t="s">
        <v>33</v>
      </c>
      <c r="E2905" s="6" t="s">
        <v>104</v>
      </c>
      <c r="F2905" s="6" t="s">
        <v>105</v>
      </c>
      <c r="G2905" s="6" t="s">
        <v>18</v>
      </c>
      <c r="H2905" s="8">
        <v>0.30000000000000004</v>
      </c>
      <c r="I2905" s="9">
        <v>1500</v>
      </c>
      <c r="J2905" s="10">
        <v>450.00000000000006</v>
      </c>
      <c r="K2905" s="10">
        <v>135</v>
      </c>
      <c r="L2905" s="11">
        <v>0.3</v>
      </c>
      <c r="M2905" s="28">
        <v>315.00000000000006</v>
      </c>
    </row>
    <row r="2906" spans="1:13" ht="15.75" customHeight="1" x14ac:dyDescent="0.25">
      <c r="A2906" s="6" t="s">
        <v>14</v>
      </c>
      <c r="B2906" s="6">
        <v>1185732</v>
      </c>
      <c r="C2906" s="7">
        <v>44295</v>
      </c>
      <c r="D2906" s="6" t="s">
        <v>33</v>
      </c>
      <c r="E2906" s="6" t="s">
        <v>104</v>
      </c>
      <c r="F2906" s="6" t="s">
        <v>105</v>
      </c>
      <c r="G2906" s="6" t="s">
        <v>19</v>
      </c>
      <c r="H2906" s="8">
        <v>0.20000000000000004</v>
      </c>
      <c r="I2906" s="9">
        <v>1500</v>
      </c>
      <c r="J2906" s="10">
        <v>300.00000000000006</v>
      </c>
      <c r="K2906" s="10">
        <v>90.000000000000014</v>
      </c>
      <c r="L2906" s="11">
        <v>0.3</v>
      </c>
      <c r="M2906" s="28">
        <v>210.00000000000006</v>
      </c>
    </row>
    <row r="2907" spans="1:13" ht="15.75" customHeight="1" x14ac:dyDescent="0.25">
      <c r="A2907" s="6" t="s">
        <v>14</v>
      </c>
      <c r="B2907" s="6">
        <v>1185732</v>
      </c>
      <c r="C2907" s="7">
        <v>44295</v>
      </c>
      <c r="D2907" s="6" t="s">
        <v>33</v>
      </c>
      <c r="E2907" s="6" t="s">
        <v>104</v>
      </c>
      <c r="F2907" s="6" t="s">
        <v>105</v>
      </c>
      <c r="G2907" s="6" t="s">
        <v>20</v>
      </c>
      <c r="H2907" s="8">
        <v>0.24999999999999997</v>
      </c>
      <c r="I2907" s="9">
        <v>750</v>
      </c>
      <c r="J2907" s="10">
        <v>187.49999999999997</v>
      </c>
      <c r="K2907" s="10">
        <v>56.249999999999993</v>
      </c>
      <c r="L2907" s="11">
        <v>0.3</v>
      </c>
      <c r="M2907" s="28">
        <v>131.24999999999997</v>
      </c>
    </row>
    <row r="2908" spans="1:13" ht="15.75" customHeight="1" x14ac:dyDescent="0.25">
      <c r="A2908" s="6" t="s">
        <v>14</v>
      </c>
      <c r="B2908" s="6">
        <v>1185732</v>
      </c>
      <c r="C2908" s="7">
        <v>44295</v>
      </c>
      <c r="D2908" s="6" t="s">
        <v>33</v>
      </c>
      <c r="E2908" s="6" t="s">
        <v>104</v>
      </c>
      <c r="F2908" s="6" t="s">
        <v>105</v>
      </c>
      <c r="G2908" s="6" t="s">
        <v>21</v>
      </c>
      <c r="H2908" s="8">
        <v>0.6</v>
      </c>
      <c r="I2908" s="9">
        <v>1000</v>
      </c>
      <c r="J2908" s="10">
        <v>600</v>
      </c>
      <c r="K2908" s="10">
        <v>210</v>
      </c>
      <c r="L2908" s="11">
        <v>0.35</v>
      </c>
      <c r="M2908" s="28">
        <v>390</v>
      </c>
    </row>
    <row r="2909" spans="1:13" ht="15.75" customHeight="1" x14ac:dyDescent="0.25">
      <c r="A2909" s="6" t="s">
        <v>14</v>
      </c>
      <c r="B2909" s="6">
        <v>1185732</v>
      </c>
      <c r="C2909" s="7">
        <v>44295</v>
      </c>
      <c r="D2909" s="6" t="s">
        <v>33</v>
      </c>
      <c r="E2909" s="6" t="s">
        <v>104</v>
      </c>
      <c r="F2909" s="6" t="s">
        <v>105</v>
      </c>
      <c r="G2909" s="6" t="s">
        <v>22</v>
      </c>
      <c r="H2909" s="8">
        <v>0.5</v>
      </c>
      <c r="I2909" s="9">
        <v>2250</v>
      </c>
      <c r="J2909" s="10">
        <v>1125</v>
      </c>
      <c r="K2909" s="10">
        <v>450</v>
      </c>
      <c r="L2909" s="11">
        <v>0.4</v>
      </c>
      <c r="M2909" s="28">
        <v>675</v>
      </c>
    </row>
    <row r="2910" spans="1:13" ht="15.75" customHeight="1" x14ac:dyDescent="0.25">
      <c r="A2910" s="6" t="s">
        <v>14</v>
      </c>
      <c r="B2910" s="6">
        <v>1185732</v>
      </c>
      <c r="C2910" s="7">
        <v>44326</v>
      </c>
      <c r="D2910" s="6" t="s">
        <v>33</v>
      </c>
      <c r="E2910" s="6" t="s">
        <v>104</v>
      </c>
      <c r="F2910" s="6" t="s">
        <v>105</v>
      </c>
      <c r="G2910" s="6" t="s">
        <v>17</v>
      </c>
      <c r="H2910" s="8">
        <v>0.6</v>
      </c>
      <c r="I2910" s="9">
        <v>4950</v>
      </c>
      <c r="J2910" s="10">
        <v>2970</v>
      </c>
      <c r="K2910" s="10">
        <v>1039.5</v>
      </c>
      <c r="L2910" s="11">
        <v>0.35</v>
      </c>
      <c r="M2910" s="28">
        <v>1930.5</v>
      </c>
    </row>
    <row r="2911" spans="1:13" ht="15.75" customHeight="1" x14ac:dyDescent="0.25">
      <c r="A2911" s="6" t="s">
        <v>14</v>
      </c>
      <c r="B2911" s="6">
        <v>1185732</v>
      </c>
      <c r="C2911" s="7">
        <v>44326</v>
      </c>
      <c r="D2911" s="6" t="s">
        <v>33</v>
      </c>
      <c r="E2911" s="6" t="s">
        <v>104</v>
      </c>
      <c r="F2911" s="6" t="s">
        <v>105</v>
      </c>
      <c r="G2911" s="6" t="s">
        <v>18</v>
      </c>
      <c r="H2911" s="8">
        <v>0.45</v>
      </c>
      <c r="I2911" s="9">
        <v>2000</v>
      </c>
      <c r="J2911" s="10">
        <v>900</v>
      </c>
      <c r="K2911" s="10">
        <v>270</v>
      </c>
      <c r="L2911" s="11">
        <v>0.3</v>
      </c>
      <c r="M2911" s="28">
        <v>630</v>
      </c>
    </row>
    <row r="2912" spans="1:13" ht="15.75" customHeight="1" x14ac:dyDescent="0.25">
      <c r="A2912" s="6" t="s">
        <v>14</v>
      </c>
      <c r="B2912" s="6">
        <v>1185732</v>
      </c>
      <c r="C2912" s="7">
        <v>44326</v>
      </c>
      <c r="D2912" s="6" t="s">
        <v>33</v>
      </c>
      <c r="E2912" s="6" t="s">
        <v>104</v>
      </c>
      <c r="F2912" s="6" t="s">
        <v>105</v>
      </c>
      <c r="G2912" s="6" t="s">
        <v>19</v>
      </c>
      <c r="H2912" s="8">
        <v>0.4</v>
      </c>
      <c r="I2912" s="9">
        <v>1750</v>
      </c>
      <c r="J2912" s="10">
        <v>700</v>
      </c>
      <c r="K2912" s="10">
        <v>210</v>
      </c>
      <c r="L2912" s="11">
        <v>0.3</v>
      </c>
      <c r="M2912" s="28">
        <v>490</v>
      </c>
    </row>
    <row r="2913" spans="1:13" ht="15.75" customHeight="1" x14ac:dyDescent="0.25">
      <c r="A2913" s="6" t="s">
        <v>14</v>
      </c>
      <c r="B2913" s="6">
        <v>1185732</v>
      </c>
      <c r="C2913" s="7">
        <v>44326</v>
      </c>
      <c r="D2913" s="6" t="s">
        <v>33</v>
      </c>
      <c r="E2913" s="6" t="s">
        <v>104</v>
      </c>
      <c r="F2913" s="6" t="s">
        <v>105</v>
      </c>
      <c r="G2913" s="6" t="s">
        <v>20</v>
      </c>
      <c r="H2913" s="8">
        <v>0.4</v>
      </c>
      <c r="I2913" s="9">
        <v>1000</v>
      </c>
      <c r="J2913" s="10">
        <v>400</v>
      </c>
      <c r="K2913" s="10">
        <v>120</v>
      </c>
      <c r="L2913" s="11">
        <v>0.3</v>
      </c>
      <c r="M2913" s="28">
        <v>280</v>
      </c>
    </row>
    <row r="2914" spans="1:13" ht="15.75" customHeight="1" x14ac:dyDescent="0.25">
      <c r="A2914" s="6" t="s">
        <v>14</v>
      </c>
      <c r="B2914" s="6">
        <v>1185732</v>
      </c>
      <c r="C2914" s="7">
        <v>44326</v>
      </c>
      <c r="D2914" s="6" t="s">
        <v>33</v>
      </c>
      <c r="E2914" s="6" t="s">
        <v>104</v>
      </c>
      <c r="F2914" s="6" t="s">
        <v>105</v>
      </c>
      <c r="G2914" s="6" t="s">
        <v>21</v>
      </c>
      <c r="H2914" s="8">
        <v>0.49999999999999994</v>
      </c>
      <c r="I2914" s="9">
        <v>1250</v>
      </c>
      <c r="J2914" s="10">
        <v>624.99999999999989</v>
      </c>
      <c r="K2914" s="10">
        <v>218.74999999999994</v>
      </c>
      <c r="L2914" s="11">
        <v>0.35</v>
      </c>
      <c r="M2914" s="28">
        <v>406.24999999999994</v>
      </c>
    </row>
    <row r="2915" spans="1:13" ht="15.75" customHeight="1" x14ac:dyDescent="0.25">
      <c r="A2915" s="6" t="s">
        <v>14</v>
      </c>
      <c r="B2915" s="6">
        <v>1185732</v>
      </c>
      <c r="C2915" s="7">
        <v>44326</v>
      </c>
      <c r="D2915" s="6" t="s">
        <v>33</v>
      </c>
      <c r="E2915" s="6" t="s">
        <v>104</v>
      </c>
      <c r="F2915" s="6" t="s">
        <v>105</v>
      </c>
      <c r="G2915" s="6" t="s">
        <v>22</v>
      </c>
      <c r="H2915" s="8">
        <v>0.54999999999999993</v>
      </c>
      <c r="I2915" s="9">
        <v>2500</v>
      </c>
      <c r="J2915" s="10">
        <v>1374.9999999999998</v>
      </c>
      <c r="K2915" s="10">
        <v>549.99999999999989</v>
      </c>
      <c r="L2915" s="11">
        <v>0.4</v>
      </c>
      <c r="M2915" s="28">
        <v>824.99999999999989</v>
      </c>
    </row>
    <row r="2916" spans="1:13" ht="15.75" customHeight="1" x14ac:dyDescent="0.25">
      <c r="A2916" s="6" t="s">
        <v>14</v>
      </c>
      <c r="B2916" s="6">
        <v>1185732</v>
      </c>
      <c r="C2916" s="7">
        <v>44356</v>
      </c>
      <c r="D2916" s="6" t="s">
        <v>33</v>
      </c>
      <c r="E2916" s="6" t="s">
        <v>104</v>
      </c>
      <c r="F2916" s="6" t="s">
        <v>105</v>
      </c>
      <c r="G2916" s="6" t="s">
        <v>17</v>
      </c>
      <c r="H2916" s="8">
        <v>0.4</v>
      </c>
      <c r="I2916" s="9">
        <v>5000</v>
      </c>
      <c r="J2916" s="10">
        <v>2000</v>
      </c>
      <c r="K2916" s="10">
        <v>700</v>
      </c>
      <c r="L2916" s="11">
        <v>0.35</v>
      </c>
      <c r="M2916" s="28">
        <v>1300</v>
      </c>
    </row>
    <row r="2917" spans="1:13" ht="15.75" customHeight="1" x14ac:dyDescent="0.25">
      <c r="A2917" s="6" t="s">
        <v>14</v>
      </c>
      <c r="B2917" s="6">
        <v>1185732</v>
      </c>
      <c r="C2917" s="7">
        <v>44356</v>
      </c>
      <c r="D2917" s="6" t="s">
        <v>33</v>
      </c>
      <c r="E2917" s="6" t="s">
        <v>104</v>
      </c>
      <c r="F2917" s="6" t="s">
        <v>105</v>
      </c>
      <c r="G2917" s="6" t="s">
        <v>18</v>
      </c>
      <c r="H2917" s="8">
        <v>0.35000000000000009</v>
      </c>
      <c r="I2917" s="9">
        <v>2500</v>
      </c>
      <c r="J2917" s="10">
        <v>875.00000000000023</v>
      </c>
      <c r="K2917" s="10">
        <v>262.50000000000006</v>
      </c>
      <c r="L2917" s="11">
        <v>0.3</v>
      </c>
      <c r="M2917" s="28">
        <v>612.50000000000023</v>
      </c>
    </row>
    <row r="2918" spans="1:13" ht="15.75" customHeight="1" x14ac:dyDescent="0.25">
      <c r="A2918" s="6" t="s">
        <v>14</v>
      </c>
      <c r="B2918" s="6">
        <v>1185732</v>
      </c>
      <c r="C2918" s="7">
        <v>44356</v>
      </c>
      <c r="D2918" s="6" t="s">
        <v>33</v>
      </c>
      <c r="E2918" s="6" t="s">
        <v>104</v>
      </c>
      <c r="F2918" s="6" t="s">
        <v>105</v>
      </c>
      <c r="G2918" s="6" t="s">
        <v>19</v>
      </c>
      <c r="H2918" s="8">
        <v>0.30000000000000004</v>
      </c>
      <c r="I2918" s="9">
        <v>2000</v>
      </c>
      <c r="J2918" s="10">
        <v>600.00000000000011</v>
      </c>
      <c r="K2918" s="10">
        <v>180.00000000000003</v>
      </c>
      <c r="L2918" s="11">
        <v>0.3</v>
      </c>
      <c r="M2918" s="28">
        <v>420.00000000000011</v>
      </c>
    </row>
    <row r="2919" spans="1:13" ht="15.75" customHeight="1" x14ac:dyDescent="0.25">
      <c r="A2919" s="6" t="s">
        <v>14</v>
      </c>
      <c r="B2919" s="6">
        <v>1185732</v>
      </c>
      <c r="C2919" s="7">
        <v>44356</v>
      </c>
      <c r="D2919" s="6" t="s">
        <v>33</v>
      </c>
      <c r="E2919" s="6" t="s">
        <v>104</v>
      </c>
      <c r="F2919" s="6" t="s">
        <v>105</v>
      </c>
      <c r="G2919" s="6" t="s">
        <v>20</v>
      </c>
      <c r="H2919" s="8">
        <v>0.30000000000000004</v>
      </c>
      <c r="I2919" s="9">
        <v>1750</v>
      </c>
      <c r="J2919" s="10">
        <v>525.00000000000011</v>
      </c>
      <c r="K2919" s="10">
        <v>157.50000000000003</v>
      </c>
      <c r="L2919" s="11">
        <v>0.3</v>
      </c>
      <c r="M2919" s="28">
        <v>367.50000000000011</v>
      </c>
    </row>
    <row r="2920" spans="1:13" ht="15.75" customHeight="1" x14ac:dyDescent="0.25">
      <c r="A2920" s="6" t="s">
        <v>14</v>
      </c>
      <c r="B2920" s="6">
        <v>1185732</v>
      </c>
      <c r="C2920" s="7">
        <v>44356</v>
      </c>
      <c r="D2920" s="6" t="s">
        <v>33</v>
      </c>
      <c r="E2920" s="6" t="s">
        <v>104</v>
      </c>
      <c r="F2920" s="6" t="s">
        <v>105</v>
      </c>
      <c r="G2920" s="6" t="s">
        <v>21</v>
      </c>
      <c r="H2920" s="8">
        <v>0.4</v>
      </c>
      <c r="I2920" s="9">
        <v>1750</v>
      </c>
      <c r="J2920" s="10">
        <v>700</v>
      </c>
      <c r="K2920" s="10">
        <v>244.99999999999997</v>
      </c>
      <c r="L2920" s="11">
        <v>0.35</v>
      </c>
      <c r="M2920" s="28">
        <v>455</v>
      </c>
    </row>
    <row r="2921" spans="1:13" ht="15.75" customHeight="1" x14ac:dyDescent="0.25">
      <c r="A2921" s="6" t="s">
        <v>14</v>
      </c>
      <c r="B2921" s="6">
        <v>1185732</v>
      </c>
      <c r="C2921" s="7">
        <v>44356</v>
      </c>
      <c r="D2921" s="6" t="s">
        <v>33</v>
      </c>
      <c r="E2921" s="6" t="s">
        <v>104</v>
      </c>
      <c r="F2921" s="6" t="s">
        <v>105</v>
      </c>
      <c r="G2921" s="6" t="s">
        <v>22</v>
      </c>
      <c r="H2921" s="8">
        <v>0.55000000000000004</v>
      </c>
      <c r="I2921" s="9">
        <v>3250</v>
      </c>
      <c r="J2921" s="10">
        <v>1787.5000000000002</v>
      </c>
      <c r="K2921" s="10">
        <v>715.00000000000011</v>
      </c>
      <c r="L2921" s="11">
        <v>0.4</v>
      </c>
      <c r="M2921" s="28">
        <v>1072.5</v>
      </c>
    </row>
    <row r="2922" spans="1:13" ht="15.75" customHeight="1" x14ac:dyDescent="0.25">
      <c r="A2922" s="6" t="s">
        <v>14</v>
      </c>
      <c r="B2922" s="6">
        <v>1185732</v>
      </c>
      <c r="C2922" s="7">
        <v>44385</v>
      </c>
      <c r="D2922" s="6" t="s">
        <v>33</v>
      </c>
      <c r="E2922" s="6" t="s">
        <v>104</v>
      </c>
      <c r="F2922" s="6" t="s">
        <v>105</v>
      </c>
      <c r="G2922" s="6" t="s">
        <v>17</v>
      </c>
      <c r="H2922" s="8">
        <v>0.5</v>
      </c>
      <c r="I2922" s="9">
        <v>5500</v>
      </c>
      <c r="J2922" s="10">
        <v>2750</v>
      </c>
      <c r="K2922" s="10">
        <v>962.49999999999989</v>
      </c>
      <c r="L2922" s="11">
        <v>0.35</v>
      </c>
      <c r="M2922" s="28">
        <v>1787.5</v>
      </c>
    </row>
    <row r="2923" spans="1:13" ht="15.75" customHeight="1" x14ac:dyDescent="0.25">
      <c r="A2923" s="6" t="s">
        <v>14</v>
      </c>
      <c r="B2923" s="6">
        <v>1185732</v>
      </c>
      <c r="C2923" s="7">
        <v>44385</v>
      </c>
      <c r="D2923" s="6" t="s">
        <v>33</v>
      </c>
      <c r="E2923" s="6" t="s">
        <v>104</v>
      </c>
      <c r="F2923" s="6" t="s">
        <v>105</v>
      </c>
      <c r="G2923" s="6" t="s">
        <v>18</v>
      </c>
      <c r="H2923" s="8">
        <v>0.45000000000000007</v>
      </c>
      <c r="I2923" s="9">
        <v>3000</v>
      </c>
      <c r="J2923" s="10">
        <v>1350.0000000000002</v>
      </c>
      <c r="K2923" s="10">
        <v>405.00000000000006</v>
      </c>
      <c r="L2923" s="11">
        <v>0.3</v>
      </c>
      <c r="M2923" s="28">
        <v>945.00000000000023</v>
      </c>
    </row>
    <row r="2924" spans="1:13" ht="15.75" customHeight="1" x14ac:dyDescent="0.25">
      <c r="A2924" s="6" t="s">
        <v>14</v>
      </c>
      <c r="B2924" s="6">
        <v>1185732</v>
      </c>
      <c r="C2924" s="7">
        <v>44385</v>
      </c>
      <c r="D2924" s="6" t="s">
        <v>33</v>
      </c>
      <c r="E2924" s="6" t="s">
        <v>104</v>
      </c>
      <c r="F2924" s="6" t="s">
        <v>105</v>
      </c>
      <c r="G2924" s="6" t="s">
        <v>19</v>
      </c>
      <c r="H2924" s="8">
        <v>0.4</v>
      </c>
      <c r="I2924" s="9">
        <v>2250</v>
      </c>
      <c r="J2924" s="10">
        <v>900</v>
      </c>
      <c r="K2924" s="10">
        <v>270</v>
      </c>
      <c r="L2924" s="11">
        <v>0.3</v>
      </c>
      <c r="M2924" s="28">
        <v>630</v>
      </c>
    </row>
    <row r="2925" spans="1:13" ht="15.75" customHeight="1" x14ac:dyDescent="0.25">
      <c r="A2925" s="6" t="s">
        <v>14</v>
      </c>
      <c r="B2925" s="6">
        <v>1185732</v>
      </c>
      <c r="C2925" s="7">
        <v>44385</v>
      </c>
      <c r="D2925" s="6" t="s">
        <v>33</v>
      </c>
      <c r="E2925" s="6" t="s">
        <v>104</v>
      </c>
      <c r="F2925" s="6" t="s">
        <v>105</v>
      </c>
      <c r="G2925" s="6" t="s">
        <v>20</v>
      </c>
      <c r="H2925" s="8">
        <v>0.4</v>
      </c>
      <c r="I2925" s="9">
        <v>1750</v>
      </c>
      <c r="J2925" s="10">
        <v>700</v>
      </c>
      <c r="K2925" s="10">
        <v>210</v>
      </c>
      <c r="L2925" s="11">
        <v>0.3</v>
      </c>
      <c r="M2925" s="28">
        <v>490</v>
      </c>
    </row>
    <row r="2926" spans="1:13" ht="15.75" customHeight="1" x14ac:dyDescent="0.25">
      <c r="A2926" s="6" t="s">
        <v>14</v>
      </c>
      <c r="B2926" s="6">
        <v>1185732</v>
      </c>
      <c r="C2926" s="7">
        <v>44385</v>
      </c>
      <c r="D2926" s="6" t="s">
        <v>33</v>
      </c>
      <c r="E2926" s="6" t="s">
        <v>104</v>
      </c>
      <c r="F2926" s="6" t="s">
        <v>105</v>
      </c>
      <c r="G2926" s="6" t="s">
        <v>21</v>
      </c>
      <c r="H2926" s="8">
        <v>0.5</v>
      </c>
      <c r="I2926" s="9">
        <v>2000</v>
      </c>
      <c r="J2926" s="10">
        <v>1000</v>
      </c>
      <c r="K2926" s="10">
        <v>350</v>
      </c>
      <c r="L2926" s="11">
        <v>0.35</v>
      </c>
      <c r="M2926" s="28">
        <v>650</v>
      </c>
    </row>
    <row r="2927" spans="1:13" ht="15.75" customHeight="1" x14ac:dyDescent="0.25">
      <c r="A2927" s="6" t="s">
        <v>14</v>
      </c>
      <c r="B2927" s="6">
        <v>1185732</v>
      </c>
      <c r="C2927" s="7">
        <v>44385</v>
      </c>
      <c r="D2927" s="6" t="s">
        <v>33</v>
      </c>
      <c r="E2927" s="6" t="s">
        <v>104</v>
      </c>
      <c r="F2927" s="6" t="s">
        <v>105</v>
      </c>
      <c r="G2927" s="6" t="s">
        <v>22</v>
      </c>
      <c r="H2927" s="8">
        <v>0.55000000000000004</v>
      </c>
      <c r="I2927" s="9">
        <v>3750</v>
      </c>
      <c r="J2927" s="10">
        <v>2062.5</v>
      </c>
      <c r="K2927" s="10">
        <v>825</v>
      </c>
      <c r="L2927" s="11">
        <v>0.4</v>
      </c>
      <c r="M2927" s="28">
        <v>1237.5</v>
      </c>
    </row>
    <row r="2928" spans="1:13" ht="15.75" customHeight="1" x14ac:dyDescent="0.25">
      <c r="A2928" s="6" t="s">
        <v>14</v>
      </c>
      <c r="B2928" s="6">
        <v>1185732</v>
      </c>
      <c r="C2928" s="7">
        <v>44417</v>
      </c>
      <c r="D2928" s="6" t="s">
        <v>33</v>
      </c>
      <c r="E2928" s="6" t="s">
        <v>104</v>
      </c>
      <c r="F2928" s="6" t="s">
        <v>105</v>
      </c>
      <c r="G2928" s="6" t="s">
        <v>17</v>
      </c>
      <c r="H2928" s="8">
        <v>0.5</v>
      </c>
      <c r="I2928" s="9">
        <v>5250</v>
      </c>
      <c r="J2928" s="10">
        <v>2625</v>
      </c>
      <c r="K2928" s="10">
        <v>918.74999999999989</v>
      </c>
      <c r="L2928" s="11">
        <v>0.35</v>
      </c>
      <c r="M2928" s="28">
        <v>1706.25</v>
      </c>
    </row>
    <row r="2929" spans="1:13" ht="15.75" customHeight="1" x14ac:dyDescent="0.25">
      <c r="A2929" s="6" t="s">
        <v>14</v>
      </c>
      <c r="B2929" s="6">
        <v>1185732</v>
      </c>
      <c r="C2929" s="7">
        <v>44417</v>
      </c>
      <c r="D2929" s="6" t="s">
        <v>33</v>
      </c>
      <c r="E2929" s="6" t="s">
        <v>104</v>
      </c>
      <c r="F2929" s="6" t="s">
        <v>105</v>
      </c>
      <c r="G2929" s="6" t="s">
        <v>18</v>
      </c>
      <c r="H2929" s="8">
        <v>0.45000000000000007</v>
      </c>
      <c r="I2929" s="9">
        <v>3000</v>
      </c>
      <c r="J2929" s="10">
        <v>1350.0000000000002</v>
      </c>
      <c r="K2929" s="10">
        <v>405.00000000000006</v>
      </c>
      <c r="L2929" s="11">
        <v>0.3</v>
      </c>
      <c r="M2929" s="28">
        <v>945.00000000000023</v>
      </c>
    </row>
    <row r="2930" spans="1:13" ht="15.75" customHeight="1" x14ac:dyDescent="0.25">
      <c r="A2930" s="6" t="s">
        <v>14</v>
      </c>
      <c r="B2930" s="6">
        <v>1185732</v>
      </c>
      <c r="C2930" s="7">
        <v>44417</v>
      </c>
      <c r="D2930" s="6" t="s">
        <v>33</v>
      </c>
      <c r="E2930" s="6" t="s">
        <v>104</v>
      </c>
      <c r="F2930" s="6" t="s">
        <v>105</v>
      </c>
      <c r="G2930" s="6" t="s">
        <v>19</v>
      </c>
      <c r="H2930" s="8">
        <v>0.4</v>
      </c>
      <c r="I2930" s="9">
        <v>2250</v>
      </c>
      <c r="J2930" s="10">
        <v>900</v>
      </c>
      <c r="K2930" s="10">
        <v>270</v>
      </c>
      <c r="L2930" s="11">
        <v>0.3</v>
      </c>
      <c r="M2930" s="28">
        <v>630</v>
      </c>
    </row>
    <row r="2931" spans="1:13" ht="15.75" customHeight="1" x14ac:dyDescent="0.25">
      <c r="A2931" s="6" t="s">
        <v>14</v>
      </c>
      <c r="B2931" s="6">
        <v>1185732</v>
      </c>
      <c r="C2931" s="7">
        <v>44417</v>
      </c>
      <c r="D2931" s="6" t="s">
        <v>33</v>
      </c>
      <c r="E2931" s="6" t="s">
        <v>104</v>
      </c>
      <c r="F2931" s="6" t="s">
        <v>105</v>
      </c>
      <c r="G2931" s="6" t="s">
        <v>20</v>
      </c>
      <c r="H2931" s="8">
        <v>0.4</v>
      </c>
      <c r="I2931" s="9">
        <v>2000</v>
      </c>
      <c r="J2931" s="10">
        <v>800</v>
      </c>
      <c r="K2931" s="10">
        <v>240</v>
      </c>
      <c r="L2931" s="11">
        <v>0.3</v>
      </c>
      <c r="M2931" s="28">
        <v>560</v>
      </c>
    </row>
    <row r="2932" spans="1:13" ht="15.75" customHeight="1" x14ac:dyDescent="0.25">
      <c r="A2932" s="6" t="s">
        <v>14</v>
      </c>
      <c r="B2932" s="6">
        <v>1185732</v>
      </c>
      <c r="C2932" s="7">
        <v>44417</v>
      </c>
      <c r="D2932" s="6" t="s">
        <v>33</v>
      </c>
      <c r="E2932" s="6" t="s">
        <v>104</v>
      </c>
      <c r="F2932" s="6" t="s">
        <v>105</v>
      </c>
      <c r="G2932" s="6" t="s">
        <v>21</v>
      </c>
      <c r="H2932" s="8">
        <v>0.5</v>
      </c>
      <c r="I2932" s="9">
        <v>1750</v>
      </c>
      <c r="J2932" s="10">
        <v>875</v>
      </c>
      <c r="K2932" s="10">
        <v>306.25</v>
      </c>
      <c r="L2932" s="11">
        <v>0.35</v>
      </c>
      <c r="M2932" s="28">
        <v>568.75</v>
      </c>
    </row>
    <row r="2933" spans="1:13" ht="15.75" customHeight="1" x14ac:dyDescent="0.25">
      <c r="A2933" s="6" t="s">
        <v>14</v>
      </c>
      <c r="B2933" s="6">
        <v>1185732</v>
      </c>
      <c r="C2933" s="7">
        <v>44417</v>
      </c>
      <c r="D2933" s="6" t="s">
        <v>33</v>
      </c>
      <c r="E2933" s="6" t="s">
        <v>104</v>
      </c>
      <c r="F2933" s="6" t="s">
        <v>105</v>
      </c>
      <c r="G2933" s="6" t="s">
        <v>22</v>
      </c>
      <c r="H2933" s="8">
        <v>0.55000000000000004</v>
      </c>
      <c r="I2933" s="9">
        <v>3500</v>
      </c>
      <c r="J2933" s="10">
        <v>1925.0000000000002</v>
      </c>
      <c r="K2933" s="10">
        <v>770.00000000000011</v>
      </c>
      <c r="L2933" s="11">
        <v>0.4</v>
      </c>
      <c r="M2933" s="28">
        <v>1155</v>
      </c>
    </row>
    <row r="2934" spans="1:13" ht="15.75" customHeight="1" x14ac:dyDescent="0.25">
      <c r="A2934" s="6" t="s">
        <v>14</v>
      </c>
      <c r="B2934" s="6">
        <v>1185732</v>
      </c>
      <c r="C2934" s="7">
        <v>44449</v>
      </c>
      <c r="D2934" s="6" t="s">
        <v>33</v>
      </c>
      <c r="E2934" s="6" t="s">
        <v>104</v>
      </c>
      <c r="F2934" s="6" t="s">
        <v>105</v>
      </c>
      <c r="G2934" s="6" t="s">
        <v>17</v>
      </c>
      <c r="H2934" s="8">
        <v>0.4</v>
      </c>
      <c r="I2934" s="9">
        <v>4750</v>
      </c>
      <c r="J2934" s="10">
        <v>1900</v>
      </c>
      <c r="K2934" s="10">
        <v>665</v>
      </c>
      <c r="L2934" s="11">
        <v>0.35</v>
      </c>
      <c r="M2934" s="28">
        <v>1235</v>
      </c>
    </row>
    <row r="2935" spans="1:13" ht="15.75" customHeight="1" x14ac:dyDescent="0.25">
      <c r="A2935" s="6" t="s">
        <v>14</v>
      </c>
      <c r="B2935" s="6">
        <v>1185732</v>
      </c>
      <c r="C2935" s="7">
        <v>44449</v>
      </c>
      <c r="D2935" s="6" t="s">
        <v>33</v>
      </c>
      <c r="E2935" s="6" t="s">
        <v>104</v>
      </c>
      <c r="F2935" s="6" t="s">
        <v>105</v>
      </c>
      <c r="G2935" s="6" t="s">
        <v>18</v>
      </c>
      <c r="H2935" s="8">
        <v>0.35000000000000009</v>
      </c>
      <c r="I2935" s="9">
        <v>2750</v>
      </c>
      <c r="J2935" s="10">
        <v>962.50000000000023</v>
      </c>
      <c r="K2935" s="10">
        <v>288.75000000000006</v>
      </c>
      <c r="L2935" s="11">
        <v>0.3</v>
      </c>
      <c r="M2935" s="28">
        <v>673.75000000000023</v>
      </c>
    </row>
    <row r="2936" spans="1:13" ht="15.75" customHeight="1" x14ac:dyDescent="0.25">
      <c r="A2936" s="6" t="s">
        <v>14</v>
      </c>
      <c r="B2936" s="6">
        <v>1185732</v>
      </c>
      <c r="C2936" s="7">
        <v>44449</v>
      </c>
      <c r="D2936" s="6" t="s">
        <v>33</v>
      </c>
      <c r="E2936" s="6" t="s">
        <v>104</v>
      </c>
      <c r="F2936" s="6" t="s">
        <v>105</v>
      </c>
      <c r="G2936" s="6" t="s">
        <v>19</v>
      </c>
      <c r="H2936" s="8">
        <v>0.30000000000000004</v>
      </c>
      <c r="I2936" s="9">
        <v>1750</v>
      </c>
      <c r="J2936" s="10">
        <v>525.00000000000011</v>
      </c>
      <c r="K2936" s="10">
        <v>157.50000000000003</v>
      </c>
      <c r="L2936" s="11">
        <v>0.3</v>
      </c>
      <c r="M2936" s="28">
        <v>367.50000000000011</v>
      </c>
    </row>
    <row r="2937" spans="1:13" ht="15.75" customHeight="1" x14ac:dyDescent="0.25">
      <c r="A2937" s="6" t="s">
        <v>14</v>
      </c>
      <c r="B2937" s="6">
        <v>1185732</v>
      </c>
      <c r="C2937" s="7">
        <v>44449</v>
      </c>
      <c r="D2937" s="6" t="s">
        <v>33</v>
      </c>
      <c r="E2937" s="6" t="s">
        <v>104</v>
      </c>
      <c r="F2937" s="6" t="s">
        <v>105</v>
      </c>
      <c r="G2937" s="6" t="s">
        <v>20</v>
      </c>
      <c r="H2937" s="8">
        <v>0.30000000000000004</v>
      </c>
      <c r="I2937" s="9">
        <v>1500</v>
      </c>
      <c r="J2937" s="10">
        <v>450.00000000000006</v>
      </c>
      <c r="K2937" s="10">
        <v>135</v>
      </c>
      <c r="L2937" s="11">
        <v>0.3</v>
      </c>
      <c r="M2937" s="28">
        <v>315.00000000000006</v>
      </c>
    </row>
    <row r="2938" spans="1:13" ht="15.75" customHeight="1" x14ac:dyDescent="0.25">
      <c r="A2938" s="6" t="s">
        <v>14</v>
      </c>
      <c r="B2938" s="6">
        <v>1185732</v>
      </c>
      <c r="C2938" s="7">
        <v>44449</v>
      </c>
      <c r="D2938" s="6" t="s">
        <v>33</v>
      </c>
      <c r="E2938" s="6" t="s">
        <v>104</v>
      </c>
      <c r="F2938" s="6" t="s">
        <v>105</v>
      </c>
      <c r="G2938" s="6" t="s">
        <v>21</v>
      </c>
      <c r="H2938" s="8">
        <v>0.4</v>
      </c>
      <c r="I2938" s="9">
        <v>1500</v>
      </c>
      <c r="J2938" s="10">
        <v>600</v>
      </c>
      <c r="K2938" s="10">
        <v>210</v>
      </c>
      <c r="L2938" s="11">
        <v>0.35</v>
      </c>
      <c r="M2938" s="28">
        <v>390</v>
      </c>
    </row>
    <row r="2939" spans="1:13" ht="15.75" customHeight="1" x14ac:dyDescent="0.25">
      <c r="A2939" s="6" t="s">
        <v>14</v>
      </c>
      <c r="B2939" s="6">
        <v>1185732</v>
      </c>
      <c r="C2939" s="7">
        <v>44449</v>
      </c>
      <c r="D2939" s="6" t="s">
        <v>33</v>
      </c>
      <c r="E2939" s="6" t="s">
        <v>104</v>
      </c>
      <c r="F2939" s="6" t="s">
        <v>105</v>
      </c>
      <c r="G2939" s="6" t="s">
        <v>22</v>
      </c>
      <c r="H2939" s="8">
        <v>0.45</v>
      </c>
      <c r="I2939" s="9">
        <v>2250</v>
      </c>
      <c r="J2939" s="10">
        <v>1012.5</v>
      </c>
      <c r="K2939" s="10">
        <v>405</v>
      </c>
      <c r="L2939" s="11">
        <v>0.4</v>
      </c>
      <c r="M2939" s="28">
        <v>607.5</v>
      </c>
    </row>
    <row r="2940" spans="1:13" ht="15.75" customHeight="1" x14ac:dyDescent="0.25">
      <c r="A2940" s="6" t="s">
        <v>14</v>
      </c>
      <c r="B2940" s="6">
        <v>1185732</v>
      </c>
      <c r="C2940" s="7">
        <v>44478</v>
      </c>
      <c r="D2940" s="6" t="s">
        <v>33</v>
      </c>
      <c r="E2940" s="6" t="s">
        <v>104</v>
      </c>
      <c r="F2940" s="6" t="s">
        <v>105</v>
      </c>
      <c r="G2940" s="6" t="s">
        <v>17</v>
      </c>
      <c r="H2940" s="8">
        <v>0.49999999999999994</v>
      </c>
      <c r="I2940" s="9">
        <v>4000</v>
      </c>
      <c r="J2940" s="10">
        <v>1999.9999999999998</v>
      </c>
      <c r="K2940" s="10">
        <v>699.99999999999989</v>
      </c>
      <c r="L2940" s="11">
        <v>0.35</v>
      </c>
      <c r="M2940" s="28">
        <v>1300</v>
      </c>
    </row>
    <row r="2941" spans="1:13" ht="15.75" customHeight="1" x14ac:dyDescent="0.25">
      <c r="A2941" s="6" t="s">
        <v>14</v>
      </c>
      <c r="B2941" s="6">
        <v>1185732</v>
      </c>
      <c r="C2941" s="7">
        <v>44478</v>
      </c>
      <c r="D2941" s="6" t="s">
        <v>33</v>
      </c>
      <c r="E2941" s="6" t="s">
        <v>104</v>
      </c>
      <c r="F2941" s="6" t="s">
        <v>105</v>
      </c>
      <c r="G2941" s="6" t="s">
        <v>18</v>
      </c>
      <c r="H2941" s="8">
        <v>0.4</v>
      </c>
      <c r="I2941" s="9">
        <v>2500</v>
      </c>
      <c r="J2941" s="10">
        <v>1000</v>
      </c>
      <c r="K2941" s="10">
        <v>300</v>
      </c>
      <c r="L2941" s="11">
        <v>0.3</v>
      </c>
      <c r="M2941" s="28">
        <v>700</v>
      </c>
    </row>
    <row r="2942" spans="1:13" ht="15.75" customHeight="1" x14ac:dyDescent="0.25">
      <c r="A2942" s="6" t="s">
        <v>14</v>
      </c>
      <c r="B2942" s="6">
        <v>1185732</v>
      </c>
      <c r="C2942" s="7">
        <v>44478</v>
      </c>
      <c r="D2942" s="6" t="s">
        <v>33</v>
      </c>
      <c r="E2942" s="6" t="s">
        <v>104</v>
      </c>
      <c r="F2942" s="6" t="s">
        <v>105</v>
      </c>
      <c r="G2942" s="6" t="s">
        <v>19</v>
      </c>
      <c r="H2942" s="8">
        <v>0.4</v>
      </c>
      <c r="I2942" s="9">
        <v>1500</v>
      </c>
      <c r="J2942" s="10">
        <v>600</v>
      </c>
      <c r="K2942" s="10">
        <v>180</v>
      </c>
      <c r="L2942" s="11">
        <v>0.3</v>
      </c>
      <c r="M2942" s="28">
        <v>420</v>
      </c>
    </row>
    <row r="2943" spans="1:13" ht="15.75" customHeight="1" x14ac:dyDescent="0.25">
      <c r="A2943" s="6" t="s">
        <v>14</v>
      </c>
      <c r="B2943" s="6">
        <v>1185732</v>
      </c>
      <c r="C2943" s="7">
        <v>44478</v>
      </c>
      <c r="D2943" s="6" t="s">
        <v>33</v>
      </c>
      <c r="E2943" s="6" t="s">
        <v>104</v>
      </c>
      <c r="F2943" s="6" t="s">
        <v>105</v>
      </c>
      <c r="G2943" s="6" t="s">
        <v>20</v>
      </c>
      <c r="H2943" s="8">
        <v>0.4</v>
      </c>
      <c r="I2943" s="9">
        <v>1250</v>
      </c>
      <c r="J2943" s="10">
        <v>500</v>
      </c>
      <c r="K2943" s="10">
        <v>150</v>
      </c>
      <c r="L2943" s="11">
        <v>0.3</v>
      </c>
      <c r="M2943" s="28">
        <v>350</v>
      </c>
    </row>
    <row r="2944" spans="1:13" ht="15.75" customHeight="1" x14ac:dyDescent="0.25">
      <c r="A2944" s="6" t="s">
        <v>14</v>
      </c>
      <c r="B2944" s="6">
        <v>1185732</v>
      </c>
      <c r="C2944" s="7">
        <v>44478</v>
      </c>
      <c r="D2944" s="6" t="s">
        <v>33</v>
      </c>
      <c r="E2944" s="6" t="s">
        <v>104</v>
      </c>
      <c r="F2944" s="6" t="s">
        <v>105</v>
      </c>
      <c r="G2944" s="6" t="s">
        <v>21</v>
      </c>
      <c r="H2944" s="8">
        <v>0.49999999999999994</v>
      </c>
      <c r="I2944" s="9">
        <v>1250</v>
      </c>
      <c r="J2944" s="10">
        <v>624.99999999999989</v>
      </c>
      <c r="K2944" s="10">
        <v>218.74999999999994</v>
      </c>
      <c r="L2944" s="11">
        <v>0.35</v>
      </c>
      <c r="M2944" s="28">
        <v>406.24999999999994</v>
      </c>
    </row>
    <row r="2945" spans="1:13" ht="15.75" customHeight="1" x14ac:dyDescent="0.25">
      <c r="A2945" s="6" t="s">
        <v>14</v>
      </c>
      <c r="B2945" s="6">
        <v>1185732</v>
      </c>
      <c r="C2945" s="7">
        <v>44478</v>
      </c>
      <c r="D2945" s="6" t="s">
        <v>33</v>
      </c>
      <c r="E2945" s="6" t="s">
        <v>104</v>
      </c>
      <c r="F2945" s="6" t="s">
        <v>105</v>
      </c>
      <c r="G2945" s="6" t="s">
        <v>22</v>
      </c>
      <c r="H2945" s="8">
        <v>0.54999999999999982</v>
      </c>
      <c r="I2945" s="9">
        <v>2500</v>
      </c>
      <c r="J2945" s="10">
        <v>1374.9999999999995</v>
      </c>
      <c r="K2945" s="10">
        <v>549.99999999999989</v>
      </c>
      <c r="L2945" s="11">
        <v>0.4</v>
      </c>
      <c r="M2945" s="28">
        <v>824.99999999999966</v>
      </c>
    </row>
    <row r="2946" spans="1:13" ht="15.75" customHeight="1" x14ac:dyDescent="0.25">
      <c r="A2946" s="6" t="s">
        <v>14</v>
      </c>
      <c r="B2946" s="6">
        <v>1185732</v>
      </c>
      <c r="C2946" s="7">
        <v>44509</v>
      </c>
      <c r="D2946" s="6" t="s">
        <v>33</v>
      </c>
      <c r="E2946" s="6" t="s">
        <v>104</v>
      </c>
      <c r="F2946" s="6" t="s">
        <v>105</v>
      </c>
      <c r="G2946" s="6" t="s">
        <v>17</v>
      </c>
      <c r="H2946" s="8">
        <v>0.49999999999999994</v>
      </c>
      <c r="I2946" s="9">
        <v>4000</v>
      </c>
      <c r="J2946" s="10">
        <v>1999.9999999999998</v>
      </c>
      <c r="K2946" s="10">
        <v>699.99999999999989</v>
      </c>
      <c r="L2946" s="11">
        <v>0.35</v>
      </c>
      <c r="M2946" s="28">
        <v>1300</v>
      </c>
    </row>
    <row r="2947" spans="1:13" ht="15.75" customHeight="1" x14ac:dyDescent="0.25">
      <c r="A2947" s="6" t="s">
        <v>14</v>
      </c>
      <c r="B2947" s="6">
        <v>1185732</v>
      </c>
      <c r="C2947" s="7">
        <v>44509</v>
      </c>
      <c r="D2947" s="6" t="s">
        <v>33</v>
      </c>
      <c r="E2947" s="6" t="s">
        <v>104</v>
      </c>
      <c r="F2947" s="6" t="s">
        <v>105</v>
      </c>
      <c r="G2947" s="6" t="s">
        <v>18</v>
      </c>
      <c r="H2947" s="8">
        <v>0.4</v>
      </c>
      <c r="I2947" s="9">
        <v>2500</v>
      </c>
      <c r="J2947" s="10">
        <v>1000</v>
      </c>
      <c r="K2947" s="10">
        <v>300</v>
      </c>
      <c r="L2947" s="11">
        <v>0.3</v>
      </c>
      <c r="M2947" s="28">
        <v>700</v>
      </c>
    </row>
    <row r="2948" spans="1:13" ht="15.75" customHeight="1" x14ac:dyDescent="0.25">
      <c r="A2948" s="6" t="s">
        <v>14</v>
      </c>
      <c r="B2948" s="6">
        <v>1185732</v>
      </c>
      <c r="C2948" s="7">
        <v>44509</v>
      </c>
      <c r="D2948" s="6" t="s">
        <v>33</v>
      </c>
      <c r="E2948" s="6" t="s">
        <v>104</v>
      </c>
      <c r="F2948" s="6" t="s">
        <v>105</v>
      </c>
      <c r="G2948" s="6" t="s">
        <v>19</v>
      </c>
      <c r="H2948" s="8">
        <v>0.4</v>
      </c>
      <c r="I2948" s="9">
        <v>1950</v>
      </c>
      <c r="J2948" s="10">
        <v>780</v>
      </c>
      <c r="K2948" s="10">
        <v>234</v>
      </c>
      <c r="L2948" s="11">
        <v>0.3</v>
      </c>
      <c r="M2948" s="28">
        <v>546</v>
      </c>
    </row>
    <row r="2949" spans="1:13" ht="15.75" customHeight="1" x14ac:dyDescent="0.25">
      <c r="A2949" s="6" t="s">
        <v>14</v>
      </c>
      <c r="B2949" s="6">
        <v>1185732</v>
      </c>
      <c r="C2949" s="7">
        <v>44509</v>
      </c>
      <c r="D2949" s="6" t="s">
        <v>33</v>
      </c>
      <c r="E2949" s="6" t="s">
        <v>104</v>
      </c>
      <c r="F2949" s="6" t="s">
        <v>105</v>
      </c>
      <c r="G2949" s="6" t="s">
        <v>20</v>
      </c>
      <c r="H2949" s="8">
        <v>0.4</v>
      </c>
      <c r="I2949" s="9">
        <v>1750</v>
      </c>
      <c r="J2949" s="10">
        <v>700</v>
      </c>
      <c r="K2949" s="10">
        <v>210</v>
      </c>
      <c r="L2949" s="11">
        <v>0.3</v>
      </c>
      <c r="M2949" s="28">
        <v>490</v>
      </c>
    </row>
    <row r="2950" spans="1:13" ht="15.75" customHeight="1" x14ac:dyDescent="0.25">
      <c r="A2950" s="6" t="s">
        <v>14</v>
      </c>
      <c r="B2950" s="6">
        <v>1185732</v>
      </c>
      <c r="C2950" s="7">
        <v>44509</v>
      </c>
      <c r="D2950" s="6" t="s">
        <v>33</v>
      </c>
      <c r="E2950" s="6" t="s">
        <v>104</v>
      </c>
      <c r="F2950" s="6" t="s">
        <v>105</v>
      </c>
      <c r="G2950" s="6" t="s">
        <v>21</v>
      </c>
      <c r="H2950" s="8">
        <v>0.6</v>
      </c>
      <c r="I2950" s="9">
        <v>1500</v>
      </c>
      <c r="J2950" s="10">
        <v>900</v>
      </c>
      <c r="K2950" s="10">
        <v>315</v>
      </c>
      <c r="L2950" s="11">
        <v>0.35</v>
      </c>
      <c r="M2950" s="28">
        <v>585</v>
      </c>
    </row>
    <row r="2951" spans="1:13" ht="15.75" customHeight="1" x14ac:dyDescent="0.25">
      <c r="A2951" s="6" t="s">
        <v>14</v>
      </c>
      <c r="B2951" s="6">
        <v>1185732</v>
      </c>
      <c r="C2951" s="7">
        <v>44509</v>
      </c>
      <c r="D2951" s="6" t="s">
        <v>33</v>
      </c>
      <c r="E2951" s="6" t="s">
        <v>104</v>
      </c>
      <c r="F2951" s="6" t="s">
        <v>105</v>
      </c>
      <c r="G2951" s="6" t="s">
        <v>22</v>
      </c>
      <c r="H2951" s="8">
        <v>0.64999999999999991</v>
      </c>
      <c r="I2951" s="9">
        <v>2500</v>
      </c>
      <c r="J2951" s="10">
        <v>1624.9999999999998</v>
      </c>
      <c r="K2951" s="10">
        <v>650</v>
      </c>
      <c r="L2951" s="11">
        <v>0.4</v>
      </c>
      <c r="M2951" s="28">
        <v>974.99999999999977</v>
      </c>
    </row>
    <row r="2952" spans="1:13" ht="15.75" customHeight="1" x14ac:dyDescent="0.25">
      <c r="A2952" s="6" t="s">
        <v>14</v>
      </c>
      <c r="B2952" s="6">
        <v>1185732</v>
      </c>
      <c r="C2952" s="7">
        <v>44538</v>
      </c>
      <c r="D2952" s="6" t="s">
        <v>33</v>
      </c>
      <c r="E2952" s="6" t="s">
        <v>104</v>
      </c>
      <c r="F2952" s="6" t="s">
        <v>105</v>
      </c>
      <c r="G2952" s="6" t="s">
        <v>17</v>
      </c>
      <c r="H2952" s="8">
        <v>0.6</v>
      </c>
      <c r="I2952" s="9">
        <v>5000</v>
      </c>
      <c r="J2952" s="10">
        <v>3000</v>
      </c>
      <c r="K2952" s="10">
        <v>1050</v>
      </c>
      <c r="L2952" s="11">
        <v>0.35</v>
      </c>
      <c r="M2952" s="28">
        <v>1950</v>
      </c>
    </row>
    <row r="2953" spans="1:13" ht="15.75" customHeight="1" x14ac:dyDescent="0.25">
      <c r="A2953" s="6" t="s">
        <v>14</v>
      </c>
      <c r="B2953" s="6">
        <v>1185732</v>
      </c>
      <c r="C2953" s="7">
        <v>44538</v>
      </c>
      <c r="D2953" s="6" t="s">
        <v>33</v>
      </c>
      <c r="E2953" s="6" t="s">
        <v>104</v>
      </c>
      <c r="F2953" s="6" t="s">
        <v>105</v>
      </c>
      <c r="G2953" s="6" t="s">
        <v>18</v>
      </c>
      <c r="H2953" s="8">
        <v>0.5</v>
      </c>
      <c r="I2953" s="9">
        <v>3000</v>
      </c>
      <c r="J2953" s="10">
        <v>1500</v>
      </c>
      <c r="K2953" s="10">
        <v>450</v>
      </c>
      <c r="L2953" s="11">
        <v>0.3</v>
      </c>
      <c r="M2953" s="28">
        <v>1050</v>
      </c>
    </row>
    <row r="2954" spans="1:13" ht="15.75" customHeight="1" x14ac:dyDescent="0.25">
      <c r="A2954" s="6" t="s">
        <v>14</v>
      </c>
      <c r="B2954" s="6">
        <v>1185732</v>
      </c>
      <c r="C2954" s="7">
        <v>44538</v>
      </c>
      <c r="D2954" s="6" t="s">
        <v>33</v>
      </c>
      <c r="E2954" s="6" t="s">
        <v>104</v>
      </c>
      <c r="F2954" s="6" t="s">
        <v>105</v>
      </c>
      <c r="G2954" s="6" t="s">
        <v>19</v>
      </c>
      <c r="H2954" s="8">
        <v>0.5</v>
      </c>
      <c r="I2954" s="9">
        <v>2500</v>
      </c>
      <c r="J2954" s="10">
        <v>1250</v>
      </c>
      <c r="K2954" s="10">
        <v>375</v>
      </c>
      <c r="L2954" s="11">
        <v>0.3</v>
      </c>
      <c r="M2954" s="28">
        <v>875</v>
      </c>
    </row>
    <row r="2955" spans="1:13" ht="15.75" customHeight="1" x14ac:dyDescent="0.25">
      <c r="A2955" s="6" t="s">
        <v>14</v>
      </c>
      <c r="B2955" s="6">
        <v>1185732</v>
      </c>
      <c r="C2955" s="7">
        <v>44538</v>
      </c>
      <c r="D2955" s="6" t="s">
        <v>33</v>
      </c>
      <c r="E2955" s="6" t="s">
        <v>104</v>
      </c>
      <c r="F2955" s="6" t="s">
        <v>105</v>
      </c>
      <c r="G2955" s="6" t="s">
        <v>20</v>
      </c>
      <c r="H2955" s="8">
        <v>0.5</v>
      </c>
      <c r="I2955" s="9">
        <v>2000</v>
      </c>
      <c r="J2955" s="10">
        <v>1000</v>
      </c>
      <c r="K2955" s="10">
        <v>300</v>
      </c>
      <c r="L2955" s="11">
        <v>0.3</v>
      </c>
      <c r="M2955" s="28">
        <v>700</v>
      </c>
    </row>
    <row r="2956" spans="1:13" ht="15.75" customHeight="1" x14ac:dyDescent="0.25">
      <c r="A2956" s="6" t="s">
        <v>14</v>
      </c>
      <c r="B2956" s="6">
        <v>1185732</v>
      </c>
      <c r="C2956" s="7">
        <v>44538</v>
      </c>
      <c r="D2956" s="6" t="s">
        <v>33</v>
      </c>
      <c r="E2956" s="6" t="s">
        <v>104</v>
      </c>
      <c r="F2956" s="6" t="s">
        <v>105</v>
      </c>
      <c r="G2956" s="6" t="s">
        <v>21</v>
      </c>
      <c r="H2956" s="8">
        <v>0.6</v>
      </c>
      <c r="I2956" s="9">
        <v>2000</v>
      </c>
      <c r="J2956" s="10">
        <v>1200</v>
      </c>
      <c r="K2956" s="10">
        <v>420</v>
      </c>
      <c r="L2956" s="11">
        <v>0.35</v>
      </c>
      <c r="M2956" s="28">
        <v>780</v>
      </c>
    </row>
    <row r="2957" spans="1:13" ht="15.75" customHeight="1" x14ac:dyDescent="0.25">
      <c r="A2957" s="6" t="s">
        <v>14</v>
      </c>
      <c r="B2957" s="6">
        <v>1185732</v>
      </c>
      <c r="C2957" s="7">
        <v>44538</v>
      </c>
      <c r="D2957" s="6" t="s">
        <v>33</v>
      </c>
      <c r="E2957" s="6" t="s">
        <v>104</v>
      </c>
      <c r="F2957" s="6" t="s">
        <v>105</v>
      </c>
      <c r="G2957" s="6" t="s">
        <v>22</v>
      </c>
      <c r="H2957" s="8">
        <v>0.64999999999999991</v>
      </c>
      <c r="I2957" s="9">
        <v>3000</v>
      </c>
      <c r="J2957" s="10">
        <v>1949.9999999999998</v>
      </c>
      <c r="K2957" s="10">
        <v>780</v>
      </c>
      <c r="L2957" s="11">
        <v>0.4</v>
      </c>
      <c r="M2957" s="28">
        <v>1169.9999999999998</v>
      </c>
    </row>
    <row r="2958" spans="1:13" ht="15.75" customHeight="1" x14ac:dyDescent="0.25">
      <c r="A2958" s="6" t="s">
        <v>14</v>
      </c>
      <c r="B2958" s="6">
        <v>1185732</v>
      </c>
      <c r="C2958" s="7">
        <v>44202</v>
      </c>
      <c r="D2958" s="6" t="s">
        <v>33</v>
      </c>
      <c r="E2958" s="6" t="s">
        <v>106</v>
      </c>
      <c r="F2958" s="6" t="s">
        <v>107</v>
      </c>
      <c r="G2958" s="6" t="s">
        <v>17</v>
      </c>
      <c r="H2958" s="8">
        <v>0.30000000000000004</v>
      </c>
      <c r="I2958" s="9">
        <v>4500</v>
      </c>
      <c r="J2958" s="10">
        <v>1350.0000000000002</v>
      </c>
      <c r="K2958" s="10">
        <v>405.00000000000006</v>
      </c>
      <c r="L2958" s="11">
        <v>0.3</v>
      </c>
      <c r="M2958" s="28">
        <v>945.00000000000023</v>
      </c>
    </row>
    <row r="2959" spans="1:13" ht="15.75" customHeight="1" x14ac:dyDescent="0.25">
      <c r="A2959" s="6" t="s">
        <v>14</v>
      </c>
      <c r="B2959" s="6">
        <v>1185732</v>
      </c>
      <c r="C2959" s="7">
        <v>44202</v>
      </c>
      <c r="D2959" s="6" t="s">
        <v>33</v>
      </c>
      <c r="E2959" s="6" t="s">
        <v>106</v>
      </c>
      <c r="F2959" s="6" t="s">
        <v>107</v>
      </c>
      <c r="G2959" s="6" t="s">
        <v>18</v>
      </c>
      <c r="H2959" s="8">
        <v>0.30000000000000004</v>
      </c>
      <c r="I2959" s="9">
        <v>2500</v>
      </c>
      <c r="J2959" s="10">
        <v>750.00000000000011</v>
      </c>
      <c r="K2959" s="10">
        <v>262.5</v>
      </c>
      <c r="L2959" s="11">
        <v>0.35</v>
      </c>
      <c r="M2959" s="28">
        <v>487.50000000000011</v>
      </c>
    </row>
    <row r="2960" spans="1:13" ht="15.75" customHeight="1" x14ac:dyDescent="0.25">
      <c r="A2960" s="6" t="s">
        <v>14</v>
      </c>
      <c r="B2960" s="6">
        <v>1185732</v>
      </c>
      <c r="C2960" s="7">
        <v>44202</v>
      </c>
      <c r="D2960" s="6" t="s">
        <v>33</v>
      </c>
      <c r="E2960" s="6" t="s">
        <v>106</v>
      </c>
      <c r="F2960" s="6" t="s">
        <v>107</v>
      </c>
      <c r="G2960" s="6" t="s">
        <v>19</v>
      </c>
      <c r="H2960" s="8">
        <v>0.20000000000000007</v>
      </c>
      <c r="I2960" s="9">
        <v>2500</v>
      </c>
      <c r="J2960" s="10">
        <v>500.00000000000017</v>
      </c>
      <c r="K2960" s="10">
        <v>150.00000000000006</v>
      </c>
      <c r="L2960" s="11">
        <v>0.3</v>
      </c>
      <c r="M2960" s="28">
        <v>350.00000000000011</v>
      </c>
    </row>
    <row r="2961" spans="1:13" ht="15.75" customHeight="1" x14ac:dyDescent="0.25">
      <c r="A2961" s="6" t="s">
        <v>14</v>
      </c>
      <c r="B2961" s="6">
        <v>1185732</v>
      </c>
      <c r="C2961" s="7">
        <v>44202</v>
      </c>
      <c r="D2961" s="6" t="s">
        <v>33</v>
      </c>
      <c r="E2961" s="6" t="s">
        <v>106</v>
      </c>
      <c r="F2961" s="6" t="s">
        <v>107</v>
      </c>
      <c r="G2961" s="6" t="s">
        <v>20</v>
      </c>
      <c r="H2961" s="8">
        <v>0.25000000000000006</v>
      </c>
      <c r="I2961" s="9">
        <v>1000</v>
      </c>
      <c r="J2961" s="10">
        <v>250.00000000000006</v>
      </c>
      <c r="K2961" s="10">
        <v>75.000000000000014</v>
      </c>
      <c r="L2961" s="11">
        <v>0.3</v>
      </c>
      <c r="M2961" s="28">
        <v>175.00000000000006</v>
      </c>
    </row>
    <row r="2962" spans="1:13" ht="15.75" customHeight="1" x14ac:dyDescent="0.25">
      <c r="A2962" s="6" t="s">
        <v>14</v>
      </c>
      <c r="B2962" s="6">
        <v>1185732</v>
      </c>
      <c r="C2962" s="7">
        <v>44202</v>
      </c>
      <c r="D2962" s="6" t="s">
        <v>33</v>
      </c>
      <c r="E2962" s="6" t="s">
        <v>106</v>
      </c>
      <c r="F2962" s="6" t="s">
        <v>107</v>
      </c>
      <c r="G2962" s="6" t="s">
        <v>21</v>
      </c>
      <c r="H2962" s="8">
        <v>0.39999999999999997</v>
      </c>
      <c r="I2962" s="9">
        <v>1500</v>
      </c>
      <c r="J2962" s="10">
        <v>600</v>
      </c>
      <c r="K2962" s="10">
        <v>300</v>
      </c>
      <c r="L2962" s="11">
        <v>0.5</v>
      </c>
      <c r="M2962" s="28">
        <v>300</v>
      </c>
    </row>
    <row r="2963" spans="1:13" ht="15.75" customHeight="1" x14ac:dyDescent="0.25">
      <c r="A2963" s="6" t="s">
        <v>14</v>
      </c>
      <c r="B2963" s="6">
        <v>1185732</v>
      </c>
      <c r="C2963" s="7">
        <v>44202</v>
      </c>
      <c r="D2963" s="6" t="s">
        <v>33</v>
      </c>
      <c r="E2963" s="6" t="s">
        <v>106</v>
      </c>
      <c r="F2963" s="6" t="s">
        <v>107</v>
      </c>
      <c r="G2963" s="6" t="s">
        <v>22</v>
      </c>
      <c r="H2963" s="8">
        <v>0.30000000000000004</v>
      </c>
      <c r="I2963" s="9">
        <v>2500</v>
      </c>
      <c r="J2963" s="10">
        <v>750.00000000000011</v>
      </c>
      <c r="K2963" s="10">
        <v>300.00000000000006</v>
      </c>
      <c r="L2963" s="11">
        <v>0.4</v>
      </c>
      <c r="M2963" s="28">
        <v>450.00000000000006</v>
      </c>
    </row>
    <row r="2964" spans="1:13" ht="15.75" customHeight="1" x14ac:dyDescent="0.25">
      <c r="A2964" s="6" t="s">
        <v>14</v>
      </c>
      <c r="B2964" s="6">
        <v>1185732</v>
      </c>
      <c r="C2964" s="7">
        <v>44233</v>
      </c>
      <c r="D2964" s="6" t="s">
        <v>33</v>
      </c>
      <c r="E2964" s="6" t="s">
        <v>106</v>
      </c>
      <c r="F2964" s="6" t="s">
        <v>107</v>
      </c>
      <c r="G2964" s="6" t="s">
        <v>17</v>
      </c>
      <c r="H2964" s="8">
        <v>0.30000000000000004</v>
      </c>
      <c r="I2964" s="9">
        <v>5000</v>
      </c>
      <c r="J2964" s="10">
        <v>1500.0000000000002</v>
      </c>
      <c r="K2964" s="10">
        <v>450.00000000000006</v>
      </c>
      <c r="L2964" s="11">
        <v>0.3</v>
      </c>
      <c r="M2964" s="28">
        <v>1050.0000000000002</v>
      </c>
    </row>
    <row r="2965" spans="1:13" ht="15.75" customHeight="1" x14ac:dyDescent="0.25">
      <c r="A2965" s="6" t="s">
        <v>14</v>
      </c>
      <c r="B2965" s="6">
        <v>1185732</v>
      </c>
      <c r="C2965" s="7">
        <v>44233</v>
      </c>
      <c r="D2965" s="6" t="s">
        <v>33</v>
      </c>
      <c r="E2965" s="6" t="s">
        <v>106</v>
      </c>
      <c r="F2965" s="6" t="s">
        <v>107</v>
      </c>
      <c r="G2965" s="6" t="s">
        <v>18</v>
      </c>
      <c r="H2965" s="8">
        <v>0.30000000000000004</v>
      </c>
      <c r="I2965" s="9">
        <v>1500</v>
      </c>
      <c r="J2965" s="10">
        <v>450.00000000000006</v>
      </c>
      <c r="K2965" s="10">
        <v>157.5</v>
      </c>
      <c r="L2965" s="11">
        <v>0.35</v>
      </c>
      <c r="M2965" s="28">
        <v>292.50000000000006</v>
      </c>
    </row>
    <row r="2966" spans="1:13" ht="15.75" customHeight="1" x14ac:dyDescent="0.25">
      <c r="A2966" s="6" t="s">
        <v>14</v>
      </c>
      <c r="B2966" s="6">
        <v>1185732</v>
      </c>
      <c r="C2966" s="7">
        <v>44233</v>
      </c>
      <c r="D2966" s="6" t="s">
        <v>33</v>
      </c>
      <c r="E2966" s="6" t="s">
        <v>106</v>
      </c>
      <c r="F2966" s="6" t="s">
        <v>107</v>
      </c>
      <c r="G2966" s="6" t="s">
        <v>19</v>
      </c>
      <c r="H2966" s="8">
        <v>0.20000000000000007</v>
      </c>
      <c r="I2966" s="9">
        <v>2000</v>
      </c>
      <c r="J2966" s="10">
        <v>400.00000000000011</v>
      </c>
      <c r="K2966" s="10">
        <v>120.00000000000003</v>
      </c>
      <c r="L2966" s="11">
        <v>0.3</v>
      </c>
      <c r="M2966" s="28">
        <v>280.00000000000011</v>
      </c>
    </row>
    <row r="2967" spans="1:13" ht="15.75" customHeight="1" x14ac:dyDescent="0.25">
      <c r="A2967" s="6" t="s">
        <v>14</v>
      </c>
      <c r="B2967" s="6">
        <v>1185732</v>
      </c>
      <c r="C2967" s="7">
        <v>44233</v>
      </c>
      <c r="D2967" s="6" t="s">
        <v>33</v>
      </c>
      <c r="E2967" s="6" t="s">
        <v>106</v>
      </c>
      <c r="F2967" s="6" t="s">
        <v>107</v>
      </c>
      <c r="G2967" s="6" t="s">
        <v>20</v>
      </c>
      <c r="H2967" s="8">
        <v>0.25000000000000006</v>
      </c>
      <c r="I2967" s="9">
        <v>750</v>
      </c>
      <c r="J2967" s="10">
        <v>187.50000000000003</v>
      </c>
      <c r="K2967" s="10">
        <v>56.250000000000007</v>
      </c>
      <c r="L2967" s="11">
        <v>0.3</v>
      </c>
      <c r="M2967" s="28">
        <v>131.25000000000003</v>
      </c>
    </row>
    <row r="2968" spans="1:13" ht="15.75" customHeight="1" x14ac:dyDescent="0.25">
      <c r="A2968" s="6" t="s">
        <v>14</v>
      </c>
      <c r="B2968" s="6">
        <v>1185732</v>
      </c>
      <c r="C2968" s="7">
        <v>44233</v>
      </c>
      <c r="D2968" s="6" t="s">
        <v>33</v>
      </c>
      <c r="E2968" s="6" t="s">
        <v>106</v>
      </c>
      <c r="F2968" s="6" t="s">
        <v>107</v>
      </c>
      <c r="G2968" s="6" t="s">
        <v>21</v>
      </c>
      <c r="H2968" s="8">
        <v>0.39999999999999997</v>
      </c>
      <c r="I2968" s="9">
        <v>1500</v>
      </c>
      <c r="J2968" s="10">
        <v>600</v>
      </c>
      <c r="K2968" s="10">
        <v>300</v>
      </c>
      <c r="L2968" s="11">
        <v>0.5</v>
      </c>
      <c r="M2968" s="28">
        <v>300</v>
      </c>
    </row>
    <row r="2969" spans="1:13" ht="15.75" customHeight="1" x14ac:dyDescent="0.25">
      <c r="A2969" s="6" t="s">
        <v>14</v>
      </c>
      <c r="B2969" s="6">
        <v>1185732</v>
      </c>
      <c r="C2969" s="7">
        <v>44233</v>
      </c>
      <c r="D2969" s="6" t="s">
        <v>33</v>
      </c>
      <c r="E2969" s="6" t="s">
        <v>106</v>
      </c>
      <c r="F2969" s="6" t="s">
        <v>107</v>
      </c>
      <c r="G2969" s="6" t="s">
        <v>22</v>
      </c>
      <c r="H2969" s="8">
        <v>0.14999999999999997</v>
      </c>
      <c r="I2969" s="9">
        <v>2500</v>
      </c>
      <c r="J2969" s="10">
        <v>374.99999999999994</v>
      </c>
      <c r="K2969" s="10">
        <v>149.99999999999997</v>
      </c>
      <c r="L2969" s="11">
        <v>0.4</v>
      </c>
      <c r="M2969" s="28">
        <v>224.99999999999997</v>
      </c>
    </row>
    <row r="2970" spans="1:13" ht="15.75" customHeight="1" x14ac:dyDescent="0.25">
      <c r="A2970" s="6" t="s">
        <v>14</v>
      </c>
      <c r="B2970" s="6">
        <v>1185732</v>
      </c>
      <c r="C2970" s="7">
        <v>44260</v>
      </c>
      <c r="D2970" s="6" t="s">
        <v>33</v>
      </c>
      <c r="E2970" s="6" t="s">
        <v>106</v>
      </c>
      <c r="F2970" s="6" t="s">
        <v>107</v>
      </c>
      <c r="G2970" s="6" t="s">
        <v>17</v>
      </c>
      <c r="H2970" s="8">
        <v>0.20000000000000004</v>
      </c>
      <c r="I2970" s="9">
        <v>4700</v>
      </c>
      <c r="J2970" s="10">
        <v>940.00000000000023</v>
      </c>
      <c r="K2970" s="10">
        <v>282.00000000000006</v>
      </c>
      <c r="L2970" s="11">
        <v>0.3</v>
      </c>
      <c r="M2970" s="28">
        <v>658.00000000000023</v>
      </c>
    </row>
    <row r="2971" spans="1:13" ht="15.75" customHeight="1" x14ac:dyDescent="0.25">
      <c r="A2971" s="6" t="s">
        <v>14</v>
      </c>
      <c r="B2971" s="6">
        <v>1185732</v>
      </c>
      <c r="C2971" s="7">
        <v>44260</v>
      </c>
      <c r="D2971" s="6" t="s">
        <v>33</v>
      </c>
      <c r="E2971" s="6" t="s">
        <v>106</v>
      </c>
      <c r="F2971" s="6" t="s">
        <v>107</v>
      </c>
      <c r="G2971" s="6" t="s">
        <v>18</v>
      </c>
      <c r="H2971" s="8">
        <v>0.20000000000000004</v>
      </c>
      <c r="I2971" s="9">
        <v>1750</v>
      </c>
      <c r="J2971" s="10">
        <v>350.00000000000006</v>
      </c>
      <c r="K2971" s="10">
        <v>122.50000000000001</v>
      </c>
      <c r="L2971" s="11">
        <v>0.35</v>
      </c>
      <c r="M2971" s="28">
        <v>227.50000000000006</v>
      </c>
    </row>
    <row r="2972" spans="1:13" ht="15.75" customHeight="1" x14ac:dyDescent="0.25">
      <c r="A2972" s="6" t="s">
        <v>14</v>
      </c>
      <c r="B2972" s="6">
        <v>1185732</v>
      </c>
      <c r="C2972" s="7">
        <v>44260</v>
      </c>
      <c r="D2972" s="6" t="s">
        <v>33</v>
      </c>
      <c r="E2972" s="6" t="s">
        <v>106</v>
      </c>
      <c r="F2972" s="6" t="s">
        <v>107</v>
      </c>
      <c r="G2972" s="6" t="s">
        <v>19</v>
      </c>
      <c r="H2972" s="8">
        <v>0.10000000000000003</v>
      </c>
      <c r="I2972" s="9">
        <v>2250</v>
      </c>
      <c r="J2972" s="10">
        <v>225.00000000000009</v>
      </c>
      <c r="K2972" s="10">
        <v>67.500000000000028</v>
      </c>
      <c r="L2972" s="11">
        <v>0.3</v>
      </c>
      <c r="M2972" s="28">
        <v>157.50000000000006</v>
      </c>
    </row>
    <row r="2973" spans="1:13" ht="15.75" customHeight="1" x14ac:dyDescent="0.25">
      <c r="A2973" s="6" t="s">
        <v>14</v>
      </c>
      <c r="B2973" s="6">
        <v>1185732</v>
      </c>
      <c r="C2973" s="7">
        <v>44260</v>
      </c>
      <c r="D2973" s="6" t="s">
        <v>33</v>
      </c>
      <c r="E2973" s="6" t="s">
        <v>106</v>
      </c>
      <c r="F2973" s="6" t="s">
        <v>107</v>
      </c>
      <c r="G2973" s="6" t="s">
        <v>20</v>
      </c>
      <c r="H2973" s="8">
        <v>0.14999999999999997</v>
      </c>
      <c r="I2973" s="9">
        <v>1000</v>
      </c>
      <c r="J2973" s="10">
        <v>149.99999999999997</v>
      </c>
      <c r="K2973" s="10">
        <v>44.999999999999993</v>
      </c>
      <c r="L2973" s="11">
        <v>0.3</v>
      </c>
      <c r="M2973" s="28">
        <v>104.99999999999997</v>
      </c>
    </row>
    <row r="2974" spans="1:13" ht="15.75" customHeight="1" x14ac:dyDescent="0.25">
      <c r="A2974" s="6" t="s">
        <v>14</v>
      </c>
      <c r="B2974" s="6">
        <v>1185732</v>
      </c>
      <c r="C2974" s="7">
        <v>44260</v>
      </c>
      <c r="D2974" s="6" t="s">
        <v>33</v>
      </c>
      <c r="E2974" s="6" t="s">
        <v>106</v>
      </c>
      <c r="F2974" s="6" t="s">
        <v>107</v>
      </c>
      <c r="G2974" s="6" t="s">
        <v>21</v>
      </c>
      <c r="H2974" s="8">
        <v>0.30000000000000004</v>
      </c>
      <c r="I2974" s="9">
        <v>1500</v>
      </c>
      <c r="J2974" s="10">
        <v>450.00000000000006</v>
      </c>
      <c r="K2974" s="10">
        <v>225.00000000000003</v>
      </c>
      <c r="L2974" s="11">
        <v>0.5</v>
      </c>
      <c r="M2974" s="28">
        <v>225.00000000000003</v>
      </c>
    </row>
    <row r="2975" spans="1:13" ht="15.75" customHeight="1" x14ac:dyDescent="0.25">
      <c r="A2975" s="6" t="s">
        <v>14</v>
      </c>
      <c r="B2975" s="6">
        <v>1185732</v>
      </c>
      <c r="C2975" s="7">
        <v>44260</v>
      </c>
      <c r="D2975" s="6" t="s">
        <v>33</v>
      </c>
      <c r="E2975" s="6" t="s">
        <v>106</v>
      </c>
      <c r="F2975" s="6" t="s">
        <v>107</v>
      </c>
      <c r="G2975" s="6" t="s">
        <v>22</v>
      </c>
      <c r="H2975" s="8">
        <v>0.20000000000000004</v>
      </c>
      <c r="I2975" s="9">
        <v>2500</v>
      </c>
      <c r="J2975" s="10">
        <v>500.00000000000011</v>
      </c>
      <c r="K2975" s="10">
        <v>200.00000000000006</v>
      </c>
      <c r="L2975" s="11">
        <v>0.4</v>
      </c>
      <c r="M2975" s="28">
        <v>300.00000000000006</v>
      </c>
    </row>
    <row r="2976" spans="1:13" ht="15.75" customHeight="1" x14ac:dyDescent="0.25">
      <c r="A2976" s="6" t="s">
        <v>14</v>
      </c>
      <c r="B2976" s="6">
        <v>1185732</v>
      </c>
      <c r="C2976" s="7">
        <v>44292</v>
      </c>
      <c r="D2976" s="6" t="s">
        <v>33</v>
      </c>
      <c r="E2976" s="6" t="s">
        <v>106</v>
      </c>
      <c r="F2976" s="6" t="s">
        <v>107</v>
      </c>
      <c r="G2976" s="6" t="s">
        <v>17</v>
      </c>
      <c r="H2976" s="8">
        <v>0.20000000000000004</v>
      </c>
      <c r="I2976" s="9">
        <v>4750</v>
      </c>
      <c r="J2976" s="10">
        <v>950.00000000000023</v>
      </c>
      <c r="K2976" s="10">
        <v>285.00000000000006</v>
      </c>
      <c r="L2976" s="11">
        <v>0.3</v>
      </c>
      <c r="M2976" s="28">
        <v>665.00000000000023</v>
      </c>
    </row>
    <row r="2977" spans="1:13" ht="15.75" customHeight="1" x14ac:dyDescent="0.25">
      <c r="A2977" s="6" t="s">
        <v>14</v>
      </c>
      <c r="B2977" s="6">
        <v>1185732</v>
      </c>
      <c r="C2977" s="7">
        <v>44292</v>
      </c>
      <c r="D2977" s="6" t="s">
        <v>33</v>
      </c>
      <c r="E2977" s="6" t="s">
        <v>106</v>
      </c>
      <c r="F2977" s="6" t="s">
        <v>107</v>
      </c>
      <c r="G2977" s="6" t="s">
        <v>18</v>
      </c>
      <c r="H2977" s="8">
        <v>0.20000000000000004</v>
      </c>
      <c r="I2977" s="9">
        <v>1750</v>
      </c>
      <c r="J2977" s="10">
        <v>350.00000000000006</v>
      </c>
      <c r="K2977" s="10">
        <v>122.50000000000001</v>
      </c>
      <c r="L2977" s="11">
        <v>0.35</v>
      </c>
      <c r="M2977" s="28">
        <v>227.50000000000006</v>
      </c>
    </row>
    <row r="2978" spans="1:13" ht="15.75" customHeight="1" x14ac:dyDescent="0.25">
      <c r="A2978" s="6" t="s">
        <v>14</v>
      </c>
      <c r="B2978" s="6">
        <v>1185732</v>
      </c>
      <c r="C2978" s="7">
        <v>44292</v>
      </c>
      <c r="D2978" s="6" t="s">
        <v>33</v>
      </c>
      <c r="E2978" s="6" t="s">
        <v>106</v>
      </c>
      <c r="F2978" s="6" t="s">
        <v>107</v>
      </c>
      <c r="G2978" s="6" t="s">
        <v>19</v>
      </c>
      <c r="H2978" s="8">
        <v>0.10000000000000003</v>
      </c>
      <c r="I2978" s="9">
        <v>1750</v>
      </c>
      <c r="J2978" s="10">
        <v>175.00000000000006</v>
      </c>
      <c r="K2978" s="10">
        <v>52.500000000000014</v>
      </c>
      <c r="L2978" s="11">
        <v>0.3</v>
      </c>
      <c r="M2978" s="28">
        <v>122.50000000000004</v>
      </c>
    </row>
    <row r="2979" spans="1:13" ht="15.75" customHeight="1" x14ac:dyDescent="0.25">
      <c r="A2979" s="6" t="s">
        <v>14</v>
      </c>
      <c r="B2979" s="6">
        <v>1185732</v>
      </c>
      <c r="C2979" s="7">
        <v>44292</v>
      </c>
      <c r="D2979" s="6" t="s">
        <v>33</v>
      </c>
      <c r="E2979" s="6" t="s">
        <v>106</v>
      </c>
      <c r="F2979" s="6" t="s">
        <v>107</v>
      </c>
      <c r="G2979" s="6" t="s">
        <v>20</v>
      </c>
      <c r="H2979" s="8">
        <v>0.14999999999999997</v>
      </c>
      <c r="I2979" s="9">
        <v>1000</v>
      </c>
      <c r="J2979" s="10">
        <v>149.99999999999997</v>
      </c>
      <c r="K2979" s="10">
        <v>44.999999999999993</v>
      </c>
      <c r="L2979" s="11">
        <v>0.3</v>
      </c>
      <c r="M2979" s="28">
        <v>104.99999999999997</v>
      </c>
    </row>
    <row r="2980" spans="1:13" ht="15.75" customHeight="1" x14ac:dyDescent="0.25">
      <c r="A2980" s="6" t="s">
        <v>14</v>
      </c>
      <c r="B2980" s="6">
        <v>1185732</v>
      </c>
      <c r="C2980" s="7">
        <v>44292</v>
      </c>
      <c r="D2980" s="6" t="s">
        <v>33</v>
      </c>
      <c r="E2980" s="6" t="s">
        <v>106</v>
      </c>
      <c r="F2980" s="6" t="s">
        <v>107</v>
      </c>
      <c r="G2980" s="6" t="s">
        <v>21</v>
      </c>
      <c r="H2980" s="8">
        <v>0.6</v>
      </c>
      <c r="I2980" s="9">
        <v>1250</v>
      </c>
      <c r="J2980" s="10">
        <v>750</v>
      </c>
      <c r="K2980" s="10">
        <v>375</v>
      </c>
      <c r="L2980" s="11">
        <v>0.5</v>
      </c>
      <c r="M2980" s="28">
        <v>375</v>
      </c>
    </row>
    <row r="2981" spans="1:13" ht="15.75" customHeight="1" x14ac:dyDescent="0.25">
      <c r="A2981" s="6" t="s">
        <v>14</v>
      </c>
      <c r="B2981" s="6">
        <v>1185732</v>
      </c>
      <c r="C2981" s="7">
        <v>44292</v>
      </c>
      <c r="D2981" s="6" t="s">
        <v>33</v>
      </c>
      <c r="E2981" s="6" t="s">
        <v>106</v>
      </c>
      <c r="F2981" s="6" t="s">
        <v>107</v>
      </c>
      <c r="G2981" s="6" t="s">
        <v>22</v>
      </c>
      <c r="H2981" s="8">
        <v>0.5</v>
      </c>
      <c r="I2981" s="9">
        <v>2500</v>
      </c>
      <c r="J2981" s="10">
        <v>1250</v>
      </c>
      <c r="K2981" s="10">
        <v>500</v>
      </c>
      <c r="L2981" s="11">
        <v>0.4</v>
      </c>
      <c r="M2981" s="28">
        <v>750</v>
      </c>
    </row>
    <row r="2982" spans="1:13" ht="15.75" customHeight="1" x14ac:dyDescent="0.25">
      <c r="A2982" s="6" t="s">
        <v>14</v>
      </c>
      <c r="B2982" s="6">
        <v>1185732</v>
      </c>
      <c r="C2982" s="7">
        <v>44323</v>
      </c>
      <c r="D2982" s="6" t="s">
        <v>33</v>
      </c>
      <c r="E2982" s="6" t="s">
        <v>106</v>
      </c>
      <c r="F2982" s="6" t="s">
        <v>107</v>
      </c>
      <c r="G2982" s="6" t="s">
        <v>17</v>
      </c>
      <c r="H2982" s="8">
        <v>0.6</v>
      </c>
      <c r="I2982" s="9">
        <v>5200</v>
      </c>
      <c r="J2982" s="10">
        <v>3120</v>
      </c>
      <c r="K2982" s="10">
        <v>936</v>
      </c>
      <c r="L2982" s="11">
        <v>0.3</v>
      </c>
      <c r="M2982" s="28">
        <v>2184</v>
      </c>
    </row>
    <row r="2983" spans="1:13" ht="15.75" customHeight="1" x14ac:dyDescent="0.25">
      <c r="A2983" s="6" t="s">
        <v>14</v>
      </c>
      <c r="B2983" s="6">
        <v>1185732</v>
      </c>
      <c r="C2983" s="7">
        <v>44323</v>
      </c>
      <c r="D2983" s="6" t="s">
        <v>33</v>
      </c>
      <c r="E2983" s="6" t="s">
        <v>106</v>
      </c>
      <c r="F2983" s="6" t="s">
        <v>107</v>
      </c>
      <c r="G2983" s="6" t="s">
        <v>18</v>
      </c>
      <c r="H2983" s="8">
        <v>0.4</v>
      </c>
      <c r="I2983" s="9">
        <v>2250</v>
      </c>
      <c r="J2983" s="10">
        <v>900</v>
      </c>
      <c r="K2983" s="10">
        <v>315</v>
      </c>
      <c r="L2983" s="11">
        <v>0.35</v>
      </c>
      <c r="M2983" s="28">
        <v>585</v>
      </c>
    </row>
    <row r="2984" spans="1:13" ht="15.75" customHeight="1" x14ac:dyDescent="0.25">
      <c r="A2984" s="6" t="s">
        <v>14</v>
      </c>
      <c r="B2984" s="6">
        <v>1185732</v>
      </c>
      <c r="C2984" s="7">
        <v>44323</v>
      </c>
      <c r="D2984" s="6" t="s">
        <v>33</v>
      </c>
      <c r="E2984" s="6" t="s">
        <v>106</v>
      </c>
      <c r="F2984" s="6" t="s">
        <v>107</v>
      </c>
      <c r="G2984" s="6" t="s">
        <v>19</v>
      </c>
      <c r="H2984" s="8">
        <v>0.35000000000000003</v>
      </c>
      <c r="I2984" s="9">
        <v>2000</v>
      </c>
      <c r="J2984" s="10">
        <v>700.00000000000011</v>
      </c>
      <c r="K2984" s="10">
        <v>210.00000000000003</v>
      </c>
      <c r="L2984" s="11">
        <v>0.3</v>
      </c>
      <c r="M2984" s="28">
        <v>490.00000000000011</v>
      </c>
    </row>
    <row r="2985" spans="1:13" ht="15.75" customHeight="1" x14ac:dyDescent="0.25">
      <c r="A2985" s="6" t="s">
        <v>14</v>
      </c>
      <c r="B2985" s="6">
        <v>1185732</v>
      </c>
      <c r="C2985" s="7">
        <v>44323</v>
      </c>
      <c r="D2985" s="6" t="s">
        <v>33</v>
      </c>
      <c r="E2985" s="6" t="s">
        <v>106</v>
      </c>
      <c r="F2985" s="6" t="s">
        <v>107</v>
      </c>
      <c r="G2985" s="6" t="s">
        <v>20</v>
      </c>
      <c r="H2985" s="8">
        <v>0.35000000000000003</v>
      </c>
      <c r="I2985" s="9">
        <v>1250</v>
      </c>
      <c r="J2985" s="10">
        <v>437.50000000000006</v>
      </c>
      <c r="K2985" s="10">
        <v>131.25</v>
      </c>
      <c r="L2985" s="11">
        <v>0.3</v>
      </c>
      <c r="M2985" s="28">
        <v>306.25000000000006</v>
      </c>
    </row>
    <row r="2986" spans="1:13" ht="15.75" customHeight="1" x14ac:dyDescent="0.25">
      <c r="A2986" s="6" t="s">
        <v>14</v>
      </c>
      <c r="B2986" s="6">
        <v>1185732</v>
      </c>
      <c r="C2986" s="7">
        <v>44323</v>
      </c>
      <c r="D2986" s="6" t="s">
        <v>33</v>
      </c>
      <c r="E2986" s="6" t="s">
        <v>106</v>
      </c>
      <c r="F2986" s="6" t="s">
        <v>107</v>
      </c>
      <c r="G2986" s="6" t="s">
        <v>21</v>
      </c>
      <c r="H2986" s="8">
        <v>0.44999999999999996</v>
      </c>
      <c r="I2986" s="9">
        <v>1500</v>
      </c>
      <c r="J2986" s="10">
        <v>674.99999999999989</v>
      </c>
      <c r="K2986" s="10">
        <v>337.49999999999994</v>
      </c>
      <c r="L2986" s="11">
        <v>0.5</v>
      </c>
      <c r="M2986" s="28">
        <v>337.49999999999994</v>
      </c>
    </row>
    <row r="2987" spans="1:13" ht="15.75" customHeight="1" x14ac:dyDescent="0.25">
      <c r="A2987" s="6" t="s">
        <v>14</v>
      </c>
      <c r="B2987" s="6">
        <v>1185732</v>
      </c>
      <c r="C2987" s="7">
        <v>44323</v>
      </c>
      <c r="D2987" s="6" t="s">
        <v>33</v>
      </c>
      <c r="E2987" s="6" t="s">
        <v>106</v>
      </c>
      <c r="F2987" s="6" t="s">
        <v>107</v>
      </c>
      <c r="G2987" s="6" t="s">
        <v>22</v>
      </c>
      <c r="H2987" s="8">
        <v>0.49999999999999994</v>
      </c>
      <c r="I2987" s="9">
        <v>2750</v>
      </c>
      <c r="J2987" s="10">
        <v>1374.9999999999998</v>
      </c>
      <c r="K2987" s="10">
        <v>549.99999999999989</v>
      </c>
      <c r="L2987" s="11">
        <v>0.4</v>
      </c>
      <c r="M2987" s="28">
        <v>824.99999999999989</v>
      </c>
    </row>
    <row r="2988" spans="1:13" ht="15.75" customHeight="1" x14ac:dyDescent="0.25">
      <c r="A2988" s="6" t="s">
        <v>14</v>
      </c>
      <c r="B2988" s="6">
        <v>1185732</v>
      </c>
      <c r="C2988" s="7">
        <v>44353</v>
      </c>
      <c r="D2988" s="6" t="s">
        <v>33</v>
      </c>
      <c r="E2988" s="6" t="s">
        <v>106</v>
      </c>
      <c r="F2988" s="6" t="s">
        <v>107</v>
      </c>
      <c r="G2988" s="6" t="s">
        <v>17</v>
      </c>
      <c r="H2988" s="8">
        <v>0.35000000000000003</v>
      </c>
      <c r="I2988" s="9">
        <v>5250</v>
      </c>
      <c r="J2988" s="10">
        <v>1837.5000000000002</v>
      </c>
      <c r="K2988" s="10">
        <v>551.25</v>
      </c>
      <c r="L2988" s="11">
        <v>0.3</v>
      </c>
      <c r="M2988" s="28">
        <v>1286.2500000000002</v>
      </c>
    </row>
    <row r="2989" spans="1:13" ht="15.75" customHeight="1" x14ac:dyDescent="0.25">
      <c r="A2989" s="6" t="s">
        <v>14</v>
      </c>
      <c r="B2989" s="6">
        <v>1185732</v>
      </c>
      <c r="C2989" s="7">
        <v>44353</v>
      </c>
      <c r="D2989" s="6" t="s">
        <v>33</v>
      </c>
      <c r="E2989" s="6" t="s">
        <v>106</v>
      </c>
      <c r="F2989" s="6" t="s">
        <v>107</v>
      </c>
      <c r="G2989" s="6" t="s">
        <v>18</v>
      </c>
      <c r="H2989" s="8">
        <v>0.3000000000000001</v>
      </c>
      <c r="I2989" s="9">
        <v>2750</v>
      </c>
      <c r="J2989" s="10">
        <v>825.00000000000023</v>
      </c>
      <c r="K2989" s="10">
        <v>288.75000000000006</v>
      </c>
      <c r="L2989" s="11">
        <v>0.35</v>
      </c>
      <c r="M2989" s="28">
        <v>536.25000000000023</v>
      </c>
    </row>
    <row r="2990" spans="1:13" ht="15.75" customHeight="1" x14ac:dyDescent="0.25">
      <c r="A2990" s="6" t="s">
        <v>14</v>
      </c>
      <c r="B2990" s="6">
        <v>1185732</v>
      </c>
      <c r="C2990" s="7">
        <v>44353</v>
      </c>
      <c r="D2990" s="6" t="s">
        <v>33</v>
      </c>
      <c r="E2990" s="6" t="s">
        <v>106</v>
      </c>
      <c r="F2990" s="6" t="s">
        <v>107</v>
      </c>
      <c r="G2990" s="6" t="s">
        <v>19</v>
      </c>
      <c r="H2990" s="8">
        <v>0.25000000000000006</v>
      </c>
      <c r="I2990" s="9">
        <v>2000</v>
      </c>
      <c r="J2990" s="10">
        <v>500.00000000000011</v>
      </c>
      <c r="K2990" s="10">
        <v>150.00000000000003</v>
      </c>
      <c r="L2990" s="11">
        <v>0.3</v>
      </c>
      <c r="M2990" s="28">
        <v>350.00000000000011</v>
      </c>
    </row>
    <row r="2991" spans="1:13" ht="15.75" customHeight="1" x14ac:dyDescent="0.25">
      <c r="A2991" s="6" t="s">
        <v>14</v>
      </c>
      <c r="B2991" s="6">
        <v>1185732</v>
      </c>
      <c r="C2991" s="7">
        <v>44353</v>
      </c>
      <c r="D2991" s="6" t="s">
        <v>33</v>
      </c>
      <c r="E2991" s="6" t="s">
        <v>106</v>
      </c>
      <c r="F2991" s="6" t="s">
        <v>107</v>
      </c>
      <c r="G2991" s="6" t="s">
        <v>20</v>
      </c>
      <c r="H2991" s="8">
        <v>0.25000000000000006</v>
      </c>
      <c r="I2991" s="9">
        <v>1750</v>
      </c>
      <c r="J2991" s="10">
        <v>437.50000000000011</v>
      </c>
      <c r="K2991" s="10">
        <v>131.25000000000003</v>
      </c>
      <c r="L2991" s="11">
        <v>0.3</v>
      </c>
      <c r="M2991" s="28">
        <v>306.25000000000011</v>
      </c>
    </row>
    <row r="2992" spans="1:13" ht="15.75" customHeight="1" x14ac:dyDescent="0.25">
      <c r="A2992" s="6" t="s">
        <v>14</v>
      </c>
      <c r="B2992" s="6">
        <v>1185732</v>
      </c>
      <c r="C2992" s="7">
        <v>44353</v>
      </c>
      <c r="D2992" s="6" t="s">
        <v>33</v>
      </c>
      <c r="E2992" s="6" t="s">
        <v>106</v>
      </c>
      <c r="F2992" s="6" t="s">
        <v>107</v>
      </c>
      <c r="G2992" s="6" t="s">
        <v>21</v>
      </c>
      <c r="H2992" s="8">
        <v>0.35000000000000003</v>
      </c>
      <c r="I2992" s="9">
        <v>1750</v>
      </c>
      <c r="J2992" s="10">
        <v>612.50000000000011</v>
      </c>
      <c r="K2992" s="10">
        <v>306.25000000000006</v>
      </c>
      <c r="L2992" s="11">
        <v>0.5</v>
      </c>
      <c r="M2992" s="28">
        <v>306.25000000000006</v>
      </c>
    </row>
    <row r="2993" spans="1:13" ht="15.75" customHeight="1" x14ac:dyDescent="0.25">
      <c r="A2993" s="6" t="s">
        <v>14</v>
      </c>
      <c r="B2993" s="6">
        <v>1185732</v>
      </c>
      <c r="C2993" s="7">
        <v>44353</v>
      </c>
      <c r="D2993" s="6" t="s">
        <v>33</v>
      </c>
      <c r="E2993" s="6" t="s">
        <v>106</v>
      </c>
      <c r="F2993" s="6" t="s">
        <v>107</v>
      </c>
      <c r="G2993" s="6" t="s">
        <v>22</v>
      </c>
      <c r="H2993" s="8">
        <v>0.55000000000000004</v>
      </c>
      <c r="I2993" s="9">
        <v>3250</v>
      </c>
      <c r="J2993" s="10">
        <v>1787.5000000000002</v>
      </c>
      <c r="K2993" s="10">
        <v>715.00000000000011</v>
      </c>
      <c r="L2993" s="11">
        <v>0.4</v>
      </c>
      <c r="M2993" s="28">
        <v>1072.5</v>
      </c>
    </row>
    <row r="2994" spans="1:13" ht="15.75" customHeight="1" x14ac:dyDescent="0.25">
      <c r="A2994" s="6" t="s">
        <v>14</v>
      </c>
      <c r="B2994" s="6">
        <v>1185732</v>
      </c>
      <c r="C2994" s="7">
        <v>44382</v>
      </c>
      <c r="D2994" s="6" t="s">
        <v>33</v>
      </c>
      <c r="E2994" s="6" t="s">
        <v>106</v>
      </c>
      <c r="F2994" s="6" t="s">
        <v>107</v>
      </c>
      <c r="G2994" s="6" t="s">
        <v>17</v>
      </c>
      <c r="H2994" s="8">
        <v>0.5</v>
      </c>
      <c r="I2994" s="9">
        <v>5500</v>
      </c>
      <c r="J2994" s="10">
        <v>2750</v>
      </c>
      <c r="K2994" s="10">
        <v>825</v>
      </c>
      <c r="L2994" s="11">
        <v>0.3</v>
      </c>
      <c r="M2994" s="28">
        <v>1925</v>
      </c>
    </row>
    <row r="2995" spans="1:13" ht="15.75" customHeight="1" x14ac:dyDescent="0.25">
      <c r="A2995" s="6" t="s">
        <v>14</v>
      </c>
      <c r="B2995" s="6">
        <v>1185732</v>
      </c>
      <c r="C2995" s="7">
        <v>44382</v>
      </c>
      <c r="D2995" s="6" t="s">
        <v>33</v>
      </c>
      <c r="E2995" s="6" t="s">
        <v>106</v>
      </c>
      <c r="F2995" s="6" t="s">
        <v>107</v>
      </c>
      <c r="G2995" s="6" t="s">
        <v>18</v>
      </c>
      <c r="H2995" s="8">
        <v>0.45000000000000007</v>
      </c>
      <c r="I2995" s="9">
        <v>3000</v>
      </c>
      <c r="J2995" s="10">
        <v>1350.0000000000002</v>
      </c>
      <c r="K2995" s="10">
        <v>472.50000000000006</v>
      </c>
      <c r="L2995" s="11">
        <v>0.35</v>
      </c>
      <c r="M2995" s="28">
        <v>877.50000000000023</v>
      </c>
    </row>
    <row r="2996" spans="1:13" ht="15.75" customHeight="1" x14ac:dyDescent="0.25">
      <c r="A2996" s="6" t="s">
        <v>14</v>
      </c>
      <c r="B2996" s="6">
        <v>1185732</v>
      </c>
      <c r="C2996" s="7">
        <v>44382</v>
      </c>
      <c r="D2996" s="6" t="s">
        <v>33</v>
      </c>
      <c r="E2996" s="6" t="s">
        <v>106</v>
      </c>
      <c r="F2996" s="6" t="s">
        <v>107</v>
      </c>
      <c r="G2996" s="6" t="s">
        <v>19</v>
      </c>
      <c r="H2996" s="8">
        <v>0.4</v>
      </c>
      <c r="I2996" s="9">
        <v>2250</v>
      </c>
      <c r="J2996" s="10">
        <v>900</v>
      </c>
      <c r="K2996" s="10">
        <v>270</v>
      </c>
      <c r="L2996" s="11">
        <v>0.3</v>
      </c>
      <c r="M2996" s="28">
        <v>630</v>
      </c>
    </row>
    <row r="2997" spans="1:13" ht="15.75" customHeight="1" x14ac:dyDescent="0.25">
      <c r="A2997" s="6" t="s">
        <v>14</v>
      </c>
      <c r="B2997" s="6">
        <v>1185732</v>
      </c>
      <c r="C2997" s="7">
        <v>44382</v>
      </c>
      <c r="D2997" s="6" t="s">
        <v>33</v>
      </c>
      <c r="E2997" s="6" t="s">
        <v>106</v>
      </c>
      <c r="F2997" s="6" t="s">
        <v>107</v>
      </c>
      <c r="G2997" s="6" t="s">
        <v>20</v>
      </c>
      <c r="H2997" s="8">
        <v>0.4</v>
      </c>
      <c r="I2997" s="9">
        <v>1750</v>
      </c>
      <c r="J2997" s="10">
        <v>700</v>
      </c>
      <c r="K2997" s="10">
        <v>210</v>
      </c>
      <c r="L2997" s="11">
        <v>0.3</v>
      </c>
      <c r="M2997" s="28">
        <v>490</v>
      </c>
    </row>
    <row r="2998" spans="1:13" ht="15.75" customHeight="1" x14ac:dyDescent="0.25">
      <c r="A2998" s="6" t="s">
        <v>14</v>
      </c>
      <c r="B2998" s="6">
        <v>1185732</v>
      </c>
      <c r="C2998" s="7">
        <v>44382</v>
      </c>
      <c r="D2998" s="6" t="s">
        <v>33</v>
      </c>
      <c r="E2998" s="6" t="s">
        <v>106</v>
      </c>
      <c r="F2998" s="6" t="s">
        <v>107</v>
      </c>
      <c r="G2998" s="6" t="s">
        <v>21</v>
      </c>
      <c r="H2998" s="8">
        <v>0.5</v>
      </c>
      <c r="I2998" s="9">
        <v>2000</v>
      </c>
      <c r="J2998" s="10">
        <v>1000</v>
      </c>
      <c r="K2998" s="10">
        <v>500</v>
      </c>
      <c r="L2998" s="11">
        <v>0.5</v>
      </c>
      <c r="M2998" s="28">
        <v>500</v>
      </c>
    </row>
    <row r="2999" spans="1:13" ht="15.75" customHeight="1" x14ac:dyDescent="0.25">
      <c r="A2999" s="6" t="s">
        <v>14</v>
      </c>
      <c r="B2999" s="6">
        <v>1185732</v>
      </c>
      <c r="C2999" s="7">
        <v>44382</v>
      </c>
      <c r="D2999" s="6" t="s">
        <v>33</v>
      </c>
      <c r="E2999" s="6" t="s">
        <v>106</v>
      </c>
      <c r="F2999" s="6" t="s">
        <v>107</v>
      </c>
      <c r="G2999" s="6" t="s">
        <v>22</v>
      </c>
      <c r="H2999" s="8">
        <v>0.55000000000000004</v>
      </c>
      <c r="I2999" s="9">
        <v>3750</v>
      </c>
      <c r="J2999" s="10">
        <v>2062.5</v>
      </c>
      <c r="K2999" s="10">
        <v>825</v>
      </c>
      <c r="L2999" s="11">
        <v>0.4</v>
      </c>
      <c r="M2999" s="28">
        <v>1237.5</v>
      </c>
    </row>
    <row r="3000" spans="1:13" ht="15.75" customHeight="1" x14ac:dyDescent="0.25">
      <c r="A3000" s="6" t="s">
        <v>14</v>
      </c>
      <c r="B3000" s="6">
        <v>1185732</v>
      </c>
      <c r="C3000" s="7">
        <v>44414</v>
      </c>
      <c r="D3000" s="6" t="s">
        <v>33</v>
      </c>
      <c r="E3000" s="6" t="s">
        <v>106</v>
      </c>
      <c r="F3000" s="6" t="s">
        <v>107</v>
      </c>
      <c r="G3000" s="6" t="s">
        <v>17</v>
      </c>
      <c r="H3000" s="8">
        <v>0.5</v>
      </c>
      <c r="I3000" s="9">
        <v>5250</v>
      </c>
      <c r="J3000" s="10">
        <v>2625</v>
      </c>
      <c r="K3000" s="10">
        <v>787.5</v>
      </c>
      <c r="L3000" s="11">
        <v>0.3</v>
      </c>
      <c r="M3000" s="28">
        <v>1837.5</v>
      </c>
    </row>
    <row r="3001" spans="1:13" ht="15.75" customHeight="1" x14ac:dyDescent="0.25">
      <c r="A3001" s="6" t="s">
        <v>14</v>
      </c>
      <c r="B3001" s="6">
        <v>1185732</v>
      </c>
      <c r="C3001" s="7">
        <v>44414</v>
      </c>
      <c r="D3001" s="6" t="s">
        <v>33</v>
      </c>
      <c r="E3001" s="6" t="s">
        <v>106</v>
      </c>
      <c r="F3001" s="6" t="s">
        <v>107</v>
      </c>
      <c r="G3001" s="6" t="s">
        <v>18</v>
      </c>
      <c r="H3001" s="8">
        <v>0.45000000000000007</v>
      </c>
      <c r="I3001" s="9">
        <v>3000</v>
      </c>
      <c r="J3001" s="10">
        <v>1350.0000000000002</v>
      </c>
      <c r="K3001" s="10">
        <v>472.50000000000006</v>
      </c>
      <c r="L3001" s="11">
        <v>0.35</v>
      </c>
      <c r="M3001" s="28">
        <v>877.50000000000023</v>
      </c>
    </row>
    <row r="3002" spans="1:13" ht="15.75" customHeight="1" x14ac:dyDescent="0.25">
      <c r="A3002" s="6" t="s">
        <v>14</v>
      </c>
      <c r="B3002" s="6">
        <v>1185732</v>
      </c>
      <c r="C3002" s="7">
        <v>44414</v>
      </c>
      <c r="D3002" s="6" t="s">
        <v>33</v>
      </c>
      <c r="E3002" s="6" t="s">
        <v>106</v>
      </c>
      <c r="F3002" s="6" t="s">
        <v>107</v>
      </c>
      <c r="G3002" s="6" t="s">
        <v>19</v>
      </c>
      <c r="H3002" s="8">
        <v>0.4</v>
      </c>
      <c r="I3002" s="9">
        <v>2250</v>
      </c>
      <c r="J3002" s="10">
        <v>900</v>
      </c>
      <c r="K3002" s="10">
        <v>270</v>
      </c>
      <c r="L3002" s="11">
        <v>0.3</v>
      </c>
      <c r="M3002" s="28">
        <v>630</v>
      </c>
    </row>
    <row r="3003" spans="1:13" ht="15.75" customHeight="1" x14ac:dyDescent="0.25">
      <c r="A3003" s="6" t="s">
        <v>14</v>
      </c>
      <c r="B3003" s="6">
        <v>1185732</v>
      </c>
      <c r="C3003" s="7">
        <v>44414</v>
      </c>
      <c r="D3003" s="6" t="s">
        <v>33</v>
      </c>
      <c r="E3003" s="6" t="s">
        <v>106</v>
      </c>
      <c r="F3003" s="6" t="s">
        <v>107</v>
      </c>
      <c r="G3003" s="6" t="s">
        <v>20</v>
      </c>
      <c r="H3003" s="8">
        <v>0.4</v>
      </c>
      <c r="I3003" s="9">
        <v>2000</v>
      </c>
      <c r="J3003" s="10">
        <v>800</v>
      </c>
      <c r="K3003" s="10">
        <v>240</v>
      </c>
      <c r="L3003" s="11">
        <v>0.3</v>
      </c>
      <c r="M3003" s="28">
        <v>560</v>
      </c>
    </row>
    <row r="3004" spans="1:13" ht="15.75" customHeight="1" x14ac:dyDescent="0.25">
      <c r="A3004" s="6" t="s">
        <v>14</v>
      </c>
      <c r="B3004" s="6">
        <v>1185732</v>
      </c>
      <c r="C3004" s="7">
        <v>44414</v>
      </c>
      <c r="D3004" s="6" t="s">
        <v>33</v>
      </c>
      <c r="E3004" s="6" t="s">
        <v>106</v>
      </c>
      <c r="F3004" s="6" t="s">
        <v>107</v>
      </c>
      <c r="G3004" s="6" t="s">
        <v>21</v>
      </c>
      <c r="H3004" s="8">
        <v>0.5</v>
      </c>
      <c r="I3004" s="9">
        <v>1750</v>
      </c>
      <c r="J3004" s="10">
        <v>875</v>
      </c>
      <c r="K3004" s="10">
        <v>437.5</v>
      </c>
      <c r="L3004" s="11">
        <v>0.5</v>
      </c>
      <c r="M3004" s="28">
        <v>437.5</v>
      </c>
    </row>
    <row r="3005" spans="1:13" ht="15.75" customHeight="1" x14ac:dyDescent="0.25">
      <c r="A3005" s="6" t="s">
        <v>14</v>
      </c>
      <c r="B3005" s="6">
        <v>1185732</v>
      </c>
      <c r="C3005" s="7">
        <v>44414</v>
      </c>
      <c r="D3005" s="6" t="s">
        <v>33</v>
      </c>
      <c r="E3005" s="6" t="s">
        <v>106</v>
      </c>
      <c r="F3005" s="6" t="s">
        <v>107</v>
      </c>
      <c r="G3005" s="6" t="s">
        <v>22</v>
      </c>
      <c r="H3005" s="8">
        <v>0.55000000000000004</v>
      </c>
      <c r="I3005" s="9">
        <v>3500</v>
      </c>
      <c r="J3005" s="10">
        <v>1925.0000000000002</v>
      </c>
      <c r="K3005" s="10">
        <v>770.00000000000011</v>
      </c>
      <c r="L3005" s="11">
        <v>0.4</v>
      </c>
      <c r="M3005" s="28">
        <v>1155</v>
      </c>
    </row>
    <row r="3006" spans="1:13" ht="15.75" customHeight="1" x14ac:dyDescent="0.25">
      <c r="A3006" s="6" t="s">
        <v>14</v>
      </c>
      <c r="B3006" s="6">
        <v>1185732</v>
      </c>
      <c r="C3006" s="7">
        <v>44446</v>
      </c>
      <c r="D3006" s="6" t="s">
        <v>33</v>
      </c>
      <c r="E3006" s="6" t="s">
        <v>106</v>
      </c>
      <c r="F3006" s="6" t="s">
        <v>107</v>
      </c>
      <c r="G3006" s="6" t="s">
        <v>17</v>
      </c>
      <c r="H3006" s="8">
        <v>0.35000000000000003</v>
      </c>
      <c r="I3006" s="9">
        <v>4750</v>
      </c>
      <c r="J3006" s="10">
        <v>1662.5000000000002</v>
      </c>
      <c r="K3006" s="10">
        <v>498.75000000000006</v>
      </c>
      <c r="L3006" s="11">
        <v>0.3</v>
      </c>
      <c r="M3006" s="28">
        <v>1163.7500000000002</v>
      </c>
    </row>
    <row r="3007" spans="1:13" ht="15.75" customHeight="1" x14ac:dyDescent="0.25">
      <c r="A3007" s="6" t="s">
        <v>14</v>
      </c>
      <c r="B3007" s="6">
        <v>1185732</v>
      </c>
      <c r="C3007" s="7">
        <v>44446</v>
      </c>
      <c r="D3007" s="6" t="s">
        <v>33</v>
      </c>
      <c r="E3007" s="6" t="s">
        <v>106</v>
      </c>
      <c r="F3007" s="6" t="s">
        <v>107</v>
      </c>
      <c r="G3007" s="6" t="s">
        <v>18</v>
      </c>
      <c r="H3007" s="8">
        <v>0.3000000000000001</v>
      </c>
      <c r="I3007" s="9">
        <v>2750</v>
      </c>
      <c r="J3007" s="10">
        <v>825.00000000000023</v>
      </c>
      <c r="K3007" s="10">
        <v>288.75000000000006</v>
      </c>
      <c r="L3007" s="11">
        <v>0.35</v>
      </c>
      <c r="M3007" s="28">
        <v>536.25000000000023</v>
      </c>
    </row>
    <row r="3008" spans="1:13" ht="15.75" customHeight="1" x14ac:dyDescent="0.25">
      <c r="A3008" s="6" t="s">
        <v>14</v>
      </c>
      <c r="B3008" s="6">
        <v>1185732</v>
      </c>
      <c r="C3008" s="7">
        <v>44446</v>
      </c>
      <c r="D3008" s="6" t="s">
        <v>33</v>
      </c>
      <c r="E3008" s="6" t="s">
        <v>106</v>
      </c>
      <c r="F3008" s="6" t="s">
        <v>107</v>
      </c>
      <c r="G3008" s="6" t="s">
        <v>19</v>
      </c>
      <c r="H3008" s="8">
        <v>0.25000000000000006</v>
      </c>
      <c r="I3008" s="9">
        <v>1750</v>
      </c>
      <c r="J3008" s="10">
        <v>437.50000000000011</v>
      </c>
      <c r="K3008" s="10">
        <v>131.25000000000003</v>
      </c>
      <c r="L3008" s="11">
        <v>0.3</v>
      </c>
      <c r="M3008" s="28">
        <v>306.25000000000011</v>
      </c>
    </row>
    <row r="3009" spans="1:13" ht="15.75" customHeight="1" x14ac:dyDescent="0.25">
      <c r="A3009" s="6" t="s">
        <v>14</v>
      </c>
      <c r="B3009" s="6">
        <v>1185732</v>
      </c>
      <c r="C3009" s="7">
        <v>44446</v>
      </c>
      <c r="D3009" s="6" t="s">
        <v>33</v>
      </c>
      <c r="E3009" s="6" t="s">
        <v>106</v>
      </c>
      <c r="F3009" s="6" t="s">
        <v>107</v>
      </c>
      <c r="G3009" s="6" t="s">
        <v>20</v>
      </c>
      <c r="H3009" s="8">
        <v>0.25000000000000006</v>
      </c>
      <c r="I3009" s="9">
        <v>1500</v>
      </c>
      <c r="J3009" s="10">
        <v>375.00000000000006</v>
      </c>
      <c r="K3009" s="10">
        <v>112.50000000000001</v>
      </c>
      <c r="L3009" s="11">
        <v>0.3</v>
      </c>
      <c r="M3009" s="28">
        <v>262.50000000000006</v>
      </c>
    </row>
    <row r="3010" spans="1:13" ht="15.75" customHeight="1" x14ac:dyDescent="0.25">
      <c r="A3010" s="6" t="s">
        <v>14</v>
      </c>
      <c r="B3010" s="6">
        <v>1185732</v>
      </c>
      <c r="C3010" s="7">
        <v>44446</v>
      </c>
      <c r="D3010" s="6" t="s">
        <v>33</v>
      </c>
      <c r="E3010" s="6" t="s">
        <v>106</v>
      </c>
      <c r="F3010" s="6" t="s">
        <v>107</v>
      </c>
      <c r="G3010" s="6" t="s">
        <v>21</v>
      </c>
      <c r="H3010" s="8">
        <v>0.35000000000000003</v>
      </c>
      <c r="I3010" s="9">
        <v>1500</v>
      </c>
      <c r="J3010" s="10">
        <v>525</v>
      </c>
      <c r="K3010" s="10">
        <v>262.5</v>
      </c>
      <c r="L3010" s="11">
        <v>0.5</v>
      </c>
      <c r="M3010" s="28">
        <v>262.5</v>
      </c>
    </row>
    <row r="3011" spans="1:13" ht="15.75" customHeight="1" x14ac:dyDescent="0.25">
      <c r="A3011" s="6" t="s">
        <v>14</v>
      </c>
      <c r="B3011" s="6">
        <v>1185732</v>
      </c>
      <c r="C3011" s="7">
        <v>44446</v>
      </c>
      <c r="D3011" s="6" t="s">
        <v>33</v>
      </c>
      <c r="E3011" s="6" t="s">
        <v>106</v>
      </c>
      <c r="F3011" s="6" t="s">
        <v>107</v>
      </c>
      <c r="G3011" s="6" t="s">
        <v>22</v>
      </c>
      <c r="H3011" s="8">
        <v>0.4</v>
      </c>
      <c r="I3011" s="9">
        <v>2250</v>
      </c>
      <c r="J3011" s="10">
        <v>900</v>
      </c>
      <c r="K3011" s="10">
        <v>360</v>
      </c>
      <c r="L3011" s="11">
        <v>0.4</v>
      </c>
      <c r="M3011" s="28">
        <v>540</v>
      </c>
    </row>
    <row r="3012" spans="1:13" ht="15.75" customHeight="1" x14ac:dyDescent="0.25">
      <c r="A3012" s="6" t="s">
        <v>14</v>
      </c>
      <c r="B3012" s="6">
        <v>1185732</v>
      </c>
      <c r="C3012" s="7">
        <v>44475</v>
      </c>
      <c r="D3012" s="6" t="s">
        <v>33</v>
      </c>
      <c r="E3012" s="6" t="s">
        <v>106</v>
      </c>
      <c r="F3012" s="6" t="s">
        <v>107</v>
      </c>
      <c r="G3012" s="6" t="s">
        <v>17</v>
      </c>
      <c r="H3012" s="8">
        <v>0.44999999999999996</v>
      </c>
      <c r="I3012" s="9">
        <v>4000</v>
      </c>
      <c r="J3012" s="10">
        <v>1799.9999999999998</v>
      </c>
      <c r="K3012" s="10">
        <v>539.99999999999989</v>
      </c>
      <c r="L3012" s="11">
        <v>0.3</v>
      </c>
      <c r="M3012" s="28">
        <v>1260</v>
      </c>
    </row>
    <row r="3013" spans="1:13" ht="15.75" customHeight="1" x14ac:dyDescent="0.25">
      <c r="A3013" s="6" t="s">
        <v>14</v>
      </c>
      <c r="B3013" s="6">
        <v>1185732</v>
      </c>
      <c r="C3013" s="7">
        <v>44475</v>
      </c>
      <c r="D3013" s="6" t="s">
        <v>33</v>
      </c>
      <c r="E3013" s="6" t="s">
        <v>106</v>
      </c>
      <c r="F3013" s="6" t="s">
        <v>107</v>
      </c>
      <c r="G3013" s="6" t="s">
        <v>18</v>
      </c>
      <c r="H3013" s="8">
        <v>0.35000000000000003</v>
      </c>
      <c r="I3013" s="9">
        <v>2500</v>
      </c>
      <c r="J3013" s="10">
        <v>875.00000000000011</v>
      </c>
      <c r="K3013" s="10">
        <v>306.25</v>
      </c>
      <c r="L3013" s="11">
        <v>0.35</v>
      </c>
      <c r="M3013" s="28">
        <v>568.75000000000011</v>
      </c>
    </row>
    <row r="3014" spans="1:13" ht="15.75" customHeight="1" x14ac:dyDescent="0.25">
      <c r="A3014" s="6" t="s">
        <v>14</v>
      </c>
      <c r="B3014" s="6">
        <v>1185732</v>
      </c>
      <c r="C3014" s="7">
        <v>44475</v>
      </c>
      <c r="D3014" s="6" t="s">
        <v>33</v>
      </c>
      <c r="E3014" s="6" t="s">
        <v>106</v>
      </c>
      <c r="F3014" s="6" t="s">
        <v>107</v>
      </c>
      <c r="G3014" s="6" t="s">
        <v>19</v>
      </c>
      <c r="H3014" s="8">
        <v>0.35000000000000003</v>
      </c>
      <c r="I3014" s="9">
        <v>1500</v>
      </c>
      <c r="J3014" s="10">
        <v>525</v>
      </c>
      <c r="K3014" s="10">
        <v>157.5</v>
      </c>
      <c r="L3014" s="11">
        <v>0.3</v>
      </c>
      <c r="M3014" s="28">
        <v>367.5</v>
      </c>
    </row>
    <row r="3015" spans="1:13" ht="15.75" customHeight="1" x14ac:dyDescent="0.25">
      <c r="A3015" s="6" t="s">
        <v>14</v>
      </c>
      <c r="B3015" s="6">
        <v>1185732</v>
      </c>
      <c r="C3015" s="7">
        <v>44475</v>
      </c>
      <c r="D3015" s="6" t="s">
        <v>33</v>
      </c>
      <c r="E3015" s="6" t="s">
        <v>106</v>
      </c>
      <c r="F3015" s="6" t="s">
        <v>107</v>
      </c>
      <c r="G3015" s="6" t="s">
        <v>20</v>
      </c>
      <c r="H3015" s="8">
        <v>0.35000000000000003</v>
      </c>
      <c r="I3015" s="9">
        <v>1250</v>
      </c>
      <c r="J3015" s="10">
        <v>437.50000000000006</v>
      </c>
      <c r="K3015" s="10">
        <v>131.25</v>
      </c>
      <c r="L3015" s="11">
        <v>0.3</v>
      </c>
      <c r="M3015" s="28">
        <v>306.25000000000006</v>
      </c>
    </row>
    <row r="3016" spans="1:13" ht="15.75" customHeight="1" x14ac:dyDescent="0.25">
      <c r="A3016" s="6" t="s">
        <v>14</v>
      </c>
      <c r="B3016" s="6">
        <v>1185732</v>
      </c>
      <c r="C3016" s="7">
        <v>44475</v>
      </c>
      <c r="D3016" s="6" t="s">
        <v>33</v>
      </c>
      <c r="E3016" s="6" t="s">
        <v>106</v>
      </c>
      <c r="F3016" s="6" t="s">
        <v>107</v>
      </c>
      <c r="G3016" s="6" t="s">
        <v>21</v>
      </c>
      <c r="H3016" s="8">
        <v>0.44999999999999996</v>
      </c>
      <c r="I3016" s="9">
        <v>1250</v>
      </c>
      <c r="J3016" s="10">
        <v>562.5</v>
      </c>
      <c r="K3016" s="10">
        <v>281.25</v>
      </c>
      <c r="L3016" s="11">
        <v>0.5</v>
      </c>
      <c r="M3016" s="28">
        <v>281.25</v>
      </c>
    </row>
    <row r="3017" spans="1:13" ht="15.75" customHeight="1" x14ac:dyDescent="0.25">
      <c r="A3017" s="6" t="s">
        <v>14</v>
      </c>
      <c r="B3017" s="6">
        <v>1185732</v>
      </c>
      <c r="C3017" s="7">
        <v>44475</v>
      </c>
      <c r="D3017" s="6" t="s">
        <v>33</v>
      </c>
      <c r="E3017" s="6" t="s">
        <v>106</v>
      </c>
      <c r="F3017" s="6" t="s">
        <v>107</v>
      </c>
      <c r="G3017" s="6" t="s">
        <v>22</v>
      </c>
      <c r="H3017" s="8">
        <v>0.49999999999999983</v>
      </c>
      <c r="I3017" s="9">
        <v>2500</v>
      </c>
      <c r="J3017" s="10">
        <v>1249.9999999999995</v>
      </c>
      <c r="K3017" s="10">
        <v>499.99999999999983</v>
      </c>
      <c r="L3017" s="11">
        <v>0.4</v>
      </c>
      <c r="M3017" s="28">
        <v>749.99999999999977</v>
      </c>
    </row>
    <row r="3018" spans="1:13" ht="15.75" customHeight="1" x14ac:dyDescent="0.25">
      <c r="A3018" s="6" t="s">
        <v>14</v>
      </c>
      <c r="B3018" s="6">
        <v>1185732</v>
      </c>
      <c r="C3018" s="7">
        <v>44506</v>
      </c>
      <c r="D3018" s="6" t="s">
        <v>33</v>
      </c>
      <c r="E3018" s="6" t="s">
        <v>106</v>
      </c>
      <c r="F3018" s="6" t="s">
        <v>107</v>
      </c>
      <c r="G3018" s="6" t="s">
        <v>17</v>
      </c>
      <c r="H3018" s="8">
        <v>0.44999999999999996</v>
      </c>
      <c r="I3018" s="9">
        <v>4000</v>
      </c>
      <c r="J3018" s="10">
        <v>1799.9999999999998</v>
      </c>
      <c r="K3018" s="10">
        <v>539.99999999999989</v>
      </c>
      <c r="L3018" s="11">
        <v>0.3</v>
      </c>
      <c r="M3018" s="28">
        <v>1260</v>
      </c>
    </row>
    <row r="3019" spans="1:13" ht="15.75" customHeight="1" x14ac:dyDescent="0.25">
      <c r="A3019" s="6" t="s">
        <v>14</v>
      </c>
      <c r="B3019" s="6">
        <v>1185732</v>
      </c>
      <c r="C3019" s="7">
        <v>44506</v>
      </c>
      <c r="D3019" s="6" t="s">
        <v>33</v>
      </c>
      <c r="E3019" s="6" t="s">
        <v>106</v>
      </c>
      <c r="F3019" s="6" t="s">
        <v>107</v>
      </c>
      <c r="G3019" s="6" t="s">
        <v>18</v>
      </c>
      <c r="H3019" s="8">
        <v>0.35000000000000003</v>
      </c>
      <c r="I3019" s="9">
        <v>2750</v>
      </c>
      <c r="J3019" s="10">
        <v>962.50000000000011</v>
      </c>
      <c r="K3019" s="10">
        <v>336.875</v>
      </c>
      <c r="L3019" s="11">
        <v>0.35</v>
      </c>
      <c r="M3019" s="28">
        <v>625.62500000000011</v>
      </c>
    </row>
    <row r="3020" spans="1:13" ht="15.75" customHeight="1" x14ac:dyDescent="0.25">
      <c r="A3020" s="6" t="s">
        <v>14</v>
      </c>
      <c r="B3020" s="6">
        <v>1185732</v>
      </c>
      <c r="C3020" s="7">
        <v>44506</v>
      </c>
      <c r="D3020" s="6" t="s">
        <v>33</v>
      </c>
      <c r="E3020" s="6" t="s">
        <v>106</v>
      </c>
      <c r="F3020" s="6" t="s">
        <v>107</v>
      </c>
      <c r="G3020" s="6" t="s">
        <v>19</v>
      </c>
      <c r="H3020" s="8">
        <v>0.35000000000000003</v>
      </c>
      <c r="I3020" s="9">
        <v>2200</v>
      </c>
      <c r="J3020" s="10">
        <v>770.00000000000011</v>
      </c>
      <c r="K3020" s="10">
        <v>231.00000000000003</v>
      </c>
      <c r="L3020" s="11">
        <v>0.3</v>
      </c>
      <c r="M3020" s="28">
        <v>539.00000000000011</v>
      </c>
    </row>
    <row r="3021" spans="1:13" ht="15.75" customHeight="1" x14ac:dyDescent="0.25">
      <c r="A3021" s="6" t="s">
        <v>14</v>
      </c>
      <c r="B3021" s="6">
        <v>1185732</v>
      </c>
      <c r="C3021" s="7">
        <v>44506</v>
      </c>
      <c r="D3021" s="6" t="s">
        <v>33</v>
      </c>
      <c r="E3021" s="6" t="s">
        <v>106</v>
      </c>
      <c r="F3021" s="6" t="s">
        <v>107</v>
      </c>
      <c r="G3021" s="6" t="s">
        <v>20</v>
      </c>
      <c r="H3021" s="8">
        <v>0.35000000000000003</v>
      </c>
      <c r="I3021" s="9">
        <v>2000</v>
      </c>
      <c r="J3021" s="10">
        <v>700.00000000000011</v>
      </c>
      <c r="K3021" s="10">
        <v>210.00000000000003</v>
      </c>
      <c r="L3021" s="11">
        <v>0.3</v>
      </c>
      <c r="M3021" s="28">
        <v>490.00000000000011</v>
      </c>
    </row>
    <row r="3022" spans="1:13" ht="15.75" customHeight="1" x14ac:dyDescent="0.25">
      <c r="A3022" s="6" t="s">
        <v>14</v>
      </c>
      <c r="B3022" s="6">
        <v>1185732</v>
      </c>
      <c r="C3022" s="7">
        <v>44506</v>
      </c>
      <c r="D3022" s="6" t="s">
        <v>33</v>
      </c>
      <c r="E3022" s="6" t="s">
        <v>106</v>
      </c>
      <c r="F3022" s="6" t="s">
        <v>107</v>
      </c>
      <c r="G3022" s="6" t="s">
        <v>21</v>
      </c>
      <c r="H3022" s="8">
        <v>0.6</v>
      </c>
      <c r="I3022" s="9">
        <v>1750</v>
      </c>
      <c r="J3022" s="10">
        <v>1050</v>
      </c>
      <c r="K3022" s="10">
        <v>525</v>
      </c>
      <c r="L3022" s="11">
        <v>0.5</v>
      </c>
      <c r="M3022" s="28">
        <v>525</v>
      </c>
    </row>
    <row r="3023" spans="1:13" ht="15.75" customHeight="1" x14ac:dyDescent="0.25">
      <c r="A3023" s="6" t="s">
        <v>14</v>
      </c>
      <c r="B3023" s="6">
        <v>1185732</v>
      </c>
      <c r="C3023" s="7">
        <v>44506</v>
      </c>
      <c r="D3023" s="6" t="s">
        <v>33</v>
      </c>
      <c r="E3023" s="6" t="s">
        <v>106</v>
      </c>
      <c r="F3023" s="6" t="s">
        <v>107</v>
      </c>
      <c r="G3023" s="6" t="s">
        <v>22</v>
      </c>
      <c r="H3023" s="8">
        <v>0.64999999999999991</v>
      </c>
      <c r="I3023" s="9">
        <v>2750</v>
      </c>
      <c r="J3023" s="10">
        <v>1787.4999999999998</v>
      </c>
      <c r="K3023" s="10">
        <v>715</v>
      </c>
      <c r="L3023" s="11">
        <v>0.4</v>
      </c>
      <c r="M3023" s="28">
        <v>1072.4999999999998</v>
      </c>
    </row>
    <row r="3024" spans="1:13" ht="15.75" customHeight="1" x14ac:dyDescent="0.25">
      <c r="A3024" s="6" t="s">
        <v>14</v>
      </c>
      <c r="B3024" s="6">
        <v>1185732</v>
      </c>
      <c r="C3024" s="7">
        <v>44535</v>
      </c>
      <c r="D3024" s="6" t="s">
        <v>33</v>
      </c>
      <c r="E3024" s="6" t="s">
        <v>106</v>
      </c>
      <c r="F3024" s="6" t="s">
        <v>107</v>
      </c>
      <c r="G3024" s="6" t="s">
        <v>17</v>
      </c>
      <c r="H3024" s="8">
        <v>0.6</v>
      </c>
      <c r="I3024" s="9">
        <v>5250</v>
      </c>
      <c r="J3024" s="10">
        <v>3150</v>
      </c>
      <c r="K3024" s="10">
        <v>945</v>
      </c>
      <c r="L3024" s="11">
        <v>0.3</v>
      </c>
      <c r="M3024" s="28">
        <v>2205</v>
      </c>
    </row>
    <row r="3025" spans="1:13" ht="15.75" customHeight="1" x14ac:dyDescent="0.25">
      <c r="A3025" s="6" t="s">
        <v>14</v>
      </c>
      <c r="B3025" s="6">
        <v>1185732</v>
      </c>
      <c r="C3025" s="7">
        <v>44535</v>
      </c>
      <c r="D3025" s="6" t="s">
        <v>33</v>
      </c>
      <c r="E3025" s="6" t="s">
        <v>106</v>
      </c>
      <c r="F3025" s="6" t="s">
        <v>107</v>
      </c>
      <c r="G3025" s="6" t="s">
        <v>18</v>
      </c>
      <c r="H3025" s="8">
        <v>0.5</v>
      </c>
      <c r="I3025" s="9">
        <v>3250</v>
      </c>
      <c r="J3025" s="10">
        <v>1625</v>
      </c>
      <c r="K3025" s="10">
        <v>568.75</v>
      </c>
      <c r="L3025" s="11">
        <v>0.35</v>
      </c>
      <c r="M3025" s="28">
        <v>1056.25</v>
      </c>
    </row>
    <row r="3026" spans="1:13" ht="15.75" customHeight="1" x14ac:dyDescent="0.25">
      <c r="A3026" s="6" t="s">
        <v>14</v>
      </c>
      <c r="B3026" s="6">
        <v>1185732</v>
      </c>
      <c r="C3026" s="7">
        <v>44535</v>
      </c>
      <c r="D3026" s="6" t="s">
        <v>33</v>
      </c>
      <c r="E3026" s="6" t="s">
        <v>106</v>
      </c>
      <c r="F3026" s="6" t="s">
        <v>107</v>
      </c>
      <c r="G3026" s="6" t="s">
        <v>19</v>
      </c>
      <c r="H3026" s="8">
        <v>0.5</v>
      </c>
      <c r="I3026" s="9">
        <v>2750</v>
      </c>
      <c r="J3026" s="10">
        <v>1375</v>
      </c>
      <c r="K3026" s="10">
        <v>412.5</v>
      </c>
      <c r="L3026" s="11">
        <v>0.3</v>
      </c>
      <c r="M3026" s="28">
        <v>962.5</v>
      </c>
    </row>
    <row r="3027" spans="1:13" ht="15.75" customHeight="1" x14ac:dyDescent="0.25">
      <c r="A3027" s="6" t="s">
        <v>14</v>
      </c>
      <c r="B3027" s="6">
        <v>1185732</v>
      </c>
      <c r="C3027" s="7">
        <v>44535</v>
      </c>
      <c r="D3027" s="6" t="s">
        <v>33</v>
      </c>
      <c r="E3027" s="6" t="s">
        <v>106</v>
      </c>
      <c r="F3027" s="6" t="s">
        <v>107</v>
      </c>
      <c r="G3027" s="6" t="s">
        <v>20</v>
      </c>
      <c r="H3027" s="8">
        <v>0.5</v>
      </c>
      <c r="I3027" s="9">
        <v>2250</v>
      </c>
      <c r="J3027" s="10">
        <v>1125</v>
      </c>
      <c r="K3027" s="10">
        <v>337.5</v>
      </c>
      <c r="L3027" s="11">
        <v>0.3</v>
      </c>
      <c r="M3027" s="28">
        <v>787.5</v>
      </c>
    </row>
    <row r="3028" spans="1:13" ht="15.75" customHeight="1" x14ac:dyDescent="0.25">
      <c r="A3028" s="6" t="s">
        <v>14</v>
      </c>
      <c r="B3028" s="6">
        <v>1185732</v>
      </c>
      <c r="C3028" s="7">
        <v>44535</v>
      </c>
      <c r="D3028" s="6" t="s">
        <v>33</v>
      </c>
      <c r="E3028" s="6" t="s">
        <v>106</v>
      </c>
      <c r="F3028" s="6" t="s">
        <v>107</v>
      </c>
      <c r="G3028" s="6" t="s">
        <v>21</v>
      </c>
      <c r="H3028" s="8">
        <v>0.6</v>
      </c>
      <c r="I3028" s="9">
        <v>2250</v>
      </c>
      <c r="J3028" s="10">
        <v>1350</v>
      </c>
      <c r="K3028" s="10">
        <v>675</v>
      </c>
      <c r="L3028" s="11">
        <v>0.5</v>
      </c>
      <c r="M3028" s="28">
        <v>675</v>
      </c>
    </row>
    <row r="3029" spans="1:13" ht="15.75" customHeight="1" x14ac:dyDescent="0.25">
      <c r="A3029" s="6" t="s">
        <v>14</v>
      </c>
      <c r="B3029" s="6">
        <v>1185732</v>
      </c>
      <c r="C3029" s="7">
        <v>44535</v>
      </c>
      <c r="D3029" s="6" t="s">
        <v>33</v>
      </c>
      <c r="E3029" s="6" t="s">
        <v>106</v>
      </c>
      <c r="F3029" s="6" t="s">
        <v>107</v>
      </c>
      <c r="G3029" s="6" t="s">
        <v>22</v>
      </c>
      <c r="H3029" s="8">
        <v>0.64999999999999991</v>
      </c>
      <c r="I3029" s="9">
        <v>3250</v>
      </c>
      <c r="J3029" s="10">
        <v>2112.4999999999995</v>
      </c>
      <c r="K3029" s="10">
        <v>844.99999999999989</v>
      </c>
      <c r="L3029" s="11">
        <v>0.4</v>
      </c>
      <c r="M3029" s="28">
        <v>1267.4999999999995</v>
      </c>
    </row>
    <row r="3030" spans="1:13" ht="15.75" customHeight="1" x14ac:dyDescent="0.25">
      <c r="A3030" s="6" t="s">
        <v>14</v>
      </c>
      <c r="B3030" s="6">
        <v>1185732</v>
      </c>
      <c r="C3030" s="7">
        <v>44199</v>
      </c>
      <c r="D3030" s="6" t="s">
        <v>33</v>
      </c>
      <c r="E3030" s="6" t="s">
        <v>108</v>
      </c>
      <c r="F3030" s="6" t="s">
        <v>109</v>
      </c>
      <c r="G3030" s="6" t="s">
        <v>17</v>
      </c>
      <c r="H3030" s="8">
        <v>0.30000000000000004</v>
      </c>
      <c r="I3030" s="9">
        <v>4500</v>
      </c>
      <c r="J3030" s="10">
        <v>1350.0000000000002</v>
      </c>
      <c r="K3030" s="10">
        <v>405.00000000000006</v>
      </c>
      <c r="L3030" s="11">
        <v>0.3</v>
      </c>
      <c r="M3030" s="28">
        <v>945.00000000000023</v>
      </c>
    </row>
    <row r="3031" spans="1:13" ht="15.75" customHeight="1" x14ac:dyDescent="0.25">
      <c r="A3031" s="6" t="s">
        <v>14</v>
      </c>
      <c r="B3031" s="6">
        <v>1185732</v>
      </c>
      <c r="C3031" s="7">
        <v>44199</v>
      </c>
      <c r="D3031" s="6" t="s">
        <v>33</v>
      </c>
      <c r="E3031" s="6" t="s">
        <v>108</v>
      </c>
      <c r="F3031" s="6" t="s">
        <v>109</v>
      </c>
      <c r="G3031" s="6" t="s">
        <v>18</v>
      </c>
      <c r="H3031" s="8">
        <v>0.30000000000000004</v>
      </c>
      <c r="I3031" s="9">
        <v>2500</v>
      </c>
      <c r="J3031" s="10">
        <v>750.00000000000011</v>
      </c>
      <c r="K3031" s="10">
        <v>262.5</v>
      </c>
      <c r="L3031" s="11">
        <v>0.35</v>
      </c>
      <c r="M3031" s="28">
        <v>487.50000000000011</v>
      </c>
    </row>
    <row r="3032" spans="1:13" ht="15.75" customHeight="1" x14ac:dyDescent="0.25">
      <c r="A3032" s="6" t="s">
        <v>14</v>
      </c>
      <c r="B3032" s="6">
        <v>1185732</v>
      </c>
      <c r="C3032" s="7">
        <v>44199</v>
      </c>
      <c r="D3032" s="6" t="s">
        <v>33</v>
      </c>
      <c r="E3032" s="6" t="s">
        <v>108</v>
      </c>
      <c r="F3032" s="6" t="s">
        <v>109</v>
      </c>
      <c r="G3032" s="6" t="s">
        <v>19</v>
      </c>
      <c r="H3032" s="8">
        <v>0.20000000000000007</v>
      </c>
      <c r="I3032" s="9">
        <v>2500</v>
      </c>
      <c r="J3032" s="10">
        <v>500.00000000000017</v>
      </c>
      <c r="K3032" s="10">
        <v>150.00000000000006</v>
      </c>
      <c r="L3032" s="11">
        <v>0.3</v>
      </c>
      <c r="M3032" s="28">
        <v>350.00000000000011</v>
      </c>
    </row>
    <row r="3033" spans="1:13" ht="15.75" customHeight="1" x14ac:dyDescent="0.25">
      <c r="A3033" s="6" t="s">
        <v>14</v>
      </c>
      <c r="B3033" s="6">
        <v>1185732</v>
      </c>
      <c r="C3033" s="7">
        <v>44199</v>
      </c>
      <c r="D3033" s="6" t="s">
        <v>33</v>
      </c>
      <c r="E3033" s="6" t="s">
        <v>108</v>
      </c>
      <c r="F3033" s="6" t="s">
        <v>109</v>
      </c>
      <c r="G3033" s="6" t="s">
        <v>20</v>
      </c>
      <c r="H3033" s="8">
        <v>0.25000000000000006</v>
      </c>
      <c r="I3033" s="9">
        <v>1000</v>
      </c>
      <c r="J3033" s="10">
        <v>250.00000000000006</v>
      </c>
      <c r="K3033" s="10">
        <v>75.000000000000014</v>
      </c>
      <c r="L3033" s="11">
        <v>0.3</v>
      </c>
      <c r="M3033" s="28">
        <v>175.00000000000006</v>
      </c>
    </row>
    <row r="3034" spans="1:13" ht="15.75" customHeight="1" x14ac:dyDescent="0.25">
      <c r="A3034" s="6" t="s">
        <v>14</v>
      </c>
      <c r="B3034" s="6">
        <v>1185732</v>
      </c>
      <c r="C3034" s="7">
        <v>44199</v>
      </c>
      <c r="D3034" s="6" t="s">
        <v>33</v>
      </c>
      <c r="E3034" s="6" t="s">
        <v>108</v>
      </c>
      <c r="F3034" s="6" t="s">
        <v>109</v>
      </c>
      <c r="G3034" s="6" t="s">
        <v>21</v>
      </c>
      <c r="H3034" s="8">
        <v>0.39999999999999997</v>
      </c>
      <c r="I3034" s="9">
        <v>1500</v>
      </c>
      <c r="J3034" s="10">
        <v>600</v>
      </c>
      <c r="K3034" s="10">
        <v>300</v>
      </c>
      <c r="L3034" s="11">
        <v>0.5</v>
      </c>
      <c r="M3034" s="28">
        <v>300</v>
      </c>
    </row>
    <row r="3035" spans="1:13" ht="15.75" customHeight="1" x14ac:dyDescent="0.25">
      <c r="A3035" s="6" t="s">
        <v>14</v>
      </c>
      <c r="B3035" s="6">
        <v>1185732</v>
      </c>
      <c r="C3035" s="7">
        <v>44199</v>
      </c>
      <c r="D3035" s="6" t="s">
        <v>33</v>
      </c>
      <c r="E3035" s="6" t="s">
        <v>108</v>
      </c>
      <c r="F3035" s="6" t="s">
        <v>109</v>
      </c>
      <c r="G3035" s="6" t="s">
        <v>22</v>
      </c>
      <c r="H3035" s="8">
        <v>0.30000000000000004</v>
      </c>
      <c r="I3035" s="9">
        <v>2500</v>
      </c>
      <c r="J3035" s="10">
        <v>750.00000000000011</v>
      </c>
      <c r="K3035" s="10">
        <v>300.00000000000006</v>
      </c>
      <c r="L3035" s="11">
        <v>0.4</v>
      </c>
      <c r="M3035" s="28">
        <v>450.00000000000006</v>
      </c>
    </row>
    <row r="3036" spans="1:13" ht="15.75" customHeight="1" x14ac:dyDescent="0.25">
      <c r="A3036" s="6" t="s">
        <v>14</v>
      </c>
      <c r="B3036" s="6">
        <v>1185732</v>
      </c>
      <c r="C3036" s="7">
        <v>44230</v>
      </c>
      <c r="D3036" s="6" t="s">
        <v>33</v>
      </c>
      <c r="E3036" s="6" t="s">
        <v>108</v>
      </c>
      <c r="F3036" s="6" t="s">
        <v>109</v>
      </c>
      <c r="G3036" s="6" t="s">
        <v>17</v>
      </c>
      <c r="H3036" s="8">
        <v>0.30000000000000004</v>
      </c>
      <c r="I3036" s="9">
        <v>5000</v>
      </c>
      <c r="J3036" s="10">
        <v>1500.0000000000002</v>
      </c>
      <c r="K3036" s="10">
        <v>450.00000000000006</v>
      </c>
      <c r="L3036" s="11">
        <v>0.3</v>
      </c>
      <c r="M3036" s="28">
        <v>1050.0000000000002</v>
      </c>
    </row>
    <row r="3037" spans="1:13" ht="15.75" customHeight="1" x14ac:dyDescent="0.25">
      <c r="A3037" s="6" t="s">
        <v>14</v>
      </c>
      <c r="B3037" s="6">
        <v>1185732</v>
      </c>
      <c r="C3037" s="7">
        <v>44230</v>
      </c>
      <c r="D3037" s="6" t="s">
        <v>33</v>
      </c>
      <c r="E3037" s="6" t="s">
        <v>108</v>
      </c>
      <c r="F3037" s="6" t="s">
        <v>109</v>
      </c>
      <c r="G3037" s="6" t="s">
        <v>18</v>
      </c>
      <c r="H3037" s="8">
        <v>0.30000000000000004</v>
      </c>
      <c r="I3037" s="9">
        <v>1500</v>
      </c>
      <c r="J3037" s="10">
        <v>450.00000000000006</v>
      </c>
      <c r="K3037" s="10">
        <v>157.5</v>
      </c>
      <c r="L3037" s="11">
        <v>0.35</v>
      </c>
      <c r="M3037" s="28">
        <v>292.50000000000006</v>
      </c>
    </row>
    <row r="3038" spans="1:13" ht="15.75" customHeight="1" x14ac:dyDescent="0.25">
      <c r="A3038" s="6" t="s">
        <v>14</v>
      </c>
      <c r="B3038" s="6">
        <v>1185732</v>
      </c>
      <c r="C3038" s="7">
        <v>44230</v>
      </c>
      <c r="D3038" s="6" t="s">
        <v>33</v>
      </c>
      <c r="E3038" s="6" t="s">
        <v>108</v>
      </c>
      <c r="F3038" s="6" t="s">
        <v>109</v>
      </c>
      <c r="G3038" s="6" t="s">
        <v>19</v>
      </c>
      <c r="H3038" s="8">
        <v>0.20000000000000007</v>
      </c>
      <c r="I3038" s="9">
        <v>2000</v>
      </c>
      <c r="J3038" s="10">
        <v>400.00000000000011</v>
      </c>
      <c r="K3038" s="10">
        <v>120.00000000000003</v>
      </c>
      <c r="L3038" s="11">
        <v>0.3</v>
      </c>
      <c r="M3038" s="28">
        <v>280.00000000000011</v>
      </c>
    </row>
    <row r="3039" spans="1:13" ht="15.75" customHeight="1" x14ac:dyDescent="0.25">
      <c r="A3039" s="6" t="s">
        <v>14</v>
      </c>
      <c r="B3039" s="6">
        <v>1185732</v>
      </c>
      <c r="C3039" s="7">
        <v>44230</v>
      </c>
      <c r="D3039" s="6" t="s">
        <v>33</v>
      </c>
      <c r="E3039" s="6" t="s">
        <v>108</v>
      </c>
      <c r="F3039" s="6" t="s">
        <v>109</v>
      </c>
      <c r="G3039" s="6" t="s">
        <v>20</v>
      </c>
      <c r="H3039" s="8">
        <v>0.25000000000000006</v>
      </c>
      <c r="I3039" s="9">
        <v>750</v>
      </c>
      <c r="J3039" s="10">
        <v>187.50000000000003</v>
      </c>
      <c r="K3039" s="10">
        <v>56.250000000000007</v>
      </c>
      <c r="L3039" s="11">
        <v>0.3</v>
      </c>
      <c r="M3039" s="28">
        <v>131.25000000000003</v>
      </c>
    </row>
    <row r="3040" spans="1:13" ht="15.75" customHeight="1" x14ac:dyDescent="0.25">
      <c r="A3040" s="6" t="s">
        <v>14</v>
      </c>
      <c r="B3040" s="6">
        <v>1185732</v>
      </c>
      <c r="C3040" s="7">
        <v>44230</v>
      </c>
      <c r="D3040" s="6" t="s">
        <v>33</v>
      </c>
      <c r="E3040" s="6" t="s">
        <v>108</v>
      </c>
      <c r="F3040" s="6" t="s">
        <v>109</v>
      </c>
      <c r="G3040" s="6" t="s">
        <v>21</v>
      </c>
      <c r="H3040" s="8">
        <v>0.39999999999999997</v>
      </c>
      <c r="I3040" s="9">
        <v>1500</v>
      </c>
      <c r="J3040" s="10">
        <v>600</v>
      </c>
      <c r="K3040" s="10">
        <v>300</v>
      </c>
      <c r="L3040" s="11">
        <v>0.5</v>
      </c>
      <c r="M3040" s="28">
        <v>300</v>
      </c>
    </row>
    <row r="3041" spans="1:13" ht="15.75" customHeight="1" x14ac:dyDescent="0.25">
      <c r="A3041" s="6" t="s">
        <v>14</v>
      </c>
      <c r="B3041" s="6">
        <v>1185732</v>
      </c>
      <c r="C3041" s="7">
        <v>44230</v>
      </c>
      <c r="D3041" s="6" t="s">
        <v>33</v>
      </c>
      <c r="E3041" s="6" t="s">
        <v>108</v>
      </c>
      <c r="F3041" s="6" t="s">
        <v>109</v>
      </c>
      <c r="G3041" s="6" t="s">
        <v>22</v>
      </c>
      <c r="H3041" s="8">
        <v>0.14999999999999997</v>
      </c>
      <c r="I3041" s="9">
        <v>2500</v>
      </c>
      <c r="J3041" s="10">
        <v>374.99999999999994</v>
      </c>
      <c r="K3041" s="10">
        <v>149.99999999999997</v>
      </c>
      <c r="L3041" s="11">
        <v>0.4</v>
      </c>
      <c r="M3041" s="28">
        <v>224.99999999999997</v>
      </c>
    </row>
    <row r="3042" spans="1:13" ht="15.75" customHeight="1" x14ac:dyDescent="0.25">
      <c r="A3042" s="6" t="s">
        <v>14</v>
      </c>
      <c r="B3042" s="6">
        <v>1185732</v>
      </c>
      <c r="C3042" s="7">
        <v>44257</v>
      </c>
      <c r="D3042" s="6" t="s">
        <v>33</v>
      </c>
      <c r="E3042" s="6" t="s">
        <v>108</v>
      </c>
      <c r="F3042" s="6" t="s">
        <v>109</v>
      </c>
      <c r="G3042" s="6" t="s">
        <v>17</v>
      </c>
      <c r="H3042" s="8">
        <v>0.20000000000000004</v>
      </c>
      <c r="I3042" s="9">
        <v>4700</v>
      </c>
      <c r="J3042" s="10">
        <v>940.00000000000023</v>
      </c>
      <c r="K3042" s="10">
        <v>282.00000000000006</v>
      </c>
      <c r="L3042" s="11">
        <v>0.3</v>
      </c>
      <c r="M3042" s="28">
        <v>658.00000000000023</v>
      </c>
    </row>
    <row r="3043" spans="1:13" ht="15.75" customHeight="1" x14ac:dyDescent="0.25">
      <c r="A3043" s="6" t="s">
        <v>14</v>
      </c>
      <c r="B3043" s="6">
        <v>1185732</v>
      </c>
      <c r="C3043" s="7">
        <v>44257</v>
      </c>
      <c r="D3043" s="6" t="s">
        <v>33</v>
      </c>
      <c r="E3043" s="6" t="s">
        <v>108</v>
      </c>
      <c r="F3043" s="6" t="s">
        <v>109</v>
      </c>
      <c r="G3043" s="6" t="s">
        <v>18</v>
      </c>
      <c r="H3043" s="8">
        <v>0.20000000000000004</v>
      </c>
      <c r="I3043" s="9">
        <v>1750</v>
      </c>
      <c r="J3043" s="10">
        <v>350.00000000000006</v>
      </c>
      <c r="K3043" s="10">
        <v>122.50000000000001</v>
      </c>
      <c r="L3043" s="11">
        <v>0.35</v>
      </c>
      <c r="M3043" s="28">
        <v>227.50000000000006</v>
      </c>
    </row>
    <row r="3044" spans="1:13" ht="15.75" customHeight="1" x14ac:dyDescent="0.25">
      <c r="A3044" s="6" t="s">
        <v>14</v>
      </c>
      <c r="B3044" s="6">
        <v>1185732</v>
      </c>
      <c r="C3044" s="7">
        <v>44257</v>
      </c>
      <c r="D3044" s="6" t="s">
        <v>33</v>
      </c>
      <c r="E3044" s="6" t="s">
        <v>108</v>
      </c>
      <c r="F3044" s="6" t="s">
        <v>109</v>
      </c>
      <c r="G3044" s="6" t="s">
        <v>19</v>
      </c>
      <c r="H3044" s="8">
        <v>0.10000000000000003</v>
      </c>
      <c r="I3044" s="9">
        <v>2250</v>
      </c>
      <c r="J3044" s="10">
        <v>225.00000000000009</v>
      </c>
      <c r="K3044" s="10">
        <v>67.500000000000028</v>
      </c>
      <c r="L3044" s="11">
        <v>0.3</v>
      </c>
      <c r="M3044" s="28">
        <v>157.50000000000006</v>
      </c>
    </row>
    <row r="3045" spans="1:13" ht="15.75" customHeight="1" x14ac:dyDescent="0.25">
      <c r="A3045" s="6" t="s">
        <v>14</v>
      </c>
      <c r="B3045" s="6">
        <v>1185732</v>
      </c>
      <c r="C3045" s="7">
        <v>44257</v>
      </c>
      <c r="D3045" s="6" t="s">
        <v>33</v>
      </c>
      <c r="E3045" s="6" t="s">
        <v>108</v>
      </c>
      <c r="F3045" s="6" t="s">
        <v>109</v>
      </c>
      <c r="G3045" s="6" t="s">
        <v>20</v>
      </c>
      <c r="H3045" s="8">
        <v>0.14999999999999997</v>
      </c>
      <c r="I3045" s="9">
        <v>750</v>
      </c>
      <c r="J3045" s="10">
        <v>112.49999999999997</v>
      </c>
      <c r="K3045" s="10">
        <v>33.749999999999993</v>
      </c>
      <c r="L3045" s="11">
        <v>0.3</v>
      </c>
      <c r="M3045" s="28">
        <v>78.749999999999972</v>
      </c>
    </row>
    <row r="3046" spans="1:13" ht="15.75" customHeight="1" x14ac:dyDescent="0.25">
      <c r="A3046" s="6" t="s">
        <v>14</v>
      </c>
      <c r="B3046" s="6">
        <v>1185732</v>
      </c>
      <c r="C3046" s="7">
        <v>44257</v>
      </c>
      <c r="D3046" s="6" t="s">
        <v>33</v>
      </c>
      <c r="E3046" s="6" t="s">
        <v>108</v>
      </c>
      <c r="F3046" s="6" t="s">
        <v>109</v>
      </c>
      <c r="G3046" s="6" t="s">
        <v>21</v>
      </c>
      <c r="H3046" s="8">
        <v>0.30000000000000004</v>
      </c>
      <c r="I3046" s="9">
        <v>1250</v>
      </c>
      <c r="J3046" s="10">
        <v>375.00000000000006</v>
      </c>
      <c r="K3046" s="10">
        <v>187.50000000000003</v>
      </c>
      <c r="L3046" s="11">
        <v>0.5</v>
      </c>
      <c r="M3046" s="28">
        <v>187.50000000000003</v>
      </c>
    </row>
    <row r="3047" spans="1:13" ht="15.75" customHeight="1" x14ac:dyDescent="0.25">
      <c r="A3047" s="6" t="s">
        <v>14</v>
      </c>
      <c r="B3047" s="6">
        <v>1185732</v>
      </c>
      <c r="C3047" s="7">
        <v>44257</v>
      </c>
      <c r="D3047" s="6" t="s">
        <v>33</v>
      </c>
      <c r="E3047" s="6" t="s">
        <v>108</v>
      </c>
      <c r="F3047" s="6" t="s">
        <v>109</v>
      </c>
      <c r="G3047" s="6" t="s">
        <v>22</v>
      </c>
      <c r="H3047" s="8">
        <v>0.20000000000000004</v>
      </c>
      <c r="I3047" s="9">
        <v>2250</v>
      </c>
      <c r="J3047" s="10">
        <v>450.00000000000011</v>
      </c>
      <c r="K3047" s="10">
        <v>180.00000000000006</v>
      </c>
      <c r="L3047" s="11">
        <v>0.4</v>
      </c>
      <c r="M3047" s="28">
        <v>270.00000000000006</v>
      </c>
    </row>
    <row r="3048" spans="1:13" ht="15.75" customHeight="1" x14ac:dyDescent="0.25">
      <c r="A3048" s="6" t="s">
        <v>14</v>
      </c>
      <c r="B3048" s="6">
        <v>1185732</v>
      </c>
      <c r="C3048" s="7">
        <v>44289</v>
      </c>
      <c r="D3048" s="6" t="s">
        <v>33</v>
      </c>
      <c r="E3048" s="6" t="s">
        <v>108</v>
      </c>
      <c r="F3048" s="6" t="s">
        <v>109</v>
      </c>
      <c r="G3048" s="6" t="s">
        <v>17</v>
      </c>
      <c r="H3048" s="8">
        <v>0.20000000000000004</v>
      </c>
      <c r="I3048" s="9">
        <v>4500</v>
      </c>
      <c r="J3048" s="10">
        <v>900.00000000000023</v>
      </c>
      <c r="K3048" s="10">
        <v>270.00000000000006</v>
      </c>
      <c r="L3048" s="11">
        <v>0.3</v>
      </c>
      <c r="M3048" s="28">
        <v>630.00000000000023</v>
      </c>
    </row>
    <row r="3049" spans="1:13" ht="15.75" customHeight="1" x14ac:dyDescent="0.25">
      <c r="A3049" s="6" t="s">
        <v>14</v>
      </c>
      <c r="B3049" s="6">
        <v>1185732</v>
      </c>
      <c r="C3049" s="7">
        <v>44289</v>
      </c>
      <c r="D3049" s="6" t="s">
        <v>33</v>
      </c>
      <c r="E3049" s="6" t="s">
        <v>108</v>
      </c>
      <c r="F3049" s="6" t="s">
        <v>109</v>
      </c>
      <c r="G3049" s="6" t="s">
        <v>18</v>
      </c>
      <c r="H3049" s="8">
        <v>0.20000000000000004</v>
      </c>
      <c r="I3049" s="9">
        <v>1500</v>
      </c>
      <c r="J3049" s="10">
        <v>300.00000000000006</v>
      </c>
      <c r="K3049" s="10">
        <v>105.00000000000001</v>
      </c>
      <c r="L3049" s="11">
        <v>0.35</v>
      </c>
      <c r="M3049" s="28">
        <v>195.00000000000006</v>
      </c>
    </row>
    <row r="3050" spans="1:13" ht="15.75" customHeight="1" x14ac:dyDescent="0.25">
      <c r="A3050" s="6" t="s">
        <v>14</v>
      </c>
      <c r="B3050" s="6">
        <v>1185732</v>
      </c>
      <c r="C3050" s="7">
        <v>44289</v>
      </c>
      <c r="D3050" s="6" t="s">
        <v>33</v>
      </c>
      <c r="E3050" s="6" t="s">
        <v>108</v>
      </c>
      <c r="F3050" s="6" t="s">
        <v>109</v>
      </c>
      <c r="G3050" s="6" t="s">
        <v>19</v>
      </c>
      <c r="H3050" s="8">
        <v>0.10000000000000003</v>
      </c>
      <c r="I3050" s="9">
        <v>1500</v>
      </c>
      <c r="J3050" s="10">
        <v>150.00000000000006</v>
      </c>
      <c r="K3050" s="10">
        <v>45.000000000000014</v>
      </c>
      <c r="L3050" s="11">
        <v>0.3</v>
      </c>
      <c r="M3050" s="28">
        <v>105.00000000000004</v>
      </c>
    </row>
    <row r="3051" spans="1:13" ht="15.75" customHeight="1" x14ac:dyDescent="0.25">
      <c r="A3051" s="6" t="s">
        <v>14</v>
      </c>
      <c r="B3051" s="6">
        <v>1185732</v>
      </c>
      <c r="C3051" s="7">
        <v>44289</v>
      </c>
      <c r="D3051" s="6" t="s">
        <v>33</v>
      </c>
      <c r="E3051" s="6" t="s">
        <v>108</v>
      </c>
      <c r="F3051" s="6" t="s">
        <v>109</v>
      </c>
      <c r="G3051" s="6" t="s">
        <v>20</v>
      </c>
      <c r="H3051" s="8">
        <v>0.14999999999999997</v>
      </c>
      <c r="I3051" s="9">
        <v>750</v>
      </c>
      <c r="J3051" s="10">
        <v>112.49999999999997</v>
      </c>
      <c r="K3051" s="10">
        <v>33.749999999999993</v>
      </c>
      <c r="L3051" s="11">
        <v>0.3</v>
      </c>
      <c r="M3051" s="28">
        <v>78.749999999999972</v>
      </c>
    </row>
    <row r="3052" spans="1:13" ht="15.75" customHeight="1" x14ac:dyDescent="0.25">
      <c r="A3052" s="6" t="s">
        <v>14</v>
      </c>
      <c r="B3052" s="6">
        <v>1185732</v>
      </c>
      <c r="C3052" s="7">
        <v>44289</v>
      </c>
      <c r="D3052" s="6" t="s">
        <v>33</v>
      </c>
      <c r="E3052" s="6" t="s">
        <v>108</v>
      </c>
      <c r="F3052" s="6" t="s">
        <v>109</v>
      </c>
      <c r="G3052" s="6" t="s">
        <v>21</v>
      </c>
      <c r="H3052" s="8">
        <v>0.6</v>
      </c>
      <c r="I3052" s="9">
        <v>1000</v>
      </c>
      <c r="J3052" s="10">
        <v>600</v>
      </c>
      <c r="K3052" s="10">
        <v>300</v>
      </c>
      <c r="L3052" s="11">
        <v>0.5</v>
      </c>
      <c r="M3052" s="28">
        <v>300</v>
      </c>
    </row>
    <row r="3053" spans="1:13" ht="15.75" customHeight="1" x14ac:dyDescent="0.25">
      <c r="A3053" s="6" t="s">
        <v>14</v>
      </c>
      <c r="B3053" s="6">
        <v>1185732</v>
      </c>
      <c r="C3053" s="7">
        <v>44289</v>
      </c>
      <c r="D3053" s="6" t="s">
        <v>33</v>
      </c>
      <c r="E3053" s="6" t="s">
        <v>108</v>
      </c>
      <c r="F3053" s="6" t="s">
        <v>109</v>
      </c>
      <c r="G3053" s="6" t="s">
        <v>22</v>
      </c>
      <c r="H3053" s="8">
        <v>0.5</v>
      </c>
      <c r="I3053" s="9">
        <v>2250</v>
      </c>
      <c r="J3053" s="10">
        <v>1125</v>
      </c>
      <c r="K3053" s="10">
        <v>450</v>
      </c>
      <c r="L3053" s="11">
        <v>0.4</v>
      </c>
      <c r="M3053" s="28">
        <v>675</v>
      </c>
    </row>
    <row r="3054" spans="1:13" ht="15.75" customHeight="1" x14ac:dyDescent="0.25">
      <c r="A3054" s="6" t="s">
        <v>14</v>
      </c>
      <c r="B3054" s="6">
        <v>1185732</v>
      </c>
      <c r="C3054" s="7">
        <v>44320</v>
      </c>
      <c r="D3054" s="6" t="s">
        <v>33</v>
      </c>
      <c r="E3054" s="6" t="s">
        <v>108</v>
      </c>
      <c r="F3054" s="6" t="s">
        <v>109</v>
      </c>
      <c r="G3054" s="6" t="s">
        <v>17</v>
      </c>
      <c r="H3054" s="8">
        <v>0.6</v>
      </c>
      <c r="I3054" s="9">
        <v>4950</v>
      </c>
      <c r="J3054" s="10">
        <v>2970</v>
      </c>
      <c r="K3054" s="10">
        <v>891</v>
      </c>
      <c r="L3054" s="11">
        <v>0.3</v>
      </c>
      <c r="M3054" s="28">
        <v>2079</v>
      </c>
    </row>
    <row r="3055" spans="1:13" ht="15.75" customHeight="1" x14ac:dyDescent="0.25">
      <c r="A3055" s="6" t="s">
        <v>14</v>
      </c>
      <c r="B3055" s="6">
        <v>1185732</v>
      </c>
      <c r="C3055" s="7">
        <v>44320</v>
      </c>
      <c r="D3055" s="6" t="s">
        <v>33</v>
      </c>
      <c r="E3055" s="6" t="s">
        <v>108</v>
      </c>
      <c r="F3055" s="6" t="s">
        <v>109</v>
      </c>
      <c r="G3055" s="6" t="s">
        <v>18</v>
      </c>
      <c r="H3055" s="8">
        <v>0.4</v>
      </c>
      <c r="I3055" s="9">
        <v>2000</v>
      </c>
      <c r="J3055" s="10">
        <v>800</v>
      </c>
      <c r="K3055" s="10">
        <v>280</v>
      </c>
      <c r="L3055" s="11">
        <v>0.35</v>
      </c>
      <c r="M3055" s="28">
        <v>520</v>
      </c>
    </row>
    <row r="3056" spans="1:13" ht="15.75" customHeight="1" x14ac:dyDescent="0.25">
      <c r="A3056" s="6" t="s">
        <v>14</v>
      </c>
      <c r="B3056" s="6">
        <v>1185732</v>
      </c>
      <c r="C3056" s="7">
        <v>44320</v>
      </c>
      <c r="D3056" s="6" t="s">
        <v>33</v>
      </c>
      <c r="E3056" s="6" t="s">
        <v>108</v>
      </c>
      <c r="F3056" s="6" t="s">
        <v>109</v>
      </c>
      <c r="G3056" s="6" t="s">
        <v>19</v>
      </c>
      <c r="H3056" s="8">
        <v>0.35000000000000003</v>
      </c>
      <c r="I3056" s="9">
        <v>1750</v>
      </c>
      <c r="J3056" s="10">
        <v>612.50000000000011</v>
      </c>
      <c r="K3056" s="10">
        <v>183.75000000000003</v>
      </c>
      <c r="L3056" s="11">
        <v>0.3</v>
      </c>
      <c r="M3056" s="28">
        <v>428.75000000000011</v>
      </c>
    </row>
    <row r="3057" spans="1:13" ht="15.75" customHeight="1" x14ac:dyDescent="0.25">
      <c r="A3057" s="6" t="s">
        <v>14</v>
      </c>
      <c r="B3057" s="6">
        <v>1185732</v>
      </c>
      <c r="C3057" s="7">
        <v>44320</v>
      </c>
      <c r="D3057" s="6" t="s">
        <v>33</v>
      </c>
      <c r="E3057" s="6" t="s">
        <v>108</v>
      </c>
      <c r="F3057" s="6" t="s">
        <v>109</v>
      </c>
      <c r="G3057" s="6" t="s">
        <v>20</v>
      </c>
      <c r="H3057" s="8">
        <v>0.35000000000000003</v>
      </c>
      <c r="I3057" s="9">
        <v>1500</v>
      </c>
      <c r="J3057" s="10">
        <v>525</v>
      </c>
      <c r="K3057" s="10">
        <v>157.5</v>
      </c>
      <c r="L3057" s="11">
        <v>0.3</v>
      </c>
      <c r="M3057" s="28">
        <v>367.5</v>
      </c>
    </row>
    <row r="3058" spans="1:13" ht="15.75" customHeight="1" x14ac:dyDescent="0.25">
      <c r="A3058" s="6" t="s">
        <v>14</v>
      </c>
      <c r="B3058" s="6">
        <v>1185732</v>
      </c>
      <c r="C3058" s="7">
        <v>44320</v>
      </c>
      <c r="D3058" s="6" t="s">
        <v>33</v>
      </c>
      <c r="E3058" s="6" t="s">
        <v>108</v>
      </c>
      <c r="F3058" s="6" t="s">
        <v>109</v>
      </c>
      <c r="G3058" s="6" t="s">
        <v>21</v>
      </c>
      <c r="H3058" s="8">
        <v>0.44999999999999996</v>
      </c>
      <c r="I3058" s="9">
        <v>1750</v>
      </c>
      <c r="J3058" s="10">
        <v>787.49999999999989</v>
      </c>
      <c r="K3058" s="10">
        <v>393.74999999999994</v>
      </c>
      <c r="L3058" s="11">
        <v>0.5</v>
      </c>
      <c r="M3058" s="28">
        <v>393.74999999999994</v>
      </c>
    </row>
    <row r="3059" spans="1:13" ht="15.75" customHeight="1" x14ac:dyDescent="0.25">
      <c r="A3059" s="6" t="s">
        <v>14</v>
      </c>
      <c r="B3059" s="6">
        <v>1185732</v>
      </c>
      <c r="C3059" s="7">
        <v>44320</v>
      </c>
      <c r="D3059" s="6" t="s">
        <v>33</v>
      </c>
      <c r="E3059" s="6" t="s">
        <v>108</v>
      </c>
      <c r="F3059" s="6" t="s">
        <v>109</v>
      </c>
      <c r="G3059" s="6" t="s">
        <v>22</v>
      </c>
      <c r="H3059" s="8">
        <v>0.49999999999999994</v>
      </c>
      <c r="I3059" s="9">
        <v>3000</v>
      </c>
      <c r="J3059" s="10">
        <v>1499.9999999999998</v>
      </c>
      <c r="K3059" s="10">
        <v>599.99999999999989</v>
      </c>
      <c r="L3059" s="11">
        <v>0.4</v>
      </c>
      <c r="M3059" s="28">
        <v>899.99999999999989</v>
      </c>
    </row>
    <row r="3060" spans="1:13" ht="15.75" customHeight="1" x14ac:dyDescent="0.25">
      <c r="A3060" s="6" t="s">
        <v>14</v>
      </c>
      <c r="B3060" s="6">
        <v>1185732</v>
      </c>
      <c r="C3060" s="7">
        <v>44350</v>
      </c>
      <c r="D3060" s="6" t="s">
        <v>33</v>
      </c>
      <c r="E3060" s="6" t="s">
        <v>108</v>
      </c>
      <c r="F3060" s="6" t="s">
        <v>109</v>
      </c>
      <c r="G3060" s="6" t="s">
        <v>17</v>
      </c>
      <c r="H3060" s="8">
        <v>0.35000000000000003</v>
      </c>
      <c r="I3060" s="9">
        <v>5500</v>
      </c>
      <c r="J3060" s="10">
        <v>1925.0000000000002</v>
      </c>
      <c r="K3060" s="10">
        <v>577.5</v>
      </c>
      <c r="L3060" s="11">
        <v>0.3</v>
      </c>
      <c r="M3060" s="28">
        <v>1347.5000000000002</v>
      </c>
    </row>
    <row r="3061" spans="1:13" ht="15.75" customHeight="1" x14ac:dyDescent="0.25">
      <c r="A3061" s="6" t="s">
        <v>14</v>
      </c>
      <c r="B3061" s="6">
        <v>1185732</v>
      </c>
      <c r="C3061" s="7">
        <v>44350</v>
      </c>
      <c r="D3061" s="6" t="s">
        <v>33</v>
      </c>
      <c r="E3061" s="6" t="s">
        <v>108</v>
      </c>
      <c r="F3061" s="6" t="s">
        <v>109</v>
      </c>
      <c r="G3061" s="6" t="s">
        <v>18</v>
      </c>
      <c r="H3061" s="8">
        <v>0.3000000000000001</v>
      </c>
      <c r="I3061" s="9">
        <v>3000</v>
      </c>
      <c r="J3061" s="10">
        <v>900.00000000000034</v>
      </c>
      <c r="K3061" s="10">
        <v>315.00000000000011</v>
      </c>
      <c r="L3061" s="11">
        <v>0.35</v>
      </c>
      <c r="M3061" s="28">
        <v>585.00000000000023</v>
      </c>
    </row>
    <row r="3062" spans="1:13" ht="15.75" customHeight="1" x14ac:dyDescent="0.25">
      <c r="A3062" s="6" t="s">
        <v>14</v>
      </c>
      <c r="B3062" s="6">
        <v>1185732</v>
      </c>
      <c r="C3062" s="7">
        <v>44350</v>
      </c>
      <c r="D3062" s="6" t="s">
        <v>33</v>
      </c>
      <c r="E3062" s="6" t="s">
        <v>108</v>
      </c>
      <c r="F3062" s="6" t="s">
        <v>109</v>
      </c>
      <c r="G3062" s="6" t="s">
        <v>19</v>
      </c>
      <c r="H3062" s="8">
        <v>0.25000000000000006</v>
      </c>
      <c r="I3062" s="9">
        <v>2000</v>
      </c>
      <c r="J3062" s="10">
        <v>500.00000000000011</v>
      </c>
      <c r="K3062" s="10">
        <v>150.00000000000003</v>
      </c>
      <c r="L3062" s="11">
        <v>0.3</v>
      </c>
      <c r="M3062" s="28">
        <v>350.00000000000011</v>
      </c>
    </row>
    <row r="3063" spans="1:13" ht="15.75" customHeight="1" x14ac:dyDescent="0.25">
      <c r="A3063" s="6" t="s">
        <v>14</v>
      </c>
      <c r="B3063" s="6">
        <v>1185732</v>
      </c>
      <c r="C3063" s="7">
        <v>44350</v>
      </c>
      <c r="D3063" s="6" t="s">
        <v>33</v>
      </c>
      <c r="E3063" s="6" t="s">
        <v>108</v>
      </c>
      <c r="F3063" s="6" t="s">
        <v>109</v>
      </c>
      <c r="G3063" s="6" t="s">
        <v>20</v>
      </c>
      <c r="H3063" s="8">
        <v>0.25000000000000006</v>
      </c>
      <c r="I3063" s="9">
        <v>1750</v>
      </c>
      <c r="J3063" s="10">
        <v>437.50000000000011</v>
      </c>
      <c r="K3063" s="10">
        <v>131.25000000000003</v>
      </c>
      <c r="L3063" s="11">
        <v>0.3</v>
      </c>
      <c r="M3063" s="28">
        <v>306.25000000000011</v>
      </c>
    </row>
    <row r="3064" spans="1:13" ht="15.75" customHeight="1" x14ac:dyDescent="0.25">
      <c r="A3064" s="6" t="s">
        <v>14</v>
      </c>
      <c r="B3064" s="6">
        <v>1185732</v>
      </c>
      <c r="C3064" s="7">
        <v>44350</v>
      </c>
      <c r="D3064" s="6" t="s">
        <v>33</v>
      </c>
      <c r="E3064" s="6" t="s">
        <v>108</v>
      </c>
      <c r="F3064" s="6" t="s">
        <v>109</v>
      </c>
      <c r="G3064" s="6" t="s">
        <v>21</v>
      </c>
      <c r="H3064" s="8">
        <v>0.35000000000000003</v>
      </c>
      <c r="I3064" s="9">
        <v>1750</v>
      </c>
      <c r="J3064" s="10">
        <v>612.50000000000011</v>
      </c>
      <c r="K3064" s="10">
        <v>306.25000000000006</v>
      </c>
      <c r="L3064" s="11">
        <v>0.5</v>
      </c>
      <c r="M3064" s="28">
        <v>306.25000000000006</v>
      </c>
    </row>
    <row r="3065" spans="1:13" ht="15.75" customHeight="1" x14ac:dyDescent="0.25">
      <c r="A3065" s="6" t="s">
        <v>14</v>
      </c>
      <c r="B3065" s="6">
        <v>1185732</v>
      </c>
      <c r="C3065" s="7">
        <v>44350</v>
      </c>
      <c r="D3065" s="6" t="s">
        <v>33</v>
      </c>
      <c r="E3065" s="6" t="s">
        <v>108</v>
      </c>
      <c r="F3065" s="6" t="s">
        <v>109</v>
      </c>
      <c r="G3065" s="6" t="s">
        <v>22</v>
      </c>
      <c r="H3065" s="8">
        <v>0.55000000000000004</v>
      </c>
      <c r="I3065" s="9">
        <v>3250</v>
      </c>
      <c r="J3065" s="10">
        <v>1787.5000000000002</v>
      </c>
      <c r="K3065" s="10">
        <v>715.00000000000011</v>
      </c>
      <c r="L3065" s="11">
        <v>0.4</v>
      </c>
      <c r="M3065" s="28">
        <v>1072.5</v>
      </c>
    </row>
    <row r="3066" spans="1:13" ht="15.75" customHeight="1" x14ac:dyDescent="0.25">
      <c r="A3066" s="6" t="s">
        <v>14</v>
      </c>
      <c r="B3066" s="6">
        <v>1185732</v>
      </c>
      <c r="C3066" s="7">
        <v>44379</v>
      </c>
      <c r="D3066" s="6" t="s">
        <v>33</v>
      </c>
      <c r="E3066" s="6" t="s">
        <v>108</v>
      </c>
      <c r="F3066" s="6" t="s">
        <v>109</v>
      </c>
      <c r="G3066" s="6" t="s">
        <v>17</v>
      </c>
      <c r="H3066" s="8">
        <v>0.5</v>
      </c>
      <c r="I3066" s="9">
        <v>5500</v>
      </c>
      <c r="J3066" s="10">
        <v>2750</v>
      </c>
      <c r="K3066" s="10">
        <v>825</v>
      </c>
      <c r="L3066" s="11">
        <v>0.3</v>
      </c>
      <c r="M3066" s="28">
        <v>1925</v>
      </c>
    </row>
    <row r="3067" spans="1:13" ht="15.75" customHeight="1" x14ac:dyDescent="0.25">
      <c r="A3067" s="6" t="s">
        <v>14</v>
      </c>
      <c r="B3067" s="6">
        <v>1185732</v>
      </c>
      <c r="C3067" s="7">
        <v>44379</v>
      </c>
      <c r="D3067" s="6" t="s">
        <v>33</v>
      </c>
      <c r="E3067" s="6" t="s">
        <v>108</v>
      </c>
      <c r="F3067" s="6" t="s">
        <v>109</v>
      </c>
      <c r="G3067" s="6" t="s">
        <v>18</v>
      </c>
      <c r="H3067" s="8">
        <v>0.45000000000000007</v>
      </c>
      <c r="I3067" s="9">
        <v>3000</v>
      </c>
      <c r="J3067" s="10">
        <v>1350.0000000000002</v>
      </c>
      <c r="K3067" s="10">
        <v>472.50000000000006</v>
      </c>
      <c r="L3067" s="11">
        <v>0.35</v>
      </c>
      <c r="M3067" s="28">
        <v>877.50000000000023</v>
      </c>
    </row>
    <row r="3068" spans="1:13" ht="15.75" customHeight="1" x14ac:dyDescent="0.25">
      <c r="A3068" s="6" t="s">
        <v>14</v>
      </c>
      <c r="B3068" s="6">
        <v>1185732</v>
      </c>
      <c r="C3068" s="7">
        <v>44379</v>
      </c>
      <c r="D3068" s="6" t="s">
        <v>33</v>
      </c>
      <c r="E3068" s="6" t="s">
        <v>108</v>
      </c>
      <c r="F3068" s="6" t="s">
        <v>109</v>
      </c>
      <c r="G3068" s="6" t="s">
        <v>19</v>
      </c>
      <c r="H3068" s="8">
        <v>0.4</v>
      </c>
      <c r="I3068" s="9">
        <v>2250</v>
      </c>
      <c r="J3068" s="10">
        <v>900</v>
      </c>
      <c r="K3068" s="10">
        <v>270</v>
      </c>
      <c r="L3068" s="11">
        <v>0.3</v>
      </c>
      <c r="M3068" s="28">
        <v>630</v>
      </c>
    </row>
    <row r="3069" spans="1:13" ht="15.75" customHeight="1" x14ac:dyDescent="0.25">
      <c r="A3069" s="6" t="s">
        <v>14</v>
      </c>
      <c r="B3069" s="6">
        <v>1185732</v>
      </c>
      <c r="C3069" s="7">
        <v>44379</v>
      </c>
      <c r="D3069" s="6" t="s">
        <v>33</v>
      </c>
      <c r="E3069" s="6" t="s">
        <v>108</v>
      </c>
      <c r="F3069" s="6" t="s">
        <v>109</v>
      </c>
      <c r="G3069" s="6" t="s">
        <v>20</v>
      </c>
      <c r="H3069" s="8">
        <v>0.4</v>
      </c>
      <c r="I3069" s="9">
        <v>1750</v>
      </c>
      <c r="J3069" s="10">
        <v>700</v>
      </c>
      <c r="K3069" s="10">
        <v>210</v>
      </c>
      <c r="L3069" s="11">
        <v>0.3</v>
      </c>
      <c r="M3069" s="28">
        <v>490</v>
      </c>
    </row>
    <row r="3070" spans="1:13" ht="15.75" customHeight="1" x14ac:dyDescent="0.25">
      <c r="A3070" s="6" t="s">
        <v>14</v>
      </c>
      <c r="B3070" s="6">
        <v>1185732</v>
      </c>
      <c r="C3070" s="7">
        <v>44379</v>
      </c>
      <c r="D3070" s="6" t="s">
        <v>33</v>
      </c>
      <c r="E3070" s="6" t="s">
        <v>108</v>
      </c>
      <c r="F3070" s="6" t="s">
        <v>109</v>
      </c>
      <c r="G3070" s="6" t="s">
        <v>21</v>
      </c>
      <c r="H3070" s="8">
        <v>0.5</v>
      </c>
      <c r="I3070" s="9">
        <v>2000</v>
      </c>
      <c r="J3070" s="10">
        <v>1000</v>
      </c>
      <c r="K3070" s="10">
        <v>500</v>
      </c>
      <c r="L3070" s="11">
        <v>0.5</v>
      </c>
      <c r="M3070" s="28">
        <v>500</v>
      </c>
    </row>
    <row r="3071" spans="1:13" ht="15.75" customHeight="1" x14ac:dyDescent="0.25">
      <c r="A3071" s="6" t="s">
        <v>14</v>
      </c>
      <c r="B3071" s="6">
        <v>1185732</v>
      </c>
      <c r="C3071" s="7">
        <v>44379</v>
      </c>
      <c r="D3071" s="6" t="s">
        <v>33</v>
      </c>
      <c r="E3071" s="6" t="s">
        <v>108</v>
      </c>
      <c r="F3071" s="6" t="s">
        <v>109</v>
      </c>
      <c r="G3071" s="6" t="s">
        <v>22</v>
      </c>
      <c r="H3071" s="8">
        <v>0.55000000000000004</v>
      </c>
      <c r="I3071" s="9">
        <v>3750</v>
      </c>
      <c r="J3071" s="10">
        <v>2062.5</v>
      </c>
      <c r="K3071" s="10">
        <v>825</v>
      </c>
      <c r="L3071" s="11">
        <v>0.4</v>
      </c>
      <c r="M3071" s="28">
        <v>1237.5</v>
      </c>
    </row>
    <row r="3072" spans="1:13" ht="15.75" customHeight="1" x14ac:dyDescent="0.25">
      <c r="A3072" s="6" t="s">
        <v>14</v>
      </c>
      <c r="B3072" s="6">
        <v>1185732</v>
      </c>
      <c r="C3072" s="7">
        <v>44411</v>
      </c>
      <c r="D3072" s="6" t="s">
        <v>33</v>
      </c>
      <c r="E3072" s="6" t="s">
        <v>108</v>
      </c>
      <c r="F3072" s="6" t="s">
        <v>109</v>
      </c>
      <c r="G3072" s="6" t="s">
        <v>17</v>
      </c>
      <c r="H3072" s="8">
        <v>0.5</v>
      </c>
      <c r="I3072" s="9">
        <v>5250</v>
      </c>
      <c r="J3072" s="10">
        <v>2625</v>
      </c>
      <c r="K3072" s="10">
        <v>787.5</v>
      </c>
      <c r="L3072" s="11">
        <v>0.3</v>
      </c>
      <c r="M3072" s="28">
        <v>1837.5</v>
      </c>
    </row>
    <row r="3073" spans="1:13" ht="15.75" customHeight="1" x14ac:dyDescent="0.25">
      <c r="A3073" s="6" t="s">
        <v>14</v>
      </c>
      <c r="B3073" s="6">
        <v>1185732</v>
      </c>
      <c r="C3073" s="7">
        <v>44411</v>
      </c>
      <c r="D3073" s="6" t="s">
        <v>33</v>
      </c>
      <c r="E3073" s="6" t="s">
        <v>108</v>
      </c>
      <c r="F3073" s="6" t="s">
        <v>109</v>
      </c>
      <c r="G3073" s="6" t="s">
        <v>18</v>
      </c>
      <c r="H3073" s="8">
        <v>0.45000000000000007</v>
      </c>
      <c r="I3073" s="9">
        <v>3000</v>
      </c>
      <c r="J3073" s="10">
        <v>1350.0000000000002</v>
      </c>
      <c r="K3073" s="10">
        <v>472.50000000000006</v>
      </c>
      <c r="L3073" s="11">
        <v>0.35</v>
      </c>
      <c r="M3073" s="28">
        <v>877.50000000000023</v>
      </c>
    </row>
    <row r="3074" spans="1:13" ht="15.75" customHeight="1" x14ac:dyDescent="0.25">
      <c r="A3074" s="6" t="s">
        <v>14</v>
      </c>
      <c r="B3074" s="6">
        <v>1185732</v>
      </c>
      <c r="C3074" s="7">
        <v>44411</v>
      </c>
      <c r="D3074" s="6" t="s">
        <v>33</v>
      </c>
      <c r="E3074" s="6" t="s">
        <v>108</v>
      </c>
      <c r="F3074" s="6" t="s">
        <v>109</v>
      </c>
      <c r="G3074" s="6" t="s">
        <v>19</v>
      </c>
      <c r="H3074" s="8">
        <v>0.4</v>
      </c>
      <c r="I3074" s="9">
        <v>2250</v>
      </c>
      <c r="J3074" s="10">
        <v>900</v>
      </c>
      <c r="K3074" s="10">
        <v>270</v>
      </c>
      <c r="L3074" s="11">
        <v>0.3</v>
      </c>
      <c r="M3074" s="28">
        <v>630</v>
      </c>
    </row>
    <row r="3075" spans="1:13" ht="15.75" customHeight="1" x14ac:dyDescent="0.25">
      <c r="A3075" s="6" t="s">
        <v>14</v>
      </c>
      <c r="B3075" s="6">
        <v>1185732</v>
      </c>
      <c r="C3075" s="7">
        <v>44411</v>
      </c>
      <c r="D3075" s="6" t="s">
        <v>33</v>
      </c>
      <c r="E3075" s="6" t="s">
        <v>108</v>
      </c>
      <c r="F3075" s="6" t="s">
        <v>109</v>
      </c>
      <c r="G3075" s="6" t="s">
        <v>20</v>
      </c>
      <c r="H3075" s="8">
        <v>0.4</v>
      </c>
      <c r="I3075" s="9">
        <v>2000</v>
      </c>
      <c r="J3075" s="10">
        <v>800</v>
      </c>
      <c r="K3075" s="10">
        <v>240</v>
      </c>
      <c r="L3075" s="11">
        <v>0.3</v>
      </c>
      <c r="M3075" s="28">
        <v>560</v>
      </c>
    </row>
    <row r="3076" spans="1:13" ht="15.75" customHeight="1" x14ac:dyDescent="0.25">
      <c r="A3076" s="6" t="s">
        <v>14</v>
      </c>
      <c r="B3076" s="6">
        <v>1185732</v>
      </c>
      <c r="C3076" s="7">
        <v>44411</v>
      </c>
      <c r="D3076" s="6" t="s">
        <v>33</v>
      </c>
      <c r="E3076" s="6" t="s">
        <v>108</v>
      </c>
      <c r="F3076" s="6" t="s">
        <v>109</v>
      </c>
      <c r="G3076" s="6" t="s">
        <v>21</v>
      </c>
      <c r="H3076" s="8">
        <v>0.5</v>
      </c>
      <c r="I3076" s="9">
        <v>1750</v>
      </c>
      <c r="J3076" s="10">
        <v>875</v>
      </c>
      <c r="K3076" s="10">
        <v>437.5</v>
      </c>
      <c r="L3076" s="11">
        <v>0.5</v>
      </c>
      <c r="M3076" s="28">
        <v>437.5</v>
      </c>
    </row>
    <row r="3077" spans="1:13" ht="15.75" customHeight="1" x14ac:dyDescent="0.25">
      <c r="A3077" s="6" t="s">
        <v>14</v>
      </c>
      <c r="B3077" s="6">
        <v>1185732</v>
      </c>
      <c r="C3077" s="7">
        <v>44411</v>
      </c>
      <c r="D3077" s="6" t="s">
        <v>33</v>
      </c>
      <c r="E3077" s="6" t="s">
        <v>108</v>
      </c>
      <c r="F3077" s="6" t="s">
        <v>109</v>
      </c>
      <c r="G3077" s="6" t="s">
        <v>22</v>
      </c>
      <c r="H3077" s="8">
        <v>0.55000000000000004</v>
      </c>
      <c r="I3077" s="9">
        <v>3500</v>
      </c>
      <c r="J3077" s="10">
        <v>1925.0000000000002</v>
      </c>
      <c r="K3077" s="10">
        <v>770.00000000000011</v>
      </c>
      <c r="L3077" s="11">
        <v>0.4</v>
      </c>
      <c r="M3077" s="28">
        <v>1155</v>
      </c>
    </row>
    <row r="3078" spans="1:13" ht="15.75" customHeight="1" x14ac:dyDescent="0.25">
      <c r="A3078" s="6" t="s">
        <v>14</v>
      </c>
      <c r="B3078" s="6">
        <v>1185732</v>
      </c>
      <c r="C3078" s="7">
        <v>44443</v>
      </c>
      <c r="D3078" s="6" t="s">
        <v>33</v>
      </c>
      <c r="E3078" s="6" t="s">
        <v>108</v>
      </c>
      <c r="F3078" s="6" t="s">
        <v>109</v>
      </c>
      <c r="G3078" s="6" t="s">
        <v>17</v>
      </c>
      <c r="H3078" s="8">
        <v>0.35000000000000003</v>
      </c>
      <c r="I3078" s="9">
        <v>4750</v>
      </c>
      <c r="J3078" s="10">
        <v>1662.5000000000002</v>
      </c>
      <c r="K3078" s="10">
        <v>498.75000000000006</v>
      </c>
      <c r="L3078" s="11">
        <v>0.3</v>
      </c>
      <c r="M3078" s="28">
        <v>1163.7500000000002</v>
      </c>
    </row>
    <row r="3079" spans="1:13" ht="15.75" customHeight="1" x14ac:dyDescent="0.25">
      <c r="A3079" s="6" t="s">
        <v>14</v>
      </c>
      <c r="B3079" s="6">
        <v>1185732</v>
      </c>
      <c r="C3079" s="7">
        <v>44443</v>
      </c>
      <c r="D3079" s="6" t="s">
        <v>33</v>
      </c>
      <c r="E3079" s="6" t="s">
        <v>108</v>
      </c>
      <c r="F3079" s="6" t="s">
        <v>109</v>
      </c>
      <c r="G3079" s="6" t="s">
        <v>18</v>
      </c>
      <c r="H3079" s="8">
        <v>0.3000000000000001</v>
      </c>
      <c r="I3079" s="9">
        <v>2500</v>
      </c>
      <c r="J3079" s="10">
        <v>750.00000000000023</v>
      </c>
      <c r="K3079" s="10">
        <v>262.50000000000006</v>
      </c>
      <c r="L3079" s="11">
        <v>0.35</v>
      </c>
      <c r="M3079" s="28">
        <v>487.50000000000017</v>
      </c>
    </row>
    <row r="3080" spans="1:13" ht="15.75" customHeight="1" x14ac:dyDescent="0.25">
      <c r="A3080" s="6" t="s">
        <v>14</v>
      </c>
      <c r="B3080" s="6">
        <v>1185732</v>
      </c>
      <c r="C3080" s="7">
        <v>44443</v>
      </c>
      <c r="D3080" s="6" t="s">
        <v>33</v>
      </c>
      <c r="E3080" s="6" t="s">
        <v>108</v>
      </c>
      <c r="F3080" s="6" t="s">
        <v>109</v>
      </c>
      <c r="G3080" s="6" t="s">
        <v>19</v>
      </c>
      <c r="H3080" s="8">
        <v>0.25000000000000006</v>
      </c>
      <c r="I3080" s="9">
        <v>1500</v>
      </c>
      <c r="J3080" s="10">
        <v>375.00000000000006</v>
      </c>
      <c r="K3080" s="10">
        <v>112.50000000000001</v>
      </c>
      <c r="L3080" s="11">
        <v>0.3</v>
      </c>
      <c r="M3080" s="28">
        <v>262.50000000000006</v>
      </c>
    </row>
    <row r="3081" spans="1:13" ht="15.75" customHeight="1" x14ac:dyDescent="0.25">
      <c r="A3081" s="6" t="s">
        <v>14</v>
      </c>
      <c r="B3081" s="6">
        <v>1185732</v>
      </c>
      <c r="C3081" s="7">
        <v>44443</v>
      </c>
      <c r="D3081" s="6" t="s">
        <v>33</v>
      </c>
      <c r="E3081" s="6" t="s">
        <v>108</v>
      </c>
      <c r="F3081" s="6" t="s">
        <v>109</v>
      </c>
      <c r="G3081" s="6" t="s">
        <v>20</v>
      </c>
      <c r="H3081" s="8">
        <v>0.25000000000000006</v>
      </c>
      <c r="I3081" s="9">
        <v>1250</v>
      </c>
      <c r="J3081" s="10">
        <v>312.50000000000006</v>
      </c>
      <c r="K3081" s="10">
        <v>93.750000000000014</v>
      </c>
      <c r="L3081" s="11">
        <v>0.3</v>
      </c>
      <c r="M3081" s="28">
        <v>218.75000000000006</v>
      </c>
    </row>
    <row r="3082" spans="1:13" ht="15.75" customHeight="1" x14ac:dyDescent="0.25">
      <c r="A3082" s="6" t="s">
        <v>14</v>
      </c>
      <c r="B3082" s="6">
        <v>1185732</v>
      </c>
      <c r="C3082" s="7">
        <v>44443</v>
      </c>
      <c r="D3082" s="6" t="s">
        <v>33</v>
      </c>
      <c r="E3082" s="6" t="s">
        <v>108</v>
      </c>
      <c r="F3082" s="6" t="s">
        <v>109</v>
      </c>
      <c r="G3082" s="6" t="s">
        <v>21</v>
      </c>
      <c r="H3082" s="8">
        <v>0.35000000000000003</v>
      </c>
      <c r="I3082" s="9">
        <v>1250</v>
      </c>
      <c r="J3082" s="10">
        <v>437.50000000000006</v>
      </c>
      <c r="K3082" s="10">
        <v>218.75000000000003</v>
      </c>
      <c r="L3082" s="11">
        <v>0.5</v>
      </c>
      <c r="M3082" s="28">
        <v>218.75000000000003</v>
      </c>
    </row>
    <row r="3083" spans="1:13" ht="15.75" customHeight="1" x14ac:dyDescent="0.25">
      <c r="A3083" s="6" t="s">
        <v>14</v>
      </c>
      <c r="B3083" s="6">
        <v>1185732</v>
      </c>
      <c r="C3083" s="7">
        <v>44443</v>
      </c>
      <c r="D3083" s="6" t="s">
        <v>33</v>
      </c>
      <c r="E3083" s="6" t="s">
        <v>108</v>
      </c>
      <c r="F3083" s="6" t="s">
        <v>109</v>
      </c>
      <c r="G3083" s="6" t="s">
        <v>22</v>
      </c>
      <c r="H3083" s="8">
        <v>0.4</v>
      </c>
      <c r="I3083" s="9">
        <v>2000</v>
      </c>
      <c r="J3083" s="10">
        <v>800</v>
      </c>
      <c r="K3083" s="10">
        <v>320</v>
      </c>
      <c r="L3083" s="11">
        <v>0.4</v>
      </c>
      <c r="M3083" s="28">
        <v>480</v>
      </c>
    </row>
    <row r="3084" spans="1:13" ht="15.75" customHeight="1" x14ac:dyDescent="0.25">
      <c r="A3084" s="6" t="s">
        <v>14</v>
      </c>
      <c r="B3084" s="6">
        <v>1185732</v>
      </c>
      <c r="C3084" s="7">
        <v>44472</v>
      </c>
      <c r="D3084" s="6" t="s">
        <v>33</v>
      </c>
      <c r="E3084" s="6" t="s">
        <v>108</v>
      </c>
      <c r="F3084" s="6" t="s">
        <v>109</v>
      </c>
      <c r="G3084" s="6" t="s">
        <v>17</v>
      </c>
      <c r="H3084" s="8">
        <v>0.44999999999999996</v>
      </c>
      <c r="I3084" s="9">
        <v>3750</v>
      </c>
      <c r="J3084" s="10">
        <v>1687.4999999999998</v>
      </c>
      <c r="K3084" s="10">
        <v>506.24999999999989</v>
      </c>
      <c r="L3084" s="11">
        <v>0.3</v>
      </c>
      <c r="M3084" s="28">
        <v>1181.25</v>
      </c>
    </row>
    <row r="3085" spans="1:13" ht="15.75" customHeight="1" x14ac:dyDescent="0.25">
      <c r="A3085" s="6" t="s">
        <v>14</v>
      </c>
      <c r="B3085" s="6">
        <v>1185732</v>
      </c>
      <c r="C3085" s="7">
        <v>44472</v>
      </c>
      <c r="D3085" s="6" t="s">
        <v>33</v>
      </c>
      <c r="E3085" s="6" t="s">
        <v>108</v>
      </c>
      <c r="F3085" s="6" t="s">
        <v>109</v>
      </c>
      <c r="G3085" s="6" t="s">
        <v>18</v>
      </c>
      <c r="H3085" s="8">
        <v>0.35000000000000003</v>
      </c>
      <c r="I3085" s="9">
        <v>2250</v>
      </c>
      <c r="J3085" s="10">
        <v>787.50000000000011</v>
      </c>
      <c r="K3085" s="10">
        <v>275.625</v>
      </c>
      <c r="L3085" s="11">
        <v>0.35</v>
      </c>
      <c r="M3085" s="28">
        <v>511.87500000000011</v>
      </c>
    </row>
    <row r="3086" spans="1:13" ht="15.75" customHeight="1" x14ac:dyDescent="0.25">
      <c r="A3086" s="6" t="s">
        <v>14</v>
      </c>
      <c r="B3086" s="6">
        <v>1185732</v>
      </c>
      <c r="C3086" s="7">
        <v>44472</v>
      </c>
      <c r="D3086" s="6" t="s">
        <v>33</v>
      </c>
      <c r="E3086" s="6" t="s">
        <v>108</v>
      </c>
      <c r="F3086" s="6" t="s">
        <v>109</v>
      </c>
      <c r="G3086" s="6" t="s">
        <v>19</v>
      </c>
      <c r="H3086" s="8">
        <v>0.35000000000000003</v>
      </c>
      <c r="I3086" s="9">
        <v>1250</v>
      </c>
      <c r="J3086" s="10">
        <v>437.50000000000006</v>
      </c>
      <c r="K3086" s="10">
        <v>131.25</v>
      </c>
      <c r="L3086" s="11">
        <v>0.3</v>
      </c>
      <c r="M3086" s="28">
        <v>306.25000000000006</v>
      </c>
    </row>
    <row r="3087" spans="1:13" ht="15.75" customHeight="1" x14ac:dyDescent="0.25">
      <c r="A3087" s="6" t="s">
        <v>14</v>
      </c>
      <c r="B3087" s="6">
        <v>1185732</v>
      </c>
      <c r="C3087" s="7">
        <v>44472</v>
      </c>
      <c r="D3087" s="6" t="s">
        <v>33</v>
      </c>
      <c r="E3087" s="6" t="s">
        <v>108</v>
      </c>
      <c r="F3087" s="6" t="s">
        <v>109</v>
      </c>
      <c r="G3087" s="6" t="s">
        <v>20</v>
      </c>
      <c r="H3087" s="8">
        <v>0.35000000000000003</v>
      </c>
      <c r="I3087" s="9">
        <v>1250</v>
      </c>
      <c r="J3087" s="10">
        <v>437.50000000000006</v>
      </c>
      <c r="K3087" s="10">
        <v>131.25</v>
      </c>
      <c r="L3087" s="11">
        <v>0.3</v>
      </c>
      <c r="M3087" s="28">
        <v>306.25000000000006</v>
      </c>
    </row>
    <row r="3088" spans="1:13" ht="15.75" customHeight="1" x14ac:dyDescent="0.25">
      <c r="A3088" s="6" t="s">
        <v>14</v>
      </c>
      <c r="B3088" s="6">
        <v>1185732</v>
      </c>
      <c r="C3088" s="7">
        <v>44472</v>
      </c>
      <c r="D3088" s="6" t="s">
        <v>33</v>
      </c>
      <c r="E3088" s="6" t="s">
        <v>108</v>
      </c>
      <c r="F3088" s="6" t="s">
        <v>109</v>
      </c>
      <c r="G3088" s="6" t="s">
        <v>21</v>
      </c>
      <c r="H3088" s="8">
        <v>0.44999999999999996</v>
      </c>
      <c r="I3088" s="9">
        <v>1250</v>
      </c>
      <c r="J3088" s="10">
        <v>562.5</v>
      </c>
      <c r="K3088" s="10">
        <v>281.25</v>
      </c>
      <c r="L3088" s="11">
        <v>0.5</v>
      </c>
      <c r="M3088" s="28">
        <v>281.25</v>
      </c>
    </row>
    <row r="3089" spans="1:13" ht="15.75" customHeight="1" x14ac:dyDescent="0.25">
      <c r="A3089" s="6" t="s">
        <v>14</v>
      </c>
      <c r="B3089" s="6">
        <v>1185732</v>
      </c>
      <c r="C3089" s="7">
        <v>44472</v>
      </c>
      <c r="D3089" s="6" t="s">
        <v>33</v>
      </c>
      <c r="E3089" s="6" t="s">
        <v>108</v>
      </c>
      <c r="F3089" s="6" t="s">
        <v>109</v>
      </c>
      <c r="G3089" s="6" t="s">
        <v>22</v>
      </c>
      <c r="H3089" s="8">
        <v>0.49999999999999983</v>
      </c>
      <c r="I3089" s="9">
        <v>2500</v>
      </c>
      <c r="J3089" s="10">
        <v>1249.9999999999995</v>
      </c>
      <c r="K3089" s="10">
        <v>499.99999999999983</v>
      </c>
      <c r="L3089" s="11">
        <v>0.4</v>
      </c>
      <c r="M3089" s="28">
        <v>749.99999999999977</v>
      </c>
    </row>
    <row r="3090" spans="1:13" ht="15.75" customHeight="1" x14ac:dyDescent="0.25">
      <c r="A3090" s="6" t="s">
        <v>14</v>
      </c>
      <c r="B3090" s="6">
        <v>1185732</v>
      </c>
      <c r="C3090" s="7">
        <v>44503</v>
      </c>
      <c r="D3090" s="6" t="s">
        <v>33</v>
      </c>
      <c r="E3090" s="6" t="s">
        <v>108</v>
      </c>
      <c r="F3090" s="6" t="s">
        <v>109</v>
      </c>
      <c r="G3090" s="6" t="s">
        <v>17</v>
      </c>
      <c r="H3090" s="8">
        <v>0.44999999999999996</v>
      </c>
      <c r="I3090" s="9">
        <v>4000</v>
      </c>
      <c r="J3090" s="10">
        <v>1799.9999999999998</v>
      </c>
      <c r="K3090" s="10">
        <v>539.99999999999989</v>
      </c>
      <c r="L3090" s="11">
        <v>0.3</v>
      </c>
      <c r="M3090" s="28">
        <v>1260</v>
      </c>
    </row>
    <row r="3091" spans="1:13" ht="15.75" customHeight="1" x14ac:dyDescent="0.25">
      <c r="A3091" s="6" t="s">
        <v>14</v>
      </c>
      <c r="B3091" s="6">
        <v>1185732</v>
      </c>
      <c r="C3091" s="7">
        <v>44503</v>
      </c>
      <c r="D3091" s="6" t="s">
        <v>33</v>
      </c>
      <c r="E3091" s="6" t="s">
        <v>108</v>
      </c>
      <c r="F3091" s="6" t="s">
        <v>109</v>
      </c>
      <c r="G3091" s="6" t="s">
        <v>18</v>
      </c>
      <c r="H3091" s="8">
        <v>0.35000000000000003</v>
      </c>
      <c r="I3091" s="9">
        <v>3000</v>
      </c>
      <c r="J3091" s="10">
        <v>1050</v>
      </c>
      <c r="K3091" s="10">
        <v>367.5</v>
      </c>
      <c r="L3091" s="11">
        <v>0.35</v>
      </c>
      <c r="M3091" s="28">
        <v>682.5</v>
      </c>
    </row>
    <row r="3092" spans="1:13" ht="15.75" customHeight="1" x14ac:dyDescent="0.25">
      <c r="A3092" s="6" t="s">
        <v>14</v>
      </c>
      <c r="B3092" s="6">
        <v>1185732</v>
      </c>
      <c r="C3092" s="7">
        <v>44503</v>
      </c>
      <c r="D3092" s="6" t="s">
        <v>33</v>
      </c>
      <c r="E3092" s="6" t="s">
        <v>108</v>
      </c>
      <c r="F3092" s="6" t="s">
        <v>109</v>
      </c>
      <c r="G3092" s="6" t="s">
        <v>19</v>
      </c>
      <c r="H3092" s="8">
        <v>0.35000000000000003</v>
      </c>
      <c r="I3092" s="9">
        <v>2450</v>
      </c>
      <c r="J3092" s="10">
        <v>857.50000000000011</v>
      </c>
      <c r="K3092" s="10">
        <v>257.25</v>
      </c>
      <c r="L3092" s="11">
        <v>0.3</v>
      </c>
      <c r="M3092" s="28">
        <v>600.25000000000011</v>
      </c>
    </row>
    <row r="3093" spans="1:13" ht="15.75" customHeight="1" x14ac:dyDescent="0.25">
      <c r="A3093" s="6" t="s">
        <v>14</v>
      </c>
      <c r="B3093" s="6">
        <v>1185732</v>
      </c>
      <c r="C3093" s="7">
        <v>44503</v>
      </c>
      <c r="D3093" s="6" t="s">
        <v>33</v>
      </c>
      <c r="E3093" s="6" t="s">
        <v>108</v>
      </c>
      <c r="F3093" s="6" t="s">
        <v>109</v>
      </c>
      <c r="G3093" s="6" t="s">
        <v>20</v>
      </c>
      <c r="H3093" s="8">
        <v>0.35000000000000003</v>
      </c>
      <c r="I3093" s="9">
        <v>2250</v>
      </c>
      <c r="J3093" s="10">
        <v>787.50000000000011</v>
      </c>
      <c r="K3093" s="10">
        <v>236.25000000000003</v>
      </c>
      <c r="L3093" s="11">
        <v>0.3</v>
      </c>
      <c r="M3093" s="28">
        <v>551.25000000000011</v>
      </c>
    </row>
    <row r="3094" spans="1:13" ht="15.75" customHeight="1" x14ac:dyDescent="0.25">
      <c r="A3094" s="6" t="s">
        <v>14</v>
      </c>
      <c r="B3094" s="6">
        <v>1185732</v>
      </c>
      <c r="C3094" s="7">
        <v>44503</v>
      </c>
      <c r="D3094" s="6" t="s">
        <v>33</v>
      </c>
      <c r="E3094" s="6" t="s">
        <v>108</v>
      </c>
      <c r="F3094" s="6" t="s">
        <v>109</v>
      </c>
      <c r="G3094" s="6" t="s">
        <v>21</v>
      </c>
      <c r="H3094" s="8">
        <v>0.6</v>
      </c>
      <c r="I3094" s="9">
        <v>2000</v>
      </c>
      <c r="J3094" s="10">
        <v>1200</v>
      </c>
      <c r="K3094" s="10">
        <v>600</v>
      </c>
      <c r="L3094" s="11">
        <v>0.5</v>
      </c>
      <c r="M3094" s="28">
        <v>600</v>
      </c>
    </row>
    <row r="3095" spans="1:13" ht="15.75" customHeight="1" x14ac:dyDescent="0.25">
      <c r="A3095" s="6" t="s">
        <v>14</v>
      </c>
      <c r="B3095" s="6">
        <v>1185732</v>
      </c>
      <c r="C3095" s="7">
        <v>44503</v>
      </c>
      <c r="D3095" s="6" t="s">
        <v>33</v>
      </c>
      <c r="E3095" s="6" t="s">
        <v>108</v>
      </c>
      <c r="F3095" s="6" t="s">
        <v>109</v>
      </c>
      <c r="G3095" s="6" t="s">
        <v>22</v>
      </c>
      <c r="H3095" s="8">
        <v>0.64999999999999991</v>
      </c>
      <c r="I3095" s="9">
        <v>3000</v>
      </c>
      <c r="J3095" s="10">
        <v>1949.9999999999998</v>
      </c>
      <c r="K3095" s="10">
        <v>780</v>
      </c>
      <c r="L3095" s="11">
        <v>0.4</v>
      </c>
      <c r="M3095" s="28">
        <v>1169.9999999999998</v>
      </c>
    </row>
    <row r="3096" spans="1:13" ht="15.75" customHeight="1" x14ac:dyDescent="0.25">
      <c r="A3096" s="6" t="s">
        <v>14</v>
      </c>
      <c r="B3096" s="6">
        <v>1185732</v>
      </c>
      <c r="C3096" s="7">
        <v>44532</v>
      </c>
      <c r="D3096" s="6" t="s">
        <v>33</v>
      </c>
      <c r="E3096" s="6" t="s">
        <v>108</v>
      </c>
      <c r="F3096" s="6" t="s">
        <v>109</v>
      </c>
      <c r="G3096" s="6" t="s">
        <v>17</v>
      </c>
      <c r="H3096" s="8">
        <v>0.6</v>
      </c>
      <c r="I3096" s="9">
        <v>5500</v>
      </c>
      <c r="J3096" s="10">
        <v>3300</v>
      </c>
      <c r="K3096" s="10">
        <v>990</v>
      </c>
      <c r="L3096" s="11">
        <v>0.3</v>
      </c>
      <c r="M3096" s="28">
        <v>2310</v>
      </c>
    </row>
    <row r="3097" spans="1:13" ht="15.75" customHeight="1" x14ac:dyDescent="0.25">
      <c r="A3097" s="6" t="s">
        <v>14</v>
      </c>
      <c r="B3097" s="6">
        <v>1185732</v>
      </c>
      <c r="C3097" s="7">
        <v>44532</v>
      </c>
      <c r="D3097" s="6" t="s">
        <v>33</v>
      </c>
      <c r="E3097" s="6" t="s">
        <v>108</v>
      </c>
      <c r="F3097" s="6" t="s">
        <v>109</v>
      </c>
      <c r="G3097" s="6" t="s">
        <v>18</v>
      </c>
      <c r="H3097" s="8">
        <v>0.5</v>
      </c>
      <c r="I3097" s="9">
        <v>3500</v>
      </c>
      <c r="J3097" s="10">
        <v>1750</v>
      </c>
      <c r="K3097" s="10">
        <v>612.5</v>
      </c>
      <c r="L3097" s="11">
        <v>0.35</v>
      </c>
      <c r="M3097" s="28">
        <v>1137.5</v>
      </c>
    </row>
    <row r="3098" spans="1:13" ht="15.75" customHeight="1" x14ac:dyDescent="0.25">
      <c r="A3098" s="6" t="s">
        <v>14</v>
      </c>
      <c r="B3098" s="6">
        <v>1185732</v>
      </c>
      <c r="C3098" s="7">
        <v>44532</v>
      </c>
      <c r="D3098" s="6" t="s">
        <v>33</v>
      </c>
      <c r="E3098" s="6" t="s">
        <v>108</v>
      </c>
      <c r="F3098" s="6" t="s">
        <v>109</v>
      </c>
      <c r="G3098" s="6" t="s">
        <v>19</v>
      </c>
      <c r="H3098" s="8">
        <v>0.5</v>
      </c>
      <c r="I3098" s="9">
        <v>3000</v>
      </c>
      <c r="J3098" s="10">
        <v>1500</v>
      </c>
      <c r="K3098" s="10">
        <v>450</v>
      </c>
      <c r="L3098" s="11">
        <v>0.3</v>
      </c>
      <c r="M3098" s="28">
        <v>1050</v>
      </c>
    </row>
    <row r="3099" spans="1:13" ht="15.75" customHeight="1" x14ac:dyDescent="0.25">
      <c r="A3099" s="6" t="s">
        <v>14</v>
      </c>
      <c r="B3099" s="6">
        <v>1185732</v>
      </c>
      <c r="C3099" s="7">
        <v>44532</v>
      </c>
      <c r="D3099" s="6" t="s">
        <v>33</v>
      </c>
      <c r="E3099" s="6" t="s">
        <v>108</v>
      </c>
      <c r="F3099" s="6" t="s">
        <v>109</v>
      </c>
      <c r="G3099" s="6" t="s">
        <v>20</v>
      </c>
      <c r="H3099" s="8">
        <v>0.5</v>
      </c>
      <c r="I3099" s="9">
        <v>2500</v>
      </c>
      <c r="J3099" s="10">
        <v>1250</v>
      </c>
      <c r="K3099" s="10">
        <v>375</v>
      </c>
      <c r="L3099" s="11">
        <v>0.3</v>
      </c>
      <c r="M3099" s="28">
        <v>875</v>
      </c>
    </row>
    <row r="3100" spans="1:13" ht="15.75" customHeight="1" x14ac:dyDescent="0.25">
      <c r="A3100" s="6" t="s">
        <v>14</v>
      </c>
      <c r="B3100" s="6">
        <v>1185732</v>
      </c>
      <c r="C3100" s="7">
        <v>44532</v>
      </c>
      <c r="D3100" s="6" t="s">
        <v>33</v>
      </c>
      <c r="E3100" s="6" t="s">
        <v>108</v>
      </c>
      <c r="F3100" s="6" t="s">
        <v>109</v>
      </c>
      <c r="G3100" s="6" t="s">
        <v>21</v>
      </c>
      <c r="H3100" s="8">
        <v>0.6</v>
      </c>
      <c r="I3100" s="9">
        <v>2500</v>
      </c>
      <c r="J3100" s="10">
        <v>1500</v>
      </c>
      <c r="K3100" s="10">
        <v>750</v>
      </c>
      <c r="L3100" s="11">
        <v>0.5</v>
      </c>
      <c r="M3100" s="28">
        <v>750</v>
      </c>
    </row>
    <row r="3101" spans="1:13" ht="15.75" customHeight="1" x14ac:dyDescent="0.25">
      <c r="A3101" s="6" t="s">
        <v>14</v>
      </c>
      <c r="B3101" s="6">
        <v>1185732</v>
      </c>
      <c r="C3101" s="7">
        <v>44532</v>
      </c>
      <c r="D3101" s="6" t="s">
        <v>33</v>
      </c>
      <c r="E3101" s="6" t="s">
        <v>108</v>
      </c>
      <c r="F3101" s="6" t="s">
        <v>109</v>
      </c>
      <c r="G3101" s="6" t="s">
        <v>22</v>
      </c>
      <c r="H3101" s="8">
        <v>0.64999999999999991</v>
      </c>
      <c r="I3101" s="9">
        <v>3500</v>
      </c>
      <c r="J3101" s="10">
        <v>2274.9999999999995</v>
      </c>
      <c r="K3101" s="10">
        <v>909.99999999999989</v>
      </c>
      <c r="L3101" s="11">
        <v>0.4</v>
      </c>
      <c r="M3101" s="28">
        <v>1364.9999999999995</v>
      </c>
    </row>
    <row r="3102" spans="1:13" ht="15.75" customHeight="1" x14ac:dyDescent="0.25">
      <c r="A3102" s="6" t="s">
        <v>14</v>
      </c>
      <c r="B3102" s="6">
        <v>1185732</v>
      </c>
      <c r="C3102" s="7">
        <v>44206</v>
      </c>
      <c r="D3102" s="6" t="s">
        <v>33</v>
      </c>
      <c r="E3102" s="6" t="s">
        <v>110</v>
      </c>
      <c r="F3102" s="6" t="s">
        <v>111</v>
      </c>
      <c r="G3102" s="6" t="s">
        <v>17</v>
      </c>
      <c r="H3102" s="8">
        <v>0.35000000000000003</v>
      </c>
      <c r="I3102" s="9">
        <v>5000</v>
      </c>
      <c r="J3102" s="10">
        <v>1750.0000000000002</v>
      </c>
      <c r="K3102" s="10">
        <v>700.00000000000011</v>
      </c>
      <c r="L3102" s="11">
        <v>0.4</v>
      </c>
      <c r="M3102" s="28">
        <v>1050</v>
      </c>
    </row>
    <row r="3103" spans="1:13" ht="15.75" customHeight="1" x14ac:dyDescent="0.25">
      <c r="A3103" s="6" t="s">
        <v>14</v>
      </c>
      <c r="B3103" s="6">
        <v>1185732</v>
      </c>
      <c r="C3103" s="7">
        <v>44206</v>
      </c>
      <c r="D3103" s="6" t="s">
        <v>33</v>
      </c>
      <c r="E3103" s="6" t="s">
        <v>110</v>
      </c>
      <c r="F3103" s="6" t="s">
        <v>111</v>
      </c>
      <c r="G3103" s="6" t="s">
        <v>18</v>
      </c>
      <c r="H3103" s="8">
        <v>0.35000000000000003</v>
      </c>
      <c r="I3103" s="9">
        <v>3000</v>
      </c>
      <c r="J3103" s="10">
        <v>1050</v>
      </c>
      <c r="K3103" s="10">
        <v>420</v>
      </c>
      <c r="L3103" s="11">
        <v>0.4</v>
      </c>
      <c r="M3103" s="28">
        <v>630</v>
      </c>
    </row>
    <row r="3104" spans="1:13" ht="15.75" customHeight="1" x14ac:dyDescent="0.25">
      <c r="A3104" s="6" t="s">
        <v>14</v>
      </c>
      <c r="B3104" s="6">
        <v>1185732</v>
      </c>
      <c r="C3104" s="7">
        <v>44206</v>
      </c>
      <c r="D3104" s="6" t="s">
        <v>33</v>
      </c>
      <c r="E3104" s="6" t="s">
        <v>110</v>
      </c>
      <c r="F3104" s="6" t="s">
        <v>111</v>
      </c>
      <c r="G3104" s="6" t="s">
        <v>19</v>
      </c>
      <c r="H3104" s="8">
        <v>0.25000000000000006</v>
      </c>
      <c r="I3104" s="9">
        <v>3000</v>
      </c>
      <c r="J3104" s="10">
        <v>750.00000000000011</v>
      </c>
      <c r="K3104" s="10">
        <v>262.5</v>
      </c>
      <c r="L3104" s="11">
        <v>0.35</v>
      </c>
      <c r="M3104" s="28">
        <v>487.50000000000011</v>
      </c>
    </row>
    <row r="3105" spans="1:13" ht="15.75" customHeight="1" x14ac:dyDescent="0.25">
      <c r="A3105" s="6" t="s">
        <v>14</v>
      </c>
      <c r="B3105" s="6">
        <v>1185732</v>
      </c>
      <c r="C3105" s="7">
        <v>44206</v>
      </c>
      <c r="D3105" s="6" t="s">
        <v>33</v>
      </c>
      <c r="E3105" s="6" t="s">
        <v>110</v>
      </c>
      <c r="F3105" s="6" t="s">
        <v>111</v>
      </c>
      <c r="G3105" s="6" t="s">
        <v>20</v>
      </c>
      <c r="H3105" s="8">
        <v>0.30000000000000004</v>
      </c>
      <c r="I3105" s="9">
        <v>1500</v>
      </c>
      <c r="J3105" s="10">
        <v>450.00000000000006</v>
      </c>
      <c r="K3105" s="10">
        <v>157.5</v>
      </c>
      <c r="L3105" s="11">
        <v>0.35</v>
      </c>
      <c r="M3105" s="28">
        <v>292.50000000000006</v>
      </c>
    </row>
    <row r="3106" spans="1:13" ht="15.75" customHeight="1" x14ac:dyDescent="0.25">
      <c r="A3106" s="6" t="s">
        <v>14</v>
      </c>
      <c r="B3106" s="6">
        <v>1185732</v>
      </c>
      <c r="C3106" s="7">
        <v>44206</v>
      </c>
      <c r="D3106" s="6" t="s">
        <v>33</v>
      </c>
      <c r="E3106" s="6" t="s">
        <v>110</v>
      </c>
      <c r="F3106" s="6" t="s">
        <v>111</v>
      </c>
      <c r="G3106" s="6" t="s">
        <v>21</v>
      </c>
      <c r="H3106" s="8">
        <v>0.44999999999999996</v>
      </c>
      <c r="I3106" s="9">
        <v>2000</v>
      </c>
      <c r="J3106" s="10">
        <v>899.99999999999989</v>
      </c>
      <c r="K3106" s="10">
        <v>269.99999999999994</v>
      </c>
      <c r="L3106" s="11">
        <v>0.3</v>
      </c>
      <c r="M3106" s="28">
        <v>630</v>
      </c>
    </row>
    <row r="3107" spans="1:13" ht="15.75" customHeight="1" x14ac:dyDescent="0.25">
      <c r="A3107" s="6" t="s">
        <v>14</v>
      </c>
      <c r="B3107" s="6">
        <v>1185732</v>
      </c>
      <c r="C3107" s="7">
        <v>44206</v>
      </c>
      <c r="D3107" s="6" t="s">
        <v>33</v>
      </c>
      <c r="E3107" s="6" t="s">
        <v>110</v>
      </c>
      <c r="F3107" s="6" t="s">
        <v>111</v>
      </c>
      <c r="G3107" s="6" t="s">
        <v>22</v>
      </c>
      <c r="H3107" s="8">
        <v>0.35000000000000003</v>
      </c>
      <c r="I3107" s="9">
        <v>3000</v>
      </c>
      <c r="J3107" s="10">
        <v>1050</v>
      </c>
      <c r="K3107" s="10">
        <v>420</v>
      </c>
      <c r="L3107" s="11">
        <v>0.4</v>
      </c>
      <c r="M3107" s="28">
        <v>630</v>
      </c>
    </row>
    <row r="3108" spans="1:13" ht="15.75" customHeight="1" x14ac:dyDescent="0.25">
      <c r="A3108" s="6" t="s">
        <v>14</v>
      </c>
      <c r="B3108" s="6">
        <v>1185732</v>
      </c>
      <c r="C3108" s="7">
        <v>44237</v>
      </c>
      <c r="D3108" s="6" t="s">
        <v>33</v>
      </c>
      <c r="E3108" s="6" t="s">
        <v>110</v>
      </c>
      <c r="F3108" s="6" t="s">
        <v>111</v>
      </c>
      <c r="G3108" s="6" t="s">
        <v>17</v>
      </c>
      <c r="H3108" s="8">
        <v>0.35000000000000003</v>
      </c>
      <c r="I3108" s="9">
        <v>5500</v>
      </c>
      <c r="J3108" s="10">
        <v>1925.0000000000002</v>
      </c>
      <c r="K3108" s="10">
        <v>770.00000000000011</v>
      </c>
      <c r="L3108" s="11">
        <v>0.4</v>
      </c>
      <c r="M3108" s="28">
        <v>1155</v>
      </c>
    </row>
    <row r="3109" spans="1:13" ht="15.75" customHeight="1" x14ac:dyDescent="0.25">
      <c r="A3109" s="6" t="s">
        <v>14</v>
      </c>
      <c r="B3109" s="6">
        <v>1185732</v>
      </c>
      <c r="C3109" s="7">
        <v>44237</v>
      </c>
      <c r="D3109" s="6" t="s">
        <v>33</v>
      </c>
      <c r="E3109" s="6" t="s">
        <v>110</v>
      </c>
      <c r="F3109" s="6" t="s">
        <v>111</v>
      </c>
      <c r="G3109" s="6" t="s">
        <v>18</v>
      </c>
      <c r="H3109" s="8">
        <v>0.35000000000000003</v>
      </c>
      <c r="I3109" s="9">
        <v>2000</v>
      </c>
      <c r="J3109" s="10">
        <v>700.00000000000011</v>
      </c>
      <c r="K3109" s="10">
        <v>280.00000000000006</v>
      </c>
      <c r="L3109" s="11">
        <v>0.4</v>
      </c>
      <c r="M3109" s="28">
        <v>420.00000000000006</v>
      </c>
    </row>
    <row r="3110" spans="1:13" ht="15.75" customHeight="1" x14ac:dyDescent="0.25">
      <c r="A3110" s="6" t="s">
        <v>14</v>
      </c>
      <c r="B3110" s="6">
        <v>1185732</v>
      </c>
      <c r="C3110" s="7">
        <v>44237</v>
      </c>
      <c r="D3110" s="6" t="s">
        <v>33</v>
      </c>
      <c r="E3110" s="6" t="s">
        <v>110</v>
      </c>
      <c r="F3110" s="6" t="s">
        <v>111</v>
      </c>
      <c r="G3110" s="6" t="s">
        <v>19</v>
      </c>
      <c r="H3110" s="8">
        <v>0.25000000000000006</v>
      </c>
      <c r="I3110" s="9">
        <v>2500</v>
      </c>
      <c r="J3110" s="10">
        <v>625.00000000000011</v>
      </c>
      <c r="K3110" s="10">
        <v>218.75000000000003</v>
      </c>
      <c r="L3110" s="11">
        <v>0.35</v>
      </c>
      <c r="M3110" s="28">
        <v>406.25000000000011</v>
      </c>
    </row>
    <row r="3111" spans="1:13" ht="15.75" customHeight="1" x14ac:dyDescent="0.25">
      <c r="A3111" s="6" t="s">
        <v>14</v>
      </c>
      <c r="B3111" s="6">
        <v>1185732</v>
      </c>
      <c r="C3111" s="7">
        <v>44237</v>
      </c>
      <c r="D3111" s="6" t="s">
        <v>33</v>
      </c>
      <c r="E3111" s="6" t="s">
        <v>110</v>
      </c>
      <c r="F3111" s="6" t="s">
        <v>111</v>
      </c>
      <c r="G3111" s="6" t="s">
        <v>20</v>
      </c>
      <c r="H3111" s="8">
        <v>0.30000000000000004</v>
      </c>
      <c r="I3111" s="9">
        <v>1250</v>
      </c>
      <c r="J3111" s="10">
        <v>375.00000000000006</v>
      </c>
      <c r="K3111" s="10">
        <v>131.25</v>
      </c>
      <c r="L3111" s="11">
        <v>0.35</v>
      </c>
      <c r="M3111" s="28">
        <v>243.75000000000006</v>
      </c>
    </row>
    <row r="3112" spans="1:13" ht="15.75" customHeight="1" x14ac:dyDescent="0.25">
      <c r="A3112" s="6" t="s">
        <v>14</v>
      </c>
      <c r="B3112" s="6">
        <v>1185732</v>
      </c>
      <c r="C3112" s="7">
        <v>44237</v>
      </c>
      <c r="D3112" s="6" t="s">
        <v>33</v>
      </c>
      <c r="E3112" s="6" t="s">
        <v>110</v>
      </c>
      <c r="F3112" s="6" t="s">
        <v>111</v>
      </c>
      <c r="G3112" s="6" t="s">
        <v>21</v>
      </c>
      <c r="H3112" s="8">
        <v>0.44999999999999996</v>
      </c>
      <c r="I3112" s="9">
        <v>2000</v>
      </c>
      <c r="J3112" s="10">
        <v>899.99999999999989</v>
      </c>
      <c r="K3112" s="10">
        <v>269.99999999999994</v>
      </c>
      <c r="L3112" s="11">
        <v>0.3</v>
      </c>
      <c r="M3112" s="28">
        <v>630</v>
      </c>
    </row>
    <row r="3113" spans="1:13" ht="15.75" customHeight="1" x14ac:dyDescent="0.25">
      <c r="A3113" s="6" t="s">
        <v>14</v>
      </c>
      <c r="B3113" s="6">
        <v>1185732</v>
      </c>
      <c r="C3113" s="7">
        <v>44237</v>
      </c>
      <c r="D3113" s="6" t="s">
        <v>33</v>
      </c>
      <c r="E3113" s="6" t="s">
        <v>110</v>
      </c>
      <c r="F3113" s="6" t="s">
        <v>111</v>
      </c>
      <c r="G3113" s="6" t="s">
        <v>22</v>
      </c>
      <c r="H3113" s="8">
        <v>0.19999999999999996</v>
      </c>
      <c r="I3113" s="9">
        <v>3000</v>
      </c>
      <c r="J3113" s="10">
        <v>599.99999999999989</v>
      </c>
      <c r="K3113" s="10">
        <v>239.99999999999997</v>
      </c>
      <c r="L3113" s="11">
        <v>0.4</v>
      </c>
      <c r="M3113" s="28">
        <v>359.99999999999989</v>
      </c>
    </row>
    <row r="3114" spans="1:13" ht="15.75" customHeight="1" x14ac:dyDescent="0.25">
      <c r="A3114" s="6" t="s">
        <v>14</v>
      </c>
      <c r="B3114" s="6">
        <v>1185732</v>
      </c>
      <c r="C3114" s="7">
        <v>44264</v>
      </c>
      <c r="D3114" s="6" t="s">
        <v>33</v>
      </c>
      <c r="E3114" s="6" t="s">
        <v>110</v>
      </c>
      <c r="F3114" s="6" t="s">
        <v>111</v>
      </c>
      <c r="G3114" s="6" t="s">
        <v>17</v>
      </c>
      <c r="H3114" s="8">
        <v>0.25000000000000006</v>
      </c>
      <c r="I3114" s="9">
        <v>5200</v>
      </c>
      <c r="J3114" s="10">
        <v>1300.0000000000002</v>
      </c>
      <c r="K3114" s="10">
        <v>520.00000000000011</v>
      </c>
      <c r="L3114" s="11">
        <v>0.4</v>
      </c>
      <c r="M3114" s="28">
        <v>780.00000000000011</v>
      </c>
    </row>
    <row r="3115" spans="1:13" ht="15.75" customHeight="1" x14ac:dyDescent="0.25">
      <c r="A3115" s="6" t="s">
        <v>14</v>
      </c>
      <c r="B3115" s="6">
        <v>1185732</v>
      </c>
      <c r="C3115" s="7">
        <v>44264</v>
      </c>
      <c r="D3115" s="6" t="s">
        <v>33</v>
      </c>
      <c r="E3115" s="6" t="s">
        <v>110</v>
      </c>
      <c r="F3115" s="6" t="s">
        <v>111</v>
      </c>
      <c r="G3115" s="6" t="s">
        <v>18</v>
      </c>
      <c r="H3115" s="8">
        <v>0.25000000000000006</v>
      </c>
      <c r="I3115" s="9">
        <v>2250</v>
      </c>
      <c r="J3115" s="10">
        <v>562.50000000000011</v>
      </c>
      <c r="K3115" s="10">
        <v>225.00000000000006</v>
      </c>
      <c r="L3115" s="11">
        <v>0.4</v>
      </c>
      <c r="M3115" s="28">
        <v>337.50000000000006</v>
      </c>
    </row>
    <row r="3116" spans="1:13" ht="15.75" customHeight="1" x14ac:dyDescent="0.25">
      <c r="A3116" s="6" t="s">
        <v>14</v>
      </c>
      <c r="B3116" s="6">
        <v>1185732</v>
      </c>
      <c r="C3116" s="7">
        <v>44264</v>
      </c>
      <c r="D3116" s="6" t="s">
        <v>33</v>
      </c>
      <c r="E3116" s="6" t="s">
        <v>110</v>
      </c>
      <c r="F3116" s="6" t="s">
        <v>111</v>
      </c>
      <c r="G3116" s="6" t="s">
        <v>19</v>
      </c>
      <c r="H3116" s="8">
        <v>0.15000000000000002</v>
      </c>
      <c r="I3116" s="9">
        <v>2750</v>
      </c>
      <c r="J3116" s="10">
        <v>412.50000000000006</v>
      </c>
      <c r="K3116" s="10">
        <v>144.375</v>
      </c>
      <c r="L3116" s="11">
        <v>0.35</v>
      </c>
      <c r="M3116" s="28">
        <v>268.12500000000006</v>
      </c>
    </row>
    <row r="3117" spans="1:13" ht="15.75" customHeight="1" x14ac:dyDescent="0.25">
      <c r="A3117" s="6" t="s">
        <v>14</v>
      </c>
      <c r="B3117" s="6">
        <v>1185732</v>
      </c>
      <c r="C3117" s="7">
        <v>44264</v>
      </c>
      <c r="D3117" s="6" t="s">
        <v>33</v>
      </c>
      <c r="E3117" s="6" t="s">
        <v>110</v>
      </c>
      <c r="F3117" s="6" t="s">
        <v>111</v>
      </c>
      <c r="G3117" s="6" t="s">
        <v>20</v>
      </c>
      <c r="H3117" s="8">
        <v>0.19999999999999996</v>
      </c>
      <c r="I3117" s="9">
        <v>1250</v>
      </c>
      <c r="J3117" s="10">
        <v>249.99999999999994</v>
      </c>
      <c r="K3117" s="10">
        <v>87.499999999999972</v>
      </c>
      <c r="L3117" s="11">
        <v>0.35</v>
      </c>
      <c r="M3117" s="28">
        <v>162.49999999999997</v>
      </c>
    </row>
    <row r="3118" spans="1:13" ht="15.75" customHeight="1" x14ac:dyDescent="0.25">
      <c r="A3118" s="6" t="s">
        <v>14</v>
      </c>
      <c r="B3118" s="6">
        <v>1185732</v>
      </c>
      <c r="C3118" s="7">
        <v>44264</v>
      </c>
      <c r="D3118" s="6" t="s">
        <v>33</v>
      </c>
      <c r="E3118" s="6" t="s">
        <v>110</v>
      </c>
      <c r="F3118" s="6" t="s">
        <v>111</v>
      </c>
      <c r="G3118" s="6" t="s">
        <v>21</v>
      </c>
      <c r="H3118" s="8">
        <v>0.35000000000000003</v>
      </c>
      <c r="I3118" s="9">
        <v>1750</v>
      </c>
      <c r="J3118" s="10">
        <v>612.50000000000011</v>
      </c>
      <c r="K3118" s="10">
        <v>183.75000000000003</v>
      </c>
      <c r="L3118" s="11">
        <v>0.3</v>
      </c>
      <c r="M3118" s="28">
        <v>428.75000000000011</v>
      </c>
    </row>
    <row r="3119" spans="1:13" ht="15.75" customHeight="1" x14ac:dyDescent="0.25">
      <c r="A3119" s="6" t="s">
        <v>14</v>
      </c>
      <c r="B3119" s="6">
        <v>1185732</v>
      </c>
      <c r="C3119" s="7">
        <v>44264</v>
      </c>
      <c r="D3119" s="6" t="s">
        <v>33</v>
      </c>
      <c r="E3119" s="6" t="s">
        <v>110</v>
      </c>
      <c r="F3119" s="6" t="s">
        <v>111</v>
      </c>
      <c r="G3119" s="6" t="s">
        <v>22</v>
      </c>
      <c r="H3119" s="8">
        <v>0.25000000000000006</v>
      </c>
      <c r="I3119" s="9">
        <v>2750</v>
      </c>
      <c r="J3119" s="10">
        <v>687.50000000000011</v>
      </c>
      <c r="K3119" s="10">
        <v>275.00000000000006</v>
      </c>
      <c r="L3119" s="11">
        <v>0.4</v>
      </c>
      <c r="M3119" s="28">
        <v>412.50000000000006</v>
      </c>
    </row>
    <row r="3120" spans="1:13" ht="15.75" customHeight="1" x14ac:dyDescent="0.25">
      <c r="A3120" s="6" t="s">
        <v>14</v>
      </c>
      <c r="B3120" s="6">
        <v>1185732</v>
      </c>
      <c r="C3120" s="7">
        <v>44296</v>
      </c>
      <c r="D3120" s="6" t="s">
        <v>33</v>
      </c>
      <c r="E3120" s="6" t="s">
        <v>110</v>
      </c>
      <c r="F3120" s="6" t="s">
        <v>111</v>
      </c>
      <c r="G3120" s="6" t="s">
        <v>17</v>
      </c>
      <c r="H3120" s="8">
        <v>0.25000000000000006</v>
      </c>
      <c r="I3120" s="9">
        <v>5000</v>
      </c>
      <c r="J3120" s="10">
        <v>1250.0000000000002</v>
      </c>
      <c r="K3120" s="10">
        <v>500.00000000000011</v>
      </c>
      <c r="L3120" s="11">
        <v>0.4</v>
      </c>
      <c r="M3120" s="28">
        <v>750.00000000000011</v>
      </c>
    </row>
    <row r="3121" spans="1:13" ht="15.75" customHeight="1" x14ac:dyDescent="0.25">
      <c r="A3121" s="6" t="s">
        <v>14</v>
      </c>
      <c r="B3121" s="6">
        <v>1185732</v>
      </c>
      <c r="C3121" s="7">
        <v>44296</v>
      </c>
      <c r="D3121" s="6" t="s">
        <v>33</v>
      </c>
      <c r="E3121" s="6" t="s">
        <v>110</v>
      </c>
      <c r="F3121" s="6" t="s">
        <v>111</v>
      </c>
      <c r="G3121" s="6" t="s">
        <v>18</v>
      </c>
      <c r="H3121" s="8">
        <v>0.25000000000000006</v>
      </c>
      <c r="I3121" s="9">
        <v>2000</v>
      </c>
      <c r="J3121" s="10">
        <v>500.00000000000011</v>
      </c>
      <c r="K3121" s="10">
        <v>200.00000000000006</v>
      </c>
      <c r="L3121" s="11">
        <v>0.4</v>
      </c>
      <c r="M3121" s="28">
        <v>300.00000000000006</v>
      </c>
    </row>
    <row r="3122" spans="1:13" ht="15.75" customHeight="1" x14ac:dyDescent="0.25">
      <c r="A3122" s="6" t="s">
        <v>14</v>
      </c>
      <c r="B3122" s="6">
        <v>1185732</v>
      </c>
      <c r="C3122" s="7">
        <v>44296</v>
      </c>
      <c r="D3122" s="6" t="s">
        <v>33</v>
      </c>
      <c r="E3122" s="6" t="s">
        <v>110</v>
      </c>
      <c r="F3122" s="6" t="s">
        <v>111</v>
      </c>
      <c r="G3122" s="6" t="s">
        <v>19</v>
      </c>
      <c r="H3122" s="8">
        <v>0.15000000000000002</v>
      </c>
      <c r="I3122" s="9">
        <v>2000</v>
      </c>
      <c r="J3122" s="10">
        <v>300.00000000000006</v>
      </c>
      <c r="K3122" s="10">
        <v>105.00000000000001</v>
      </c>
      <c r="L3122" s="11">
        <v>0.35</v>
      </c>
      <c r="M3122" s="28">
        <v>195.00000000000006</v>
      </c>
    </row>
    <row r="3123" spans="1:13" ht="15.75" customHeight="1" x14ac:dyDescent="0.25">
      <c r="A3123" s="6" t="s">
        <v>14</v>
      </c>
      <c r="B3123" s="6">
        <v>1185732</v>
      </c>
      <c r="C3123" s="7">
        <v>44296</v>
      </c>
      <c r="D3123" s="6" t="s">
        <v>33</v>
      </c>
      <c r="E3123" s="6" t="s">
        <v>110</v>
      </c>
      <c r="F3123" s="6" t="s">
        <v>111</v>
      </c>
      <c r="G3123" s="6" t="s">
        <v>20</v>
      </c>
      <c r="H3123" s="8">
        <v>0.19999999999999996</v>
      </c>
      <c r="I3123" s="9">
        <v>1250</v>
      </c>
      <c r="J3123" s="10">
        <v>249.99999999999994</v>
      </c>
      <c r="K3123" s="10">
        <v>87.499999999999972</v>
      </c>
      <c r="L3123" s="11">
        <v>0.35</v>
      </c>
      <c r="M3123" s="28">
        <v>162.49999999999997</v>
      </c>
    </row>
    <row r="3124" spans="1:13" ht="15.75" customHeight="1" x14ac:dyDescent="0.25">
      <c r="A3124" s="6" t="s">
        <v>14</v>
      </c>
      <c r="B3124" s="6">
        <v>1185732</v>
      </c>
      <c r="C3124" s="7">
        <v>44296</v>
      </c>
      <c r="D3124" s="6" t="s">
        <v>33</v>
      </c>
      <c r="E3124" s="6" t="s">
        <v>110</v>
      </c>
      <c r="F3124" s="6" t="s">
        <v>111</v>
      </c>
      <c r="G3124" s="6" t="s">
        <v>21</v>
      </c>
      <c r="H3124" s="8">
        <v>0.65</v>
      </c>
      <c r="I3124" s="9">
        <v>1500</v>
      </c>
      <c r="J3124" s="10">
        <v>975</v>
      </c>
      <c r="K3124" s="10">
        <v>292.5</v>
      </c>
      <c r="L3124" s="11">
        <v>0.3</v>
      </c>
      <c r="M3124" s="28">
        <v>682.5</v>
      </c>
    </row>
    <row r="3125" spans="1:13" ht="15.75" customHeight="1" x14ac:dyDescent="0.25">
      <c r="A3125" s="6" t="s">
        <v>14</v>
      </c>
      <c r="B3125" s="6">
        <v>1185732</v>
      </c>
      <c r="C3125" s="7">
        <v>44296</v>
      </c>
      <c r="D3125" s="6" t="s">
        <v>33</v>
      </c>
      <c r="E3125" s="6" t="s">
        <v>110</v>
      </c>
      <c r="F3125" s="6" t="s">
        <v>111</v>
      </c>
      <c r="G3125" s="6" t="s">
        <v>22</v>
      </c>
      <c r="H3125" s="8">
        <v>0.5</v>
      </c>
      <c r="I3125" s="9">
        <v>2750</v>
      </c>
      <c r="J3125" s="10">
        <v>1375</v>
      </c>
      <c r="K3125" s="10">
        <v>550</v>
      </c>
      <c r="L3125" s="11">
        <v>0.4</v>
      </c>
      <c r="M3125" s="28">
        <v>825</v>
      </c>
    </row>
    <row r="3126" spans="1:13" ht="15.75" customHeight="1" x14ac:dyDescent="0.25">
      <c r="A3126" s="6" t="s">
        <v>14</v>
      </c>
      <c r="B3126" s="6">
        <v>1185732</v>
      </c>
      <c r="C3126" s="7">
        <v>44327</v>
      </c>
      <c r="D3126" s="6" t="s">
        <v>33</v>
      </c>
      <c r="E3126" s="6" t="s">
        <v>110</v>
      </c>
      <c r="F3126" s="6" t="s">
        <v>111</v>
      </c>
      <c r="G3126" s="6" t="s">
        <v>17</v>
      </c>
      <c r="H3126" s="8">
        <v>0.6</v>
      </c>
      <c r="I3126" s="9">
        <v>5450</v>
      </c>
      <c r="J3126" s="10">
        <v>3270</v>
      </c>
      <c r="K3126" s="10">
        <v>1308</v>
      </c>
      <c r="L3126" s="11">
        <v>0.4</v>
      </c>
      <c r="M3126" s="28">
        <v>1962</v>
      </c>
    </row>
    <row r="3127" spans="1:13" ht="15.75" customHeight="1" x14ac:dyDescent="0.25">
      <c r="A3127" s="6" t="s">
        <v>14</v>
      </c>
      <c r="B3127" s="6">
        <v>1185732</v>
      </c>
      <c r="C3127" s="7">
        <v>44327</v>
      </c>
      <c r="D3127" s="6" t="s">
        <v>33</v>
      </c>
      <c r="E3127" s="6" t="s">
        <v>110</v>
      </c>
      <c r="F3127" s="6" t="s">
        <v>111</v>
      </c>
      <c r="G3127" s="6" t="s">
        <v>18</v>
      </c>
      <c r="H3127" s="8">
        <v>0.4</v>
      </c>
      <c r="I3127" s="9">
        <v>2500</v>
      </c>
      <c r="J3127" s="10">
        <v>1000</v>
      </c>
      <c r="K3127" s="10">
        <v>400</v>
      </c>
      <c r="L3127" s="11">
        <v>0.4</v>
      </c>
      <c r="M3127" s="28">
        <v>600</v>
      </c>
    </row>
    <row r="3128" spans="1:13" ht="15.75" customHeight="1" x14ac:dyDescent="0.25">
      <c r="A3128" s="6" t="s">
        <v>14</v>
      </c>
      <c r="B3128" s="6">
        <v>1185732</v>
      </c>
      <c r="C3128" s="7">
        <v>44327</v>
      </c>
      <c r="D3128" s="6" t="s">
        <v>33</v>
      </c>
      <c r="E3128" s="6" t="s">
        <v>110</v>
      </c>
      <c r="F3128" s="6" t="s">
        <v>111</v>
      </c>
      <c r="G3128" s="6" t="s">
        <v>19</v>
      </c>
      <c r="H3128" s="8">
        <v>0.35000000000000003</v>
      </c>
      <c r="I3128" s="9">
        <v>2250</v>
      </c>
      <c r="J3128" s="10">
        <v>787.50000000000011</v>
      </c>
      <c r="K3128" s="10">
        <v>275.625</v>
      </c>
      <c r="L3128" s="11">
        <v>0.35</v>
      </c>
      <c r="M3128" s="28">
        <v>511.87500000000011</v>
      </c>
    </row>
    <row r="3129" spans="1:13" ht="15.75" customHeight="1" x14ac:dyDescent="0.25">
      <c r="A3129" s="6" t="s">
        <v>14</v>
      </c>
      <c r="B3129" s="6">
        <v>1185732</v>
      </c>
      <c r="C3129" s="7">
        <v>44327</v>
      </c>
      <c r="D3129" s="6" t="s">
        <v>33</v>
      </c>
      <c r="E3129" s="6" t="s">
        <v>110</v>
      </c>
      <c r="F3129" s="6" t="s">
        <v>111</v>
      </c>
      <c r="G3129" s="6" t="s">
        <v>20</v>
      </c>
      <c r="H3129" s="8">
        <v>0.35000000000000003</v>
      </c>
      <c r="I3129" s="9">
        <v>1750</v>
      </c>
      <c r="J3129" s="10">
        <v>612.50000000000011</v>
      </c>
      <c r="K3129" s="10">
        <v>214.37500000000003</v>
      </c>
      <c r="L3129" s="11">
        <v>0.35</v>
      </c>
      <c r="M3129" s="28">
        <v>398.12500000000011</v>
      </c>
    </row>
    <row r="3130" spans="1:13" ht="15.75" customHeight="1" x14ac:dyDescent="0.25">
      <c r="A3130" s="6" t="s">
        <v>14</v>
      </c>
      <c r="B3130" s="6">
        <v>1185732</v>
      </c>
      <c r="C3130" s="7">
        <v>44327</v>
      </c>
      <c r="D3130" s="6" t="s">
        <v>33</v>
      </c>
      <c r="E3130" s="6" t="s">
        <v>110</v>
      </c>
      <c r="F3130" s="6" t="s">
        <v>111</v>
      </c>
      <c r="G3130" s="6" t="s">
        <v>21</v>
      </c>
      <c r="H3130" s="8">
        <v>0.44999999999999996</v>
      </c>
      <c r="I3130" s="9">
        <v>2000</v>
      </c>
      <c r="J3130" s="10">
        <v>899.99999999999989</v>
      </c>
      <c r="K3130" s="10">
        <v>269.99999999999994</v>
      </c>
      <c r="L3130" s="11">
        <v>0.3</v>
      </c>
      <c r="M3130" s="28">
        <v>630</v>
      </c>
    </row>
    <row r="3131" spans="1:13" ht="15.75" customHeight="1" x14ac:dyDescent="0.25">
      <c r="A3131" s="6" t="s">
        <v>14</v>
      </c>
      <c r="B3131" s="6">
        <v>1185732</v>
      </c>
      <c r="C3131" s="7">
        <v>44327</v>
      </c>
      <c r="D3131" s="6" t="s">
        <v>33</v>
      </c>
      <c r="E3131" s="6" t="s">
        <v>110</v>
      </c>
      <c r="F3131" s="6" t="s">
        <v>111</v>
      </c>
      <c r="G3131" s="6" t="s">
        <v>22</v>
      </c>
      <c r="H3131" s="8">
        <v>0.54999999999999993</v>
      </c>
      <c r="I3131" s="9">
        <v>3250</v>
      </c>
      <c r="J3131" s="10">
        <v>1787.4999999999998</v>
      </c>
      <c r="K3131" s="10">
        <v>715</v>
      </c>
      <c r="L3131" s="11">
        <v>0.4</v>
      </c>
      <c r="M3131" s="28">
        <v>1072.4999999999998</v>
      </c>
    </row>
    <row r="3132" spans="1:13" ht="15.75" customHeight="1" x14ac:dyDescent="0.25">
      <c r="A3132" s="6" t="s">
        <v>14</v>
      </c>
      <c r="B3132" s="6">
        <v>1185732</v>
      </c>
      <c r="C3132" s="7">
        <v>44357</v>
      </c>
      <c r="D3132" s="6" t="s">
        <v>33</v>
      </c>
      <c r="E3132" s="6" t="s">
        <v>110</v>
      </c>
      <c r="F3132" s="6" t="s">
        <v>111</v>
      </c>
      <c r="G3132" s="6" t="s">
        <v>17</v>
      </c>
      <c r="H3132" s="8">
        <v>0.4</v>
      </c>
      <c r="I3132" s="9">
        <v>5750</v>
      </c>
      <c r="J3132" s="10">
        <v>2300</v>
      </c>
      <c r="K3132" s="10">
        <v>920</v>
      </c>
      <c r="L3132" s="11">
        <v>0.4</v>
      </c>
      <c r="M3132" s="28">
        <v>1380</v>
      </c>
    </row>
    <row r="3133" spans="1:13" ht="15.75" customHeight="1" x14ac:dyDescent="0.25">
      <c r="A3133" s="6" t="s">
        <v>14</v>
      </c>
      <c r="B3133" s="6">
        <v>1185732</v>
      </c>
      <c r="C3133" s="7">
        <v>44357</v>
      </c>
      <c r="D3133" s="6" t="s">
        <v>33</v>
      </c>
      <c r="E3133" s="6" t="s">
        <v>110</v>
      </c>
      <c r="F3133" s="6" t="s">
        <v>111</v>
      </c>
      <c r="G3133" s="6" t="s">
        <v>18</v>
      </c>
      <c r="H3133" s="8">
        <v>0.35000000000000009</v>
      </c>
      <c r="I3133" s="9">
        <v>3250</v>
      </c>
      <c r="J3133" s="10">
        <v>1137.5000000000002</v>
      </c>
      <c r="K3133" s="10">
        <v>455.00000000000011</v>
      </c>
      <c r="L3133" s="11">
        <v>0.4</v>
      </c>
      <c r="M3133" s="28">
        <v>682.50000000000011</v>
      </c>
    </row>
    <row r="3134" spans="1:13" ht="15.75" customHeight="1" x14ac:dyDescent="0.25">
      <c r="A3134" s="6" t="s">
        <v>14</v>
      </c>
      <c r="B3134" s="6">
        <v>1185732</v>
      </c>
      <c r="C3134" s="7">
        <v>44357</v>
      </c>
      <c r="D3134" s="6" t="s">
        <v>33</v>
      </c>
      <c r="E3134" s="6" t="s">
        <v>110</v>
      </c>
      <c r="F3134" s="6" t="s">
        <v>111</v>
      </c>
      <c r="G3134" s="6" t="s">
        <v>19</v>
      </c>
      <c r="H3134" s="8">
        <v>0.30000000000000004</v>
      </c>
      <c r="I3134" s="9">
        <v>2000</v>
      </c>
      <c r="J3134" s="10">
        <v>600.00000000000011</v>
      </c>
      <c r="K3134" s="10">
        <v>210.00000000000003</v>
      </c>
      <c r="L3134" s="11">
        <v>0.35</v>
      </c>
      <c r="M3134" s="28">
        <v>390.00000000000011</v>
      </c>
    </row>
    <row r="3135" spans="1:13" ht="15.75" customHeight="1" x14ac:dyDescent="0.25">
      <c r="A3135" s="6" t="s">
        <v>14</v>
      </c>
      <c r="B3135" s="6">
        <v>1185732</v>
      </c>
      <c r="C3135" s="7">
        <v>44357</v>
      </c>
      <c r="D3135" s="6" t="s">
        <v>33</v>
      </c>
      <c r="E3135" s="6" t="s">
        <v>110</v>
      </c>
      <c r="F3135" s="6" t="s">
        <v>111</v>
      </c>
      <c r="G3135" s="6" t="s">
        <v>20</v>
      </c>
      <c r="H3135" s="8">
        <v>0.30000000000000004</v>
      </c>
      <c r="I3135" s="9">
        <v>1750</v>
      </c>
      <c r="J3135" s="10">
        <v>525.00000000000011</v>
      </c>
      <c r="K3135" s="10">
        <v>183.75000000000003</v>
      </c>
      <c r="L3135" s="11">
        <v>0.35</v>
      </c>
      <c r="M3135" s="28">
        <v>341.25000000000011</v>
      </c>
    </row>
    <row r="3136" spans="1:13" ht="15.75" customHeight="1" x14ac:dyDescent="0.25">
      <c r="A3136" s="6" t="s">
        <v>14</v>
      </c>
      <c r="B3136" s="6">
        <v>1185732</v>
      </c>
      <c r="C3136" s="7">
        <v>44357</v>
      </c>
      <c r="D3136" s="6" t="s">
        <v>33</v>
      </c>
      <c r="E3136" s="6" t="s">
        <v>110</v>
      </c>
      <c r="F3136" s="6" t="s">
        <v>111</v>
      </c>
      <c r="G3136" s="6" t="s">
        <v>21</v>
      </c>
      <c r="H3136" s="8">
        <v>0.4</v>
      </c>
      <c r="I3136" s="9">
        <v>1750</v>
      </c>
      <c r="J3136" s="10">
        <v>700</v>
      </c>
      <c r="K3136" s="10">
        <v>210</v>
      </c>
      <c r="L3136" s="11">
        <v>0.3</v>
      </c>
      <c r="M3136" s="28">
        <v>490</v>
      </c>
    </row>
    <row r="3137" spans="1:13" ht="15.75" customHeight="1" x14ac:dyDescent="0.25">
      <c r="A3137" s="6" t="s">
        <v>14</v>
      </c>
      <c r="B3137" s="6">
        <v>1185732</v>
      </c>
      <c r="C3137" s="7">
        <v>44357</v>
      </c>
      <c r="D3137" s="6" t="s">
        <v>33</v>
      </c>
      <c r="E3137" s="6" t="s">
        <v>110</v>
      </c>
      <c r="F3137" s="6" t="s">
        <v>111</v>
      </c>
      <c r="G3137" s="6" t="s">
        <v>22</v>
      </c>
      <c r="H3137" s="8">
        <v>0.60000000000000009</v>
      </c>
      <c r="I3137" s="9">
        <v>3250</v>
      </c>
      <c r="J3137" s="10">
        <v>1950.0000000000002</v>
      </c>
      <c r="K3137" s="10">
        <v>780.00000000000011</v>
      </c>
      <c r="L3137" s="11">
        <v>0.4</v>
      </c>
      <c r="M3137" s="28">
        <v>1170</v>
      </c>
    </row>
    <row r="3138" spans="1:13" ht="15.75" customHeight="1" x14ac:dyDescent="0.25">
      <c r="A3138" s="6" t="s">
        <v>14</v>
      </c>
      <c r="B3138" s="6">
        <v>1185732</v>
      </c>
      <c r="C3138" s="7">
        <v>44386</v>
      </c>
      <c r="D3138" s="6" t="s">
        <v>33</v>
      </c>
      <c r="E3138" s="6" t="s">
        <v>110</v>
      </c>
      <c r="F3138" s="6" t="s">
        <v>111</v>
      </c>
      <c r="G3138" s="6" t="s">
        <v>17</v>
      </c>
      <c r="H3138" s="8">
        <v>0.55000000000000004</v>
      </c>
      <c r="I3138" s="9">
        <v>5500</v>
      </c>
      <c r="J3138" s="10">
        <v>3025.0000000000005</v>
      </c>
      <c r="K3138" s="10">
        <v>1210.0000000000002</v>
      </c>
      <c r="L3138" s="11">
        <v>0.4</v>
      </c>
      <c r="M3138" s="28">
        <v>1815.0000000000002</v>
      </c>
    </row>
    <row r="3139" spans="1:13" ht="15.75" customHeight="1" x14ac:dyDescent="0.25">
      <c r="A3139" s="6" t="s">
        <v>14</v>
      </c>
      <c r="B3139" s="6">
        <v>1185732</v>
      </c>
      <c r="C3139" s="7">
        <v>44386</v>
      </c>
      <c r="D3139" s="6" t="s">
        <v>33</v>
      </c>
      <c r="E3139" s="6" t="s">
        <v>110</v>
      </c>
      <c r="F3139" s="6" t="s">
        <v>111</v>
      </c>
      <c r="G3139" s="6" t="s">
        <v>18</v>
      </c>
      <c r="H3139" s="8">
        <v>0.50000000000000011</v>
      </c>
      <c r="I3139" s="9">
        <v>3000</v>
      </c>
      <c r="J3139" s="10">
        <v>1500.0000000000002</v>
      </c>
      <c r="K3139" s="10">
        <v>600.00000000000011</v>
      </c>
      <c r="L3139" s="11">
        <v>0.4</v>
      </c>
      <c r="M3139" s="28">
        <v>900.00000000000011</v>
      </c>
    </row>
    <row r="3140" spans="1:13" ht="15.75" customHeight="1" x14ac:dyDescent="0.25">
      <c r="A3140" s="6" t="s">
        <v>14</v>
      </c>
      <c r="B3140" s="6">
        <v>1185732</v>
      </c>
      <c r="C3140" s="7">
        <v>44386</v>
      </c>
      <c r="D3140" s="6" t="s">
        <v>33</v>
      </c>
      <c r="E3140" s="6" t="s">
        <v>110</v>
      </c>
      <c r="F3140" s="6" t="s">
        <v>111</v>
      </c>
      <c r="G3140" s="6" t="s">
        <v>19</v>
      </c>
      <c r="H3140" s="8">
        <v>0.45</v>
      </c>
      <c r="I3140" s="9">
        <v>2250</v>
      </c>
      <c r="J3140" s="10">
        <v>1012.5</v>
      </c>
      <c r="K3140" s="10">
        <v>354.375</v>
      </c>
      <c r="L3140" s="11">
        <v>0.35</v>
      </c>
      <c r="M3140" s="28">
        <v>658.125</v>
      </c>
    </row>
    <row r="3141" spans="1:13" ht="15.75" customHeight="1" x14ac:dyDescent="0.25">
      <c r="A3141" s="6" t="s">
        <v>14</v>
      </c>
      <c r="B3141" s="6">
        <v>1185732</v>
      </c>
      <c r="C3141" s="7">
        <v>44386</v>
      </c>
      <c r="D3141" s="6" t="s">
        <v>33</v>
      </c>
      <c r="E3141" s="6" t="s">
        <v>110</v>
      </c>
      <c r="F3141" s="6" t="s">
        <v>111</v>
      </c>
      <c r="G3141" s="6" t="s">
        <v>20</v>
      </c>
      <c r="H3141" s="8">
        <v>0.45</v>
      </c>
      <c r="I3141" s="9">
        <v>1750</v>
      </c>
      <c r="J3141" s="10">
        <v>787.5</v>
      </c>
      <c r="K3141" s="10">
        <v>275.625</v>
      </c>
      <c r="L3141" s="11">
        <v>0.35</v>
      </c>
      <c r="M3141" s="28">
        <v>511.875</v>
      </c>
    </row>
    <row r="3142" spans="1:13" ht="15.75" customHeight="1" x14ac:dyDescent="0.25">
      <c r="A3142" s="6" t="s">
        <v>14</v>
      </c>
      <c r="B3142" s="6">
        <v>1185732</v>
      </c>
      <c r="C3142" s="7">
        <v>44386</v>
      </c>
      <c r="D3142" s="6" t="s">
        <v>33</v>
      </c>
      <c r="E3142" s="6" t="s">
        <v>110</v>
      </c>
      <c r="F3142" s="6" t="s">
        <v>111</v>
      </c>
      <c r="G3142" s="6" t="s">
        <v>21</v>
      </c>
      <c r="H3142" s="8">
        <v>0.55000000000000004</v>
      </c>
      <c r="I3142" s="9">
        <v>2000</v>
      </c>
      <c r="J3142" s="10">
        <v>1100</v>
      </c>
      <c r="K3142" s="10">
        <v>330</v>
      </c>
      <c r="L3142" s="11">
        <v>0.3</v>
      </c>
      <c r="M3142" s="28">
        <v>770</v>
      </c>
    </row>
    <row r="3143" spans="1:13" ht="15.75" customHeight="1" x14ac:dyDescent="0.25">
      <c r="A3143" s="6" t="s">
        <v>14</v>
      </c>
      <c r="B3143" s="6">
        <v>1185732</v>
      </c>
      <c r="C3143" s="7">
        <v>44386</v>
      </c>
      <c r="D3143" s="6" t="s">
        <v>33</v>
      </c>
      <c r="E3143" s="6" t="s">
        <v>110</v>
      </c>
      <c r="F3143" s="6" t="s">
        <v>111</v>
      </c>
      <c r="G3143" s="6" t="s">
        <v>22</v>
      </c>
      <c r="H3143" s="8">
        <v>0.60000000000000009</v>
      </c>
      <c r="I3143" s="9">
        <v>3750</v>
      </c>
      <c r="J3143" s="10">
        <v>2250.0000000000005</v>
      </c>
      <c r="K3143" s="10">
        <v>900.00000000000023</v>
      </c>
      <c r="L3143" s="11">
        <v>0.4</v>
      </c>
      <c r="M3143" s="28">
        <v>1350.0000000000002</v>
      </c>
    </row>
    <row r="3144" spans="1:13" ht="15.75" customHeight="1" x14ac:dyDescent="0.25">
      <c r="A3144" s="6" t="s">
        <v>14</v>
      </c>
      <c r="B3144" s="6">
        <v>1185732</v>
      </c>
      <c r="C3144" s="7">
        <v>44418</v>
      </c>
      <c r="D3144" s="6" t="s">
        <v>33</v>
      </c>
      <c r="E3144" s="6" t="s">
        <v>110</v>
      </c>
      <c r="F3144" s="6" t="s">
        <v>111</v>
      </c>
      <c r="G3144" s="6" t="s">
        <v>17</v>
      </c>
      <c r="H3144" s="8">
        <v>0.5</v>
      </c>
      <c r="I3144" s="9">
        <v>5250</v>
      </c>
      <c r="J3144" s="10">
        <v>2625</v>
      </c>
      <c r="K3144" s="10">
        <v>1050</v>
      </c>
      <c r="L3144" s="11">
        <v>0.4</v>
      </c>
      <c r="M3144" s="28">
        <v>1575</v>
      </c>
    </row>
    <row r="3145" spans="1:13" ht="15.75" customHeight="1" x14ac:dyDescent="0.25">
      <c r="A3145" s="6" t="s">
        <v>14</v>
      </c>
      <c r="B3145" s="6">
        <v>1185732</v>
      </c>
      <c r="C3145" s="7">
        <v>44418</v>
      </c>
      <c r="D3145" s="6" t="s">
        <v>33</v>
      </c>
      <c r="E3145" s="6" t="s">
        <v>110</v>
      </c>
      <c r="F3145" s="6" t="s">
        <v>111</v>
      </c>
      <c r="G3145" s="6" t="s">
        <v>18</v>
      </c>
      <c r="H3145" s="8">
        <v>0.45000000000000007</v>
      </c>
      <c r="I3145" s="9">
        <v>3000</v>
      </c>
      <c r="J3145" s="10">
        <v>1350.0000000000002</v>
      </c>
      <c r="K3145" s="10">
        <v>540.00000000000011</v>
      </c>
      <c r="L3145" s="11">
        <v>0.4</v>
      </c>
      <c r="M3145" s="28">
        <v>810.00000000000011</v>
      </c>
    </row>
    <row r="3146" spans="1:13" ht="15.75" customHeight="1" x14ac:dyDescent="0.25">
      <c r="A3146" s="6" t="s">
        <v>14</v>
      </c>
      <c r="B3146" s="6">
        <v>1185732</v>
      </c>
      <c r="C3146" s="7">
        <v>44418</v>
      </c>
      <c r="D3146" s="6" t="s">
        <v>33</v>
      </c>
      <c r="E3146" s="6" t="s">
        <v>110</v>
      </c>
      <c r="F3146" s="6" t="s">
        <v>111</v>
      </c>
      <c r="G3146" s="6" t="s">
        <v>19</v>
      </c>
      <c r="H3146" s="8">
        <v>0.4</v>
      </c>
      <c r="I3146" s="9">
        <v>2250</v>
      </c>
      <c r="J3146" s="10">
        <v>900</v>
      </c>
      <c r="K3146" s="10">
        <v>315</v>
      </c>
      <c r="L3146" s="11">
        <v>0.35</v>
      </c>
      <c r="M3146" s="28">
        <v>585</v>
      </c>
    </row>
    <row r="3147" spans="1:13" ht="15.75" customHeight="1" x14ac:dyDescent="0.25">
      <c r="A3147" s="6" t="s">
        <v>14</v>
      </c>
      <c r="B3147" s="6">
        <v>1185732</v>
      </c>
      <c r="C3147" s="7">
        <v>44418</v>
      </c>
      <c r="D3147" s="6" t="s">
        <v>33</v>
      </c>
      <c r="E3147" s="6" t="s">
        <v>110</v>
      </c>
      <c r="F3147" s="6" t="s">
        <v>111</v>
      </c>
      <c r="G3147" s="6" t="s">
        <v>20</v>
      </c>
      <c r="H3147" s="8">
        <v>0.4</v>
      </c>
      <c r="I3147" s="9">
        <v>2000</v>
      </c>
      <c r="J3147" s="10">
        <v>800</v>
      </c>
      <c r="K3147" s="10">
        <v>280</v>
      </c>
      <c r="L3147" s="11">
        <v>0.35</v>
      </c>
      <c r="M3147" s="28">
        <v>520</v>
      </c>
    </row>
    <row r="3148" spans="1:13" ht="15.75" customHeight="1" x14ac:dyDescent="0.25">
      <c r="A3148" s="6" t="s">
        <v>14</v>
      </c>
      <c r="B3148" s="6">
        <v>1185732</v>
      </c>
      <c r="C3148" s="7">
        <v>44418</v>
      </c>
      <c r="D3148" s="6" t="s">
        <v>33</v>
      </c>
      <c r="E3148" s="6" t="s">
        <v>110</v>
      </c>
      <c r="F3148" s="6" t="s">
        <v>111</v>
      </c>
      <c r="G3148" s="6" t="s">
        <v>21</v>
      </c>
      <c r="H3148" s="8">
        <v>0.5</v>
      </c>
      <c r="I3148" s="9">
        <v>1750</v>
      </c>
      <c r="J3148" s="10">
        <v>875</v>
      </c>
      <c r="K3148" s="10">
        <v>262.5</v>
      </c>
      <c r="L3148" s="11">
        <v>0.3</v>
      </c>
      <c r="M3148" s="28">
        <v>612.5</v>
      </c>
    </row>
    <row r="3149" spans="1:13" ht="15.75" customHeight="1" x14ac:dyDescent="0.25">
      <c r="A3149" s="6" t="s">
        <v>14</v>
      </c>
      <c r="B3149" s="6">
        <v>1185732</v>
      </c>
      <c r="C3149" s="7">
        <v>44418</v>
      </c>
      <c r="D3149" s="6" t="s">
        <v>33</v>
      </c>
      <c r="E3149" s="6" t="s">
        <v>110</v>
      </c>
      <c r="F3149" s="6" t="s">
        <v>111</v>
      </c>
      <c r="G3149" s="6" t="s">
        <v>22</v>
      </c>
      <c r="H3149" s="8">
        <v>0.55000000000000004</v>
      </c>
      <c r="I3149" s="9">
        <v>3500</v>
      </c>
      <c r="J3149" s="10">
        <v>1925.0000000000002</v>
      </c>
      <c r="K3149" s="10">
        <v>770.00000000000011</v>
      </c>
      <c r="L3149" s="11">
        <v>0.4</v>
      </c>
      <c r="M3149" s="28">
        <v>1155</v>
      </c>
    </row>
    <row r="3150" spans="1:13" ht="15.75" customHeight="1" x14ac:dyDescent="0.25">
      <c r="A3150" s="6" t="s">
        <v>14</v>
      </c>
      <c r="B3150" s="6">
        <v>1185732</v>
      </c>
      <c r="C3150" s="7">
        <v>44450</v>
      </c>
      <c r="D3150" s="6" t="s">
        <v>33</v>
      </c>
      <c r="E3150" s="6" t="s">
        <v>110</v>
      </c>
      <c r="F3150" s="6" t="s">
        <v>111</v>
      </c>
      <c r="G3150" s="6" t="s">
        <v>17</v>
      </c>
      <c r="H3150" s="8">
        <v>0.35000000000000003</v>
      </c>
      <c r="I3150" s="9">
        <v>4750</v>
      </c>
      <c r="J3150" s="10">
        <v>1662.5000000000002</v>
      </c>
      <c r="K3150" s="10">
        <v>665.00000000000011</v>
      </c>
      <c r="L3150" s="11">
        <v>0.4</v>
      </c>
      <c r="M3150" s="28">
        <v>997.50000000000011</v>
      </c>
    </row>
    <row r="3151" spans="1:13" ht="15.75" customHeight="1" x14ac:dyDescent="0.25">
      <c r="A3151" s="6" t="s">
        <v>14</v>
      </c>
      <c r="B3151" s="6">
        <v>1185732</v>
      </c>
      <c r="C3151" s="7">
        <v>44450</v>
      </c>
      <c r="D3151" s="6" t="s">
        <v>33</v>
      </c>
      <c r="E3151" s="6" t="s">
        <v>110</v>
      </c>
      <c r="F3151" s="6" t="s">
        <v>111</v>
      </c>
      <c r="G3151" s="6" t="s">
        <v>18</v>
      </c>
      <c r="H3151" s="8">
        <v>0.3000000000000001</v>
      </c>
      <c r="I3151" s="9">
        <v>2750</v>
      </c>
      <c r="J3151" s="10">
        <v>825.00000000000023</v>
      </c>
      <c r="K3151" s="10">
        <v>330.00000000000011</v>
      </c>
      <c r="L3151" s="11">
        <v>0.4</v>
      </c>
      <c r="M3151" s="28">
        <v>495.00000000000011</v>
      </c>
    </row>
    <row r="3152" spans="1:13" ht="15.75" customHeight="1" x14ac:dyDescent="0.25">
      <c r="A3152" s="6" t="s">
        <v>14</v>
      </c>
      <c r="B3152" s="6">
        <v>1185732</v>
      </c>
      <c r="C3152" s="7">
        <v>44450</v>
      </c>
      <c r="D3152" s="6" t="s">
        <v>33</v>
      </c>
      <c r="E3152" s="6" t="s">
        <v>110</v>
      </c>
      <c r="F3152" s="6" t="s">
        <v>111</v>
      </c>
      <c r="G3152" s="6" t="s">
        <v>19</v>
      </c>
      <c r="H3152" s="8">
        <v>0.25000000000000006</v>
      </c>
      <c r="I3152" s="9">
        <v>1750</v>
      </c>
      <c r="J3152" s="10">
        <v>437.50000000000011</v>
      </c>
      <c r="K3152" s="10">
        <v>153.12500000000003</v>
      </c>
      <c r="L3152" s="11">
        <v>0.35</v>
      </c>
      <c r="M3152" s="28">
        <v>284.37500000000011</v>
      </c>
    </row>
    <row r="3153" spans="1:13" ht="15.75" customHeight="1" x14ac:dyDescent="0.25">
      <c r="A3153" s="6" t="s">
        <v>14</v>
      </c>
      <c r="B3153" s="6">
        <v>1185732</v>
      </c>
      <c r="C3153" s="7">
        <v>44450</v>
      </c>
      <c r="D3153" s="6" t="s">
        <v>33</v>
      </c>
      <c r="E3153" s="6" t="s">
        <v>110</v>
      </c>
      <c r="F3153" s="6" t="s">
        <v>111</v>
      </c>
      <c r="G3153" s="6" t="s">
        <v>20</v>
      </c>
      <c r="H3153" s="8">
        <v>0.25000000000000006</v>
      </c>
      <c r="I3153" s="9">
        <v>1500</v>
      </c>
      <c r="J3153" s="10">
        <v>375.00000000000006</v>
      </c>
      <c r="K3153" s="10">
        <v>131.25</v>
      </c>
      <c r="L3153" s="11">
        <v>0.35</v>
      </c>
      <c r="M3153" s="28">
        <v>243.75000000000006</v>
      </c>
    </row>
    <row r="3154" spans="1:13" ht="15.75" customHeight="1" x14ac:dyDescent="0.25">
      <c r="A3154" s="6" t="s">
        <v>14</v>
      </c>
      <c r="B3154" s="6">
        <v>1185732</v>
      </c>
      <c r="C3154" s="7">
        <v>44450</v>
      </c>
      <c r="D3154" s="6" t="s">
        <v>33</v>
      </c>
      <c r="E3154" s="6" t="s">
        <v>110</v>
      </c>
      <c r="F3154" s="6" t="s">
        <v>111</v>
      </c>
      <c r="G3154" s="6" t="s">
        <v>21</v>
      </c>
      <c r="H3154" s="8">
        <v>0.35000000000000003</v>
      </c>
      <c r="I3154" s="9">
        <v>1500</v>
      </c>
      <c r="J3154" s="10">
        <v>525</v>
      </c>
      <c r="K3154" s="10">
        <v>157.5</v>
      </c>
      <c r="L3154" s="11">
        <v>0.3</v>
      </c>
      <c r="M3154" s="28">
        <v>367.5</v>
      </c>
    </row>
    <row r="3155" spans="1:13" ht="15.75" customHeight="1" x14ac:dyDescent="0.25">
      <c r="A3155" s="6" t="s">
        <v>14</v>
      </c>
      <c r="B3155" s="6">
        <v>1185732</v>
      </c>
      <c r="C3155" s="7">
        <v>44450</v>
      </c>
      <c r="D3155" s="6" t="s">
        <v>33</v>
      </c>
      <c r="E3155" s="6" t="s">
        <v>110</v>
      </c>
      <c r="F3155" s="6" t="s">
        <v>111</v>
      </c>
      <c r="G3155" s="6" t="s">
        <v>22</v>
      </c>
      <c r="H3155" s="8">
        <v>0.4</v>
      </c>
      <c r="I3155" s="9">
        <v>2250</v>
      </c>
      <c r="J3155" s="10">
        <v>900</v>
      </c>
      <c r="K3155" s="10">
        <v>360</v>
      </c>
      <c r="L3155" s="11">
        <v>0.4</v>
      </c>
      <c r="M3155" s="28">
        <v>540</v>
      </c>
    </row>
    <row r="3156" spans="1:13" ht="15.75" customHeight="1" x14ac:dyDescent="0.25">
      <c r="A3156" s="6" t="s">
        <v>14</v>
      </c>
      <c r="B3156" s="6">
        <v>1185732</v>
      </c>
      <c r="C3156" s="7">
        <v>44479</v>
      </c>
      <c r="D3156" s="6" t="s">
        <v>33</v>
      </c>
      <c r="E3156" s="6" t="s">
        <v>110</v>
      </c>
      <c r="F3156" s="6" t="s">
        <v>111</v>
      </c>
      <c r="G3156" s="6" t="s">
        <v>17</v>
      </c>
      <c r="H3156" s="8">
        <v>0.44999999999999996</v>
      </c>
      <c r="I3156" s="9">
        <v>4000</v>
      </c>
      <c r="J3156" s="10">
        <v>1799.9999999999998</v>
      </c>
      <c r="K3156" s="10">
        <v>720</v>
      </c>
      <c r="L3156" s="11">
        <v>0.4</v>
      </c>
      <c r="M3156" s="28">
        <v>1079.9999999999998</v>
      </c>
    </row>
    <row r="3157" spans="1:13" ht="15.75" customHeight="1" x14ac:dyDescent="0.25">
      <c r="A3157" s="6" t="s">
        <v>14</v>
      </c>
      <c r="B3157" s="6">
        <v>1185732</v>
      </c>
      <c r="C3157" s="7">
        <v>44479</v>
      </c>
      <c r="D3157" s="6" t="s">
        <v>33</v>
      </c>
      <c r="E3157" s="6" t="s">
        <v>110</v>
      </c>
      <c r="F3157" s="6" t="s">
        <v>111</v>
      </c>
      <c r="G3157" s="6" t="s">
        <v>18</v>
      </c>
      <c r="H3157" s="8">
        <v>0.35000000000000003</v>
      </c>
      <c r="I3157" s="9">
        <v>2500</v>
      </c>
      <c r="J3157" s="10">
        <v>875.00000000000011</v>
      </c>
      <c r="K3157" s="10">
        <v>350.00000000000006</v>
      </c>
      <c r="L3157" s="11">
        <v>0.4</v>
      </c>
      <c r="M3157" s="28">
        <v>525</v>
      </c>
    </row>
    <row r="3158" spans="1:13" ht="15.75" customHeight="1" x14ac:dyDescent="0.25">
      <c r="A3158" s="6" t="s">
        <v>14</v>
      </c>
      <c r="B3158" s="6">
        <v>1185732</v>
      </c>
      <c r="C3158" s="7">
        <v>44479</v>
      </c>
      <c r="D3158" s="6" t="s">
        <v>33</v>
      </c>
      <c r="E3158" s="6" t="s">
        <v>110</v>
      </c>
      <c r="F3158" s="6" t="s">
        <v>111</v>
      </c>
      <c r="G3158" s="6" t="s">
        <v>19</v>
      </c>
      <c r="H3158" s="8">
        <v>0.35000000000000003</v>
      </c>
      <c r="I3158" s="9">
        <v>1500</v>
      </c>
      <c r="J3158" s="10">
        <v>525</v>
      </c>
      <c r="K3158" s="10">
        <v>183.75</v>
      </c>
      <c r="L3158" s="11">
        <v>0.35</v>
      </c>
      <c r="M3158" s="28">
        <v>341.25</v>
      </c>
    </row>
    <row r="3159" spans="1:13" ht="15.75" customHeight="1" x14ac:dyDescent="0.25">
      <c r="A3159" s="6" t="s">
        <v>14</v>
      </c>
      <c r="B3159" s="6">
        <v>1185732</v>
      </c>
      <c r="C3159" s="7">
        <v>44479</v>
      </c>
      <c r="D3159" s="6" t="s">
        <v>33</v>
      </c>
      <c r="E3159" s="6" t="s">
        <v>110</v>
      </c>
      <c r="F3159" s="6" t="s">
        <v>111</v>
      </c>
      <c r="G3159" s="6" t="s">
        <v>20</v>
      </c>
      <c r="H3159" s="8">
        <v>0.35000000000000003</v>
      </c>
      <c r="I3159" s="9">
        <v>1500</v>
      </c>
      <c r="J3159" s="10">
        <v>525</v>
      </c>
      <c r="K3159" s="10">
        <v>183.75</v>
      </c>
      <c r="L3159" s="11">
        <v>0.35</v>
      </c>
      <c r="M3159" s="28">
        <v>341.25</v>
      </c>
    </row>
    <row r="3160" spans="1:13" ht="15.75" customHeight="1" x14ac:dyDescent="0.25">
      <c r="A3160" s="6" t="s">
        <v>14</v>
      </c>
      <c r="B3160" s="6">
        <v>1185732</v>
      </c>
      <c r="C3160" s="7">
        <v>44479</v>
      </c>
      <c r="D3160" s="6" t="s">
        <v>33</v>
      </c>
      <c r="E3160" s="6" t="s">
        <v>110</v>
      </c>
      <c r="F3160" s="6" t="s">
        <v>111</v>
      </c>
      <c r="G3160" s="6" t="s">
        <v>21</v>
      </c>
      <c r="H3160" s="8">
        <v>0.44999999999999996</v>
      </c>
      <c r="I3160" s="9">
        <v>1500</v>
      </c>
      <c r="J3160" s="10">
        <v>674.99999999999989</v>
      </c>
      <c r="K3160" s="10">
        <v>202.49999999999997</v>
      </c>
      <c r="L3160" s="11">
        <v>0.3</v>
      </c>
      <c r="M3160" s="28">
        <v>472.49999999999989</v>
      </c>
    </row>
    <row r="3161" spans="1:13" ht="15.75" customHeight="1" x14ac:dyDescent="0.25">
      <c r="A3161" s="6" t="s">
        <v>14</v>
      </c>
      <c r="B3161" s="6">
        <v>1185732</v>
      </c>
      <c r="C3161" s="7">
        <v>44479</v>
      </c>
      <c r="D3161" s="6" t="s">
        <v>33</v>
      </c>
      <c r="E3161" s="6" t="s">
        <v>110</v>
      </c>
      <c r="F3161" s="6" t="s">
        <v>111</v>
      </c>
      <c r="G3161" s="6" t="s">
        <v>22</v>
      </c>
      <c r="H3161" s="8">
        <v>0.49999999999999983</v>
      </c>
      <c r="I3161" s="9">
        <v>2750</v>
      </c>
      <c r="J3161" s="10">
        <v>1374.9999999999995</v>
      </c>
      <c r="K3161" s="10">
        <v>549.99999999999989</v>
      </c>
      <c r="L3161" s="11">
        <v>0.4</v>
      </c>
      <c r="M3161" s="28">
        <v>824.99999999999966</v>
      </c>
    </row>
    <row r="3162" spans="1:13" ht="15.75" customHeight="1" x14ac:dyDescent="0.25">
      <c r="A3162" s="6" t="s">
        <v>14</v>
      </c>
      <c r="B3162" s="6">
        <v>1185732</v>
      </c>
      <c r="C3162" s="7">
        <v>44510</v>
      </c>
      <c r="D3162" s="6" t="s">
        <v>33</v>
      </c>
      <c r="E3162" s="6" t="s">
        <v>110</v>
      </c>
      <c r="F3162" s="6" t="s">
        <v>111</v>
      </c>
      <c r="G3162" s="6" t="s">
        <v>17</v>
      </c>
      <c r="H3162" s="8">
        <v>0.44999999999999996</v>
      </c>
      <c r="I3162" s="9">
        <v>4250</v>
      </c>
      <c r="J3162" s="10">
        <v>1912.4999999999998</v>
      </c>
      <c r="K3162" s="10">
        <v>765</v>
      </c>
      <c r="L3162" s="11">
        <v>0.4</v>
      </c>
      <c r="M3162" s="28">
        <v>1147.4999999999998</v>
      </c>
    </row>
    <row r="3163" spans="1:13" ht="15.75" customHeight="1" x14ac:dyDescent="0.25">
      <c r="A3163" s="6" t="s">
        <v>14</v>
      </c>
      <c r="B3163" s="6">
        <v>1185732</v>
      </c>
      <c r="C3163" s="7">
        <v>44510</v>
      </c>
      <c r="D3163" s="6" t="s">
        <v>33</v>
      </c>
      <c r="E3163" s="6" t="s">
        <v>110</v>
      </c>
      <c r="F3163" s="6" t="s">
        <v>111</v>
      </c>
      <c r="G3163" s="6" t="s">
        <v>18</v>
      </c>
      <c r="H3163" s="8">
        <v>0.35000000000000003</v>
      </c>
      <c r="I3163" s="9">
        <v>3250</v>
      </c>
      <c r="J3163" s="10">
        <v>1137.5</v>
      </c>
      <c r="K3163" s="10">
        <v>455</v>
      </c>
      <c r="L3163" s="11">
        <v>0.4</v>
      </c>
      <c r="M3163" s="28">
        <v>682.5</v>
      </c>
    </row>
    <row r="3164" spans="1:13" ht="15.75" customHeight="1" x14ac:dyDescent="0.25">
      <c r="A3164" s="6" t="s">
        <v>14</v>
      </c>
      <c r="B3164" s="6">
        <v>1185732</v>
      </c>
      <c r="C3164" s="7">
        <v>44510</v>
      </c>
      <c r="D3164" s="6" t="s">
        <v>33</v>
      </c>
      <c r="E3164" s="6" t="s">
        <v>110</v>
      </c>
      <c r="F3164" s="6" t="s">
        <v>111</v>
      </c>
      <c r="G3164" s="6" t="s">
        <v>19</v>
      </c>
      <c r="H3164" s="8">
        <v>0.35000000000000003</v>
      </c>
      <c r="I3164" s="9">
        <v>2700</v>
      </c>
      <c r="J3164" s="10">
        <v>945.00000000000011</v>
      </c>
      <c r="K3164" s="10">
        <v>330.75</v>
      </c>
      <c r="L3164" s="11">
        <v>0.35</v>
      </c>
      <c r="M3164" s="28">
        <v>614.25000000000011</v>
      </c>
    </row>
    <row r="3165" spans="1:13" ht="15.75" customHeight="1" x14ac:dyDescent="0.25">
      <c r="A3165" s="6" t="s">
        <v>14</v>
      </c>
      <c r="B3165" s="6">
        <v>1185732</v>
      </c>
      <c r="C3165" s="7">
        <v>44510</v>
      </c>
      <c r="D3165" s="6" t="s">
        <v>33</v>
      </c>
      <c r="E3165" s="6" t="s">
        <v>110</v>
      </c>
      <c r="F3165" s="6" t="s">
        <v>111</v>
      </c>
      <c r="G3165" s="6" t="s">
        <v>20</v>
      </c>
      <c r="H3165" s="8">
        <v>0.35000000000000003</v>
      </c>
      <c r="I3165" s="9">
        <v>2750</v>
      </c>
      <c r="J3165" s="10">
        <v>962.50000000000011</v>
      </c>
      <c r="K3165" s="10">
        <v>336.875</v>
      </c>
      <c r="L3165" s="11">
        <v>0.35</v>
      </c>
      <c r="M3165" s="28">
        <v>625.62500000000011</v>
      </c>
    </row>
    <row r="3166" spans="1:13" ht="15.75" customHeight="1" x14ac:dyDescent="0.25">
      <c r="A3166" s="6" t="s">
        <v>14</v>
      </c>
      <c r="B3166" s="6">
        <v>1185732</v>
      </c>
      <c r="C3166" s="7">
        <v>44510</v>
      </c>
      <c r="D3166" s="6" t="s">
        <v>33</v>
      </c>
      <c r="E3166" s="6" t="s">
        <v>110</v>
      </c>
      <c r="F3166" s="6" t="s">
        <v>111</v>
      </c>
      <c r="G3166" s="6" t="s">
        <v>21</v>
      </c>
      <c r="H3166" s="8">
        <v>0.6</v>
      </c>
      <c r="I3166" s="9">
        <v>2500</v>
      </c>
      <c r="J3166" s="10">
        <v>1500</v>
      </c>
      <c r="K3166" s="10">
        <v>450</v>
      </c>
      <c r="L3166" s="11">
        <v>0.3</v>
      </c>
      <c r="M3166" s="28">
        <v>1050</v>
      </c>
    </row>
    <row r="3167" spans="1:13" ht="15.75" customHeight="1" x14ac:dyDescent="0.25">
      <c r="A3167" s="6" t="s">
        <v>14</v>
      </c>
      <c r="B3167" s="6">
        <v>1185732</v>
      </c>
      <c r="C3167" s="7">
        <v>44510</v>
      </c>
      <c r="D3167" s="6" t="s">
        <v>33</v>
      </c>
      <c r="E3167" s="6" t="s">
        <v>110</v>
      </c>
      <c r="F3167" s="6" t="s">
        <v>111</v>
      </c>
      <c r="G3167" s="6" t="s">
        <v>22</v>
      </c>
      <c r="H3167" s="8">
        <v>0.64999999999999991</v>
      </c>
      <c r="I3167" s="9">
        <v>3500</v>
      </c>
      <c r="J3167" s="10">
        <v>2274.9999999999995</v>
      </c>
      <c r="K3167" s="10">
        <v>909.99999999999989</v>
      </c>
      <c r="L3167" s="11">
        <v>0.4</v>
      </c>
      <c r="M3167" s="28">
        <v>1364.9999999999995</v>
      </c>
    </row>
    <row r="3168" spans="1:13" ht="15.75" customHeight="1" x14ac:dyDescent="0.25">
      <c r="A3168" s="6" t="s">
        <v>14</v>
      </c>
      <c r="B3168" s="6">
        <v>1185732</v>
      </c>
      <c r="C3168" s="7">
        <v>44539</v>
      </c>
      <c r="D3168" s="6" t="s">
        <v>33</v>
      </c>
      <c r="E3168" s="6" t="s">
        <v>110</v>
      </c>
      <c r="F3168" s="6" t="s">
        <v>111</v>
      </c>
      <c r="G3168" s="6" t="s">
        <v>17</v>
      </c>
      <c r="H3168" s="8">
        <v>0.6</v>
      </c>
      <c r="I3168" s="9">
        <v>6000</v>
      </c>
      <c r="J3168" s="10">
        <v>3600</v>
      </c>
      <c r="K3168" s="10">
        <v>1440</v>
      </c>
      <c r="L3168" s="11">
        <v>0.4</v>
      </c>
      <c r="M3168" s="28">
        <v>2160</v>
      </c>
    </row>
    <row r="3169" spans="1:13" ht="15.75" customHeight="1" x14ac:dyDescent="0.25">
      <c r="A3169" s="6" t="s">
        <v>14</v>
      </c>
      <c r="B3169" s="6">
        <v>1185732</v>
      </c>
      <c r="C3169" s="7">
        <v>44539</v>
      </c>
      <c r="D3169" s="6" t="s">
        <v>33</v>
      </c>
      <c r="E3169" s="6" t="s">
        <v>110</v>
      </c>
      <c r="F3169" s="6" t="s">
        <v>111</v>
      </c>
      <c r="G3169" s="6" t="s">
        <v>18</v>
      </c>
      <c r="H3169" s="8">
        <v>0.5</v>
      </c>
      <c r="I3169" s="9">
        <v>4000</v>
      </c>
      <c r="J3169" s="10">
        <v>2000</v>
      </c>
      <c r="K3169" s="10">
        <v>800</v>
      </c>
      <c r="L3169" s="11">
        <v>0.4</v>
      </c>
      <c r="M3169" s="28">
        <v>1200</v>
      </c>
    </row>
    <row r="3170" spans="1:13" ht="15.75" customHeight="1" x14ac:dyDescent="0.25">
      <c r="A3170" s="6" t="s">
        <v>14</v>
      </c>
      <c r="B3170" s="6">
        <v>1185732</v>
      </c>
      <c r="C3170" s="7">
        <v>44539</v>
      </c>
      <c r="D3170" s="6" t="s">
        <v>33</v>
      </c>
      <c r="E3170" s="6" t="s">
        <v>110</v>
      </c>
      <c r="F3170" s="6" t="s">
        <v>111</v>
      </c>
      <c r="G3170" s="6" t="s">
        <v>19</v>
      </c>
      <c r="H3170" s="8">
        <v>0.5</v>
      </c>
      <c r="I3170" s="9">
        <v>3500</v>
      </c>
      <c r="J3170" s="10">
        <v>1750</v>
      </c>
      <c r="K3170" s="10">
        <v>612.5</v>
      </c>
      <c r="L3170" s="11">
        <v>0.35</v>
      </c>
      <c r="M3170" s="28">
        <v>1137.5</v>
      </c>
    </row>
    <row r="3171" spans="1:13" ht="15.75" customHeight="1" x14ac:dyDescent="0.25">
      <c r="A3171" s="6" t="s">
        <v>14</v>
      </c>
      <c r="B3171" s="6">
        <v>1185732</v>
      </c>
      <c r="C3171" s="7">
        <v>44539</v>
      </c>
      <c r="D3171" s="6" t="s">
        <v>33</v>
      </c>
      <c r="E3171" s="6" t="s">
        <v>110</v>
      </c>
      <c r="F3171" s="6" t="s">
        <v>111</v>
      </c>
      <c r="G3171" s="6" t="s">
        <v>20</v>
      </c>
      <c r="H3171" s="8">
        <v>0.5</v>
      </c>
      <c r="I3171" s="9">
        <v>3000</v>
      </c>
      <c r="J3171" s="10">
        <v>1500</v>
      </c>
      <c r="K3171" s="10">
        <v>525</v>
      </c>
      <c r="L3171" s="11">
        <v>0.35</v>
      </c>
      <c r="M3171" s="28">
        <v>975</v>
      </c>
    </row>
    <row r="3172" spans="1:13" ht="15.75" customHeight="1" x14ac:dyDescent="0.25">
      <c r="A3172" s="6" t="s">
        <v>14</v>
      </c>
      <c r="B3172" s="6">
        <v>1185732</v>
      </c>
      <c r="C3172" s="7">
        <v>44539</v>
      </c>
      <c r="D3172" s="6" t="s">
        <v>33</v>
      </c>
      <c r="E3172" s="6" t="s">
        <v>110</v>
      </c>
      <c r="F3172" s="6" t="s">
        <v>111</v>
      </c>
      <c r="G3172" s="6" t="s">
        <v>21</v>
      </c>
      <c r="H3172" s="8">
        <v>0.6</v>
      </c>
      <c r="I3172" s="9">
        <v>3000</v>
      </c>
      <c r="J3172" s="10">
        <v>1800</v>
      </c>
      <c r="K3172" s="10">
        <v>540</v>
      </c>
      <c r="L3172" s="11">
        <v>0.3</v>
      </c>
      <c r="M3172" s="28">
        <v>1260</v>
      </c>
    </row>
    <row r="3173" spans="1:13" ht="15.75" customHeight="1" x14ac:dyDescent="0.25">
      <c r="A3173" s="6" t="s">
        <v>14</v>
      </c>
      <c r="B3173" s="6">
        <v>1185732</v>
      </c>
      <c r="C3173" s="7">
        <v>44539</v>
      </c>
      <c r="D3173" s="6" t="s">
        <v>33</v>
      </c>
      <c r="E3173" s="6" t="s">
        <v>110</v>
      </c>
      <c r="F3173" s="6" t="s">
        <v>111</v>
      </c>
      <c r="G3173" s="6" t="s">
        <v>22</v>
      </c>
      <c r="H3173" s="8">
        <v>0.64999999999999991</v>
      </c>
      <c r="I3173" s="9">
        <v>4000</v>
      </c>
      <c r="J3173" s="10">
        <v>2599.9999999999995</v>
      </c>
      <c r="K3173" s="10">
        <v>1039.9999999999998</v>
      </c>
      <c r="L3173" s="11">
        <v>0.4</v>
      </c>
      <c r="M3173" s="28">
        <v>1559.9999999999998</v>
      </c>
    </row>
    <row r="3174" spans="1:13" ht="15.75" customHeight="1" x14ac:dyDescent="0.25">
      <c r="A3174" s="6" t="s">
        <v>14</v>
      </c>
      <c r="B3174" s="6">
        <v>1185732</v>
      </c>
      <c r="C3174" s="7">
        <v>44213</v>
      </c>
      <c r="D3174" s="6" t="s">
        <v>33</v>
      </c>
      <c r="E3174" s="6" t="s">
        <v>112</v>
      </c>
      <c r="F3174" s="6" t="s">
        <v>113</v>
      </c>
      <c r="G3174" s="6" t="s">
        <v>17</v>
      </c>
      <c r="H3174" s="8">
        <v>0.35000000000000003</v>
      </c>
      <c r="I3174" s="9">
        <v>5000</v>
      </c>
      <c r="J3174" s="10">
        <v>1750.0000000000002</v>
      </c>
      <c r="K3174" s="10">
        <v>700.00000000000011</v>
      </c>
      <c r="L3174" s="11">
        <v>0.4</v>
      </c>
      <c r="M3174" s="28">
        <v>1050</v>
      </c>
    </row>
    <row r="3175" spans="1:13" ht="15.75" customHeight="1" x14ac:dyDescent="0.25">
      <c r="A3175" s="6" t="s">
        <v>14</v>
      </c>
      <c r="B3175" s="6">
        <v>1185732</v>
      </c>
      <c r="C3175" s="7">
        <v>44213</v>
      </c>
      <c r="D3175" s="6" t="s">
        <v>33</v>
      </c>
      <c r="E3175" s="6" t="s">
        <v>112</v>
      </c>
      <c r="F3175" s="6" t="s">
        <v>113</v>
      </c>
      <c r="G3175" s="6" t="s">
        <v>18</v>
      </c>
      <c r="H3175" s="8">
        <v>0.35000000000000003</v>
      </c>
      <c r="I3175" s="9">
        <v>3000</v>
      </c>
      <c r="J3175" s="10">
        <v>1050</v>
      </c>
      <c r="K3175" s="10">
        <v>420</v>
      </c>
      <c r="L3175" s="11">
        <v>0.4</v>
      </c>
      <c r="M3175" s="28">
        <v>630</v>
      </c>
    </row>
    <row r="3176" spans="1:13" ht="15.75" customHeight="1" x14ac:dyDescent="0.25">
      <c r="A3176" s="6" t="s">
        <v>14</v>
      </c>
      <c r="B3176" s="6">
        <v>1185732</v>
      </c>
      <c r="C3176" s="7">
        <v>44213</v>
      </c>
      <c r="D3176" s="6" t="s">
        <v>33</v>
      </c>
      <c r="E3176" s="6" t="s">
        <v>112</v>
      </c>
      <c r="F3176" s="6" t="s">
        <v>113</v>
      </c>
      <c r="G3176" s="6" t="s">
        <v>19</v>
      </c>
      <c r="H3176" s="8">
        <v>0.25000000000000006</v>
      </c>
      <c r="I3176" s="9">
        <v>3000</v>
      </c>
      <c r="J3176" s="10">
        <v>750.00000000000011</v>
      </c>
      <c r="K3176" s="10">
        <v>300.00000000000006</v>
      </c>
      <c r="L3176" s="11">
        <v>0.4</v>
      </c>
      <c r="M3176" s="28">
        <v>450.00000000000006</v>
      </c>
    </row>
    <row r="3177" spans="1:13" ht="15.75" customHeight="1" x14ac:dyDescent="0.25">
      <c r="A3177" s="6" t="s">
        <v>14</v>
      </c>
      <c r="B3177" s="6">
        <v>1185732</v>
      </c>
      <c r="C3177" s="7">
        <v>44213</v>
      </c>
      <c r="D3177" s="6" t="s">
        <v>33</v>
      </c>
      <c r="E3177" s="6" t="s">
        <v>112</v>
      </c>
      <c r="F3177" s="6" t="s">
        <v>113</v>
      </c>
      <c r="G3177" s="6" t="s">
        <v>20</v>
      </c>
      <c r="H3177" s="8">
        <v>0.30000000000000004</v>
      </c>
      <c r="I3177" s="9">
        <v>1500</v>
      </c>
      <c r="J3177" s="10">
        <v>450.00000000000006</v>
      </c>
      <c r="K3177" s="10">
        <v>180.00000000000003</v>
      </c>
      <c r="L3177" s="11">
        <v>0.4</v>
      </c>
      <c r="M3177" s="28">
        <v>270</v>
      </c>
    </row>
    <row r="3178" spans="1:13" ht="15.75" customHeight="1" x14ac:dyDescent="0.25">
      <c r="A3178" s="6" t="s">
        <v>14</v>
      </c>
      <c r="B3178" s="6">
        <v>1185732</v>
      </c>
      <c r="C3178" s="7">
        <v>44213</v>
      </c>
      <c r="D3178" s="6" t="s">
        <v>33</v>
      </c>
      <c r="E3178" s="6" t="s">
        <v>112</v>
      </c>
      <c r="F3178" s="6" t="s">
        <v>113</v>
      </c>
      <c r="G3178" s="6" t="s">
        <v>21</v>
      </c>
      <c r="H3178" s="8">
        <v>0.44999999999999996</v>
      </c>
      <c r="I3178" s="9">
        <v>2000</v>
      </c>
      <c r="J3178" s="10">
        <v>899.99999999999989</v>
      </c>
      <c r="K3178" s="10">
        <v>360</v>
      </c>
      <c r="L3178" s="11">
        <v>0.4</v>
      </c>
      <c r="M3178" s="28">
        <v>539.99999999999989</v>
      </c>
    </row>
    <row r="3179" spans="1:13" ht="15.75" customHeight="1" x14ac:dyDescent="0.25">
      <c r="A3179" s="6" t="s">
        <v>14</v>
      </c>
      <c r="B3179" s="6">
        <v>1185732</v>
      </c>
      <c r="C3179" s="7">
        <v>44213</v>
      </c>
      <c r="D3179" s="6" t="s">
        <v>33</v>
      </c>
      <c r="E3179" s="6" t="s">
        <v>112</v>
      </c>
      <c r="F3179" s="6" t="s">
        <v>113</v>
      </c>
      <c r="G3179" s="6" t="s">
        <v>22</v>
      </c>
      <c r="H3179" s="8">
        <v>0.35000000000000003</v>
      </c>
      <c r="I3179" s="9">
        <v>3000</v>
      </c>
      <c r="J3179" s="10">
        <v>1050</v>
      </c>
      <c r="K3179" s="10">
        <v>420</v>
      </c>
      <c r="L3179" s="11">
        <v>0.4</v>
      </c>
      <c r="M3179" s="28">
        <v>630</v>
      </c>
    </row>
    <row r="3180" spans="1:13" ht="15.75" customHeight="1" x14ac:dyDescent="0.25">
      <c r="A3180" s="6" t="s">
        <v>14</v>
      </c>
      <c r="B3180" s="6">
        <v>1185732</v>
      </c>
      <c r="C3180" s="7">
        <v>44244</v>
      </c>
      <c r="D3180" s="6" t="s">
        <v>33</v>
      </c>
      <c r="E3180" s="6" t="s">
        <v>112</v>
      </c>
      <c r="F3180" s="6" t="s">
        <v>113</v>
      </c>
      <c r="G3180" s="6" t="s">
        <v>17</v>
      </c>
      <c r="H3180" s="8">
        <v>0.35000000000000003</v>
      </c>
      <c r="I3180" s="9">
        <v>5500</v>
      </c>
      <c r="J3180" s="10">
        <v>1925.0000000000002</v>
      </c>
      <c r="K3180" s="10">
        <v>770.00000000000011</v>
      </c>
      <c r="L3180" s="11">
        <v>0.4</v>
      </c>
      <c r="M3180" s="28">
        <v>1155</v>
      </c>
    </row>
    <row r="3181" spans="1:13" ht="15.75" customHeight="1" x14ac:dyDescent="0.25">
      <c r="A3181" s="6" t="s">
        <v>14</v>
      </c>
      <c r="B3181" s="6">
        <v>1185732</v>
      </c>
      <c r="C3181" s="7">
        <v>44244</v>
      </c>
      <c r="D3181" s="6" t="s">
        <v>33</v>
      </c>
      <c r="E3181" s="6" t="s">
        <v>112</v>
      </c>
      <c r="F3181" s="6" t="s">
        <v>113</v>
      </c>
      <c r="G3181" s="6" t="s">
        <v>18</v>
      </c>
      <c r="H3181" s="8">
        <v>0.4</v>
      </c>
      <c r="I3181" s="9">
        <v>2000</v>
      </c>
      <c r="J3181" s="10">
        <v>800</v>
      </c>
      <c r="K3181" s="10">
        <v>320</v>
      </c>
      <c r="L3181" s="11">
        <v>0.4</v>
      </c>
      <c r="M3181" s="28">
        <v>480</v>
      </c>
    </row>
    <row r="3182" spans="1:13" ht="15.75" customHeight="1" x14ac:dyDescent="0.25">
      <c r="A3182" s="6" t="s">
        <v>14</v>
      </c>
      <c r="B3182" s="6">
        <v>1185732</v>
      </c>
      <c r="C3182" s="7">
        <v>44244</v>
      </c>
      <c r="D3182" s="6" t="s">
        <v>33</v>
      </c>
      <c r="E3182" s="6" t="s">
        <v>112</v>
      </c>
      <c r="F3182" s="6" t="s">
        <v>113</v>
      </c>
      <c r="G3182" s="6" t="s">
        <v>19</v>
      </c>
      <c r="H3182" s="8">
        <v>0.30000000000000004</v>
      </c>
      <c r="I3182" s="9">
        <v>3000</v>
      </c>
      <c r="J3182" s="10">
        <v>900.00000000000011</v>
      </c>
      <c r="K3182" s="10">
        <v>360.00000000000006</v>
      </c>
      <c r="L3182" s="11">
        <v>0.4</v>
      </c>
      <c r="M3182" s="28">
        <v>540</v>
      </c>
    </row>
    <row r="3183" spans="1:13" ht="15.75" customHeight="1" x14ac:dyDescent="0.25">
      <c r="A3183" s="6" t="s">
        <v>14</v>
      </c>
      <c r="B3183" s="6">
        <v>1185732</v>
      </c>
      <c r="C3183" s="7">
        <v>44244</v>
      </c>
      <c r="D3183" s="6" t="s">
        <v>33</v>
      </c>
      <c r="E3183" s="6" t="s">
        <v>112</v>
      </c>
      <c r="F3183" s="6" t="s">
        <v>113</v>
      </c>
      <c r="G3183" s="6" t="s">
        <v>20</v>
      </c>
      <c r="H3183" s="8">
        <v>0.35000000000000003</v>
      </c>
      <c r="I3183" s="9">
        <v>1750</v>
      </c>
      <c r="J3183" s="10">
        <v>612.50000000000011</v>
      </c>
      <c r="K3183" s="10">
        <v>245.00000000000006</v>
      </c>
      <c r="L3183" s="11">
        <v>0.4</v>
      </c>
      <c r="M3183" s="28">
        <v>367.50000000000006</v>
      </c>
    </row>
    <row r="3184" spans="1:13" ht="15.75" customHeight="1" x14ac:dyDescent="0.25">
      <c r="A3184" s="6" t="s">
        <v>14</v>
      </c>
      <c r="B3184" s="6">
        <v>1185732</v>
      </c>
      <c r="C3184" s="7">
        <v>44244</v>
      </c>
      <c r="D3184" s="6" t="s">
        <v>33</v>
      </c>
      <c r="E3184" s="6" t="s">
        <v>112</v>
      </c>
      <c r="F3184" s="6" t="s">
        <v>113</v>
      </c>
      <c r="G3184" s="6" t="s">
        <v>21</v>
      </c>
      <c r="H3184" s="8">
        <v>0.49999999999999994</v>
      </c>
      <c r="I3184" s="9">
        <v>2500</v>
      </c>
      <c r="J3184" s="10">
        <v>1249.9999999999998</v>
      </c>
      <c r="K3184" s="10">
        <v>499.99999999999994</v>
      </c>
      <c r="L3184" s="11">
        <v>0.4</v>
      </c>
      <c r="M3184" s="28">
        <v>749.99999999999977</v>
      </c>
    </row>
    <row r="3185" spans="1:13" ht="15.75" customHeight="1" x14ac:dyDescent="0.25">
      <c r="A3185" s="6" t="s">
        <v>14</v>
      </c>
      <c r="B3185" s="6">
        <v>1185732</v>
      </c>
      <c r="C3185" s="7">
        <v>44244</v>
      </c>
      <c r="D3185" s="6" t="s">
        <v>33</v>
      </c>
      <c r="E3185" s="6" t="s">
        <v>112</v>
      </c>
      <c r="F3185" s="6" t="s">
        <v>113</v>
      </c>
      <c r="G3185" s="6" t="s">
        <v>22</v>
      </c>
      <c r="H3185" s="8">
        <v>0.24999999999999994</v>
      </c>
      <c r="I3185" s="9">
        <v>3500</v>
      </c>
      <c r="J3185" s="10">
        <v>874.99999999999977</v>
      </c>
      <c r="K3185" s="10">
        <v>349.99999999999994</v>
      </c>
      <c r="L3185" s="11">
        <v>0.4</v>
      </c>
      <c r="M3185" s="28">
        <v>524.99999999999977</v>
      </c>
    </row>
    <row r="3186" spans="1:13" ht="15.75" customHeight="1" x14ac:dyDescent="0.25">
      <c r="A3186" s="6" t="s">
        <v>14</v>
      </c>
      <c r="B3186" s="6">
        <v>1185732</v>
      </c>
      <c r="C3186" s="7">
        <v>44271</v>
      </c>
      <c r="D3186" s="6" t="s">
        <v>33</v>
      </c>
      <c r="E3186" s="6" t="s">
        <v>112</v>
      </c>
      <c r="F3186" s="6" t="s">
        <v>113</v>
      </c>
      <c r="G3186" s="6" t="s">
        <v>17</v>
      </c>
      <c r="H3186" s="8">
        <v>0.30000000000000004</v>
      </c>
      <c r="I3186" s="9">
        <v>5700</v>
      </c>
      <c r="J3186" s="10">
        <v>1710.0000000000002</v>
      </c>
      <c r="K3186" s="10">
        <v>684.00000000000011</v>
      </c>
      <c r="L3186" s="11">
        <v>0.4</v>
      </c>
      <c r="M3186" s="28">
        <v>1026</v>
      </c>
    </row>
    <row r="3187" spans="1:13" ht="15.75" customHeight="1" x14ac:dyDescent="0.25">
      <c r="A3187" s="6" t="s">
        <v>14</v>
      </c>
      <c r="B3187" s="6">
        <v>1185732</v>
      </c>
      <c r="C3187" s="7">
        <v>44271</v>
      </c>
      <c r="D3187" s="6" t="s">
        <v>33</v>
      </c>
      <c r="E3187" s="6" t="s">
        <v>112</v>
      </c>
      <c r="F3187" s="6" t="s">
        <v>113</v>
      </c>
      <c r="G3187" s="6" t="s">
        <v>18</v>
      </c>
      <c r="H3187" s="8">
        <v>0.30000000000000004</v>
      </c>
      <c r="I3187" s="9">
        <v>2750</v>
      </c>
      <c r="J3187" s="10">
        <v>825.00000000000011</v>
      </c>
      <c r="K3187" s="10">
        <v>330.00000000000006</v>
      </c>
      <c r="L3187" s="11">
        <v>0.4</v>
      </c>
      <c r="M3187" s="28">
        <v>495.00000000000006</v>
      </c>
    </row>
    <row r="3188" spans="1:13" ht="15.75" customHeight="1" x14ac:dyDescent="0.25">
      <c r="A3188" s="6" t="s">
        <v>14</v>
      </c>
      <c r="B3188" s="6">
        <v>1185732</v>
      </c>
      <c r="C3188" s="7">
        <v>44271</v>
      </c>
      <c r="D3188" s="6" t="s">
        <v>33</v>
      </c>
      <c r="E3188" s="6" t="s">
        <v>112</v>
      </c>
      <c r="F3188" s="6" t="s">
        <v>113</v>
      </c>
      <c r="G3188" s="6" t="s">
        <v>19</v>
      </c>
      <c r="H3188" s="8">
        <v>0.2</v>
      </c>
      <c r="I3188" s="9">
        <v>3250</v>
      </c>
      <c r="J3188" s="10">
        <v>650</v>
      </c>
      <c r="K3188" s="10">
        <v>260</v>
      </c>
      <c r="L3188" s="11">
        <v>0.4</v>
      </c>
      <c r="M3188" s="28">
        <v>390</v>
      </c>
    </row>
    <row r="3189" spans="1:13" ht="15.75" customHeight="1" x14ac:dyDescent="0.25">
      <c r="A3189" s="6" t="s">
        <v>14</v>
      </c>
      <c r="B3189" s="6">
        <v>1185732</v>
      </c>
      <c r="C3189" s="7">
        <v>44271</v>
      </c>
      <c r="D3189" s="6" t="s">
        <v>33</v>
      </c>
      <c r="E3189" s="6" t="s">
        <v>112</v>
      </c>
      <c r="F3189" s="6" t="s">
        <v>113</v>
      </c>
      <c r="G3189" s="6" t="s">
        <v>20</v>
      </c>
      <c r="H3189" s="8">
        <v>0.24999999999999994</v>
      </c>
      <c r="I3189" s="9">
        <v>1750</v>
      </c>
      <c r="J3189" s="10">
        <v>437.49999999999989</v>
      </c>
      <c r="K3189" s="10">
        <v>174.99999999999997</v>
      </c>
      <c r="L3189" s="11">
        <v>0.4</v>
      </c>
      <c r="M3189" s="28">
        <v>262.49999999999989</v>
      </c>
    </row>
    <row r="3190" spans="1:13" ht="15.75" customHeight="1" x14ac:dyDescent="0.25">
      <c r="A3190" s="6" t="s">
        <v>14</v>
      </c>
      <c r="B3190" s="6">
        <v>1185732</v>
      </c>
      <c r="C3190" s="7">
        <v>44271</v>
      </c>
      <c r="D3190" s="6" t="s">
        <v>33</v>
      </c>
      <c r="E3190" s="6" t="s">
        <v>112</v>
      </c>
      <c r="F3190" s="6" t="s">
        <v>113</v>
      </c>
      <c r="G3190" s="6" t="s">
        <v>21</v>
      </c>
      <c r="H3190" s="8">
        <v>0.4</v>
      </c>
      <c r="I3190" s="9">
        <v>2250</v>
      </c>
      <c r="J3190" s="10">
        <v>900</v>
      </c>
      <c r="K3190" s="10">
        <v>360</v>
      </c>
      <c r="L3190" s="11">
        <v>0.4</v>
      </c>
      <c r="M3190" s="28">
        <v>540</v>
      </c>
    </row>
    <row r="3191" spans="1:13" ht="15.75" customHeight="1" x14ac:dyDescent="0.25">
      <c r="A3191" s="6" t="s">
        <v>14</v>
      </c>
      <c r="B3191" s="6">
        <v>1185732</v>
      </c>
      <c r="C3191" s="7">
        <v>44271</v>
      </c>
      <c r="D3191" s="6" t="s">
        <v>33</v>
      </c>
      <c r="E3191" s="6" t="s">
        <v>112</v>
      </c>
      <c r="F3191" s="6" t="s">
        <v>113</v>
      </c>
      <c r="G3191" s="6" t="s">
        <v>22</v>
      </c>
      <c r="H3191" s="8">
        <v>0.30000000000000004</v>
      </c>
      <c r="I3191" s="9">
        <v>3250</v>
      </c>
      <c r="J3191" s="10">
        <v>975.00000000000011</v>
      </c>
      <c r="K3191" s="10">
        <v>390.00000000000006</v>
      </c>
      <c r="L3191" s="11">
        <v>0.4</v>
      </c>
      <c r="M3191" s="28">
        <v>585</v>
      </c>
    </row>
    <row r="3192" spans="1:13" ht="15.75" customHeight="1" x14ac:dyDescent="0.25">
      <c r="A3192" s="6" t="s">
        <v>14</v>
      </c>
      <c r="B3192" s="6">
        <v>1185732</v>
      </c>
      <c r="C3192" s="7">
        <v>44303</v>
      </c>
      <c r="D3192" s="6" t="s">
        <v>33</v>
      </c>
      <c r="E3192" s="6" t="s">
        <v>112</v>
      </c>
      <c r="F3192" s="6" t="s">
        <v>113</v>
      </c>
      <c r="G3192" s="6" t="s">
        <v>17</v>
      </c>
      <c r="H3192" s="8">
        <v>0.30000000000000004</v>
      </c>
      <c r="I3192" s="9">
        <v>5500</v>
      </c>
      <c r="J3192" s="10">
        <v>1650.0000000000002</v>
      </c>
      <c r="K3192" s="10">
        <v>660.00000000000011</v>
      </c>
      <c r="L3192" s="11">
        <v>0.4</v>
      </c>
      <c r="M3192" s="28">
        <v>990.00000000000011</v>
      </c>
    </row>
    <row r="3193" spans="1:13" ht="15.75" customHeight="1" x14ac:dyDescent="0.25">
      <c r="A3193" s="6" t="s">
        <v>14</v>
      </c>
      <c r="B3193" s="6">
        <v>1185732</v>
      </c>
      <c r="C3193" s="7">
        <v>44303</v>
      </c>
      <c r="D3193" s="6" t="s">
        <v>33</v>
      </c>
      <c r="E3193" s="6" t="s">
        <v>112</v>
      </c>
      <c r="F3193" s="6" t="s">
        <v>113</v>
      </c>
      <c r="G3193" s="6" t="s">
        <v>18</v>
      </c>
      <c r="H3193" s="8">
        <v>0.30000000000000004</v>
      </c>
      <c r="I3193" s="9">
        <v>2500</v>
      </c>
      <c r="J3193" s="10">
        <v>750.00000000000011</v>
      </c>
      <c r="K3193" s="10">
        <v>300.00000000000006</v>
      </c>
      <c r="L3193" s="11">
        <v>0.4</v>
      </c>
      <c r="M3193" s="28">
        <v>450.00000000000006</v>
      </c>
    </row>
    <row r="3194" spans="1:13" ht="15.75" customHeight="1" x14ac:dyDescent="0.25">
      <c r="A3194" s="6" t="s">
        <v>14</v>
      </c>
      <c r="B3194" s="6">
        <v>1185732</v>
      </c>
      <c r="C3194" s="7">
        <v>44303</v>
      </c>
      <c r="D3194" s="6" t="s">
        <v>33</v>
      </c>
      <c r="E3194" s="6" t="s">
        <v>112</v>
      </c>
      <c r="F3194" s="6" t="s">
        <v>113</v>
      </c>
      <c r="G3194" s="6" t="s">
        <v>19</v>
      </c>
      <c r="H3194" s="8">
        <v>0.2</v>
      </c>
      <c r="I3194" s="9">
        <v>2500</v>
      </c>
      <c r="J3194" s="10">
        <v>500</v>
      </c>
      <c r="K3194" s="10">
        <v>200</v>
      </c>
      <c r="L3194" s="11">
        <v>0.4</v>
      </c>
      <c r="M3194" s="28">
        <v>300</v>
      </c>
    </row>
    <row r="3195" spans="1:13" ht="15.75" customHeight="1" x14ac:dyDescent="0.25">
      <c r="A3195" s="6" t="s">
        <v>14</v>
      </c>
      <c r="B3195" s="6">
        <v>1185732</v>
      </c>
      <c r="C3195" s="7">
        <v>44303</v>
      </c>
      <c r="D3195" s="6" t="s">
        <v>33</v>
      </c>
      <c r="E3195" s="6" t="s">
        <v>112</v>
      </c>
      <c r="F3195" s="6" t="s">
        <v>113</v>
      </c>
      <c r="G3195" s="6" t="s">
        <v>20</v>
      </c>
      <c r="H3195" s="8">
        <v>0.24999999999999994</v>
      </c>
      <c r="I3195" s="9">
        <v>1750</v>
      </c>
      <c r="J3195" s="10">
        <v>437.49999999999989</v>
      </c>
      <c r="K3195" s="10">
        <v>174.99999999999997</v>
      </c>
      <c r="L3195" s="11">
        <v>0.4</v>
      </c>
      <c r="M3195" s="28">
        <v>262.49999999999989</v>
      </c>
    </row>
    <row r="3196" spans="1:13" ht="15.75" customHeight="1" x14ac:dyDescent="0.25">
      <c r="A3196" s="6" t="s">
        <v>14</v>
      </c>
      <c r="B3196" s="6">
        <v>1185732</v>
      </c>
      <c r="C3196" s="7">
        <v>44303</v>
      </c>
      <c r="D3196" s="6" t="s">
        <v>33</v>
      </c>
      <c r="E3196" s="6" t="s">
        <v>112</v>
      </c>
      <c r="F3196" s="6" t="s">
        <v>113</v>
      </c>
      <c r="G3196" s="6" t="s">
        <v>21</v>
      </c>
      <c r="H3196" s="8">
        <v>0.65</v>
      </c>
      <c r="I3196" s="9">
        <v>2000</v>
      </c>
      <c r="J3196" s="10">
        <v>1300</v>
      </c>
      <c r="K3196" s="10">
        <v>520</v>
      </c>
      <c r="L3196" s="11">
        <v>0.4</v>
      </c>
      <c r="M3196" s="28">
        <v>780</v>
      </c>
    </row>
    <row r="3197" spans="1:13" ht="15.75" customHeight="1" x14ac:dyDescent="0.25">
      <c r="A3197" s="6" t="s">
        <v>14</v>
      </c>
      <c r="B3197" s="6">
        <v>1185732</v>
      </c>
      <c r="C3197" s="7">
        <v>44303</v>
      </c>
      <c r="D3197" s="6" t="s">
        <v>33</v>
      </c>
      <c r="E3197" s="6" t="s">
        <v>112</v>
      </c>
      <c r="F3197" s="6" t="s">
        <v>113</v>
      </c>
      <c r="G3197" s="6" t="s">
        <v>22</v>
      </c>
      <c r="H3197" s="8">
        <v>0.5</v>
      </c>
      <c r="I3197" s="9">
        <v>3250</v>
      </c>
      <c r="J3197" s="10">
        <v>1625</v>
      </c>
      <c r="K3197" s="10">
        <v>650</v>
      </c>
      <c r="L3197" s="11">
        <v>0.4</v>
      </c>
      <c r="M3197" s="28">
        <v>975</v>
      </c>
    </row>
    <row r="3198" spans="1:13" ht="15.75" customHeight="1" x14ac:dyDescent="0.25">
      <c r="A3198" s="6" t="s">
        <v>14</v>
      </c>
      <c r="B3198" s="6">
        <v>1185732</v>
      </c>
      <c r="C3198" s="7">
        <v>44334</v>
      </c>
      <c r="D3198" s="6" t="s">
        <v>33</v>
      </c>
      <c r="E3198" s="6" t="s">
        <v>112</v>
      </c>
      <c r="F3198" s="6" t="s">
        <v>113</v>
      </c>
      <c r="G3198" s="6" t="s">
        <v>17</v>
      </c>
      <c r="H3198" s="8">
        <v>0.6</v>
      </c>
      <c r="I3198" s="9">
        <v>5950</v>
      </c>
      <c r="J3198" s="10">
        <v>3570</v>
      </c>
      <c r="K3198" s="10">
        <v>1428</v>
      </c>
      <c r="L3198" s="11">
        <v>0.4</v>
      </c>
      <c r="M3198" s="28">
        <v>2142</v>
      </c>
    </row>
    <row r="3199" spans="1:13" ht="15.75" customHeight="1" x14ac:dyDescent="0.25">
      <c r="A3199" s="6" t="s">
        <v>14</v>
      </c>
      <c r="B3199" s="6">
        <v>1185732</v>
      </c>
      <c r="C3199" s="7">
        <v>44334</v>
      </c>
      <c r="D3199" s="6" t="s">
        <v>33</v>
      </c>
      <c r="E3199" s="6" t="s">
        <v>112</v>
      </c>
      <c r="F3199" s="6" t="s">
        <v>113</v>
      </c>
      <c r="G3199" s="6" t="s">
        <v>18</v>
      </c>
      <c r="H3199" s="8">
        <v>0.4</v>
      </c>
      <c r="I3199" s="9">
        <v>3000</v>
      </c>
      <c r="J3199" s="10">
        <v>1200</v>
      </c>
      <c r="K3199" s="10">
        <v>480</v>
      </c>
      <c r="L3199" s="11">
        <v>0.4</v>
      </c>
      <c r="M3199" s="28">
        <v>720</v>
      </c>
    </row>
    <row r="3200" spans="1:13" ht="15.75" customHeight="1" x14ac:dyDescent="0.25">
      <c r="A3200" s="6" t="s">
        <v>14</v>
      </c>
      <c r="B3200" s="6">
        <v>1185732</v>
      </c>
      <c r="C3200" s="7">
        <v>44334</v>
      </c>
      <c r="D3200" s="6" t="s">
        <v>33</v>
      </c>
      <c r="E3200" s="6" t="s">
        <v>112</v>
      </c>
      <c r="F3200" s="6" t="s">
        <v>113</v>
      </c>
      <c r="G3200" s="6" t="s">
        <v>19</v>
      </c>
      <c r="H3200" s="8">
        <v>0.35000000000000003</v>
      </c>
      <c r="I3200" s="9">
        <v>2750</v>
      </c>
      <c r="J3200" s="10">
        <v>962.50000000000011</v>
      </c>
      <c r="K3200" s="10">
        <v>385.00000000000006</v>
      </c>
      <c r="L3200" s="11">
        <v>0.4</v>
      </c>
      <c r="M3200" s="28">
        <v>577.5</v>
      </c>
    </row>
    <row r="3201" spans="1:13" ht="15.75" customHeight="1" x14ac:dyDescent="0.25">
      <c r="A3201" s="6" t="s">
        <v>14</v>
      </c>
      <c r="B3201" s="6">
        <v>1185732</v>
      </c>
      <c r="C3201" s="7">
        <v>44334</v>
      </c>
      <c r="D3201" s="6" t="s">
        <v>33</v>
      </c>
      <c r="E3201" s="6" t="s">
        <v>112</v>
      </c>
      <c r="F3201" s="6" t="s">
        <v>113</v>
      </c>
      <c r="G3201" s="6" t="s">
        <v>20</v>
      </c>
      <c r="H3201" s="8">
        <v>0.35000000000000003</v>
      </c>
      <c r="I3201" s="9">
        <v>2000</v>
      </c>
      <c r="J3201" s="10">
        <v>700.00000000000011</v>
      </c>
      <c r="K3201" s="10">
        <v>280.00000000000006</v>
      </c>
      <c r="L3201" s="11">
        <v>0.4</v>
      </c>
      <c r="M3201" s="28">
        <v>420.00000000000006</v>
      </c>
    </row>
    <row r="3202" spans="1:13" ht="15.75" customHeight="1" x14ac:dyDescent="0.25">
      <c r="A3202" s="6" t="s">
        <v>14</v>
      </c>
      <c r="B3202" s="6">
        <v>1185732</v>
      </c>
      <c r="C3202" s="7">
        <v>44334</v>
      </c>
      <c r="D3202" s="6" t="s">
        <v>33</v>
      </c>
      <c r="E3202" s="6" t="s">
        <v>112</v>
      </c>
      <c r="F3202" s="6" t="s">
        <v>113</v>
      </c>
      <c r="G3202" s="6" t="s">
        <v>21</v>
      </c>
      <c r="H3202" s="8">
        <v>0.44999999999999996</v>
      </c>
      <c r="I3202" s="9">
        <v>2250</v>
      </c>
      <c r="J3202" s="10">
        <v>1012.4999999999999</v>
      </c>
      <c r="K3202" s="10">
        <v>405</v>
      </c>
      <c r="L3202" s="11">
        <v>0.4</v>
      </c>
      <c r="M3202" s="28">
        <v>607.49999999999989</v>
      </c>
    </row>
    <row r="3203" spans="1:13" ht="15.75" customHeight="1" x14ac:dyDescent="0.25">
      <c r="A3203" s="6" t="s">
        <v>14</v>
      </c>
      <c r="B3203" s="6">
        <v>1185732</v>
      </c>
      <c r="C3203" s="7">
        <v>44334</v>
      </c>
      <c r="D3203" s="6" t="s">
        <v>33</v>
      </c>
      <c r="E3203" s="6" t="s">
        <v>112</v>
      </c>
      <c r="F3203" s="6" t="s">
        <v>113</v>
      </c>
      <c r="G3203" s="6" t="s">
        <v>22</v>
      </c>
      <c r="H3203" s="8">
        <v>0.54999999999999993</v>
      </c>
      <c r="I3203" s="9">
        <v>3500</v>
      </c>
      <c r="J3203" s="10">
        <v>1924.9999999999998</v>
      </c>
      <c r="K3203" s="10">
        <v>770</v>
      </c>
      <c r="L3203" s="11">
        <v>0.4</v>
      </c>
      <c r="M3203" s="28">
        <v>1154.9999999999998</v>
      </c>
    </row>
    <row r="3204" spans="1:13" ht="15.75" customHeight="1" x14ac:dyDescent="0.25">
      <c r="A3204" s="6" t="s">
        <v>14</v>
      </c>
      <c r="B3204" s="6">
        <v>1185732</v>
      </c>
      <c r="C3204" s="7">
        <v>44364</v>
      </c>
      <c r="D3204" s="6" t="s">
        <v>33</v>
      </c>
      <c r="E3204" s="6" t="s">
        <v>112</v>
      </c>
      <c r="F3204" s="6" t="s">
        <v>113</v>
      </c>
      <c r="G3204" s="6" t="s">
        <v>17</v>
      </c>
      <c r="H3204" s="8">
        <v>0.45</v>
      </c>
      <c r="I3204" s="9">
        <v>6000</v>
      </c>
      <c r="J3204" s="10">
        <v>2700</v>
      </c>
      <c r="K3204" s="10">
        <v>1080</v>
      </c>
      <c r="L3204" s="11">
        <v>0.4</v>
      </c>
      <c r="M3204" s="28">
        <v>1620</v>
      </c>
    </row>
    <row r="3205" spans="1:13" ht="15.75" customHeight="1" x14ac:dyDescent="0.25">
      <c r="A3205" s="6" t="s">
        <v>14</v>
      </c>
      <c r="B3205" s="6">
        <v>1185732</v>
      </c>
      <c r="C3205" s="7">
        <v>44364</v>
      </c>
      <c r="D3205" s="6" t="s">
        <v>33</v>
      </c>
      <c r="E3205" s="6" t="s">
        <v>112</v>
      </c>
      <c r="F3205" s="6" t="s">
        <v>113</v>
      </c>
      <c r="G3205" s="6" t="s">
        <v>18</v>
      </c>
      <c r="H3205" s="8">
        <v>0.40000000000000008</v>
      </c>
      <c r="I3205" s="9">
        <v>4250</v>
      </c>
      <c r="J3205" s="10">
        <v>1700.0000000000002</v>
      </c>
      <c r="K3205" s="10">
        <v>680.00000000000011</v>
      </c>
      <c r="L3205" s="11">
        <v>0.4</v>
      </c>
      <c r="M3205" s="28">
        <v>1020.0000000000001</v>
      </c>
    </row>
    <row r="3206" spans="1:13" ht="15.75" customHeight="1" x14ac:dyDescent="0.25">
      <c r="A3206" s="6" t="s">
        <v>14</v>
      </c>
      <c r="B3206" s="6">
        <v>1185732</v>
      </c>
      <c r="C3206" s="7">
        <v>44364</v>
      </c>
      <c r="D3206" s="6" t="s">
        <v>33</v>
      </c>
      <c r="E3206" s="6" t="s">
        <v>112</v>
      </c>
      <c r="F3206" s="6" t="s">
        <v>113</v>
      </c>
      <c r="G3206" s="6" t="s">
        <v>19</v>
      </c>
      <c r="H3206" s="8">
        <v>0.35000000000000003</v>
      </c>
      <c r="I3206" s="9">
        <v>3000</v>
      </c>
      <c r="J3206" s="10">
        <v>1050</v>
      </c>
      <c r="K3206" s="10">
        <v>420</v>
      </c>
      <c r="L3206" s="11">
        <v>0.4</v>
      </c>
      <c r="M3206" s="28">
        <v>630</v>
      </c>
    </row>
    <row r="3207" spans="1:13" ht="15.75" customHeight="1" x14ac:dyDescent="0.25">
      <c r="A3207" s="6" t="s">
        <v>14</v>
      </c>
      <c r="B3207" s="6">
        <v>1185732</v>
      </c>
      <c r="C3207" s="7">
        <v>44364</v>
      </c>
      <c r="D3207" s="6" t="s">
        <v>33</v>
      </c>
      <c r="E3207" s="6" t="s">
        <v>112</v>
      </c>
      <c r="F3207" s="6" t="s">
        <v>113</v>
      </c>
      <c r="G3207" s="6" t="s">
        <v>20</v>
      </c>
      <c r="H3207" s="8">
        <v>0.35000000000000003</v>
      </c>
      <c r="I3207" s="9">
        <v>2750</v>
      </c>
      <c r="J3207" s="10">
        <v>962.50000000000011</v>
      </c>
      <c r="K3207" s="10">
        <v>385.00000000000006</v>
      </c>
      <c r="L3207" s="11">
        <v>0.4</v>
      </c>
      <c r="M3207" s="28">
        <v>577.5</v>
      </c>
    </row>
    <row r="3208" spans="1:13" ht="15.75" customHeight="1" x14ac:dyDescent="0.25">
      <c r="A3208" s="6" t="s">
        <v>14</v>
      </c>
      <c r="B3208" s="6">
        <v>1185732</v>
      </c>
      <c r="C3208" s="7">
        <v>44364</v>
      </c>
      <c r="D3208" s="6" t="s">
        <v>33</v>
      </c>
      <c r="E3208" s="6" t="s">
        <v>112</v>
      </c>
      <c r="F3208" s="6" t="s">
        <v>113</v>
      </c>
      <c r="G3208" s="6" t="s">
        <v>21</v>
      </c>
      <c r="H3208" s="8">
        <v>0.45</v>
      </c>
      <c r="I3208" s="9">
        <v>2750</v>
      </c>
      <c r="J3208" s="10">
        <v>1237.5</v>
      </c>
      <c r="K3208" s="10">
        <v>495</v>
      </c>
      <c r="L3208" s="11">
        <v>0.4</v>
      </c>
      <c r="M3208" s="28">
        <v>742.5</v>
      </c>
    </row>
    <row r="3209" spans="1:13" ht="15.75" customHeight="1" x14ac:dyDescent="0.25">
      <c r="A3209" s="6" t="s">
        <v>14</v>
      </c>
      <c r="B3209" s="6">
        <v>1185732</v>
      </c>
      <c r="C3209" s="7">
        <v>44364</v>
      </c>
      <c r="D3209" s="6" t="s">
        <v>33</v>
      </c>
      <c r="E3209" s="6" t="s">
        <v>112</v>
      </c>
      <c r="F3209" s="6" t="s">
        <v>113</v>
      </c>
      <c r="G3209" s="6" t="s">
        <v>22</v>
      </c>
      <c r="H3209" s="8">
        <v>0.65000000000000013</v>
      </c>
      <c r="I3209" s="9">
        <v>4250</v>
      </c>
      <c r="J3209" s="10">
        <v>2762.5000000000005</v>
      </c>
      <c r="K3209" s="10">
        <v>1105.0000000000002</v>
      </c>
      <c r="L3209" s="11">
        <v>0.4</v>
      </c>
      <c r="M3209" s="28">
        <v>1657.5000000000002</v>
      </c>
    </row>
    <row r="3210" spans="1:13" ht="15.75" customHeight="1" x14ac:dyDescent="0.25">
      <c r="A3210" s="6" t="s">
        <v>14</v>
      </c>
      <c r="B3210" s="6">
        <v>1185732</v>
      </c>
      <c r="C3210" s="7">
        <v>44393</v>
      </c>
      <c r="D3210" s="6" t="s">
        <v>33</v>
      </c>
      <c r="E3210" s="6" t="s">
        <v>112</v>
      </c>
      <c r="F3210" s="6" t="s">
        <v>113</v>
      </c>
      <c r="G3210" s="6" t="s">
        <v>17</v>
      </c>
      <c r="H3210" s="8">
        <v>0.60000000000000009</v>
      </c>
      <c r="I3210" s="9">
        <v>6500</v>
      </c>
      <c r="J3210" s="10">
        <v>3900.0000000000005</v>
      </c>
      <c r="K3210" s="10">
        <v>1560.0000000000002</v>
      </c>
      <c r="L3210" s="11">
        <v>0.4</v>
      </c>
      <c r="M3210" s="28">
        <v>2340</v>
      </c>
    </row>
    <row r="3211" spans="1:13" ht="15.75" customHeight="1" x14ac:dyDescent="0.25">
      <c r="A3211" s="6" t="s">
        <v>14</v>
      </c>
      <c r="B3211" s="6">
        <v>1185732</v>
      </c>
      <c r="C3211" s="7">
        <v>44393</v>
      </c>
      <c r="D3211" s="6" t="s">
        <v>33</v>
      </c>
      <c r="E3211" s="6" t="s">
        <v>112</v>
      </c>
      <c r="F3211" s="6" t="s">
        <v>113</v>
      </c>
      <c r="G3211" s="6" t="s">
        <v>18</v>
      </c>
      <c r="H3211" s="8">
        <v>0.55000000000000016</v>
      </c>
      <c r="I3211" s="9">
        <v>4000</v>
      </c>
      <c r="J3211" s="10">
        <v>2200.0000000000005</v>
      </c>
      <c r="K3211" s="10">
        <v>880.00000000000023</v>
      </c>
      <c r="L3211" s="11">
        <v>0.4</v>
      </c>
      <c r="M3211" s="28">
        <v>1320.0000000000002</v>
      </c>
    </row>
    <row r="3212" spans="1:13" ht="15.75" customHeight="1" x14ac:dyDescent="0.25">
      <c r="A3212" s="6" t="s">
        <v>14</v>
      </c>
      <c r="B3212" s="6">
        <v>1185732</v>
      </c>
      <c r="C3212" s="7">
        <v>44393</v>
      </c>
      <c r="D3212" s="6" t="s">
        <v>33</v>
      </c>
      <c r="E3212" s="6" t="s">
        <v>112</v>
      </c>
      <c r="F3212" s="6" t="s">
        <v>113</v>
      </c>
      <c r="G3212" s="6" t="s">
        <v>19</v>
      </c>
      <c r="H3212" s="8">
        <v>0.5</v>
      </c>
      <c r="I3212" s="9">
        <v>3250</v>
      </c>
      <c r="J3212" s="10">
        <v>1625</v>
      </c>
      <c r="K3212" s="10">
        <v>650</v>
      </c>
      <c r="L3212" s="11">
        <v>0.4</v>
      </c>
      <c r="M3212" s="28">
        <v>975</v>
      </c>
    </row>
    <row r="3213" spans="1:13" ht="15.75" customHeight="1" x14ac:dyDescent="0.25">
      <c r="A3213" s="6" t="s">
        <v>14</v>
      </c>
      <c r="B3213" s="6">
        <v>1185732</v>
      </c>
      <c r="C3213" s="7">
        <v>44393</v>
      </c>
      <c r="D3213" s="6" t="s">
        <v>33</v>
      </c>
      <c r="E3213" s="6" t="s">
        <v>112</v>
      </c>
      <c r="F3213" s="6" t="s">
        <v>113</v>
      </c>
      <c r="G3213" s="6" t="s">
        <v>20</v>
      </c>
      <c r="H3213" s="8">
        <v>0.5</v>
      </c>
      <c r="I3213" s="9">
        <v>2750</v>
      </c>
      <c r="J3213" s="10">
        <v>1375</v>
      </c>
      <c r="K3213" s="10">
        <v>550</v>
      </c>
      <c r="L3213" s="11">
        <v>0.4</v>
      </c>
      <c r="M3213" s="28">
        <v>825</v>
      </c>
    </row>
    <row r="3214" spans="1:13" ht="15.75" customHeight="1" x14ac:dyDescent="0.25">
      <c r="A3214" s="6" t="s">
        <v>14</v>
      </c>
      <c r="B3214" s="6">
        <v>1185732</v>
      </c>
      <c r="C3214" s="7">
        <v>44393</v>
      </c>
      <c r="D3214" s="6" t="s">
        <v>33</v>
      </c>
      <c r="E3214" s="6" t="s">
        <v>112</v>
      </c>
      <c r="F3214" s="6" t="s">
        <v>113</v>
      </c>
      <c r="G3214" s="6" t="s">
        <v>21</v>
      </c>
      <c r="H3214" s="8">
        <v>0.60000000000000009</v>
      </c>
      <c r="I3214" s="9">
        <v>3000</v>
      </c>
      <c r="J3214" s="10">
        <v>1800.0000000000002</v>
      </c>
      <c r="K3214" s="10">
        <v>720.00000000000011</v>
      </c>
      <c r="L3214" s="11">
        <v>0.4</v>
      </c>
      <c r="M3214" s="28">
        <v>1080</v>
      </c>
    </row>
    <row r="3215" spans="1:13" ht="15.75" customHeight="1" x14ac:dyDescent="0.25">
      <c r="A3215" s="6" t="s">
        <v>14</v>
      </c>
      <c r="B3215" s="6">
        <v>1185732</v>
      </c>
      <c r="C3215" s="7">
        <v>44393</v>
      </c>
      <c r="D3215" s="6" t="s">
        <v>33</v>
      </c>
      <c r="E3215" s="6" t="s">
        <v>112</v>
      </c>
      <c r="F3215" s="6" t="s">
        <v>113</v>
      </c>
      <c r="G3215" s="6" t="s">
        <v>22</v>
      </c>
      <c r="H3215" s="8">
        <v>0.65000000000000013</v>
      </c>
      <c r="I3215" s="9">
        <v>4750</v>
      </c>
      <c r="J3215" s="10">
        <v>3087.5000000000005</v>
      </c>
      <c r="K3215" s="10">
        <v>1235.0000000000002</v>
      </c>
      <c r="L3215" s="11">
        <v>0.4</v>
      </c>
      <c r="M3215" s="28">
        <v>1852.5000000000002</v>
      </c>
    </row>
    <row r="3216" spans="1:13" ht="15.75" customHeight="1" x14ac:dyDescent="0.25">
      <c r="A3216" s="6" t="s">
        <v>14</v>
      </c>
      <c r="B3216" s="6">
        <v>1185732</v>
      </c>
      <c r="C3216" s="7">
        <v>44425</v>
      </c>
      <c r="D3216" s="6" t="s">
        <v>33</v>
      </c>
      <c r="E3216" s="6" t="s">
        <v>112</v>
      </c>
      <c r="F3216" s="6" t="s">
        <v>113</v>
      </c>
      <c r="G3216" s="6" t="s">
        <v>17</v>
      </c>
      <c r="H3216" s="8">
        <v>0.5</v>
      </c>
      <c r="I3216" s="9">
        <v>5250</v>
      </c>
      <c r="J3216" s="10">
        <v>2625</v>
      </c>
      <c r="K3216" s="10">
        <v>1050</v>
      </c>
      <c r="L3216" s="11">
        <v>0.4</v>
      </c>
      <c r="M3216" s="28">
        <v>1575</v>
      </c>
    </row>
    <row r="3217" spans="1:13" ht="15.75" customHeight="1" x14ac:dyDescent="0.25">
      <c r="A3217" s="6" t="s">
        <v>14</v>
      </c>
      <c r="B3217" s="6">
        <v>1185732</v>
      </c>
      <c r="C3217" s="7">
        <v>44425</v>
      </c>
      <c r="D3217" s="6" t="s">
        <v>33</v>
      </c>
      <c r="E3217" s="6" t="s">
        <v>112</v>
      </c>
      <c r="F3217" s="6" t="s">
        <v>113</v>
      </c>
      <c r="G3217" s="6" t="s">
        <v>18</v>
      </c>
      <c r="H3217" s="8">
        <v>0.45000000000000007</v>
      </c>
      <c r="I3217" s="9">
        <v>3000</v>
      </c>
      <c r="J3217" s="10">
        <v>1350.0000000000002</v>
      </c>
      <c r="K3217" s="10">
        <v>540.00000000000011</v>
      </c>
      <c r="L3217" s="11">
        <v>0.4</v>
      </c>
      <c r="M3217" s="28">
        <v>810.00000000000011</v>
      </c>
    </row>
    <row r="3218" spans="1:13" ht="15.75" customHeight="1" x14ac:dyDescent="0.25">
      <c r="A3218" s="6" t="s">
        <v>14</v>
      </c>
      <c r="B3218" s="6">
        <v>1185732</v>
      </c>
      <c r="C3218" s="7">
        <v>44425</v>
      </c>
      <c r="D3218" s="6" t="s">
        <v>33</v>
      </c>
      <c r="E3218" s="6" t="s">
        <v>112</v>
      </c>
      <c r="F3218" s="6" t="s">
        <v>113</v>
      </c>
      <c r="G3218" s="6" t="s">
        <v>19</v>
      </c>
      <c r="H3218" s="8">
        <v>0.4</v>
      </c>
      <c r="I3218" s="9">
        <v>3000</v>
      </c>
      <c r="J3218" s="10">
        <v>1200</v>
      </c>
      <c r="K3218" s="10">
        <v>480</v>
      </c>
      <c r="L3218" s="11">
        <v>0.4</v>
      </c>
      <c r="M3218" s="28">
        <v>720</v>
      </c>
    </row>
    <row r="3219" spans="1:13" ht="15.75" customHeight="1" x14ac:dyDescent="0.25">
      <c r="A3219" s="6" t="s">
        <v>14</v>
      </c>
      <c r="B3219" s="6">
        <v>1185732</v>
      </c>
      <c r="C3219" s="7">
        <v>44425</v>
      </c>
      <c r="D3219" s="6" t="s">
        <v>33</v>
      </c>
      <c r="E3219" s="6" t="s">
        <v>112</v>
      </c>
      <c r="F3219" s="6" t="s">
        <v>113</v>
      </c>
      <c r="G3219" s="6" t="s">
        <v>20</v>
      </c>
      <c r="H3219" s="8">
        <v>0.4</v>
      </c>
      <c r="I3219" s="9">
        <v>2750</v>
      </c>
      <c r="J3219" s="10">
        <v>1100</v>
      </c>
      <c r="K3219" s="10">
        <v>440</v>
      </c>
      <c r="L3219" s="11">
        <v>0.4</v>
      </c>
      <c r="M3219" s="28">
        <v>660</v>
      </c>
    </row>
    <row r="3220" spans="1:13" ht="15.75" customHeight="1" x14ac:dyDescent="0.25">
      <c r="A3220" s="6" t="s">
        <v>14</v>
      </c>
      <c r="B3220" s="6">
        <v>1185732</v>
      </c>
      <c r="C3220" s="7">
        <v>44425</v>
      </c>
      <c r="D3220" s="6" t="s">
        <v>33</v>
      </c>
      <c r="E3220" s="6" t="s">
        <v>112</v>
      </c>
      <c r="F3220" s="6" t="s">
        <v>113</v>
      </c>
      <c r="G3220" s="6" t="s">
        <v>21</v>
      </c>
      <c r="H3220" s="8">
        <v>0.5</v>
      </c>
      <c r="I3220" s="9">
        <v>2500</v>
      </c>
      <c r="J3220" s="10">
        <v>1250</v>
      </c>
      <c r="K3220" s="10">
        <v>500</v>
      </c>
      <c r="L3220" s="11">
        <v>0.4</v>
      </c>
      <c r="M3220" s="28">
        <v>750</v>
      </c>
    </row>
    <row r="3221" spans="1:13" ht="15.75" customHeight="1" x14ac:dyDescent="0.25">
      <c r="A3221" s="6" t="s">
        <v>14</v>
      </c>
      <c r="B3221" s="6">
        <v>1185732</v>
      </c>
      <c r="C3221" s="7">
        <v>44425</v>
      </c>
      <c r="D3221" s="6" t="s">
        <v>33</v>
      </c>
      <c r="E3221" s="6" t="s">
        <v>112</v>
      </c>
      <c r="F3221" s="6" t="s">
        <v>113</v>
      </c>
      <c r="G3221" s="6" t="s">
        <v>22</v>
      </c>
      <c r="H3221" s="8">
        <v>0.55000000000000004</v>
      </c>
      <c r="I3221" s="9">
        <v>4250</v>
      </c>
      <c r="J3221" s="10">
        <v>2337.5</v>
      </c>
      <c r="K3221" s="10">
        <v>935</v>
      </c>
      <c r="L3221" s="11">
        <v>0.4</v>
      </c>
      <c r="M3221" s="28">
        <v>1402.5</v>
      </c>
    </row>
    <row r="3222" spans="1:13" ht="15.75" customHeight="1" x14ac:dyDescent="0.25">
      <c r="A3222" s="6" t="s">
        <v>14</v>
      </c>
      <c r="B3222" s="6">
        <v>1185732</v>
      </c>
      <c r="C3222" s="7">
        <v>44457</v>
      </c>
      <c r="D3222" s="6" t="s">
        <v>33</v>
      </c>
      <c r="E3222" s="6" t="s">
        <v>112</v>
      </c>
      <c r="F3222" s="6" t="s">
        <v>113</v>
      </c>
      <c r="G3222" s="6" t="s">
        <v>17</v>
      </c>
      <c r="H3222" s="8">
        <v>0.35000000000000003</v>
      </c>
      <c r="I3222" s="9">
        <v>5500</v>
      </c>
      <c r="J3222" s="10">
        <v>1925.0000000000002</v>
      </c>
      <c r="K3222" s="10">
        <v>770.00000000000011</v>
      </c>
      <c r="L3222" s="11">
        <v>0.4</v>
      </c>
      <c r="M3222" s="28">
        <v>1155</v>
      </c>
    </row>
    <row r="3223" spans="1:13" ht="15.75" customHeight="1" x14ac:dyDescent="0.25">
      <c r="A3223" s="6" t="s">
        <v>14</v>
      </c>
      <c r="B3223" s="6">
        <v>1185732</v>
      </c>
      <c r="C3223" s="7">
        <v>44457</v>
      </c>
      <c r="D3223" s="6" t="s">
        <v>33</v>
      </c>
      <c r="E3223" s="6" t="s">
        <v>112</v>
      </c>
      <c r="F3223" s="6" t="s">
        <v>113</v>
      </c>
      <c r="G3223" s="6" t="s">
        <v>18</v>
      </c>
      <c r="H3223" s="8">
        <v>0.3000000000000001</v>
      </c>
      <c r="I3223" s="9">
        <v>3500</v>
      </c>
      <c r="J3223" s="10">
        <v>1050.0000000000005</v>
      </c>
      <c r="K3223" s="10">
        <v>420.00000000000023</v>
      </c>
      <c r="L3223" s="11">
        <v>0.4</v>
      </c>
      <c r="M3223" s="28">
        <v>630.00000000000023</v>
      </c>
    </row>
    <row r="3224" spans="1:13" ht="15.75" customHeight="1" x14ac:dyDescent="0.25">
      <c r="A3224" s="6" t="s">
        <v>14</v>
      </c>
      <c r="B3224" s="6">
        <v>1185732</v>
      </c>
      <c r="C3224" s="7">
        <v>44457</v>
      </c>
      <c r="D3224" s="6" t="s">
        <v>33</v>
      </c>
      <c r="E3224" s="6" t="s">
        <v>112</v>
      </c>
      <c r="F3224" s="6" t="s">
        <v>113</v>
      </c>
      <c r="G3224" s="6" t="s">
        <v>19</v>
      </c>
      <c r="H3224" s="8">
        <v>0.25000000000000006</v>
      </c>
      <c r="I3224" s="9">
        <v>2500</v>
      </c>
      <c r="J3224" s="10">
        <v>625.00000000000011</v>
      </c>
      <c r="K3224" s="10">
        <v>250.00000000000006</v>
      </c>
      <c r="L3224" s="11">
        <v>0.4</v>
      </c>
      <c r="M3224" s="28">
        <v>375.00000000000006</v>
      </c>
    </row>
    <row r="3225" spans="1:13" ht="15.75" customHeight="1" x14ac:dyDescent="0.25">
      <c r="A3225" s="6" t="s">
        <v>14</v>
      </c>
      <c r="B3225" s="6">
        <v>1185732</v>
      </c>
      <c r="C3225" s="7">
        <v>44457</v>
      </c>
      <c r="D3225" s="6" t="s">
        <v>33</v>
      </c>
      <c r="E3225" s="6" t="s">
        <v>112</v>
      </c>
      <c r="F3225" s="6" t="s">
        <v>113</v>
      </c>
      <c r="G3225" s="6" t="s">
        <v>20</v>
      </c>
      <c r="H3225" s="8">
        <v>0.25000000000000006</v>
      </c>
      <c r="I3225" s="9">
        <v>2250</v>
      </c>
      <c r="J3225" s="10">
        <v>562.50000000000011</v>
      </c>
      <c r="K3225" s="10">
        <v>225.00000000000006</v>
      </c>
      <c r="L3225" s="11">
        <v>0.4</v>
      </c>
      <c r="M3225" s="28">
        <v>337.50000000000006</v>
      </c>
    </row>
    <row r="3226" spans="1:13" ht="15.75" customHeight="1" x14ac:dyDescent="0.25">
      <c r="A3226" s="6" t="s">
        <v>14</v>
      </c>
      <c r="B3226" s="6">
        <v>1185732</v>
      </c>
      <c r="C3226" s="7">
        <v>44457</v>
      </c>
      <c r="D3226" s="6" t="s">
        <v>33</v>
      </c>
      <c r="E3226" s="6" t="s">
        <v>112</v>
      </c>
      <c r="F3226" s="6" t="s">
        <v>113</v>
      </c>
      <c r="G3226" s="6" t="s">
        <v>21</v>
      </c>
      <c r="H3226" s="8">
        <v>0.35000000000000003</v>
      </c>
      <c r="I3226" s="9">
        <v>2250</v>
      </c>
      <c r="J3226" s="10">
        <v>787.50000000000011</v>
      </c>
      <c r="K3226" s="10">
        <v>315.00000000000006</v>
      </c>
      <c r="L3226" s="11">
        <v>0.4</v>
      </c>
      <c r="M3226" s="28">
        <v>472.50000000000006</v>
      </c>
    </row>
    <row r="3227" spans="1:13" ht="15.75" customHeight="1" x14ac:dyDescent="0.25">
      <c r="A3227" s="6" t="s">
        <v>14</v>
      </c>
      <c r="B3227" s="6">
        <v>1185732</v>
      </c>
      <c r="C3227" s="7">
        <v>44457</v>
      </c>
      <c r="D3227" s="6" t="s">
        <v>33</v>
      </c>
      <c r="E3227" s="6" t="s">
        <v>112</v>
      </c>
      <c r="F3227" s="6" t="s">
        <v>113</v>
      </c>
      <c r="G3227" s="6" t="s">
        <v>22</v>
      </c>
      <c r="H3227" s="8">
        <v>0.4</v>
      </c>
      <c r="I3227" s="9">
        <v>3000</v>
      </c>
      <c r="J3227" s="10">
        <v>1200</v>
      </c>
      <c r="K3227" s="10">
        <v>480</v>
      </c>
      <c r="L3227" s="11">
        <v>0.4</v>
      </c>
      <c r="M3227" s="28">
        <v>720</v>
      </c>
    </row>
    <row r="3228" spans="1:13" ht="15.75" customHeight="1" x14ac:dyDescent="0.25">
      <c r="A3228" s="6" t="s">
        <v>14</v>
      </c>
      <c r="B3228" s="6">
        <v>1185732</v>
      </c>
      <c r="C3228" s="7">
        <v>44486</v>
      </c>
      <c r="D3228" s="6" t="s">
        <v>33</v>
      </c>
      <c r="E3228" s="6" t="s">
        <v>112</v>
      </c>
      <c r="F3228" s="6" t="s">
        <v>113</v>
      </c>
      <c r="G3228" s="6" t="s">
        <v>17</v>
      </c>
      <c r="H3228" s="8">
        <v>0.44999999999999996</v>
      </c>
      <c r="I3228" s="9">
        <v>4250</v>
      </c>
      <c r="J3228" s="10">
        <v>1912.4999999999998</v>
      </c>
      <c r="K3228" s="10">
        <v>765</v>
      </c>
      <c r="L3228" s="11">
        <v>0.4</v>
      </c>
      <c r="M3228" s="28">
        <v>1147.4999999999998</v>
      </c>
    </row>
    <row r="3229" spans="1:13" ht="15.75" customHeight="1" x14ac:dyDescent="0.25">
      <c r="A3229" s="6" t="s">
        <v>14</v>
      </c>
      <c r="B3229" s="6">
        <v>1185732</v>
      </c>
      <c r="C3229" s="7">
        <v>44486</v>
      </c>
      <c r="D3229" s="6" t="s">
        <v>33</v>
      </c>
      <c r="E3229" s="6" t="s">
        <v>112</v>
      </c>
      <c r="F3229" s="6" t="s">
        <v>113</v>
      </c>
      <c r="G3229" s="6" t="s">
        <v>18</v>
      </c>
      <c r="H3229" s="8">
        <v>0.35000000000000003</v>
      </c>
      <c r="I3229" s="9">
        <v>2750</v>
      </c>
      <c r="J3229" s="10">
        <v>962.50000000000011</v>
      </c>
      <c r="K3229" s="10">
        <v>385.00000000000006</v>
      </c>
      <c r="L3229" s="11">
        <v>0.4</v>
      </c>
      <c r="M3229" s="28">
        <v>577.5</v>
      </c>
    </row>
    <row r="3230" spans="1:13" ht="15.75" customHeight="1" x14ac:dyDescent="0.25">
      <c r="A3230" s="6" t="s">
        <v>14</v>
      </c>
      <c r="B3230" s="6">
        <v>1185732</v>
      </c>
      <c r="C3230" s="7">
        <v>44486</v>
      </c>
      <c r="D3230" s="6" t="s">
        <v>33</v>
      </c>
      <c r="E3230" s="6" t="s">
        <v>112</v>
      </c>
      <c r="F3230" s="6" t="s">
        <v>113</v>
      </c>
      <c r="G3230" s="6" t="s">
        <v>19</v>
      </c>
      <c r="H3230" s="8">
        <v>0.35000000000000003</v>
      </c>
      <c r="I3230" s="9">
        <v>1750</v>
      </c>
      <c r="J3230" s="10">
        <v>612.50000000000011</v>
      </c>
      <c r="K3230" s="10">
        <v>245.00000000000006</v>
      </c>
      <c r="L3230" s="11">
        <v>0.4</v>
      </c>
      <c r="M3230" s="28">
        <v>367.50000000000006</v>
      </c>
    </row>
    <row r="3231" spans="1:13" ht="15.75" customHeight="1" x14ac:dyDescent="0.25">
      <c r="A3231" s="6" t="s">
        <v>14</v>
      </c>
      <c r="B3231" s="6">
        <v>1185732</v>
      </c>
      <c r="C3231" s="7">
        <v>44486</v>
      </c>
      <c r="D3231" s="6" t="s">
        <v>33</v>
      </c>
      <c r="E3231" s="6" t="s">
        <v>112</v>
      </c>
      <c r="F3231" s="6" t="s">
        <v>113</v>
      </c>
      <c r="G3231" s="6" t="s">
        <v>20</v>
      </c>
      <c r="H3231" s="8">
        <v>0.35000000000000003</v>
      </c>
      <c r="I3231" s="9">
        <v>1750</v>
      </c>
      <c r="J3231" s="10">
        <v>612.50000000000011</v>
      </c>
      <c r="K3231" s="10">
        <v>245.00000000000006</v>
      </c>
      <c r="L3231" s="11">
        <v>0.4</v>
      </c>
      <c r="M3231" s="28">
        <v>367.50000000000006</v>
      </c>
    </row>
    <row r="3232" spans="1:13" ht="15.75" customHeight="1" x14ac:dyDescent="0.25">
      <c r="A3232" s="6" t="s">
        <v>14</v>
      </c>
      <c r="B3232" s="6">
        <v>1185732</v>
      </c>
      <c r="C3232" s="7">
        <v>44486</v>
      </c>
      <c r="D3232" s="6" t="s">
        <v>33</v>
      </c>
      <c r="E3232" s="6" t="s">
        <v>112</v>
      </c>
      <c r="F3232" s="6" t="s">
        <v>113</v>
      </c>
      <c r="G3232" s="6" t="s">
        <v>21</v>
      </c>
      <c r="H3232" s="8">
        <v>0.44999999999999996</v>
      </c>
      <c r="I3232" s="9">
        <v>1750</v>
      </c>
      <c r="J3232" s="10">
        <v>787.49999999999989</v>
      </c>
      <c r="K3232" s="10">
        <v>315</v>
      </c>
      <c r="L3232" s="11">
        <v>0.4</v>
      </c>
      <c r="M3232" s="28">
        <v>472.49999999999989</v>
      </c>
    </row>
    <row r="3233" spans="1:13" ht="15.75" customHeight="1" x14ac:dyDescent="0.25">
      <c r="A3233" s="6" t="s">
        <v>14</v>
      </c>
      <c r="B3233" s="6">
        <v>1185732</v>
      </c>
      <c r="C3233" s="7">
        <v>44486</v>
      </c>
      <c r="D3233" s="6" t="s">
        <v>33</v>
      </c>
      <c r="E3233" s="6" t="s">
        <v>112</v>
      </c>
      <c r="F3233" s="6" t="s">
        <v>113</v>
      </c>
      <c r="G3233" s="6" t="s">
        <v>22</v>
      </c>
      <c r="H3233" s="8">
        <v>0.49999999999999983</v>
      </c>
      <c r="I3233" s="9">
        <v>3000</v>
      </c>
      <c r="J3233" s="10">
        <v>1499.9999999999995</v>
      </c>
      <c r="K3233" s="10">
        <v>599.99999999999989</v>
      </c>
      <c r="L3233" s="11">
        <v>0.4</v>
      </c>
      <c r="M3233" s="28">
        <v>899.99999999999966</v>
      </c>
    </row>
    <row r="3234" spans="1:13" ht="15.75" customHeight="1" x14ac:dyDescent="0.25">
      <c r="A3234" s="6" t="s">
        <v>14</v>
      </c>
      <c r="B3234" s="6">
        <v>1185732</v>
      </c>
      <c r="C3234" s="7">
        <v>44517</v>
      </c>
      <c r="D3234" s="6" t="s">
        <v>33</v>
      </c>
      <c r="E3234" s="6" t="s">
        <v>112</v>
      </c>
      <c r="F3234" s="6" t="s">
        <v>113</v>
      </c>
      <c r="G3234" s="6" t="s">
        <v>17</v>
      </c>
      <c r="H3234" s="8">
        <v>0.44999999999999996</v>
      </c>
      <c r="I3234" s="9">
        <v>4500</v>
      </c>
      <c r="J3234" s="10">
        <v>2024.9999999999998</v>
      </c>
      <c r="K3234" s="10">
        <v>810</v>
      </c>
      <c r="L3234" s="11">
        <v>0.4</v>
      </c>
      <c r="M3234" s="28">
        <v>1214.9999999999998</v>
      </c>
    </row>
    <row r="3235" spans="1:13" ht="15.75" customHeight="1" x14ac:dyDescent="0.25">
      <c r="A3235" s="6" t="s">
        <v>14</v>
      </c>
      <c r="B3235" s="6">
        <v>1185732</v>
      </c>
      <c r="C3235" s="7">
        <v>44517</v>
      </c>
      <c r="D3235" s="6" t="s">
        <v>33</v>
      </c>
      <c r="E3235" s="6" t="s">
        <v>112</v>
      </c>
      <c r="F3235" s="6" t="s">
        <v>113</v>
      </c>
      <c r="G3235" s="6" t="s">
        <v>18</v>
      </c>
      <c r="H3235" s="8">
        <v>0.35000000000000003</v>
      </c>
      <c r="I3235" s="9">
        <v>3500</v>
      </c>
      <c r="J3235" s="10">
        <v>1225.0000000000002</v>
      </c>
      <c r="K3235" s="10">
        <v>490.00000000000011</v>
      </c>
      <c r="L3235" s="11">
        <v>0.4</v>
      </c>
      <c r="M3235" s="28">
        <v>735.00000000000011</v>
      </c>
    </row>
    <row r="3236" spans="1:13" ht="15.75" customHeight="1" x14ac:dyDescent="0.25">
      <c r="A3236" s="6" t="s">
        <v>14</v>
      </c>
      <c r="B3236" s="6">
        <v>1185732</v>
      </c>
      <c r="C3236" s="7">
        <v>44517</v>
      </c>
      <c r="D3236" s="6" t="s">
        <v>33</v>
      </c>
      <c r="E3236" s="6" t="s">
        <v>112</v>
      </c>
      <c r="F3236" s="6" t="s">
        <v>113</v>
      </c>
      <c r="G3236" s="6" t="s">
        <v>19</v>
      </c>
      <c r="H3236" s="8">
        <v>0.35000000000000003</v>
      </c>
      <c r="I3236" s="9">
        <v>2950</v>
      </c>
      <c r="J3236" s="10">
        <v>1032.5</v>
      </c>
      <c r="K3236" s="10">
        <v>413</v>
      </c>
      <c r="L3236" s="11">
        <v>0.4</v>
      </c>
      <c r="M3236" s="28">
        <v>619.5</v>
      </c>
    </row>
    <row r="3237" spans="1:13" ht="15.75" customHeight="1" x14ac:dyDescent="0.25">
      <c r="A3237" s="6" t="s">
        <v>14</v>
      </c>
      <c r="B3237" s="6">
        <v>1185732</v>
      </c>
      <c r="C3237" s="7">
        <v>44517</v>
      </c>
      <c r="D3237" s="6" t="s">
        <v>33</v>
      </c>
      <c r="E3237" s="6" t="s">
        <v>112</v>
      </c>
      <c r="F3237" s="6" t="s">
        <v>113</v>
      </c>
      <c r="G3237" s="6" t="s">
        <v>20</v>
      </c>
      <c r="H3237" s="8">
        <v>0.4</v>
      </c>
      <c r="I3237" s="9">
        <v>3250</v>
      </c>
      <c r="J3237" s="10">
        <v>1300</v>
      </c>
      <c r="K3237" s="10">
        <v>520</v>
      </c>
      <c r="L3237" s="11">
        <v>0.4</v>
      </c>
      <c r="M3237" s="28">
        <v>780</v>
      </c>
    </row>
    <row r="3238" spans="1:13" ht="15.75" customHeight="1" x14ac:dyDescent="0.25">
      <c r="A3238" s="6" t="s">
        <v>14</v>
      </c>
      <c r="B3238" s="6">
        <v>1185732</v>
      </c>
      <c r="C3238" s="7">
        <v>44517</v>
      </c>
      <c r="D3238" s="6" t="s">
        <v>33</v>
      </c>
      <c r="E3238" s="6" t="s">
        <v>112</v>
      </c>
      <c r="F3238" s="6" t="s">
        <v>113</v>
      </c>
      <c r="G3238" s="6" t="s">
        <v>21</v>
      </c>
      <c r="H3238" s="8">
        <v>0.65</v>
      </c>
      <c r="I3238" s="9">
        <v>3000</v>
      </c>
      <c r="J3238" s="10">
        <v>1950</v>
      </c>
      <c r="K3238" s="10">
        <v>780</v>
      </c>
      <c r="L3238" s="11">
        <v>0.4</v>
      </c>
      <c r="M3238" s="28">
        <v>1170</v>
      </c>
    </row>
    <row r="3239" spans="1:13" ht="15.75" customHeight="1" x14ac:dyDescent="0.25">
      <c r="A3239" s="6" t="s">
        <v>14</v>
      </c>
      <c r="B3239" s="6">
        <v>1185732</v>
      </c>
      <c r="C3239" s="7">
        <v>44517</v>
      </c>
      <c r="D3239" s="6" t="s">
        <v>33</v>
      </c>
      <c r="E3239" s="6" t="s">
        <v>112</v>
      </c>
      <c r="F3239" s="6" t="s">
        <v>113</v>
      </c>
      <c r="G3239" s="6" t="s">
        <v>22</v>
      </c>
      <c r="H3239" s="8">
        <v>0.7</v>
      </c>
      <c r="I3239" s="9">
        <v>4000</v>
      </c>
      <c r="J3239" s="10">
        <v>2800</v>
      </c>
      <c r="K3239" s="10">
        <v>1120</v>
      </c>
      <c r="L3239" s="11">
        <v>0.4</v>
      </c>
      <c r="M3239" s="28">
        <v>1680</v>
      </c>
    </row>
    <row r="3240" spans="1:13" ht="15.75" customHeight="1" x14ac:dyDescent="0.25">
      <c r="A3240" s="6" t="s">
        <v>14</v>
      </c>
      <c r="B3240" s="6">
        <v>1185732</v>
      </c>
      <c r="C3240" s="7">
        <v>44546</v>
      </c>
      <c r="D3240" s="6" t="s">
        <v>33</v>
      </c>
      <c r="E3240" s="6" t="s">
        <v>112</v>
      </c>
      <c r="F3240" s="6" t="s">
        <v>113</v>
      </c>
      <c r="G3240" s="6" t="s">
        <v>17</v>
      </c>
      <c r="H3240" s="8">
        <v>0.65</v>
      </c>
      <c r="I3240" s="9">
        <v>6500</v>
      </c>
      <c r="J3240" s="10">
        <v>4225</v>
      </c>
      <c r="K3240" s="10">
        <v>1690</v>
      </c>
      <c r="L3240" s="11">
        <v>0.4</v>
      </c>
      <c r="M3240" s="28">
        <v>2535</v>
      </c>
    </row>
    <row r="3241" spans="1:13" ht="15.75" customHeight="1" x14ac:dyDescent="0.25">
      <c r="A3241" s="6" t="s">
        <v>14</v>
      </c>
      <c r="B3241" s="6">
        <v>1185732</v>
      </c>
      <c r="C3241" s="7">
        <v>44546</v>
      </c>
      <c r="D3241" s="6" t="s">
        <v>33</v>
      </c>
      <c r="E3241" s="6" t="s">
        <v>112</v>
      </c>
      <c r="F3241" s="6" t="s">
        <v>113</v>
      </c>
      <c r="G3241" s="6" t="s">
        <v>18</v>
      </c>
      <c r="H3241" s="8">
        <v>0.55000000000000004</v>
      </c>
      <c r="I3241" s="9">
        <v>4500</v>
      </c>
      <c r="J3241" s="10">
        <v>2475</v>
      </c>
      <c r="K3241" s="10">
        <v>990</v>
      </c>
      <c r="L3241" s="11">
        <v>0.4</v>
      </c>
      <c r="M3241" s="28">
        <v>1485</v>
      </c>
    </row>
    <row r="3242" spans="1:13" ht="15.75" customHeight="1" x14ac:dyDescent="0.25">
      <c r="A3242" s="6" t="s">
        <v>14</v>
      </c>
      <c r="B3242" s="6">
        <v>1185732</v>
      </c>
      <c r="C3242" s="7">
        <v>44546</v>
      </c>
      <c r="D3242" s="6" t="s">
        <v>33</v>
      </c>
      <c r="E3242" s="6" t="s">
        <v>112</v>
      </c>
      <c r="F3242" s="6" t="s">
        <v>113</v>
      </c>
      <c r="G3242" s="6" t="s">
        <v>19</v>
      </c>
      <c r="H3242" s="8">
        <v>0.55000000000000004</v>
      </c>
      <c r="I3242" s="9">
        <v>4000</v>
      </c>
      <c r="J3242" s="10">
        <v>2200</v>
      </c>
      <c r="K3242" s="10">
        <v>880</v>
      </c>
      <c r="L3242" s="11">
        <v>0.4</v>
      </c>
      <c r="M3242" s="28">
        <v>1320</v>
      </c>
    </row>
    <row r="3243" spans="1:13" ht="15.75" customHeight="1" x14ac:dyDescent="0.25">
      <c r="A3243" s="6" t="s">
        <v>14</v>
      </c>
      <c r="B3243" s="6">
        <v>1185732</v>
      </c>
      <c r="C3243" s="7">
        <v>44546</v>
      </c>
      <c r="D3243" s="6" t="s">
        <v>33</v>
      </c>
      <c r="E3243" s="6" t="s">
        <v>112</v>
      </c>
      <c r="F3243" s="6" t="s">
        <v>113</v>
      </c>
      <c r="G3243" s="6" t="s">
        <v>20</v>
      </c>
      <c r="H3243" s="8">
        <v>0.55000000000000004</v>
      </c>
      <c r="I3243" s="9">
        <v>3500</v>
      </c>
      <c r="J3243" s="10">
        <v>1925.0000000000002</v>
      </c>
      <c r="K3243" s="10">
        <v>770.00000000000011</v>
      </c>
      <c r="L3243" s="11">
        <v>0.4</v>
      </c>
      <c r="M3243" s="28">
        <v>1155</v>
      </c>
    </row>
    <row r="3244" spans="1:13" ht="15.75" customHeight="1" x14ac:dyDescent="0.25">
      <c r="A3244" s="6" t="s">
        <v>14</v>
      </c>
      <c r="B3244" s="6">
        <v>1185732</v>
      </c>
      <c r="C3244" s="7">
        <v>44546</v>
      </c>
      <c r="D3244" s="6" t="s">
        <v>33</v>
      </c>
      <c r="E3244" s="6" t="s">
        <v>112</v>
      </c>
      <c r="F3244" s="6" t="s">
        <v>113</v>
      </c>
      <c r="G3244" s="6" t="s">
        <v>21</v>
      </c>
      <c r="H3244" s="8">
        <v>0.65</v>
      </c>
      <c r="I3244" s="9">
        <v>3500</v>
      </c>
      <c r="J3244" s="10">
        <v>2275</v>
      </c>
      <c r="K3244" s="10">
        <v>910</v>
      </c>
      <c r="L3244" s="11">
        <v>0.4</v>
      </c>
      <c r="M3244" s="28">
        <v>1365</v>
      </c>
    </row>
    <row r="3245" spans="1:13" ht="15.75" customHeight="1" x14ac:dyDescent="0.25">
      <c r="A3245" s="6" t="s">
        <v>14</v>
      </c>
      <c r="B3245" s="6">
        <v>1185732</v>
      </c>
      <c r="C3245" s="7">
        <v>44546</v>
      </c>
      <c r="D3245" s="6" t="s">
        <v>33</v>
      </c>
      <c r="E3245" s="6" t="s">
        <v>112</v>
      </c>
      <c r="F3245" s="6" t="s">
        <v>113</v>
      </c>
      <c r="G3245" s="6" t="s">
        <v>22</v>
      </c>
      <c r="H3245" s="8">
        <v>0.7</v>
      </c>
      <c r="I3245" s="9">
        <v>4500</v>
      </c>
      <c r="J3245" s="10">
        <v>3150</v>
      </c>
      <c r="K3245" s="10">
        <v>1260</v>
      </c>
      <c r="L3245" s="11">
        <v>0.4</v>
      </c>
      <c r="M3245" s="28">
        <v>1890</v>
      </c>
    </row>
    <row r="3246" spans="1:13" ht="15.75" customHeight="1" x14ac:dyDescent="0.25">
      <c r="A3246" s="6" t="s">
        <v>14</v>
      </c>
      <c r="B3246" s="6">
        <v>1185732</v>
      </c>
      <c r="C3246" s="7">
        <v>44220</v>
      </c>
      <c r="D3246" s="6" t="s">
        <v>15</v>
      </c>
      <c r="E3246" s="6" t="s">
        <v>114</v>
      </c>
      <c r="F3246" s="6" t="s">
        <v>89</v>
      </c>
      <c r="G3246" s="6" t="s">
        <v>17</v>
      </c>
      <c r="H3246" s="8">
        <v>0.35000000000000003</v>
      </c>
      <c r="I3246" s="9">
        <v>4250</v>
      </c>
      <c r="J3246" s="10">
        <v>1487.5000000000002</v>
      </c>
      <c r="K3246" s="10">
        <v>595.00000000000011</v>
      </c>
      <c r="L3246" s="11">
        <v>0.4</v>
      </c>
      <c r="M3246" s="28">
        <v>892.50000000000011</v>
      </c>
    </row>
    <row r="3247" spans="1:13" ht="15.75" customHeight="1" x14ac:dyDescent="0.25">
      <c r="A3247" s="6" t="s">
        <v>14</v>
      </c>
      <c r="B3247" s="6">
        <v>1185732</v>
      </c>
      <c r="C3247" s="7">
        <v>44220</v>
      </c>
      <c r="D3247" s="6" t="s">
        <v>15</v>
      </c>
      <c r="E3247" s="6" t="s">
        <v>114</v>
      </c>
      <c r="F3247" s="6" t="s">
        <v>89</v>
      </c>
      <c r="G3247" s="6" t="s">
        <v>18</v>
      </c>
      <c r="H3247" s="8">
        <v>0.35000000000000003</v>
      </c>
      <c r="I3247" s="9">
        <v>2250</v>
      </c>
      <c r="J3247" s="10">
        <v>787.50000000000011</v>
      </c>
      <c r="K3247" s="10">
        <v>275.625</v>
      </c>
      <c r="L3247" s="11">
        <v>0.35</v>
      </c>
      <c r="M3247" s="28">
        <v>511.87500000000011</v>
      </c>
    </row>
    <row r="3248" spans="1:13" ht="15.75" customHeight="1" x14ac:dyDescent="0.25">
      <c r="A3248" s="6" t="s">
        <v>14</v>
      </c>
      <c r="B3248" s="6">
        <v>1185732</v>
      </c>
      <c r="C3248" s="7">
        <v>44220</v>
      </c>
      <c r="D3248" s="6" t="s">
        <v>15</v>
      </c>
      <c r="E3248" s="6" t="s">
        <v>114</v>
      </c>
      <c r="F3248" s="6" t="s">
        <v>89</v>
      </c>
      <c r="G3248" s="6" t="s">
        <v>19</v>
      </c>
      <c r="H3248" s="8">
        <v>0.25000000000000006</v>
      </c>
      <c r="I3248" s="9">
        <v>2250</v>
      </c>
      <c r="J3248" s="10">
        <v>562.50000000000011</v>
      </c>
      <c r="K3248" s="10">
        <v>196.87500000000003</v>
      </c>
      <c r="L3248" s="11">
        <v>0.35</v>
      </c>
      <c r="M3248" s="28">
        <v>365.62500000000011</v>
      </c>
    </row>
    <row r="3249" spans="1:13" ht="15.75" customHeight="1" x14ac:dyDescent="0.25">
      <c r="A3249" s="6" t="s">
        <v>14</v>
      </c>
      <c r="B3249" s="6">
        <v>1185732</v>
      </c>
      <c r="C3249" s="7">
        <v>44220</v>
      </c>
      <c r="D3249" s="6" t="s">
        <v>15</v>
      </c>
      <c r="E3249" s="6" t="s">
        <v>114</v>
      </c>
      <c r="F3249" s="6" t="s">
        <v>89</v>
      </c>
      <c r="G3249" s="6" t="s">
        <v>20</v>
      </c>
      <c r="H3249" s="8">
        <v>0.3</v>
      </c>
      <c r="I3249" s="9">
        <v>750</v>
      </c>
      <c r="J3249" s="10">
        <v>225</v>
      </c>
      <c r="K3249" s="10">
        <v>78.75</v>
      </c>
      <c r="L3249" s="11">
        <v>0.35</v>
      </c>
      <c r="M3249" s="28">
        <v>146.25</v>
      </c>
    </row>
    <row r="3250" spans="1:13" ht="15.75" customHeight="1" x14ac:dyDescent="0.25">
      <c r="A3250" s="6" t="s">
        <v>14</v>
      </c>
      <c r="B3250" s="6">
        <v>1185732</v>
      </c>
      <c r="C3250" s="7">
        <v>44220</v>
      </c>
      <c r="D3250" s="6" t="s">
        <v>15</v>
      </c>
      <c r="E3250" s="6" t="s">
        <v>114</v>
      </c>
      <c r="F3250" s="6" t="s">
        <v>89</v>
      </c>
      <c r="G3250" s="6" t="s">
        <v>21</v>
      </c>
      <c r="H3250" s="8">
        <v>0.45</v>
      </c>
      <c r="I3250" s="9">
        <v>1250</v>
      </c>
      <c r="J3250" s="10">
        <v>562.5</v>
      </c>
      <c r="K3250" s="10">
        <v>168.75</v>
      </c>
      <c r="L3250" s="11">
        <v>0.3</v>
      </c>
      <c r="M3250" s="28">
        <v>393.75</v>
      </c>
    </row>
    <row r="3251" spans="1:13" ht="15.75" customHeight="1" x14ac:dyDescent="0.25">
      <c r="A3251" s="6" t="s">
        <v>14</v>
      </c>
      <c r="B3251" s="6">
        <v>1185732</v>
      </c>
      <c r="C3251" s="7">
        <v>44220</v>
      </c>
      <c r="D3251" s="6" t="s">
        <v>15</v>
      </c>
      <c r="E3251" s="6" t="s">
        <v>114</v>
      </c>
      <c r="F3251" s="6" t="s">
        <v>89</v>
      </c>
      <c r="G3251" s="6" t="s">
        <v>22</v>
      </c>
      <c r="H3251" s="8">
        <v>0.35000000000000003</v>
      </c>
      <c r="I3251" s="9">
        <v>2250</v>
      </c>
      <c r="J3251" s="10">
        <v>787.50000000000011</v>
      </c>
      <c r="K3251" s="10">
        <v>236.25000000000003</v>
      </c>
      <c r="L3251" s="11">
        <v>0.3</v>
      </c>
      <c r="M3251" s="28">
        <v>551.25000000000011</v>
      </c>
    </row>
    <row r="3252" spans="1:13" ht="15.75" customHeight="1" x14ac:dyDescent="0.25">
      <c r="A3252" s="6" t="s">
        <v>14</v>
      </c>
      <c r="B3252" s="6">
        <v>1185732</v>
      </c>
      <c r="C3252" s="7">
        <v>44249</v>
      </c>
      <c r="D3252" s="6" t="s">
        <v>15</v>
      </c>
      <c r="E3252" s="6" t="s">
        <v>114</v>
      </c>
      <c r="F3252" s="6" t="s">
        <v>89</v>
      </c>
      <c r="G3252" s="6" t="s">
        <v>17</v>
      </c>
      <c r="H3252" s="8">
        <v>0.35000000000000003</v>
      </c>
      <c r="I3252" s="9">
        <v>4750</v>
      </c>
      <c r="J3252" s="10">
        <v>1662.5000000000002</v>
      </c>
      <c r="K3252" s="10">
        <v>665.00000000000011</v>
      </c>
      <c r="L3252" s="11">
        <v>0.4</v>
      </c>
      <c r="M3252" s="28">
        <v>997.50000000000011</v>
      </c>
    </row>
    <row r="3253" spans="1:13" ht="15.75" customHeight="1" x14ac:dyDescent="0.25">
      <c r="A3253" s="6" t="s">
        <v>14</v>
      </c>
      <c r="B3253" s="6">
        <v>1185732</v>
      </c>
      <c r="C3253" s="7">
        <v>44249</v>
      </c>
      <c r="D3253" s="6" t="s">
        <v>15</v>
      </c>
      <c r="E3253" s="6" t="s">
        <v>114</v>
      </c>
      <c r="F3253" s="6" t="s">
        <v>89</v>
      </c>
      <c r="G3253" s="6" t="s">
        <v>18</v>
      </c>
      <c r="H3253" s="8">
        <v>0.35000000000000003</v>
      </c>
      <c r="I3253" s="9">
        <v>1250</v>
      </c>
      <c r="J3253" s="10">
        <v>437.50000000000006</v>
      </c>
      <c r="K3253" s="10">
        <v>153.125</v>
      </c>
      <c r="L3253" s="11">
        <v>0.35</v>
      </c>
      <c r="M3253" s="28">
        <v>284.37500000000006</v>
      </c>
    </row>
    <row r="3254" spans="1:13" ht="15.75" customHeight="1" x14ac:dyDescent="0.25">
      <c r="A3254" s="6" t="s">
        <v>14</v>
      </c>
      <c r="B3254" s="6">
        <v>1185732</v>
      </c>
      <c r="C3254" s="7">
        <v>44249</v>
      </c>
      <c r="D3254" s="6" t="s">
        <v>15</v>
      </c>
      <c r="E3254" s="6" t="s">
        <v>114</v>
      </c>
      <c r="F3254" s="6" t="s">
        <v>89</v>
      </c>
      <c r="G3254" s="6" t="s">
        <v>19</v>
      </c>
      <c r="H3254" s="8">
        <v>0.25000000000000006</v>
      </c>
      <c r="I3254" s="9">
        <v>1750</v>
      </c>
      <c r="J3254" s="10">
        <v>437.50000000000011</v>
      </c>
      <c r="K3254" s="10">
        <v>153.12500000000003</v>
      </c>
      <c r="L3254" s="11">
        <v>0.35</v>
      </c>
      <c r="M3254" s="28">
        <v>284.37500000000011</v>
      </c>
    </row>
    <row r="3255" spans="1:13" ht="15.75" customHeight="1" x14ac:dyDescent="0.25">
      <c r="A3255" s="6" t="s">
        <v>14</v>
      </c>
      <c r="B3255" s="6">
        <v>1185732</v>
      </c>
      <c r="C3255" s="7">
        <v>44249</v>
      </c>
      <c r="D3255" s="6" t="s">
        <v>15</v>
      </c>
      <c r="E3255" s="6" t="s">
        <v>114</v>
      </c>
      <c r="F3255" s="6" t="s">
        <v>89</v>
      </c>
      <c r="G3255" s="6" t="s">
        <v>20</v>
      </c>
      <c r="H3255" s="8">
        <v>0.3</v>
      </c>
      <c r="I3255" s="9">
        <v>500</v>
      </c>
      <c r="J3255" s="10">
        <v>150</v>
      </c>
      <c r="K3255" s="10">
        <v>52.5</v>
      </c>
      <c r="L3255" s="11">
        <v>0.35</v>
      </c>
      <c r="M3255" s="28">
        <v>97.5</v>
      </c>
    </row>
    <row r="3256" spans="1:13" ht="15.75" customHeight="1" x14ac:dyDescent="0.25">
      <c r="A3256" s="6" t="s">
        <v>14</v>
      </c>
      <c r="B3256" s="6">
        <v>1185732</v>
      </c>
      <c r="C3256" s="7">
        <v>44249</v>
      </c>
      <c r="D3256" s="6" t="s">
        <v>15</v>
      </c>
      <c r="E3256" s="6" t="s">
        <v>114</v>
      </c>
      <c r="F3256" s="6" t="s">
        <v>89</v>
      </c>
      <c r="G3256" s="6" t="s">
        <v>21</v>
      </c>
      <c r="H3256" s="8">
        <v>0.45</v>
      </c>
      <c r="I3256" s="9">
        <v>1250</v>
      </c>
      <c r="J3256" s="10">
        <v>562.5</v>
      </c>
      <c r="K3256" s="10">
        <v>168.75</v>
      </c>
      <c r="L3256" s="11">
        <v>0.3</v>
      </c>
      <c r="M3256" s="28">
        <v>393.75</v>
      </c>
    </row>
    <row r="3257" spans="1:13" ht="15.75" customHeight="1" x14ac:dyDescent="0.25">
      <c r="A3257" s="6" t="s">
        <v>14</v>
      </c>
      <c r="B3257" s="6">
        <v>1185732</v>
      </c>
      <c r="C3257" s="7">
        <v>44249</v>
      </c>
      <c r="D3257" s="6" t="s">
        <v>15</v>
      </c>
      <c r="E3257" s="6" t="s">
        <v>114</v>
      </c>
      <c r="F3257" s="6" t="s">
        <v>89</v>
      </c>
      <c r="G3257" s="6" t="s">
        <v>22</v>
      </c>
      <c r="H3257" s="8">
        <v>0.35000000000000003</v>
      </c>
      <c r="I3257" s="9">
        <v>2250</v>
      </c>
      <c r="J3257" s="10">
        <v>787.50000000000011</v>
      </c>
      <c r="K3257" s="10">
        <v>236.25000000000003</v>
      </c>
      <c r="L3257" s="11">
        <v>0.3</v>
      </c>
      <c r="M3257" s="28">
        <v>551.25000000000011</v>
      </c>
    </row>
    <row r="3258" spans="1:13" ht="15.75" customHeight="1" x14ac:dyDescent="0.25">
      <c r="A3258" s="6" t="s">
        <v>14</v>
      </c>
      <c r="B3258" s="6">
        <v>1185732</v>
      </c>
      <c r="C3258" s="7">
        <v>44275</v>
      </c>
      <c r="D3258" s="6" t="s">
        <v>15</v>
      </c>
      <c r="E3258" s="6" t="s">
        <v>114</v>
      </c>
      <c r="F3258" s="6" t="s">
        <v>89</v>
      </c>
      <c r="G3258" s="6" t="s">
        <v>17</v>
      </c>
      <c r="H3258" s="8">
        <v>0.35000000000000003</v>
      </c>
      <c r="I3258" s="9">
        <v>4450</v>
      </c>
      <c r="J3258" s="10">
        <v>1557.5000000000002</v>
      </c>
      <c r="K3258" s="10">
        <v>623.00000000000011</v>
      </c>
      <c r="L3258" s="11">
        <v>0.4</v>
      </c>
      <c r="M3258" s="28">
        <v>934.50000000000011</v>
      </c>
    </row>
    <row r="3259" spans="1:13" ht="15.75" customHeight="1" x14ac:dyDescent="0.25">
      <c r="A3259" s="6" t="s">
        <v>14</v>
      </c>
      <c r="B3259" s="6">
        <v>1185732</v>
      </c>
      <c r="C3259" s="7">
        <v>44275</v>
      </c>
      <c r="D3259" s="6" t="s">
        <v>15</v>
      </c>
      <c r="E3259" s="6" t="s">
        <v>114</v>
      </c>
      <c r="F3259" s="6" t="s">
        <v>89</v>
      </c>
      <c r="G3259" s="6" t="s">
        <v>18</v>
      </c>
      <c r="H3259" s="8">
        <v>0.35000000000000003</v>
      </c>
      <c r="I3259" s="9">
        <v>1500</v>
      </c>
      <c r="J3259" s="10">
        <v>525</v>
      </c>
      <c r="K3259" s="10">
        <v>183.75</v>
      </c>
      <c r="L3259" s="11">
        <v>0.35</v>
      </c>
      <c r="M3259" s="28">
        <v>341.25</v>
      </c>
    </row>
    <row r="3260" spans="1:13" ht="15.75" customHeight="1" x14ac:dyDescent="0.25">
      <c r="A3260" s="6" t="s">
        <v>14</v>
      </c>
      <c r="B3260" s="6">
        <v>1185732</v>
      </c>
      <c r="C3260" s="7">
        <v>44275</v>
      </c>
      <c r="D3260" s="6" t="s">
        <v>15</v>
      </c>
      <c r="E3260" s="6" t="s">
        <v>114</v>
      </c>
      <c r="F3260" s="6" t="s">
        <v>89</v>
      </c>
      <c r="G3260" s="6" t="s">
        <v>19</v>
      </c>
      <c r="H3260" s="8">
        <v>0.25000000000000006</v>
      </c>
      <c r="I3260" s="9">
        <v>1750</v>
      </c>
      <c r="J3260" s="10">
        <v>437.50000000000011</v>
      </c>
      <c r="K3260" s="10">
        <v>153.12500000000003</v>
      </c>
      <c r="L3260" s="11">
        <v>0.35</v>
      </c>
      <c r="M3260" s="28">
        <v>284.37500000000011</v>
      </c>
    </row>
    <row r="3261" spans="1:13" ht="15.75" customHeight="1" x14ac:dyDescent="0.25">
      <c r="A3261" s="6" t="s">
        <v>14</v>
      </c>
      <c r="B3261" s="6">
        <v>1185732</v>
      </c>
      <c r="C3261" s="7">
        <v>44275</v>
      </c>
      <c r="D3261" s="6" t="s">
        <v>15</v>
      </c>
      <c r="E3261" s="6" t="s">
        <v>114</v>
      </c>
      <c r="F3261" s="6" t="s">
        <v>89</v>
      </c>
      <c r="G3261" s="6" t="s">
        <v>20</v>
      </c>
      <c r="H3261" s="8">
        <v>0.3</v>
      </c>
      <c r="I3261" s="9">
        <v>250</v>
      </c>
      <c r="J3261" s="10">
        <v>75</v>
      </c>
      <c r="K3261" s="10">
        <v>26.25</v>
      </c>
      <c r="L3261" s="11">
        <v>0.35</v>
      </c>
      <c r="M3261" s="28">
        <v>48.75</v>
      </c>
    </row>
    <row r="3262" spans="1:13" ht="15.75" customHeight="1" x14ac:dyDescent="0.25">
      <c r="A3262" s="6" t="s">
        <v>14</v>
      </c>
      <c r="B3262" s="6">
        <v>1185732</v>
      </c>
      <c r="C3262" s="7">
        <v>44275</v>
      </c>
      <c r="D3262" s="6" t="s">
        <v>15</v>
      </c>
      <c r="E3262" s="6" t="s">
        <v>114</v>
      </c>
      <c r="F3262" s="6" t="s">
        <v>89</v>
      </c>
      <c r="G3262" s="6" t="s">
        <v>21</v>
      </c>
      <c r="H3262" s="8">
        <v>0.45</v>
      </c>
      <c r="I3262" s="9">
        <v>750</v>
      </c>
      <c r="J3262" s="10">
        <v>337.5</v>
      </c>
      <c r="K3262" s="10">
        <v>101.25</v>
      </c>
      <c r="L3262" s="11">
        <v>0.3</v>
      </c>
      <c r="M3262" s="28">
        <v>236.25</v>
      </c>
    </row>
    <row r="3263" spans="1:13" ht="15.75" customHeight="1" x14ac:dyDescent="0.25">
      <c r="A3263" s="6" t="s">
        <v>14</v>
      </c>
      <c r="B3263" s="6">
        <v>1185732</v>
      </c>
      <c r="C3263" s="7">
        <v>44275</v>
      </c>
      <c r="D3263" s="6" t="s">
        <v>15</v>
      </c>
      <c r="E3263" s="6" t="s">
        <v>114</v>
      </c>
      <c r="F3263" s="6" t="s">
        <v>89</v>
      </c>
      <c r="G3263" s="6" t="s">
        <v>22</v>
      </c>
      <c r="H3263" s="8">
        <v>0.35000000000000003</v>
      </c>
      <c r="I3263" s="9">
        <v>1750</v>
      </c>
      <c r="J3263" s="10">
        <v>612.50000000000011</v>
      </c>
      <c r="K3263" s="10">
        <v>183.75000000000003</v>
      </c>
      <c r="L3263" s="11">
        <v>0.3</v>
      </c>
      <c r="M3263" s="28">
        <v>428.75000000000011</v>
      </c>
    </row>
    <row r="3264" spans="1:13" ht="15.75" customHeight="1" x14ac:dyDescent="0.25">
      <c r="A3264" s="6" t="s">
        <v>14</v>
      </c>
      <c r="B3264" s="6">
        <v>1185732</v>
      </c>
      <c r="C3264" s="7">
        <v>44307</v>
      </c>
      <c r="D3264" s="6" t="s">
        <v>15</v>
      </c>
      <c r="E3264" s="6" t="s">
        <v>114</v>
      </c>
      <c r="F3264" s="6" t="s">
        <v>89</v>
      </c>
      <c r="G3264" s="6" t="s">
        <v>17</v>
      </c>
      <c r="H3264" s="8">
        <v>0.35000000000000003</v>
      </c>
      <c r="I3264" s="9">
        <v>4250</v>
      </c>
      <c r="J3264" s="10">
        <v>1487.5000000000002</v>
      </c>
      <c r="K3264" s="10">
        <v>595.00000000000011</v>
      </c>
      <c r="L3264" s="11">
        <v>0.4</v>
      </c>
      <c r="M3264" s="28">
        <v>892.50000000000011</v>
      </c>
    </row>
    <row r="3265" spans="1:13" ht="15.75" customHeight="1" x14ac:dyDescent="0.25">
      <c r="A3265" s="6" t="s">
        <v>14</v>
      </c>
      <c r="B3265" s="6">
        <v>1185732</v>
      </c>
      <c r="C3265" s="7">
        <v>44307</v>
      </c>
      <c r="D3265" s="6" t="s">
        <v>15</v>
      </c>
      <c r="E3265" s="6" t="s">
        <v>114</v>
      </c>
      <c r="F3265" s="6" t="s">
        <v>89</v>
      </c>
      <c r="G3265" s="6" t="s">
        <v>18</v>
      </c>
      <c r="H3265" s="8">
        <v>0.35000000000000003</v>
      </c>
      <c r="I3265" s="9">
        <v>1250</v>
      </c>
      <c r="J3265" s="10">
        <v>437.50000000000006</v>
      </c>
      <c r="K3265" s="10">
        <v>153.125</v>
      </c>
      <c r="L3265" s="11">
        <v>0.35</v>
      </c>
      <c r="M3265" s="28">
        <v>284.37500000000006</v>
      </c>
    </row>
    <row r="3266" spans="1:13" ht="15.75" customHeight="1" x14ac:dyDescent="0.25">
      <c r="A3266" s="6" t="s">
        <v>14</v>
      </c>
      <c r="B3266" s="6">
        <v>1185732</v>
      </c>
      <c r="C3266" s="7">
        <v>44307</v>
      </c>
      <c r="D3266" s="6" t="s">
        <v>15</v>
      </c>
      <c r="E3266" s="6" t="s">
        <v>114</v>
      </c>
      <c r="F3266" s="6" t="s">
        <v>89</v>
      </c>
      <c r="G3266" s="6" t="s">
        <v>19</v>
      </c>
      <c r="H3266" s="8">
        <v>0.25000000000000006</v>
      </c>
      <c r="I3266" s="9">
        <v>1250</v>
      </c>
      <c r="J3266" s="10">
        <v>312.50000000000006</v>
      </c>
      <c r="K3266" s="10">
        <v>109.37500000000001</v>
      </c>
      <c r="L3266" s="11">
        <v>0.35</v>
      </c>
      <c r="M3266" s="28">
        <v>203.12500000000006</v>
      </c>
    </row>
    <row r="3267" spans="1:13" ht="15.75" customHeight="1" x14ac:dyDescent="0.25">
      <c r="A3267" s="6" t="s">
        <v>14</v>
      </c>
      <c r="B3267" s="6">
        <v>1185732</v>
      </c>
      <c r="C3267" s="7">
        <v>44307</v>
      </c>
      <c r="D3267" s="6" t="s">
        <v>15</v>
      </c>
      <c r="E3267" s="6" t="s">
        <v>114</v>
      </c>
      <c r="F3267" s="6" t="s">
        <v>89</v>
      </c>
      <c r="G3267" s="6" t="s">
        <v>20</v>
      </c>
      <c r="H3267" s="8">
        <v>0.3</v>
      </c>
      <c r="I3267" s="9">
        <v>500</v>
      </c>
      <c r="J3267" s="10">
        <v>150</v>
      </c>
      <c r="K3267" s="10">
        <v>52.5</v>
      </c>
      <c r="L3267" s="11">
        <v>0.35</v>
      </c>
      <c r="M3267" s="28">
        <v>97.5</v>
      </c>
    </row>
    <row r="3268" spans="1:13" ht="15.75" customHeight="1" x14ac:dyDescent="0.25">
      <c r="A3268" s="6" t="s">
        <v>14</v>
      </c>
      <c r="B3268" s="6">
        <v>1185732</v>
      </c>
      <c r="C3268" s="7">
        <v>44307</v>
      </c>
      <c r="D3268" s="6" t="s">
        <v>15</v>
      </c>
      <c r="E3268" s="6" t="s">
        <v>114</v>
      </c>
      <c r="F3268" s="6" t="s">
        <v>89</v>
      </c>
      <c r="G3268" s="6" t="s">
        <v>21</v>
      </c>
      <c r="H3268" s="8">
        <v>0.45</v>
      </c>
      <c r="I3268" s="9">
        <v>500</v>
      </c>
      <c r="J3268" s="10">
        <v>225</v>
      </c>
      <c r="K3268" s="10">
        <v>67.5</v>
      </c>
      <c r="L3268" s="11">
        <v>0.3</v>
      </c>
      <c r="M3268" s="28">
        <v>157.5</v>
      </c>
    </row>
    <row r="3269" spans="1:13" ht="15.75" customHeight="1" x14ac:dyDescent="0.25">
      <c r="A3269" s="6" t="s">
        <v>14</v>
      </c>
      <c r="B3269" s="6">
        <v>1185732</v>
      </c>
      <c r="C3269" s="7">
        <v>44307</v>
      </c>
      <c r="D3269" s="6" t="s">
        <v>15</v>
      </c>
      <c r="E3269" s="6" t="s">
        <v>114</v>
      </c>
      <c r="F3269" s="6" t="s">
        <v>89</v>
      </c>
      <c r="G3269" s="6" t="s">
        <v>22</v>
      </c>
      <c r="H3269" s="8">
        <v>0.35000000000000003</v>
      </c>
      <c r="I3269" s="9">
        <v>2000</v>
      </c>
      <c r="J3269" s="10">
        <v>700.00000000000011</v>
      </c>
      <c r="K3269" s="10">
        <v>210.00000000000003</v>
      </c>
      <c r="L3269" s="11">
        <v>0.3</v>
      </c>
      <c r="M3269" s="28">
        <v>490.00000000000011</v>
      </c>
    </row>
    <row r="3270" spans="1:13" ht="15.75" customHeight="1" x14ac:dyDescent="0.25">
      <c r="A3270" s="6" t="s">
        <v>14</v>
      </c>
      <c r="B3270" s="6">
        <v>1185732</v>
      </c>
      <c r="C3270" s="7">
        <v>44336</v>
      </c>
      <c r="D3270" s="6" t="s">
        <v>15</v>
      </c>
      <c r="E3270" s="6" t="s">
        <v>114</v>
      </c>
      <c r="F3270" s="6" t="s">
        <v>89</v>
      </c>
      <c r="G3270" s="6" t="s">
        <v>17</v>
      </c>
      <c r="H3270" s="8">
        <v>0.49999999999999994</v>
      </c>
      <c r="I3270" s="9">
        <v>4700</v>
      </c>
      <c r="J3270" s="10">
        <v>2349.9999999999995</v>
      </c>
      <c r="K3270" s="10">
        <v>939.99999999999989</v>
      </c>
      <c r="L3270" s="11">
        <v>0.4</v>
      </c>
      <c r="M3270" s="28">
        <v>1409.9999999999995</v>
      </c>
    </row>
    <row r="3271" spans="1:13" ht="15.75" customHeight="1" x14ac:dyDescent="0.25">
      <c r="A3271" s="6" t="s">
        <v>14</v>
      </c>
      <c r="B3271" s="6">
        <v>1185732</v>
      </c>
      <c r="C3271" s="7">
        <v>44336</v>
      </c>
      <c r="D3271" s="6" t="s">
        <v>15</v>
      </c>
      <c r="E3271" s="6" t="s">
        <v>114</v>
      </c>
      <c r="F3271" s="6" t="s">
        <v>89</v>
      </c>
      <c r="G3271" s="6" t="s">
        <v>18</v>
      </c>
      <c r="H3271" s="8">
        <v>0.45</v>
      </c>
      <c r="I3271" s="9">
        <v>1750</v>
      </c>
      <c r="J3271" s="10">
        <v>787.5</v>
      </c>
      <c r="K3271" s="10">
        <v>275.625</v>
      </c>
      <c r="L3271" s="11">
        <v>0.35</v>
      </c>
      <c r="M3271" s="28">
        <v>511.875</v>
      </c>
    </row>
    <row r="3272" spans="1:13" ht="15.75" customHeight="1" x14ac:dyDescent="0.25">
      <c r="A3272" s="6" t="s">
        <v>14</v>
      </c>
      <c r="B3272" s="6">
        <v>1185732</v>
      </c>
      <c r="C3272" s="7">
        <v>44336</v>
      </c>
      <c r="D3272" s="6" t="s">
        <v>15</v>
      </c>
      <c r="E3272" s="6" t="s">
        <v>114</v>
      </c>
      <c r="F3272" s="6" t="s">
        <v>89</v>
      </c>
      <c r="G3272" s="6" t="s">
        <v>19</v>
      </c>
      <c r="H3272" s="8">
        <v>0.4</v>
      </c>
      <c r="I3272" s="9">
        <v>1500</v>
      </c>
      <c r="J3272" s="10">
        <v>600</v>
      </c>
      <c r="K3272" s="10">
        <v>210</v>
      </c>
      <c r="L3272" s="11">
        <v>0.35</v>
      </c>
      <c r="M3272" s="28">
        <v>390</v>
      </c>
    </row>
    <row r="3273" spans="1:13" ht="15.75" customHeight="1" x14ac:dyDescent="0.25">
      <c r="A3273" s="6" t="s">
        <v>14</v>
      </c>
      <c r="B3273" s="6">
        <v>1185732</v>
      </c>
      <c r="C3273" s="7">
        <v>44336</v>
      </c>
      <c r="D3273" s="6" t="s">
        <v>15</v>
      </c>
      <c r="E3273" s="6" t="s">
        <v>114</v>
      </c>
      <c r="F3273" s="6" t="s">
        <v>89</v>
      </c>
      <c r="G3273" s="6" t="s">
        <v>20</v>
      </c>
      <c r="H3273" s="8">
        <v>0.4</v>
      </c>
      <c r="I3273" s="9">
        <v>1000</v>
      </c>
      <c r="J3273" s="10">
        <v>400</v>
      </c>
      <c r="K3273" s="10">
        <v>140</v>
      </c>
      <c r="L3273" s="11">
        <v>0.35</v>
      </c>
      <c r="M3273" s="28">
        <v>260</v>
      </c>
    </row>
    <row r="3274" spans="1:13" ht="15.75" customHeight="1" x14ac:dyDescent="0.25">
      <c r="A3274" s="6" t="s">
        <v>14</v>
      </c>
      <c r="B3274" s="6">
        <v>1185732</v>
      </c>
      <c r="C3274" s="7">
        <v>44336</v>
      </c>
      <c r="D3274" s="6" t="s">
        <v>15</v>
      </c>
      <c r="E3274" s="6" t="s">
        <v>114</v>
      </c>
      <c r="F3274" s="6" t="s">
        <v>89</v>
      </c>
      <c r="G3274" s="6" t="s">
        <v>21</v>
      </c>
      <c r="H3274" s="8">
        <v>0.49999999999999994</v>
      </c>
      <c r="I3274" s="9">
        <v>1250</v>
      </c>
      <c r="J3274" s="10">
        <v>624.99999999999989</v>
      </c>
      <c r="K3274" s="10">
        <v>187.49999999999997</v>
      </c>
      <c r="L3274" s="11">
        <v>0.3</v>
      </c>
      <c r="M3274" s="28">
        <v>437.49999999999989</v>
      </c>
    </row>
    <row r="3275" spans="1:13" ht="15.75" customHeight="1" x14ac:dyDescent="0.25">
      <c r="A3275" s="6" t="s">
        <v>14</v>
      </c>
      <c r="B3275" s="6">
        <v>1185732</v>
      </c>
      <c r="C3275" s="7">
        <v>44336</v>
      </c>
      <c r="D3275" s="6" t="s">
        <v>15</v>
      </c>
      <c r="E3275" s="6" t="s">
        <v>114</v>
      </c>
      <c r="F3275" s="6" t="s">
        <v>89</v>
      </c>
      <c r="G3275" s="6" t="s">
        <v>22</v>
      </c>
      <c r="H3275" s="8">
        <v>0.54999999999999993</v>
      </c>
      <c r="I3275" s="9">
        <v>2500</v>
      </c>
      <c r="J3275" s="10">
        <v>1374.9999999999998</v>
      </c>
      <c r="K3275" s="10">
        <v>412.49999999999994</v>
      </c>
      <c r="L3275" s="11">
        <v>0.3</v>
      </c>
      <c r="M3275" s="28">
        <v>962.49999999999977</v>
      </c>
    </row>
    <row r="3276" spans="1:13" ht="15.75" customHeight="1" x14ac:dyDescent="0.25">
      <c r="A3276" s="6" t="s">
        <v>14</v>
      </c>
      <c r="B3276" s="6">
        <v>1185732</v>
      </c>
      <c r="C3276" s="7">
        <v>44369</v>
      </c>
      <c r="D3276" s="6" t="s">
        <v>15</v>
      </c>
      <c r="E3276" s="6" t="s">
        <v>114</v>
      </c>
      <c r="F3276" s="6" t="s">
        <v>89</v>
      </c>
      <c r="G3276" s="6" t="s">
        <v>17</v>
      </c>
      <c r="H3276" s="8">
        <v>0.49999999999999994</v>
      </c>
      <c r="I3276" s="9">
        <v>5000</v>
      </c>
      <c r="J3276" s="10">
        <v>2499.9999999999995</v>
      </c>
      <c r="K3276" s="10">
        <v>999.99999999999989</v>
      </c>
      <c r="L3276" s="11">
        <v>0.4</v>
      </c>
      <c r="M3276" s="28">
        <v>1499.9999999999995</v>
      </c>
    </row>
    <row r="3277" spans="1:13" ht="15.75" customHeight="1" x14ac:dyDescent="0.25">
      <c r="A3277" s="6" t="s">
        <v>14</v>
      </c>
      <c r="B3277" s="6">
        <v>1185732</v>
      </c>
      <c r="C3277" s="7">
        <v>44369</v>
      </c>
      <c r="D3277" s="6" t="s">
        <v>15</v>
      </c>
      <c r="E3277" s="6" t="s">
        <v>114</v>
      </c>
      <c r="F3277" s="6" t="s">
        <v>89</v>
      </c>
      <c r="G3277" s="6" t="s">
        <v>18</v>
      </c>
      <c r="H3277" s="8">
        <v>0.45</v>
      </c>
      <c r="I3277" s="9">
        <v>2500</v>
      </c>
      <c r="J3277" s="10">
        <v>1125</v>
      </c>
      <c r="K3277" s="10">
        <v>393.75</v>
      </c>
      <c r="L3277" s="11">
        <v>0.35</v>
      </c>
      <c r="M3277" s="28">
        <v>731.25</v>
      </c>
    </row>
    <row r="3278" spans="1:13" ht="15.75" customHeight="1" x14ac:dyDescent="0.25">
      <c r="A3278" s="6" t="s">
        <v>14</v>
      </c>
      <c r="B3278" s="6">
        <v>1185732</v>
      </c>
      <c r="C3278" s="7">
        <v>44369</v>
      </c>
      <c r="D3278" s="6" t="s">
        <v>15</v>
      </c>
      <c r="E3278" s="6" t="s">
        <v>114</v>
      </c>
      <c r="F3278" s="6" t="s">
        <v>89</v>
      </c>
      <c r="G3278" s="6" t="s">
        <v>19</v>
      </c>
      <c r="H3278" s="8">
        <v>0.4</v>
      </c>
      <c r="I3278" s="9">
        <v>1750</v>
      </c>
      <c r="J3278" s="10">
        <v>700</v>
      </c>
      <c r="K3278" s="10">
        <v>244.99999999999997</v>
      </c>
      <c r="L3278" s="11">
        <v>0.35</v>
      </c>
      <c r="M3278" s="28">
        <v>455</v>
      </c>
    </row>
    <row r="3279" spans="1:13" ht="15.75" customHeight="1" x14ac:dyDescent="0.25">
      <c r="A3279" s="6" t="s">
        <v>14</v>
      </c>
      <c r="B3279" s="6">
        <v>1185732</v>
      </c>
      <c r="C3279" s="7">
        <v>44369</v>
      </c>
      <c r="D3279" s="6" t="s">
        <v>15</v>
      </c>
      <c r="E3279" s="6" t="s">
        <v>114</v>
      </c>
      <c r="F3279" s="6" t="s">
        <v>89</v>
      </c>
      <c r="G3279" s="6" t="s">
        <v>20</v>
      </c>
      <c r="H3279" s="8">
        <v>0.4</v>
      </c>
      <c r="I3279" s="9">
        <v>1500</v>
      </c>
      <c r="J3279" s="10">
        <v>600</v>
      </c>
      <c r="K3279" s="10">
        <v>210</v>
      </c>
      <c r="L3279" s="11">
        <v>0.35</v>
      </c>
      <c r="M3279" s="28">
        <v>390</v>
      </c>
    </row>
    <row r="3280" spans="1:13" ht="15.75" customHeight="1" x14ac:dyDescent="0.25">
      <c r="A3280" s="6" t="s">
        <v>14</v>
      </c>
      <c r="B3280" s="6">
        <v>1185732</v>
      </c>
      <c r="C3280" s="7">
        <v>44369</v>
      </c>
      <c r="D3280" s="6" t="s">
        <v>15</v>
      </c>
      <c r="E3280" s="6" t="s">
        <v>114</v>
      </c>
      <c r="F3280" s="6" t="s">
        <v>89</v>
      </c>
      <c r="G3280" s="6" t="s">
        <v>21</v>
      </c>
      <c r="H3280" s="8">
        <v>0.49999999999999994</v>
      </c>
      <c r="I3280" s="9">
        <v>1500</v>
      </c>
      <c r="J3280" s="10">
        <v>749.99999999999989</v>
      </c>
      <c r="K3280" s="10">
        <v>224.99999999999997</v>
      </c>
      <c r="L3280" s="11">
        <v>0.3</v>
      </c>
      <c r="M3280" s="28">
        <v>524.99999999999989</v>
      </c>
    </row>
    <row r="3281" spans="1:13" ht="15.75" customHeight="1" x14ac:dyDescent="0.25">
      <c r="A3281" s="6" t="s">
        <v>14</v>
      </c>
      <c r="B3281" s="6">
        <v>1185732</v>
      </c>
      <c r="C3281" s="7">
        <v>44369</v>
      </c>
      <c r="D3281" s="6" t="s">
        <v>15</v>
      </c>
      <c r="E3281" s="6" t="s">
        <v>114</v>
      </c>
      <c r="F3281" s="6" t="s">
        <v>89</v>
      </c>
      <c r="G3281" s="6" t="s">
        <v>22</v>
      </c>
      <c r="H3281" s="8">
        <v>0.54999999999999993</v>
      </c>
      <c r="I3281" s="9">
        <v>3000</v>
      </c>
      <c r="J3281" s="10">
        <v>1649.9999999999998</v>
      </c>
      <c r="K3281" s="10">
        <v>494.99999999999989</v>
      </c>
      <c r="L3281" s="11">
        <v>0.3</v>
      </c>
      <c r="M3281" s="28">
        <v>1155</v>
      </c>
    </row>
    <row r="3282" spans="1:13" ht="15.75" customHeight="1" x14ac:dyDescent="0.25">
      <c r="A3282" s="6" t="s">
        <v>14</v>
      </c>
      <c r="B3282" s="6">
        <v>1185732</v>
      </c>
      <c r="C3282" s="7">
        <v>44397</v>
      </c>
      <c r="D3282" s="6" t="s">
        <v>15</v>
      </c>
      <c r="E3282" s="6" t="s">
        <v>114</v>
      </c>
      <c r="F3282" s="6" t="s">
        <v>89</v>
      </c>
      <c r="G3282" s="6" t="s">
        <v>17</v>
      </c>
      <c r="H3282" s="8">
        <v>0.49999999999999994</v>
      </c>
      <c r="I3282" s="9">
        <v>5250</v>
      </c>
      <c r="J3282" s="10">
        <v>2624.9999999999995</v>
      </c>
      <c r="K3282" s="10">
        <v>1049.9999999999998</v>
      </c>
      <c r="L3282" s="11">
        <v>0.4</v>
      </c>
      <c r="M3282" s="28">
        <v>1574.9999999999998</v>
      </c>
    </row>
    <row r="3283" spans="1:13" ht="15.75" customHeight="1" x14ac:dyDescent="0.25">
      <c r="A3283" s="6" t="s">
        <v>14</v>
      </c>
      <c r="B3283" s="6">
        <v>1185732</v>
      </c>
      <c r="C3283" s="7">
        <v>44397</v>
      </c>
      <c r="D3283" s="6" t="s">
        <v>15</v>
      </c>
      <c r="E3283" s="6" t="s">
        <v>114</v>
      </c>
      <c r="F3283" s="6" t="s">
        <v>89</v>
      </c>
      <c r="G3283" s="6" t="s">
        <v>18</v>
      </c>
      <c r="H3283" s="8">
        <v>0.45</v>
      </c>
      <c r="I3283" s="9">
        <v>2750</v>
      </c>
      <c r="J3283" s="10">
        <v>1237.5</v>
      </c>
      <c r="K3283" s="10">
        <v>433.125</v>
      </c>
      <c r="L3283" s="11">
        <v>0.35</v>
      </c>
      <c r="M3283" s="28">
        <v>804.375</v>
      </c>
    </row>
    <row r="3284" spans="1:13" ht="15.75" customHeight="1" x14ac:dyDescent="0.25">
      <c r="A3284" s="6" t="s">
        <v>14</v>
      </c>
      <c r="B3284" s="6">
        <v>1185732</v>
      </c>
      <c r="C3284" s="7">
        <v>44397</v>
      </c>
      <c r="D3284" s="6" t="s">
        <v>15</v>
      </c>
      <c r="E3284" s="6" t="s">
        <v>114</v>
      </c>
      <c r="F3284" s="6" t="s">
        <v>89</v>
      </c>
      <c r="G3284" s="6" t="s">
        <v>19</v>
      </c>
      <c r="H3284" s="8">
        <v>0.4</v>
      </c>
      <c r="I3284" s="9">
        <v>2000</v>
      </c>
      <c r="J3284" s="10">
        <v>800</v>
      </c>
      <c r="K3284" s="10">
        <v>280</v>
      </c>
      <c r="L3284" s="11">
        <v>0.35</v>
      </c>
      <c r="M3284" s="28">
        <v>520</v>
      </c>
    </row>
    <row r="3285" spans="1:13" ht="15.75" customHeight="1" x14ac:dyDescent="0.25">
      <c r="A3285" s="6" t="s">
        <v>14</v>
      </c>
      <c r="B3285" s="6">
        <v>1185732</v>
      </c>
      <c r="C3285" s="7">
        <v>44397</v>
      </c>
      <c r="D3285" s="6" t="s">
        <v>15</v>
      </c>
      <c r="E3285" s="6" t="s">
        <v>114</v>
      </c>
      <c r="F3285" s="6" t="s">
        <v>89</v>
      </c>
      <c r="G3285" s="6" t="s">
        <v>20</v>
      </c>
      <c r="H3285" s="8">
        <v>0.4</v>
      </c>
      <c r="I3285" s="9">
        <v>1500</v>
      </c>
      <c r="J3285" s="10">
        <v>600</v>
      </c>
      <c r="K3285" s="10">
        <v>210</v>
      </c>
      <c r="L3285" s="11">
        <v>0.35</v>
      </c>
      <c r="M3285" s="28">
        <v>390</v>
      </c>
    </row>
    <row r="3286" spans="1:13" ht="15.75" customHeight="1" x14ac:dyDescent="0.25">
      <c r="A3286" s="6" t="s">
        <v>14</v>
      </c>
      <c r="B3286" s="6">
        <v>1185732</v>
      </c>
      <c r="C3286" s="7">
        <v>44397</v>
      </c>
      <c r="D3286" s="6" t="s">
        <v>15</v>
      </c>
      <c r="E3286" s="6" t="s">
        <v>114</v>
      </c>
      <c r="F3286" s="6" t="s">
        <v>89</v>
      </c>
      <c r="G3286" s="6" t="s">
        <v>21</v>
      </c>
      <c r="H3286" s="8">
        <v>0.49999999999999994</v>
      </c>
      <c r="I3286" s="9">
        <v>1750</v>
      </c>
      <c r="J3286" s="10">
        <v>874.99999999999989</v>
      </c>
      <c r="K3286" s="10">
        <v>262.49999999999994</v>
      </c>
      <c r="L3286" s="11">
        <v>0.3</v>
      </c>
      <c r="M3286" s="28">
        <v>612.5</v>
      </c>
    </row>
    <row r="3287" spans="1:13" ht="15.75" customHeight="1" x14ac:dyDescent="0.25">
      <c r="A3287" s="6" t="s">
        <v>14</v>
      </c>
      <c r="B3287" s="6">
        <v>1185732</v>
      </c>
      <c r="C3287" s="7">
        <v>44397</v>
      </c>
      <c r="D3287" s="6" t="s">
        <v>15</v>
      </c>
      <c r="E3287" s="6" t="s">
        <v>114</v>
      </c>
      <c r="F3287" s="6" t="s">
        <v>89</v>
      </c>
      <c r="G3287" s="6" t="s">
        <v>22</v>
      </c>
      <c r="H3287" s="8">
        <v>0.54999999999999993</v>
      </c>
      <c r="I3287" s="9">
        <v>3500</v>
      </c>
      <c r="J3287" s="10">
        <v>1924.9999999999998</v>
      </c>
      <c r="K3287" s="10">
        <v>577.49999999999989</v>
      </c>
      <c r="L3287" s="11">
        <v>0.3</v>
      </c>
      <c r="M3287" s="28">
        <v>1347.5</v>
      </c>
    </row>
    <row r="3288" spans="1:13" ht="15.75" customHeight="1" x14ac:dyDescent="0.25">
      <c r="A3288" s="6" t="s">
        <v>14</v>
      </c>
      <c r="B3288" s="6">
        <v>1185732</v>
      </c>
      <c r="C3288" s="7">
        <v>44429</v>
      </c>
      <c r="D3288" s="6" t="s">
        <v>15</v>
      </c>
      <c r="E3288" s="6" t="s">
        <v>114</v>
      </c>
      <c r="F3288" s="6" t="s">
        <v>89</v>
      </c>
      <c r="G3288" s="6" t="s">
        <v>17</v>
      </c>
      <c r="H3288" s="8">
        <v>0.49999999999999994</v>
      </c>
      <c r="I3288" s="9">
        <v>5000</v>
      </c>
      <c r="J3288" s="10">
        <v>2499.9999999999995</v>
      </c>
      <c r="K3288" s="10">
        <v>999.99999999999989</v>
      </c>
      <c r="L3288" s="11">
        <v>0.4</v>
      </c>
      <c r="M3288" s="28">
        <v>1499.9999999999995</v>
      </c>
    </row>
    <row r="3289" spans="1:13" ht="15.75" customHeight="1" x14ac:dyDescent="0.25">
      <c r="A3289" s="6" t="s">
        <v>14</v>
      </c>
      <c r="B3289" s="6">
        <v>1185732</v>
      </c>
      <c r="C3289" s="7">
        <v>44429</v>
      </c>
      <c r="D3289" s="6" t="s">
        <v>15</v>
      </c>
      <c r="E3289" s="6" t="s">
        <v>114</v>
      </c>
      <c r="F3289" s="6" t="s">
        <v>89</v>
      </c>
      <c r="G3289" s="6" t="s">
        <v>18</v>
      </c>
      <c r="H3289" s="8">
        <v>0.45</v>
      </c>
      <c r="I3289" s="9">
        <v>2750</v>
      </c>
      <c r="J3289" s="10">
        <v>1237.5</v>
      </c>
      <c r="K3289" s="10">
        <v>433.125</v>
      </c>
      <c r="L3289" s="11">
        <v>0.35</v>
      </c>
      <c r="M3289" s="28">
        <v>804.375</v>
      </c>
    </row>
    <row r="3290" spans="1:13" ht="15.75" customHeight="1" x14ac:dyDescent="0.25">
      <c r="A3290" s="6" t="s">
        <v>14</v>
      </c>
      <c r="B3290" s="6">
        <v>1185732</v>
      </c>
      <c r="C3290" s="7">
        <v>44429</v>
      </c>
      <c r="D3290" s="6" t="s">
        <v>15</v>
      </c>
      <c r="E3290" s="6" t="s">
        <v>114</v>
      </c>
      <c r="F3290" s="6" t="s">
        <v>89</v>
      </c>
      <c r="G3290" s="6" t="s">
        <v>19</v>
      </c>
      <c r="H3290" s="8">
        <v>0.4</v>
      </c>
      <c r="I3290" s="9">
        <v>2000</v>
      </c>
      <c r="J3290" s="10">
        <v>800</v>
      </c>
      <c r="K3290" s="10">
        <v>280</v>
      </c>
      <c r="L3290" s="11">
        <v>0.35</v>
      </c>
      <c r="M3290" s="28">
        <v>520</v>
      </c>
    </row>
    <row r="3291" spans="1:13" ht="15.75" customHeight="1" x14ac:dyDescent="0.25">
      <c r="A3291" s="6" t="s">
        <v>14</v>
      </c>
      <c r="B3291" s="6">
        <v>1185732</v>
      </c>
      <c r="C3291" s="7">
        <v>44429</v>
      </c>
      <c r="D3291" s="6" t="s">
        <v>15</v>
      </c>
      <c r="E3291" s="6" t="s">
        <v>114</v>
      </c>
      <c r="F3291" s="6" t="s">
        <v>89</v>
      </c>
      <c r="G3291" s="6" t="s">
        <v>20</v>
      </c>
      <c r="H3291" s="8">
        <v>0.4</v>
      </c>
      <c r="I3291" s="9">
        <v>1500</v>
      </c>
      <c r="J3291" s="10">
        <v>600</v>
      </c>
      <c r="K3291" s="10">
        <v>210</v>
      </c>
      <c r="L3291" s="11">
        <v>0.35</v>
      </c>
      <c r="M3291" s="28">
        <v>390</v>
      </c>
    </row>
    <row r="3292" spans="1:13" ht="15.75" customHeight="1" x14ac:dyDescent="0.25">
      <c r="A3292" s="6" t="s">
        <v>14</v>
      </c>
      <c r="B3292" s="6">
        <v>1185732</v>
      </c>
      <c r="C3292" s="7">
        <v>44429</v>
      </c>
      <c r="D3292" s="6" t="s">
        <v>15</v>
      </c>
      <c r="E3292" s="6" t="s">
        <v>114</v>
      </c>
      <c r="F3292" s="6" t="s">
        <v>89</v>
      </c>
      <c r="G3292" s="6" t="s">
        <v>21</v>
      </c>
      <c r="H3292" s="8">
        <v>0.49999999999999994</v>
      </c>
      <c r="I3292" s="9">
        <v>1250</v>
      </c>
      <c r="J3292" s="10">
        <v>624.99999999999989</v>
      </c>
      <c r="K3292" s="10">
        <v>187.49999999999997</v>
      </c>
      <c r="L3292" s="11">
        <v>0.3</v>
      </c>
      <c r="M3292" s="28">
        <v>437.49999999999989</v>
      </c>
    </row>
    <row r="3293" spans="1:13" ht="15.75" customHeight="1" x14ac:dyDescent="0.25">
      <c r="A3293" s="6" t="s">
        <v>14</v>
      </c>
      <c r="B3293" s="6">
        <v>1185732</v>
      </c>
      <c r="C3293" s="7">
        <v>44429</v>
      </c>
      <c r="D3293" s="6" t="s">
        <v>15</v>
      </c>
      <c r="E3293" s="6" t="s">
        <v>114</v>
      </c>
      <c r="F3293" s="6" t="s">
        <v>89</v>
      </c>
      <c r="G3293" s="6" t="s">
        <v>22</v>
      </c>
      <c r="H3293" s="8">
        <v>0.54999999999999993</v>
      </c>
      <c r="I3293" s="9">
        <v>3000</v>
      </c>
      <c r="J3293" s="10">
        <v>1649.9999999999998</v>
      </c>
      <c r="K3293" s="10">
        <v>494.99999999999989</v>
      </c>
      <c r="L3293" s="11">
        <v>0.3</v>
      </c>
      <c r="M3293" s="28">
        <v>1155</v>
      </c>
    </row>
    <row r="3294" spans="1:13" ht="15.75" customHeight="1" x14ac:dyDescent="0.25">
      <c r="A3294" s="6" t="s">
        <v>14</v>
      </c>
      <c r="B3294" s="6">
        <v>1185732</v>
      </c>
      <c r="C3294" s="7">
        <v>44459</v>
      </c>
      <c r="D3294" s="6" t="s">
        <v>15</v>
      </c>
      <c r="E3294" s="6" t="s">
        <v>114</v>
      </c>
      <c r="F3294" s="6" t="s">
        <v>89</v>
      </c>
      <c r="G3294" s="6" t="s">
        <v>17</v>
      </c>
      <c r="H3294" s="8">
        <v>0.49999999999999994</v>
      </c>
      <c r="I3294" s="9">
        <v>4250</v>
      </c>
      <c r="J3294" s="10">
        <v>2124.9999999999995</v>
      </c>
      <c r="K3294" s="10">
        <v>849.99999999999989</v>
      </c>
      <c r="L3294" s="11">
        <v>0.4</v>
      </c>
      <c r="M3294" s="28">
        <v>1274.9999999999995</v>
      </c>
    </row>
    <row r="3295" spans="1:13" ht="15.75" customHeight="1" x14ac:dyDescent="0.25">
      <c r="A3295" s="6" t="s">
        <v>14</v>
      </c>
      <c r="B3295" s="6">
        <v>1185732</v>
      </c>
      <c r="C3295" s="7">
        <v>44459</v>
      </c>
      <c r="D3295" s="6" t="s">
        <v>15</v>
      </c>
      <c r="E3295" s="6" t="s">
        <v>114</v>
      </c>
      <c r="F3295" s="6" t="s">
        <v>89</v>
      </c>
      <c r="G3295" s="6" t="s">
        <v>18</v>
      </c>
      <c r="H3295" s="8">
        <v>0.45</v>
      </c>
      <c r="I3295" s="9">
        <v>2250</v>
      </c>
      <c r="J3295" s="10">
        <v>1012.5</v>
      </c>
      <c r="K3295" s="10">
        <v>354.375</v>
      </c>
      <c r="L3295" s="11">
        <v>0.35</v>
      </c>
      <c r="M3295" s="28">
        <v>658.125</v>
      </c>
    </row>
    <row r="3296" spans="1:13" ht="15.75" customHeight="1" x14ac:dyDescent="0.25">
      <c r="A3296" s="6" t="s">
        <v>14</v>
      </c>
      <c r="B3296" s="6">
        <v>1185732</v>
      </c>
      <c r="C3296" s="7">
        <v>44459</v>
      </c>
      <c r="D3296" s="6" t="s">
        <v>15</v>
      </c>
      <c r="E3296" s="6" t="s">
        <v>114</v>
      </c>
      <c r="F3296" s="6" t="s">
        <v>89</v>
      </c>
      <c r="G3296" s="6" t="s">
        <v>19</v>
      </c>
      <c r="H3296" s="8">
        <v>0.4</v>
      </c>
      <c r="I3296" s="9">
        <v>1250</v>
      </c>
      <c r="J3296" s="10">
        <v>500</v>
      </c>
      <c r="K3296" s="10">
        <v>175</v>
      </c>
      <c r="L3296" s="11">
        <v>0.35</v>
      </c>
      <c r="M3296" s="28">
        <v>325</v>
      </c>
    </row>
    <row r="3297" spans="1:13" ht="15.75" customHeight="1" x14ac:dyDescent="0.25">
      <c r="A3297" s="6" t="s">
        <v>14</v>
      </c>
      <c r="B3297" s="6">
        <v>1185732</v>
      </c>
      <c r="C3297" s="7">
        <v>44459</v>
      </c>
      <c r="D3297" s="6" t="s">
        <v>15</v>
      </c>
      <c r="E3297" s="6" t="s">
        <v>114</v>
      </c>
      <c r="F3297" s="6" t="s">
        <v>89</v>
      </c>
      <c r="G3297" s="6" t="s">
        <v>20</v>
      </c>
      <c r="H3297" s="8">
        <v>0.4</v>
      </c>
      <c r="I3297" s="9">
        <v>1000</v>
      </c>
      <c r="J3297" s="10">
        <v>400</v>
      </c>
      <c r="K3297" s="10">
        <v>140</v>
      </c>
      <c r="L3297" s="11">
        <v>0.35</v>
      </c>
      <c r="M3297" s="28">
        <v>260</v>
      </c>
    </row>
    <row r="3298" spans="1:13" ht="15.75" customHeight="1" x14ac:dyDescent="0.25">
      <c r="A3298" s="6" t="s">
        <v>14</v>
      </c>
      <c r="B3298" s="6">
        <v>1185732</v>
      </c>
      <c r="C3298" s="7">
        <v>44459</v>
      </c>
      <c r="D3298" s="6" t="s">
        <v>15</v>
      </c>
      <c r="E3298" s="6" t="s">
        <v>114</v>
      </c>
      <c r="F3298" s="6" t="s">
        <v>89</v>
      </c>
      <c r="G3298" s="6" t="s">
        <v>21</v>
      </c>
      <c r="H3298" s="8">
        <v>0.49999999999999994</v>
      </c>
      <c r="I3298" s="9">
        <v>1000</v>
      </c>
      <c r="J3298" s="10">
        <v>499.99999999999994</v>
      </c>
      <c r="K3298" s="10">
        <v>149.99999999999997</v>
      </c>
      <c r="L3298" s="11">
        <v>0.3</v>
      </c>
      <c r="M3298" s="28">
        <v>350</v>
      </c>
    </row>
    <row r="3299" spans="1:13" ht="15.75" customHeight="1" x14ac:dyDescent="0.25">
      <c r="A3299" s="6" t="s">
        <v>14</v>
      </c>
      <c r="B3299" s="6">
        <v>1185732</v>
      </c>
      <c r="C3299" s="7">
        <v>44459</v>
      </c>
      <c r="D3299" s="6" t="s">
        <v>15</v>
      </c>
      <c r="E3299" s="6" t="s">
        <v>114</v>
      </c>
      <c r="F3299" s="6" t="s">
        <v>89</v>
      </c>
      <c r="G3299" s="6" t="s">
        <v>22</v>
      </c>
      <c r="H3299" s="8">
        <v>0.54999999999999993</v>
      </c>
      <c r="I3299" s="9">
        <v>2000</v>
      </c>
      <c r="J3299" s="10">
        <v>1099.9999999999998</v>
      </c>
      <c r="K3299" s="10">
        <v>329.99999999999994</v>
      </c>
      <c r="L3299" s="11">
        <v>0.3</v>
      </c>
      <c r="M3299" s="28">
        <v>769.99999999999977</v>
      </c>
    </row>
    <row r="3300" spans="1:13" ht="15.75" customHeight="1" x14ac:dyDescent="0.25">
      <c r="A3300" s="6" t="s">
        <v>14</v>
      </c>
      <c r="B3300" s="6">
        <v>1185732</v>
      </c>
      <c r="C3300" s="7">
        <v>44491</v>
      </c>
      <c r="D3300" s="6" t="s">
        <v>15</v>
      </c>
      <c r="E3300" s="6" t="s">
        <v>114</v>
      </c>
      <c r="F3300" s="6" t="s">
        <v>89</v>
      </c>
      <c r="G3300" s="6" t="s">
        <v>17</v>
      </c>
      <c r="H3300" s="8">
        <v>0.54999999999999993</v>
      </c>
      <c r="I3300" s="9">
        <v>3750</v>
      </c>
      <c r="J3300" s="10">
        <v>2062.4999999999995</v>
      </c>
      <c r="K3300" s="10">
        <v>824.99999999999989</v>
      </c>
      <c r="L3300" s="11">
        <v>0.4</v>
      </c>
      <c r="M3300" s="28">
        <v>1237.4999999999995</v>
      </c>
    </row>
    <row r="3301" spans="1:13" ht="15.75" customHeight="1" x14ac:dyDescent="0.25">
      <c r="A3301" s="6" t="s">
        <v>14</v>
      </c>
      <c r="B3301" s="6">
        <v>1185732</v>
      </c>
      <c r="C3301" s="7">
        <v>44491</v>
      </c>
      <c r="D3301" s="6" t="s">
        <v>15</v>
      </c>
      <c r="E3301" s="6" t="s">
        <v>114</v>
      </c>
      <c r="F3301" s="6" t="s">
        <v>89</v>
      </c>
      <c r="G3301" s="6" t="s">
        <v>18</v>
      </c>
      <c r="H3301" s="8">
        <v>0.5</v>
      </c>
      <c r="I3301" s="9">
        <v>2000</v>
      </c>
      <c r="J3301" s="10">
        <v>1000</v>
      </c>
      <c r="K3301" s="10">
        <v>350</v>
      </c>
      <c r="L3301" s="11">
        <v>0.35</v>
      </c>
      <c r="M3301" s="28">
        <v>650</v>
      </c>
    </row>
    <row r="3302" spans="1:13" ht="15.75" customHeight="1" x14ac:dyDescent="0.25">
      <c r="A3302" s="6" t="s">
        <v>14</v>
      </c>
      <c r="B3302" s="6">
        <v>1185732</v>
      </c>
      <c r="C3302" s="7">
        <v>44491</v>
      </c>
      <c r="D3302" s="6" t="s">
        <v>15</v>
      </c>
      <c r="E3302" s="6" t="s">
        <v>114</v>
      </c>
      <c r="F3302" s="6" t="s">
        <v>89</v>
      </c>
      <c r="G3302" s="6" t="s">
        <v>19</v>
      </c>
      <c r="H3302" s="8">
        <v>0.5</v>
      </c>
      <c r="I3302" s="9">
        <v>1000</v>
      </c>
      <c r="J3302" s="10">
        <v>500</v>
      </c>
      <c r="K3302" s="10">
        <v>175</v>
      </c>
      <c r="L3302" s="11">
        <v>0.35</v>
      </c>
      <c r="M3302" s="28">
        <v>325</v>
      </c>
    </row>
    <row r="3303" spans="1:13" ht="15.75" customHeight="1" x14ac:dyDescent="0.25">
      <c r="A3303" s="6" t="s">
        <v>14</v>
      </c>
      <c r="B3303" s="6">
        <v>1185732</v>
      </c>
      <c r="C3303" s="7">
        <v>44491</v>
      </c>
      <c r="D3303" s="6" t="s">
        <v>15</v>
      </c>
      <c r="E3303" s="6" t="s">
        <v>114</v>
      </c>
      <c r="F3303" s="6" t="s">
        <v>89</v>
      </c>
      <c r="G3303" s="6" t="s">
        <v>20</v>
      </c>
      <c r="H3303" s="8">
        <v>0.5</v>
      </c>
      <c r="I3303" s="9">
        <v>750</v>
      </c>
      <c r="J3303" s="10">
        <v>375</v>
      </c>
      <c r="K3303" s="10">
        <v>131.25</v>
      </c>
      <c r="L3303" s="11">
        <v>0.35</v>
      </c>
      <c r="M3303" s="28">
        <v>243.75</v>
      </c>
    </row>
    <row r="3304" spans="1:13" ht="15.75" customHeight="1" x14ac:dyDescent="0.25">
      <c r="A3304" s="6" t="s">
        <v>14</v>
      </c>
      <c r="B3304" s="6">
        <v>1185732</v>
      </c>
      <c r="C3304" s="7">
        <v>44491</v>
      </c>
      <c r="D3304" s="6" t="s">
        <v>15</v>
      </c>
      <c r="E3304" s="6" t="s">
        <v>114</v>
      </c>
      <c r="F3304" s="6" t="s">
        <v>89</v>
      </c>
      <c r="G3304" s="6" t="s">
        <v>21</v>
      </c>
      <c r="H3304" s="8">
        <v>0.6</v>
      </c>
      <c r="I3304" s="9">
        <v>750</v>
      </c>
      <c r="J3304" s="10">
        <v>450</v>
      </c>
      <c r="K3304" s="10">
        <v>135</v>
      </c>
      <c r="L3304" s="11">
        <v>0.3</v>
      </c>
      <c r="M3304" s="28">
        <v>315</v>
      </c>
    </row>
    <row r="3305" spans="1:13" ht="15.75" customHeight="1" x14ac:dyDescent="0.25">
      <c r="A3305" s="6" t="s">
        <v>14</v>
      </c>
      <c r="B3305" s="6">
        <v>1185732</v>
      </c>
      <c r="C3305" s="7">
        <v>44491</v>
      </c>
      <c r="D3305" s="6" t="s">
        <v>15</v>
      </c>
      <c r="E3305" s="6" t="s">
        <v>114</v>
      </c>
      <c r="F3305" s="6" t="s">
        <v>89</v>
      </c>
      <c r="G3305" s="6" t="s">
        <v>22</v>
      </c>
      <c r="H3305" s="8">
        <v>0.64999999999999991</v>
      </c>
      <c r="I3305" s="9">
        <v>2000</v>
      </c>
      <c r="J3305" s="10">
        <v>1299.9999999999998</v>
      </c>
      <c r="K3305" s="10">
        <v>389.99999999999994</v>
      </c>
      <c r="L3305" s="11">
        <v>0.3</v>
      </c>
      <c r="M3305" s="28">
        <v>909.99999999999977</v>
      </c>
    </row>
    <row r="3306" spans="1:13" ht="15.75" customHeight="1" x14ac:dyDescent="0.25">
      <c r="A3306" s="6" t="s">
        <v>14</v>
      </c>
      <c r="B3306" s="6">
        <v>1185732</v>
      </c>
      <c r="C3306" s="7">
        <v>44521</v>
      </c>
      <c r="D3306" s="6" t="s">
        <v>15</v>
      </c>
      <c r="E3306" s="6" t="s">
        <v>114</v>
      </c>
      <c r="F3306" s="6" t="s">
        <v>89</v>
      </c>
      <c r="G3306" s="6" t="s">
        <v>17</v>
      </c>
      <c r="H3306" s="8">
        <v>0.6</v>
      </c>
      <c r="I3306" s="9">
        <v>3500</v>
      </c>
      <c r="J3306" s="10">
        <v>2100</v>
      </c>
      <c r="K3306" s="10">
        <v>840</v>
      </c>
      <c r="L3306" s="11">
        <v>0.4</v>
      </c>
      <c r="M3306" s="28">
        <v>1260</v>
      </c>
    </row>
    <row r="3307" spans="1:13" ht="15.75" customHeight="1" x14ac:dyDescent="0.25">
      <c r="A3307" s="6" t="s">
        <v>14</v>
      </c>
      <c r="B3307" s="6">
        <v>1185732</v>
      </c>
      <c r="C3307" s="7">
        <v>44521</v>
      </c>
      <c r="D3307" s="6" t="s">
        <v>15</v>
      </c>
      <c r="E3307" s="6" t="s">
        <v>114</v>
      </c>
      <c r="F3307" s="6" t="s">
        <v>89</v>
      </c>
      <c r="G3307" s="6" t="s">
        <v>18</v>
      </c>
      <c r="H3307" s="8">
        <v>0.5</v>
      </c>
      <c r="I3307" s="9">
        <v>1750</v>
      </c>
      <c r="J3307" s="10">
        <v>875</v>
      </c>
      <c r="K3307" s="10">
        <v>306.25</v>
      </c>
      <c r="L3307" s="11">
        <v>0.35</v>
      </c>
      <c r="M3307" s="28">
        <v>568.75</v>
      </c>
    </row>
    <row r="3308" spans="1:13" ht="15.75" customHeight="1" x14ac:dyDescent="0.25">
      <c r="A3308" s="6" t="s">
        <v>14</v>
      </c>
      <c r="B3308" s="6">
        <v>1185732</v>
      </c>
      <c r="C3308" s="7">
        <v>44521</v>
      </c>
      <c r="D3308" s="6" t="s">
        <v>15</v>
      </c>
      <c r="E3308" s="6" t="s">
        <v>114</v>
      </c>
      <c r="F3308" s="6" t="s">
        <v>89</v>
      </c>
      <c r="G3308" s="6" t="s">
        <v>19</v>
      </c>
      <c r="H3308" s="8">
        <v>0.5</v>
      </c>
      <c r="I3308" s="9">
        <v>1700</v>
      </c>
      <c r="J3308" s="10">
        <v>850</v>
      </c>
      <c r="K3308" s="10">
        <v>297.5</v>
      </c>
      <c r="L3308" s="11">
        <v>0.35</v>
      </c>
      <c r="M3308" s="28">
        <v>552.5</v>
      </c>
    </row>
    <row r="3309" spans="1:13" ht="15.75" customHeight="1" x14ac:dyDescent="0.25">
      <c r="A3309" s="6" t="s">
        <v>14</v>
      </c>
      <c r="B3309" s="6">
        <v>1185732</v>
      </c>
      <c r="C3309" s="7">
        <v>44521</v>
      </c>
      <c r="D3309" s="6" t="s">
        <v>15</v>
      </c>
      <c r="E3309" s="6" t="s">
        <v>114</v>
      </c>
      <c r="F3309" s="6" t="s">
        <v>89</v>
      </c>
      <c r="G3309" s="6" t="s">
        <v>20</v>
      </c>
      <c r="H3309" s="8">
        <v>0.5</v>
      </c>
      <c r="I3309" s="9">
        <v>1500</v>
      </c>
      <c r="J3309" s="10">
        <v>750</v>
      </c>
      <c r="K3309" s="10">
        <v>262.5</v>
      </c>
      <c r="L3309" s="11">
        <v>0.35</v>
      </c>
      <c r="M3309" s="28">
        <v>487.5</v>
      </c>
    </row>
    <row r="3310" spans="1:13" ht="15.75" customHeight="1" x14ac:dyDescent="0.25">
      <c r="A3310" s="6" t="s">
        <v>14</v>
      </c>
      <c r="B3310" s="6">
        <v>1185732</v>
      </c>
      <c r="C3310" s="7">
        <v>44521</v>
      </c>
      <c r="D3310" s="6" t="s">
        <v>15</v>
      </c>
      <c r="E3310" s="6" t="s">
        <v>114</v>
      </c>
      <c r="F3310" s="6" t="s">
        <v>89</v>
      </c>
      <c r="G3310" s="6" t="s">
        <v>21</v>
      </c>
      <c r="H3310" s="8">
        <v>0.6</v>
      </c>
      <c r="I3310" s="9">
        <v>1250</v>
      </c>
      <c r="J3310" s="10">
        <v>750</v>
      </c>
      <c r="K3310" s="10">
        <v>225</v>
      </c>
      <c r="L3310" s="11">
        <v>0.3</v>
      </c>
      <c r="M3310" s="28">
        <v>525</v>
      </c>
    </row>
    <row r="3311" spans="1:13" ht="15.75" customHeight="1" x14ac:dyDescent="0.25">
      <c r="A3311" s="6" t="s">
        <v>14</v>
      </c>
      <c r="B3311" s="6">
        <v>1185732</v>
      </c>
      <c r="C3311" s="7">
        <v>44521</v>
      </c>
      <c r="D3311" s="6" t="s">
        <v>15</v>
      </c>
      <c r="E3311" s="6" t="s">
        <v>114</v>
      </c>
      <c r="F3311" s="6" t="s">
        <v>89</v>
      </c>
      <c r="G3311" s="6" t="s">
        <v>22</v>
      </c>
      <c r="H3311" s="8">
        <v>0.64999999999999991</v>
      </c>
      <c r="I3311" s="9">
        <v>2250</v>
      </c>
      <c r="J3311" s="10">
        <v>1462.4999999999998</v>
      </c>
      <c r="K3311" s="10">
        <v>438.74999999999994</v>
      </c>
      <c r="L3311" s="11">
        <v>0.3</v>
      </c>
      <c r="M3311" s="28">
        <v>1023.7499999999998</v>
      </c>
    </row>
    <row r="3312" spans="1:13" ht="15.75" customHeight="1" x14ac:dyDescent="0.25">
      <c r="A3312" s="6" t="s">
        <v>14</v>
      </c>
      <c r="B3312" s="6">
        <v>1185732</v>
      </c>
      <c r="C3312" s="7">
        <v>44550</v>
      </c>
      <c r="D3312" s="6" t="s">
        <v>15</v>
      </c>
      <c r="E3312" s="6" t="s">
        <v>114</v>
      </c>
      <c r="F3312" s="6" t="s">
        <v>89</v>
      </c>
      <c r="G3312" s="6" t="s">
        <v>17</v>
      </c>
      <c r="H3312" s="8">
        <v>0.6</v>
      </c>
      <c r="I3312" s="9">
        <v>4500</v>
      </c>
      <c r="J3312" s="10">
        <v>2700</v>
      </c>
      <c r="K3312" s="10">
        <v>1080</v>
      </c>
      <c r="L3312" s="11">
        <v>0.4</v>
      </c>
      <c r="M3312" s="28">
        <v>1620</v>
      </c>
    </row>
    <row r="3313" spans="1:13" ht="15.75" customHeight="1" x14ac:dyDescent="0.25">
      <c r="A3313" s="6" t="s">
        <v>14</v>
      </c>
      <c r="B3313" s="6">
        <v>1185732</v>
      </c>
      <c r="C3313" s="7">
        <v>44550</v>
      </c>
      <c r="D3313" s="6" t="s">
        <v>15</v>
      </c>
      <c r="E3313" s="6" t="s">
        <v>114</v>
      </c>
      <c r="F3313" s="6" t="s">
        <v>89</v>
      </c>
      <c r="G3313" s="6" t="s">
        <v>18</v>
      </c>
      <c r="H3313" s="8">
        <v>0.5</v>
      </c>
      <c r="I3313" s="9">
        <v>2500</v>
      </c>
      <c r="J3313" s="10">
        <v>1250</v>
      </c>
      <c r="K3313" s="10">
        <v>437.5</v>
      </c>
      <c r="L3313" s="11">
        <v>0.35</v>
      </c>
      <c r="M3313" s="28">
        <v>812.5</v>
      </c>
    </row>
    <row r="3314" spans="1:13" ht="15.75" customHeight="1" x14ac:dyDescent="0.25">
      <c r="A3314" s="6" t="s">
        <v>14</v>
      </c>
      <c r="B3314" s="6">
        <v>1185732</v>
      </c>
      <c r="C3314" s="7">
        <v>44550</v>
      </c>
      <c r="D3314" s="6" t="s">
        <v>15</v>
      </c>
      <c r="E3314" s="6" t="s">
        <v>114</v>
      </c>
      <c r="F3314" s="6" t="s">
        <v>89</v>
      </c>
      <c r="G3314" s="6" t="s">
        <v>19</v>
      </c>
      <c r="H3314" s="8">
        <v>0.5</v>
      </c>
      <c r="I3314" s="9">
        <v>2250</v>
      </c>
      <c r="J3314" s="10">
        <v>1125</v>
      </c>
      <c r="K3314" s="10">
        <v>393.75</v>
      </c>
      <c r="L3314" s="11">
        <v>0.35</v>
      </c>
      <c r="M3314" s="28">
        <v>731.25</v>
      </c>
    </row>
    <row r="3315" spans="1:13" ht="15.75" customHeight="1" x14ac:dyDescent="0.25">
      <c r="A3315" s="6" t="s">
        <v>14</v>
      </c>
      <c r="B3315" s="6">
        <v>1185732</v>
      </c>
      <c r="C3315" s="7">
        <v>44550</v>
      </c>
      <c r="D3315" s="6" t="s">
        <v>15</v>
      </c>
      <c r="E3315" s="6" t="s">
        <v>114</v>
      </c>
      <c r="F3315" s="6" t="s">
        <v>89</v>
      </c>
      <c r="G3315" s="6" t="s">
        <v>20</v>
      </c>
      <c r="H3315" s="8">
        <v>0.5</v>
      </c>
      <c r="I3315" s="9">
        <v>1750</v>
      </c>
      <c r="J3315" s="10">
        <v>875</v>
      </c>
      <c r="K3315" s="10">
        <v>306.25</v>
      </c>
      <c r="L3315" s="11">
        <v>0.35</v>
      </c>
      <c r="M3315" s="28">
        <v>568.75</v>
      </c>
    </row>
    <row r="3316" spans="1:13" ht="15.75" customHeight="1" x14ac:dyDescent="0.25">
      <c r="A3316" s="6" t="s">
        <v>14</v>
      </c>
      <c r="B3316" s="6">
        <v>1185732</v>
      </c>
      <c r="C3316" s="7">
        <v>44550</v>
      </c>
      <c r="D3316" s="6" t="s">
        <v>15</v>
      </c>
      <c r="E3316" s="6" t="s">
        <v>114</v>
      </c>
      <c r="F3316" s="6" t="s">
        <v>89</v>
      </c>
      <c r="G3316" s="6" t="s">
        <v>21</v>
      </c>
      <c r="H3316" s="8">
        <v>0.6</v>
      </c>
      <c r="I3316" s="9">
        <v>1750</v>
      </c>
      <c r="J3316" s="10">
        <v>1050</v>
      </c>
      <c r="K3316" s="10">
        <v>315</v>
      </c>
      <c r="L3316" s="11">
        <v>0.3</v>
      </c>
      <c r="M3316" s="28">
        <v>735</v>
      </c>
    </row>
    <row r="3317" spans="1:13" ht="15.75" customHeight="1" x14ac:dyDescent="0.25">
      <c r="A3317" s="6" t="s">
        <v>14</v>
      </c>
      <c r="B3317" s="6">
        <v>1185732</v>
      </c>
      <c r="C3317" s="7">
        <v>44550</v>
      </c>
      <c r="D3317" s="6" t="s">
        <v>15</v>
      </c>
      <c r="E3317" s="6" t="s">
        <v>114</v>
      </c>
      <c r="F3317" s="6" t="s">
        <v>89</v>
      </c>
      <c r="G3317" s="6" t="s">
        <v>22</v>
      </c>
      <c r="H3317" s="8">
        <v>0.64999999999999991</v>
      </c>
      <c r="I3317" s="9">
        <v>2750</v>
      </c>
      <c r="J3317" s="10">
        <v>1787.4999999999998</v>
      </c>
      <c r="K3317" s="10">
        <v>536.24999999999989</v>
      </c>
      <c r="L3317" s="11">
        <v>0.3</v>
      </c>
      <c r="M3317" s="28">
        <v>1251.25</v>
      </c>
    </row>
    <row r="3318" spans="1:13" ht="15.75" customHeight="1" x14ac:dyDescent="0.25">
      <c r="A3318" s="6" t="s">
        <v>14</v>
      </c>
      <c r="B3318" s="6">
        <v>1185732</v>
      </c>
      <c r="C3318" s="7">
        <v>44213</v>
      </c>
      <c r="D3318" s="6" t="s">
        <v>15</v>
      </c>
      <c r="E3318" s="6" t="s">
        <v>115</v>
      </c>
      <c r="F3318" s="6" t="s">
        <v>116</v>
      </c>
      <c r="G3318" s="6" t="s">
        <v>17</v>
      </c>
      <c r="H3318" s="8">
        <v>0.4</v>
      </c>
      <c r="I3318" s="9">
        <v>5250</v>
      </c>
      <c r="J3318" s="10">
        <v>2100</v>
      </c>
      <c r="K3318" s="10">
        <v>735</v>
      </c>
      <c r="L3318" s="11">
        <v>0.35</v>
      </c>
      <c r="M3318" s="28">
        <v>1365</v>
      </c>
    </row>
    <row r="3319" spans="1:13" ht="15.75" customHeight="1" x14ac:dyDescent="0.25">
      <c r="A3319" s="6" t="s">
        <v>14</v>
      </c>
      <c r="B3319" s="6">
        <v>1185732</v>
      </c>
      <c r="C3319" s="7">
        <v>44213</v>
      </c>
      <c r="D3319" s="6" t="s">
        <v>15</v>
      </c>
      <c r="E3319" s="6" t="s">
        <v>115</v>
      </c>
      <c r="F3319" s="6" t="s">
        <v>116</v>
      </c>
      <c r="G3319" s="6" t="s">
        <v>18</v>
      </c>
      <c r="H3319" s="8">
        <v>0.4</v>
      </c>
      <c r="I3319" s="9">
        <v>3250</v>
      </c>
      <c r="J3319" s="10">
        <v>1300</v>
      </c>
      <c r="K3319" s="10">
        <v>454.99999999999994</v>
      </c>
      <c r="L3319" s="11">
        <v>0.35</v>
      </c>
      <c r="M3319" s="28">
        <v>845</v>
      </c>
    </row>
    <row r="3320" spans="1:13" ht="15.75" customHeight="1" x14ac:dyDescent="0.25">
      <c r="A3320" s="6" t="s">
        <v>14</v>
      </c>
      <c r="B3320" s="6">
        <v>1185732</v>
      </c>
      <c r="C3320" s="7">
        <v>44213</v>
      </c>
      <c r="D3320" s="6" t="s">
        <v>15</v>
      </c>
      <c r="E3320" s="6" t="s">
        <v>115</v>
      </c>
      <c r="F3320" s="6" t="s">
        <v>116</v>
      </c>
      <c r="G3320" s="6" t="s">
        <v>19</v>
      </c>
      <c r="H3320" s="8">
        <v>0.30000000000000004</v>
      </c>
      <c r="I3320" s="9">
        <v>3250</v>
      </c>
      <c r="J3320" s="10">
        <v>975.00000000000011</v>
      </c>
      <c r="K3320" s="10">
        <v>390.00000000000006</v>
      </c>
      <c r="L3320" s="11">
        <v>0.4</v>
      </c>
      <c r="M3320" s="28">
        <v>585</v>
      </c>
    </row>
    <row r="3321" spans="1:13" ht="15.75" customHeight="1" x14ac:dyDescent="0.25">
      <c r="A3321" s="6" t="s">
        <v>14</v>
      </c>
      <c r="B3321" s="6">
        <v>1185732</v>
      </c>
      <c r="C3321" s="7">
        <v>44213</v>
      </c>
      <c r="D3321" s="6" t="s">
        <v>15</v>
      </c>
      <c r="E3321" s="6" t="s">
        <v>115</v>
      </c>
      <c r="F3321" s="6" t="s">
        <v>116</v>
      </c>
      <c r="G3321" s="6" t="s">
        <v>20</v>
      </c>
      <c r="H3321" s="8">
        <v>0.35</v>
      </c>
      <c r="I3321" s="9">
        <v>1750</v>
      </c>
      <c r="J3321" s="10">
        <v>612.5</v>
      </c>
      <c r="K3321" s="10">
        <v>245</v>
      </c>
      <c r="L3321" s="11">
        <v>0.4</v>
      </c>
      <c r="M3321" s="28">
        <v>367.5</v>
      </c>
    </row>
    <row r="3322" spans="1:13" ht="15.75" customHeight="1" x14ac:dyDescent="0.25">
      <c r="A3322" s="6" t="s">
        <v>14</v>
      </c>
      <c r="B3322" s="6">
        <v>1185732</v>
      </c>
      <c r="C3322" s="7">
        <v>44213</v>
      </c>
      <c r="D3322" s="6" t="s">
        <v>15</v>
      </c>
      <c r="E3322" s="6" t="s">
        <v>115</v>
      </c>
      <c r="F3322" s="6" t="s">
        <v>116</v>
      </c>
      <c r="G3322" s="6" t="s">
        <v>21</v>
      </c>
      <c r="H3322" s="8">
        <v>0.5</v>
      </c>
      <c r="I3322" s="9">
        <v>2250</v>
      </c>
      <c r="J3322" s="10">
        <v>1125</v>
      </c>
      <c r="K3322" s="10">
        <v>337.5</v>
      </c>
      <c r="L3322" s="11">
        <v>0.3</v>
      </c>
      <c r="M3322" s="28">
        <v>787.5</v>
      </c>
    </row>
    <row r="3323" spans="1:13" ht="15.75" customHeight="1" x14ac:dyDescent="0.25">
      <c r="A3323" s="6" t="s">
        <v>14</v>
      </c>
      <c r="B3323" s="6">
        <v>1185732</v>
      </c>
      <c r="C3323" s="7">
        <v>44213</v>
      </c>
      <c r="D3323" s="6" t="s">
        <v>15</v>
      </c>
      <c r="E3323" s="6" t="s">
        <v>115</v>
      </c>
      <c r="F3323" s="6" t="s">
        <v>116</v>
      </c>
      <c r="G3323" s="6" t="s">
        <v>22</v>
      </c>
      <c r="H3323" s="8">
        <v>0.4</v>
      </c>
      <c r="I3323" s="9">
        <v>3250</v>
      </c>
      <c r="J3323" s="10">
        <v>1300</v>
      </c>
      <c r="K3323" s="10">
        <v>520</v>
      </c>
      <c r="L3323" s="11">
        <v>0.4</v>
      </c>
      <c r="M3323" s="28">
        <v>780</v>
      </c>
    </row>
    <row r="3324" spans="1:13" ht="15.75" customHeight="1" x14ac:dyDescent="0.25">
      <c r="A3324" s="6" t="s">
        <v>14</v>
      </c>
      <c r="B3324" s="6">
        <v>1185732</v>
      </c>
      <c r="C3324" s="7">
        <v>44242</v>
      </c>
      <c r="D3324" s="6" t="s">
        <v>15</v>
      </c>
      <c r="E3324" s="6" t="s">
        <v>115</v>
      </c>
      <c r="F3324" s="6" t="s">
        <v>116</v>
      </c>
      <c r="G3324" s="6" t="s">
        <v>17</v>
      </c>
      <c r="H3324" s="8">
        <v>0.4</v>
      </c>
      <c r="I3324" s="9">
        <v>5750</v>
      </c>
      <c r="J3324" s="10">
        <v>2300</v>
      </c>
      <c r="K3324" s="10">
        <v>805</v>
      </c>
      <c r="L3324" s="11">
        <v>0.35</v>
      </c>
      <c r="M3324" s="28">
        <v>1495</v>
      </c>
    </row>
    <row r="3325" spans="1:13" ht="15.75" customHeight="1" x14ac:dyDescent="0.25">
      <c r="A3325" s="6" t="s">
        <v>14</v>
      </c>
      <c r="B3325" s="6">
        <v>1185732</v>
      </c>
      <c r="C3325" s="7">
        <v>44242</v>
      </c>
      <c r="D3325" s="6" t="s">
        <v>15</v>
      </c>
      <c r="E3325" s="6" t="s">
        <v>115</v>
      </c>
      <c r="F3325" s="6" t="s">
        <v>116</v>
      </c>
      <c r="G3325" s="6" t="s">
        <v>18</v>
      </c>
      <c r="H3325" s="8">
        <v>0.4</v>
      </c>
      <c r="I3325" s="9">
        <v>2250</v>
      </c>
      <c r="J3325" s="10">
        <v>900</v>
      </c>
      <c r="K3325" s="10">
        <v>315</v>
      </c>
      <c r="L3325" s="11">
        <v>0.35</v>
      </c>
      <c r="M3325" s="28">
        <v>585</v>
      </c>
    </row>
    <row r="3326" spans="1:13" ht="15.75" customHeight="1" x14ac:dyDescent="0.25">
      <c r="A3326" s="6" t="s">
        <v>14</v>
      </c>
      <c r="B3326" s="6">
        <v>1185732</v>
      </c>
      <c r="C3326" s="7">
        <v>44242</v>
      </c>
      <c r="D3326" s="6" t="s">
        <v>15</v>
      </c>
      <c r="E3326" s="6" t="s">
        <v>115</v>
      </c>
      <c r="F3326" s="6" t="s">
        <v>116</v>
      </c>
      <c r="G3326" s="6" t="s">
        <v>19</v>
      </c>
      <c r="H3326" s="8">
        <v>0.30000000000000004</v>
      </c>
      <c r="I3326" s="9">
        <v>2750</v>
      </c>
      <c r="J3326" s="10">
        <v>825.00000000000011</v>
      </c>
      <c r="K3326" s="10">
        <v>330.00000000000006</v>
      </c>
      <c r="L3326" s="11">
        <v>0.4</v>
      </c>
      <c r="M3326" s="28">
        <v>495.00000000000006</v>
      </c>
    </row>
    <row r="3327" spans="1:13" ht="15.75" customHeight="1" x14ac:dyDescent="0.25">
      <c r="A3327" s="6" t="s">
        <v>14</v>
      </c>
      <c r="B3327" s="6">
        <v>1185732</v>
      </c>
      <c r="C3327" s="7">
        <v>44242</v>
      </c>
      <c r="D3327" s="6" t="s">
        <v>15</v>
      </c>
      <c r="E3327" s="6" t="s">
        <v>115</v>
      </c>
      <c r="F3327" s="6" t="s">
        <v>116</v>
      </c>
      <c r="G3327" s="6" t="s">
        <v>20</v>
      </c>
      <c r="H3327" s="8">
        <v>0.35</v>
      </c>
      <c r="I3327" s="9">
        <v>1500</v>
      </c>
      <c r="J3327" s="10">
        <v>525</v>
      </c>
      <c r="K3327" s="10">
        <v>210</v>
      </c>
      <c r="L3327" s="11">
        <v>0.4</v>
      </c>
      <c r="M3327" s="28">
        <v>315</v>
      </c>
    </row>
    <row r="3328" spans="1:13" ht="15.75" customHeight="1" x14ac:dyDescent="0.25">
      <c r="A3328" s="6" t="s">
        <v>14</v>
      </c>
      <c r="B3328" s="6">
        <v>1185732</v>
      </c>
      <c r="C3328" s="7">
        <v>44242</v>
      </c>
      <c r="D3328" s="6" t="s">
        <v>15</v>
      </c>
      <c r="E3328" s="6" t="s">
        <v>115</v>
      </c>
      <c r="F3328" s="6" t="s">
        <v>116</v>
      </c>
      <c r="G3328" s="6" t="s">
        <v>21</v>
      </c>
      <c r="H3328" s="8">
        <v>0.5</v>
      </c>
      <c r="I3328" s="9">
        <v>2250</v>
      </c>
      <c r="J3328" s="10">
        <v>1125</v>
      </c>
      <c r="K3328" s="10">
        <v>337.5</v>
      </c>
      <c r="L3328" s="11">
        <v>0.3</v>
      </c>
      <c r="M3328" s="28">
        <v>787.5</v>
      </c>
    </row>
    <row r="3329" spans="1:13" ht="15.75" customHeight="1" x14ac:dyDescent="0.25">
      <c r="A3329" s="6" t="s">
        <v>14</v>
      </c>
      <c r="B3329" s="6">
        <v>1185732</v>
      </c>
      <c r="C3329" s="7">
        <v>44242</v>
      </c>
      <c r="D3329" s="6" t="s">
        <v>15</v>
      </c>
      <c r="E3329" s="6" t="s">
        <v>115</v>
      </c>
      <c r="F3329" s="6" t="s">
        <v>116</v>
      </c>
      <c r="G3329" s="6" t="s">
        <v>22</v>
      </c>
      <c r="H3329" s="8">
        <v>0.4</v>
      </c>
      <c r="I3329" s="9">
        <v>3250</v>
      </c>
      <c r="J3329" s="10">
        <v>1300</v>
      </c>
      <c r="K3329" s="10">
        <v>520</v>
      </c>
      <c r="L3329" s="11">
        <v>0.4</v>
      </c>
      <c r="M3329" s="28">
        <v>780</v>
      </c>
    </row>
    <row r="3330" spans="1:13" ht="15.75" customHeight="1" x14ac:dyDescent="0.25">
      <c r="A3330" s="6" t="s">
        <v>14</v>
      </c>
      <c r="B3330" s="6">
        <v>1185732</v>
      </c>
      <c r="C3330" s="7">
        <v>44268</v>
      </c>
      <c r="D3330" s="6" t="s">
        <v>15</v>
      </c>
      <c r="E3330" s="6" t="s">
        <v>115</v>
      </c>
      <c r="F3330" s="6" t="s">
        <v>116</v>
      </c>
      <c r="G3330" s="6" t="s">
        <v>17</v>
      </c>
      <c r="H3330" s="8">
        <v>0.4</v>
      </c>
      <c r="I3330" s="9">
        <v>5450</v>
      </c>
      <c r="J3330" s="10">
        <v>2180</v>
      </c>
      <c r="K3330" s="10">
        <v>763</v>
      </c>
      <c r="L3330" s="11">
        <v>0.35</v>
      </c>
      <c r="M3330" s="28">
        <v>1417</v>
      </c>
    </row>
    <row r="3331" spans="1:13" ht="15.75" customHeight="1" x14ac:dyDescent="0.25">
      <c r="A3331" s="6" t="s">
        <v>14</v>
      </c>
      <c r="B3331" s="6">
        <v>1185732</v>
      </c>
      <c r="C3331" s="7">
        <v>44268</v>
      </c>
      <c r="D3331" s="6" t="s">
        <v>15</v>
      </c>
      <c r="E3331" s="6" t="s">
        <v>115</v>
      </c>
      <c r="F3331" s="6" t="s">
        <v>116</v>
      </c>
      <c r="G3331" s="6" t="s">
        <v>18</v>
      </c>
      <c r="H3331" s="8">
        <v>0.4</v>
      </c>
      <c r="I3331" s="9">
        <v>2500</v>
      </c>
      <c r="J3331" s="10">
        <v>1000</v>
      </c>
      <c r="K3331" s="10">
        <v>350</v>
      </c>
      <c r="L3331" s="11">
        <v>0.35</v>
      </c>
      <c r="M3331" s="28">
        <v>650</v>
      </c>
    </row>
    <row r="3332" spans="1:13" ht="15.75" customHeight="1" x14ac:dyDescent="0.25">
      <c r="A3332" s="6" t="s">
        <v>14</v>
      </c>
      <c r="B3332" s="6">
        <v>1185732</v>
      </c>
      <c r="C3332" s="7">
        <v>44268</v>
      </c>
      <c r="D3332" s="6" t="s">
        <v>15</v>
      </c>
      <c r="E3332" s="6" t="s">
        <v>115</v>
      </c>
      <c r="F3332" s="6" t="s">
        <v>116</v>
      </c>
      <c r="G3332" s="6" t="s">
        <v>19</v>
      </c>
      <c r="H3332" s="8">
        <v>0.30000000000000004</v>
      </c>
      <c r="I3332" s="9">
        <v>2750</v>
      </c>
      <c r="J3332" s="10">
        <v>825.00000000000011</v>
      </c>
      <c r="K3332" s="10">
        <v>330.00000000000006</v>
      </c>
      <c r="L3332" s="11">
        <v>0.4</v>
      </c>
      <c r="M3332" s="28">
        <v>495.00000000000006</v>
      </c>
    </row>
    <row r="3333" spans="1:13" ht="15.75" customHeight="1" x14ac:dyDescent="0.25">
      <c r="A3333" s="6" t="s">
        <v>14</v>
      </c>
      <c r="B3333" s="6">
        <v>1185732</v>
      </c>
      <c r="C3333" s="7">
        <v>44268</v>
      </c>
      <c r="D3333" s="6" t="s">
        <v>15</v>
      </c>
      <c r="E3333" s="6" t="s">
        <v>115</v>
      </c>
      <c r="F3333" s="6" t="s">
        <v>116</v>
      </c>
      <c r="G3333" s="6" t="s">
        <v>20</v>
      </c>
      <c r="H3333" s="8">
        <v>0.35</v>
      </c>
      <c r="I3333" s="9">
        <v>1250</v>
      </c>
      <c r="J3333" s="10">
        <v>437.5</v>
      </c>
      <c r="K3333" s="10">
        <v>175</v>
      </c>
      <c r="L3333" s="11">
        <v>0.4</v>
      </c>
      <c r="M3333" s="28">
        <v>262.5</v>
      </c>
    </row>
    <row r="3334" spans="1:13" ht="15.75" customHeight="1" x14ac:dyDescent="0.25">
      <c r="A3334" s="6" t="s">
        <v>14</v>
      </c>
      <c r="B3334" s="6">
        <v>1185732</v>
      </c>
      <c r="C3334" s="7">
        <v>44268</v>
      </c>
      <c r="D3334" s="6" t="s">
        <v>15</v>
      </c>
      <c r="E3334" s="6" t="s">
        <v>115</v>
      </c>
      <c r="F3334" s="6" t="s">
        <v>116</v>
      </c>
      <c r="G3334" s="6" t="s">
        <v>21</v>
      </c>
      <c r="H3334" s="8">
        <v>0.5</v>
      </c>
      <c r="I3334" s="9">
        <v>1750</v>
      </c>
      <c r="J3334" s="10">
        <v>875</v>
      </c>
      <c r="K3334" s="10">
        <v>262.5</v>
      </c>
      <c r="L3334" s="11">
        <v>0.3</v>
      </c>
      <c r="M3334" s="28">
        <v>612.5</v>
      </c>
    </row>
    <row r="3335" spans="1:13" ht="15.75" customHeight="1" x14ac:dyDescent="0.25">
      <c r="A3335" s="6" t="s">
        <v>14</v>
      </c>
      <c r="B3335" s="6">
        <v>1185732</v>
      </c>
      <c r="C3335" s="7">
        <v>44268</v>
      </c>
      <c r="D3335" s="6" t="s">
        <v>15</v>
      </c>
      <c r="E3335" s="6" t="s">
        <v>115</v>
      </c>
      <c r="F3335" s="6" t="s">
        <v>116</v>
      </c>
      <c r="G3335" s="6" t="s">
        <v>22</v>
      </c>
      <c r="H3335" s="8">
        <v>0.4</v>
      </c>
      <c r="I3335" s="9">
        <v>2750</v>
      </c>
      <c r="J3335" s="10">
        <v>1100</v>
      </c>
      <c r="K3335" s="10">
        <v>440</v>
      </c>
      <c r="L3335" s="11">
        <v>0.4</v>
      </c>
      <c r="M3335" s="28">
        <v>660</v>
      </c>
    </row>
    <row r="3336" spans="1:13" ht="15.75" customHeight="1" x14ac:dyDescent="0.25">
      <c r="A3336" s="6" t="s">
        <v>14</v>
      </c>
      <c r="B3336" s="6">
        <v>1185732</v>
      </c>
      <c r="C3336" s="7">
        <v>44300</v>
      </c>
      <c r="D3336" s="6" t="s">
        <v>15</v>
      </c>
      <c r="E3336" s="6" t="s">
        <v>115</v>
      </c>
      <c r="F3336" s="6" t="s">
        <v>116</v>
      </c>
      <c r="G3336" s="6" t="s">
        <v>17</v>
      </c>
      <c r="H3336" s="8">
        <v>0.4</v>
      </c>
      <c r="I3336" s="9">
        <v>5250</v>
      </c>
      <c r="J3336" s="10">
        <v>2100</v>
      </c>
      <c r="K3336" s="10">
        <v>735</v>
      </c>
      <c r="L3336" s="11">
        <v>0.35</v>
      </c>
      <c r="M3336" s="28">
        <v>1365</v>
      </c>
    </row>
    <row r="3337" spans="1:13" ht="15.75" customHeight="1" x14ac:dyDescent="0.25">
      <c r="A3337" s="6" t="s">
        <v>14</v>
      </c>
      <c r="B3337" s="6">
        <v>1185732</v>
      </c>
      <c r="C3337" s="7">
        <v>44300</v>
      </c>
      <c r="D3337" s="6" t="s">
        <v>15</v>
      </c>
      <c r="E3337" s="6" t="s">
        <v>115</v>
      </c>
      <c r="F3337" s="6" t="s">
        <v>116</v>
      </c>
      <c r="G3337" s="6" t="s">
        <v>18</v>
      </c>
      <c r="H3337" s="8">
        <v>0.4</v>
      </c>
      <c r="I3337" s="9">
        <v>2250</v>
      </c>
      <c r="J3337" s="10">
        <v>900</v>
      </c>
      <c r="K3337" s="10">
        <v>315</v>
      </c>
      <c r="L3337" s="11">
        <v>0.35</v>
      </c>
      <c r="M3337" s="28">
        <v>585</v>
      </c>
    </row>
    <row r="3338" spans="1:13" ht="15.75" customHeight="1" x14ac:dyDescent="0.25">
      <c r="A3338" s="6" t="s">
        <v>14</v>
      </c>
      <c r="B3338" s="6">
        <v>1185732</v>
      </c>
      <c r="C3338" s="7">
        <v>44300</v>
      </c>
      <c r="D3338" s="6" t="s">
        <v>15</v>
      </c>
      <c r="E3338" s="6" t="s">
        <v>115</v>
      </c>
      <c r="F3338" s="6" t="s">
        <v>116</v>
      </c>
      <c r="G3338" s="6" t="s">
        <v>19</v>
      </c>
      <c r="H3338" s="8">
        <v>0.30000000000000004</v>
      </c>
      <c r="I3338" s="9">
        <v>2250</v>
      </c>
      <c r="J3338" s="10">
        <v>675.00000000000011</v>
      </c>
      <c r="K3338" s="10">
        <v>270.00000000000006</v>
      </c>
      <c r="L3338" s="11">
        <v>0.4</v>
      </c>
      <c r="M3338" s="28">
        <v>405.00000000000006</v>
      </c>
    </row>
    <row r="3339" spans="1:13" ht="15.75" customHeight="1" x14ac:dyDescent="0.25">
      <c r="A3339" s="6" t="s">
        <v>14</v>
      </c>
      <c r="B3339" s="6">
        <v>1185732</v>
      </c>
      <c r="C3339" s="7">
        <v>44300</v>
      </c>
      <c r="D3339" s="6" t="s">
        <v>15</v>
      </c>
      <c r="E3339" s="6" t="s">
        <v>115</v>
      </c>
      <c r="F3339" s="6" t="s">
        <v>116</v>
      </c>
      <c r="G3339" s="6" t="s">
        <v>20</v>
      </c>
      <c r="H3339" s="8">
        <v>0.35</v>
      </c>
      <c r="I3339" s="9">
        <v>1500</v>
      </c>
      <c r="J3339" s="10">
        <v>525</v>
      </c>
      <c r="K3339" s="10">
        <v>210</v>
      </c>
      <c r="L3339" s="11">
        <v>0.4</v>
      </c>
      <c r="M3339" s="28">
        <v>315</v>
      </c>
    </row>
    <row r="3340" spans="1:13" ht="15.75" customHeight="1" x14ac:dyDescent="0.25">
      <c r="A3340" s="6" t="s">
        <v>14</v>
      </c>
      <c r="B3340" s="6">
        <v>1185732</v>
      </c>
      <c r="C3340" s="7">
        <v>44300</v>
      </c>
      <c r="D3340" s="6" t="s">
        <v>15</v>
      </c>
      <c r="E3340" s="6" t="s">
        <v>115</v>
      </c>
      <c r="F3340" s="6" t="s">
        <v>116</v>
      </c>
      <c r="G3340" s="6" t="s">
        <v>21</v>
      </c>
      <c r="H3340" s="8">
        <v>0.5</v>
      </c>
      <c r="I3340" s="9">
        <v>1500</v>
      </c>
      <c r="J3340" s="10">
        <v>750</v>
      </c>
      <c r="K3340" s="10">
        <v>225</v>
      </c>
      <c r="L3340" s="11">
        <v>0.3</v>
      </c>
      <c r="M3340" s="28">
        <v>525</v>
      </c>
    </row>
    <row r="3341" spans="1:13" ht="15.75" customHeight="1" x14ac:dyDescent="0.25">
      <c r="A3341" s="6" t="s">
        <v>14</v>
      </c>
      <c r="B3341" s="6">
        <v>1185732</v>
      </c>
      <c r="C3341" s="7">
        <v>44300</v>
      </c>
      <c r="D3341" s="6" t="s">
        <v>15</v>
      </c>
      <c r="E3341" s="6" t="s">
        <v>115</v>
      </c>
      <c r="F3341" s="6" t="s">
        <v>116</v>
      </c>
      <c r="G3341" s="6" t="s">
        <v>22</v>
      </c>
      <c r="H3341" s="8">
        <v>0.4</v>
      </c>
      <c r="I3341" s="9">
        <v>3000</v>
      </c>
      <c r="J3341" s="10">
        <v>1200</v>
      </c>
      <c r="K3341" s="10">
        <v>480</v>
      </c>
      <c r="L3341" s="11">
        <v>0.4</v>
      </c>
      <c r="M3341" s="28">
        <v>720</v>
      </c>
    </row>
    <row r="3342" spans="1:13" ht="15.75" customHeight="1" x14ac:dyDescent="0.25">
      <c r="A3342" s="6" t="s">
        <v>14</v>
      </c>
      <c r="B3342" s="6">
        <v>1185732</v>
      </c>
      <c r="C3342" s="7">
        <v>44329</v>
      </c>
      <c r="D3342" s="6" t="s">
        <v>15</v>
      </c>
      <c r="E3342" s="6" t="s">
        <v>115</v>
      </c>
      <c r="F3342" s="6" t="s">
        <v>116</v>
      </c>
      <c r="G3342" s="6" t="s">
        <v>17</v>
      </c>
      <c r="H3342" s="8">
        <v>0.54999999999999993</v>
      </c>
      <c r="I3342" s="9">
        <v>5700</v>
      </c>
      <c r="J3342" s="10">
        <v>3134.9999999999995</v>
      </c>
      <c r="K3342" s="10">
        <v>1097.2499999999998</v>
      </c>
      <c r="L3342" s="11">
        <v>0.35</v>
      </c>
      <c r="M3342" s="28">
        <v>2037.7499999999998</v>
      </c>
    </row>
    <row r="3343" spans="1:13" ht="15.75" customHeight="1" x14ac:dyDescent="0.25">
      <c r="A3343" s="6" t="s">
        <v>14</v>
      </c>
      <c r="B3343" s="6">
        <v>1185732</v>
      </c>
      <c r="C3343" s="7">
        <v>44329</v>
      </c>
      <c r="D3343" s="6" t="s">
        <v>15</v>
      </c>
      <c r="E3343" s="6" t="s">
        <v>115</v>
      </c>
      <c r="F3343" s="6" t="s">
        <v>116</v>
      </c>
      <c r="G3343" s="6" t="s">
        <v>18</v>
      </c>
      <c r="H3343" s="8">
        <v>0.5</v>
      </c>
      <c r="I3343" s="9">
        <v>2750</v>
      </c>
      <c r="J3343" s="10">
        <v>1375</v>
      </c>
      <c r="K3343" s="10">
        <v>481.24999999999994</v>
      </c>
      <c r="L3343" s="11">
        <v>0.35</v>
      </c>
      <c r="M3343" s="28">
        <v>893.75</v>
      </c>
    </row>
    <row r="3344" spans="1:13" ht="15.75" customHeight="1" x14ac:dyDescent="0.25">
      <c r="A3344" s="6" t="s">
        <v>14</v>
      </c>
      <c r="B3344" s="6">
        <v>1185732</v>
      </c>
      <c r="C3344" s="7">
        <v>44329</v>
      </c>
      <c r="D3344" s="6" t="s">
        <v>15</v>
      </c>
      <c r="E3344" s="6" t="s">
        <v>115</v>
      </c>
      <c r="F3344" s="6" t="s">
        <v>116</v>
      </c>
      <c r="G3344" s="6" t="s">
        <v>19</v>
      </c>
      <c r="H3344" s="8">
        <v>0.45</v>
      </c>
      <c r="I3344" s="9">
        <v>3000</v>
      </c>
      <c r="J3344" s="10">
        <v>1350</v>
      </c>
      <c r="K3344" s="10">
        <v>540</v>
      </c>
      <c r="L3344" s="11">
        <v>0.4</v>
      </c>
      <c r="M3344" s="28">
        <v>810</v>
      </c>
    </row>
    <row r="3345" spans="1:13" ht="15.75" customHeight="1" x14ac:dyDescent="0.25">
      <c r="A3345" s="6" t="s">
        <v>14</v>
      </c>
      <c r="B3345" s="6">
        <v>1185732</v>
      </c>
      <c r="C3345" s="7">
        <v>44329</v>
      </c>
      <c r="D3345" s="6" t="s">
        <v>15</v>
      </c>
      <c r="E3345" s="6" t="s">
        <v>115</v>
      </c>
      <c r="F3345" s="6" t="s">
        <v>116</v>
      </c>
      <c r="G3345" s="6" t="s">
        <v>20</v>
      </c>
      <c r="H3345" s="8">
        <v>0.45</v>
      </c>
      <c r="I3345" s="9">
        <v>2500</v>
      </c>
      <c r="J3345" s="10">
        <v>1125</v>
      </c>
      <c r="K3345" s="10">
        <v>450</v>
      </c>
      <c r="L3345" s="11">
        <v>0.4</v>
      </c>
      <c r="M3345" s="28">
        <v>675</v>
      </c>
    </row>
    <row r="3346" spans="1:13" ht="15.75" customHeight="1" x14ac:dyDescent="0.25">
      <c r="A3346" s="6" t="s">
        <v>14</v>
      </c>
      <c r="B3346" s="6">
        <v>1185732</v>
      </c>
      <c r="C3346" s="7">
        <v>44329</v>
      </c>
      <c r="D3346" s="6" t="s">
        <v>15</v>
      </c>
      <c r="E3346" s="6" t="s">
        <v>115</v>
      </c>
      <c r="F3346" s="6" t="s">
        <v>116</v>
      </c>
      <c r="G3346" s="6" t="s">
        <v>21</v>
      </c>
      <c r="H3346" s="8">
        <v>0.54999999999999993</v>
      </c>
      <c r="I3346" s="9">
        <v>2750</v>
      </c>
      <c r="J3346" s="10">
        <v>1512.4999999999998</v>
      </c>
      <c r="K3346" s="10">
        <v>453.74999999999994</v>
      </c>
      <c r="L3346" s="11">
        <v>0.3</v>
      </c>
      <c r="M3346" s="28">
        <v>1058.7499999999998</v>
      </c>
    </row>
    <row r="3347" spans="1:13" ht="15.75" customHeight="1" x14ac:dyDescent="0.25">
      <c r="A3347" s="6" t="s">
        <v>14</v>
      </c>
      <c r="B3347" s="6">
        <v>1185732</v>
      </c>
      <c r="C3347" s="7">
        <v>44329</v>
      </c>
      <c r="D3347" s="6" t="s">
        <v>15</v>
      </c>
      <c r="E3347" s="6" t="s">
        <v>115</v>
      </c>
      <c r="F3347" s="6" t="s">
        <v>116</v>
      </c>
      <c r="G3347" s="6" t="s">
        <v>22</v>
      </c>
      <c r="H3347" s="8">
        <v>0.6</v>
      </c>
      <c r="I3347" s="9">
        <v>4000</v>
      </c>
      <c r="J3347" s="10">
        <v>2400</v>
      </c>
      <c r="K3347" s="10">
        <v>960</v>
      </c>
      <c r="L3347" s="11">
        <v>0.4</v>
      </c>
      <c r="M3347" s="28">
        <v>1440</v>
      </c>
    </row>
    <row r="3348" spans="1:13" ht="15.75" customHeight="1" x14ac:dyDescent="0.25">
      <c r="A3348" s="6" t="s">
        <v>14</v>
      </c>
      <c r="B3348" s="6">
        <v>1185732</v>
      </c>
      <c r="C3348" s="7">
        <v>44362</v>
      </c>
      <c r="D3348" s="6" t="s">
        <v>15</v>
      </c>
      <c r="E3348" s="6" t="s">
        <v>115</v>
      </c>
      <c r="F3348" s="6" t="s">
        <v>116</v>
      </c>
      <c r="G3348" s="6" t="s">
        <v>17</v>
      </c>
      <c r="H3348" s="8">
        <v>0.54999999999999993</v>
      </c>
      <c r="I3348" s="9">
        <v>6500</v>
      </c>
      <c r="J3348" s="10">
        <v>3574.9999999999995</v>
      </c>
      <c r="K3348" s="10">
        <v>1251.2499999999998</v>
      </c>
      <c r="L3348" s="11">
        <v>0.35</v>
      </c>
      <c r="M3348" s="28">
        <v>2323.75</v>
      </c>
    </row>
    <row r="3349" spans="1:13" ht="15.75" customHeight="1" x14ac:dyDescent="0.25">
      <c r="A3349" s="6" t="s">
        <v>14</v>
      </c>
      <c r="B3349" s="6">
        <v>1185732</v>
      </c>
      <c r="C3349" s="7">
        <v>44362</v>
      </c>
      <c r="D3349" s="6" t="s">
        <v>15</v>
      </c>
      <c r="E3349" s="6" t="s">
        <v>115</v>
      </c>
      <c r="F3349" s="6" t="s">
        <v>116</v>
      </c>
      <c r="G3349" s="6" t="s">
        <v>18</v>
      </c>
      <c r="H3349" s="8">
        <v>0.5</v>
      </c>
      <c r="I3349" s="9">
        <v>4000</v>
      </c>
      <c r="J3349" s="10">
        <v>2000</v>
      </c>
      <c r="K3349" s="10">
        <v>700</v>
      </c>
      <c r="L3349" s="11">
        <v>0.35</v>
      </c>
      <c r="M3349" s="28">
        <v>1300</v>
      </c>
    </row>
    <row r="3350" spans="1:13" ht="15.75" customHeight="1" x14ac:dyDescent="0.25">
      <c r="A3350" s="6" t="s">
        <v>14</v>
      </c>
      <c r="B3350" s="6">
        <v>1185732</v>
      </c>
      <c r="C3350" s="7">
        <v>44362</v>
      </c>
      <c r="D3350" s="6" t="s">
        <v>15</v>
      </c>
      <c r="E3350" s="6" t="s">
        <v>115</v>
      </c>
      <c r="F3350" s="6" t="s">
        <v>116</v>
      </c>
      <c r="G3350" s="6" t="s">
        <v>19</v>
      </c>
      <c r="H3350" s="8">
        <v>0.45</v>
      </c>
      <c r="I3350" s="9">
        <v>3250</v>
      </c>
      <c r="J3350" s="10">
        <v>1462.5</v>
      </c>
      <c r="K3350" s="10">
        <v>585</v>
      </c>
      <c r="L3350" s="11">
        <v>0.4</v>
      </c>
      <c r="M3350" s="28">
        <v>877.5</v>
      </c>
    </row>
    <row r="3351" spans="1:13" ht="15.75" customHeight="1" x14ac:dyDescent="0.25">
      <c r="A3351" s="6" t="s">
        <v>14</v>
      </c>
      <c r="B3351" s="6">
        <v>1185732</v>
      </c>
      <c r="C3351" s="7">
        <v>44362</v>
      </c>
      <c r="D3351" s="6" t="s">
        <v>15</v>
      </c>
      <c r="E3351" s="6" t="s">
        <v>115</v>
      </c>
      <c r="F3351" s="6" t="s">
        <v>116</v>
      </c>
      <c r="G3351" s="6" t="s">
        <v>20</v>
      </c>
      <c r="H3351" s="8">
        <v>0.45</v>
      </c>
      <c r="I3351" s="9">
        <v>3000</v>
      </c>
      <c r="J3351" s="10">
        <v>1350</v>
      </c>
      <c r="K3351" s="10">
        <v>540</v>
      </c>
      <c r="L3351" s="11">
        <v>0.4</v>
      </c>
      <c r="M3351" s="28">
        <v>810</v>
      </c>
    </row>
    <row r="3352" spans="1:13" ht="15.75" customHeight="1" x14ac:dyDescent="0.25">
      <c r="A3352" s="6" t="s">
        <v>14</v>
      </c>
      <c r="B3352" s="6">
        <v>1185732</v>
      </c>
      <c r="C3352" s="7">
        <v>44362</v>
      </c>
      <c r="D3352" s="6" t="s">
        <v>15</v>
      </c>
      <c r="E3352" s="6" t="s">
        <v>115</v>
      </c>
      <c r="F3352" s="6" t="s">
        <v>116</v>
      </c>
      <c r="G3352" s="6" t="s">
        <v>21</v>
      </c>
      <c r="H3352" s="8">
        <v>0.54999999999999993</v>
      </c>
      <c r="I3352" s="9">
        <v>3000</v>
      </c>
      <c r="J3352" s="10">
        <v>1649.9999999999998</v>
      </c>
      <c r="K3352" s="10">
        <v>494.99999999999989</v>
      </c>
      <c r="L3352" s="11">
        <v>0.3</v>
      </c>
      <c r="M3352" s="28">
        <v>1155</v>
      </c>
    </row>
    <row r="3353" spans="1:13" ht="15.75" customHeight="1" x14ac:dyDescent="0.25">
      <c r="A3353" s="6" t="s">
        <v>14</v>
      </c>
      <c r="B3353" s="6">
        <v>1185732</v>
      </c>
      <c r="C3353" s="7">
        <v>44362</v>
      </c>
      <c r="D3353" s="6" t="s">
        <v>15</v>
      </c>
      <c r="E3353" s="6" t="s">
        <v>115</v>
      </c>
      <c r="F3353" s="6" t="s">
        <v>116</v>
      </c>
      <c r="G3353" s="6" t="s">
        <v>22</v>
      </c>
      <c r="H3353" s="8">
        <v>0.6</v>
      </c>
      <c r="I3353" s="9">
        <v>4500</v>
      </c>
      <c r="J3353" s="10">
        <v>2700</v>
      </c>
      <c r="K3353" s="10">
        <v>1080</v>
      </c>
      <c r="L3353" s="11">
        <v>0.4</v>
      </c>
      <c r="M3353" s="28">
        <v>1620</v>
      </c>
    </row>
    <row r="3354" spans="1:13" ht="15.75" customHeight="1" x14ac:dyDescent="0.25">
      <c r="A3354" s="6" t="s">
        <v>14</v>
      </c>
      <c r="B3354" s="6">
        <v>1185732</v>
      </c>
      <c r="C3354" s="7">
        <v>44390</v>
      </c>
      <c r="D3354" s="6" t="s">
        <v>15</v>
      </c>
      <c r="E3354" s="6" t="s">
        <v>115</v>
      </c>
      <c r="F3354" s="6" t="s">
        <v>116</v>
      </c>
      <c r="G3354" s="6" t="s">
        <v>17</v>
      </c>
      <c r="H3354" s="8">
        <v>0.54999999999999993</v>
      </c>
      <c r="I3354" s="9">
        <v>6750</v>
      </c>
      <c r="J3354" s="10">
        <v>3712.4999999999995</v>
      </c>
      <c r="K3354" s="10">
        <v>1299.3749999999998</v>
      </c>
      <c r="L3354" s="11">
        <v>0.35</v>
      </c>
      <c r="M3354" s="28">
        <v>2413.125</v>
      </c>
    </row>
    <row r="3355" spans="1:13" ht="15.75" customHeight="1" x14ac:dyDescent="0.25">
      <c r="A3355" s="6" t="s">
        <v>14</v>
      </c>
      <c r="B3355" s="6">
        <v>1185732</v>
      </c>
      <c r="C3355" s="7">
        <v>44390</v>
      </c>
      <c r="D3355" s="6" t="s">
        <v>15</v>
      </c>
      <c r="E3355" s="6" t="s">
        <v>115</v>
      </c>
      <c r="F3355" s="6" t="s">
        <v>116</v>
      </c>
      <c r="G3355" s="6" t="s">
        <v>18</v>
      </c>
      <c r="H3355" s="8">
        <v>0.5</v>
      </c>
      <c r="I3355" s="9">
        <v>4250</v>
      </c>
      <c r="J3355" s="10">
        <v>2125</v>
      </c>
      <c r="K3355" s="10">
        <v>743.75</v>
      </c>
      <c r="L3355" s="11">
        <v>0.35</v>
      </c>
      <c r="M3355" s="28">
        <v>1381.25</v>
      </c>
    </row>
    <row r="3356" spans="1:13" ht="15.75" customHeight="1" x14ac:dyDescent="0.25">
      <c r="A3356" s="6" t="s">
        <v>14</v>
      </c>
      <c r="B3356" s="6">
        <v>1185732</v>
      </c>
      <c r="C3356" s="7">
        <v>44390</v>
      </c>
      <c r="D3356" s="6" t="s">
        <v>15</v>
      </c>
      <c r="E3356" s="6" t="s">
        <v>115</v>
      </c>
      <c r="F3356" s="6" t="s">
        <v>116</v>
      </c>
      <c r="G3356" s="6" t="s">
        <v>19</v>
      </c>
      <c r="H3356" s="8">
        <v>0.45</v>
      </c>
      <c r="I3356" s="9">
        <v>3500</v>
      </c>
      <c r="J3356" s="10">
        <v>1575</v>
      </c>
      <c r="K3356" s="10">
        <v>630</v>
      </c>
      <c r="L3356" s="11">
        <v>0.4</v>
      </c>
      <c r="M3356" s="28">
        <v>945</v>
      </c>
    </row>
    <row r="3357" spans="1:13" ht="15.75" customHeight="1" x14ac:dyDescent="0.25">
      <c r="A3357" s="6" t="s">
        <v>14</v>
      </c>
      <c r="B3357" s="6">
        <v>1185732</v>
      </c>
      <c r="C3357" s="7">
        <v>44390</v>
      </c>
      <c r="D3357" s="6" t="s">
        <v>15</v>
      </c>
      <c r="E3357" s="6" t="s">
        <v>115</v>
      </c>
      <c r="F3357" s="6" t="s">
        <v>116</v>
      </c>
      <c r="G3357" s="6" t="s">
        <v>20</v>
      </c>
      <c r="H3357" s="8">
        <v>0.45</v>
      </c>
      <c r="I3357" s="9">
        <v>3000</v>
      </c>
      <c r="J3357" s="10">
        <v>1350</v>
      </c>
      <c r="K3357" s="10">
        <v>540</v>
      </c>
      <c r="L3357" s="11">
        <v>0.4</v>
      </c>
      <c r="M3357" s="28">
        <v>810</v>
      </c>
    </row>
    <row r="3358" spans="1:13" ht="15.75" customHeight="1" x14ac:dyDescent="0.25">
      <c r="A3358" s="6" t="s">
        <v>14</v>
      </c>
      <c r="B3358" s="6">
        <v>1185732</v>
      </c>
      <c r="C3358" s="7">
        <v>44390</v>
      </c>
      <c r="D3358" s="6" t="s">
        <v>15</v>
      </c>
      <c r="E3358" s="6" t="s">
        <v>115</v>
      </c>
      <c r="F3358" s="6" t="s">
        <v>116</v>
      </c>
      <c r="G3358" s="6" t="s">
        <v>21</v>
      </c>
      <c r="H3358" s="8">
        <v>0.54999999999999993</v>
      </c>
      <c r="I3358" s="9">
        <v>3250</v>
      </c>
      <c r="J3358" s="10">
        <v>1787.4999999999998</v>
      </c>
      <c r="K3358" s="10">
        <v>536.24999999999989</v>
      </c>
      <c r="L3358" s="11">
        <v>0.3</v>
      </c>
      <c r="M3358" s="28">
        <v>1251.25</v>
      </c>
    </row>
    <row r="3359" spans="1:13" ht="15.75" customHeight="1" x14ac:dyDescent="0.25">
      <c r="A3359" s="6" t="s">
        <v>14</v>
      </c>
      <c r="B3359" s="6">
        <v>1185732</v>
      </c>
      <c r="C3359" s="7">
        <v>44390</v>
      </c>
      <c r="D3359" s="6" t="s">
        <v>15</v>
      </c>
      <c r="E3359" s="6" t="s">
        <v>115</v>
      </c>
      <c r="F3359" s="6" t="s">
        <v>116</v>
      </c>
      <c r="G3359" s="6" t="s">
        <v>22</v>
      </c>
      <c r="H3359" s="8">
        <v>0.6</v>
      </c>
      <c r="I3359" s="9">
        <v>5000</v>
      </c>
      <c r="J3359" s="10">
        <v>3000</v>
      </c>
      <c r="K3359" s="10">
        <v>1200</v>
      </c>
      <c r="L3359" s="11">
        <v>0.4</v>
      </c>
      <c r="M3359" s="28">
        <v>1800</v>
      </c>
    </row>
    <row r="3360" spans="1:13" ht="15.75" customHeight="1" x14ac:dyDescent="0.25">
      <c r="A3360" s="6" t="s">
        <v>14</v>
      </c>
      <c r="B3360" s="6">
        <v>1185732</v>
      </c>
      <c r="C3360" s="7">
        <v>44422</v>
      </c>
      <c r="D3360" s="6" t="s">
        <v>15</v>
      </c>
      <c r="E3360" s="6" t="s">
        <v>115</v>
      </c>
      <c r="F3360" s="6" t="s">
        <v>116</v>
      </c>
      <c r="G3360" s="6" t="s">
        <v>17</v>
      </c>
      <c r="H3360" s="8">
        <v>0.54999999999999993</v>
      </c>
      <c r="I3360" s="9">
        <v>6500</v>
      </c>
      <c r="J3360" s="10">
        <v>3574.9999999999995</v>
      </c>
      <c r="K3360" s="10">
        <v>1251.2499999999998</v>
      </c>
      <c r="L3360" s="11">
        <v>0.35</v>
      </c>
      <c r="M3360" s="28">
        <v>2323.75</v>
      </c>
    </row>
    <row r="3361" spans="1:13" ht="15.75" customHeight="1" x14ac:dyDescent="0.25">
      <c r="A3361" s="6" t="s">
        <v>14</v>
      </c>
      <c r="B3361" s="6">
        <v>1185732</v>
      </c>
      <c r="C3361" s="7">
        <v>44422</v>
      </c>
      <c r="D3361" s="6" t="s">
        <v>15</v>
      </c>
      <c r="E3361" s="6" t="s">
        <v>115</v>
      </c>
      <c r="F3361" s="6" t="s">
        <v>116</v>
      </c>
      <c r="G3361" s="6" t="s">
        <v>18</v>
      </c>
      <c r="H3361" s="8">
        <v>0.5</v>
      </c>
      <c r="I3361" s="9">
        <v>4250</v>
      </c>
      <c r="J3361" s="10">
        <v>2125</v>
      </c>
      <c r="K3361" s="10">
        <v>743.75</v>
      </c>
      <c r="L3361" s="11">
        <v>0.35</v>
      </c>
      <c r="M3361" s="28">
        <v>1381.25</v>
      </c>
    </row>
    <row r="3362" spans="1:13" ht="15.75" customHeight="1" x14ac:dyDescent="0.25">
      <c r="A3362" s="6" t="s">
        <v>14</v>
      </c>
      <c r="B3362" s="6">
        <v>1185732</v>
      </c>
      <c r="C3362" s="7">
        <v>44422</v>
      </c>
      <c r="D3362" s="6" t="s">
        <v>15</v>
      </c>
      <c r="E3362" s="6" t="s">
        <v>115</v>
      </c>
      <c r="F3362" s="6" t="s">
        <v>116</v>
      </c>
      <c r="G3362" s="6" t="s">
        <v>19</v>
      </c>
      <c r="H3362" s="8">
        <v>0.45</v>
      </c>
      <c r="I3362" s="9">
        <v>3500</v>
      </c>
      <c r="J3362" s="10">
        <v>1575</v>
      </c>
      <c r="K3362" s="10">
        <v>630</v>
      </c>
      <c r="L3362" s="11">
        <v>0.4</v>
      </c>
      <c r="M3362" s="28">
        <v>945</v>
      </c>
    </row>
    <row r="3363" spans="1:13" ht="15.75" customHeight="1" x14ac:dyDescent="0.25">
      <c r="A3363" s="6" t="s">
        <v>14</v>
      </c>
      <c r="B3363" s="6">
        <v>1185732</v>
      </c>
      <c r="C3363" s="7">
        <v>44422</v>
      </c>
      <c r="D3363" s="6" t="s">
        <v>15</v>
      </c>
      <c r="E3363" s="6" t="s">
        <v>115</v>
      </c>
      <c r="F3363" s="6" t="s">
        <v>116</v>
      </c>
      <c r="G3363" s="6" t="s">
        <v>20</v>
      </c>
      <c r="H3363" s="8">
        <v>0.45</v>
      </c>
      <c r="I3363" s="9">
        <v>2500</v>
      </c>
      <c r="J3363" s="10">
        <v>1125</v>
      </c>
      <c r="K3363" s="10">
        <v>450</v>
      </c>
      <c r="L3363" s="11">
        <v>0.4</v>
      </c>
      <c r="M3363" s="28">
        <v>675</v>
      </c>
    </row>
    <row r="3364" spans="1:13" ht="15.75" customHeight="1" x14ac:dyDescent="0.25">
      <c r="A3364" s="6" t="s">
        <v>14</v>
      </c>
      <c r="B3364" s="6">
        <v>1185732</v>
      </c>
      <c r="C3364" s="7">
        <v>44422</v>
      </c>
      <c r="D3364" s="6" t="s">
        <v>15</v>
      </c>
      <c r="E3364" s="6" t="s">
        <v>115</v>
      </c>
      <c r="F3364" s="6" t="s">
        <v>116</v>
      </c>
      <c r="G3364" s="6" t="s">
        <v>21</v>
      </c>
      <c r="H3364" s="8">
        <v>0.54999999999999993</v>
      </c>
      <c r="I3364" s="9">
        <v>2250</v>
      </c>
      <c r="J3364" s="10">
        <v>1237.4999999999998</v>
      </c>
      <c r="K3364" s="10">
        <v>371.24999999999994</v>
      </c>
      <c r="L3364" s="11">
        <v>0.3</v>
      </c>
      <c r="M3364" s="28">
        <v>866.24999999999977</v>
      </c>
    </row>
    <row r="3365" spans="1:13" ht="15.75" customHeight="1" x14ac:dyDescent="0.25">
      <c r="A3365" s="6" t="s">
        <v>14</v>
      </c>
      <c r="B3365" s="6">
        <v>1185732</v>
      </c>
      <c r="C3365" s="7">
        <v>44422</v>
      </c>
      <c r="D3365" s="6" t="s">
        <v>15</v>
      </c>
      <c r="E3365" s="6" t="s">
        <v>115</v>
      </c>
      <c r="F3365" s="6" t="s">
        <v>116</v>
      </c>
      <c r="G3365" s="6" t="s">
        <v>22</v>
      </c>
      <c r="H3365" s="8">
        <v>0.6</v>
      </c>
      <c r="I3365" s="9">
        <v>4000</v>
      </c>
      <c r="J3365" s="10">
        <v>2400</v>
      </c>
      <c r="K3365" s="10">
        <v>960</v>
      </c>
      <c r="L3365" s="11">
        <v>0.4</v>
      </c>
      <c r="M3365" s="28">
        <v>1440</v>
      </c>
    </row>
    <row r="3366" spans="1:13" ht="15.75" customHeight="1" x14ac:dyDescent="0.25">
      <c r="A3366" s="6" t="s">
        <v>14</v>
      </c>
      <c r="B3366" s="6">
        <v>1185732</v>
      </c>
      <c r="C3366" s="7">
        <v>44452</v>
      </c>
      <c r="D3366" s="6" t="s">
        <v>15</v>
      </c>
      <c r="E3366" s="6" t="s">
        <v>115</v>
      </c>
      <c r="F3366" s="6" t="s">
        <v>116</v>
      </c>
      <c r="G3366" s="6" t="s">
        <v>17</v>
      </c>
      <c r="H3366" s="8">
        <v>0.54999999999999993</v>
      </c>
      <c r="I3366" s="9">
        <v>5250</v>
      </c>
      <c r="J3366" s="10">
        <v>2887.4999999999995</v>
      </c>
      <c r="K3366" s="10">
        <v>1010.6249999999998</v>
      </c>
      <c r="L3366" s="11">
        <v>0.35</v>
      </c>
      <c r="M3366" s="28">
        <v>1876.8749999999998</v>
      </c>
    </row>
    <row r="3367" spans="1:13" ht="15.75" customHeight="1" x14ac:dyDescent="0.25">
      <c r="A3367" s="6" t="s">
        <v>14</v>
      </c>
      <c r="B3367" s="6">
        <v>1185732</v>
      </c>
      <c r="C3367" s="7">
        <v>44452</v>
      </c>
      <c r="D3367" s="6" t="s">
        <v>15</v>
      </c>
      <c r="E3367" s="6" t="s">
        <v>115</v>
      </c>
      <c r="F3367" s="6" t="s">
        <v>116</v>
      </c>
      <c r="G3367" s="6" t="s">
        <v>18</v>
      </c>
      <c r="H3367" s="8">
        <v>0.5</v>
      </c>
      <c r="I3367" s="9">
        <v>3250</v>
      </c>
      <c r="J3367" s="10">
        <v>1625</v>
      </c>
      <c r="K3367" s="10">
        <v>568.75</v>
      </c>
      <c r="L3367" s="11">
        <v>0.35</v>
      </c>
      <c r="M3367" s="28">
        <v>1056.25</v>
      </c>
    </row>
    <row r="3368" spans="1:13" ht="15.75" customHeight="1" x14ac:dyDescent="0.25">
      <c r="A3368" s="6" t="s">
        <v>14</v>
      </c>
      <c r="B3368" s="6">
        <v>1185732</v>
      </c>
      <c r="C3368" s="7">
        <v>44452</v>
      </c>
      <c r="D3368" s="6" t="s">
        <v>15</v>
      </c>
      <c r="E3368" s="6" t="s">
        <v>115</v>
      </c>
      <c r="F3368" s="6" t="s">
        <v>116</v>
      </c>
      <c r="G3368" s="6" t="s">
        <v>19</v>
      </c>
      <c r="H3368" s="8">
        <v>0.45</v>
      </c>
      <c r="I3368" s="9">
        <v>2250</v>
      </c>
      <c r="J3368" s="10">
        <v>1012.5</v>
      </c>
      <c r="K3368" s="10">
        <v>405</v>
      </c>
      <c r="L3368" s="11">
        <v>0.4</v>
      </c>
      <c r="M3368" s="28">
        <v>607.5</v>
      </c>
    </row>
    <row r="3369" spans="1:13" ht="15.75" customHeight="1" x14ac:dyDescent="0.25">
      <c r="A3369" s="6" t="s">
        <v>14</v>
      </c>
      <c r="B3369" s="6">
        <v>1185732</v>
      </c>
      <c r="C3369" s="7">
        <v>44452</v>
      </c>
      <c r="D3369" s="6" t="s">
        <v>15</v>
      </c>
      <c r="E3369" s="6" t="s">
        <v>115</v>
      </c>
      <c r="F3369" s="6" t="s">
        <v>116</v>
      </c>
      <c r="G3369" s="6" t="s">
        <v>20</v>
      </c>
      <c r="H3369" s="8">
        <v>0.45</v>
      </c>
      <c r="I3369" s="9">
        <v>2000</v>
      </c>
      <c r="J3369" s="10">
        <v>900</v>
      </c>
      <c r="K3369" s="10">
        <v>360</v>
      </c>
      <c r="L3369" s="11">
        <v>0.4</v>
      </c>
      <c r="M3369" s="28">
        <v>540</v>
      </c>
    </row>
    <row r="3370" spans="1:13" ht="15.75" customHeight="1" x14ac:dyDescent="0.25">
      <c r="A3370" s="6" t="s">
        <v>14</v>
      </c>
      <c r="B3370" s="6">
        <v>1185732</v>
      </c>
      <c r="C3370" s="7">
        <v>44452</v>
      </c>
      <c r="D3370" s="6" t="s">
        <v>15</v>
      </c>
      <c r="E3370" s="6" t="s">
        <v>115</v>
      </c>
      <c r="F3370" s="6" t="s">
        <v>116</v>
      </c>
      <c r="G3370" s="6" t="s">
        <v>21</v>
      </c>
      <c r="H3370" s="8">
        <v>0.54999999999999993</v>
      </c>
      <c r="I3370" s="9">
        <v>2000</v>
      </c>
      <c r="J3370" s="10">
        <v>1099.9999999999998</v>
      </c>
      <c r="K3370" s="10">
        <v>329.99999999999994</v>
      </c>
      <c r="L3370" s="11">
        <v>0.3</v>
      </c>
      <c r="M3370" s="28">
        <v>769.99999999999977</v>
      </c>
    </row>
    <row r="3371" spans="1:13" ht="15.75" customHeight="1" x14ac:dyDescent="0.25">
      <c r="A3371" s="6" t="s">
        <v>14</v>
      </c>
      <c r="B3371" s="6">
        <v>1185732</v>
      </c>
      <c r="C3371" s="7">
        <v>44452</v>
      </c>
      <c r="D3371" s="6" t="s">
        <v>15</v>
      </c>
      <c r="E3371" s="6" t="s">
        <v>115</v>
      </c>
      <c r="F3371" s="6" t="s">
        <v>116</v>
      </c>
      <c r="G3371" s="6" t="s">
        <v>22</v>
      </c>
      <c r="H3371" s="8">
        <v>0.6</v>
      </c>
      <c r="I3371" s="9">
        <v>3000</v>
      </c>
      <c r="J3371" s="10">
        <v>1800</v>
      </c>
      <c r="K3371" s="10">
        <v>720</v>
      </c>
      <c r="L3371" s="11">
        <v>0.4</v>
      </c>
      <c r="M3371" s="28">
        <v>1080</v>
      </c>
    </row>
    <row r="3372" spans="1:13" ht="15.75" customHeight="1" x14ac:dyDescent="0.25">
      <c r="A3372" s="6" t="s">
        <v>14</v>
      </c>
      <c r="B3372" s="6">
        <v>1185732</v>
      </c>
      <c r="C3372" s="7">
        <v>44484</v>
      </c>
      <c r="D3372" s="6" t="s">
        <v>15</v>
      </c>
      <c r="E3372" s="6" t="s">
        <v>115</v>
      </c>
      <c r="F3372" s="6" t="s">
        <v>116</v>
      </c>
      <c r="G3372" s="6" t="s">
        <v>17</v>
      </c>
      <c r="H3372" s="8">
        <v>0.6</v>
      </c>
      <c r="I3372" s="9">
        <v>4750</v>
      </c>
      <c r="J3372" s="10">
        <v>2850</v>
      </c>
      <c r="K3372" s="10">
        <v>997.49999999999989</v>
      </c>
      <c r="L3372" s="11">
        <v>0.35</v>
      </c>
      <c r="M3372" s="28">
        <v>1852.5</v>
      </c>
    </row>
    <row r="3373" spans="1:13" ht="15.75" customHeight="1" x14ac:dyDescent="0.25">
      <c r="A3373" s="6" t="s">
        <v>14</v>
      </c>
      <c r="B3373" s="6">
        <v>1185732</v>
      </c>
      <c r="C3373" s="7">
        <v>44484</v>
      </c>
      <c r="D3373" s="6" t="s">
        <v>15</v>
      </c>
      <c r="E3373" s="6" t="s">
        <v>115</v>
      </c>
      <c r="F3373" s="6" t="s">
        <v>116</v>
      </c>
      <c r="G3373" s="6" t="s">
        <v>18</v>
      </c>
      <c r="H3373" s="8">
        <v>0.55000000000000004</v>
      </c>
      <c r="I3373" s="9">
        <v>3000</v>
      </c>
      <c r="J3373" s="10">
        <v>1650.0000000000002</v>
      </c>
      <c r="K3373" s="10">
        <v>577.5</v>
      </c>
      <c r="L3373" s="11">
        <v>0.35</v>
      </c>
      <c r="M3373" s="28">
        <v>1072.5000000000002</v>
      </c>
    </row>
    <row r="3374" spans="1:13" ht="15.75" customHeight="1" x14ac:dyDescent="0.25">
      <c r="A3374" s="6" t="s">
        <v>14</v>
      </c>
      <c r="B3374" s="6">
        <v>1185732</v>
      </c>
      <c r="C3374" s="7">
        <v>44484</v>
      </c>
      <c r="D3374" s="6" t="s">
        <v>15</v>
      </c>
      <c r="E3374" s="6" t="s">
        <v>115</v>
      </c>
      <c r="F3374" s="6" t="s">
        <v>116</v>
      </c>
      <c r="G3374" s="6" t="s">
        <v>19</v>
      </c>
      <c r="H3374" s="8">
        <v>0.55000000000000004</v>
      </c>
      <c r="I3374" s="9">
        <v>2000</v>
      </c>
      <c r="J3374" s="10">
        <v>1100</v>
      </c>
      <c r="K3374" s="10">
        <v>440</v>
      </c>
      <c r="L3374" s="11">
        <v>0.4</v>
      </c>
      <c r="M3374" s="28">
        <v>660</v>
      </c>
    </row>
    <row r="3375" spans="1:13" ht="15.75" customHeight="1" x14ac:dyDescent="0.25">
      <c r="A3375" s="6" t="s">
        <v>14</v>
      </c>
      <c r="B3375" s="6">
        <v>1185732</v>
      </c>
      <c r="C3375" s="7">
        <v>44484</v>
      </c>
      <c r="D3375" s="6" t="s">
        <v>15</v>
      </c>
      <c r="E3375" s="6" t="s">
        <v>115</v>
      </c>
      <c r="F3375" s="6" t="s">
        <v>116</v>
      </c>
      <c r="G3375" s="6" t="s">
        <v>20</v>
      </c>
      <c r="H3375" s="8">
        <v>0.55000000000000004</v>
      </c>
      <c r="I3375" s="9">
        <v>1750</v>
      </c>
      <c r="J3375" s="10">
        <v>962.50000000000011</v>
      </c>
      <c r="K3375" s="10">
        <v>385.00000000000006</v>
      </c>
      <c r="L3375" s="11">
        <v>0.4</v>
      </c>
      <c r="M3375" s="28">
        <v>577.5</v>
      </c>
    </row>
    <row r="3376" spans="1:13" ht="15.75" customHeight="1" x14ac:dyDescent="0.25">
      <c r="A3376" s="6" t="s">
        <v>14</v>
      </c>
      <c r="B3376" s="6">
        <v>1185732</v>
      </c>
      <c r="C3376" s="7">
        <v>44484</v>
      </c>
      <c r="D3376" s="6" t="s">
        <v>15</v>
      </c>
      <c r="E3376" s="6" t="s">
        <v>115</v>
      </c>
      <c r="F3376" s="6" t="s">
        <v>116</v>
      </c>
      <c r="G3376" s="6" t="s">
        <v>21</v>
      </c>
      <c r="H3376" s="8">
        <v>0.65</v>
      </c>
      <c r="I3376" s="9">
        <v>1750</v>
      </c>
      <c r="J3376" s="10">
        <v>1137.5</v>
      </c>
      <c r="K3376" s="10">
        <v>341.25</v>
      </c>
      <c r="L3376" s="11">
        <v>0.3</v>
      </c>
      <c r="M3376" s="28">
        <v>796.25</v>
      </c>
    </row>
    <row r="3377" spans="1:13" ht="15.75" customHeight="1" x14ac:dyDescent="0.25">
      <c r="A3377" s="6" t="s">
        <v>14</v>
      </c>
      <c r="B3377" s="6">
        <v>1185732</v>
      </c>
      <c r="C3377" s="7">
        <v>44484</v>
      </c>
      <c r="D3377" s="6" t="s">
        <v>15</v>
      </c>
      <c r="E3377" s="6" t="s">
        <v>115</v>
      </c>
      <c r="F3377" s="6" t="s">
        <v>116</v>
      </c>
      <c r="G3377" s="6" t="s">
        <v>22</v>
      </c>
      <c r="H3377" s="8">
        <v>0.7</v>
      </c>
      <c r="I3377" s="9">
        <v>3000</v>
      </c>
      <c r="J3377" s="10">
        <v>2100</v>
      </c>
      <c r="K3377" s="10">
        <v>840</v>
      </c>
      <c r="L3377" s="11">
        <v>0.4</v>
      </c>
      <c r="M3377" s="28">
        <v>1260</v>
      </c>
    </row>
    <row r="3378" spans="1:13" ht="15.75" customHeight="1" x14ac:dyDescent="0.25">
      <c r="A3378" s="6" t="s">
        <v>14</v>
      </c>
      <c r="B3378" s="6">
        <v>1185732</v>
      </c>
      <c r="C3378" s="7">
        <v>44514</v>
      </c>
      <c r="D3378" s="6" t="s">
        <v>15</v>
      </c>
      <c r="E3378" s="6" t="s">
        <v>115</v>
      </c>
      <c r="F3378" s="6" t="s">
        <v>116</v>
      </c>
      <c r="G3378" s="6" t="s">
        <v>17</v>
      </c>
      <c r="H3378" s="8">
        <v>0.65</v>
      </c>
      <c r="I3378" s="9">
        <v>4500</v>
      </c>
      <c r="J3378" s="10">
        <v>2925</v>
      </c>
      <c r="K3378" s="10">
        <v>1023.7499999999999</v>
      </c>
      <c r="L3378" s="11">
        <v>0.35</v>
      </c>
      <c r="M3378" s="28">
        <v>1901.25</v>
      </c>
    </row>
    <row r="3379" spans="1:13" ht="15.75" customHeight="1" x14ac:dyDescent="0.25">
      <c r="A3379" s="6" t="s">
        <v>14</v>
      </c>
      <c r="B3379" s="6">
        <v>1185732</v>
      </c>
      <c r="C3379" s="7">
        <v>44514</v>
      </c>
      <c r="D3379" s="6" t="s">
        <v>15</v>
      </c>
      <c r="E3379" s="6" t="s">
        <v>115</v>
      </c>
      <c r="F3379" s="6" t="s">
        <v>116</v>
      </c>
      <c r="G3379" s="6" t="s">
        <v>18</v>
      </c>
      <c r="H3379" s="8">
        <v>0.55000000000000004</v>
      </c>
      <c r="I3379" s="9">
        <v>3250</v>
      </c>
      <c r="J3379" s="10">
        <v>1787.5000000000002</v>
      </c>
      <c r="K3379" s="10">
        <v>625.625</v>
      </c>
      <c r="L3379" s="11">
        <v>0.35</v>
      </c>
      <c r="M3379" s="28">
        <v>1161.8750000000002</v>
      </c>
    </row>
    <row r="3380" spans="1:13" ht="15.75" customHeight="1" x14ac:dyDescent="0.25">
      <c r="A3380" s="6" t="s">
        <v>14</v>
      </c>
      <c r="B3380" s="6">
        <v>1185732</v>
      </c>
      <c r="C3380" s="7">
        <v>44514</v>
      </c>
      <c r="D3380" s="6" t="s">
        <v>15</v>
      </c>
      <c r="E3380" s="6" t="s">
        <v>115</v>
      </c>
      <c r="F3380" s="6" t="s">
        <v>116</v>
      </c>
      <c r="G3380" s="6" t="s">
        <v>19</v>
      </c>
      <c r="H3380" s="8">
        <v>0.55000000000000004</v>
      </c>
      <c r="I3380" s="9">
        <v>3200</v>
      </c>
      <c r="J3380" s="10">
        <v>1760.0000000000002</v>
      </c>
      <c r="K3380" s="10">
        <v>704.00000000000011</v>
      </c>
      <c r="L3380" s="11">
        <v>0.4</v>
      </c>
      <c r="M3380" s="28">
        <v>1056</v>
      </c>
    </row>
    <row r="3381" spans="1:13" ht="15.75" customHeight="1" x14ac:dyDescent="0.25">
      <c r="A3381" s="6" t="s">
        <v>14</v>
      </c>
      <c r="B3381" s="6">
        <v>1185732</v>
      </c>
      <c r="C3381" s="7">
        <v>44514</v>
      </c>
      <c r="D3381" s="6" t="s">
        <v>15</v>
      </c>
      <c r="E3381" s="6" t="s">
        <v>115</v>
      </c>
      <c r="F3381" s="6" t="s">
        <v>116</v>
      </c>
      <c r="G3381" s="6" t="s">
        <v>20</v>
      </c>
      <c r="H3381" s="8">
        <v>0.55000000000000004</v>
      </c>
      <c r="I3381" s="9">
        <v>3000</v>
      </c>
      <c r="J3381" s="10">
        <v>1650.0000000000002</v>
      </c>
      <c r="K3381" s="10">
        <v>660.00000000000011</v>
      </c>
      <c r="L3381" s="11">
        <v>0.4</v>
      </c>
      <c r="M3381" s="28">
        <v>990.00000000000011</v>
      </c>
    </row>
    <row r="3382" spans="1:13" ht="15.75" customHeight="1" x14ac:dyDescent="0.25">
      <c r="A3382" s="6" t="s">
        <v>14</v>
      </c>
      <c r="B3382" s="6">
        <v>1185732</v>
      </c>
      <c r="C3382" s="7">
        <v>44514</v>
      </c>
      <c r="D3382" s="6" t="s">
        <v>15</v>
      </c>
      <c r="E3382" s="6" t="s">
        <v>115</v>
      </c>
      <c r="F3382" s="6" t="s">
        <v>116</v>
      </c>
      <c r="G3382" s="6" t="s">
        <v>21</v>
      </c>
      <c r="H3382" s="8">
        <v>0.65</v>
      </c>
      <c r="I3382" s="9">
        <v>2750</v>
      </c>
      <c r="J3382" s="10">
        <v>1787.5</v>
      </c>
      <c r="K3382" s="10">
        <v>536.25</v>
      </c>
      <c r="L3382" s="11">
        <v>0.3</v>
      </c>
      <c r="M3382" s="28">
        <v>1251.25</v>
      </c>
    </row>
    <row r="3383" spans="1:13" ht="15.75" customHeight="1" x14ac:dyDescent="0.25">
      <c r="A3383" s="6" t="s">
        <v>14</v>
      </c>
      <c r="B3383" s="6">
        <v>1185732</v>
      </c>
      <c r="C3383" s="7">
        <v>44514</v>
      </c>
      <c r="D3383" s="6" t="s">
        <v>15</v>
      </c>
      <c r="E3383" s="6" t="s">
        <v>115</v>
      </c>
      <c r="F3383" s="6" t="s">
        <v>116</v>
      </c>
      <c r="G3383" s="6" t="s">
        <v>22</v>
      </c>
      <c r="H3383" s="8">
        <v>0.7</v>
      </c>
      <c r="I3383" s="9">
        <v>3750</v>
      </c>
      <c r="J3383" s="10">
        <v>2625</v>
      </c>
      <c r="K3383" s="10">
        <v>1050</v>
      </c>
      <c r="L3383" s="11">
        <v>0.4</v>
      </c>
      <c r="M3383" s="28">
        <v>1575</v>
      </c>
    </row>
    <row r="3384" spans="1:13" ht="15.75" customHeight="1" x14ac:dyDescent="0.25">
      <c r="A3384" s="6" t="s">
        <v>14</v>
      </c>
      <c r="B3384" s="6">
        <v>1185732</v>
      </c>
      <c r="C3384" s="7">
        <v>44543</v>
      </c>
      <c r="D3384" s="6" t="s">
        <v>15</v>
      </c>
      <c r="E3384" s="6" t="s">
        <v>115</v>
      </c>
      <c r="F3384" s="6" t="s">
        <v>116</v>
      </c>
      <c r="G3384" s="6" t="s">
        <v>17</v>
      </c>
      <c r="H3384" s="8">
        <v>0.65</v>
      </c>
      <c r="I3384" s="9">
        <v>6000</v>
      </c>
      <c r="J3384" s="10">
        <v>3900</v>
      </c>
      <c r="K3384" s="10">
        <v>1365</v>
      </c>
      <c r="L3384" s="11">
        <v>0.35</v>
      </c>
      <c r="M3384" s="28">
        <v>2535</v>
      </c>
    </row>
    <row r="3385" spans="1:13" ht="15.75" customHeight="1" x14ac:dyDescent="0.25">
      <c r="A3385" s="6" t="s">
        <v>14</v>
      </c>
      <c r="B3385" s="6">
        <v>1185732</v>
      </c>
      <c r="C3385" s="7">
        <v>44543</v>
      </c>
      <c r="D3385" s="6" t="s">
        <v>15</v>
      </c>
      <c r="E3385" s="6" t="s">
        <v>115</v>
      </c>
      <c r="F3385" s="6" t="s">
        <v>116</v>
      </c>
      <c r="G3385" s="6" t="s">
        <v>18</v>
      </c>
      <c r="H3385" s="8">
        <v>0.55000000000000004</v>
      </c>
      <c r="I3385" s="9">
        <v>4000</v>
      </c>
      <c r="J3385" s="10">
        <v>2200</v>
      </c>
      <c r="K3385" s="10">
        <v>770</v>
      </c>
      <c r="L3385" s="11">
        <v>0.35</v>
      </c>
      <c r="M3385" s="28">
        <v>1430</v>
      </c>
    </row>
    <row r="3386" spans="1:13" ht="15.75" customHeight="1" x14ac:dyDescent="0.25">
      <c r="A3386" s="6" t="s">
        <v>14</v>
      </c>
      <c r="B3386" s="6">
        <v>1185732</v>
      </c>
      <c r="C3386" s="7">
        <v>44543</v>
      </c>
      <c r="D3386" s="6" t="s">
        <v>15</v>
      </c>
      <c r="E3386" s="6" t="s">
        <v>115</v>
      </c>
      <c r="F3386" s="6" t="s">
        <v>116</v>
      </c>
      <c r="G3386" s="6" t="s">
        <v>19</v>
      </c>
      <c r="H3386" s="8">
        <v>0.55000000000000004</v>
      </c>
      <c r="I3386" s="9">
        <v>3750</v>
      </c>
      <c r="J3386" s="10">
        <v>2062.5</v>
      </c>
      <c r="K3386" s="10">
        <v>825</v>
      </c>
      <c r="L3386" s="11">
        <v>0.4</v>
      </c>
      <c r="M3386" s="28">
        <v>1237.5</v>
      </c>
    </row>
    <row r="3387" spans="1:13" ht="15.75" customHeight="1" x14ac:dyDescent="0.25">
      <c r="A3387" s="6" t="s">
        <v>14</v>
      </c>
      <c r="B3387" s="6">
        <v>1185732</v>
      </c>
      <c r="C3387" s="7">
        <v>44543</v>
      </c>
      <c r="D3387" s="6" t="s">
        <v>15</v>
      </c>
      <c r="E3387" s="6" t="s">
        <v>115</v>
      </c>
      <c r="F3387" s="6" t="s">
        <v>116</v>
      </c>
      <c r="G3387" s="6" t="s">
        <v>20</v>
      </c>
      <c r="H3387" s="8">
        <v>0.55000000000000004</v>
      </c>
      <c r="I3387" s="9">
        <v>3250</v>
      </c>
      <c r="J3387" s="10">
        <v>1787.5000000000002</v>
      </c>
      <c r="K3387" s="10">
        <v>715.00000000000011</v>
      </c>
      <c r="L3387" s="11">
        <v>0.4</v>
      </c>
      <c r="M3387" s="28">
        <v>1072.5</v>
      </c>
    </row>
    <row r="3388" spans="1:13" ht="15.75" customHeight="1" x14ac:dyDescent="0.25">
      <c r="A3388" s="6" t="s">
        <v>14</v>
      </c>
      <c r="B3388" s="6">
        <v>1185732</v>
      </c>
      <c r="C3388" s="7">
        <v>44543</v>
      </c>
      <c r="D3388" s="6" t="s">
        <v>15</v>
      </c>
      <c r="E3388" s="6" t="s">
        <v>115</v>
      </c>
      <c r="F3388" s="6" t="s">
        <v>116</v>
      </c>
      <c r="G3388" s="6" t="s">
        <v>21</v>
      </c>
      <c r="H3388" s="8">
        <v>0.65</v>
      </c>
      <c r="I3388" s="9">
        <v>3250</v>
      </c>
      <c r="J3388" s="10">
        <v>2112.5</v>
      </c>
      <c r="K3388" s="10">
        <v>633.75</v>
      </c>
      <c r="L3388" s="11">
        <v>0.3</v>
      </c>
      <c r="M3388" s="28">
        <v>1478.75</v>
      </c>
    </row>
    <row r="3389" spans="1:13" ht="15.75" customHeight="1" x14ac:dyDescent="0.25">
      <c r="A3389" s="6" t="s">
        <v>14</v>
      </c>
      <c r="B3389" s="6">
        <v>1185732</v>
      </c>
      <c r="C3389" s="7">
        <v>44543</v>
      </c>
      <c r="D3389" s="6" t="s">
        <v>15</v>
      </c>
      <c r="E3389" s="6" t="s">
        <v>115</v>
      </c>
      <c r="F3389" s="6" t="s">
        <v>116</v>
      </c>
      <c r="G3389" s="6" t="s">
        <v>22</v>
      </c>
      <c r="H3389" s="8">
        <v>0.7</v>
      </c>
      <c r="I3389" s="9">
        <v>4250</v>
      </c>
      <c r="J3389" s="10">
        <v>2975</v>
      </c>
      <c r="K3389" s="10">
        <v>1190</v>
      </c>
      <c r="L3389" s="11">
        <v>0.4</v>
      </c>
      <c r="M3389" s="28">
        <v>1785</v>
      </c>
    </row>
    <row r="3390" spans="1:13" ht="15.75" customHeight="1" x14ac:dyDescent="0.25">
      <c r="A3390" s="6" t="s">
        <v>14</v>
      </c>
      <c r="B3390" s="6">
        <v>1185732</v>
      </c>
      <c r="C3390" s="7">
        <v>44206</v>
      </c>
      <c r="D3390" s="6" t="s">
        <v>15</v>
      </c>
      <c r="E3390" s="6" t="s">
        <v>117</v>
      </c>
      <c r="F3390" s="6" t="s">
        <v>118</v>
      </c>
      <c r="G3390" s="6" t="s">
        <v>17</v>
      </c>
      <c r="H3390" s="8">
        <v>0.35000000000000003</v>
      </c>
      <c r="I3390" s="9">
        <v>4750</v>
      </c>
      <c r="J3390" s="10">
        <v>1662.5000000000002</v>
      </c>
      <c r="K3390" s="10">
        <v>581.875</v>
      </c>
      <c r="L3390" s="11">
        <v>0.35</v>
      </c>
      <c r="M3390" s="28">
        <v>1080.6250000000002</v>
      </c>
    </row>
    <row r="3391" spans="1:13" ht="15.75" customHeight="1" x14ac:dyDescent="0.25">
      <c r="A3391" s="6" t="s">
        <v>14</v>
      </c>
      <c r="B3391" s="6">
        <v>1185732</v>
      </c>
      <c r="C3391" s="7">
        <v>44206</v>
      </c>
      <c r="D3391" s="6" t="s">
        <v>15</v>
      </c>
      <c r="E3391" s="6" t="s">
        <v>117</v>
      </c>
      <c r="F3391" s="6" t="s">
        <v>118</v>
      </c>
      <c r="G3391" s="6" t="s">
        <v>18</v>
      </c>
      <c r="H3391" s="8">
        <v>0.35000000000000003</v>
      </c>
      <c r="I3391" s="9">
        <v>2750</v>
      </c>
      <c r="J3391" s="10">
        <v>962.50000000000011</v>
      </c>
      <c r="K3391" s="10">
        <v>336.875</v>
      </c>
      <c r="L3391" s="11">
        <v>0.35</v>
      </c>
      <c r="M3391" s="28">
        <v>625.62500000000011</v>
      </c>
    </row>
    <row r="3392" spans="1:13" ht="15.75" customHeight="1" x14ac:dyDescent="0.25">
      <c r="A3392" s="6" t="s">
        <v>14</v>
      </c>
      <c r="B3392" s="6">
        <v>1185732</v>
      </c>
      <c r="C3392" s="7">
        <v>44206</v>
      </c>
      <c r="D3392" s="6" t="s">
        <v>15</v>
      </c>
      <c r="E3392" s="6" t="s">
        <v>117</v>
      </c>
      <c r="F3392" s="6" t="s">
        <v>118</v>
      </c>
      <c r="G3392" s="6" t="s">
        <v>19</v>
      </c>
      <c r="H3392" s="8">
        <v>0.25000000000000006</v>
      </c>
      <c r="I3392" s="9">
        <v>2750</v>
      </c>
      <c r="J3392" s="10">
        <v>687.50000000000011</v>
      </c>
      <c r="K3392" s="10">
        <v>275.00000000000006</v>
      </c>
      <c r="L3392" s="11">
        <v>0.4</v>
      </c>
      <c r="M3392" s="28">
        <v>412.50000000000006</v>
      </c>
    </row>
    <row r="3393" spans="1:13" ht="15.75" customHeight="1" x14ac:dyDescent="0.25">
      <c r="A3393" s="6" t="s">
        <v>14</v>
      </c>
      <c r="B3393" s="6">
        <v>1185732</v>
      </c>
      <c r="C3393" s="7">
        <v>44206</v>
      </c>
      <c r="D3393" s="6" t="s">
        <v>15</v>
      </c>
      <c r="E3393" s="6" t="s">
        <v>117</v>
      </c>
      <c r="F3393" s="6" t="s">
        <v>118</v>
      </c>
      <c r="G3393" s="6" t="s">
        <v>20</v>
      </c>
      <c r="H3393" s="8">
        <v>0.3</v>
      </c>
      <c r="I3393" s="9">
        <v>1250</v>
      </c>
      <c r="J3393" s="10">
        <v>375</v>
      </c>
      <c r="K3393" s="10">
        <v>150</v>
      </c>
      <c r="L3393" s="11">
        <v>0.4</v>
      </c>
      <c r="M3393" s="28">
        <v>225</v>
      </c>
    </row>
    <row r="3394" spans="1:13" ht="15.75" customHeight="1" x14ac:dyDescent="0.25">
      <c r="A3394" s="6" t="s">
        <v>14</v>
      </c>
      <c r="B3394" s="6">
        <v>1185732</v>
      </c>
      <c r="C3394" s="7">
        <v>44206</v>
      </c>
      <c r="D3394" s="6" t="s">
        <v>15</v>
      </c>
      <c r="E3394" s="6" t="s">
        <v>117</v>
      </c>
      <c r="F3394" s="6" t="s">
        <v>118</v>
      </c>
      <c r="G3394" s="6" t="s">
        <v>21</v>
      </c>
      <c r="H3394" s="8">
        <v>0.45</v>
      </c>
      <c r="I3394" s="9">
        <v>1750</v>
      </c>
      <c r="J3394" s="10">
        <v>787.5</v>
      </c>
      <c r="K3394" s="10">
        <v>236.25</v>
      </c>
      <c r="L3394" s="11">
        <v>0.3</v>
      </c>
      <c r="M3394" s="28">
        <v>551.25</v>
      </c>
    </row>
    <row r="3395" spans="1:13" ht="15.75" customHeight="1" x14ac:dyDescent="0.25">
      <c r="A3395" s="6" t="s">
        <v>14</v>
      </c>
      <c r="B3395" s="6">
        <v>1185732</v>
      </c>
      <c r="C3395" s="7">
        <v>44206</v>
      </c>
      <c r="D3395" s="6" t="s">
        <v>15</v>
      </c>
      <c r="E3395" s="6" t="s">
        <v>117</v>
      </c>
      <c r="F3395" s="6" t="s">
        <v>118</v>
      </c>
      <c r="G3395" s="6" t="s">
        <v>22</v>
      </c>
      <c r="H3395" s="8">
        <v>0.35000000000000003</v>
      </c>
      <c r="I3395" s="9">
        <v>2750</v>
      </c>
      <c r="J3395" s="10">
        <v>962.50000000000011</v>
      </c>
      <c r="K3395" s="10">
        <v>385.00000000000006</v>
      </c>
      <c r="L3395" s="11">
        <v>0.4</v>
      </c>
      <c r="M3395" s="28">
        <v>577.5</v>
      </c>
    </row>
    <row r="3396" spans="1:13" ht="15.75" customHeight="1" x14ac:dyDescent="0.25">
      <c r="A3396" s="6" t="s">
        <v>14</v>
      </c>
      <c r="B3396" s="6">
        <v>1185732</v>
      </c>
      <c r="C3396" s="7">
        <v>44235</v>
      </c>
      <c r="D3396" s="6" t="s">
        <v>15</v>
      </c>
      <c r="E3396" s="6" t="s">
        <v>117</v>
      </c>
      <c r="F3396" s="6" t="s">
        <v>118</v>
      </c>
      <c r="G3396" s="6" t="s">
        <v>17</v>
      </c>
      <c r="H3396" s="8">
        <v>0.35000000000000003</v>
      </c>
      <c r="I3396" s="9">
        <v>5250</v>
      </c>
      <c r="J3396" s="10">
        <v>1837.5000000000002</v>
      </c>
      <c r="K3396" s="10">
        <v>643.125</v>
      </c>
      <c r="L3396" s="11">
        <v>0.35</v>
      </c>
      <c r="M3396" s="28">
        <v>1194.3750000000002</v>
      </c>
    </row>
    <row r="3397" spans="1:13" ht="15.75" customHeight="1" x14ac:dyDescent="0.25">
      <c r="A3397" s="6" t="s">
        <v>14</v>
      </c>
      <c r="B3397" s="6">
        <v>1185732</v>
      </c>
      <c r="C3397" s="7">
        <v>44235</v>
      </c>
      <c r="D3397" s="6" t="s">
        <v>15</v>
      </c>
      <c r="E3397" s="6" t="s">
        <v>117</v>
      </c>
      <c r="F3397" s="6" t="s">
        <v>118</v>
      </c>
      <c r="G3397" s="6" t="s">
        <v>18</v>
      </c>
      <c r="H3397" s="8">
        <v>0.35000000000000003</v>
      </c>
      <c r="I3397" s="9">
        <v>1750</v>
      </c>
      <c r="J3397" s="10">
        <v>612.50000000000011</v>
      </c>
      <c r="K3397" s="10">
        <v>214.37500000000003</v>
      </c>
      <c r="L3397" s="11">
        <v>0.35</v>
      </c>
      <c r="M3397" s="28">
        <v>398.12500000000011</v>
      </c>
    </row>
    <row r="3398" spans="1:13" ht="15.75" customHeight="1" x14ac:dyDescent="0.25">
      <c r="A3398" s="6" t="s">
        <v>14</v>
      </c>
      <c r="B3398" s="6">
        <v>1185732</v>
      </c>
      <c r="C3398" s="7">
        <v>44235</v>
      </c>
      <c r="D3398" s="6" t="s">
        <v>15</v>
      </c>
      <c r="E3398" s="6" t="s">
        <v>117</v>
      </c>
      <c r="F3398" s="6" t="s">
        <v>118</v>
      </c>
      <c r="G3398" s="6" t="s">
        <v>19</v>
      </c>
      <c r="H3398" s="8">
        <v>0.25000000000000006</v>
      </c>
      <c r="I3398" s="9">
        <v>2250</v>
      </c>
      <c r="J3398" s="10">
        <v>562.50000000000011</v>
      </c>
      <c r="K3398" s="10">
        <v>225.00000000000006</v>
      </c>
      <c r="L3398" s="11">
        <v>0.4</v>
      </c>
      <c r="M3398" s="28">
        <v>337.50000000000006</v>
      </c>
    </row>
    <row r="3399" spans="1:13" ht="15.75" customHeight="1" x14ac:dyDescent="0.25">
      <c r="A3399" s="6" t="s">
        <v>14</v>
      </c>
      <c r="B3399" s="6">
        <v>1185732</v>
      </c>
      <c r="C3399" s="7">
        <v>44235</v>
      </c>
      <c r="D3399" s="6" t="s">
        <v>15</v>
      </c>
      <c r="E3399" s="6" t="s">
        <v>117</v>
      </c>
      <c r="F3399" s="6" t="s">
        <v>118</v>
      </c>
      <c r="G3399" s="6" t="s">
        <v>20</v>
      </c>
      <c r="H3399" s="8">
        <v>0.3</v>
      </c>
      <c r="I3399" s="9">
        <v>1000</v>
      </c>
      <c r="J3399" s="10">
        <v>300</v>
      </c>
      <c r="K3399" s="10">
        <v>120</v>
      </c>
      <c r="L3399" s="11">
        <v>0.4</v>
      </c>
      <c r="M3399" s="28">
        <v>180</v>
      </c>
    </row>
    <row r="3400" spans="1:13" ht="15.75" customHeight="1" x14ac:dyDescent="0.25">
      <c r="A3400" s="6" t="s">
        <v>14</v>
      </c>
      <c r="B3400" s="6">
        <v>1185732</v>
      </c>
      <c r="C3400" s="7">
        <v>44235</v>
      </c>
      <c r="D3400" s="6" t="s">
        <v>15</v>
      </c>
      <c r="E3400" s="6" t="s">
        <v>117</v>
      </c>
      <c r="F3400" s="6" t="s">
        <v>118</v>
      </c>
      <c r="G3400" s="6" t="s">
        <v>21</v>
      </c>
      <c r="H3400" s="8">
        <v>0.45</v>
      </c>
      <c r="I3400" s="9">
        <v>1750</v>
      </c>
      <c r="J3400" s="10">
        <v>787.5</v>
      </c>
      <c r="K3400" s="10">
        <v>236.25</v>
      </c>
      <c r="L3400" s="11">
        <v>0.3</v>
      </c>
      <c r="M3400" s="28">
        <v>551.25</v>
      </c>
    </row>
    <row r="3401" spans="1:13" ht="15.75" customHeight="1" x14ac:dyDescent="0.25">
      <c r="A3401" s="6" t="s">
        <v>14</v>
      </c>
      <c r="B3401" s="6">
        <v>1185732</v>
      </c>
      <c r="C3401" s="7">
        <v>44235</v>
      </c>
      <c r="D3401" s="6" t="s">
        <v>15</v>
      </c>
      <c r="E3401" s="6" t="s">
        <v>117</v>
      </c>
      <c r="F3401" s="6" t="s">
        <v>118</v>
      </c>
      <c r="G3401" s="6" t="s">
        <v>22</v>
      </c>
      <c r="H3401" s="8">
        <v>0.35000000000000003</v>
      </c>
      <c r="I3401" s="9">
        <v>2750</v>
      </c>
      <c r="J3401" s="10">
        <v>962.50000000000011</v>
      </c>
      <c r="K3401" s="10">
        <v>385.00000000000006</v>
      </c>
      <c r="L3401" s="11">
        <v>0.4</v>
      </c>
      <c r="M3401" s="28">
        <v>577.5</v>
      </c>
    </row>
    <row r="3402" spans="1:13" ht="15.75" customHeight="1" x14ac:dyDescent="0.25">
      <c r="A3402" s="6" t="s">
        <v>14</v>
      </c>
      <c r="B3402" s="6">
        <v>1185732</v>
      </c>
      <c r="C3402" s="7">
        <v>44261</v>
      </c>
      <c r="D3402" s="6" t="s">
        <v>15</v>
      </c>
      <c r="E3402" s="6" t="s">
        <v>117</v>
      </c>
      <c r="F3402" s="6" t="s">
        <v>118</v>
      </c>
      <c r="G3402" s="6" t="s">
        <v>17</v>
      </c>
      <c r="H3402" s="8">
        <v>0.35000000000000003</v>
      </c>
      <c r="I3402" s="9">
        <v>4950</v>
      </c>
      <c r="J3402" s="10">
        <v>1732.5000000000002</v>
      </c>
      <c r="K3402" s="10">
        <v>606.375</v>
      </c>
      <c r="L3402" s="11">
        <v>0.35</v>
      </c>
      <c r="M3402" s="28">
        <v>1126.1250000000002</v>
      </c>
    </row>
    <row r="3403" spans="1:13" ht="15.75" customHeight="1" x14ac:dyDescent="0.25">
      <c r="A3403" s="6" t="s">
        <v>14</v>
      </c>
      <c r="B3403" s="6">
        <v>1185732</v>
      </c>
      <c r="C3403" s="7">
        <v>44261</v>
      </c>
      <c r="D3403" s="6" t="s">
        <v>15</v>
      </c>
      <c r="E3403" s="6" t="s">
        <v>117</v>
      </c>
      <c r="F3403" s="6" t="s">
        <v>118</v>
      </c>
      <c r="G3403" s="6" t="s">
        <v>18</v>
      </c>
      <c r="H3403" s="8">
        <v>0.35000000000000003</v>
      </c>
      <c r="I3403" s="9">
        <v>2000</v>
      </c>
      <c r="J3403" s="10">
        <v>700.00000000000011</v>
      </c>
      <c r="K3403" s="10">
        <v>245.00000000000003</v>
      </c>
      <c r="L3403" s="11">
        <v>0.35</v>
      </c>
      <c r="M3403" s="28">
        <v>455.00000000000011</v>
      </c>
    </row>
    <row r="3404" spans="1:13" ht="15.75" customHeight="1" x14ac:dyDescent="0.25">
      <c r="A3404" s="6" t="s">
        <v>14</v>
      </c>
      <c r="B3404" s="6">
        <v>1185732</v>
      </c>
      <c r="C3404" s="7">
        <v>44261</v>
      </c>
      <c r="D3404" s="6" t="s">
        <v>15</v>
      </c>
      <c r="E3404" s="6" t="s">
        <v>117</v>
      </c>
      <c r="F3404" s="6" t="s">
        <v>118</v>
      </c>
      <c r="G3404" s="6" t="s">
        <v>19</v>
      </c>
      <c r="H3404" s="8">
        <v>0.25000000000000006</v>
      </c>
      <c r="I3404" s="9">
        <v>2250</v>
      </c>
      <c r="J3404" s="10">
        <v>562.50000000000011</v>
      </c>
      <c r="K3404" s="10">
        <v>225.00000000000006</v>
      </c>
      <c r="L3404" s="11">
        <v>0.4</v>
      </c>
      <c r="M3404" s="28">
        <v>337.50000000000006</v>
      </c>
    </row>
    <row r="3405" spans="1:13" ht="15.75" customHeight="1" x14ac:dyDescent="0.25">
      <c r="A3405" s="6" t="s">
        <v>14</v>
      </c>
      <c r="B3405" s="6">
        <v>1185732</v>
      </c>
      <c r="C3405" s="7">
        <v>44261</v>
      </c>
      <c r="D3405" s="6" t="s">
        <v>15</v>
      </c>
      <c r="E3405" s="6" t="s">
        <v>117</v>
      </c>
      <c r="F3405" s="6" t="s">
        <v>118</v>
      </c>
      <c r="G3405" s="6" t="s">
        <v>20</v>
      </c>
      <c r="H3405" s="8">
        <v>0.3</v>
      </c>
      <c r="I3405" s="9">
        <v>750</v>
      </c>
      <c r="J3405" s="10">
        <v>225</v>
      </c>
      <c r="K3405" s="10">
        <v>90</v>
      </c>
      <c r="L3405" s="11">
        <v>0.4</v>
      </c>
      <c r="M3405" s="28">
        <v>135</v>
      </c>
    </row>
    <row r="3406" spans="1:13" ht="15.75" customHeight="1" x14ac:dyDescent="0.25">
      <c r="A3406" s="6" t="s">
        <v>14</v>
      </c>
      <c r="B3406" s="6">
        <v>1185732</v>
      </c>
      <c r="C3406" s="7">
        <v>44261</v>
      </c>
      <c r="D3406" s="6" t="s">
        <v>15</v>
      </c>
      <c r="E3406" s="6" t="s">
        <v>117</v>
      </c>
      <c r="F3406" s="6" t="s">
        <v>118</v>
      </c>
      <c r="G3406" s="6" t="s">
        <v>21</v>
      </c>
      <c r="H3406" s="8">
        <v>0.45</v>
      </c>
      <c r="I3406" s="9">
        <v>1250</v>
      </c>
      <c r="J3406" s="10">
        <v>562.5</v>
      </c>
      <c r="K3406" s="10">
        <v>168.75</v>
      </c>
      <c r="L3406" s="11">
        <v>0.3</v>
      </c>
      <c r="M3406" s="28">
        <v>393.75</v>
      </c>
    </row>
    <row r="3407" spans="1:13" ht="15.75" customHeight="1" x14ac:dyDescent="0.25">
      <c r="A3407" s="6" t="s">
        <v>14</v>
      </c>
      <c r="B3407" s="6">
        <v>1185732</v>
      </c>
      <c r="C3407" s="7">
        <v>44261</v>
      </c>
      <c r="D3407" s="6" t="s">
        <v>15</v>
      </c>
      <c r="E3407" s="6" t="s">
        <v>117</v>
      </c>
      <c r="F3407" s="6" t="s">
        <v>118</v>
      </c>
      <c r="G3407" s="6" t="s">
        <v>22</v>
      </c>
      <c r="H3407" s="8">
        <v>0.35000000000000003</v>
      </c>
      <c r="I3407" s="9">
        <v>2250</v>
      </c>
      <c r="J3407" s="10">
        <v>787.50000000000011</v>
      </c>
      <c r="K3407" s="10">
        <v>315.00000000000006</v>
      </c>
      <c r="L3407" s="11">
        <v>0.4</v>
      </c>
      <c r="M3407" s="28">
        <v>472.50000000000006</v>
      </c>
    </row>
    <row r="3408" spans="1:13" ht="15.75" customHeight="1" x14ac:dyDescent="0.25">
      <c r="A3408" s="6" t="s">
        <v>14</v>
      </c>
      <c r="B3408" s="6">
        <v>1185732</v>
      </c>
      <c r="C3408" s="7">
        <v>44293</v>
      </c>
      <c r="D3408" s="6" t="s">
        <v>15</v>
      </c>
      <c r="E3408" s="6" t="s">
        <v>117</v>
      </c>
      <c r="F3408" s="6" t="s">
        <v>118</v>
      </c>
      <c r="G3408" s="6" t="s">
        <v>17</v>
      </c>
      <c r="H3408" s="8">
        <v>0.35000000000000003</v>
      </c>
      <c r="I3408" s="9">
        <v>4750</v>
      </c>
      <c r="J3408" s="10">
        <v>1662.5000000000002</v>
      </c>
      <c r="K3408" s="10">
        <v>581.875</v>
      </c>
      <c r="L3408" s="11">
        <v>0.35</v>
      </c>
      <c r="M3408" s="28">
        <v>1080.6250000000002</v>
      </c>
    </row>
    <row r="3409" spans="1:13" ht="15.75" customHeight="1" x14ac:dyDescent="0.25">
      <c r="A3409" s="6" t="s">
        <v>14</v>
      </c>
      <c r="B3409" s="6">
        <v>1185732</v>
      </c>
      <c r="C3409" s="7">
        <v>44293</v>
      </c>
      <c r="D3409" s="6" t="s">
        <v>15</v>
      </c>
      <c r="E3409" s="6" t="s">
        <v>117</v>
      </c>
      <c r="F3409" s="6" t="s">
        <v>118</v>
      </c>
      <c r="G3409" s="6" t="s">
        <v>18</v>
      </c>
      <c r="H3409" s="8">
        <v>0.35000000000000003</v>
      </c>
      <c r="I3409" s="9">
        <v>1750</v>
      </c>
      <c r="J3409" s="10">
        <v>612.50000000000011</v>
      </c>
      <c r="K3409" s="10">
        <v>214.37500000000003</v>
      </c>
      <c r="L3409" s="11">
        <v>0.35</v>
      </c>
      <c r="M3409" s="28">
        <v>398.12500000000011</v>
      </c>
    </row>
    <row r="3410" spans="1:13" ht="15.75" customHeight="1" x14ac:dyDescent="0.25">
      <c r="A3410" s="6" t="s">
        <v>14</v>
      </c>
      <c r="B3410" s="6">
        <v>1185732</v>
      </c>
      <c r="C3410" s="7">
        <v>44293</v>
      </c>
      <c r="D3410" s="6" t="s">
        <v>15</v>
      </c>
      <c r="E3410" s="6" t="s">
        <v>117</v>
      </c>
      <c r="F3410" s="6" t="s">
        <v>118</v>
      </c>
      <c r="G3410" s="6" t="s">
        <v>19</v>
      </c>
      <c r="H3410" s="8">
        <v>0.25000000000000006</v>
      </c>
      <c r="I3410" s="9">
        <v>1750</v>
      </c>
      <c r="J3410" s="10">
        <v>437.50000000000011</v>
      </c>
      <c r="K3410" s="10">
        <v>175.00000000000006</v>
      </c>
      <c r="L3410" s="11">
        <v>0.4</v>
      </c>
      <c r="M3410" s="28">
        <v>262.50000000000006</v>
      </c>
    </row>
    <row r="3411" spans="1:13" ht="15.75" customHeight="1" x14ac:dyDescent="0.25">
      <c r="A3411" s="6" t="s">
        <v>14</v>
      </c>
      <c r="B3411" s="6">
        <v>1185732</v>
      </c>
      <c r="C3411" s="7">
        <v>44293</v>
      </c>
      <c r="D3411" s="6" t="s">
        <v>15</v>
      </c>
      <c r="E3411" s="6" t="s">
        <v>117</v>
      </c>
      <c r="F3411" s="6" t="s">
        <v>118</v>
      </c>
      <c r="G3411" s="6" t="s">
        <v>20</v>
      </c>
      <c r="H3411" s="8">
        <v>0.3</v>
      </c>
      <c r="I3411" s="9">
        <v>1000</v>
      </c>
      <c r="J3411" s="10">
        <v>300</v>
      </c>
      <c r="K3411" s="10">
        <v>120</v>
      </c>
      <c r="L3411" s="11">
        <v>0.4</v>
      </c>
      <c r="M3411" s="28">
        <v>180</v>
      </c>
    </row>
    <row r="3412" spans="1:13" ht="15.75" customHeight="1" x14ac:dyDescent="0.25">
      <c r="A3412" s="6" t="s">
        <v>14</v>
      </c>
      <c r="B3412" s="6">
        <v>1185732</v>
      </c>
      <c r="C3412" s="7">
        <v>44293</v>
      </c>
      <c r="D3412" s="6" t="s">
        <v>15</v>
      </c>
      <c r="E3412" s="6" t="s">
        <v>117</v>
      </c>
      <c r="F3412" s="6" t="s">
        <v>118</v>
      </c>
      <c r="G3412" s="6" t="s">
        <v>21</v>
      </c>
      <c r="H3412" s="8">
        <v>0.45</v>
      </c>
      <c r="I3412" s="9">
        <v>1000</v>
      </c>
      <c r="J3412" s="10">
        <v>450</v>
      </c>
      <c r="K3412" s="10">
        <v>135</v>
      </c>
      <c r="L3412" s="11">
        <v>0.3</v>
      </c>
      <c r="M3412" s="28">
        <v>315</v>
      </c>
    </row>
    <row r="3413" spans="1:13" ht="15.75" customHeight="1" x14ac:dyDescent="0.25">
      <c r="A3413" s="6" t="s">
        <v>14</v>
      </c>
      <c r="B3413" s="6">
        <v>1185732</v>
      </c>
      <c r="C3413" s="7">
        <v>44293</v>
      </c>
      <c r="D3413" s="6" t="s">
        <v>15</v>
      </c>
      <c r="E3413" s="6" t="s">
        <v>117</v>
      </c>
      <c r="F3413" s="6" t="s">
        <v>118</v>
      </c>
      <c r="G3413" s="6" t="s">
        <v>22</v>
      </c>
      <c r="H3413" s="8">
        <v>0.35000000000000003</v>
      </c>
      <c r="I3413" s="9">
        <v>2500</v>
      </c>
      <c r="J3413" s="10">
        <v>875.00000000000011</v>
      </c>
      <c r="K3413" s="10">
        <v>350.00000000000006</v>
      </c>
      <c r="L3413" s="11">
        <v>0.4</v>
      </c>
      <c r="M3413" s="28">
        <v>525</v>
      </c>
    </row>
    <row r="3414" spans="1:13" ht="15.75" customHeight="1" x14ac:dyDescent="0.25">
      <c r="A3414" s="6" t="s">
        <v>14</v>
      </c>
      <c r="B3414" s="6">
        <v>1185732</v>
      </c>
      <c r="C3414" s="7">
        <v>44322</v>
      </c>
      <c r="D3414" s="6" t="s">
        <v>15</v>
      </c>
      <c r="E3414" s="6" t="s">
        <v>117</v>
      </c>
      <c r="F3414" s="6" t="s">
        <v>118</v>
      </c>
      <c r="G3414" s="6" t="s">
        <v>17</v>
      </c>
      <c r="H3414" s="8">
        <v>0.49999999999999994</v>
      </c>
      <c r="I3414" s="9">
        <v>5200</v>
      </c>
      <c r="J3414" s="10">
        <v>2599.9999999999995</v>
      </c>
      <c r="K3414" s="10">
        <v>909.99999999999977</v>
      </c>
      <c r="L3414" s="11">
        <v>0.35</v>
      </c>
      <c r="M3414" s="28">
        <v>1689.9999999999998</v>
      </c>
    </row>
    <row r="3415" spans="1:13" ht="15.75" customHeight="1" x14ac:dyDescent="0.25">
      <c r="A3415" s="6" t="s">
        <v>14</v>
      </c>
      <c r="B3415" s="6">
        <v>1185732</v>
      </c>
      <c r="C3415" s="7">
        <v>44322</v>
      </c>
      <c r="D3415" s="6" t="s">
        <v>15</v>
      </c>
      <c r="E3415" s="6" t="s">
        <v>117</v>
      </c>
      <c r="F3415" s="6" t="s">
        <v>118</v>
      </c>
      <c r="G3415" s="6" t="s">
        <v>18</v>
      </c>
      <c r="H3415" s="8">
        <v>0.45</v>
      </c>
      <c r="I3415" s="9">
        <v>2250</v>
      </c>
      <c r="J3415" s="10">
        <v>1012.5</v>
      </c>
      <c r="K3415" s="10">
        <v>354.375</v>
      </c>
      <c r="L3415" s="11">
        <v>0.35</v>
      </c>
      <c r="M3415" s="28">
        <v>658.125</v>
      </c>
    </row>
    <row r="3416" spans="1:13" ht="15.75" customHeight="1" x14ac:dyDescent="0.25">
      <c r="A3416" s="6" t="s">
        <v>14</v>
      </c>
      <c r="B3416" s="6">
        <v>1185732</v>
      </c>
      <c r="C3416" s="7">
        <v>44322</v>
      </c>
      <c r="D3416" s="6" t="s">
        <v>15</v>
      </c>
      <c r="E3416" s="6" t="s">
        <v>117</v>
      </c>
      <c r="F3416" s="6" t="s">
        <v>118</v>
      </c>
      <c r="G3416" s="6" t="s">
        <v>19</v>
      </c>
      <c r="H3416" s="8">
        <v>0.4</v>
      </c>
      <c r="I3416" s="9">
        <v>2500</v>
      </c>
      <c r="J3416" s="10">
        <v>1000</v>
      </c>
      <c r="K3416" s="10">
        <v>400</v>
      </c>
      <c r="L3416" s="11">
        <v>0.4</v>
      </c>
      <c r="M3416" s="28">
        <v>600</v>
      </c>
    </row>
    <row r="3417" spans="1:13" ht="15.75" customHeight="1" x14ac:dyDescent="0.25">
      <c r="A3417" s="6" t="s">
        <v>14</v>
      </c>
      <c r="B3417" s="6">
        <v>1185732</v>
      </c>
      <c r="C3417" s="7">
        <v>44322</v>
      </c>
      <c r="D3417" s="6" t="s">
        <v>15</v>
      </c>
      <c r="E3417" s="6" t="s">
        <v>117</v>
      </c>
      <c r="F3417" s="6" t="s">
        <v>118</v>
      </c>
      <c r="G3417" s="6" t="s">
        <v>20</v>
      </c>
      <c r="H3417" s="8">
        <v>0.4</v>
      </c>
      <c r="I3417" s="9">
        <v>2000</v>
      </c>
      <c r="J3417" s="10">
        <v>800</v>
      </c>
      <c r="K3417" s="10">
        <v>320</v>
      </c>
      <c r="L3417" s="11">
        <v>0.4</v>
      </c>
      <c r="M3417" s="28">
        <v>480</v>
      </c>
    </row>
    <row r="3418" spans="1:13" ht="15.75" customHeight="1" x14ac:dyDescent="0.25">
      <c r="A3418" s="6" t="s">
        <v>14</v>
      </c>
      <c r="B3418" s="6">
        <v>1185732</v>
      </c>
      <c r="C3418" s="7">
        <v>44322</v>
      </c>
      <c r="D3418" s="6" t="s">
        <v>15</v>
      </c>
      <c r="E3418" s="6" t="s">
        <v>117</v>
      </c>
      <c r="F3418" s="6" t="s">
        <v>118</v>
      </c>
      <c r="G3418" s="6" t="s">
        <v>21</v>
      </c>
      <c r="H3418" s="8">
        <v>0.49999999999999994</v>
      </c>
      <c r="I3418" s="9">
        <v>2250</v>
      </c>
      <c r="J3418" s="10">
        <v>1124.9999999999998</v>
      </c>
      <c r="K3418" s="10">
        <v>337.49999999999994</v>
      </c>
      <c r="L3418" s="11">
        <v>0.3</v>
      </c>
      <c r="M3418" s="28">
        <v>787.49999999999977</v>
      </c>
    </row>
    <row r="3419" spans="1:13" ht="15.75" customHeight="1" x14ac:dyDescent="0.25">
      <c r="A3419" s="6" t="s">
        <v>14</v>
      </c>
      <c r="B3419" s="6">
        <v>1185732</v>
      </c>
      <c r="C3419" s="7">
        <v>44322</v>
      </c>
      <c r="D3419" s="6" t="s">
        <v>15</v>
      </c>
      <c r="E3419" s="6" t="s">
        <v>117</v>
      </c>
      <c r="F3419" s="6" t="s">
        <v>118</v>
      </c>
      <c r="G3419" s="6" t="s">
        <v>22</v>
      </c>
      <c r="H3419" s="8">
        <v>0.54999999999999993</v>
      </c>
      <c r="I3419" s="9">
        <v>3500</v>
      </c>
      <c r="J3419" s="10">
        <v>1924.9999999999998</v>
      </c>
      <c r="K3419" s="10">
        <v>770</v>
      </c>
      <c r="L3419" s="11">
        <v>0.4</v>
      </c>
      <c r="M3419" s="28">
        <v>1154.9999999999998</v>
      </c>
    </row>
    <row r="3420" spans="1:13" ht="15.75" customHeight="1" x14ac:dyDescent="0.25">
      <c r="A3420" s="6" t="s">
        <v>14</v>
      </c>
      <c r="B3420" s="6">
        <v>1185732</v>
      </c>
      <c r="C3420" s="7">
        <v>44355</v>
      </c>
      <c r="D3420" s="6" t="s">
        <v>15</v>
      </c>
      <c r="E3420" s="6" t="s">
        <v>117</v>
      </c>
      <c r="F3420" s="6" t="s">
        <v>118</v>
      </c>
      <c r="G3420" s="6" t="s">
        <v>17</v>
      </c>
      <c r="H3420" s="8">
        <v>0.49999999999999994</v>
      </c>
      <c r="I3420" s="9">
        <v>6000</v>
      </c>
      <c r="J3420" s="10">
        <v>2999.9999999999995</v>
      </c>
      <c r="K3420" s="10">
        <v>1049.9999999999998</v>
      </c>
      <c r="L3420" s="11">
        <v>0.35</v>
      </c>
      <c r="M3420" s="28">
        <v>1949.9999999999998</v>
      </c>
    </row>
    <row r="3421" spans="1:13" ht="15.75" customHeight="1" x14ac:dyDescent="0.25">
      <c r="A3421" s="6" t="s">
        <v>14</v>
      </c>
      <c r="B3421" s="6">
        <v>1185732</v>
      </c>
      <c r="C3421" s="7">
        <v>44355</v>
      </c>
      <c r="D3421" s="6" t="s">
        <v>15</v>
      </c>
      <c r="E3421" s="6" t="s">
        <v>117</v>
      </c>
      <c r="F3421" s="6" t="s">
        <v>118</v>
      </c>
      <c r="G3421" s="6" t="s">
        <v>18</v>
      </c>
      <c r="H3421" s="8">
        <v>0.45</v>
      </c>
      <c r="I3421" s="9">
        <v>3500</v>
      </c>
      <c r="J3421" s="10">
        <v>1575</v>
      </c>
      <c r="K3421" s="10">
        <v>551.25</v>
      </c>
      <c r="L3421" s="11">
        <v>0.35</v>
      </c>
      <c r="M3421" s="28">
        <v>1023.75</v>
      </c>
    </row>
    <row r="3422" spans="1:13" ht="15.75" customHeight="1" x14ac:dyDescent="0.25">
      <c r="A3422" s="6" t="s">
        <v>14</v>
      </c>
      <c r="B3422" s="6">
        <v>1185732</v>
      </c>
      <c r="C3422" s="7">
        <v>44355</v>
      </c>
      <c r="D3422" s="6" t="s">
        <v>15</v>
      </c>
      <c r="E3422" s="6" t="s">
        <v>117</v>
      </c>
      <c r="F3422" s="6" t="s">
        <v>118</v>
      </c>
      <c r="G3422" s="6" t="s">
        <v>19</v>
      </c>
      <c r="H3422" s="8">
        <v>0.4</v>
      </c>
      <c r="I3422" s="9">
        <v>2750</v>
      </c>
      <c r="J3422" s="10">
        <v>1100</v>
      </c>
      <c r="K3422" s="10">
        <v>440</v>
      </c>
      <c r="L3422" s="11">
        <v>0.4</v>
      </c>
      <c r="M3422" s="28">
        <v>660</v>
      </c>
    </row>
    <row r="3423" spans="1:13" ht="15.75" customHeight="1" x14ac:dyDescent="0.25">
      <c r="A3423" s="6" t="s">
        <v>14</v>
      </c>
      <c r="B3423" s="6">
        <v>1185732</v>
      </c>
      <c r="C3423" s="7">
        <v>44355</v>
      </c>
      <c r="D3423" s="6" t="s">
        <v>15</v>
      </c>
      <c r="E3423" s="6" t="s">
        <v>117</v>
      </c>
      <c r="F3423" s="6" t="s">
        <v>118</v>
      </c>
      <c r="G3423" s="6" t="s">
        <v>20</v>
      </c>
      <c r="H3423" s="8">
        <v>0.4</v>
      </c>
      <c r="I3423" s="9">
        <v>2500</v>
      </c>
      <c r="J3423" s="10">
        <v>1000</v>
      </c>
      <c r="K3423" s="10">
        <v>400</v>
      </c>
      <c r="L3423" s="11">
        <v>0.4</v>
      </c>
      <c r="M3423" s="28">
        <v>600</v>
      </c>
    </row>
    <row r="3424" spans="1:13" ht="15.75" customHeight="1" x14ac:dyDescent="0.25">
      <c r="A3424" s="6" t="s">
        <v>14</v>
      </c>
      <c r="B3424" s="6">
        <v>1185732</v>
      </c>
      <c r="C3424" s="7">
        <v>44355</v>
      </c>
      <c r="D3424" s="6" t="s">
        <v>15</v>
      </c>
      <c r="E3424" s="6" t="s">
        <v>117</v>
      </c>
      <c r="F3424" s="6" t="s">
        <v>118</v>
      </c>
      <c r="G3424" s="6" t="s">
        <v>21</v>
      </c>
      <c r="H3424" s="8">
        <v>0.49999999999999994</v>
      </c>
      <c r="I3424" s="9">
        <v>2500</v>
      </c>
      <c r="J3424" s="10">
        <v>1249.9999999999998</v>
      </c>
      <c r="K3424" s="10">
        <v>374.99999999999994</v>
      </c>
      <c r="L3424" s="11">
        <v>0.3</v>
      </c>
      <c r="M3424" s="28">
        <v>874.99999999999977</v>
      </c>
    </row>
    <row r="3425" spans="1:13" ht="15.75" customHeight="1" x14ac:dyDescent="0.25">
      <c r="A3425" s="6" t="s">
        <v>14</v>
      </c>
      <c r="B3425" s="6">
        <v>1185732</v>
      </c>
      <c r="C3425" s="7">
        <v>44355</v>
      </c>
      <c r="D3425" s="6" t="s">
        <v>15</v>
      </c>
      <c r="E3425" s="6" t="s">
        <v>117</v>
      </c>
      <c r="F3425" s="6" t="s">
        <v>118</v>
      </c>
      <c r="G3425" s="6" t="s">
        <v>22</v>
      </c>
      <c r="H3425" s="8">
        <v>0.54999999999999993</v>
      </c>
      <c r="I3425" s="9">
        <v>4000</v>
      </c>
      <c r="J3425" s="10">
        <v>2199.9999999999995</v>
      </c>
      <c r="K3425" s="10">
        <v>879.99999999999989</v>
      </c>
      <c r="L3425" s="11">
        <v>0.4</v>
      </c>
      <c r="M3425" s="28">
        <v>1319.9999999999995</v>
      </c>
    </row>
    <row r="3426" spans="1:13" ht="15.75" customHeight="1" x14ac:dyDescent="0.25">
      <c r="A3426" s="6" t="s">
        <v>14</v>
      </c>
      <c r="B3426" s="6">
        <v>1185732</v>
      </c>
      <c r="C3426" s="7">
        <v>44383</v>
      </c>
      <c r="D3426" s="6" t="s">
        <v>15</v>
      </c>
      <c r="E3426" s="6" t="s">
        <v>117</v>
      </c>
      <c r="F3426" s="6" t="s">
        <v>118</v>
      </c>
      <c r="G3426" s="6" t="s">
        <v>17</v>
      </c>
      <c r="H3426" s="8">
        <v>0.49999999999999994</v>
      </c>
      <c r="I3426" s="9">
        <v>6250</v>
      </c>
      <c r="J3426" s="10">
        <v>3124.9999999999995</v>
      </c>
      <c r="K3426" s="10">
        <v>1093.7499999999998</v>
      </c>
      <c r="L3426" s="11">
        <v>0.35</v>
      </c>
      <c r="M3426" s="28">
        <v>2031.2499999999998</v>
      </c>
    </row>
    <row r="3427" spans="1:13" ht="15.75" customHeight="1" x14ac:dyDescent="0.25">
      <c r="A3427" s="6" t="s">
        <v>14</v>
      </c>
      <c r="B3427" s="6">
        <v>1185732</v>
      </c>
      <c r="C3427" s="7">
        <v>44383</v>
      </c>
      <c r="D3427" s="6" t="s">
        <v>15</v>
      </c>
      <c r="E3427" s="6" t="s">
        <v>117</v>
      </c>
      <c r="F3427" s="6" t="s">
        <v>118</v>
      </c>
      <c r="G3427" s="6" t="s">
        <v>18</v>
      </c>
      <c r="H3427" s="8">
        <v>0.45</v>
      </c>
      <c r="I3427" s="9">
        <v>3750</v>
      </c>
      <c r="J3427" s="10">
        <v>1687.5</v>
      </c>
      <c r="K3427" s="10">
        <v>590.625</v>
      </c>
      <c r="L3427" s="11">
        <v>0.35</v>
      </c>
      <c r="M3427" s="28">
        <v>1096.875</v>
      </c>
    </row>
    <row r="3428" spans="1:13" ht="15.75" customHeight="1" x14ac:dyDescent="0.25">
      <c r="A3428" s="6" t="s">
        <v>14</v>
      </c>
      <c r="B3428" s="6">
        <v>1185732</v>
      </c>
      <c r="C3428" s="7">
        <v>44383</v>
      </c>
      <c r="D3428" s="6" t="s">
        <v>15</v>
      </c>
      <c r="E3428" s="6" t="s">
        <v>117</v>
      </c>
      <c r="F3428" s="6" t="s">
        <v>118</v>
      </c>
      <c r="G3428" s="6" t="s">
        <v>19</v>
      </c>
      <c r="H3428" s="8">
        <v>0.4</v>
      </c>
      <c r="I3428" s="9">
        <v>3000</v>
      </c>
      <c r="J3428" s="10">
        <v>1200</v>
      </c>
      <c r="K3428" s="10">
        <v>480</v>
      </c>
      <c r="L3428" s="11">
        <v>0.4</v>
      </c>
      <c r="M3428" s="28">
        <v>720</v>
      </c>
    </row>
    <row r="3429" spans="1:13" ht="15.75" customHeight="1" x14ac:dyDescent="0.25">
      <c r="A3429" s="6" t="s">
        <v>14</v>
      </c>
      <c r="B3429" s="6">
        <v>1185732</v>
      </c>
      <c r="C3429" s="7">
        <v>44383</v>
      </c>
      <c r="D3429" s="6" t="s">
        <v>15</v>
      </c>
      <c r="E3429" s="6" t="s">
        <v>117</v>
      </c>
      <c r="F3429" s="6" t="s">
        <v>118</v>
      </c>
      <c r="G3429" s="6" t="s">
        <v>20</v>
      </c>
      <c r="H3429" s="8">
        <v>0.4</v>
      </c>
      <c r="I3429" s="9">
        <v>2500</v>
      </c>
      <c r="J3429" s="10">
        <v>1000</v>
      </c>
      <c r="K3429" s="10">
        <v>400</v>
      </c>
      <c r="L3429" s="11">
        <v>0.4</v>
      </c>
      <c r="M3429" s="28">
        <v>600</v>
      </c>
    </row>
    <row r="3430" spans="1:13" ht="15.75" customHeight="1" x14ac:dyDescent="0.25">
      <c r="A3430" s="6" t="s">
        <v>14</v>
      </c>
      <c r="B3430" s="6">
        <v>1185732</v>
      </c>
      <c r="C3430" s="7">
        <v>44383</v>
      </c>
      <c r="D3430" s="6" t="s">
        <v>15</v>
      </c>
      <c r="E3430" s="6" t="s">
        <v>117</v>
      </c>
      <c r="F3430" s="6" t="s">
        <v>118</v>
      </c>
      <c r="G3430" s="6" t="s">
        <v>21</v>
      </c>
      <c r="H3430" s="8">
        <v>0.49999999999999994</v>
      </c>
      <c r="I3430" s="9">
        <v>2750</v>
      </c>
      <c r="J3430" s="10">
        <v>1374.9999999999998</v>
      </c>
      <c r="K3430" s="10">
        <v>412.49999999999994</v>
      </c>
      <c r="L3430" s="11">
        <v>0.3</v>
      </c>
      <c r="M3430" s="28">
        <v>962.49999999999977</v>
      </c>
    </row>
    <row r="3431" spans="1:13" ht="15.75" customHeight="1" x14ac:dyDescent="0.25">
      <c r="A3431" s="6" t="s">
        <v>14</v>
      </c>
      <c r="B3431" s="6">
        <v>1185732</v>
      </c>
      <c r="C3431" s="7">
        <v>44383</v>
      </c>
      <c r="D3431" s="6" t="s">
        <v>15</v>
      </c>
      <c r="E3431" s="6" t="s">
        <v>117</v>
      </c>
      <c r="F3431" s="6" t="s">
        <v>118</v>
      </c>
      <c r="G3431" s="6" t="s">
        <v>22</v>
      </c>
      <c r="H3431" s="8">
        <v>0.54999999999999993</v>
      </c>
      <c r="I3431" s="9">
        <v>4500</v>
      </c>
      <c r="J3431" s="10">
        <v>2474.9999999999995</v>
      </c>
      <c r="K3431" s="10">
        <v>989.99999999999989</v>
      </c>
      <c r="L3431" s="11">
        <v>0.4</v>
      </c>
      <c r="M3431" s="28">
        <v>1484.9999999999995</v>
      </c>
    </row>
    <row r="3432" spans="1:13" ht="15.75" customHeight="1" x14ac:dyDescent="0.25">
      <c r="A3432" s="6" t="s">
        <v>14</v>
      </c>
      <c r="B3432" s="6">
        <v>1185732</v>
      </c>
      <c r="C3432" s="7">
        <v>44415</v>
      </c>
      <c r="D3432" s="6" t="s">
        <v>15</v>
      </c>
      <c r="E3432" s="6" t="s">
        <v>117</v>
      </c>
      <c r="F3432" s="6" t="s">
        <v>118</v>
      </c>
      <c r="G3432" s="6" t="s">
        <v>17</v>
      </c>
      <c r="H3432" s="8">
        <v>0.49999999999999994</v>
      </c>
      <c r="I3432" s="9">
        <v>6000</v>
      </c>
      <c r="J3432" s="10">
        <v>2999.9999999999995</v>
      </c>
      <c r="K3432" s="10">
        <v>1049.9999999999998</v>
      </c>
      <c r="L3432" s="11">
        <v>0.35</v>
      </c>
      <c r="M3432" s="28">
        <v>1949.9999999999998</v>
      </c>
    </row>
    <row r="3433" spans="1:13" ht="15.75" customHeight="1" x14ac:dyDescent="0.25">
      <c r="A3433" s="6" t="s">
        <v>14</v>
      </c>
      <c r="B3433" s="6">
        <v>1185732</v>
      </c>
      <c r="C3433" s="7">
        <v>44415</v>
      </c>
      <c r="D3433" s="6" t="s">
        <v>15</v>
      </c>
      <c r="E3433" s="6" t="s">
        <v>117</v>
      </c>
      <c r="F3433" s="6" t="s">
        <v>118</v>
      </c>
      <c r="G3433" s="6" t="s">
        <v>18</v>
      </c>
      <c r="H3433" s="8">
        <v>0.45</v>
      </c>
      <c r="I3433" s="9">
        <v>3750</v>
      </c>
      <c r="J3433" s="10">
        <v>1687.5</v>
      </c>
      <c r="K3433" s="10">
        <v>590.625</v>
      </c>
      <c r="L3433" s="11">
        <v>0.35</v>
      </c>
      <c r="M3433" s="28">
        <v>1096.875</v>
      </c>
    </row>
    <row r="3434" spans="1:13" ht="15.75" customHeight="1" x14ac:dyDescent="0.25">
      <c r="A3434" s="6" t="s">
        <v>14</v>
      </c>
      <c r="B3434" s="6">
        <v>1185732</v>
      </c>
      <c r="C3434" s="7">
        <v>44415</v>
      </c>
      <c r="D3434" s="6" t="s">
        <v>15</v>
      </c>
      <c r="E3434" s="6" t="s">
        <v>117</v>
      </c>
      <c r="F3434" s="6" t="s">
        <v>118</v>
      </c>
      <c r="G3434" s="6" t="s">
        <v>19</v>
      </c>
      <c r="H3434" s="8">
        <v>0.4</v>
      </c>
      <c r="I3434" s="9">
        <v>3000</v>
      </c>
      <c r="J3434" s="10">
        <v>1200</v>
      </c>
      <c r="K3434" s="10">
        <v>480</v>
      </c>
      <c r="L3434" s="11">
        <v>0.4</v>
      </c>
      <c r="M3434" s="28">
        <v>720</v>
      </c>
    </row>
    <row r="3435" spans="1:13" ht="15.75" customHeight="1" x14ac:dyDescent="0.25">
      <c r="A3435" s="6" t="s">
        <v>14</v>
      </c>
      <c r="B3435" s="6">
        <v>1185732</v>
      </c>
      <c r="C3435" s="7">
        <v>44415</v>
      </c>
      <c r="D3435" s="6" t="s">
        <v>15</v>
      </c>
      <c r="E3435" s="6" t="s">
        <v>117</v>
      </c>
      <c r="F3435" s="6" t="s">
        <v>118</v>
      </c>
      <c r="G3435" s="6" t="s">
        <v>20</v>
      </c>
      <c r="H3435" s="8">
        <v>0.4</v>
      </c>
      <c r="I3435" s="9">
        <v>2000</v>
      </c>
      <c r="J3435" s="10">
        <v>800</v>
      </c>
      <c r="K3435" s="10">
        <v>320</v>
      </c>
      <c r="L3435" s="11">
        <v>0.4</v>
      </c>
      <c r="M3435" s="28">
        <v>480</v>
      </c>
    </row>
    <row r="3436" spans="1:13" ht="15.75" customHeight="1" x14ac:dyDescent="0.25">
      <c r="A3436" s="6" t="s">
        <v>14</v>
      </c>
      <c r="B3436" s="6">
        <v>1185732</v>
      </c>
      <c r="C3436" s="7">
        <v>44415</v>
      </c>
      <c r="D3436" s="6" t="s">
        <v>15</v>
      </c>
      <c r="E3436" s="6" t="s">
        <v>117</v>
      </c>
      <c r="F3436" s="6" t="s">
        <v>118</v>
      </c>
      <c r="G3436" s="6" t="s">
        <v>21</v>
      </c>
      <c r="H3436" s="8">
        <v>0.49999999999999994</v>
      </c>
      <c r="I3436" s="9">
        <v>1750</v>
      </c>
      <c r="J3436" s="10">
        <v>874.99999999999989</v>
      </c>
      <c r="K3436" s="10">
        <v>262.49999999999994</v>
      </c>
      <c r="L3436" s="11">
        <v>0.3</v>
      </c>
      <c r="M3436" s="28">
        <v>612.5</v>
      </c>
    </row>
    <row r="3437" spans="1:13" ht="15.75" customHeight="1" x14ac:dyDescent="0.25">
      <c r="A3437" s="6" t="s">
        <v>14</v>
      </c>
      <c r="B3437" s="6">
        <v>1185732</v>
      </c>
      <c r="C3437" s="7">
        <v>44415</v>
      </c>
      <c r="D3437" s="6" t="s">
        <v>15</v>
      </c>
      <c r="E3437" s="6" t="s">
        <v>117</v>
      </c>
      <c r="F3437" s="6" t="s">
        <v>118</v>
      </c>
      <c r="G3437" s="6" t="s">
        <v>22</v>
      </c>
      <c r="H3437" s="8">
        <v>0.54999999999999993</v>
      </c>
      <c r="I3437" s="9">
        <v>3500</v>
      </c>
      <c r="J3437" s="10">
        <v>1924.9999999999998</v>
      </c>
      <c r="K3437" s="10">
        <v>770</v>
      </c>
      <c r="L3437" s="11">
        <v>0.4</v>
      </c>
      <c r="M3437" s="28">
        <v>1154.9999999999998</v>
      </c>
    </row>
    <row r="3438" spans="1:13" ht="15.75" customHeight="1" x14ac:dyDescent="0.25">
      <c r="A3438" s="6" t="s">
        <v>14</v>
      </c>
      <c r="B3438" s="6">
        <v>1185732</v>
      </c>
      <c r="C3438" s="7">
        <v>44445</v>
      </c>
      <c r="D3438" s="6" t="s">
        <v>15</v>
      </c>
      <c r="E3438" s="6" t="s">
        <v>117</v>
      </c>
      <c r="F3438" s="6" t="s">
        <v>118</v>
      </c>
      <c r="G3438" s="6" t="s">
        <v>17</v>
      </c>
      <c r="H3438" s="8">
        <v>0.49999999999999994</v>
      </c>
      <c r="I3438" s="9">
        <v>4750</v>
      </c>
      <c r="J3438" s="10">
        <v>2374.9999999999995</v>
      </c>
      <c r="K3438" s="10">
        <v>831.24999999999977</v>
      </c>
      <c r="L3438" s="11">
        <v>0.35</v>
      </c>
      <c r="M3438" s="28">
        <v>1543.7499999999998</v>
      </c>
    </row>
    <row r="3439" spans="1:13" ht="15.75" customHeight="1" x14ac:dyDescent="0.25">
      <c r="A3439" s="6" t="s">
        <v>14</v>
      </c>
      <c r="B3439" s="6">
        <v>1185732</v>
      </c>
      <c r="C3439" s="7">
        <v>44445</v>
      </c>
      <c r="D3439" s="6" t="s">
        <v>15</v>
      </c>
      <c r="E3439" s="6" t="s">
        <v>117</v>
      </c>
      <c r="F3439" s="6" t="s">
        <v>118</v>
      </c>
      <c r="G3439" s="6" t="s">
        <v>18</v>
      </c>
      <c r="H3439" s="8">
        <v>0.45</v>
      </c>
      <c r="I3439" s="9">
        <v>2750</v>
      </c>
      <c r="J3439" s="10">
        <v>1237.5</v>
      </c>
      <c r="K3439" s="10">
        <v>433.125</v>
      </c>
      <c r="L3439" s="11">
        <v>0.35</v>
      </c>
      <c r="M3439" s="28">
        <v>804.375</v>
      </c>
    </row>
    <row r="3440" spans="1:13" ht="15.75" customHeight="1" x14ac:dyDescent="0.25">
      <c r="A3440" s="6" t="s">
        <v>14</v>
      </c>
      <c r="B3440" s="6">
        <v>1185732</v>
      </c>
      <c r="C3440" s="7">
        <v>44445</v>
      </c>
      <c r="D3440" s="6" t="s">
        <v>15</v>
      </c>
      <c r="E3440" s="6" t="s">
        <v>117</v>
      </c>
      <c r="F3440" s="6" t="s">
        <v>118</v>
      </c>
      <c r="G3440" s="6" t="s">
        <v>19</v>
      </c>
      <c r="H3440" s="8">
        <v>0.4</v>
      </c>
      <c r="I3440" s="9">
        <v>1750</v>
      </c>
      <c r="J3440" s="10">
        <v>700</v>
      </c>
      <c r="K3440" s="10">
        <v>280</v>
      </c>
      <c r="L3440" s="11">
        <v>0.4</v>
      </c>
      <c r="M3440" s="28">
        <v>420</v>
      </c>
    </row>
    <row r="3441" spans="1:13" ht="15.75" customHeight="1" x14ac:dyDescent="0.25">
      <c r="A3441" s="6" t="s">
        <v>14</v>
      </c>
      <c r="B3441" s="6">
        <v>1185732</v>
      </c>
      <c r="C3441" s="7">
        <v>44445</v>
      </c>
      <c r="D3441" s="6" t="s">
        <v>15</v>
      </c>
      <c r="E3441" s="6" t="s">
        <v>117</v>
      </c>
      <c r="F3441" s="6" t="s">
        <v>118</v>
      </c>
      <c r="G3441" s="6" t="s">
        <v>20</v>
      </c>
      <c r="H3441" s="8">
        <v>0.4</v>
      </c>
      <c r="I3441" s="9">
        <v>1500</v>
      </c>
      <c r="J3441" s="10">
        <v>600</v>
      </c>
      <c r="K3441" s="10">
        <v>240</v>
      </c>
      <c r="L3441" s="11">
        <v>0.4</v>
      </c>
      <c r="M3441" s="28">
        <v>360</v>
      </c>
    </row>
    <row r="3442" spans="1:13" ht="15.75" customHeight="1" x14ac:dyDescent="0.25">
      <c r="A3442" s="6" t="s">
        <v>14</v>
      </c>
      <c r="B3442" s="6">
        <v>1185732</v>
      </c>
      <c r="C3442" s="7">
        <v>44445</v>
      </c>
      <c r="D3442" s="6" t="s">
        <v>15</v>
      </c>
      <c r="E3442" s="6" t="s">
        <v>117</v>
      </c>
      <c r="F3442" s="6" t="s">
        <v>118</v>
      </c>
      <c r="G3442" s="6" t="s">
        <v>21</v>
      </c>
      <c r="H3442" s="8">
        <v>0.49999999999999994</v>
      </c>
      <c r="I3442" s="9">
        <v>1500</v>
      </c>
      <c r="J3442" s="10">
        <v>749.99999999999989</v>
      </c>
      <c r="K3442" s="10">
        <v>224.99999999999997</v>
      </c>
      <c r="L3442" s="11">
        <v>0.3</v>
      </c>
      <c r="M3442" s="28">
        <v>524.99999999999989</v>
      </c>
    </row>
    <row r="3443" spans="1:13" ht="15.75" customHeight="1" x14ac:dyDescent="0.25">
      <c r="A3443" s="6" t="s">
        <v>14</v>
      </c>
      <c r="B3443" s="6">
        <v>1185732</v>
      </c>
      <c r="C3443" s="7">
        <v>44445</v>
      </c>
      <c r="D3443" s="6" t="s">
        <v>15</v>
      </c>
      <c r="E3443" s="6" t="s">
        <v>117</v>
      </c>
      <c r="F3443" s="6" t="s">
        <v>118</v>
      </c>
      <c r="G3443" s="6" t="s">
        <v>22</v>
      </c>
      <c r="H3443" s="8">
        <v>0.54999999999999993</v>
      </c>
      <c r="I3443" s="9">
        <v>2500</v>
      </c>
      <c r="J3443" s="10">
        <v>1374.9999999999998</v>
      </c>
      <c r="K3443" s="10">
        <v>549.99999999999989</v>
      </c>
      <c r="L3443" s="11">
        <v>0.4</v>
      </c>
      <c r="M3443" s="28">
        <v>824.99999999999989</v>
      </c>
    </row>
    <row r="3444" spans="1:13" ht="15.75" customHeight="1" x14ac:dyDescent="0.25">
      <c r="A3444" s="6" t="s">
        <v>14</v>
      </c>
      <c r="B3444" s="6">
        <v>1185732</v>
      </c>
      <c r="C3444" s="7">
        <v>44477</v>
      </c>
      <c r="D3444" s="6" t="s">
        <v>15</v>
      </c>
      <c r="E3444" s="6" t="s">
        <v>117</v>
      </c>
      <c r="F3444" s="6" t="s">
        <v>118</v>
      </c>
      <c r="G3444" s="6" t="s">
        <v>17</v>
      </c>
      <c r="H3444" s="8">
        <v>0.54999999999999993</v>
      </c>
      <c r="I3444" s="9">
        <v>4250</v>
      </c>
      <c r="J3444" s="10">
        <v>2337.4999999999995</v>
      </c>
      <c r="K3444" s="10">
        <v>818.12499999999977</v>
      </c>
      <c r="L3444" s="11">
        <v>0.35</v>
      </c>
      <c r="M3444" s="28">
        <v>1519.3749999999998</v>
      </c>
    </row>
    <row r="3445" spans="1:13" ht="15.75" customHeight="1" x14ac:dyDescent="0.25">
      <c r="A3445" s="6" t="s">
        <v>14</v>
      </c>
      <c r="B3445" s="6">
        <v>1185732</v>
      </c>
      <c r="C3445" s="7">
        <v>44477</v>
      </c>
      <c r="D3445" s="6" t="s">
        <v>15</v>
      </c>
      <c r="E3445" s="6" t="s">
        <v>117</v>
      </c>
      <c r="F3445" s="6" t="s">
        <v>118</v>
      </c>
      <c r="G3445" s="6" t="s">
        <v>18</v>
      </c>
      <c r="H3445" s="8">
        <v>0.5</v>
      </c>
      <c r="I3445" s="9">
        <v>2500</v>
      </c>
      <c r="J3445" s="10">
        <v>1250</v>
      </c>
      <c r="K3445" s="10">
        <v>437.5</v>
      </c>
      <c r="L3445" s="11">
        <v>0.35</v>
      </c>
      <c r="M3445" s="28">
        <v>812.5</v>
      </c>
    </row>
    <row r="3446" spans="1:13" ht="15.75" customHeight="1" x14ac:dyDescent="0.25">
      <c r="A3446" s="6" t="s">
        <v>14</v>
      </c>
      <c r="B3446" s="6">
        <v>1185732</v>
      </c>
      <c r="C3446" s="7">
        <v>44477</v>
      </c>
      <c r="D3446" s="6" t="s">
        <v>15</v>
      </c>
      <c r="E3446" s="6" t="s">
        <v>117</v>
      </c>
      <c r="F3446" s="6" t="s">
        <v>118</v>
      </c>
      <c r="G3446" s="6" t="s">
        <v>19</v>
      </c>
      <c r="H3446" s="8">
        <v>0.5</v>
      </c>
      <c r="I3446" s="9">
        <v>1500</v>
      </c>
      <c r="J3446" s="10">
        <v>750</v>
      </c>
      <c r="K3446" s="10">
        <v>300</v>
      </c>
      <c r="L3446" s="11">
        <v>0.4</v>
      </c>
      <c r="M3446" s="28">
        <v>450</v>
      </c>
    </row>
    <row r="3447" spans="1:13" ht="15.75" customHeight="1" x14ac:dyDescent="0.25">
      <c r="A3447" s="6" t="s">
        <v>14</v>
      </c>
      <c r="B3447" s="6">
        <v>1185732</v>
      </c>
      <c r="C3447" s="7">
        <v>44477</v>
      </c>
      <c r="D3447" s="6" t="s">
        <v>15</v>
      </c>
      <c r="E3447" s="6" t="s">
        <v>117</v>
      </c>
      <c r="F3447" s="6" t="s">
        <v>118</v>
      </c>
      <c r="G3447" s="6" t="s">
        <v>20</v>
      </c>
      <c r="H3447" s="8">
        <v>0.5</v>
      </c>
      <c r="I3447" s="9">
        <v>1250</v>
      </c>
      <c r="J3447" s="10">
        <v>625</v>
      </c>
      <c r="K3447" s="10">
        <v>250</v>
      </c>
      <c r="L3447" s="11">
        <v>0.4</v>
      </c>
      <c r="M3447" s="28">
        <v>375</v>
      </c>
    </row>
    <row r="3448" spans="1:13" ht="15.75" customHeight="1" x14ac:dyDescent="0.25">
      <c r="A3448" s="6" t="s">
        <v>14</v>
      </c>
      <c r="B3448" s="6">
        <v>1185732</v>
      </c>
      <c r="C3448" s="7">
        <v>44477</v>
      </c>
      <c r="D3448" s="6" t="s">
        <v>15</v>
      </c>
      <c r="E3448" s="6" t="s">
        <v>117</v>
      </c>
      <c r="F3448" s="6" t="s">
        <v>118</v>
      </c>
      <c r="G3448" s="6" t="s">
        <v>21</v>
      </c>
      <c r="H3448" s="8">
        <v>0.6</v>
      </c>
      <c r="I3448" s="9">
        <v>1250</v>
      </c>
      <c r="J3448" s="10">
        <v>750</v>
      </c>
      <c r="K3448" s="10">
        <v>225</v>
      </c>
      <c r="L3448" s="11">
        <v>0.3</v>
      </c>
      <c r="M3448" s="28">
        <v>525</v>
      </c>
    </row>
    <row r="3449" spans="1:13" ht="15.75" customHeight="1" x14ac:dyDescent="0.25">
      <c r="A3449" s="6" t="s">
        <v>14</v>
      </c>
      <c r="B3449" s="6">
        <v>1185732</v>
      </c>
      <c r="C3449" s="7">
        <v>44477</v>
      </c>
      <c r="D3449" s="6" t="s">
        <v>15</v>
      </c>
      <c r="E3449" s="6" t="s">
        <v>117</v>
      </c>
      <c r="F3449" s="6" t="s">
        <v>118</v>
      </c>
      <c r="G3449" s="6" t="s">
        <v>22</v>
      </c>
      <c r="H3449" s="8">
        <v>0.64999999999999991</v>
      </c>
      <c r="I3449" s="9">
        <v>2500</v>
      </c>
      <c r="J3449" s="10">
        <v>1624.9999999999998</v>
      </c>
      <c r="K3449" s="10">
        <v>650</v>
      </c>
      <c r="L3449" s="11">
        <v>0.4</v>
      </c>
      <c r="M3449" s="28">
        <v>974.99999999999977</v>
      </c>
    </row>
    <row r="3450" spans="1:13" ht="15.75" customHeight="1" x14ac:dyDescent="0.25">
      <c r="A3450" s="6" t="s">
        <v>14</v>
      </c>
      <c r="B3450" s="6">
        <v>1185732</v>
      </c>
      <c r="C3450" s="7">
        <v>44507</v>
      </c>
      <c r="D3450" s="6" t="s">
        <v>15</v>
      </c>
      <c r="E3450" s="6" t="s">
        <v>117</v>
      </c>
      <c r="F3450" s="6" t="s">
        <v>118</v>
      </c>
      <c r="G3450" s="6" t="s">
        <v>17</v>
      </c>
      <c r="H3450" s="8">
        <v>0.6</v>
      </c>
      <c r="I3450" s="9">
        <v>4000</v>
      </c>
      <c r="J3450" s="10">
        <v>2400</v>
      </c>
      <c r="K3450" s="10">
        <v>840</v>
      </c>
      <c r="L3450" s="11">
        <v>0.35</v>
      </c>
      <c r="M3450" s="28">
        <v>1560</v>
      </c>
    </row>
    <row r="3451" spans="1:13" ht="15.75" customHeight="1" x14ac:dyDescent="0.25">
      <c r="A3451" s="6" t="s">
        <v>14</v>
      </c>
      <c r="B3451" s="6">
        <v>1185732</v>
      </c>
      <c r="C3451" s="7">
        <v>44507</v>
      </c>
      <c r="D3451" s="6" t="s">
        <v>15</v>
      </c>
      <c r="E3451" s="6" t="s">
        <v>117</v>
      </c>
      <c r="F3451" s="6" t="s">
        <v>118</v>
      </c>
      <c r="G3451" s="6" t="s">
        <v>18</v>
      </c>
      <c r="H3451" s="8">
        <v>0.5</v>
      </c>
      <c r="I3451" s="9">
        <v>2750</v>
      </c>
      <c r="J3451" s="10">
        <v>1375</v>
      </c>
      <c r="K3451" s="10">
        <v>481.24999999999994</v>
      </c>
      <c r="L3451" s="11">
        <v>0.35</v>
      </c>
      <c r="M3451" s="28">
        <v>893.75</v>
      </c>
    </row>
    <row r="3452" spans="1:13" ht="15.75" customHeight="1" x14ac:dyDescent="0.25">
      <c r="A3452" s="6" t="s">
        <v>14</v>
      </c>
      <c r="B3452" s="6">
        <v>1185732</v>
      </c>
      <c r="C3452" s="7">
        <v>44507</v>
      </c>
      <c r="D3452" s="6" t="s">
        <v>15</v>
      </c>
      <c r="E3452" s="6" t="s">
        <v>117</v>
      </c>
      <c r="F3452" s="6" t="s">
        <v>118</v>
      </c>
      <c r="G3452" s="6" t="s">
        <v>19</v>
      </c>
      <c r="H3452" s="8">
        <v>0.5</v>
      </c>
      <c r="I3452" s="9">
        <v>2700</v>
      </c>
      <c r="J3452" s="10">
        <v>1350</v>
      </c>
      <c r="K3452" s="10">
        <v>540</v>
      </c>
      <c r="L3452" s="11">
        <v>0.4</v>
      </c>
      <c r="M3452" s="28">
        <v>810</v>
      </c>
    </row>
    <row r="3453" spans="1:13" ht="15.75" customHeight="1" x14ac:dyDescent="0.25">
      <c r="A3453" s="6" t="s">
        <v>14</v>
      </c>
      <c r="B3453" s="6">
        <v>1185732</v>
      </c>
      <c r="C3453" s="7">
        <v>44507</v>
      </c>
      <c r="D3453" s="6" t="s">
        <v>15</v>
      </c>
      <c r="E3453" s="6" t="s">
        <v>117</v>
      </c>
      <c r="F3453" s="6" t="s">
        <v>118</v>
      </c>
      <c r="G3453" s="6" t="s">
        <v>20</v>
      </c>
      <c r="H3453" s="8">
        <v>0.5</v>
      </c>
      <c r="I3453" s="9">
        <v>2500</v>
      </c>
      <c r="J3453" s="10">
        <v>1250</v>
      </c>
      <c r="K3453" s="10">
        <v>500</v>
      </c>
      <c r="L3453" s="11">
        <v>0.4</v>
      </c>
      <c r="M3453" s="28">
        <v>750</v>
      </c>
    </row>
    <row r="3454" spans="1:13" ht="15.75" customHeight="1" x14ac:dyDescent="0.25">
      <c r="A3454" s="6" t="s">
        <v>14</v>
      </c>
      <c r="B3454" s="6">
        <v>1185732</v>
      </c>
      <c r="C3454" s="7">
        <v>44507</v>
      </c>
      <c r="D3454" s="6" t="s">
        <v>15</v>
      </c>
      <c r="E3454" s="6" t="s">
        <v>117</v>
      </c>
      <c r="F3454" s="6" t="s">
        <v>118</v>
      </c>
      <c r="G3454" s="6" t="s">
        <v>21</v>
      </c>
      <c r="H3454" s="8">
        <v>0.6</v>
      </c>
      <c r="I3454" s="9">
        <v>2250</v>
      </c>
      <c r="J3454" s="10">
        <v>1350</v>
      </c>
      <c r="K3454" s="10">
        <v>405</v>
      </c>
      <c r="L3454" s="11">
        <v>0.3</v>
      </c>
      <c r="M3454" s="28">
        <v>945</v>
      </c>
    </row>
    <row r="3455" spans="1:13" ht="15.75" customHeight="1" x14ac:dyDescent="0.25">
      <c r="A3455" s="6" t="s">
        <v>14</v>
      </c>
      <c r="B3455" s="6">
        <v>1185732</v>
      </c>
      <c r="C3455" s="7">
        <v>44507</v>
      </c>
      <c r="D3455" s="6" t="s">
        <v>15</v>
      </c>
      <c r="E3455" s="6" t="s">
        <v>117</v>
      </c>
      <c r="F3455" s="6" t="s">
        <v>118</v>
      </c>
      <c r="G3455" s="6" t="s">
        <v>22</v>
      </c>
      <c r="H3455" s="8">
        <v>0.64999999999999991</v>
      </c>
      <c r="I3455" s="9">
        <v>3250</v>
      </c>
      <c r="J3455" s="10">
        <v>2112.4999999999995</v>
      </c>
      <c r="K3455" s="10">
        <v>844.99999999999989</v>
      </c>
      <c r="L3455" s="11">
        <v>0.4</v>
      </c>
      <c r="M3455" s="28">
        <v>1267.4999999999995</v>
      </c>
    </row>
    <row r="3456" spans="1:13" ht="15.75" customHeight="1" x14ac:dyDescent="0.25">
      <c r="A3456" s="6" t="s">
        <v>14</v>
      </c>
      <c r="B3456" s="6">
        <v>1185732</v>
      </c>
      <c r="C3456" s="7">
        <v>44536</v>
      </c>
      <c r="D3456" s="6" t="s">
        <v>15</v>
      </c>
      <c r="E3456" s="6" t="s">
        <v>117</v>
      </c>
      <c r="F3456" s="6" t="s">
        <v>118</v>
      </c>
      <c r="G3456" s="6" t="s">
        <v>17</v>
      </c>
      <c r="H3456" s="8">
        <v>0.6</v>
      </c>
      <c r="I3456" s="9">
        <v>5500</v>
      </c>
      <c r="J3456" s="10">
        <v>3300</v>
      </c>
      <c r="K3456" s="10">
        <v>1155</v>
      </c>
      <c r="L3456" s="11">
        <v>0.35</v>
      </c>
      <c r="M3456" s="28">
        <v>2145</v>
      </c>
    </row>
    <row r="3457" spans="1:13" ht="15.75" customHeight="1" x14ac:dyDescent="0.25">
      <c r="A3457" s="6" t="s">
        <v>14</v>
      </c>
      <c r="B3457" s="6">
        <v>1185732</v>
      </c>
      <c r="C3457" s="7">
        <v>44536</v>
      </c>
      <c r="D3457" s="6" t="s">
        <v>15</v>
      </c>
      <c r="E3457" s="6" t="s">
        <v>117</v>
      </c>
      <c r="F3457" s="6" t="s">
        <v>118</v>
      </c>
      <c r="G3457" s="6" t="s">
        <v>18</v>
      </c>
      <c r="H3457" s="8">
        <v>0.5</v>
      </c>
      <c r="I3457" s="9">
        <v>3500</v>
      </c>
      <c r="J3457" s="10">
        <v>1750</v>
      </c>
      <c r="K3457" s="10">
        <v>612.5</v>
      </c>
      <c r="L3457" s="11">
        <v>0.35</v>
      </c>
      <c r="M3457" s="28">
        <v>1137.5</v>
      </c>
    </row>
    <row r="3458" spans="1:13" ht="15.75" customHeight="1" x14ac:dyDescent="0.25">
      <c r="A3458" s="6" t="s">
        <v>14</v>
      </c>
      <c r="B3458" s="6">
        <v>1185732</v>
      </c>
      <c r="C3458" s="7">
        <v>44536</v>
      </c>
      <c r="D3458" s="6" t="s">
        <v>15</v>
      </c>
      <c r="E3458" s="6" t="s">
        <v>117</v>
      </c>
      <c r="F3458" s="6" t="s">
        <v>118</v>
      </c>
      <c r="G3458" s="6" t="s">
        <v>19</v>
      </c>
      <c r="H3458" s="8">
        <v>0.5</v>
      </c>
      <c r="I3458" s="9">
        <v>3250</v>
      </c>
      <c r="J3458" s="10">
        <v>1625</v>
      </c>
      <c r="K3458" s="10">
        <v>650</v>
      </c>
      <c r="L3458" s="11">
        <v>0.4</v>
      </c>
      <c r="M3458" s="28">
        <v>975</v>
      </c>
    </row>
    <row r="3459" spans="1:13" ht="15.75" customHeight="1" x14ac:dyDescent="0.25">
      <c r="A3459" s="6" t="s">
        <v>14</v>
      </c>
      <c r="B3459" s="6">
        <v>1185732</v>
      </c>
      <c r="C3459" s="7">
        <v>44536</v>
      </c>
      <c r="D3459" s="6" t="s">
        <v>15</v>
      </c>
      <c r="E3459" s="6" t="s">
        <v>117</v>
      </c>
      <c r="F3459" s="6" t="s">
        <v>118</v>
      </c>
      <c r="G3459" s="6" t="s">
        <v>20</v>
      </c>
      <c r="H3459" s="8">
        <v>0.5</v>
      </c>
      <c r="I3459" s="9">
        <v>2750</v>
      </c>
      <c r="J3459" s="10">
        <v>1375</v>
      </c>
      <c r="K3459" s="10">
        <v>550</v>
      </c>
      <c r="L3459" s="11">
        <v>0.4</v>
      </c>
      <c r="M3459" s="28">
        <v>825</v>
      </c>
    </row>
    <row r="3460" spans="1:13" ht="15.75" customHeight="1" x14ac:dyDescent="0.25">
      <c r="A3460" s="6" t="s">
        <v>14</v>
      </c>
      <c r="B3460" s="6">
        <v>1185732</v>
      </c>
      <c r="C3460" s="7">
        <v>44536</v>
      </c>
      <c r="D3460" s="6" t="s">
        <v>15</v>
      </c>
      <c r="E3460" s="6" t="s">
        <v>117</v>
      </c>
      <c r="F3460" s="6" t="s">
        <v>118</v>
      </c>
      <c r="G3460" s="6" t="s">
        <v>21</v>
      </c>
      <c r="H3460" s="8">
        <v>0.6</v>
      </c>
      <c r="I3460" s="9">
        <v>2750</v>
      </c>
      <c r="J3460" s="10">
        <v>1650</v>
      </c>
      <c r="K3460" s="10">
        <v>495</v>
      </c>
      <c r="L3460" s="11">
        <v>0.3</v>
      </c>
      <c r="M3460" s="28">
        <v>1155</v>
      </c>
    </row>
    <row r="3461" spans="1:13" ht="15.75" customHeight="1" x14ac:dyDescent="0.25">
      <c r="A3461" s="6" t="s">
        <v>14</v>
      </c>
      <c r="B3461" s="6">
        <v>1185732</v>
      </c>
      <c r="C3461" s="7">
        <v>44536</v>
      </c>
      <c r="D3461" s="6" t="s">
        <v>15</v>
      </c>
      <c r="E3461" s="6" t="s">
        <v>117</v>
      </c>
      <c r="F3461" s="6" t="s">
        <v>118</v>
      </c>
      <c r="G3461" s="6" t="s">
        <v>22</v>
      </c>
      <c r="H3461" s="8">
        <v>0.64999999999999991</v>
      </c>
      <c r="I3461" s="9">
        <v>3750</v>
      </c>
      <c r="J3461" s="10">
        <v>2437.4999999999995</v>
      </c>
      <c r="K3461" s="10">
        <v>974.99999999999989</v>
      </c>
      <c r="L3461" s="11">
        <v>0.4</v>
      </c>
      <c r="M3461" s="28">
        <v>1462.4999999999995</v>
      </c>
    </row>
    <row r="3462" spans="1:13" ht="15.75" customHeight="1" x14ac:dyDescent="0.25">
      <c r="A3462" s="6" t="s">
        <v>14</v>
      </c>
      <c r="B3462" s="6">
        <v>1185732</v>
      </c>
      <c r="C3462" s="7">
        <v>44203</v>
      </c>
      <c r="D3462" s="6" t="s">
        <v>15</v>
      </c>
      <c r="E3462" s="6" t="s">
        <v>119</v>
      </c>
      <c r="F3462" s="6" t="s">
        <v>120</v>
      </c>
      <c r="G3462" s="6" t="s">
        <v>17</v>
      </c>
      <c r="H3462" s="8">
        <v>0.4</v>
      </c>
      <c r="I3462" s="9">
        <v>5000</v>
      </c>
      <c r="J3462" s="10">
        <v>2000</v>
      </c>
      <c r="K3462" s="10">
        <v>800</v>
      </c>
      <c r="L3462" s="11">
        <v>0.4</v>
      </c>
      <c r="M3462" s="28">
        <v>1200</v>
      </c>
    </row>
    <row r="3463" spans="1:13" ht="15.75" customHeight="1" x14ac:dyDescent="0.25">
      <c r="A3463" s="6" t="s">
        <v>14</v>
      </c>
      <c r="B3463" s="6">
        <v>1185732</v>
      </c>
      <c r="C3463" s="7">
        <v>44203</v>
      </c>
      <c r="D3463" s="6" t="s">
        <v>15</v>
      </c>
      <c r="E3463" s="6" t="s">
        <v>119</v>
      </c>
      <c r="F3463" s="6" t="s">
        <v>120</v>
      </c>
      <c r="G3463" s="6" t="s">
        <v>18</v>
      </c>
      <c r="H3463" s="8">
        <v>0.4</v>
      </c>
      <c r="I3463" s="9">
        <v>3000</v>
      </c>
      <c r="J3463" s="10">
        <v>1200</v>
      </c>
      <c r="K3463" s="10">
        <v>480</v>
      </c>
      <c r="L3463" s="11">
        <v>0.4</v>
      </c>
      <c r="M3463" s="28">
        <v>720</v>
      </c>
    </row>
    <row r="3464" spans="1:13" ht="15.75" customHeight="1" x14ac:dyDescent="0.25">
      <c r="A3464" s="6" t="s">
        <v>14</v>
      </c>
      <c r="B3464" s="6">
        <v>1185732</v>
      </c>
      <c r="C3464" s="7">
        <v>44203</v>
      </c>
      <c r="D3464" s="6" t="s">
        <v>15</v>
      </c>
      <c r="E3464" s="6" t="s">
        <v>119</v>
      </c>
      <c r="F3464" s="6" t="s">
        <v>120</v>
      </c>
      <c r="G3464" s="6" t="s">
        <v>19</v>
      </c>
      <c r="H3464" s="8">
        <v>0.30000000000000004</v>
      </c>
      <c r="I3464" s="9">
        <v>3000</v>
      </c>
      <c r="J3464" s="10">
        <v>900.00000000000011</v>
      </c>
      <c r="K3464" s="10">
        <v>270</v>
      </c>
      <c r="L3464" s="11">
        <v>0.3</v>
      </c>
      <c r="M3464" s="28">
        <v>630.00000000000011</v>
      </c>
    </row>
    <row r="3465" spans="1:13" ht="15.75" customHeight="1" x14ac:dyDescent="0.25">
      <c r="A3465" s="6" t="s">
        <v>14</v>
      </c>
      <c r="B3465" s="6">
        <v>1185732</v>
      </c>
      <c r="C3465" s="7">
        <v>44203</v>
      </c>
      <c r="D3465" s="6" t="s">
        <v>15</v>
      </c>
      <c r="E3465" s="6" t="s">
        <v>119</v>
      </c>
      <c r="F3465" s="6" t="s">
        <v>120</v>
      </c>
      <c r="G3465" s="6" t="s">
        <v>20</v>
      </c>
      <c r="H3465" s="8">
        <v>0.35</v>
      </c>
      <c r="I3465" s="9">
        <v>1500</v>
      </c>
      <c r="J3465" s="10">
        <v>525</v>
      </c>
      <c r="K3465" s="10">
        <v>157.5</v>
      </c>
      <c r="L3465" s="11">
        <v>0.3</v>
      </c>
      <c r="M3465" s="28">
        <v>367.5</v>
      </c>
    </row>
    <row r="3466" spans="1:13" ht="15.75" customHeight="1" x14ac:dyDescent="0.25">
      <c r="A3466" s="6" t="s">
        <v>14</v>
      </c>
      <c r="B3466" s="6">
        <v>1185732</v>
      </c>
      <c r="C3466" s="7">
        <v>44203</v>
      </c>
      <c r="D3466" s="6" t="s">
        <v>15</v>
      </c>
      <c r="E3466" s="6" t="s">
        <v>119</v>
      </c>
      <c r="F3466" s="6" t="s">
        <v>120</v>
      </c>
      <c r="G3466" s="6" t="s">
        <v>21</v>
      </c>
      <c r="H3466" s="8">
        <v>0.5</v>
      </c>
      <c r="I3466" s="9">
        <v>2000</v>
      </c>
      <c r="J3466" s="10">
        <v>1000</v>
      </c>
      <c r="K3466" s="10">
        <v>300</v>
      </c>
      <c r="L3466" s="11">
        <v>0.3</v>
      </c>
      <c r="M3466" s="28">
        <v>700</v>
      </c>
    </row>
    <row r="3467" spans="1:13" ht="15.75" customHeight="1" x14ac:dyDescent="0.25">
      <c r="A3467" s="6" t="s">
        <v>14</v>
      </c>
      <c r="B3467" s="6">
        <v>1185732</v>
      </c>
      <c r="C3467" s="7">
        <v>44203</v>
      </c>
      <c r="D3467" s="6" t="s">
        <v>15</v>
      </c>
      <c r="E3467" s="6" t="s">
        <v>119</v>
      </c>
      <c r="F3467" s="6" t="s">
        <v>120</v>
      </c>
      <c r="G3467" s="6" t="s">
        <v>22</v>
      </c>
      <c r="H3467" s="8">
        <v>0.4</v>
      </c>
      <c r="I3467" s="9">
        <v>3000</v>
      </c>
      <c r="J3467" s="10">
        <v>1200</v>
      </c>
      <c r="K3467" s="10">
        <v>420</v>
      </c>
      <c r="L3467" s="11">
        <v>0.35</v>
      </c>
      <c r="M3467" s="28">
        <v>780</v>
      </c>
    </row>
    <row r="3468" spans="1:13" ht="15.75" customHeight="1" x14ac:dyDescent="0.25">
      <c r="A3468" s="6" t="s">
        <v>14</v>
      </c>
      <c r="B3468" s="6">
        <v>1185732</v>
      </c>
      <c r="C3468" s="7">
        <v>44232</v>
      </c>
      <c r="D3468" s="6" t="s">
        <v>15</v>
      </c>
      <c r="E3468" s="6" t="s">
        <v>119</v>
      </c>
      <c r="F3468" s="6" t="s">
        <v>120</v>
      </c>
      <c r="G3468" s="6" t="s">
        <v>17</v>
      </c>
      <c r="H3468" s="8">
        <v>0.4</v>
      </c>
      <c r="I3468" s="9">
        <v>5500</v>
      </c>
      <c r="J3468" s="10">
        <v>2200</v>
      </c>
      <c r="K3468" s="10">
        <v>880</v>
      </c>
      <c r="L3468" s="11">
        <v>0.4</v>
      </c>
      <c r="M3468" s="28">
        <v>1320</v>
      </c>
    </row>
    <row r="3469" spans="1:13" ht="15.75" customHeight="1" x14ac:dyDescent="0.25">
      <c r="A3469" s="6" t="s">
        <v>14</v>
      </c>
      <c r="B3469" s="6">
        <v>1185732</v>
      </c>
      <c r="C3469" s="7">
        <v>44232</v>
      </c>
      <c r="D3469" s="6" t="s">
        <v>15</v>
      </c>
      <c r="E3469" s="6" t="s">
        <v>119</v>
      </c>
      <c r="F3469" s="6" t="s">
        <v>120</v>
      </c>
      <c r="G3469" s="6" t="s">
        <v>18</v>
      </c>
      <c r="H3469" s="8">
        <v>0.4</v>
      </c>
      <c r="I3469" s="9">
        <v>2000</v>
      </c>
      <c r="J3469" s="10">
        <v>800</v>
      </c>
      <c r="K3469" s="10">
        <v>320</v>
      </c>
      <c r="L3469" s="11">
        <v>0.4</v>
      </c>
      <c r="M3469" s="28">
        <v>480</v>
      </c>
    </row>
    <row r="3470" spans="1:13" ht="15.75" customHeight="1" x14ac:dyDescent="0.25">
      <c r="A3470" s="6" t="s">
        <v>14</v>
      </c>
      <c r="B3470" s="6">
        <v>1185732</v>
      </c>
      <c r="C3470" s="7">
        <v>44232</v>
      </c>
      <c r="D3470" s="6" t="s">
        <v>15</v>
      </c>
      <c r="E3470" s="6" t="s">
        <v>119</v>
      </c>
      <c r="F3470" s="6" t="s">
        <v>120</v>
      </c>
      <c r="G3470" s="6" t="s">
        <v>19</v>
      </c>
      <c r="H3470" s="8">
        <v>0.30000000000000004</v>
      </c>
      <c r="I3470" s="9">
        <v>2500</v>
      </c>
      <c r="J3470" s="10">
        <v>750.00000000000011</v>
      </c>
      <c r="K3470" s="10">
        <v>225.00000000000003</v>
      </c>
      <c r="L3470" s="11">
        <v>0.3</v>
      </c>
      <c r="M3470" s="28">
        <v>525.00000000000011</v>
      </c>
    </row>
    <row r="3471" spans="1:13" ht="15.75" customHeight="1" x14ac:dyDescent="0.25">
      <c r="A3471" s="6" t="s">
        <v>14</v>
      </c>
      <c r="B3471" s="6">
        <v>1185732</v>
      </c>
      <c r="C3471" s="7">
        <v>44232</v>
      </c>
      <c r="D3471" s="6" t="s">
        <v>15</v>
      </c>
      <c r="E3471" s="6" t="s">
        <v>119</v>
      </c>
      <c r="F3471" s="6" t="s">
        <v>120</v>
      </c>
      <c r="G3471" s="6" t="s">
        <v>20</v>
      </c>
      <c r="H3471" s="8">
        <v>0.35</v>
      </c>
      <c r="I3471" s="9">
        <v>1250</v>
      </c>
      <c r="J3471" s="10">
        <v>437.5</v>
      </c>
      <c r="K3471" s="10">
        <v>131.25</v>
      </c>
      <c r="L3471" s="11">
        <v>0.3</v>
      </c>
      <c r="M3471" s="28">
        <v>306.25</v>
      </c>
    </row>
    <row r="3472" spans="1:13" ht="15.75" customHeight="1" x14ac:dyDescent="0.25">
      <c r="A3472" s="6" t="s">
        <v>14</v>
      </c>
      <c r="B3472" s="6">
        <v>1185732</v>
      </c>
      <c r="C3472" s="7">
        <v>44232</v>
      </c>
      <c r="D3472" s="6" t="s">
        <v>15</v>
      </c>
      <c r="E3472" s="6" t="s">
        <v>119</v>
      </c>
      <c r="F3472" s="6" t="s">
        <v>120</v>
      </c>
      <c r="G3472" s="6" t="s">
        <v>21</v>
      </c>
      <c r="H3472" s="8">
        <v>0.5</v>
      </c>
      <c r="I3472" s="9">
        <v>2000</v>
      </c>
      <c r="J3472" s="10">
        <v>1000</v>
      </c>
      <c r="K3472" s="10">
        <v>300</v>
      </c>
      <c r="L3472" s="11">
        <v>0.3</v>
      </c>
      <c r="M3472" s="28">
        <v>700</v>
      </c>
    </row>
    <row r="3473" spans="1:13" ht="15.75" customHeight="1" x14ac:dyDescent="0.25">
      <c r="A3473" s="6" t="s">
        <v>14</v>
      </c>
      <c r="B3473" s="6">
        <v>1185732</v>
      </c>
      <c r="C3473" s="7">
        <v>44232</v>
      </c>
      <c r="D3473" s="6" t="s">
        <v>15</v>
      </c>
      <c r="E3473" s="6" t="s">
        <v>119</v>
      </c>
      <c r="F3473" s="6" t="s">
        <v>120</v>
      </c>
      <c r="G3473" s="6" t="s">
        <v>22</v>
      </c>
      <c r="H3473" s="8">
        <v>0.4</v>
      </c>
      <c r="I3473" s="9">
        <v>3000</v>
      </c>
      <c r="J3473" s="10">
        <v>1200</v>
      </c>
      <c r="K3473" s="10">
        <v>420</v>
      </c>
      <c r="L3473" s="11">
        <v>0.35</v>
      </c>
      <c r="M3473" s="28">
        <v>780</v>
      </c>
    </row>
    <row r="3474" spans="1:13" ht="15.75" customHeight="1" x14ac:dyDescent="0.25">
      <c r="A3474" s="6" t="s">
        <v>14</v>
      </c>
      <c r="B3474" s="6">
        <v>1185732</v>
      </c>
      <c r="C3474" s="7">
        <v>44258</v>
      </c>
      <c r="D3474" s="6" t="s">
        <v>15</v>
      </c>
      <c r="E3474" s="6" t="s">
        <v>119</v>
      </c>
      <c r="F3474" s="6" t="s">
        <v>120</v>
      </c>
      <c r="G3474" s="6" t="s">
        <v>17</v>
      </c>
      <c r="H3474" s="8">
        <v>0.4</v>
      </c>
      <c r="I3474" s="9">
        <v>5200</v>
      </c>
      <c r="J3474" s="10">
        <v>2080</v>
      </c>
      <c r="K3474" s="10">
        <v>832</v>
      </c>
      <c r="L3474" s="11">
        <v>0.4</v>
      </c>
      <c r="M3474" s="28">
        <v>1248</v>
      </c>
    </row>
    <row r="3475" spans="1:13" ht="15.75" customHeight="1" x14ac:dyDescent="0.25">
      <c r="A3475" s="6" t="s">
        <v>14</v>
      </c>
      <c r="B3475" s="6">
        <v>1185732</v>
      </c>
      <c r="C3475" s="7">
        <v>44258</v>
      </c>
      <c r="D3475" s="6" t="s">
        <v>15</v>
      </c>
      <c r="E3475" s="6" t="s">
        <v>119</v>
      </c>
      <c r="F3475" s="6" t="s">
        <v>120</v>
      </c>
      <c r="G3475" s="6" t="s">
        <v>18</v>
      </c>
      <c r="H3475" s="8">
        <v>0.4</v>
      </c>
      <c r="I3475" s="9">
        <v>2250</v>
      </c>
      <c r="J3475" s="10">
        <v>900</v>
      </c>
      <c r="K3475" s="10">
        <v>360</v>
      </c>
      <c r="L3475" s="11">
        <v>0.4</v>
      </c>
      <c r="M3475" s="28">
        <v>540</v>
      </c>
    </row>
    <row r="3476" spans="1:13" ht="15.75" customHeight="1" x14ac:dyDescent="0.25">
      <c r="A3476" s="6" t="s">
        <v>14</v>
      </c>
      <c r="B3476" s="6">
        <v>1185732</v>
      </c>
      <c r="C3476" s="7">
        <v>44258</v>
      </c>
      <c r="D3476" s="6" t="s">
        <v>15</v>
      </c>
      <c r="E3476" s="6" t="s">
        <v>119</v>
      </c>
      <c r="F3476" s="6" t="s">
        <v>120</v>
      </c>
      <c r="G3476" s="6" t="s">
        <v>19</v>
      </c>
      <c r="H3476" s="8">
        <v>0.30000000000000004</v>
      </c>
      <c r="I3476" s="9">
        <v>2500</v>
      </c>
      <c r="J3476" s="10">
        <v>750.00000000000011</v>
      </c>
      <c r="K3476" s="10">
        <v>225.00000000000003</v>
      </c>
      <c r="L3476" s="11">
        <v>0.3</v>
      </c>
      <c r="M3476" s="28">
        <v>525.00000000000011</v>
      </c>
    </row>
    <row r="3477" spans="1:13" ht="15.75" customHeight="1" x14ac:dyDescent="0.25">
      <c r="A3477" s="6" t="s">
        <v>14</v>
      </c>
      <c r="B3477" s="6">
        <v>1185732</v>
      </c>
      <c r="C3477" s="7">
        <v>44258</v>
      </c>
      <c r="D3477" s="6" t="s">
        <v>15</v>
      </c>
      <c r="E3477" s="6" t="s">
        <v>119</v>
      </c>
      <c r="F3477" s="6" t="s">
        <v>120</v>
      </c>
      <c r="G3477" s="6" t="s">
        <v>20</v>
      </c>
      <c r="H3477" s="8">
        <v>0.35</v>
      </c>
      <c r="I3477" s="9">
        <v>1000</v>
      </c>
      <c r="J3477" s="10">
        <v>350</v>
      </c>
      <c r="K3477" s="10">
        <v>105</v>
      </c>
      <c r="L3477" s="11">
        <v>0.3</v>
      </c>
      <c r="M3477" s="28">
        <v>245</v>
      </c>
    </row>
    <row r="3478" spans="1:13" ht="15.75" customHeight="1" x14ac:dyDescent="0.25">
      <c r="A3478" s="6" t="s">
        <v>14</v>
      </c>
      <c r="B3478" s="6">
        <v>1185732</v>
      </c>
      <c r="C3478" s="7">
        <v>44258</v>
      </c>
      <c r="D3478" s="6" t="s">
        <v>15</v>
      </c>
      <c r="E3478" s="6" t="s">
        <v>119</v>
      </c>
      <c r="F3478" s="6" t="s">
        <v>120</v>
      </c>
      <c r="G3478" s="6" t="s">
        <v>21</v>
      </c>
      <c r="H3478" s="8">
        <v>0.5</v>
      </c>
      <c r="I3478" s="9">
        <v>1500</v>
      </c>
      <c r="J3478" s="10">
        <v>750</v>
      </c>
      <c r="K3478" s="10">
        <v>225</v>
      </c>
      <c r="L3478" s="11">
        <v>0.3</v>
      </c>
      <c r="M3478" s="28">
        <v>525</v>
      </c>
    </row>
    <row r="3479" spans="1:13" ht="15.75" customHeight="1" x14ac:dyDescent="0.25">
      <c r="A3479" s="6" t="s">
        <v>14</v>
      </c>
      <c r="B3479" s="6">
        <v>1185732</v>
      </c>
      <c r="C3479" s="7">
        <v>44258</v>
      </c>
      <c r="D3479" s="6" t="s">
        <v>15</v>
      </c>
      <c r="E3479" s="6" t="s">
        <v>119</v>
      </c>
      <c r="F3479" s="6" t="s">
        <v>120</v>
      </c>
      <c r="G3479" s="6" t="s">
        <v>22</v>
      </c>
      <c r="H3479" s="8">
        <v>0.4</v>
      </c>
      <c r="I3479" s="9">
        <v>2500</v>
      </c>
      <c r="J3479" s="10">
        <v>1000</v>
      </c>
      <c r="K3479" s="10">
        <v>350</v>
      </c>
      <c r="L3479" s="11">
        <v>0.35</v>
      </c>
      <c r="M3479" s="28">
        <v>650</v>
      </c>
    </row>
    <row r="3480" spans="1:13" ht="15.75" customHeight="1" x14ac:dyDescent="0.25">
      <c r="A3480" s="6" t="s">
        <v>14</v>
      </c>
      <c r="B3480" s="6">
        <v>1185732</v>
      </c>
      <c r="C3480" s="7">
        <v>44290</v>
      </c>
      <c r="D3480" s="6" t="s">
        <v>15</v>
      </c>
      <c r="E3480" s="6" t="s">
        <v>119</v>
      </c>
      <c r="F3480" s="6" t="s">
        <v>120</v>
      </c>
      <c r="G3480" s="6" t="s">
        <v>17</v>
      </c>
      <c r="H3480" s="8">
        <v>0.4</v>
      </c>
      <c r="I3480" s="9">
        <v>5000</v>
      </c>
      <c r="J3480" s="10">
        <v>2000</v>
      </c>
      <c r="K3480" s="10">
        <v>800</v>
      </c>
      <c r="L3480" s="11">
        <v>0.4</v>
      </c>
      <c r="M3480" s="28">
        <v>1200</v>
      </c>
    </row>
    <row r="3481" spans="1:13" ht="15.75" customHeight="1" x14ac:dyDescent="0.25">
      <c r="A3481" s="6" t="s">
        <v>14</v>
      </c>
      <c r="B3481" s="6">
        <v>1185732</v>
      </c>
      <c r="C3481" s="7">
        <v>44290</v>
      </c>
      <c r="D3481" s="6" t="s">
        <v>15</v>
      </c>
      <c r="E3481" s="6" t="s">
        <v>119</v>
      </c>
      <c r="F3481" s="6" t="s">
        <v>120</v>
      </c>
      <c r="G3481" s="6" t="s">
        <v>18</v>
      </c>
      <c r="H3481" s="8">
        <v>0.4</v>
      </c>
      <c r="I3481" s="9">
        <v>2000</v>
      </c>
      <c r="J3481" s="10">
        <v>800</v>
      </c>
      <c r="K3481" s="10">
        <v>320</v>
      </c>
      <c r="L3481" s="11">
        <v>0.4</v>
      </c>
      <c r="M3481" s="28">
        <v>480</v>
      </c>
    </row>
    <row r="3482" spans="1:13" ht="15.75" customHeight="1" x14ac:dyDescent="0.25">
      <c r="A3482" s="6" t="s">
        <v>14</v>
      </c>
      <c r="B3482" s="6">
        <v>1185732</v>
      </c>
      <c r="C3482" s="7">
        <v>44290</v>
      </c>
      <c r="D3482" s="6" t="s">
        <v>15</v>
      </c>
      <c r="E3482" s="6" t="s">
        <v>119</v>
      </c>
      <c r="F3482" s="6" t="s">
        <v>120</v>
      </c>
      <c r="G3482" s="6" t="s">
        <v>19</v>
      </c>
      <c r="H3482" s="8">
        <v>0.30000000000000004</v>
      </c>
      <c r="I3482" s="9">
        <v>2000</v>
      </c>
      <c r="J3482" s="10">
        <v>600.00000000000011</v>
      </c>
      <c r="K3482" s="10">
        <v>180.00000000000003</v>
      </c>
      <c r="L3482" s="11">
        <v>0.3</v>
      </c>
      <c r="M3482" s="28">
        <v>420.00000000000011</v>
      </c>
    </row>
    <row r="3483" spans="1:13" ht="15.75" customHeight="1" x14ac:dyDescent="0.25">
      <c r="A3483" s="6" t="s">
        <v>14</v>
      </c>
      <c r="B3483" s="6">
        <v>1185732</v>
      </c>
      <c r="C3483" s="7">
        <v>44290</v>
      </c>
      <c r="D3483" s="6" t="s">
        <v>15</v>
      </c>
      <c r="E3483" s="6" t="s">
        <v>119</v>
      </c>
      <c r="F3483" s="6" t="s">
        <v>120</v>
      </c>
      <c r="G3483" s="6" t="s">
        <v>20</v>
      </c>
      <c r="H3483" s="8">
        <v>0.35</v>
      </c>
      <c r="I3483" s="9">
        <v>1250</v>
      </c>
      <c r="J3483" s="10">
        <v>437.5</v>
      </c>
      <c r="K3483" s="10">
        <v>131.25</v>
      </c>
      <c r="L3483" s="11">
        <v>0.3</v>
      </c>
      <c r="M3483" s="28">
        <v>306.25</v>
      </c>
    </row>
    <row r="3484" spans="1:13" ht="15.75" customHeight="1" x14ac:dyDescent="0.25">
      <c r="A3484" s="6" t="s">
        <v>14</v>
      </c>
      <c r="B3484" s="6">
        <v>1185732</v>
      </c>
      <c r="C3484" s="7">
        <v>44290</v>
      </c>
      <c r="D3484" s="6" t="s">
        <v>15</v>
      </c>
      <c r="E3484" s="6" t="s">
        <v>119</v>
      </c>
      <c r="F3484" s="6" t="s">
        <v>120</v>
      </c>
      <c r="G3484" s="6" t="s">
        <v>21</v>
      </c>
      <c r="H3484" s="8">
        <v>0.5</v>
      </c>
      <c r="I3484" s="9">
        <v>1250</v>
      </c>
      <c r="J3484" s="10">
        <v>625</v>
      </c>
      <c r="K3484" s="10">
        <v>187.5</v>
      </c>
      <c r="L3484" s="11">
        <v>0.3</v>
      </c>
      <c r="M3484" s="28">
        <v>437.5</v>
      </c>
    </row>
    <row r="3485" spans="1:13" ht="15.75" customHeight="1" x14ac:dyDescent="0.25">
      <c r="A3485" s="6" t="s">
        <v>14</v>
      </c>
      <c r="B3485" s="6">
        <v>1185732</v>
      </c>
      <c r="C3485" s="7">
        <v>44290</v>
      </c>
      <c r="D3485" s="6" t="s">
        <v>15</v>
      </c>
      <c r="E3485" s="6" t="s">
        <v>119</v>
      </c>
      <c r="F3485" s="6" t="s">
        <v>120</v>
      </c>
      <c r="G3485" s="6" t="s">
        <v>22</v>
      </c>
      <c r="H3485" s="8">
        <v>0.4</v>
      </c>
      <c r="I3485" s="9">
        <v>2750</v>
      </c>
      <c r="J3485" s="10">
        <v>1100</v>
      </c>
      <c r="K3485" s="10">
        <v>385</v>
      </c>
      <c r="L3485" s="11">
        <v>0.35</v>
      </c>
      <c r="M3485" s="28">
        <v>715</v>
      </c>
    </row>
    <row r="3486" spans="1:13" ht="15.75" customHeight="1" x14ac:dyDescent="0.25">
      <c r="A3486" s="6" t="s">
        <v>14</v>
      </c>
      <c r="B3486" s="6">
        <v>1185732</v>
      </c>
      <c r="C3486" s="7">
        <v>44319</v>
      </c>
      <c r="D3486" s="6" t="s">
        <v>15</v>
      </c>
      <c r="E3486" s="6" t="s">
        <v>119</v>
      </c>
      <c r="F3486" s="6" t="s">
        <v>120</v>
      </c>
      <c r="G3486" s="6" t="s">
        <v>17</v>
      </c>
      <c r="H3486" s="8">
        <v>0.54999999999999993</v>
      </c>
      <c r="I3486" s="9">
        <v>5450</v>
      </c>
      <c r="J3486" s="10">
        <v>2997.4999999999995</v>
      </c>
      <c r="K3486" s="10">
        <v>1198.9999999999998</v>
      </c>
      <c r="L3486" s="11">
        <v>0.4</v>
      </c>
      <c r="M3486" s="28">
        <v>1798.4999999999998</v>
      </c>
    </row>
    <row r="3487" spans="1:13" ht="15.75" customHeight="1" x14ac:dyDescent="0.25">
      <c r="A3487" s="6" t="s">
        <v>14</v>
      </c>
      <c r="B3487" s="6">
        <v>1185732</v>
      </c>
      <c r="C3487" s="7">
        <v>44319</v>
      </c>
      <c r="D3487" s="6" t="s">
        <v>15</v>
      </c>
      <c r="E3487" s="6" t="s">
        <v>119</v>
      </c>
      <c r="F3487" s="6" t="s">
        <v>120</v>
      </c>
      <c r="G3487" s="6" t="s">
        <v>18</v>
      </c>
      <c r="H3487" s="8">
        <v>0.5</v>
      </c>
      <c r="I3487" s="9">
        <v>2500</v>
      </c>
      <c r="J3487" s="10">
        <v>1250</v>
      </c>
      <c r="K3487" s="10">
        <v>500</v>
      </c>
      <c r="L3487" s="11">
        <v>0.4</v>
      </c>
      <c r="M3487" s="28">
        <v>750</v>
      </c>
    </row>
    <row r="3488" spans="1:13" ht="15.75" customHeight="1" x14ac:dyDescent="0.25">
      <c r="A3488" s="6" t="s">
        <v>14</v>
      </c>
      <c r="B3488" s="6">
        <v>1185732</v>
      </c>
      <c r="C3488" s="7">
        <v>44319</v>
      </c>
      <c r="D3488" s="6" t="s">
        <v>15</v>
      </c>
      <c r="E3488" s="6" t="s">
        <v>119</v>
      </c>
      <c r="F3488" s="6" t="s">
        <v>120</v>
      </c>
      <c r="G3488" s="6" t="s">
        <v>19</v>
      </c>
      <c r="H3488" s="8">
        <v>0.45</v>
      </c>
      <c r="I3488" s="9">
        <v>2750</v>
      </c>
      <c r="J3488" s="10">
        <v>1237.5</v>
      </c>
      <c r="K3488" s="10">
        <v>371.25</v>
      </c>
      <c r="L3488" s="11">
        <v>0.3</v>
      </c>
      <c r="M3488" s="28">
        <v>866.25</v>
      </c>
    </row>
    <row r="3489" spans="1:13" ht="15.75" customHeight="1" x14ac:dyDescent="0.25">
      <c r="A3489" s="6" t="s">
        <v>14</v>
      </c>
      <c r="B3489" s="6">
        <v>1185732</v>
      </c>
      <c r="C3489" s="7">
        <v>44319</v>
      </c>
      <c r="D3489" s="6" t="s">
        <v>15</v>
      </c>
      <c r="E3489" s="6" t="s">
        <v>119</v>
      </c>
      <c r="F3489" s="6" t="s">
        <v>120</v>
      </c>
      <c r="G3489" s="6" t="s">
        <v>20</v>
      </c>
      <c r="H3489" s="8">
        <v>0.45</v>
      </c>
      <c r="I3489" s="9">
        <v>2250</v>
      </c>
      <c r="J3489" s="10">
        <v>1012.5</v>
      </c>
      <c r="K3489" s="10">
        <v>303.75</v>
      </c>
      <c r="L3489" s="11">
        <v>0.3</v>
      </c>
      <c r="M3489" s="28">
        <v>708.75</v>
      </c>
    </row>
    <row r="3490" spans="1:13" ht="15.75" customHeight="1" x14ac:dyDescent="0.25">
      <c r="A3490" s="6" t="s">
        <v>14</v>
      </c>
      <c r="B3490" s="6">
        <v>1185732</v>
      </c>
      <c r="C3490" s="7">
        <v>44319</v>
      </c>
      <c r="D3490" s="6" t="s">
        <v>15</v>
      </c>
      <c r="E3490" s="6" t="s">
        <v>119</v>
      </c>
      <c r="F3490" s="6" t="s">
        <v>120</v>
      </c>
      <c r="G3490" s="6" t="s">
        <v>21</v>
      </c>
      <c r="H3490" s="8">
        <v>0.54999999999999993</v>
      </c>
      <c r="I3490" s="9">
        <v>2500</v>
      </c>
      <c r="J3490" s="10">
        <v>1374.9999999999998</v>
      </c>
      <c r="K3490" s="10">
        <v>412.49999999999994</v>
      </c>
      <c r="L3490" s="11">
        <v>0.3</v>
      </c>
      <c r="M3490" s="28">
        <v>962.49999999999977</v>
      </c>
    </row>
    <row r="3491" spans="1:13" ht="15.75" customHeight="1" x14ac:dyDescent="0.25">
      <c r="A3491" s="6" t="s">
        <v>14</v>
      </c>
      <c r="B3491" s="6">
        <v>1185732</v>
      </c>
      <c r="C3491" s="7">
        <v>44319</v>
      </c>
      <c r="D3491" s="6" t="s">
        <v>15</v>
      </c>
      <c r="E3491" s="6" t="s">
        <v>119</v>
      </c>
      <c r="F3491" s="6" t="s">
        <v>120</v>
      </c>
      <c r="G3491" s="6" t="s">
        <v>22</v>
      </c>
      <c r="H3491" s="8">
        <v>0.6</v>
      </c>
      <c r="I3491" s="9">
        <v>3750</v>
      </c>
      <c r="J3491" s="10">
        <v>2250</v>
      </c>
      <c r="K3491" s="10">
        <v>787.5</v>
      </c>
      <c r="L3491" s="11">
        <v>0.35</v>
      </c>
      <c r="M3491" s="28">
        <v>1462.5</v>
      </c>
    </row>
    <row r="3492" spans="1:13" ht="15.75" customHeight="1" x14ac:dyDescent="0.25">
      <c r="A3492" s="6" t="s">
        <v>14</v>
      </c>
      <c r="B3492" s="6">
        <v>1185732</v>
      </c>
      <c r="C3492" s="7">
        <v>44352</v>
      </c>
      <c r="D3492" s="6" t="s">
        <v>15</v>
      </c>
      <c r="E3492" s="6" t="s">
        <v>119</v>
      </c>
      <c r="F3492" s="6" t="s">
        <v>120</v>
      </c>
      <c r="G3492" s="6" t="s">
        <v>17</v>
      </c>
      <c r="H3492" s="8">
        <v>0.54999999999999993</v>
      </c>
      <c r="I3492" s="9">
        <v>6250</v>
      </c>
      <c r="J3492" s="10">
        <v>3437.4999999999995</v>
      </c>
      <c r="K3492" s="10">
        <v>1375</v>
      </c>
      <c r="L3492" s="11">
        <v>0.4</v>
      </c>
      <c r="M3492" s="28">
        <v>2062.4999999999995</v>
      </c>
    </row>
    <row r="3493" spans="1:13" ht="15.75" customHeight="1" x14ac:dyDescent="0.25">
      <c r="A3493" s="6" t="s">
        <v>14</v>
      </c>
      <c r="B3493" s="6">
        <v>1185732</v>
      </c>
      <c r="C3493" s="7">
        <v>44352</v>
      </c>
      <c r="D3493" s="6" t="s">
        <v>15</v>
      </c>
      <c r="E3493" s="6" t="s">
        <v>119</v>
      </c>
      <c r="F3493" s="6" t="s">
        <v>120</v>
      </c>
      <c r="G3493" s="6" t="s">
        <v>18</v>
      </c>
      <c r="H3493" s="8">
        <v>0.5</v>
      </c>
      <c r="I3493" s="9">
        <v>3750</v>
      </c>
      <c r="J3493" s="10">
        <v>1875</v>
      </c>
      <c r="K3493" s="10">
        <v>750</v>
      </c>
      <c r="L3493" s="11">
        <v>0.4</v>
      </c>
      <c r="M3493" s="28">
        <v>1125</v>
      </c>
    </row>
    <row r="3494" spans="1:13" ht="15.75" customHeight="1" x14ac:dyDescent="0.25">
      <c r="A3494" s="6" t="s">
        <v>14</v>
      </c>
      <c r="B3494" s="6">
        <v>1185732</v>
      </c>
      <c r="C3494" s="7">
        <v>44352</v>
      </c>
      <c r="D3494" s="6" t="s">
        <v>15</v>
      </c>
      <c r="E3494" s="6" t="s">
        <v>119</v>
      </c>
      <c r="F3494" s="6" t="s">
        <v>120</v>
      </c>
      <c r="G3494" s="6" t="s">
        <v>19</v>
      </c>
      <c r="H3494" s="8">
        <v>0.45</v>
      </c>
      <c r="I3494" s="9">
        <v>3000</v>
      </c>
      <c r="J3494" s="10">
        <v>1350</v>
      </c>
      <c r="K3494" s="10">
        <v>405</v>
      </c>
      <c r="L3494" s="11">
        <v>0.3</v>
      </c>
      <c r="M3494" s="28">
        <v>945</v>
      </c>
    </row>
    <row r="3495" spans="1:13" ht="15.75" customHeight="1" x14ac:dyDescent="0.25">
      <c r="A3495" s="6" t="s">
        <v>14</v>
      </c>
      <c r="B3495" s="6">
        <v>1185732</v>
      </c>
      <c r="C3495" s="7">
        <v>44352</v>
      </c>
      <c r="D3495" s="6" t="s">
        <v>15</v>
      </c>
      <c r="E3495" s="6" t="s">
        <v>119</v>
      </c>
      <c r="F3495" s="6" t="s">
        <v>120</v>
      </c>
      <c r="G3495" s="6" t="s">
        <v>20</v>
      </c>
      <c r="H3495" s="8">
        <v>0.45</v>
      </c>
      <c r="I3495" s="9">
        <v>2750</v>
      </c>
      <c r="J3495" s="10">
        <v>1237.5</v>
      </c>
      <c r="K3495" s="10">
        <v>371.25</v>
      </c>
      <c r="L3495" s="11">
        <v>0.3</v>
      </c>
      <c r="M3495" s="28">
        <v>866.25</v>
      </c>
    </row>
    <row r="3496" spans="1:13" ht="15.75" customHeight="1" x14ac:dyDescent="0.25">
      <c r="A3496" s="6" t="s">
        <v>14</v>
      </c>
      <c r="B3496" s="6">
        <v>1185732</v>
      </c>
      <c r="C3496" s="7">
        <v>44352</v>
      </c>
      <c r="D3496" s="6" t="s">
        <v>15</v>
      </c>
      <c r="E3496" s="6" t="s">
        <v>119</v>
      </c>
      <c r="F3496" s="6" t="s">
        <v>120</v>
      </c>
      <c r="G3496" s="6" t="s">
        <v>21</v>
      </c>
      <c r="H3496" s="8">
        <v>0.54999999999999993</v>
      </c>
      <c r="I3496" s="9">
        <v>2750</v>
      </c>
      <c r="J3496" s="10">
        <v>1512.4999999999998</v>
      </c>
      <c r="K3496" s="10">
        <v>453.74999999999994</v>
      </c>
      <c r="L3496" s="11">
        <v>0.3</v>
      </c>
      <c r="M3496" s="28">
        <v>1058.7499999999998</v>
      </c>
    </row>
    <row r="3497" spans="1:13" ht="15.75" customHeight="1" x14ac:dyDescent="0.25">
      <c r="A3497" s="6" t="s">
        <v>14</v>
      </c>
      <c r="B3497" s="6">
        <v>1185732</v>
      </c>
      <c r="C3497" s="7">
        <v>44352</v>
      </c>
      <c r="D3497" s="6" t="s">
        <v>15</v>
      </c>
      <c r="E3497" s="6" t="s">
        <v>119</v>
      </c>
      <c r="F3497" s="6" t="s">
        <v>120</v>
      </c>
      <c r="G3497" s="6" t="s">
        <v>22</v>
      </c>
      <c r="H3497" s="8">
        <v>0.6</v>
      </c>
      <c r="I3497" s="9">
        <v>4250</v>
      </c>
      <c r="J3497" s="10">
        <v>2550</v>
      </c>
      <c r="K3497" s="10">
        <v>892.5</v>
      </c>
      <c r="L3497" s="11">
        <v>0.35</v>
      </c>
      <c r="M3497" s="28">
        <v>1657.5</v>
      </c>
    </row>
    <row r="3498" spans="1:13" ht="15.75" customHeight="1" x14ac:dyDescent="0.25">
      <c r="A3498" s="6" t="s">
        <v>14</v>
      </c>
      <c r="B3498" s="6">
        <v>1185732</v>
      </c>
      <c r="C3498" s="7">
        <v>44380</v>
      </c>
      <c r="D3498" s="6" t="s">
        <v>15</v>
      </c>
      <c r="E3498" s="6" t="s">
        <v>119</v>
      </c>
      <c r="F3498" s="6" t="s">
        <v>120</v>
      </c>
      <c r="G3498" s="6" t="s">
        <v>17</v>
      </c>
      <c r="H3498" s="8">
        <v>0.54999999999999993</v>
      </c>
      <c r="I3498" s="9">
        <v>6500</v>
      </c>
      <c r="J3498" s="10">
        <v>3574.9999999999995</v>
      </c>
      <c r="K3498" s="10">
        <v>1430</v>
      </c>
      <c r="L3498" s="11">
        <v>0.4</v>
      </c>
      <c r="M3498" s="28">
        <v>2144.9999999999995</v>
      </c>
    </row>
    <row r="3499" spans="1:13" ht="15.75" customHeight="1" x14ac:dyDescent="0.25">
      <c r="A3499" s="6" t="s">
        <v>14</v>
      </c>
      <c r="B3499" s="6">
        <v>1185732</v>
      </c>
      <c r="C3499" s="7">
        <v>44380</v>
      </c>
      <c r="D3499" s="6" t="s">
        <v>15</v>
      </c>
      <c r="E3499" s="6" t="s">
        <v>119</v>
      </c>
      <c r="F3499" s="6" t="s">
        <v>120</v>
      </c>
      <c r="G3499" s="6" t="s">
        <v>18</v>
      </c>
      <c r="H3499" s="8">
        <v>0.5</v>
      </c>
      <c r="I3499" s="9">
        <v>4000</v>
      </c>
      <c r="J3499" s="10">
        <v>2000</v>
      </c>
      <c r="K3499" s="10">
        <v>800</v>
      </c>
      <c r="L3499" s="11">
        <v>0.4</v>
      </c>
      <c r="M3499" s="28">
        <v>1200</v>
      </c>
    </row>
    <row r="3500" spans="1:13" ht="15.75" customHeight="1" x14ac:dyDescent="0.25">
      <c r="A3500" s="6" t="s">
        <v>14</v>
      </c>
      <c r="B3500" s="6">
        <v>1185732</v>
      </c>
      <c r="C3500" s="7">
        <v>44380</v>
      </c>
      <c r="D3500" s="6" t="s">
        <v>15</v>
      </c>
      <c r="E3500" s="6" t="s">
        <v>119</v>
      </c>
      <c r="F3500" s="6" t="s">
        <v>120</v>
      </c>
      <c r="G3500" s="6" t="s">
        <v>19</v>
      </c>
      <c r="H3500" s="8">
        <v>0.45</v>
      </c>
      <c r="I3500" s="9">
        <v>3250</v>
      </c>
      <c r="J3500" s="10">
        <v>1462.5</v>
      </c>
      <c r="K3500" s="10">
        <v>438.75</v>
      </c>
      <c r="L3500" s="11">
        <v>0.3</v>
      </c>
      <c r="M3500" s="28">
        <v>1023.75</v>
      </c>
    </row>
    <row r="3501" spans="1:13" ht="15.75" customHeight="1" x14ac:dyDescent="0.25">
      <c r="A3501" s="6" t="s">
        <v>14</v>
      </c>
      <c r="B3501" s="6">
        <v>1185732</v>
      </c>
      <c r="C3501" s="7">
        <v>44380</v>
      </c>
      <c r="D3501" s="6" t="s">
        <v>15</v>
      </c>
      <c r="E3501" s="6" t="s">
        <v>119</v>
      </c>
      <c r="F3501" s="6" t="s">
        <v>120</v>
      </c>
      <c r="G3501" s="6" t="s">
        <v>20</v>
      </c>
      <c r="H3501" s="8">
        <v>0.45</v>
      </c>
      <c r="I3501" s="9">
        <v>2750</v>
      </c>
      <c r="J3501" s="10">
        <v>1237.5</v>
      </c>
      <c r="K3501" s="10">
        <v>371.25</v>
      </c>
      <c r="L3501" s="11">
        <v>0.3</v>
      </c>
      <c r="M3501" s="28">
        <v>866.25</v>
      </c>
    </row>
    <row r="3502" spans="1:13" ht="15.75" customHeight="1" x14ac:dyDescent="0.25">
      <c r="A3502" s="6" t="s">
        <v>14</v>
      </c>
      <c r="B3502" s="6">
        <v>1185732</v>
      </c>
      <c r="C3502" s="7">
        <v>44380</v>
      </c>
      <c r="D3502" s="6" t="s">
        <v>15</v>
      </c>
      <c r="E3502" s="6" t="s">
        <v>119</v>
      </c>
      <c r="F3502" s="6" t="s">
        <v>120</v>
      </c>
      <c r="G3502" s="6" t="s">
        <v>21</v>
      </c>
      <c r="H3502" s="8">
        <v>0.54999999999999993</v>
      </c>
      <c r="I3502" s="9">
        <v>3000</v>
      </c>
      <c r="J3502" s="10">
        <v>1649.9999999999998</v>
      </c>
      <c r="K3502" s="10">
        <v>494.99999999999989</v>
      </c>
      <c r="L3502" s="11">
        <v>0.3</v>
      </c>
      <c r="M3502" s="28">
        <v>1155</v>
      </c>
    </row>
    <row r="3503" spans="1:13" ht="15.75" customHeight="1" x14ac:dyDescent="0.25">
      <c r="A3503" s="6" t="s">
        <v>14</v>
      </c>
      <c r="B3503" s="6">
        <v>1185732</v>
      </c>
      <c r="C3503" s="7">
        <v>44380</v>
      </c>
      <c r="D3503" s="6" t="s">
        <v>15</v>
      </c>
      <c r="E3503" s="6" t="s">
        <v>119</v>
      </c>
      <c r="F3503" s="6" t="s">
        <v>120</v>
      </c>
      <c r="G3503" s="6" t="s">
        <v>22</v>
      </c>
      <c r="H3503" s="8">
        <v>0.6</v>
      </c>
      <c r="I3503" s="9">
        <v>4750</v>
      </c>
      <c r="J3503" s="10">
        <v>2850</v>
      </c>
      <c r="K3503" s="10">
        <v>997.49999999999989</v>
      </c>
      <c r="L3503" s="11">
        <v>0.35</v>
      </c>
      <c r="M3503" s="28">
        <v>1852.5</v>
      </c>
    </row>
    <row r="3504" spans="1:13" ht="15.75" customHeight="1" x14ac:dyDescent="0.25">
      <c r="A3504" s="6" t="s">
        <v>14</v>
      </c>
      <c r="B3504" s="6">
        <v>1185732</v>
      </c>
      <c r="C3504" s="7">
        <v>44412</v>
      </c>
      <c r="D3504" s="6" t="s">
        <v>15</v>
      </c>
      <c r="E3504" s="6" t="s">
        <v>119</v>
      </c>
      <c r="F3504" s="6" t="s">
        <v>120</v>
      </c>
      <c r="G3504" s="6" t="s">
        <v>17</v>
      </c>
      <c r="H3504" s="8">
        <v>0.54999999999999993</v>
      </c>
      <c r="I3504" s="9">
        <v>6250</v>
      </c>
      <c r="J3504" s="10">
        <v>3437.4999999999995</v>
      </c>
      <c r="K3504" s="10">
        <v>1375</v>
      </c>
      <c r="L3504" s="11">
        <v>0.4</v>
      </c>
      <c r="M3504" s="28">
        <v>2062.4999999999995</v>
      </c>
    </row>
    <row r="3505" spans="1:13" ht="15.75" customHeight="1" x14ac:dyDescent="0.25">
      <c r="A3505" s="6" t="s">
        <v>14</v>
      </c>
      <c r="B3505" s="6">
        <v>1185732</v>
      </c>
      <c r="C3505" s="7">
        <v>44412</v>
      </c>
      <c r="D3505" s="6" t="s">
        <v>15</v>
      </c>
      <c r="E3505" s="6" t="s">
        <v>119</v>
      </c>
      <c r="F3505" s="6" t="s">
        <v>120</v>
      </c>
      <c r="G3505" s="6" t="s">
        <v>18</v>
      </c>
      <c r="H3505" s="8">
        <v>0.5</v>
      </c>
      <c r="I3505" s="9">
        <v>4000</v>
      </c>
      <c r="J3505" s="10">
        <v>2000</v>
      </c>
      <c r="K3505" s="10">
        <v>800</v>
      </c>
      <c r="L3505" s="11">
        <v>0.4</v>
      </c>
      <c r="M3505" s="28">
        <v>1200</v>
      </c>
    </row>
    <row r="3506" spans="1:13" ht="15.75" customHeight="1" x14ac:dyDescent="0.25">
      <c r="A3506" s="6" t="s">
        <v>14</v>
      </c>
      <c r="B3506" s="6">
        <v>1185732</v>
      </c>
      <c r="C3506" s="7">
        <v>44412</v>
      </c>
      <c r="D3506" s="6" t="s">
        <v>15</v>
      </c>
      <c r="E3506" s="6" t="s">
        <v>119</v>
      </c>
      <c r="F3506" s="6" t="s">
        <v>120</v>
      </c>
      <c r="G3506" s="6" t="s">
        <v>19</v>
      </c>
      <c r="H3506" s="8">
        <v>0.45</v>
      </c>
      <c r="I3506" s="9">
        <v>3250</v>
      </c>
      <c r="J3506" s="10">
        <v>1462.5</v>
      </c>
      <c r="K3506" s="10">
        <v>438.75</v>
      </c>
      <c r="L3506" s="11">
        <v>0.3</v>
      </c>
      <c r="M3506" s="28">
        <v>1023.75</v>
      </c>
    </row>
    <row r="3507" spans="1:13" ht="15.75" customHeight="1" x14ac:dyDescent="0.25">
      <c r="A3507" s="6" t="s">
        <v>14</v>
      </c>
      <c r="B3507" s="6">
        <v>1185732</v>
      </c>
      <c r="C3507" s="7">
        <v>44412</v>
      </c>
      <c r="D3507" s="6" t="s">
        <v>15</v>
      </c>
      <c r="E3507" s="6" t="s">
        <v>119</v>
      </c>
      <c r="F3507" s="6" t="s">
        <v>120</v>
      </c>
      <c r="G3507" s="6" t="s">
        <v>20</v>
      </c>
      <c r="H3507" s="8">
        <v>0.45</v>
      </c>
      <c r="I3507" s="9">
        <v>2250</v>
      </c>
      <c r="J3507" s="10">
        <v>1012.5</v>
      </c>
      <c r="K3507" s="10">
        <v>303.75</v>
      </c>
      <c r="L3507" s="11">
        <v>0.3</v>
      </c>
      <c r="M3507" s="28">
        <v>708.75</v>
      </c>
    </row>
    <row r="3508" spans="1:13" ht="15.75" customHeight="1" x14ac:dyDescent="0.25">
      <c r="A3508" s="6" t="s">
        <v>14</v>
      </c>
      <c r="B3508" s="6">
        <v>1185732</v>
      </c>
      <c r="C3508" s="7">
        <v>44412</v>
      </c>
      <c r="D3508" s="6" t="s">
        <v>15</v>
      </c>
      <c r="E3508" s="6" t="s">
        <v>119</v>
      </c>
      <c r="F3508" s="6" t="s">
        <v>120</v>
      </c>
      <c r="G3508" s="6" t="s">
        <v>21</v>
      </c>
      <c r="H3508" s="8">
        <v>0.54999999999999993</v>
      </c>
      <c r="I3508" s="9">
        <v>2000</v>
      </c>
      <c r="J3508" s="10">
        <v>1099.9999999999998</v>
      </c>
      <c r="K3508" s="10">
        <v>329.99999999999994</v>
      </c>
      <c r="L3508" s="11">
        <v>0.3</v>
      </c>
      <c r="M3508" s="28">
        <v>769.99999999999977</v>
      </c>
    </row>
    <row r="3509" spans="1:13" ht="15.75" customHeight="1" x14ac:dyDescent="0.25">
      <c r="A3509" s="6" t="s">
        <v>14</v>
      </c>
      <c r="B3509" s="6">
        <v>1185732</v>
      </c>
      <c r="C3509" s="7">
        <v>44412</v>
      </c>
      <c r="D3509" s="6" t="s">
        <v>15</v>
      </c>
      <c r="E3509" s="6" t="s">
        <v>119</v>
      </c>
      <c r="F3509" s="6" t="s">
        <v>120</v>
      </c>
      <c r="G3509" s="6" t="s">
        <v>22</v>
      </c>
      <c r="H3509" s="8">
        <v>0.6</v>
      </c>
      <c r="I3509" s="9">
        <v>3750</v>
      </c>
      <c r="J3509" s="10">
        <v>2250</v>
      </c>
      <c r="K3509" s="10">
        <v>787.5</v>
      </c>
      <c r="L3509" s="11">
        <v>0.35</v>
      </c>
      <c r="M3509" s="28">
        <v>1462.5</v>
      </c>
    </row>
    <row r="3510" spans="1:13" ht="15.75" customHeight="1" x14ac:dyDescent="0.25">
      <c r="A3510" s="6" t="s">
        <v>14</v>
      </c>
      <c r="B3510" s="6">
        <v>1185732</v>
      </c>
      <c r="C3510" s="7">
        <v>44442</v>
      </c>
      <c r="D3510" s="6" t="s">
        <v>15</v>
      </c>
      <c r="E3510" s="6" t="s">
        <v>119</v>
      </c>
      <c r="F3510" s="6" t="s">
        <v>120</v>
      </c>
      <c r="G3510" s="6" t="s">
        <v>17</v>
      </c>
      <c r="H3510" s="8">
        <v>0.54999999999999993</v>
      </c>
      <c r="I3510" s="9">
        <v>5000</v>
      </c>
      <c r="J3510" s="10">
        <v>2749.9999999999995</v>
      </c>
      <c r="K3510" s="10">
        <v>1099.9999999999998</v>
      </c>
      <c r="L3510" s="11">
        <v>0.4</v>
      </c>
      <c r="M3510" s="28">
        <v>1649.9999999999998</v>
      </c>
    </row>
    <row r="3511" spans="1:13" ht="15.75" customHeight="1" x14ac:dyDescent="0.25">
      <c r="A3511" s="6" t="s">
        <v>14</v>
      </c>
      <c r="B3511" s="6">
        <v>1185732</v>
      </c>
      <c r="C3511" s="7">
        <v>44442</v>
      </c>
      <c r="D3511" s="6" t="s">
        <v>15</v>
      </c>
      <c r="E3511" s="6" t="s">
        <v>119</v>
      </c>
      <c r="F3511" s="6" t="s">
        <v>120</v>
      </c>
      <c r="G3511" s="6" t="s">
        <v>18</v>
      </c>
      <c r="H3511" s="8">
        <v>0.5</v>
      </c>
      <c r="I3511" s="9">
        <v>3000</v>
      </c>
      <c r="J3511" s="10">
        <v>1500</v>
      </c>
      <c r="K3511" s="10">
        <v>600</v>
      </c>
      <c r="L3511" s="11">
        <v>0.4</v>
      </c>
      <c r="M3511" s="28">
        <v>900</v>
      </c>
    </row>
    <row r="3512" spans="1:13" ht="15.75" customHeight="1" x14ac:dyDescent="0.25">
      <c r="A3512" s="6" t="s">
        <v>14</v>
      </c>
      <c r="B3512" s="6">
        <v>1185732</v>
      </c>
      <c r="C3512" s="7">
        <v>44442</v>
      </c>
      <c r="D3512" s="6" t="s">
        <v>15</v>
      </c>
      <c r="E3512" s="6" t="s">
        <v>119</v>
      </c>
      <c r="F3512" s="6" t="s">
        <v>120</v>
      </c>
      <c r="G3512" s="6" t="s">
        <v>19</v>
      </c>
      <c r="H3512" s="8">
        <v>0.45</v>
      </c>
      <c r="I3512" s="9">
        <v>2000</v>
      </c>
      <c r="J3512" s="10">
        <v>900</v>
      </c>
      <c r="K3512" s="10">
        <v>270</v>
      </c>
      <c r="L3512" s="11">
        <v>0.3</v>
      </c>
      <c r="M3512" s="28">
        <v>630</v>
      </c>
    </row>
    <row r="3513" spans="1:13" ht="15.75" customHeight="1" x14ac:dyDescent="0.25">
      <c r="A3513" s="6" t="s">
        <v>14</v>
      </c>
      <c r="B3513" s="6">
        <v>1185732</v>
      </c>
      <c r="C3513" s="7">
        <v>44442</v>
      </c>
      <c r="D3513" s="6" t="s">
        <v>15</v>
      </c>
      <c r="E3513" s="6" t="s">
        <v>119</v>
      </c>
      <c r="F3513" s="6" t="s">
        <v>120</v>
      </c>
      <c r="G3513" s="6" t="s">
        <v>20</v>
      </c>
      <c r="H3513" s="8">
        <v>0.45</v>
      </c>
      <c r="I3513" s="9">
        <v>1750</v>
      </c>
      <c r="J3513" s="10">
        <v>787.5</v>
      </c>
      <c r="K3513" s="10">
        <v>236.25</v>
      </c>
      <c r="L3513" s="11">
        <v>0.3</v>
      </c>
      <c r="M3513" s="28">
        <v>551.25</v>
      </c>
    </row>
    <row r="3514" spans="1:13" ht="15.75" customHeight="1" x14ac:dyDescent="0.25">
      <c r="A3514" s="6" t="s">
        <v>14</v>
      </c>
      <c r="B3514" s="6">
        <v>1185732</v>
      </c>
      <c r="C3514" s="7">
        <v>44442</v>
      </c>
      <c r="D3514" s="6" t="s">
        <v>15</v>
      </c>
      <c r="E3514" s="6" t="s">
        <v>119</v>
      </c>
      <c r="F3514" s="6" t="s">
        <v>120</v>
      </c>
      <c r="G3514" s="6" t="s">
        <v>21</v>
      </c>
      <c r="H3514" s="8">
        <v>0.54999999999999993</v>
      </c>
      <c r="I3514" s="9">
        <v>1750</v>
      </c>
      <c r="J3514" s="10">
        <v>962.49999999999989</v>
      </c>
      <c r="K3514" s="10">
        <v>288.74999999999994</v>
      </c>
      <c r="L3514" s="11">
        <v>0.3</v>
      </c>
      <c r="M3514" s="28">
        <v>673.75</v>
      </c>
    </row>
    <row r="3515" spans="1:13" ht="15.75" customHeight="1" x14ac:dyDescent="0.25">
      <c r="A3515" s="6" t="s">
        <v>14</v>
      </c>
      <c r="B3515" s="6">
        <v>1185732</v>
      </c>
      <c r="C3515" s="7">
        <v>44442</v>
      </c>
      <c r="D3515" s="6" t="s">
        <v>15</v>
      </c>
      <c r="E3515" s="6" t="s">
        <v>119</v>
      </c>
      <c r="F3515" s="6" t="s">
        <v>120</v>
      </c>
      <c r="G3515" s="6" t="s">
        <v>22</v>
      </c>
      <c r="H3515" s="8">
        <v>0.6</v>
      </c>
      <c r="I3515" s="9">
        <v>2750</v>
      </c>
      <c r="J3515" s="10">
        <v>1650</v>
      </c>
      <c r="K3515" s="10">
        <v>577.5</v>
      </c>
      <c r="L3515" s="11">
        <v>0.35</v>
      </c>
      <c r="M3515" s="28">
        <v>1072.5</v>
      </c>
    </row>
    <row r="3516" spans="1:13" ht="15.75" customHeight="1" x14ac:dyDescent="0.25">
      <c r="A3516" s="6" t="s">
        <v>14</v>
      </c>
      <c r="B3516" s="6">
        <v>1185732</v>
      </c>
      <c r="C3516" s="7">
        <v>44474</v>
      </c>
      <c r="D3516" s="6" t="s">
        <v>15</v>
      </c>
      <c r="E3516" s="6" t="s">
        <v>119</v>
      </c>
      <c r="F3516" s="6" t="s">
        <v>120</v>
      </c>
      <c r="G3516" s="6" t="s">
        <v>17</v>
      </c>
      <c r="H3516" s="8">
        <v>0.6</v>
      </c>
      <c r="I3516" s="9">
        <v>4500</v>
      </c>
      <c r="J3516" s="10">
        <v>2700</v>
      </c>
      <c r="K3516" s="10">
        <v>1080</v>
      </c>
      <c r="L3516" s="11">
        <v>0.4</v>
      </c>
      <c r="M3516" s="28">
        <v>1620</v>
      </c>
    </row>
    <row r="3517" spans="1:13" ht="15.75" customHeight="1" x14ac:dyDescent="0.25">
      <c r="A3517" s="6" t="s">
        <v>14</v>
      </c>
      <c r="B3517" s="6">
        <v>1185732</v>
      </c>
      <c r="C3517" s="7">
        <v>44474</v>
      </c>
      <c r="D3517" s="6" t="s">
        <v>15</v>
      </c>
      <c r="E3517" s="6" t="s">
        <v>119</v>
      </c>
      <c r="F3517" s="6" t="s">
        <v>120</v>
      </c>
      <c r="G3517" s="6" t="s">
        <v>18</v>
      </c>
      <c r="H3517" s="8">
        <v>0.55000000000000004</v>
      </c>
      <c r="I3517" s="9">
        <v>2750</v>
      </c>
      <c r="J3517" s="10">
        <v>1512.5000000000002</v>
      </c>
      <c r="K3517" s="10">
        <v>605.00000000000011</v>
      </c>
      <c r="L3517" s="11">
        <v>0.4</v>
      </c>
      <c r="M3517" s="28">
        <v>907.50000000000011</v>
      </c>
    </row>
    <row r="3518" spans="1:13" ht="15.75" customHeight="1" x14ac:dyDescent="0.25">
      <c r="A3518" s="6" t="s">
        <v>14</v>
      </c>
      <c r="B3518" s="6">
        <v>1185732</v>
      </c>
      <c r="C3518" s="7">
        <v>44474</v>
      </c>
      <c r="D3518" s="6" t="s">
        <v>15</v>
      </c>
      <c r="E3518" s="6" t="s">
        <v>119</v>
      </c>
      <c r="F3518" s="6" t="s">
        <v>120</v>
      </c>
      <c r="G3518" s="6" t="s">
        <v>19</v>
      </c>
      <c r="H3518" s="8">
        <v>0.55000000000000004</v>
      </c>
      <c r="I3518" s="9">
        <v>1750</v>
      </c>
      <c r="J3518" s="10">
        <v>962.50000000000011</v>
      </c>
      <c r="K3518" s="10">
        <v>288.75</v>
      </c>
      <c r="L3518" s="11">
        <v>0.3</v>
      </c>
      <c r="M3518" s="28">
        <v>673.75000000000011</v>
      </c>
    </row>
    <row r="3519" spans="1:13" ht="15.75" customHeight="1" x14ac:dyDescent="0.25">
      <c r="A3519" s="6" t="s">
        <v>14</v>
      </c>
      <c r="B3519" s="6">
        <v>1185732</v>
      </c>
      <c r="C3519" s="7">
        <v>44474</v>
      </c>
      <c r="D3519" s="6" t="s">
        <v>15</v>
      </c>
      <c r="E3519" s="6" t="s">
        <v>119</v>
      </c>
      <c r="F3519" s="6" t="s">
        <v>120</v>
      </c>
      <c r="G3519" s="6" t="s">
        <v>20</v>
      </c>
      <c r="H3519" s="8">
        <v>0.55000000000000004</v>
      </c>
      <c r="I3519" s="9">
        <v>1500</v>
      </c>
      <c r="J3519" s="10">
        <v>825.00000000000011</v>
      </c>
      <c r="K3519" s="10">
        <v>247.50000000000003</v>
      </c>
      <c r="L3519" s="11">
        <v>0.3</v>
      </c>
      <c r="M3519" s="28">
        <v>577.50000000000011</v>
      </c>
    </row>
    <row r="3520" spans="1:13" ht="15.75" customHeight="1" x14ac:dyDescent="0.25">
      <c r="A3520" s="6" t="s">
        <v>14</v>
      </c>
      <c r="B3520" s="6">
        <v>1185732</v>
      </c>
      <c r="C3520" s="7">
        <v>44474</v>
      </c>
      <c r="D3520" s="6" t="s">
        <v>15</v>
      </c>
      <c r="E3520" s="6" t="s">
        <v>119</v>
      </c>
      <c r="F3520" s="6" t="s">
        <v>120</v>
      </c>
      <c r="G3520" s="6" t="s">
        <v>21</v>
      </c>
      <c r="H3520" s="8">
        <v>0.65</v>
      </c>
      <c r="I3520" s="9">
        <v>1500</v>
      </c>
      <c r="J3520" s="10">
        <v>975</v>
      </c>
      <c r="K3520" s="10">
        <v>292.5</v>
      </c>
      <c r="L3520" s="11">
        <v>0.3</v>
      </c>
      <c r="M3520" s="28">
        <v>682.5</v>
      </c>
    </row>
    <row r="3521" spans="1:13" ht="15.75" customHeight="1" x14ac:dyDescent="0.25">
      <c r="A3521" s="6" t="s">
        <v>14</v>
      </c>
      <c r="B3521" s="6">
        <v>1185732</v>
      </c>
      <c r="C3521" s="7">
        <v>44474</v>
      </c>
      <c r="D3521" s="6" t="s">
        <v>15</v>
      </c>
      <c r="E3521" s="6" t="s">
        <v>119</v>
      </c>
      <c r="F3521" s="6" t="s">
        <v>120</v>
      </c>
      <c r="G3521" s="6" t="s">
        <v>22</v>
      </c>
      <c r="H3521" s="8">
        <v>0.7</v>
      </c>
      <c r="I3521" s="9">
        <v>2750</v>
      </c>
      <c r="J3521" s="10">
        <v>1924.9999999999998</v>
      </c>
      <c r="K3521" s="10">
        <v>673.74999999999989</v>
      </c>
      <c r="L3521" s="11">
        <v>0.35</v>
      </c>
      <c r="M3521" s="28">
        <v>1251.25</v>
      </c>
    </row>
    <row r="3522" spans="1:13" ht="15.75" customHeight="1" x14ac:dyDescent="0.25">
      <c r="A3522" s="6" t="s">
        <v>14</v>
      </c>
      <c r="B3522" s="6">
        <v>1185732</v>
      </c>
      <c r="C3522" s="7">
        <v>44504</v>
      </c>
      <c r="D3522" s="6" t="s">
        <v>15</v>
      </c>
      <c r="E3522" s="6" t="s">
        <v>119</v>
      </c>
      <c r="F3522" s="6" t="s">
        <v>120</v>
      </c>
      <c r="G3522" s="6" t="s">
        <v>17</v>
      </c>
      <c r="H3522" s="8">
        <v>0.65</v>
      </c>
      <c r="I3522" s="9">
        <v>4250</v>
      </c>
      <c r="J3522" s="10">
        <v>2762.5</v>
      </c>
      <c r="K3522" s="10">
        <v>1105</v>
      </c>
      <c r="L3522" s="11">
        <v>0.4</v>
      </c>
      <c r="M3522" s="28">
        <v>1657.5</v>
      </c>
    </row>
    <row r="3523" spans="1:13" ht="15.75" customHeight="1" x14ac:dyDescent="0.25">
      <c r="A3523" s="6" t="s">
        <v>14</v>
      </c>
      <c r="B3523" s="6">
        <v>1185732</v>
      </c>
      <c r="C3523" s="7">
        <v>44504</v>
      </c>
      <c r="D3523" s="6" t="s">
        <v>15</v>
      </c>
      <c r="E3523" s="6" t="s">
        <v>119</v>
      </c>
      <c r="F3523" s="6" t="s">
        <v>120</v>
      </c>
      <c r="G3523" s="6" t="s">
        <v>18</v>
      </c>
      <c r="H3523" s="8">
        <v>0.55000000000000004</v>
      </c>
      <c r="I3523" s="9">
        <v>3000</v>
      </c>
      <c r="J3523" s="10">
        <v>1650.0000000000002</v>
      </c>
      <c r="K3523" s="10">
        <v>660.00000000000011</v>
      </c>
      <c r="L3523" s="11">
        <v>0.4</v>
      </c>
      <c r="M3523" s="28">
        <v>990.00000000000011</v>
      </c>
    </row>
    <row r="3524" spans="1:13" ht="15.75" customHeight="1" x14ac:dyDescent="0.25">
      <c r="A3524" s="6" t="s">
        <v>14</v>
      </c>
      <c r="B3524" s="6">
        <v>1185732</v>
      </c>
      <c r="C3524" s="7">
        <v>44504</v>
      </c>
      <c r="D3524" s="6" t="s">
        <v>15</v>
      </c>
      <c r="E3524" s="6" t="s">
        <v>119</v>
      </c>
      <c r="F3524" s="6" t="s">
        <v>120</v>
      </c>
      <c r="G3524" s="6" t="s">
        <v>19</v>
      </c>
      <c r="H3524" s="8">
        <v>0.55000000000000004</v>
      </c>
      <c r="I3524" s="9">
        <v>2950</v>
      </c>
      <c r="J3524" s="10">
        <v>1622.5000000000002</v>
      </c>
      <c r="K3524" s="10">
        <v>486.75000000000006</v>
      </c>
      <c r="L3524" s="11">
        <v>0.3</v>
      </c>
      <c r="M3524" s="28">
        <v>1135.7500000000002</v>
      </c>
    </row>
    <row r="3525" spans="1:13" ht="15.75" customHeight="1" x14ac:dyDescent="0.25">
      <c r="A3525" s="6" t="s">
        <v>14</v>
      </c>
      <c r="B3525" s="6">
        <v>1185732</v>
      </c>
      <c r="C3525" s="7">
        <v>44504</v>
      </c>
      <c r="D3525" s="6" t="s">
        <v>15</v>
      </c>
      <c r="E3525" s="6" t="s">
        <v>119</v>
      </c>
      <c r="F3525" s="6" t="s">
        <v>120</v>
      </c>
      <c r="G3525" s="6" t="s">
        <v>20</v>
      </c>
      <c r="H3525" s="8">
        <v>0.55000000000000004</v>
      </c>
      <c r="I3525" s="9">
        <v>2750</v>
      </c>
      <c r="J3525" s="10">
        <v>1512.5000000000002</v>
      </c>
      <c r="K3525" s="10">
        <v>453.75000000000006</v>
      </c>
      <c r="L3525" s="11">
        <v>0.3</v>
      </c>
      <c r="M3525" s="28">
        <v>1058.7500000000002</v>
      </c>
    </row>
    <row r="3526" spans="1:13" ht="15.75" customHeight="1" x14ac:dyDescent="0.25">
      <c r="A3526" s="6" t="s">
        <v>14</v>
      </c>
      <c r="B3526" s="6">
        <v>1185732</v>
      </c>
      <c r="C3526" s="7">
        <v>44504</v>
      </c>
      <c r="D3526" s="6" t="s">
        <v>15</v>
      </c>
      <c r="E3526" s="6" t="s">
        <v>119</v>
      </c>
      <c r="F3526" s="6" t="s">
        <v>120</v>
      </c>
      <c r="G3526" s="6" t="s">
        <v>21</v>
      </c>
      <c r="H3526" s="8">
        <v>0.65</v>
      </c>
      <c r="I3526" s="9">
        <v>2500</v>
      </c>
      <c r="J3526" s="10">
        <v>1625</v>
      </c>
      <c r="K3526" s="10">
        <v>487.5</v>
      </c>
      <c r="L3526" s="11">
        <v>0.3</v>
      </c>
      <c r="M3526" s="28">
        <v>1137.5</v>
      </c>
    </row>
    <row r="3527" spans="1:13" ht="15.75" customHeight="1" x14ac:dyDescent="0.25">
      <c r="A3527" s="6" t="s">
        <v>14</v>
      </c>
      <c r="B3527" s="6">
        <v>1185732</v>
      </c>
      <c r="C3527" s="7">
        <v>44504</v>
      </c>
      <c r="D3527" s="6" t="s">
        <v>15</v>
      </c>
      <c r="E3527" s="6" t="s">
        <v>119</v>
      </c>
      <c r="F3527" s="6" t="s">
        <v>120</v>
      </c>
      <c r="G3527" s="6" t="s">
        <v>22</v>
      </c>
      <c r="H3527" s="8">
        <v>0.7</v>
      </c>
      <c r="I3527" s="9">
        <v>3500</v>
      </c>
      <c r="J3527" s="10">
        <v>2450</v>
      </c>
      <c r="K3527" s="10">
        <v>857.5</v>
      </c>
      <c r="L3527" s="11">
        <v>0.35</v>
      </c>
      <c r="M3527" s="28">
        <v>1592.5</v>
      </c>
    </row>
    <row r="3528" spans="1:13" ht="15.75" customHeight="1" x14ac:dyDescent="0.25">
      <c r="A3528" s="6" t="s">
        <v>14</v>
      </c>
      <c r="B3528" s="6">
        <v>1185732</v>
      </c>
      <c r="C3528" s="7">
        <v>44533</v>
      </c>
      <c r="D3528" s="6" t="s">
        <v>15</v>
      </c>
      <c r="E3528" s="6" t="s">
        <v>119</v>
      </c>
      <c r="F3528" s="6" t="s">
        <v>120</v>
      </c>
      <c r="G3528" s="6" t="s">
        <v>17</v>
      </c>
      <c r="H3528" s="8">
        <v>0.65</v>
      </c>
      <c r="I3528" s="9">
        <v>5750</v>
      </c>
      <c r="J3528" s="10">
        <v>3737.5</v>
      </c>
      <c r="K3528" s="10">
        <v>1495</v>
      </c>
      <c r="L3528" s="11">
        <v>0.4</v>
      </c>
      <c r="M3528" s="28">
        <v>2242.5</v>
      </c>
    </row>
    <row r="3529" spans="1:13" ht="15.75" customHeight="1" x14ac:dyDescent="0.25">
      <c r="A3529" s="6" t="s">
        <v>14</v>
      </c>
      <c r="B3529" s="6">
        <v>1185732</v>
      </c>
      <c r="C3529" s="7">
        <v>44533</v>
      </c>
      <c r="D3529" s="6" t="s">
        <v>15</v>
      </c>
      <c r="E3529" s="6" t="s">
        <v>119</v>
      </c>
      <c r="F3529" s="6" t="s">
        <v>120</v>
      </c>
      <c r="G3529" s="6" t="s">
        <v>18</v>
      </c>
      <c r="H3529" s="8">
        <v>0.55000000000000004</v>
      </c>
      <c r="I3529" s="9">
        <v>3750</v>
      </c>
      <c r="J3529" s="10">
        <v>2062.5</v>
      </c>
      <c r="K3529" s="10">
        <v>825</v>
      </c>
      <c r="L3529" s="11">
        <v>0.4</v>
      </c>
      <c r="M3529" s="28">
        <v>1237.5</v>
      </c>
    </row>
    <row r="3530" spans="1:13" ht="15.75" customHeight="1" x14ac:dyDescent="0.25">
      <c r="A3530" s="6" t="s">
        <v>14</v>
      </c>
      <c r="B3530" s="6">
        <v>1185732</v>
      </c>
      <c r="C3530" s="7">
        <v>44533</v>
      </c>
      <c r="D3530" s="6" t="s">
        <v>15</v>
      </c>
      <c r="E3530" s="6" t="s">
        <v>119</v>
      </c>
      <c r="F3530" s="6" t="s">
        <v>120</v>
      </c>
      <c r="G3530" s="6" t="s">
        <v>19</v>
      </c>
      <c r="H3530" s="8">
        <v>0.55000000000000004</v>
      </c>
      <c r="I3530" s="9">
        <v>3500</v>
      </c>
      <c r="J3530" s="10">
        <v>1925.0000000000002</v>
      </c>
      <c r="K3530" s="10">
        <v>577.5</v>
      </c>
      <c r="L3530" s="11">
        <v>0.3</v>
      </c>
      <c r="M3530" s="28">
        <v>1347.5000000000002</v>
      </c>
    </row>
    <row r="3531" spans="1:13" ht="15.75" customHeight="1" x14ac:dyDescent="0.25">
      <c r="A3531" s="6" t="s">
        <v>14</v>
      </c>
      <c r="B3531" s="6">
        <v>1185732</v>
      </c>
      <c r="C3531" s="7">
        <v>44533</v>
      </c>
      <c r="D3531" s="6" t="s">
        <v>15</v>
      </c>
      <c r="E3531" s="6" t="s">
        <v>119</v>
      </c>
      <c r="F3531" s="6" t="s">
        <v>120</v>
      </c>
      <c r="G3531" s="6" t="s">
        <v>20</v>
      </c>
      <c r="H3531" s="8">
        <v>0.55000000000000004</v>
      </c>
      <c r="I3531" s="9">
        <v>3000</v>
      </c>
      <c r="J3531" s="10">
        <v>1650.0000000000002</v>
      </c>
      <c r="K3531" s="10">
        <v>495.00000000000006</v>
      </c>
      <c r="L3531" s="11">
        <v>0.3</v>
      </c>
      <c r="M3531" s="28">
        <v>1155.0000000000002</v>
      </c>
    </row>
    <row r="3532" spans="1:13" ht="15.75" customHeight="1" x14ac:dyDescent="0.25">
      <c r="A3532" s="6" t="s">
        <v>14</v>
      </c>
      <c r="B3532" s="6">
        <v>1185732</v>
      </c>
      <c r="C3532" s="7">
        <v>44533</v>
      </c>
      <c r="D3532" s="6" t="s">
        <v>15</v>
      </c>
      <c r="E3532" s="6" t="s">
        <v>119</v>
      </c>
      <c r="F3532" s="6" t="s">
        <v>120</v>
      </c>
      <c r="G3532" s="6" t="s">
        <v>21</v>
      </c>
      <c r="H3532" s="8">
        <v>0.65</v>
      </c>
      <c r="I3532" s="9">
        <v>3000</v>
      </c>
      <c r="J3532" s="10">
        <v>1950</v>
      </c>
      <c r="K3532" s="10">
        <v>585</v>
      </c>
      <c r="L3532" s="11">
        <v>0.3</v>
      </c>
      <c r="M3532" s="28">
        <v>1365</v>
      </c>
    </row>
    <row r="3533" spans="1:13" ht="15.75" customHeight="1" x14ac:dyDescent="0.25">
      <c r="A3533" s="6" t="s">
        <v>14</v>
      </c>
      <c r="B3533" s="6">
        <v>1185732</v>
      </c>
      <c r="C3533" s="7">
        <v>44533</v>
      </c>
      <c r="D3533" s="6" t="s">
        <v>15</v>
      </c>
      <c r="E3533" s="6" t="s">
        <v>119</v>
      </c>
      <c r="F3533" s="6" t="s">
        <v>120</v>
      </c>
      <c r="G3533" s="6" t="s">
        <v>22</v>
      </c>
      <c r="H3533" s="8">
        <v>0.7</v>
      </c>
      <c r="I3533" s="9">
        <v>4000</v>
      </c>
      <c r="J3533" s="10">
        <v>2800</v>
      </c>
      <c r="K3533" s="10">
        <v>979.99999999999989</v>
      </c>
      <c r="L3533" s="11">
        <v>0.35</v>
      </c>
      <c r="M3533" s="28">
        <v>1820</v>
      </c>
    </row>
    <row r="3534" spans="1:13" ht="15.75" customHeight="1" x14ac:dyDescent="0.25">
      <c r="A3534" s="6" t="s">
        <v>14</v>
      </c>
      <c r="B3534" s="6">
        <v>1185732</v>
      </c>
      <c r="C3534" s="7">
        <v>44206</v>
      </c>
      <c r="D3534" s="6" t="s">
        <v>15</v>
      </c>
      <c r="E3534" s="6" t="s">
        <v>121</v>
      </c>
      <c r="F3534" s="6" t="s">
        <v>122</v>
      </c>
      <c r="G3534" s="6" t="s">
        <v>17</v>
      </c>
      <c r="H3534" s="8">
        <v>0.35000000000000003</v>
      </c>
      <c r="I3534" s="9">
        <v>4250</v>
      </c>
      <c r="J3534" s="10">
        <v>1487.5000000000002</v>
      </c>
      <c r="K3534" s="10">
        <v>520.625</v>
      </c>
      <c r="L3534" s="11">
        <v>0.35</v>
      </c>
      <c r="M3534" s="28">
        <v>966.87500000000023</v>
      </c>
    </row>
    <row r="3535" spans="1:13" ht="15.75" customHeight="1" x14ac:dyDescent="0.25">
      <c r="A3535" s="6" t="s">
        <v>14</v>
      </c>
      <c r="B3535" s="6">
        <v>1185732</v>
      </c>
      <c r="C3535" s="7">
        <v>44206</v>
      </c>
      <c r="D3535" s="6" t="s">
        <v>15</v>
      </c>
      <c r="E3535" s="6" t="s">
        <v>121</v>
      </c>
      <c r="F3535" s="6" t="s">
        <v>122</v>
      </c>
      <c r="G3535" s="6" t="s">
        <v>18</v>
      </c>
      <c r="H3535" s="8">
        <v>0.35000000000000003</v>
      </c>
      <c r="I3535" s="9">
        <v>2250</v>
      </c>
      <c r="J3535" s="10">
        <v>787.50000000000011</v>
      </c>
      <c r="K3535" s="10">
        <v>275.625</v>
      </c>
      <c r="L3535" s="11">
        <v>0.35</v>
      </c>
      <c r="M3535" s="28">
        <v>511.87500000000011</v>
      </c>
    </row>
    <row r="3536" spans="1:13" ht="15.75" customHeight="1" x14ac:dyDescent="0.25">
      <c r="A3536" s="6" t="s">
        <v>14</v>
      </c>
      <c r="B3536" s="6">
        <v>1185732</v>
      </c>
      <c r="C3536" s="7">
        <v>44206</v>
      </c>
      <c r="D3536" s="6" t="s">
        <v>15</v>
      </c>
      <c r="E3536" s="6" t="s">
        <v>121</v>
      </c>
      <c r="F3536" s="6" t="s">
        <v>122</v>
      </c>
      <c r="G3536" s="6" t="s">
        <v>19</v>
      </c>
      <c r="H3536" s="8">
        <v>0.25000000000000006</v>
      </c>
      <c r="I3536" s="9">
        <v>2250</v>
      </c>
      <c r="J3536" s="10">
        <v>562.50000000000011</v>
      </c>
      <c r="K3536" s="10">
        <v>225.00000000000006</v>
      </c>
      <c r="L3536" s="11">
        <v>0.4</v>
      </c>
      <c r="M3536" s="28">
        <v>337.50000000000006</v>
      </c>
    </row>
    <row r="3537" spans="1:13" ht="15.75" customHeight="1" x14ac:dyDescent="0.25">
      <c r="A3537" s="6" t="s">
        <v>14</v>
      </c>
      <c r="B3537" s="6">
        <v>1185732</v>
      </c>
      <c r="C3537" s="7">
        <v>44206</v>
      </c>
      <c r="D3537" s="6" t="s">
        <v>15</v>
      </c>
      <c r="E3537" s="6" t="s">
        <v>121</v>
      </c>
      <c r="F3537" s="6" t="s">
        <v>122</v>
      </c>
      <c r="G3537" s="6" t="s">
        <v>20</v>
      </c>
      <c r="H3537" s="8">
        <v>0.3</v>
      </c>
      <c r="I3537" s="9">
        <v>750</v>
      </c>
      <c r="J3537" s="10">
        <v>225</v>
      </c>
      <c r="K3537" s="10">
        <v>90</v>
      </c>
      <c r="L3537" s="11">
        <v>0.4</v>
      </c>
      <c r="M3537" s="28">
        <v>135</v>
      </c>
    </row>
    <row r="3538" spans="1:13" ht="15.75" customHeight="1" x14ac:dyDescent="0.25">
      <c r="A3538" s="6" t="s">
        <v>14</v>
      </c>
      <c r="B3538" s="6">
        <v>1185732</v>
      </c>
      <c r="C3538" s="7">
        <v>44206</v>
      </c>
      <c r="D3538" s="6" t="s">
        <v>15</v>
      </c>
      <c r="E3538" s="6" t="s">
        <v>121</v>
      </c>
      <c r="F3538" s="6" t="s">
        <v>122</v>
      </c>
      <c r="G3538" s="6" t="s">
        <v>21</v>
      </c>
      <c r="H3538" s="8">
        <v>0.45</v>
      </c>
      <c r="I3538" s="9">
        <v>1250</v>
      </c>
      <c r="J3538" s="10">
        <v>562.5</v>
      </c>
      <c r="K3538" s="10">
        <v>168.75</v>
      </c>
      <c r="L3538" s="11">
        <v>0.3</v>
      </c>
      <c r="M3538" s="28">
        <v>393.75</v>
      </c>
    </row>
    <row r="3539" spans="1:13" ht="15.75" customHeight="1" x14ac:dyDescent="0.25">
      <c r="A3539" s="6" t="s">
        <v>14</v>
      </c>
      <c r="B3539" s="6">
        <v>1185732</v>
      </c>
      <c r="C3539" s="7">
        <v>44206</v>
      </c>
      <c r="D3539" s="6" t="s">
        <v>15</v>
      </c>
      <c r="E3539" s="6" t="s">
        <v>121</v>
      </c>
      <c r="F3539" s="6" t="s">
        <v>122</v>
      </c>
      <c r="G3539" s="6" t="s">
        <v>22</v>
      </c>
      <c r="H3539" s="8">
        <v>0.35000000000000003</v>
      </c>
      <c r="I3539" s="9">
        <v>2250</v>
      </c>
      <c r="J3539" s="10">
        <v>787.50000000000011</v>
      </c>
      <c r="K3539" s="10">
        <v>315.00000000000006</v>
      </c>
      <c r="L3539" s="11">
        <v>0.4</v>
      </c>
      <c r="M3539" s="28">
        <v>472.50000000000006</v>
      </c>
    </row>
    <row r="3540" spans="1:13" ht="15.75" customHeight="1" x14ac:dyDescent="0.25">
      <c r="A3540" s="6" t="s">
        <v>14</v>
      </c>
      <c r="B3540" s="6">
        <v>1185732</v>
      </c>
      <c r="C3540" s="7">
        <v>44235</v>
      </c>
      <c r="D3540" s="6" t="s">
        <v>15</v>
      </c>
      <c r="E3540" s="6" t="s">
        <v>121</v>
      </c>
      <c r="F3540" s="6" t="s">
        <v>122</v>
      </c>
      <c r="G3540" s="6" t="s">
        <v>17</v>
      </c>
      <c r="H3540" s="8">
        <v>0.35000000000000003</v>
      </c>
      <c r="I3540" s="9">
        <v>4750</v>
      </c>
      <c r="J3540" s="10">
        <v>1662.5000000000002</v>
      </c>
      <c r="K3540" s="10">
        <v>581.875</v>
      </c>
      <c r="L3540" s="11">
        <v>0.35</v>
      </c>
      <c r="M3540" s="28">
        <v>1080.6250000000002</v>
      </c>
    </row>
    <row r="3541" spans="1:13" ht="15.75" customHeight="1" x14ac:dyDescent="0.25">
      <c r="A3541" s="6" t="s">
        <v>14</v>
      </c>
      <c r="B3541" s="6">
        <v>1185732</v>
      </c>
      <c r="C3541" s="7">
        <v>44235</v>
      </c>
      <c r="D3541" s="6" t="s">
        <v>15</v>
      </c>
      <c r="E3541" s="6" t="s">
        <v>121</v>
      </c>
      <c r="F3541" s="6" t="s">
        <v>122</v>
      </c>
      <c r="G3541" s="6" t="s">
        <v>18</v>
      </c>
      <c r="H3541" s="8">
        <v>0.35000000000000003</v>
      </c>
      <c r="I3541" s="9">
        <v>1250</v>
      </c>
      <c r="J3541" s="10">
        <v>437.50000000000006</v>
      </c>
      <c r="K3541" s="10">
        <v>153.125</v>
      </c>
      <c r="L3541" s="11">
        <v>0.35</v>
      </c>
      <c r="M3541" s="28">
        <v>284.37500000000006</v>
      </c>
    </row>
    <row r="3542" spans="1:13" ht="15.75" customHeight="1" x14ac:dyDescent="0.25">
      <c r="A3542" s="6" t="s">
        <v>14</v>
      </c>
      <c r="B3542" s="6">
        <v>1185732</v>
      </c>
      <c r="C3542" s="7">
        <v>44235</v>
      </c>
      <c r="D3542" s="6" t="s">
        <v>15</v>
      </c>
      <c r="E3542" s="6" t="s">
        <v>121</v>
      </c>
      <c r="F3542" s="6" t="s">
        <v>122</v>
      </c>
      <c r="G3542" s="6" t="s">
        <v>19</v>
      </c>
      <c r="H3542" s="8">
        <v>0.25000000000000006</v>
      </c>
      <c r="I3542" s="9">
        <v>1750</v>
      </c>
      <c r="J3542" s="10">
        <v>437.50000000000011</v>
      </c>
      <c r="K3542" s="10">
        <v>175.00000000000006</v>
      </c>
      <c r="L3542" s="11">
        <v>0.4</v>
      </c>
      <c r="M3542" s="28">
        <v>262.50000000000006</v>
      </c>
    </row>
    <row r="3543" spans="1:13" ht="15.75" customHeight="1" x14ac:dyDescent="0.25">
      <c r="A3543" s="6" t="s">
        <v>14</v>
      </c>
      <c r="B3543" s="6">
        <v>1185732</v>
      </c>
      <c r="C3543" s="7">
        <v>44235</v>
      </c>
      <c r="D3543" s="6" t="s">
        <v>15</v>
      </c>
      <c r="E3543" s="6" t="s">
        <v>121</v>
      </c>
      <c r="F3543" s="6" t="s">
        <v>122</v>
      </c>
      <c r="G3543" s="6" t="s">
        <v>20</v>
      </c>
      <c r="H3543" s="8">
        <v>0.3</v>
      </c>
      <c r="I3543" s="9">
        <v>500</v>
      </c>
      <c r="J3543" s="10">
        <v>150</v>
      </c>
      <c r="K3543" s="10">
        <v>60</v>
      </c>
      <c r="L3543" s="11">
        <v>0.4</v>
      </c>
      <c r="M3543" s="28">
        <v>90</v>
      </c>
    </row>
    <row r="3544" spans="1:13" ht="15.75" customHeight="1" x14ac:dyDescent="0.25">
      <c r="A3544" s="6" t="s">
        <v>14</v>
      </c>
      <c r="B3544" s="6">
        <v>1185732</v>
      </c>
      <c r="C3544" s="7">
        <v>44235</v>
      </c>
      <c r="D3544" s="6" t="s">
        <v>15</v>
      </c>
      <c r="E3544" s="6" t="s">
        <v>121</v>
      </c>
      <c r="F3544" s="6" t="s">
        <v>122</v>
      </c>
      <c r="G3544" s="6" t="s">
        <v>21</v>
      </c>
      <c r="H3544" s="8">
        <v>0.45</v>
      </c>
      <c r="I3544" s="9">
        <v>1250</v>
      </c>
      <c r="J3544" s="10">
        <v>562.5</v>
      </c>
      <c r="K3544" s="10">
        <v>168.75</v>
      </c>
      <c r="L3544" s="11">
        <v>0.3</v>
      </c>
      <c r="M3544" s="28">
        <v>393.75</v>
      </c>
    </row>
    <row r="3545" spans="1:13" ht="15.75" customHeight="1" x14ac:dyDescent="0.25">
      <c r="A3545" s="6" t="s">
        <v>14</v>
      </c>
      <c r="B3545" s="6">
        <v>1185732</v>
      </c>
      <c r="C3545" s="7">
        <v>44235</v>
      </c>
      <c r="D3545" s="6" t="s">
        <v>15</v>
      </c>
      <c r="E3545" s="6" t="s">
        <v>121</v>
      </c>
      <c r="F3545" s="6" t="s">
        <v>122</v>
      </c>
      <c r="G3545" s="6" t="s">
        <v>22</v>
      </c>
      <c r="H3545" s="8">
        <v>0.35000000000000003</v>
      </c>
      <c r="I3545" s="9">
        <v>2250</v>
      </c>
      <c r="J3545" s="10">
        <v>787.50000000000011</v>
      </c>
      <c r="K3545" s="10">
        <v>315.00000000000006</v>
      </c>
      <c r="L3545" s="11">
        <v>0.4</v>
      </c>
      <c r="M3545" s="28">
        <v>472.50000000000006</v>
      </c>
    </row>
    <row r="3546" spans="1:13" ht="15.75" customHeight="1" x14ac:dyDescent="0.25">
      <c r="A3546" s="6" t="s">
        <v>14</v>
      </c>
      <c r="B3546" s="6">
        <v>1185732</v>
      </c>
      <c r="C3546" s="7">
        <v>44261</v>
      </c>
      <c r="D3546" s="6" t="s">
        <v>15</v>
      </c>
      <c r="E3546" s="6" t="s">
        <v>121</v>
      </c>
      <c r="F3546" s="6" t="s">
        <v>122</v>
      </c>
      <c r="G3546" s="6" t="s">
        <v>17</v>
      </c>
      <c r="H3546" s="8">
        <v>0.35000000000000003</v>
      </c>
      <c r="I3546" s="9">
        <v>4450</v>
      </c>
      <c r="J3546" s="10">
        <v>1557.5000000000002</v>
      </c>
      <c r="K3546" s="10">
        <v>545.125</v>
      </c>
      <c r="L3546" s="11">
        <v>0.35</v>
      </c>
      <c r="M3546" s="28">
        <v>1012.3750000000002</v>
      </c>
    </row>
    <row r="3547" spans="1:13" ht="15.75" customHeight="1" x14ac:dyDescent="0.25">
      <c r="A3547" s="6" t="s">
        <v>14</v>
      </c>
      <c r="B3547" s="6">
        <v>1185732</v>
      </c>
      <c r="C3547" s="7">
        <v>44261</v>
      </c>
      <c r="D3547" s="6" t="s">
        <v>15</v>
      </c>
      <c r="E3547" s="6" t="s">
        <v>121</v>
      </c>
      <c r="F3547" s="6" t="s">
        <v>122</v>
      </c>
      <c r="G3547" s="6" t="s">
        <v>18</v>
      </c>
      <c r="H3547" s="8">
        <v>0.35000000000000003</v>
      </c>
      <c r="I3547" s="9">
        <v>1500</v>
      </c>
      <c r="J3547" s="10">
        <v>525</v>
      </c>
      <c r="K3547" s="10">
        <v>183.75</v>
      </c>
      <c r="L3547" s="11">
        <v>0.35</v>
      </c>
      <c r="M3547" s="28">
        <v>341.25</v>
      </c>
    </row>
    <row r="3548" spans="1:13" ht="15.75" customHeight="1" x14ac:dyDescent="0.25">
      <c r="A3548" s="6" t="s">
        <v>14</v>
      </c>
      <c r="B3548" s="6">
        <v>1185732</v>
      </c>
      <c r="C3548" s="7">
        <v>44261</v>
      </c>
      <c r="D3548" s="6" t="s">
        <v>15</v>
      </c>
      <c r="E3548" s="6" t="s">
        <v>121</v>
      </c>
      <c r="F3548" s="6" t="s">
        <v>122</v>
      </c>
      <c r="G3548" s="6" t="s">
        <v>19</v>
      </c>
      <c r="H3548" s="8">
        <v>0.25000000000000006</v>
      </c>
      <c r="I3548" s="9">
        <v>1750</v>
      </c>
      <c r="J3548" s="10">
        <v>437.50000000000011</v>
      </c>
      <c r="K3548" s="10">
        <v>175.00000000000006</v>
      </c>
      <c r="L3548" s="11">
        <v>0.4</v>
      </c>
      <c r="M3548" s="28">
        <v>262.50000000000006</v>
      </c>
    </row>
    <row r="3549" spans="1:13" ht="15.75" customHeight="1" x14ac:dyDescent="0.25">
      <c r="A3549" s="6" t="s">
        <v>14</v>
      </c>
      <c r="B3549" s="6">
        <v>1185732</v>
      </c>
      <c r="C3549" s="7">
        <v>44261</v>
      </c>
      <c r="D3549" s="6" t="s">
        <v>15</v>
      </c>
      <c r="E3549" s="6" t="s">
        <v>121</v>
      </c>
      <c r="F3549" s="6" t="s">
        <v>122</v>
      </c>
      <c r="G3549" s="6" t="s">
        <v>20</v>
      </c>
      <c r="H3549" s="8">
        <v>0.3</v>
      </c>
      <c r="I3549" s="9">
        <v>250</v>
      </c>
      <c r="J3549" s="10">
        <v>75</v>
      </c>
      <c r="K3549" s="10">
        <v>30</v>
      </c>
      <c r="L3549" s="11">
        <v>0.4</v>
      </c>
      <c r="M3549" s="28">
        <v>45</v>
      </c>
    </row>
    <row r="3550" spans="1:13" ht="15.75" customHeight="1" x14ac:dyDescent="0.25">
      <c r="A3550" s="6" t="s">
        <v>14</v>
      </c>
      <c r="B3550" s="6">
        <v>1185732</v>
      </c>
      <c r="C3550" s="7">
        <v>44261</v>
      </c>
      <c r="D3550" s="6" t="s">
        <v>15</v>
      </c>
      <c r="E3550" s="6" t="s">
        <v>121</v>
      </c>
      <c r="F3550" s="6" t="s">
        <v>122</v>
      </c>
      <c r="G3550" s="6" t="s">
        <v>21</v>
      </c>
      <c r="H3550" s="8">
        <v>0.45</v>
      </c>
      <c r="I3550" s="9">
        <v>750</v>
      </c>
      <c r="J3550" s="10">
        <v>337.5</v>
      </c>
      <c r="K3550" s="10">
        <v>101.25</v>
      </c>
      <c r="L3550" s="11">
        <v>0.3</v>
      </c>
      <c r="M3550" s="28">
        <v>236.25</v>
      </c>
    </row>
    <row r="3551" spans="1:13" ht="15.75" customHeight="1" x14ac:dyDescent="0.25">
      <c r="A3551" s="6" t="s">
        <v>14</v>
      </c>
      <c r="B3551" s="6">
        <v>1185732</v>
      </c>
      <c r="C3551" s="7">
        <v>44261</v>
      </c>
      <c r="D3551" s="6" t="s">
        <v>15</v>
      </c>
      <c r="E3551" s="6" t="s">
        <v>121</v>
      </c>
      <c r="F3551" s="6" t="s">
        <v>122</v>
      </c>
      <c r="G3551" s="6" t="s">
        <v>22</v>
      </c>
      <c r="H3551" s="8">
        <v>0.35000000000000003</v>
      </c>
      <c r="I3551" s="9">
        <v>1750</v>
      </c>
      <c r="J3551" s="10">
        <v>612.50000000000011</v>
      </c>
      <c r="K3551" s="10">
        <v>245.00000000000006</v>
      </c>
      <c r="L3551" s="11">
        <v>0.4</v>
      </c>
      <c r="M3551" s="28">
        <v>367.50000000000006</v>
      </c>
    </row>
    <row r="3552" spans="1:13" ht="15.75" customHeight="1" x14ac:dyDescent="0.25">
      <c r="A3552" s="6" t="s">
        <v>14</v>
      </c>
      <c r="B3552" s="6">
        <v>1185732</v>
      </c>
      <c r="C3552" s="7">
        <v>44293</v>
      </c>
      <c r="D3552" s="6" t="s">
        <v>15</v>
      </c>
      <c r="E3552" s="6" t="s">
        <v>121</v>
      </c>
      <c r="F3552" s="6" t="s">
        <v>122</v>
      </c>
      <c r="G3552" s="6" t="s">
        <v>17</v>
      </c>
      <c r="H3552" s="8">
        <v>0.35000000000000003</v>
      </c>
      <c r="I3552" s="9">
        <v>4250</v>
      </c>
      <c r="J3552" s="10">
        <v>1487.5000000000002</v>
      </c>
      <c r="K3552" s="10">
        <v>520.625</v>
      </c>
      <c r="L3552" s="11">
        <v>0.35</v>
      </c>
      <c r="M3552" s="28">
        <v>966.87500000000023</v>
      </c>
    </row>
    <row r="3553" spans="1:13" ht="15.75" customHeight="1" x14ac:dyDescent="0.25">
      <c r="A3553" s="6" t="s">
        <v>14</v>
      </c>
      <c r="B3553" s="6">
        <v>1185732</v>
      </c>
      <c r="C3553" s="7">
        <v>44293</v>
      </c>
      <c r="D3553" s="6" t="s">
        <v>15</v>
      </c>
      <c r="E3553" s="6" t="s">
        <v>121</v>
      </c>
      <c r="F3553" s="6" t="s">
        <v>122</v>
      </c>
      <c r="G3553" s="6" t="s">
        <v>18</v>
      </c>
      <c r="H3553" s="8">
        <v>0.35000000000000003</v>
      </c>
      <c r="I3553" s="9">
        <v>1250</v>
      </c>
      <c r="J3553" s="10">
        <v>437.50000000000006</v>
      </c>
      <c r="K3553" s="10">
        <v>153.125</v>
      </c>
      <c r="L3553" s="11">
        <v>0.35</v>
      </c>
      <c r="M3553" s="28">
        <v>284.37500000000006</v>
      </c>
    </row>
    <row r="3554" spans="1:13" ht="15.75" customHeight="1" x14ac:dyDescent="0.25">
      <c r="A3554" s="6" t="s">
        <v>14</v>
      </c>
      <c r="B3554" s="6">
        <v>1185732</v>
      </c>
      <c r="C3554" s="7">
        <v>44293</v>
      </c>
      <c r="D3554" s="6" t="s">
        <v>15</v>
      </c>
      <c r="E3554" s="6" t="s">
        <v>121</v>
      </c>
      <c r="F3554" s="6" t="s">
        <v>122</v>
      </c>
      <c r="G3554" s="6" t="s">
        <v>19</v>
      </c>
      <c r="H3554" s="8">
        <v>0.25000000000000006</v>
      </c>
      <c r="I3554" s="9">
        <v>1250</v>
      </c>
      <c r="J3554" s="10">
        <v>312.50000000000006</v>
      </c>
      <c r="K3554" s="10">
        <v>125.00000000000003</v>
      </c>
      <c r="L3554" s="11">
        <v>0.4</v>
      </c>
      <c r="M3554" s="28">
        <v>187.50000000000003</v>
      </c>
    </row>
    <row r="3555" spans="1:13" ht="15.75" customHeight="1" x14ac:dyDescent="0.25">
      <c r="A3555" s="6" t="s">
        <v>14</v>
      </c>
      <c r="B3555" s="6">
        <v>1185732</v>
      </c>
      <c r="C3555" s="7">
        <v>44293</v>
      </c>
      <c r="D3555" s="6" t="s">
        <v>15</v>
      </c>
      <c r="E3555" s="6" t="s">
        <v>121</v>
      </c>
      <c r="F3555" s="6" t="s">
        <v>122</v>
      </c>
      <c r="G3555" s="6" t="s">
        <v>20</v>
      </c>
      <c r="H3555" s="8">
        <v>0.3</v>
      </c>
      <c r="I3555" s="9">
        <v>500</v>
      </c>
      <c r="J3555" s="10">
        <v>150</v>
      </c>
      <c r="K3555" s="10">
        <v>60</v>
      </c>
      <c r="L3555" s="11">
        <v>0.4</v>
      </c>
      <c r="M3555" s="28">
        <v>90</v>
      </c>
    </row>
    <row r="3556" spans="1:13" ht="15.75" customHeight="1" x14ac:dyDescent="0.25">
      <c r="A3556" s="6" t="s">
        <v>14</v>
      </c>
      <c r="B3556" s="6">
        <v>1185732</v>
      </c>
      <c r="C3556" s="7">
        <v>44293</v>
      </c>
      <c r="D3556" s="6" t="s">
        <v>15</v>
      </c>
      <c r="E3556" s="6" t="s">
        <v>121</v>
      </c>
      <c r="F3556" s="6" t="s">
        <v>122</v>
      </c>
      <c r="G3556" s="6" t="s">
        <v>21</v>
      </c>
      <c r="H3556" s="8">
        <v>0.45</v>
      </c>
      <c r="I3556" s="9">
        <v>500</v>
      </c>
      <c r="J3556" s="10">
        <v>225</v>
      </c>
      <c r="K3556" s="10">
        <v>67.5</v>
      </c>
      <c r="L3556" s="11">
        <v>0.3</v>
      </c>
      <c r="M3556" s="28">
        <v>157.5</v>
      </c>
    </row>
    <row r="3557" spans="1:13" ht="15.75" customHeight="1" x14ac:dyDescent="0.25">
      <c r="A3557" s="6" t="s">
        <v>14</v>
      </c>
      <c r="B3557" s="6">
        <v>1185732</v>
      </c>
      <c r="C3557" s="7">
        <v>44293</v>
      </c>
      <c r="D3557" s="6" t="s">
        <v>15</v>
      </c>
      <c r="E3557" s="6" t="s">
        <v>121</v>
      </c>
      <c r="F3557" s="6" t="s">
        <v>122</v>
      </c>
      <c r="G3557" s="6" t="s">
        <v>22</v>
      </c>
      <c r="H3557" s="8">
        <v>0.35000000000000003</v>
      </c>
      <c r="I3557" s="9">
        <v>2000</v>
      </c>
      <c r="J3557" s="10">
        <v>700.00000000000011</v>
      </c>
      <c r="K3557" s="10">
        <v>280.00000000000006</v>
      </c>
      <c r="L3557" s="11">
        <v>0.4</v>
      </c>
      <c r="M3557" s="28">
        <v>420.00000000000006</v>
      </c>
    </row>
    <row r="3558" spans="1:13" ht="15.75" customHeight="1" x14ac:dyDescent="0.25">
      <c r="A3558" s="6" t="s">
        <v>14</v>
      </c>
      <c r="B3558" s="6">
        <v>1185732</v>
      </c>
      <c r="C3558" s="7">
        <v>44322</v>
      </c>
      <c r="D3558" s="6" t="s">
        <v>15</v>
      </c>
      <c r="E3558" s="6" t="s">
        <v>121</v>
      </c>
      <c r="F3558" s="6" t="s">
        <v>122</v>
      </c>
      <c r="G3558" s="6" t="s">
        <v>17</v>
      </c>
      <c r="H3558" s="8">
        <v>0.49999999999999994</v>
      </c>
      <c r="I3558" s="9">
        <v>4700</v>
      </c>
      <c r="J3558" s="10">
        <v>2349.9999999999995</v>
      </c>
      <c r="K3558" s="10">
        <v>822.49999999999977</v>
      </c>
      <c r="L3558" s="11">
        <v>0.35</v>
      </c>
      <c r="M3558" s="28">
        <v>1527.4999999999998</v>
      </c>
    </row>
    <row r="3559" spans="1:13" ht="15.75" customHeight="1" x14ac:dyDescent="0.25">
      <c r="A3559" s="6" t="s">
        <v>14</v>
      </c>
      <c r="B3559" s="6">
        <v>1185732</v>
      </c>
      <c r="C3559" s="7">
        <v>44322</v>
      </c>
      <c r="D3559" s="6" t="s">
        <v>15</v>
      </c>
      <c r="E3559" s="6" t="s">
        <v>121</v>
      </c>
      <c r="F3559" s="6" t="s">
        <v>122</v>
      </c>
      <c r="G3559" s="6" t="s">
        <v>18</v>
      </c>
      <c r="H3559" s="8">
        <v>0.45</v>
      </c>
      <c r="I3559" s="9">
        <v>1750</v>
      </c>
      <c r="J3559" s="10">
        <v>787.5</v>
      </c>
      <c r="K3559" s="10">
        <v>275.625</v>
      </c>
      <c r="L3559" s="11">
        <v>0.35</v>
      </c>
      <c r="M3559" s="28">
        <v>511.875</v>
      </c>
    </row>
    <row r="3560" spans="1:13" ht="15.75" customHeight="1" x14ac:dyDescent="0.25">
      <c r="A3560" s="6" t="s">
        <v>14</v>
      </c>
      <c r="B3560" s="6">
        <v>1185732</v>
      </c>
      <c r="C3560" s="7">
        <v>44322</v>
      </c>
      <c r="D3560" s="6" t="s">
        <v>15</v>
      </c>
      <c r="E3560" s="6" t="s">
        <v>121</v>
      </c>
      <c r="F3560" s="6" t="s">
        <v>122</v>
      </c>
      <c r="G3560" s="6" t="s">
        <v>19</v>
      </c>
      <c r="H3560" s="8">
        <v>0.4</v>
      </c>
      <c r="I3560" s="9">
        <v>2000</v>
      </c>
      <c r="J3560" s="10">
        <v>800</v>
      </c>
      <c r="K3560" s="10">
        <v>320</v>
      </c>
      <c r="L3560" s="11">
        <v>0.4</v>
      </c>
      <c r="M3560" s="28">
        <v>480</v>
      </c>
    </row>
    <row r="3561" spans="1:13" ht="15.75" customHeight="1" x14ac:dyDescent="0.25">
      <c r="A3561" s="6" t="s">
        <v>14</v>
      </c>
      <c r="B3561" s="6">
        <v>1185732</v>
      </c>
      <c r="C3561" s="7">
        <v>44322</v>
      </c>
      <c r="D3561" s="6" t="s">
        <v>15</v>
      </c>
      <c r="E3561" s="6" t="s">
        <v>121</v>
      </c>
      <c r="F3561" s="6" t="s">
        <v>122</v>
      </c>
      <c r="G3561" s="6" t="s">
        <v>20</v>
      </c>
      <c r="H3561" s="8">
        <v>0.4</v>
      </c>
      <c r="I3561" s="9">
        <v>1500</v>
      </c>
      <c r="J3561" s="10">
        <v>600</v>
      </c>
      <c r="K3561" s="10">
        <v>240</v>
      </c>
      <c r="L3561" s="11">
        <v>0.4</v>
      </c>
      <c r="M3561" s="28">
        <v>360</v>
      </c>
    </row>
    <row r="3562" spans="1:13" ht="15.75" customHeight="1" x14ac:dyDescent="0.25">
      <c r="A3562" s="6" t="s">
        <v>14</v>
      </c>
      <c r="B3562" s="6">
        <v>1185732</v>
      </c>
      <c r="C3562" s="7">
        <v>44322</v>
      </c>
      <c r="D3562" s="6" t="s">
        <v>15</v>
      </c>
      <c r="E3562" s="6" t="s">
        <v>121</v>
      </c>
      <c r="F3562" s="6" t="s">
        <v>122</v>
      </c>
      <c r="G3562" s="6" t="s">
        <v>21</v>
      </c>
      <c r="H3562" s="8">
        <v>0.49999999999999994</v>
      </c>
      <c r="I3562" s="9">
        <v>1750</v>
      </c>
      <c r="J3562" s="10">
        <v>874.99999999999989</v>
      </c>
      <c r="K3562" s="10">
        <v>262.49999999999994</v>
      </c>
      <c r="L3562" s="11">
        <v>0.3</v>
      </c>
      <c r="M3562" s="28">
        <v>612.5</v>
      </c>
    </row>
    <row r="3563" spans="1:13" ht="15.75" customHeight="1" x14ac:dyDescent="0.25">
      <c r="A3563" s="6" t="s">
        <v>14</v>
      </c>
      <c r="B3563" s="6">
        <v>1185732</v>
      </c>
      <c r="C3563" s="7">
        <v>44322</v>
      </c>
      <c r="D3563" s="6" t="s">
        <v>15</v>
      </c>
      <c r="E3563" s="6" t="s">
        <v>121</v>
      </c>
      <c r="F3563" s="6" t="s">
        <v>122</v>
      </c>
      <c r="G3563" s="6" t="s">
        <v>22</v>
      </c>
      <c r="H3563" s="8">
        <v>0.54999999999999993</v>
      </c>
      <c r="I3563" s="9">
        <v>3000</v>
      </c>
      <c r="J3563" s="10">
        <v>1649.9999999999998</v>
      </c>
      <c r="K3563" s="10">
        <v>660</v>
      </c>
      <c r="L3563" s="11">
        <v>0.4</v>
      </c>
      <c r="M3563" s="28">
        <v>989.99999999999977</v>
      </c>
    </row>
    <row r="3564" spans="1:13" ht="15.75" customHeight="1" x14ac:dyDescent="0.25">
      <c r="A3564" s="6" t="s">
        <v>14</v>
      </c>
      <c r="B3564" s="6">
        <v>1185732</v>
      </c>
      <c r="C3564" s="7">
        <v>44355</v>
      </c>
      <c r="D3564" s="6" t="s">
        <v>15</v>
      </c>
      <c r="E3564" s="6" t="s">
        <v>121</v>
      </c>
      <c r="F3564" s="6" t="s">
        <v>122</v>
      </c>
      <c r="G3564" s="6" t="s">
        <v>17</v>
      </c>
      <c r="H3564" s="8">
        <v>0.49999999999999994</v>
      </c>
      <c r="I3564" s="9">
        <v>5500</v>
      </c>
      <c r="J3564" s="10">
        <v>2749.9999999999995</v>
      </c>
      <c r="K3564" s="10">
        <v>962.49999999999977</v>
      </c>
      <c r="L3564" s="11">
        <v>0.35</v>
      </c>
      <c r="M3564" s="28">
        <v>1787.4999999999998</v>
      </c>
    </row>
    <row r="3565" spans="1:13" ht="15.75" customHeight="1" x14ac:dyDescent="0.25">
      <c r="A3565" s="6" t="s">
        <v>14</v>
      </c>
      <c r="B3565" s="6">
        <v>1185732</v>
      </c>
      <c r="C3565" s="7">
        <v>44355</v>
      </c>
      <c r="D3565" s="6" t="s">
        <v>15</v>
      </c>
      <c r="E3565" s="6" t="s">
        <v>121</v>
      </c>
      <c r="F3565" s="6" t="s">
        <v>122</v>
      </c>
      <c r="G3565" s="6" t="s">
        <v>18</v>
      </c>
      <c r="H3565" s="8">
        <v>0.45</v>
      </c>
      <c r="I3565" s="9">
        <v>3000</v>
      </c>
      <c r="J3565" s="10">
        <v>1350</v>
      </c>
      <c r="K3565" s="10">
        <v>472.49999999999994</v>
      </c>
      <c r="L3565" s="11">
        <v>0.35</v>
      </c>
      <c r="M3565" s="28">
        <v>877.5</v>
      </c>
    </row>
    <row r="3566" spans="1:13" ht="15.75" customHeight="1" x14ac:dyDescent="0.25">
      <c r="A3566" s="6" t="s">
        <v>14</v>
      </c>
      <c r="B3566" s="6">
        <v>1185732</v>
      </c>
      <c r="C3566" s="7">
        <v>44355</v>
      </c>
      <c r="D3566" s="6" t="s">
        <v>15</v>
      </c>
      <c r="E3566" s="6" t="s">
        <v>121</v>
      </c>
      <c r="F3566" s="6" t="s">
        <v>122</v>
      </c>
      <c r="G3566" s="6" t="s">
        <v>19</v>
      </c>
      <c r="H3566" s="8">
        <v>0.4</v>
      </c>
      <c r="I3566" s="9">
        <v>2250</v>
      </c>
      <c r="J3566" s="10">
        <v>900</v>
      </c>
      <c r="K3566" s="10">
        <v>360</v>
      </c>
      <c r="L3566" s="11">
        <v>0.4</v>
      </c>
      <c r="M3566" s="28">
        <v>540</v>
      </c>
    </row>
    <row r="3567" spans="1:13" ht="15.75" customHeight="1" x14ac:dyDescent="0.25">
      <c r="A3567" s="6" t="s">
        <v>14</v>
      </c>
      <c r="B3567" s="6">
        <v>1185732</v>
      </c>
      <c r="C3567" s="7">
        <v>44355</v>
      </c>
      <c r="D3567" s="6" t="s">
        <v>15</v>
      </c>
      <c r="E3567" s="6" t="s">
        <v>121</v>
      </c>
      <c r="F3567" s="6" t="s">
        <v>122</v>
      </c>
      <c r="G3567" s="6" t="s">
        <v>20</v>
      </c>
      <c r="H3567" s="8">
        <v>0.4</v>
      </c>
      <c r="I3567" s="9">
        <v>2000</v>
      </c>
      <c r="J3567" s="10">
        <v>800</v>
      </c>
      <c r="K3567" s="10">
        <v>320</v>
      </c>
      <c r="L3567" s="11">
        <v>0.4</v>
      </c>
      <c r="M3567" s="28">
        <v>480</v>
      </c>
    </row>
    <row r="3568" spans="1:13" ht="15.75" customHeight="1" x14ac:dyDescent="0.25">
      <c r="A3568" s="6" t="s">
        <v>14</v>
      </c>
      <c r="B3568" s="6">
        <v>1185732</v>
      </c>
      <c r="C3568" s="7">
        <v>44355</v>
      </c>
      <c r="D3568" s="6" t="s">
        <v>15</v>
      </c>
      <c r="E3568" s="6" t="s">
        <v>121</v>
      </c>
      <c r="F3568" s="6" t="s">
        <v>122</v>
      </c>
      <c r="G3568" s="6" t="s">
        <v>21</v>
      </c>
      <c r="H3568" s="8">
        <v>0.49999999999999994</v>
      </c>
      <c r="I3568" s="9">
        <v>2000</v>
      </c>
      <c r="J3568" s="10">
        <v>999.99999999999989</v>
      </c>
      <c r="K3568" s="10">
        <v>299.99999999999994</v>
      </c>
      <c r="L3568" s="11">
        <v>0.3</v>
      </c>
      <c r="M3568" s="28">
        <v>700</v>
      </c>
    </row>
    <row r="3569" spans="1:13" ht="15.75" customHeight="1" x14ac:dyDescent="0.25">
      <c r="A3569" s="6" t="s">
        <v>14</v>
      </c>
      <c r="B3569" s="6">
        <v>1185732</v>
      </c>
      <c r="C3569" s="7">
        <v>44355</v>
      </c>
      <c r="D3569" s="6" t="s">
        <v>15</v>
      </c>
      <c r="E3569" s="6" t="s">
        <v>121</v>
      </c>
      <c r="F3569" s="6" t="s">
        <v>122</v>
      </c>
      <c r="G3569" s="6" t="s">
        <v>22</v>
      </c>
      <c r="H3569" s="8">
        <v>0.54999999999999993</v>
      </c>
      <c r="I3569" s="9">
        <v>3500</v>
      </c>
      <c r="J3569" s="10">
        <v>1924.9999999999998</v>
      </c>
      <c r="K3569" s="10">
        <v>770</v>
      </c>
      <c r="L3569" s="11">
        <v>0.4</v>
      </c>
      <c r="M3569" s="28">
        <v>1154.9999999999998</v>
      </c>
    </row>
    <row r="3570" spans="1:13" ht="15.75" customHeight="1" x14ac:dyDescent="0.25">
      <c r="A3570" s="6" t="s">
        <v>14</v>
      </c>
      <c r="B3570" s="6">
        <v>1185732</v>
      </c>
      <c r="C3570" s="7">
        <v>44383</v>
      </c>
      <c r="D3570" s="6" t="s">
        <v>15</v>
      </c>
      <c r="E3570" s="6" t="s">
        <v>121</v>
      </c>
      <c r="F3570" s="6" t="s">
        <v>122</v>
      </c>
      <c r="G3570" s="6" t="s">
        <v>17</v>
      </c>
      <c r="H3570" s="8">
        <v>0.49999999999999994</v>
      </c>
      <c r="I3570" s="9">
        <v>5750</v>
      </c>
      <c r="J3570" s="10">
        <v>2874.9999999999995</v>
      </c>
      <c r="K3570" s="10">
        <v>1006.2499999999998</v>
      </c>
      <c r="L3570" s="11">
        <v>0.35</v>
      </c>
      <c r="M3570" s="28">
        <v>1868.7499999999998</v>
      </c>
    </row>
    <row r="3571" spans="1:13" ht="15.75" customHeight="1" x14ac:dyDescent="0.25">
      <c r="A3571" s="6" t="s">
        <v>14</v>
      </c>
      <c r="B3571" s="6">
        <v>1185732</v>
      </c>
      <c r="C3571" s="7">
        <v>44383</v>
      </c>
      <c r="D3571" s="6" t="s">
        <v>15</v>
      </c>
      <c r="E3571" s="6" t="s">
        <v>121</v>
      </c>
      <c r="F3571" s="6" t="s">
        <v>122</v>
      </c>
      <c r="G3571" s="6" t="s">
        <v>18</v>
      </c>
      <c r="H3571" s="8">
        <v>0.45</v>
      </c>
      <c r="I3571" s="9">
        <v>3250</v>
      </c>
      <c r="J3571" s="10">
        <v>1462.5</v>
      </c>
      <c r="K3571" s="10">
        <v>511.87499999999994</v>
      </c>
      <c r="L3571" s="11">
        <v>0.35</v>
      </c>
      <c r="M3571" s="28">
        <v>950.625</v>
      </c>
    </row>
    <row r="3572" spans="1:13" ht="15.75" customHeight="1" x14ac:dyDescent="0.25">
      <c r="A3572" s="6" t="s">
        <v>14</v>
      </c>
      <c r="B3572" s="6">
        <v>1185732</v>
      </c>
      <c r="C3572" s="7">
        <v>44383</v>
      </c>
      <c r="D3572" s="6" t="s">
        <v>15</v>
      </c>
      <c r="E3572" s="6" t="s">
        <v>121</v>
      </c>
      <c r="F3572" s="6" t="s">
        <v>122</v>
      </c>
      <c r="G3572" s="6" t="s">
        <v>19</v>
      </c>
      <c r="H3572" s="8">
        <v>0.4</v>
      </c>
      <c r="I3572" s="9">
        <v>2500</v>
      </c>
      <c r="J3572" s="10">
        <v>1000</v>
      </c>
      <c r="K3572" s="10">
        <v>400</v>
      </c>
      <c r="L3572" s="11">
        <v>0.4</v>
      </c>
      <c r="M3572" s="28">
        <v>600</v>
      </c>
    </row>
    <row r="3573" spans="1:13" ht="15.75" customHeight="1" x14ac:dyDescent="0.25">
      <c r="A3573" s="6" t="s">
        <v>14</v>
      </c>
      <c r="B3573" s="6">
        <v>1185732</v>
      </c>
      <c r="C3573" s="7">
        <v>44383</v>
      </c>
      <c r="D3573" s="6" t="s">
        <v>15</v>
      </c>
      <c r="E3573" s="6" t="s">
        <v>121</v>
      </c>
      <c r="F3573" s="6" t="s">
        <v>122</v>
      </c>
      <c r="G3573" s="6" t="s">
        <v>20</v>
      </c>
      <c r="H3573" s="8">
        <v>0.4</v>
      </c>
      <c r="I3573" s="9">
        <v>2000</v>
      </c>
      <c r="J3573" s="10">
        <v>800</v>
      </c>
      <c r="K3573" s="10">
        <v>320</v>
      </c>
      <c r="L3573" s="11">
        <v>0.4</v>
      </c>
      <c r="M3573" s="28">
        <v>480</v>
      </c>
    </row>
    <row r="3574" spans="1:13" ht="15.75" customHeight="1" x14ac:dyDescent="0.25">
      <c r="A3574" s="6" t="s">
        <v>14</v>
      </c>
      <c r="B3574" s="6">
        <v>1185732</v>
      </c>
      <c r="C3574" s="7">
        <v>44383</v>
      </c>
      <c r="D3574" s="6" t="s">
        <v>15</v>
      </c>
      <c r="E3574" s="6" t="s">
        <v>121</v>
      </c>
      <c r="F3574" s="6" t="s">
        <v>122</v>
      </c>
      <c r="G3574" s="6" t="s">
        <v>21</v>
      </c>
      <c r="H3574" s="8">
        <v>0.49999999999999994</v>
      </c>
      <c r="I3574" s="9">
        <v>2250</v>
      </c>
      <c r="J3574" s="10">
        <v>1124.9999999999998</v>
      </c>
      <c r="K3574" s="10">
        <v>337.49999999999994</v>
      </c>
      <c r="L3574" s="11">
        <v>0.3</v>
      </c>
      <c r="M3574" s="28">
        <v>787.49999999999977</v>
      </c>
    </row>
    <row r="3575" spans="1:13" ht="15.75" customHeight="1" x14ac:dyDescent="0.25">
      <c r="A3575" s="6" t="s">
        <v>14</v>
      </c>
      <c r="B3575" s="6">
        <v>1185732</v>
      </c>
      <c r="C3575" s="7">
        <v>44383</v>
      </c>
      <c r="D3575" s="6" t="s">
        <v>15</v>
      </c>
      <c r="E3575" s="6" t="s">
        <v>121</v>
      </c>
      <c r="F3575" s="6" t="s">
        <v>122</v>
      </c>
      <c r="G3575" s="6" t="s">
        <v>22</v>
      </c>
      <c r="H3575" s="8">
        <v>0.54999999999999993</v>
      </c>
      <c r="I3575" s="9">
        <v>4000</v>
      </c>
      <c r="J3575" s="10">
        <v>2199.9999999999995</v>
      </c>
      <c r="K3575" s="10">
        <v>879.99999999999989</v>
      </c>
      <c r="L3575" s="11">
        <v>0.4</v>
      </c>
      <c r="M3575" s="28">
        <v>1319.9999999999995</v>
      </c>
    </row>
    <row r="3576" spans="1:13" ht="15.75" customHeight="1" x14ac:dyDescent="0.25">
      <c r="A3576" s="6" t="s">
        <v>14</v>
      </c>
      <c r="B3576" s="6">
        <v>1185732</v>
      </c>
      <c r="C3576" s="7">
        <v>44415</v>
      </c>
      <c r="D3576" s="6" t="s">
        <v>15</v>
      </c>
      <c r="E3576" s="6" t="s">
        <v>121</v>
      </c>
      <c r="F3576" s="6" t="s">
        <v>122</v>
      </c>
      <c r="G3576" s="6" t="s">
        <v>17</v>
      </c>
      <c r="H3576" s="8">
        <v>0.49999999999999994</v>
      </c>
      <c r="I3576" s="9">
        <v>5500</v>
      </c>
      <c r="J3576" s="10">
        <v>2749.9999999999995</v>
      </c>
      <c r="K3576" s="10">
        <v>962.49999999999977</v>
      </c>
      <c r="L3576" s="11">
        <v>0.35</v>
      </c>
      <c r="M3576" s="28">
        <v>1787.4999999999998</v>
      </c>
    </row>
    <row r="3577" spans="1:13" ht="15.75" customHeight="1" x14ac:dyDescent="0.25">
      <c r="A3577" s="6" t="s">
        <v>14</v>
      </c>
      <c r="B3577" s="6">
        <v>1185732</v>
      </c>
      <c r="C3577" s="7">
        <v>44415</v>
      </c>
      <c r="D3577" s="6" t="s">
        <v>15</v>
      </c>
      <c r="E3577" s="6" t="s">
        <v>121</v>
      </c>
      <c r="F3577" s="6" t="s">
        <v>122</v>
      </c>
      <c r="G3577" s="6" t="s">
        <v>18</v>
      </c>
      <c r="H3577" s="8">
        <v>0.45</v>
      </c>
      <c r="I3577" s="9">
        <v>3250</v>
      </c>
      <c r="J3577" s="10">
        <v>1462.5</v>
      </c>
      <c r="K3577" s="10">
        <v>511.87499999999994</v>
      </c>
      <c r="L3577" s="11">
        <v>0.35</v>
      </c>
      <c r="M3577" s="28">
        <v>950.625</v>
      </c>
    </row>
    <row r="3578" spans="1:13" ht="15.75" customHeight="1" x14ac:dyDescent="0.25">
      <c r="A3578" s="6" t="s">
        <v>14</v>
      </c>
      <c r="B3578" s="6">
        <v>1185732</v>
      </c>
      <c r="C3578" s="7">
        <v>44415</v>
      </c>
      <c r="D3578" s="6" t="s">
        <v>15</v>
      </c>
      <c r="E3578" s="6" t="s">
        <v>121</v>
      </c>
      <c r="F3578" s="6" t="s">
        <v>122</v>
      </c>
      <c r="G3578" s="6" t="s">
        <v>19</v>
      </c>
      <c r="H3578" s="8">
        <v>0.4</v>
      </c>
      <c r="I3578" s="9">
        <v>2500</v>
      </c>
      <c r="J3578" s="10">
        <v>1000</v>
      </c>
      <c r="K3578" s="10">
        <v>400</v>
      </c>
      <c r="L3578" s="11">
        <v>0.4</v>
      </c>
      <c r="M3578" s="28">
        <v>600</v>
      </c>
    </row>
    <row r="3579" spans="1:13" ht="15.75" customHeight="1" x14ac:dyDescent="0.25">
      <c r="A3579" s="6" t="s">
        <v>14</v>
      </c>
      <c r="B3579" s="6">
        <v>1185732</v>
      </c>
      <c r="C3579" s="7">
        <v>44415</v>
      </c>
      <c r="D3579" s="6" t="s">
        <v>15</v>
      </c>
      <c r="E3579" s="6" t="s">
        <v>121</v>
      </c>
      <c r="F3579" s="6" t="s">
        <v>122</v>
      </c>
      <c r="G3579" s="6" t="s">
        <v>20</v>
      </c>
      <c r="H3579" s="8">
        <v>0.4</v>
      </c>
      <c r="I3579" s="9">
        <v>1500</v>
      </c>
      <c r="J3579" s="10">
        <v>600</v>
      </c>
      <c r="K3579" s="10">
        <v>240</v>
      </c>
      <c r="L3579" s="11">
        <v>0.4</v>
      </c>
      <c r="M3579" s="28">
        <v>360</v>
      </c>
    </row>
    <row r="3580" spans="1:13" ht="15.75" customHeight="1" x14ac:dyDescent="0.25">
      <c r="A3580" s="6" t="s">
        <v>14</v>
      </c>
      <c r="B3580" s="6">
        <v>1185732</v>
      </c>
      <c r="C3580" s="7">
        <v>44415</v>
      </c>
      <c r="D3580" s="6" t="s">
        <v>15</v>
      </c>
      <c r="E3580" s="6" t="s">
        <v>121</v>
      </c>
      <c r="F3580" s="6" t="s">
        <v>122</v>
      </c>
      <c r="G3580" s="6" t="s">
        <v>21</v>
      </c>
      <c r="H3580" s="8">
        <v>0.49999999999999994</v>
      </c>
      <c r="I3580" s="9">
        <v>1250</v>
      </c>
      <c r="J3580" s="10">
        <v>624.99999999999989</v>
      </c>
      <c r="K3580" s="10">
        <v>187.49999999999997</v>
      </c>
      <c r="L3580" s="11">
        <v>0.3</v>
      </c>
      <c r="M3580" s="28">
        <v>437.49999999999989</v>
      </c>
    </row>
    <row r="3581" spans="1:13" ht="15.75" customHeight="1" x14ac:dyDescent="0.25">
      <c r="A3581" s="6" t="s">
        <v>14</v>
      </c>
      <c r="B3581" s="6">
        <v>1185732</v>
      </c>
      <c r="C3581" s="7">
        <v>44415</v>
      </c>
      <c r="D3581" s="6" t="s">
        <v>15</v>
      </c>
      <c r="E3581" s="6" t="s">
        <v>121</v>
      </c>
      <c r="F3581" s="6" t="s">
        <v>122</v>
      </c>
      <c r="G3581" s="6" t="s">
        <v>22</v>
      </c>
      <c r="H3581" s="8">
        <v>0.54999999999999993</v>
      </c>
      <c r="I3581" s="9">
        <v>3000</v>
      </c>
      <c r="J3581" s="10">
        <v>1649.9999999999998</v>
      </c>
      <c r="K3581" s="10">
        <v>660</v>
      </c>
      <c r="L3581" s="11">
        <v>0.4</v>
      </c>
      <c r="M3581" s="28">
        <v>989.99999999999977</v>
      </c>
    </row>
    <row r="3582" spans="1:13" ht="15.75" customHeight="1" x14ac:dyDescent="0.25">
      <c r="A3582" s="6" t="s">
        <v>14</v>
      </c>
      <c r="B3582" s="6">
        <v>1185732</v>
      </c>
      <c r="C3582" s="7">
        <v>44445</v>
      </c>
      <c r="D3582" s="6" t="s">
        <v>15</v>
      </c>
      <c r="E3582" s="6" t="s">
        <v>121</v>
      </c>
      <c r="F3582" s="6" t="s">
        <v>122</v>
      </c>
      <c r="G3582" s="6" t="s">
        <v>17</v>
      </c>
      <c r="H3582" s="8">
        <v>0.49999999999999994</v>
      </c>
      <c r="I3582" s="9">
        <v>4250</v>
      </c>
      <c r="J3582" s="10">
        <v>2124.9999999999995</v>
      </c>
      <c r="K3582" s="10">
        <v>743.74999999999977</v>
      </c>
      <c r="L3582" s="11">
        <v>0.35</v>
      </c>
      <c r="M3582" s="28">
        <v>1381.2499999999998</v>
      </c>
    </row>
    <row r="3583" spans="1:13" ht="15.75" customHeight="1" x14ac:dyDescent="0.25">
      <c r="A3583" s="6" t="s">
        <v>14</v>
      </c>
      <c r="B3583" s="6">
        <v>1185732</v>
      </c>
      <c r="C3583" s="7">
        <v>44445</v>
      </c>
      <c r="D3583" s="6" t="s">
        <v>15</v>
      </c>
      <c r="E3583" s="6" t="s">
        <v>121</v>
      </c>
      <c r="F3583" s="6" t="s">
        <v>122</v>
      </c>
      <c r="G3583" s="6" t="s">
        <v>18</v>
      </c>
      <c r="H3583" s="8">
        <v>0.45</v>
      </c>
      <c r="I3583" s="9">
        <v>2250</v>
      </c>
      <c r="J3583" s="10">
        <v>1012.5</v>
      </c>
      <c r="K3583" s="10">
        <v>354.375</v>
      </c>
      <c r="L3583" s="11">
        <v>0.35</v>
      </c>
      <c r="M3583" s="28">
        <v>658.125</v>
      </c>
    </row>
    <row r="3584" spans="1:13" ht="15.75" customHeight="1" x14ac:dyDescent="0.25">
      <c r="A3584" s="6" t="s">
        <v>14</v>
      </c>
      <c r="B3584" s="6">
        <v>1185732</v>
      </c>
      <c r="C3584" s="7">
        <v>44445</v>
      </c>
      <c r="D3584" s="6" t="s">
        <v>15</v>
      </c>
      <c r="E3584" s="6" t="s">
        <v>121</v>
      </c>
      <c r="F3584" s="6" t="s">
        <v>122</v>
      </c>
      <c r="G3584" s="6" t="s">
        <v>19</v>
      </c>
      <c r="H3584" s="8">
        <v>0.4</v>
      </c>
      <c r="I3584" s="9">
        <v>1250</v>
      </c>
      <c r="J3584" s="10">
        <v>500</v>
      </c>
      <c r="K3584" s="10">
        <v>200</v>
      </c>
      <c r="L3584" s="11">
        <v>0.4</v>
      </c>
      <c r="M3584" s="28">
        <v>300</v>
      </c>
    </row>
    <row r="3585" spans="1:13" ht="15.75" customHeight="1" x14ac:dyDescent="0.25">
      <c r="A3585" s="6" t="s">
        <v>14</v>
      </c>
      <c r="B3585" s="6">
        <v>1185732</v>
      </c>
      <c r="C3585" s="7">
        <v>44445</v>
      </c>
      <c r="D3585" s="6" t="s">
        <v>15</v>
      </c>
      <c r="E3585" s="6" t="s">
        <v>121</v>
      </c>
      <c r="F3585" s="6" t="s">
        <v>122</v>
      </c>
      <c r="G3585" s="6" t="s">
        <v>20</v>
      </c>
      <c r="H3585" s="8">
        <v>0.4</v>
      </c>
      <c r="I3585" s="9">
        <v>1000</v>
      </c>
      <c r="J3585" s="10">
        <v>400</v>
      </c>
      <c r="K3585" s="10">
        <v>160</v>
      </c>
      <c r="L3585" s="11">
        <v>0.4</v>
      </c>
      <c r="M3585" s="28">
        <v>240</v>
      </c>
    </row>
    <row r="3586" spans="1:13" ht="15.75" customHeight="1" x14ac:dyDescent="0.25">
      <c r="A3586" s="6" t="s">
        <v>14</v>
      </c>
      <c r="B3586" s="6">
        <v>1185732</v>
      </c>
      <c r="C3586" s="7">
        <v>44445</v>
      </c>
      <c r="D3586" s="6" t="s">
        <v>15</v>
      </c>
      <c r="E3586" s="6" t="s">
        <v>121</v>
      </c>
      <c r="F3586" s="6" t="s">
        <v>122</v>
      </c>
      <c r="G3586" s="6" t="s">
        <v>21</v>
      </c>
      <c r="H3586" s="8">
        <v>0.49999999999999994</v>
      </c>
      <c r="I3586" s="9">
        <v>1000</v>
      </c>
      <c r="J3586" s="10">
        <v>499.99999999999994</v>
      </c>
      <c r="K3586" s="10">
        <v>149.99999999999997</v>
      </c>
      <c r="L3586" s="11">
        <v>0.3</v>
      </c>
      <c r="M3586" s="28">
        <v>350</v>
      </c>
    </row>
    <row r="3587" spans="1:13" ht="15.75" customHeight="1" x14ac:dyDescent="0.25">
      <c r="A3587" s="6" t="s">
        <v>14</v>
      </c>
      <c r="B3587" s="6">
        <v>1185732</v>
      </c>
      <c r="C3587" s="7">
        <v>44445</v>
      </c>
      <c r="D3587" s="6" t="s">
        <v>15</v>
      </c>
      <c r="E3587" s="6" t="s">
        <v>121</v>
      </c>
      <c r="F3587" s="6" t="s">
        <v>122</v>
      </c>
      <c r="G3587" s="6" t="s">
        <v>22</v>
      </c>
      <c r="H3587" s="8">
        <v>0.54999999999999993</v>
      </c>
      <c r="I3587" s="9">
        <v>2000</v>
      </c>
      <c r="J3587" s="10">
        <v>1099.9999999999998</v>
      </c>
      <c r="K3587" s="10">
        <v>439.99999999999994</v>
      </c>
      <c r="L3587" s="11">
        <v>0.4</v>
      </c>
      <c r="M3587" s="28">
        <v>659.99999999999977</v>
      </c>
    </row>
    <row r="3588" spans="1:13" ht="15.75" customHeight="1" x14ac:dyDescent="0.25">
      <c r="A3588" s="6" t="s">
        <v>14</v>
      </c>
      <c r="B3588" s="6">
        <v>1185732</v>
      </c>
      <c r="C3588" s="7">
        <v>44477</v>
      </c>
      <c r="D3588" s="6" t="s">
        <v>15</v>
      </c>
      <c r="E3588" s="6" t="s">
        <v>121</v>
      </c>
      <c r="F3588" s="6" t="s">
        <v>122</v>
      </c>
      <c r="G3588" s="6" t="s">
        <v>17</v>
      </c>
      <c r="H3588" s="8">
        <v>0.54999999999999993</v>
      </c>
      <c r="I3588" s="9">
        <v>3750</v>
      </c>
      <c r="J3588" s="10">
        <v>2062.4999999999995</v>
      </c>
      <c r="K3588" s="10">
        <v>721.87499999999977</v>
      </c>
      <c r="L3588" s="11">
        <v>0.35</v>
      </c>
      <c r="M3588" s="28">
        <v>1340.6249999999998</v>
      </c>
    </row>
    <row r="3589" spans="1:13" ht="15.75" customHeight="1" x14ac:dyDescent="0.25">
      <c r="A3589" s="6" t="s">
        <v>14</v>
      </c>
      <c r="B3589" s="6">
        <v>1185732</v>
      </c>
      <c r="C3589" s="7">
        <v>44477</v>
      </c>
      <c r="D3589" s="6" t="s">
        <v>15</v>
      </c>
      <c r="E3589" s="6" t="s">
        <v>121</v>
      </c>
      <c r="F3589" s="6" t="s">
        <v>122</v>
      </c>
      <c r="G3589" s="6" t="s">
        <v>18</v>
      </c>
      <c r="H3589" s="8">
        <v>0.5</v>
      </c>
      <c r="I3589" s="9">
        <v>2000</v>
      </c>
      <c r="J3589" s="10">
        <v>1000</v>
      </c>
      <c r="K3589" s="10">
        <v>350</v>
      </c>
      <c r="L3589" s="11">
        <v>0.35</v>
      </c>
      <c r="M3589" s="28">
        <v>650</v>
      </c>
    </row>
    <row r="3590" spans="1:13" ht="15.75" customHeight="1" x14ac:dyDescent="0.25">
      <c r="A3590" s="6" t="s">
        <v>14</v>
      </c>
      <c r="B3590" s="6">
        <v>1185732</v>
      </c>
      <c r="C3590" s="7">
        <v>44477</v>
      </c>
      <c r="D3590" s="6" t="s">
        <v>15</v>
      </c>
      <c r="E3590" s="6" t="s">
        <v>121</v>
      </c>
      <c r="F3590" s="6" t="s">
        <v>122</v>
      </c>
      <c r="G3590" s="6" t="s">
        <v>19</v>
      </c>
      <c r="H3590" s="8">
        <v>0.5</v>
      </c>
      <c r="I3590" s="9">
        <v>1000</v>
      </c>
      <c r="J3590" s="10">
        <v>500</v>
      </c>
      <c r="K3590" s="10">
        <v>200</v>
      </c>
      <c r="L3590" s="11">
        <v>0.4</v>
      </c>
      <c r="M3590" s="28">
        <v>300</v>
      </c>
    </row>
    <row r="3591" spans="1:13" ht="15.75" customHeight="1" x14ac:dyDescent="0.25">
      <c r="A3591" s="6" t="s">
        <v>14</v>
      </c>
      <c r="B3591" s="6">
        <v>1185732</v>
      </c>
      <c r="C3591" s="7">
        <v>44477</v>
      </c>
      <c r="D3591" s="6" t="s">
        <v>15</v>
      </c>
      <c r="E3591" s="6" t="s">
        <v>121</v>
      </c>
      <c r="F3591" s="6" t="s">
        <v>122</v>
      </c>
      <c r="G3591" s="6" t="s">
        <v>20</v>
      </c>
      <c r="H3591" s="8">
        <v>0.5</v>
      </c>
      <c r="I3591" s="9">
        <v>750</v>
      </c>
      <c r="J3591" s="10">
        <v>375</v>
      </c>
      <c r="K3591" s="10">
        <v>150</v>
      </c>
      <c r="L3591" s="11">
        <v>0.4</v>
      </c>
      <c r="M3591" s="28">
        <v>225</v>
      </c>
    </row>
    <row r="3592" spans="1:13" ht="15.75" customHeight="1" x14ac:dyDescent="0.25">
      <c r="A3592" s="6" t="s">
        <v>14</v>
      </c>
      <c r="B3592" s="6">
        <v>1185732</v>
      </c>
      <c r="C3592" s="7">
        <v>44477</v>
      </c>
      <c r="D3592" s="6" t="s">
        <v>15</v>
      </c>
      <c r="E3592" s="6" t="s">
        <v>121</v>
      </c>
      <c r="F3592" s="6" t="s">
        <v>122</v>
      </c>
      <c r="G3592" s="6" t="s">
        <v>21</v>
      </c>
      <c r="H3592" s="8">
        <v>0.6</v>
      </c>
      <c r="I3592" s="9">
        <v>750</v>
      </c>
      <c r="J3592" s="10">
        <v>450</v>
      </c>
      <c r="K3592" s="10">
        <v>135</v>
      </c>
      <c r="L3592" s="11">
        <v>0.3</v>
      </c>
      <c r="M3592" s="28">
        <v>315</v>
      </c>
    </row>
    <row r="3593" spans="1:13" ht="15.75" customHeight="1" x14ac:dyDescent="0.25">
      <c r="A3593" s="6" t="s">
        <v>14</v>
      </c>
      <c r="B3593" s="6">
        <v>1185732</v>
      </c>
      <c r="C3593" s="7">
        <v>44477</v>
      </c>
      <c r="D3593" s="6" t="s">
        <v>15</v>
      </c>
      <c r="E3593" s="6" t="s">
        <v>121</v>
      </c>
      <c r="F3593" s="6" t="s">
        <v>122</v>
      </c>
      <c r="G3593" s="6" t="s">
        <v>22</v>
      </c>
      <c r="H3593" s="8">
        <v>0.64999999999999991</v>
      </c>
      <c r="I3593" s="9">
        <v>2000</v>
      </c>
      <c r="J3593" s="10">
        <v>1299.9999999999998</v>
      </c>
      <c r="K3593" s="10">
        <v>519.99999999999989</v>
      </c>
      <c r="L3593" s="11">
        <v>0.4</v>
      </c>
      <c r="M3593" s="28">
        <v>779.99999999999989</v>
      </c>
    </row>
    <row r="3594" spans="1:13" ht="15.75" customHeight="1" x14ac:dyDescent="0.25">
      <c r="A3594" s="6" t="s">
        <v>14</v>
      </c>
      <c r="B3594" s="6">
        <v>1185732</v>
      </c>
      <c r="C3594" s="7">
        <v>44507</v>
      </c>
      <c r="D3594" s="6" t="s">
        <v>15</v>
      </c>
      <c r="E3594" s="6" t="s">
        <v>121</v>
      </c>
      <c r="F3594" s="6" t="s">
        <v>122</v>
      </c>
      <c r="G3594" s="6" t="s">
        <v>17</v>
      </c>
      <c r="H3594" s="8">
        <v>0.6</v>
      </c>
      <c r="I3594" s="9">
        <v>3500</v>
      </c>
      <c r="J3594" s="10">
        <v>2100</v>
      </c>
      <c r="K3594" s="10">
        <v>735</v>
      </c>
      <c r="L3594" s="11">
        <v>0.35</v>
      </c>
      <c r="M3594" s="28">
        <v>1365</v>
      </c>
    </row>
    <row r="3595" spans="1:13" ht="15.75" customHeight="1" x14ac:dyDescent="0.25">
      <c r="A3595" s="6" t="s">
        <v>14</v>
      </c>
      <c r="B3595" s="6">
        <v>1185732</v>
      </c>
      <c r="C3595" s="7">
        <v>44507</v>
      </c>
      <c r="D3595" s="6" t="s">
        <v>15</v>
      </c>
      <c r="E3595" s="6" t="s">
        <v>121</v>
      </c>
      <c r="F3595" s="6" t="s">
        <v>122</v>
      </c>
      <c r="G3595" s="6" t="s">
        <v>18</v>
      </c>
      <c r="H3595" s="8">
        <v>0.5</v>
      </c>
      <c r="I3595" s="9">
        <v>2250</v>
      </c>
      <c r="J3595" s="10">
        <v>1125</v>
      </c>
      <c r="K3595" s="10">
        <v>393.75</v>
      </c>
      <c r="L3595" s="11">
        <v>0.35</v>
      </c>
      <c r="M3595" s="28">
        <v>731.25</v>
      </c>
    </row>
    <row r="3596" spans="1:13" ht="15.75" customHeight="1" x14ac:dyDescent="0.25">
      <c r="A3596" s="6" t="s">
        <v>14</v>
      </c>
      <c r="B3596" s="6">
        <v>1185732</v>
      </c>
      <c r="C3596" s="7">
        <v>44507</v>
      </c>
      <c r="D3596" s="6" t="s">
        <v>15</v>
      </c>
      <c r="E3596" s="6" t="s">
        <v>121</v>
      </c>
      <c r="F3596" s="6" t="s">
        <v>122</v>
      </c>
      <c r="G3596" s="6" t="s">
        <v>19</v>
      </c>
      <c r="H3596" s="8">
        <v>0.5</v>
      </c>
      <c r="I3596" s="9">
        <v>2200</v>
      </c>
      <c r="J3596" s="10">
        <v>1100</v>
      </c>
      <c r="K3596" s="10">
        <v>440</v>
      </c>
      <c r="L3596" s="11">
        <v>0.4</v>
      </c>
      <c r="M3596" s="28">
        <v>660</v>
      </c>
    </row>
    <row r="3597" spans="1:13" ht="15.75" customHeight="1" x14ac:dyDescent="0.25">
      <c r="A3597" s="6" t="s">
        <v>14</v>
      </c>
      <c r="B3597" s="6">
        <v>1185732</v>
      </c>
      <c r="C3597" s="7">
        <v>44507</v>
      </c>
      <c r="D3597" s="6" t="s">
        <v>15</v>
      </c>
      <c r="E3597" s="6" t="s">
        <v>121</v>
      </c>
      <c r="F3597" s="6" t="s">
        <v>122</v>
      </c>
      <c r="G3597" s="6" t="s">
        <v>20</v>
      </c>
      <c r="H3597" s="8">
        <v>0.5</v>
      </c>
      <c r="I3597" s="9">
        <v>2000</v>
      </c>
      <c r="J3597" s="10">
        <v>1000</v>
      </c>
      <c r="K3597" s="10">
        <v>400</v>
      </c>
      <c r="L3597" s="11">
        <v>0.4</v>
      </c>
      <c r="M3597" s="28">
        <v>600</v>
      </c>
    </row>
    <row r="3598" spans="1:13" ht="15.75" customHeight="1" x14ac:dyDescent="0.25">
      <c r="A3598" s="6" t="s">
        <v>14</v>
      </c>
      <c r="B3598" s="6">
        <v>1185732</v>
      </c>
      <c r="C3598" s="7">
        <v>44507</v>
      </c>
      <c r="D3598" s="6" t="s">
        <v>15</v>
      </c>
      <c r="E3598" s="6" t="s">
        <v>121</v>
      </c>
      <c r="F3598" s="6" t="s">
        <v>122</v>
      </c>
      <c r="G3598" s="6" t="s">
        <v>21</v>
      </c>
      <c r="H3598" s="8">
        <v>0.6</v>
      </c>
      <c r="I3598" s="9">
        <v>1750</v>
      </c>
      <c r="J3598" s="10">
        <v>1050</v>
      </c>
      <c r="K3598" s="10">
        <v>315</v>
      </c>
      <c r="L3598" s="11">
        <v>0.3</v>
      </c>
      <c r="M3598" s="28">
        <v>735</v>
      </c>
    </row>
    <row r="3599" spans="1:13" ht="15.75" customHeight="1" x14ac:dyDescent="0.25">
      <c r="A3599" s="6" t="s">
        <v>14</v>
      </c>
      <c r="B3599" s="6">
        <v>1185732</v>
      </c>
      <c r="C3599" s="7">
        <v>44507</v>
      </c>
      <c r="D3599" s="6" t="s">
        <v>15</v>
      </c>
      <c r="E3599" s="6" t="s">
        <v>121</v>
      </c>
      <c r="F3599" s="6" t="s">
        <v>122</v>
      </c>
      <c r="G3599" s="6" t="s">
        <v>22</v>
      </c>
      <c r="H3599" s="8">
        <v>0.64999999999999991</v>
      </c>
      <c r="I3599" s="9">
        <v>2750</v>
      </c>
      <c r="J3599" s="10">
        <v>1787.4999999999998</v>
      </c>
      <c r="K3599" s="10">
        <v>715</v>
      </c>
      <c r="L3599" s="11">
        <v>0.4</v>
      </c>
      <c r="M3599" s="28">
        <v>1072.4999999999998</v>
      </c>
    </row>
    <row r="3600" spans="1:13" ht="15.75" customHeight="1" x14ac:dyDescent="0.25">
      <c r="A3600" s="6" t="s">
        <v>14</v>
      </c>
      <c r="B3600" s="6">
        <v>1185732</v>
      </c>
      <c r="C3600" s="7">
        <v>44536</v>
      </c>
      <c r="D3600" s="6" t="s">
        <v>15</v>
      </c>
      <c r="E3600" s="6" t="s">
        <v>121</v>
      </c>
      <c r="F3600" s="6" t="s">
        <v>122</v>
      </c>
      <c r="G3600" s="6" t="s">
        <v>17</v>
      </c>
      <c r="H3600" s="8">
        <v>0.6</v>
      </c>
      <c r="I3600" s="9">
        <v>5000</v>
      </c>
      <c r="J3600" s="10">
        <v>3000</v>
      </c>
      <c r="K3600" s="10">
        <v>1050</v>
      </c>
      <c r="L3600" s="11">
        <v>0.35</v>
      </c>
      <c r="M3600" s="28">
        <v>1950</v>
      </c>
    </row>
    <row r="3601" spans="1:13" ht="15.75" customHeight="1" x14ac:dyDescent="0.25">
      <c r="A3601" s="6" t="s">
        <v>14</v>
      </c>
      <c r="B3601" s="6">
        <v>1185732</v>
      </c>
      <c r="C3601" s="7">
        <v>44536</v>
      </c>
      <c r="D3601" s="6" t="s">
        <v>15</v>
      </c>
      <c r="E3601" s="6" t="s">
        <v>121</v>
      </c>
      <c r="F3601" s="6" t="s">
        <v>122</v>
      </c>
      <c r="G3601" s="6" t="s">
        <v>18</v>
      </c>
      <c r="H3601" s="8">
        <v>0.5</v>
      </c>
      <c r="I3601" s="9">
        <v>3000</v>
      </c>
      <c r="J3601" s="10">
        <v>1500</v>
      </c>
      <c r="K3601" s="10">
        <v>525</v>
      </c>
      <c r="L3601" s="11">
        <v>0.35</v>
      </c>
      <c r="M3601" s="28">
        <v>975</v>
      </c>
    </row>
    <row r="3602" spans="1:13" ht="15.75" customHeight="1" x14ac:dyDescent="0.25">
      <c r="A3602" s="6" t="s">
        <v>14</v>
      </c>
      <c r="B3602" s="6">
        <v>1185732</v>
      </c>
      <c r="C3602" s="7">
        <v>44536</v>
      </c>
      <c r="D3602" s="6" t="s">
        <v>15</v>
      </c>
      <c r="E3602" s="6" t="s">
        <v>121</v>
      </c>
      <c r="F3602" s="6" t="s">
        <v>122</v>
      </c>
      <c r="G3602" s="6" t="s">
        <v>19</v>
      </c>
      <c r="H3602" s="8">
        <v>0.5</v>
      </c>
      <c r="I3602" s="9">
        <v>2750</v>
      </c>
      <c r="J3602" s="10">
        <v>1375</v>
      </c>
      <c r="K3602" s="10">
        <v>550</v>
      </c>
      <c r="L3602" s="11">
        <v>0.4</v>
      </c>
      <c r="M3602" s="28">
        <v>825</v>
      </c>
    </row>
    <row r="3603" spans="1:13" ht="15.75" customHeight="1" x14ac:dyDescent="0.25">
      <c r="A3603" s="6" t="s">
        <v>14</v>
      </c>
      <c r="B3603" s="6">
        <v>1185732</v>
      </c>
      <c r="C3603" s="7">
        <v>44536</v>
      </c>
      <c r="D3603" s="6" t="s">
        <v>15</v>
      </c>
      <c r="E3603" s="6" t="s">
        <v>121</v>
      </c>
      <c r="F3603" s="6" t="s">
        <v>122</v>
      </c>
      <c r="G3603" s="6" t="s">
        <v>20</v>
      </c>
      <c r="H3603" s="8">
        <v>0.5</v>
      </c>
      <c r="I3603" s="9">
        <v>2250</v>
      </c>
      <c r="J3603" s="10">
        <v>1125</v>
      </c>
      <c r="K3603" s="10">
        <v>450</v>
      </c>
      <c r="L3603" s="11">
        <v>0.4</v>
      </c>
      <c r="M3603" s="28">
        <v>675</v>
      </c>
    </row>
    <row r="3604" spans="1:13" ht="15.75" customHeight="1" x14ac:dyDescent="0.25">
      <c r="A3604" s="6" t="s">
        <v>14</v>
      </c>
      <c r="B3604" s="6">
        <v>1185732</v>
      </c>
      <c r="C3604" s="7">
        <v>44536</v>
      </c>
      <c r="D3604" s="6" t="s">
        <v>15</v>
      </c>
      <c r="E3604" s="6" t="s">
        <v>121</v>
      </c>
      <c r="F3604" s="6" t="s">
        <v>122</v>
      </c>
      <c r="G3604" s="6" t="s">
        <v>21</v>
      </c>
      <c r="H3604" s="8">
        <v>0.6</v>
      </c>
      <c r="I3604" s="9">
        <v>2250</v>
      </c>
      <c r="J3604" s="10">
        <v>1350</v>
      </c>
      <c r="K3604" s="10">
        <v>405</v>
      </c>
      <c r="L3604" s="11">
        <v>0.3</v>
      </c>
      <c r="M3604" s="28">
        <v>945</v>
      </c>
    </row>
    <row r="3605" spans="1:13" ht="15.75" customHeight="1" x14ac:dyDescent="0.25">
      <c r="A3605" s="6" t="s">
        <v>14</v>
      </c>
      <c r="B3605" s="6">
        <v>1185732</v>
      </c>
      <c r="C3605" s="7">
        <v>44536</v>
      </c>
      <c r="D3605" s="6" t="s">
        <v>15</v>
      </c>
      <c r="E3605" s="6" t="s">
        <v>121</v>
      </c>
      <c r="F3605" s="6" t="s">
        <v>122</v>
      </c>
      <c r="G3605" s="6" t="s">
        <v>22</v>
      </c>
      <c r="H3605" s="8">
        <v>0.64999999999999991</v>
      </c>
      <c r="I3605" s="9">
        <v>3250</v>
      </c>
      <c r="J3605" s="10">
        <v>2112.4999999999995</v>
      </c>
      <c r="K3605" s="10">
        <v>844.99999999999989</v>
      </c>
      <c r="L3605" s="11">
        <v>0.4</v>
      </c>
      <c r="M3605" s="28">
        <v>1267.4999999999995</v>
      </c>
    </row>
    <row r="3606" spans="1:13" ht="15.75" customHeight="1" x14ac:dyDescent="0.25">
      <c r="A3606" s="6" t="s">
        <v>14</v>
      </c>
      <c r="B3606" s="6">
        <v>1185732</v>
      </c>
      <c r="C3606" s="7">
        <v>44213</v>
      </c>
      <c r="D3606" s="6" t="s">
        <v>15</v>
      </c>
      <c r="E3606" s="6" t="s">
        <v>123</v>
      </c>
      <c r="F3606" s="6" t="s">
        <v>124</v>
      </c>
      <c r="G3606" s="6" t="s">
        <v>17</v>
      </c>
      <c r="H3606" s="8">
        <v>0.4</v>
      </c>
      <c r="I3606" s="9">
        <v>4500</v>
      </c>
      <c r="J3606" s="10">
        <v>1800</v>
      </c>
      <c r="K3606" s="10">
        <v>540</v>
      </c>
      <c r="L3606" s="11">
        <v>0.3</v>
      </c>
      <c r="M3606" s="28">
        <v>1260</v>
      </c>
    </row>
    <row r="3607" spans="1:13" ht="15.75" customHeight="1" x14ac:dyDescent="0.25">
      <c r="A3607" s="6" t="s">
        <v>14</v>
      </c>
      <c r="B3607" s="6">
        <v>1185732</v>
      </c>
      <c r="C3607" s="7">
        <v>44213</v>
      </c>
      <c r="D3607" s="6" t="s">
        <v>15</v>
      </c>
      <c r="E3607" s="6" t="s">
        <v>123</v>
      </c>
      <c r="F3607" s="6" t="s">
        <v>124</v>
      </c>
      <c r="G3607" s="6" t="s">
        <v>18</v>
      </c>
      <c r="H3607" s="8">
        <v>0.4</v>
      </c>
      <c r="I3607" s="9">
        <v>2500</v>
      </c>
      <c r="J3607" s="10">
        <v>1000</v>
      </c>
      <c r="K3607" s="10">
        <v>300</v>
      </c>
      <c r="L3607" s="11">
        <v>0.3</v>
      </c>
      <c r="M3607" s="28">
        <v>700</v>
      </c>
    </row>
    <row r="3608" spans="1:13" ht="15.75" customHeight="1" x14ac:dyDescent="0.25">
      <c r="A3608" s="6" t="s">
        <v>14</v>
      </c>
      <c r="B3608" s="6">
        <v>1185732</v>
      </c>
      <c r="C3608" s="7">
        <v>44213</v>
      </c>
      <c r="D3608" s="6" t="s">
        <v>15</v>
      </c>
      <c r="E3608" s="6" t="s">
        <v>123</v>
      </c>
      <c r="F3608" s="6" t="s">
        <v>124</v>
      </c>
      <c r="G3608" s="6" t="s">
        <v>19</v>
      </c>
      <c r="H3608" s="8">
        <v>0.30000000000000004</v>
      </c>
      <c r="I3608" s="9">
        <v>2500</v>
      </c>
      <c r="J3608" s="10">
        <v>750.00000000000011</v>
      </c>
      <c r="K3608" s="10">
        <v>187.50000000000003</v>
      </c>
      <c r="L3608" s="11">
        <v>0.25</v>
      </c>
      <c r="M3608" s="28">
        <v>562.50000000000011</v>
      </c>
    </row>
    <row r="3609" spans="1:13" ht="15.75" customHeight="1" x14ac:dyDescent="0.25">
      <c r="A3609" s="6" t="s">
        <v>14</v>
      </c>
      <c r="B3609" s="6">
        <v>1185732</v>
      </c>
      <c r="C3609" s="7">
        <v>44213</v>
      </c>
      <c r="D3609" s="6" t="s">
        <v>15</v>
      </c>
      <c r="E3609" s="6" t="s">
        <v>123</v>
      </c>
      <c r="F3609" s="6" t="s">
        <v>124</v>
      </c>
      <c r="G3609" s="6" t="s">
        <v>20</v>
      </c>
      <c r="H3609" s="8">
        <v>0.35</v>
      </c>
      <c r="I3609" s="9">
        <v>1000</v>
      </c>
      <c r="J3609" s="10">
        <v>350</v>
      </c>
      <c r="K3609" s="10">
        <v>87.5</v>
      </c>
      <c r="L3609" s="11">
        <v>0.25</v>
      </c>
      <c r="M3609" s="28">
        <v>262.5</v>
      </c>
    </row>
    <row r="3610" spans="1:13" ht="15.75" customHeight="1" x14ac:dyDescent="0.25">
      <c r="A3610" s="6" t="s">
        <v>14</v>
      </c>
      <c r="B3610" s="6">
        <v>1185732</v>
      </c>
      <c r="C3610" s="7">
        <v>44213</v>
      </c>
      <c r="D3610" s="6" t="s">
        <v>15</v>
      </c>
      <c r="E3610" s="6" t="s">
        <v>123</v>
      </c>
      <c r="F3610" s="6" t="s">
        <v>124</v>
      </c>
      <c r="G3610" s="6" t="s">
        <v>21</v>
      </c>
      <c r="H3610" s="8">
        <v>0.5</v>
      </c>
      <c r="I3610" s="9">
        <v>1500</v>
      </c>
      <c r="J3610" s="10">
        <v>750</v>
      </c>
      <c r="K3610" s="10">
        <v>187.5</v>
      </c>
      <c r="L3610" s="11">
        <v>0.25</v>
      </c>
      <c r="M3610" s="28">
        <v>562.5</v>
      </c>
    </row>
    <row r="3611" spans="1:13" ht="15.75" customHeight="1" x14ac:dyDescent="0.25">
      <c r="A3611" s="6" t="s">
        <v>14</v>
      </c>
      <c r="B3611" s="6">
        <v>1185732</v>
      </c>
      <c r="C3611" s="7">
        <v>44213</v>
      </c>
      <c r="D3611" s="6" t="s">
        <v>15</v>
      </c>
      <c r="E3611" s="6" t="s">
        <v>123</v>
      </c>
      <c r="F3611" s="6" t="s">
        <v>124</v>
      </c>
      <c r="G3611" s="6" t="s">
        <v>22</v>
      </c>
      <c r="H3611" s="8">
        <v>0.4</v>
      </c>
      <c r="I3611" s="9">
        <v>2500</v>
      </c>
      <c r="J3611" s="10">
        <v>1000</v>
      </c>
      <c r="K3611" s="10">
        <v>300</v>
      </c>
      <c r="L3611" s="11">
        <v>0.3</v>
      </c>
      <c r="M3611" s="28">
        <v>700</v>
      </c>
    </row>
    <row r="3612" spans="1:13" ht="15.75" customHeight="1" x14ac:dyDescent="0.25">
      <c r="A3612" s="6" t="s">
        <v>14</v>
      </c>
      <c r="B3612" s="6">
        <v>1185732</v>
      </c>
      <c r="C3612" s="7">
        <v>44242</v>
      </c>
      <c r="D3612" s="6" t="s">
        <v>15</v>
      </c>
      <c r="E3612" s="6" t="s">
        <v>123</v>
      </c>
      <c r="F3612" s="6" t="s">
        <v>124</v>
      </c>
      <c r="G3612" s="6" t="s">
        <v>17</v>
      </c>
      <c r="H3612" s="8">
        <v>0.4</v>
      </c>
      <c r="I3612" s="9">
        <v>5000</v>
      </c>
      <c r="J3612" s="10">
        <v>2000</v>
      </c>
      <c r="K3612" s="10">
        <v>600</v>
      </c>
      <c r="L3612" s="11">
        <v>0.3</v>
      </c>
      <c r="M3612" s="28">
        <v>1400</v>
      </c>
    </row>
    <row r="3613" spans="1:13" ht="15.75" customHeight="1" x14ac:dyDescent="0.25">
      <c r="A3613" s="6" t="s">
        <v>14</v>
      </c>
      <c r="B3613" s="6">
        <v>1185732</v>
      </c>
      <c r="C3613" s="7">
        <v>44242</v>
      </c>
      <c r="D3613" s="6" t="s">
        <v>15</v>
      </c>
      <c r="E3613" s="6" t="s">
        <v>123</v>
      </c>
      <c r="F3613" s="6" t="s">
        <v>124</v>
      </c>
      <c r="G3613" s="6" t="s">
        <v>18</v>
      </c>
      <c r="H3613" s="8">
        <v>0.4</v>
      </c>
      <c r="I3613" s="9">
        <v>1500</v>
      </c>
      <c r="J3613" s="10">
        <v>600</v>
      </c>
      <c r="K3613" s="10">
        <v>180</v>
      </c>
      <c r="L3613" s="11">
        <v>0.3</v>
      </c>
      <c r="M3613" s="28">
        <v>420</v>
      </c>
    </row>
    <row r="3614" spans="1:13" ht="15.75" customHeight="1" x14ac:dyDescent="0.25">
      <c r="A3614" s="6" t="s">
        <v>14</v>
      </c>
      <c r="B3614" s="6">
        <v>1185732</v>
      </c>
      <c r="C3614" s="7">
        <v>44242</v>
      </c>
      <c r="D3614" s="6" t="s">
        <v>15</v>
      </c>
      <c r="E3614" s="6" t="s">
        <v>123</v>
      </c>
      <c r="F3614" s="6" t="s">
        <v>124</v>
      </c>
      <c r="G3614" s="6" t="s">
        <v>19</v>
      </c>
      <c r="H3614" s="8">
        <v>0.30000000000000004</v>
      </c>
      <c r="I3614" s="9">
        <v>2000</v>
      </c>
      <c r="J3614" s="10">
        <v>600.00000000000011</v>
      </c>
      <c r="K3614" s="10">
        <v>150.00000000000003</v>
      </c>
      <c r="L3614" s="11">
        <v>0.25</v>
      </c>
      <c r="M3614" s="28">
        <v>450.00000000000011</v>
      </c>
    </row>
    <row r="3615" spans="1:13" ht="15.75" customHeight="1" x14ac:dyDescent="0.25">
      <c r="A3615" s="6" t="s">
        <v>14</v>
      </c>
      <c r="B3615" s="6">
        <v>1185732</v>
      </c>
      <c r="C3615" s="7">
        <v>44242</v>
      </c>
      <c r="D3615" s="6" t="s">
        <v>15</v>
      </c>
      <c r="E3615" s="6" t="s">
        <v>123</v>
      </c>
      <c r="F3615" s="6" t="s">
        <v>124</v>
      </c>
      <c r="G3615" s="6" t="s">
        <v>20</v>
      </c>
      <c r="H3615" s="8">
        <v>0.35</v>
      </c>
      <c r="I3615" s="9">
        <v>2500</v>
      </c>
      <c r="J3615" s="10">
        <v>875</v>
      </c>
      <c r="K3615" s="10">
        <v>218.75</v>
      </c>
      <c r="L3615" s="11">
        <v>0.25</v>
      </c>
      <c r="M3615" s="28">
        <v>656.25</v>
      </c>
    </row>
    <row r="3616" spans="1:13" ht="15.75" customHeight="1" x14ac:dyDescent="0.25">
      <c r="A3616" s="6" t="s">
        <v>14</v>
      </c>
      <c r="B3616" s="6">
        <v>1185732</v>
      </c>
      <c r="C3616" s="7">
        <v>44242</v>
      </c>
      <c r="D3616" s="6" t="s">
        <v>15</v>
      </c>
      <c r="E3616" s="6" t="s">
        <v>123</v>
      </c>
      <c r="F3616" s="6" t="s">
        <v>124</v>
      </c>
      <c r="G3616" s="6" t="s">
        <v>21</v>
      </c>
      <c r="H3616" s="8">
        <v>0.5</v>
      </c>
      <c r="I3616" s="9">
        <v>1500</v>
      </c>
      <c r="J3616" s="10">
        <v>750</v>
      </c>
      <c r="K3616" s="10">
        <v>187.5</v>
      </c>
      <c r="L3616" s="11">
        <v>0.25</v>
      </c>
      <c r="M3616" s="28">
        <v>562.5</v>
      </c>
    </row>
    <row r="3617" spans="1:13" ht="15.75" customHeight="1" x14ac:dyDescent="0.25">
      <c r="A3617" s="6" t="s">
        <v>14</v>
      </c>
      <c r="B3617" s="6">
        <v>1185732</v>
      </c>
      <c r="C3617" s="7">
        <v>44242</v>
      </c>
      <c r="D3617" s="6" t="s">
        <v>15</v>
      </c>
      <c r="E3617" s="6" t="s">
        <v>123</v>
      </c>
      <c r="F3617" s="6" t="s">
        <v>124</v>
      </c>
      <c r="G3617" s="6" t="s">
        <v>22</v>
      </c>
      <c r="H3617" s="8">
        <v>0.4</v>
      </c>
      <c r="I3617" s="9">
        <v>2500</v>
      </c>
      <c r="J3617" s="10">
        <v>1000</v>
      </c>
      <c r="K3617" s="10">
        <v>300</v>
      </c>
      <c r="L3617" s="11">
        <v>0.3</v>
      </c>
      <c r="M3617" s="28">
        <v>700</v>
      </c>
    </row>
    <row r="3618" spans="1:13" ht="15.75" customHeight="1" x14ac:dyDescent="0.25">
      <c r="A3618" s="6" t="s">
        <v>14</v>
      </c>
      <c r="B3618" s="6">
        <v>1185732</v>
      </c>
      <c r="C3618" s="7">
        <v>44268</v>
      </c>
      <c r="D3618" s="6" t="s">
        <v>15</v>
      </c>
      <c r="E3618" s="6" t="s">
        <v>123</v>
      </c>
      <c r="F3618" s="6" t="s">
        <v>124</v>
      </c>
      <c r="G3618" s="6" t="s">
        <v>17</v>
      </c>
      <c r="H3618" s="8">
        <v>0.4</v>
      </c>
      <c r="I3618" s="9">
        <v>4700</v>
      </c>
      <c r="J3618" s="10">
        <v>1880</v>
      </c>
      <c r="K3618" s="10">
        <v>564</v>
      </c>
      <c r="L3618" s="11">
        <v>0.3</v>
      </c>
      <c r="M3618" s="28">
        <v>1316</v>
      </c>
    </row>
    <row r="3619" spans="1:13" ht="15.75" customHeight="1" x14ac:dyDescent="0.25">
      <c r="A3619" s="6" t="s">
        <v>14</v>
      </c>
      <c r="B3619" s="6">
        <v>1185732</v>
      </c>
      <c r="C3619" s="7">
        <v>44268</v>
      </c>
      <c r="D3619" s="6" t="s">
        <v>15</v>
      </c>
      <c r="E3619" s="6" t="s">
        <v>123</v>
      </c>
      <c r="F3619" s="6" t="s">
        <v>124</v>
      </c>
      <c r="G3619" s="6" t="s">
        <v>18</v>
      </c>
      <c r="H3619" s="8">
        <v>0.4</v>
      </c>
      <c r="I3619" s="9">
        <v>1750</v>
      </c>
      <c r="J3619" s="10">
        <v>700</v>
      </c>
      <c r="K3619" s="10">
        <v>210</v>
      </c>
      <c r="L3619" s="11">
        <v>0.3</v>
      </c>
      <c r="M3619" s="28">
        <v>490</v>
      </c>
    </row>
    <row r="3620" spans="1:13" ht="15.75" customHeight="1" x14ac:dyDescent="0.25">
      <c r="A3620" s="6" t="s">
        <v>14</v>
      </c>
      <c r="B3620" s="6">
        <v>1185732</v>
      </c>
      <c r="C3620" s="7">
        <v>44268</v>
      </c>
      <c r="D3620" s="6" t="s">
        <v>15</v>
      </c>
      <c r="E3620" s="6" t="s">
        <v>123</v>
      </c>
      <c r="F3620" s="6" t="s">
        <v>124</v>
      </c>
      <c r="G3620" s="6" t="s">
        <v>19</v>
      </c>
      <c r="H3620" s="8">
        <v>0.30000000000000004</v>
      </c>
      <c r="I3620" s="9">
        <v>2000</v>
      </c>
      <c r="J3620" s="10">
        <v>600.00000000000011</v>
      </c>
      <c r="K3620" s="10">
        <v>150.00000000000003</v>
      </c>
      <c r="L3620" s="11">
        <v>0.25</v>
      </c>
      <c r="M3620" s="28">
        <v>450.00000000000011</v>
      </c>
    </row>
    <row r="3621" spans="1:13" ht="15.75" customHeight="1" x14ac:dyDescent="0.25">
      <c r="A3621" s="6" t="s">
        <v>14</v>
      </c>
      <c r="B3621" s="6">
        <v>1185732</v>
      </c>
      <c r="C3621" s="7">
        <v>44268</v>
      </c>
      <c r="D3621" s="6" t="s">
        <v>15</v>
      </c>
      <c r="E3621" s="6" t="s">
        <v>123</v>
      </c>
      <c r="F3621" s="6" t="s">
        <v>124</v>
      </c>
      <c r="G3621" s="6" t="s">
        <v>20</v>
      </c>
      <c r="H3621" s="8">
        <v>0.35</v>
      </c>
      <c r="I3621" s="9">
        <v>3000</v>
      </c>
      <c r="J3621" s="10">
        <v>1050</v>
      </c>
      <c r="K3621" s="10">
        <v>262.5</v>
      </c>
      <c r="L3621" s="11">
        <v>0.25</v>
      </c>
      <c r="M3621" s="28">
        <v>787.5</v>
      </c>
    </row>
    <row r="3622" spans="1:13" ht="15.75" customHeight="1" x14ac:dyDescent="0.25">
      <c r="A3622" s="6" t="s">
        <v>14</v>
      </c>
      <c r="B3622" s="6">
        <v>1185732</v>
      </c>
      <c r="C3622" s="7">
        <v>44268</v>
      </c>
      <c r="D3622" s="6" t="s">
        <v>15</v>
      </c>
      <c r="E3622" s="6" t="s">
        <v>123</v>
      </c>
      <c r="F3622" s="6" t="s">
        <v>124</v>
      </c>
      <c r="G3622" s="6" t="s">
        <v>21</v>
      </c>
      <c r="H3622" s="8">
        <v>0.5</v>
      </c>
      <c r="I3622" s="9">
        <v>1000</v>
      </c>
      <c r="J3622" s="10">
        <v>500</v>
      </c>
      <c r="K3622" s="10">
        <v>125</v>
      </c>
      <c r="L3622" s="11">
        <v>0.25</v>
      </c>
      <c r="M3622" s="28">
        <v>375</v>
      </c>
    </row>
    <row r="3623" spans="1:13" ht="15.75" customHeight="1" x14ac:dyDescent="0.25">
      <c r="A3623" s="6" t="s">
        <v>14</v>
      </c>
      <c r="B3623" s="6">
        <v>1185732</v>
      </c>
      <c r="C3623" s="7">
        <v>44268</v>
      </c>
      <c r="D3623" s="6" t="s">
        <v>15</v>
      </c>
      <c r="E3623" s="6" t="s">
        <v>123</v>
      </c>
      <c r="F3623" s="6" t="s">
        <v>124</v>
      </c>
      <c r="G3623" s="6" t="s">
        <v>22</v>
      </c>
      <c r="H3623" s="8">
        <v>0.4</v>
      </c>
      <c r="I3623" s="9">
        <v>2000</v>
      </c>
      <c r="J3623" s="10">
        <v>800</v>
      </c>
      <c r="K3623" s="10">
        <v>240</v>
      </c>
      <c r="L3623" s="11">
        <v>0.3</v>
      </c>
      <c r="M3623" s="28">
        <v>560</v>
      </c>
    </row>
    <row r="3624" spans="1:13" ht="15.75" customHeight="1" x14ac:dyDescent="0.25">
      <c r="A3624" s="6" t="s">
        <v>14</v>
      </c>
      <c r="B3624" s="6">
        <v>1185732</v>
      </c>
      <c r="C3624" s="7">
        <v>44300</v>
      </c>
      <c r="D3624" s="6" t="s">
        <v>15</v>
      </c>
      <c r="E3624" s="6" t="s">
        <v>123</v>
      </c>
      <c r="F3624" s="6" t="s">
        <v>124</v>
      </c>
      <c r="G3624" s="6" t="s">
        <v>17</v>
      </c>
      <c r="H3624" s="8">
        <v>0.4</v>
      </c>
      <c r="I3624" s="9">
        <v>4500</v>
      </c>
      <c r="J3624" s="10">
        <v>1800</v>
      </c>
      <c r="K3624" s="10">
        <v>540</v>
      </c>
      <c r="L3624" s="11">
        <v>0.3</v>
      </c>
      <c r="M3624" s="28">
        <v>1260</v>
      </c>
    </row>
    <row r="3625" spans="1:13" ht="15.75" customHeight="1" x14ac:dyDescent="0.25">
      <c r="A3625" s="6" t="s">
        <v>14</v>
      </c>
      <c r="B3625" s="6">
        <v>1185732</v>
      </c>
      <c r="C3625" s="7">
        <v>44300</v>
      </c>
      <c r="D3625" s="6" t="s">
        <v>15</v>
      </c>
      <c r="E3625" s="6" t="s">
        <v>123</v>
      </c>
      <c r="F3625" s="6" t="s">
        <v>124</v>
      </c>
      <c r="G3625" s="6" t="s">
        <v>18</v>
      </c>
      <c r="H3625" s="8">
        <v>0.4</v>
      </c>
      <c r="I3625" s="9">
        <v>1500</v>
      </c>
      <c r="J3625" s="10">
        <v>600</v>
      </c>
      <c r="K3625" s="10">
        <v>180</v>
      </c>
      <c r="L3625" s="11">
        <v>0.3</v>
      </c>
      <c r="M3625" s="28">
        <v>420</v>
      </c>
    </row>
    <row r="3626" spans="1:13" ht="15.75" customHeight="1" x14ac:dyDescent="0.25">
      <c r="A3626" s="6" t="s">
        <v>14</v>
      </c>
      <c r="B3626" s="6">
        <v>1185732</v>
      </c>
      <c r="C3626" s="7">
        <v>44300</v>
      </c>
      <c r="D3626" s="6" t="s">
        <v>15</v>
      </c>
      <c r="E3626" s="6" t="s">
        <v>123</v>
      </c>
      <c r="F3626" s="6" t="s">
        <v>124</v>
      </c>
      <c r="G3626" s="6" t="s">
        <v>19</v>
      </c>
      <c r="H3626" s="8">
        <v>0.30000000000000004</v>
      </c>
      <c r="I3626" s="9">
        <v>1500</v>
      </c>
      <c r="J3626" s="10">
        <v>450.00000000000006</v>
      </c>
      <c r="K3626" s="10">
        <v>112.50000000000001</v>
      </c>
      <c r="L3626" s="11">
        <v>0.25</v>
      </c>
      <c r="M3626" s="28">
        <v>337.50000000000006</v>
      </c>
    </row>
    <row r="3627" spans="1:13" ht="15.75" customHeight="1" x14ac:dyDescent="0.25">
      <c r="A3627" s="6" t="s">
        <v>14</v>
      </c>
      <c r="B3627" s="6">
        <v>1185732</v>
      </c>
      <c r="C3627" s="7">
        <v>44300</v>
      </c>
      <c r="D3627" s="6" t="s">
        <v>15</v>
      </c>
      <c r="E3627" s="6" t="s">
        <v>123</v>
      </c>
      <c r="F3627" s="6" t="s">
        <v>124</v>
      </c>
      <c r="G3627" s="6" t="s">
        <v>20</v>
      </c>
      <c r="H3627" s="8">
        <v>0.35</v>
      </c>
      <c r="I3627" s="9">
        <v>1250</v>
      </c>
      <c r="J3627" s="10">
        <v>437.5</v>
      </c>
      <c r="K3627" s="10">
        <v>109.375</v>
      </c>
      <c r="L3627" s="11">
        <v>0.25</v>
      </c>
      <c r="M3627" s="28">
        <v>328.125</v>
      </c>
    </row>
    <row r="3628" spans="1:13" ht="15.75" customHeight="1" x14ac:dyDescent="0.25">
      <c r="A3628" s="6" t="s">
        <v>14</v>
      </c>
      <c r="B3628" s="6">
        <v>1185732</v>
      </c>
      <c r="C3628" s="7">
        <v>44300</v>
      </c>
      <c r="D3628" s="6" t="s">
        <v>15</v>
      </c>
      <c r="E3628" s="6" t="s">
        <v>123</v>
      </c>
      <c r="F3628" s="6" t="s">
        <v>124</v>
      </c>
      <c r="G3628" s="6" t="s">
        <v>21</v>
      </c>
      <c r="H3628" s="8">
        <v>0.5</v>
      </c>
      <c r="I3628" s="9">
        <v>1250</v>
      </c>
      <c r="J3628" s="10">
        <v>625</v>
      </c>
      <c r="K3628" s="10">
        <v>156.25</v>
      </c>
      <c r="L3628" s="11">
        <v>0.25</v>
      </c>
      <c r="M3628" s="28">
        <v>468.75</v>
      </c>
    </row>
    <row r="3629" spans="1:13" ht="15.75" customHeight="1" x14ac:dyDescent="0.25">
      <c r="A3629" s="6" t="s">
        <v>14</v>
      </c>
      <c r="B3629" s="6">
        <v>1185732</v>
      </c>
      <c r="C3629" s="7">
        <v>44300</v>
      </c>
      <c r="D3629" s="6" t="s">
        <v>15</v>
      </c>
      <c r="E3629" s="6" t="s">
        <v>123</v>
      </c>
      <c r="F3629" s="6" t="s">
        <v>124</v>
      </c>
      <c r="G3629" s="6" t="s">
        <v>22</v>
      </c>
      <c r="H3629" s="8">
        <v>0.4</v>
      </c>
      <c r="I3629" s="9">
        <v>2750</v>
      </c>
      <c r="J3629" s="10">
        <v>1100</v>
      </c>
      <c r="K3629" s="10">
        <v>330</v>
      </c>
      <c r="L3629" s="11">
        <v>0.3</v>
      </c>
      <c r="M3629" s="28">
        <v>770</v>
      </c>
    </row>
    <row r="3630" spans="1:13" ht="15.75" customHeight="1" x14ac:dyDescent="0.25">
      <c r="A3630" s="6" t="s">
        <v>14</v>
      </c>
      <c r="B3630" s="6">
        <v>1185732</v>
      </c>
      <c r="C3630" s="7">
        <v>44329</v>
      </c>
      <c r="D3630" s="6" t="s">
        <v>15</v>
      </c>
      <c r="E3630" s="6" t="s">
        <v>123</v>
      </c>
      <c r="F3630" s="6" t="s">
        <v>124</v>
      </c>
      <c r="G3630" s="6" t="s">
        <v>17</v>
      </c>
      <c r="H3630" s="8">
        <v>0.54999999999999993</v>
      </c>
      <c r="I3630" s="9">
        <v>4950</v>
      </c>
      <c r="J3630" s="10">
        <v>2722.4999999999995</v>
      </c>
      <c r="K3630" s="10">
        <v>816.74999999999989</v>
      </c>
      <c r="L3630" s="11">
        <v>0.3</v>
      </c>
      <c r="M3630" s="28">
        <v>1905.7499999999995</v>
      </c>
    </row>
    <row r="3631" spans="1:13" ht="15.75" customHeight="1" x14ac:dyDescent="0.25">
      <c r="A3631" s="6" t="s">
        <v>14</v>
      </c>
      <c r="B3631" s="6">
        <v>1185732</v>
      </c>
      <c r="C3631" s="7">
        <v>44329</v>
      </c>
      <c r="D3631" s="6" t="s">
        <v>15</v>
      </c>
      <c r="E3631" s="6" t="s">
        <v>123</v>
      </c>
      <c r="F3631" s="6" t="s">
        <v>124</v>
      </c>
      <c r="G3631" s="6" t="s">
        <v>18</v>
      </c>
      <c r="H3631" s="8">
        <v>0.5</v>
      </c>
      <c r="I3631" s="9">
        <v>2000</v>
      </c>
      <c r="J3631" s="10">
        <v>1000</v>
      </c>
      <c r="K3631" s="10">
        <v>300</v>
      </c>
      <c r="L3631" s="11">
        <v>0.3</v>
      </c>
      <c r="M3631" s="28">
        <v>700</v>
      </c>
    </row>
    <row r="3632" spans="1:13" ht="15.75" customHeight="1" x14ac:dyDescent="0.25">
      <c r="A3632" s="6" t="s">
        <v>14</v>
      </c>
      <c r="B3632" s="6">
        <v>1185732</v>
      </c>
      <c r="C3632" s="7">
        <v>44329</v>
      </c>
      <c r="D3632" s="6" t="s">
        <v>15</v>
      </c>
      <c r="E3632" s="6" t="s">
        <v>123</v>
      </c>
      <c r="F3632" s="6" t="s">
        <v>124</v>
      </c>
      <c r="G3632" s="6" t="s">
        <v>19</v>
      </c>
      <c r="H3632" s="8">
        <v>0.45</v>
      </c>
      <c r="I3632" s="9">
        <v>2250</v>
      </c>
      <c r="J3632" s="10">
        <v>1012.5</v>
      </c>
      <c r="K3632" s="10">
        <v>253.125</v>
      </c>
      <c r="L3632" s="11">
        <v>0.25</v>
      </c>
      <c r="M3632" s="28">
        <v>759.375</v>
      </c>
    </row>
    <row r="3633" spans="1:13" ht="15.75" customHeight="1" x14ac:dyDescent="0.25">
      <c r="A3633" s="6" t="s">
        <v>14</v>
      </c>
      <c r="B3633" s="6">
        <v>1185732</v>
      </c>
      <c r="C3633" s="7">
        <v>44329</v>
      </c>
      <c r="D3633" s="6" t="s">
        <v>15</v>
      </c>
      <c r="E3633" s="6" t="s">
        <v>123</v>
      </c>
      <c r="F3633" s="6" t="s">
        <v>124</v>
      </c>
      <c r="G3633" s="6" t="s">
        <v>20</v>
      </c>
      <c r="H3633" s="8">
        <v>0.45</v>
      </c>
      <c r="I3633" s="9">
        <v>1750</v>
      </c>
      <c r="J3633" s="10">
        <v>787.5</v>
      </c>
      <c r="K3633" s="10">
        <v>196.875</v>
      </c>
      <c r="L3633" s="11">
        <v>0.25</v>
      </c>
      <c r="M3633" s="28">
        <v>590.625</v>
      </c>
    </row>
    <row r="3634" spans="1:13" ht="15.75" customHeight="1" x14ac:dyDescent="0.25">
      <c r="A3634" s="6" t="s">
        <v>14</v>
      </c>
      <c r="B3634" s="6">
        <v>1185732</v>
      </c>
      <c r="C3634" s="7">
        <v>44329</v>
      </c>
      <c r="D3634" s="6" t="s">
        <v>15</v>
      </c>
      <c r="E3634" s="6" t="s">
        <v>123</v>
      </c>
      <c r="F3634" s="6" t="s">
        <v>124</v>
      </c>
      <c r="G3634" s="6" t="s">
        <v>21</v>
      </c>
      <c r="H3634" s="8">
        <v>0.54999999999999993</v>
      </c>
      <c r="I3634" s="9">
        <v>2000</v>
      </c>
      <c r="J3634" s="10">
        <v>1099.9999999999998</v>
      </c>
      <c r="K3634" s="10">
        <v>274.99999999999994</v>
      </c>
      <c r="L3634" s="11">
        <v>0.25</v>
      </c>
      <c r="M3634" s="28">
        <v>824.99999999999977</v>
      </c>
    </row>
    <row r="3635" spans="1:13" ht="15.75" customHeight="1" x14ac:dyDescent="0.25">
      <c r="A3635" s="6" t="s">
        <v>14</v>
      </c>
      <c r="B3635" s="6">
        <v>1185732</v>
      </c>
      <c r="C3635" s="7">
        <v>44329</v>
      </c>
      <c r="D3635" s="6" t="s">
        <v>15</v>
      </c>
      <c r="E3635" s="6" t="s">
        <v>123</v>
      </c>
      <c r="F3635" s="6" t="s">
        <v>124</v>
      </c>
      <c r="G3635" s="6" t="s">
        <v>22</v>
      </c>
      <c r="H3635" s="8">
        <v>0.6</v>
      </c>
      <c r="I3635" s="9">
        <v>3250</v>
      </c>
      <c r="J3635" s="10">
        <v>1950</v>
      </c>
      <c r="K3635" s="10">
        <v>585</v>
      </c>
      <c r="L3635" s="11">
        <v>0.3</v>
      </c>
      <c r="M3635" s="28">
        <v>1365</v>
      </c>
    </row>
    <row r="3636" spans="1:13" ht="15.75" customHeight="1" x14ac:dyDescent="0.25">
      <c r="A3636" s="6" t="s">
        <v>14</v>
      </c>
      <c r="B3636" s="6">
        <v>1185732</v>
      </c>
      <c r="C3636" s="7">
        <v>44362</v>
      </c>
      <c r="D3636" s="6" t="s">
        <v>15</v>
      </c>
      <c r="E3636" s="6" t="s">
        <v>123</v>
      </c>
      <c r="F3636" s="6" t="s">
        <v>124</v>
      </c>
      <c r="G3636" s="6" t="s">
        <v>17</v>
      </c>
      <c r="H3636" s="8">
        <v>0.54999999999999993</v>
      </c>
      <c r="I3636" s="9">
        <v>5750</v>
      </c>
      <c r="J3636" s="10">
        <v>3162.4999999999995</v>
      </c>
      <c r="K3636" s="10">
        <v>948.74999999999977</v>
      </c>
      <c r="L3636" s="11">
        <v>0.3</v>
      </c>
      <c r="M3636" s="28">
        <v>2213.75</v>
      </c>
    </row>
    <row r="3637" spans="1:13" ht="15.75" customHeight="1" x14ac:dyDescent="0.25">
      <c r="A3637" s="6" t="s">
        <v>14</v>
      </c>
      <c r="B3637" s="6">
        <v>1185732</v>
      </c>
      <c r="C3637" s="7">
        <v>44362</v>
      </c>
      <c r="D3637" s="6" t="s">
        <v>15</v>
      </c>
      <c r="E3637" s="6" t="s">
        <v>123</v>
      </c>
      <c r="F3637" s="6" t="s">
        <v>124</v>
      </c>
      <c r="G3637" s="6" t="s">
        <v>18</v>
      </c>
      <c r="H3637" s="8">
        <v>0.5</v>
      </c>
      <c r="I3637" s="9">
        <v>3250</v>
      </c>
      <c r="J3637" s="10">
        <v>1625</v>
      </c>
      <c r="K3637" s="10">
        <v>487.5</v>
      </c>
      <c r="L3637" s="11">
        <v>0.3</v>
      </c>
      <c r="M3637" s="28">
        <v>1137.5</v>
      </c>
    </row>
    <row r="3638" spans="1:13" ht="15.75" customHeight="1" x14ac:dyDescent="0.25">
      <c r="A3638" s="6" t="s">
        <v>14</v>
      </c>
      <c r="B3638" s="6">
        <v>1185732</v>
      </c>
      <c r="C3638" s="7">
        <v>44362</v>
      </c>
      <c r="D3638" s="6" t="s">
        <v>15</v>
      </c>
      <c r="E3638" s="6" t="s">
        <v>123</v>
      </c>
      <c r="F3638" s="6" t="s">
        <v>124</v>
      </c>
      <c r="G3638" s="6" t="s">
        <v>19</v>
      </c>
      <c r="H3638" s="8">
        <v>0.45</v>
      </c>
      <c r="I3638" s="9">
        <v>2500</v>
      </c>
      <c r="J3638" s="10">
        <v>1125</v>
      </c>
      <c r="K3638" s="10">
        <v>281.25</v>
      </c>
      <c r="L3638" s="11">
        <v>0.25</v>
      </c>
      <c r="M3638" s="28">
        <v>843.75</v>
      </c>
    </row>
    <row r="3639" spans="1:13" ht="15.75" customHeight="1" x14ac:dyDescent="0.25">
      <c r="A3639" s="6" t="s">
        <v>14</v>
      </c>
      <c r="B3639" s="6">
        <v>1185732</v>
      </c>
      <c r="C3639" s="7">
        <v>44362</v>
      </c>
      <c r="D3639" s="6" t="s">
        <v>15</v>
      </c>
      <c r="E3639" s="6" t="s">
        <v>123</v>
      </c>
      <c r="F3639" s="6" t="s">
        <v>124</v>
      </c>
      <c r="G3639" s="6" t="s">
        <v>20</v>
      </c>
      <c r="H3639" s="8">
        <v>0.45</v>
      </c>
      <c r="I3639" s="9">
        <v>2250</v>
      </c>
      <c r="J3639" s="10">
        <v>1012.5</v>
      </c>
      <c r="K3639" s="10">
        <v>253.125</v>
      </c>
      <c r="L3639" s="11">
        <v>0.25</v>
      </c>
      <c r="M3639" s="28">
        <v>759.375</v>
      </c>
    </row>
    <row r="3640" spans="1:13" ht="15.75" customHeight="1" x14ac:dyDescent="0.25">
      <c r="A3640" s="6" t="s">
        <v>14</v>
      </c>
      <c r="B3640" s="6">
        <v>1185732</v>
      </c>
      <c r="C3640" s="7">
        <v>44362</v>
      </c>
      <c r="D3640" s="6" t="s">
        <v>15</v>
      </c>
      <c r="E3640" s="6" t="s">
        <v>123</v>
      </c>
      <c r="F3640" s="6" t="s">
        <v>124</v>
      </c>
      <c r="G3640" s="6" t="s">
        <v>21</v>
      </c>
      <c r="H3640" s="8">
        <v>0.54999999999999993</v>
      </c>
      <c r="I3640" s="9">
        <v>2250</v>
      </c>
      <c r="J3640" s="10">
        <v>1237.4999999999998</v>
      </c>
      <c r="K3640" s="10">
        <v>309.37499999999994</v>
      </c>
      <c r="L3640" s="11">
        <v>0.25</v>
      </c>
      <c r="M3640" s="28">
        <v>928.12499999999977</v>
      </c>
    </row>
    <row r="3641" spans="1:13" ht="15.75" customHeight="1" x14ac:dyDescent="0.25">
      <c r="A3641" s="6" t="s">
        <v>14</v>
      </c>
      <c r="B3641" s="6">
        <v>1185732</v>
      </c>
      <c r="C3641" s="7">
        <v>44362</v>
      </c>
      <c r="D3641" s="6" t="s">
        <v>15</v>
      </c>
      <c r="E3641" s="6" t="s">
        <v>123</v>
      </c>
      <c r="F3641" s="6" t="s">
        <v>124</v>
      </c>
      <c r="G3641" s="6" t="s">
        <v>22</v>
      </c>
      <c r="H3641" s="8">
        <v>0.6</v>
      </c>
      <c r="I3641" s="9">
        <v>3750</v>
      </c>
      <c r="J3641" s="10">
        <v>2250</v>
      </c>
      <c r="K3641" s="10">
        <v>675</v>
      </c>
      <c r="L3641" s="11">
        <v>0.3</v>
      </c>
      <c r="M3641" s="28">
        <v>1575</v>
      </c>
    </row>
    <row r="3642" spans="1:13" ht="15.75" customHeight="1" x14ac:dyDescent="0.25">
      <c r="A3642" s="6" t="s">
        <v>14</v>
      </c>
      <c r="B3642" s="6">
        <v>1185732</v>
      </c>
      <c r="C3642" s="7">
        <v>44390</v>
      </c>
      <c r="D3642" s="6" t="s">
        <v>15</v>
      </c>
      <c r="E3642" s="6" t="s">
        <v>123</v>
      </c>
      <c r="F3642" s="6" t="s">
        <v>124</v>
      </c>
      <c r="G3642" s="6" t="s">
        <v>17</v>
      </c>
      <c r="H3642" s="8">
        <v>0.54999999999999993</v>
      </c>
      <c r="I3642" s="9">
        <v>6000</v>
      </c>
      <c r="J3642" s="10">
        <v>3299.9999999999995</v>
      </c>
      <c r="K3642" s="10">
        <v>989.99999999999977</v>
      </c>
      <c r="L3642" s="11">
        <v>0.3</v>
      </c>
      <c r="M3642" s="28">
        <v>2310</v>
      </c>
    </row>
    <row r="3643" spans="1:13" ht="15.75" customHeight="1" x14ac:dyDescent="0.25">
      <c r="A3643" s="6" t="s">
        <v>14</v>
      </c>
      <c r="B3643" s="6">
        <v>1185732</v>
      </c>
      <c r="C3643" s="7">
        <v>44390</v>
      </c>
      <c r="D3643" s="6" t="s">
        <v>15</v>
      </c>
      <c r="E3643" s="6" t="s">
        <v>123</v>
      </c>
      <c r="F3643" s="6" t="s">
        <v>124</v>
      </c>
      <c r="G3643" s="6" t="s">
        <v>18</v>
      </c>
      <c r="H3643" s="8">
        <v>0.5</v>
      </c>
      <c r="I3643" s="9">
        <v>3500</v>
      </c>
      <c r="J3643" s="10">
        <v>1750</v>
      </c>
      <c r="K3643" s="10">
        <v>525</v>
      </c>
      <c r="L3643" s="11">
        <v>0.3</v>
      </c>
      <c r="M3643" s="28">
        <v>1225</v>
      </c>
    </row>
    <row r="3644" spans="1:13" ht="15.75" customHeight="1" x14ac:dyDescent="0.25">
      <c r="A3644" s="6" t="s">
        <v>14</v>
      </c>
      <c r="B3644" s="6">
        <v>1185732</v>
      </c>
      <c r="C3644" s="7">
        <v>44390</v>
      </c>
      <c r="D3644" s="6" t="s">
        <v>15</v>
      </c>
      <c r="E3644" s="6" t="s">
        <v>123</v>
      </c>
      <c r="F3644" s="6" t="s">
        <v>124</v>
      </c>
      <c r="G3644" s="6" t="s">
        <v>19</v>
      </c>
      <c r="H3644" s="8">
        <v>0.45</v>
      </c>
      <c r="I3644" s="9">
        <v>2750</v>
      </c>
      <c r="J3644" s="10">
        <v>1237.5</v>
      </c>
      <c r="K3644" s="10">
        <v>309.375</v>
      </c>
      <c r="L3644" s="11">
        <v>0.25</v>
      </c>
      <c r="M3644" s="28">
        <v>928.125</v>
      </c>
    </row>
    <row r="3645" spans="1:13" ht="15.75" customHeight="1" x14ac:dyDescent="0.25">
      <c r="A3645" s="6" t="s">
        <v>14</v>
      </c>
      <c r="B3645" s="6">
        <v>1185732</v>
      </c>
      <c r="C3645" s="7">
        <v>44390</v>
      </c>
      <c r="D3645" s="6" t="s">
        <v>15</v>
      </c>
      <c r="E3645" s="6" t="s">
        <v>123</v>
      </c>
      <c r="F3645" s="6" t="s">
        <v>124</v>
      </c>
      <c r="G3645" s="6" t="s">
        <v>20</v>
      </c>
      <c r="H3645" s="8">
        <v>0.45</v>
      </c>
      <c r="I3645" s="9">
        <v>2250</v>
      </c>
      <c r="J3645" s="10">
        <v>1012.5</v>
      </c>
      <c r="K3645" s="10">
        <v>253.125</v>
      </c>
      <c r="L3645" s="11">
        <v>0.25</v>
      </c>
      <c r="M3645" s="28">
        <v>759.375</v>
      </c>
    </row>
    <row r="3646" spans="1:13" ht="15.75" customHeight="1" x14ac:dyDescent="0.25">
      <c r="A3646" s="6" t="s">
        <v>14</v>
      </c>
      <c r="B3646" s="6">
        <v>1185732</v>
      </c>
      <c r="C3646" s="7">
        <v>44390</v>
      </c>
      <c r="D3646" s="6" t="s">
        <v>15</v>
      </c>
      <c r="E3646" s="6" t="s">
        <v>123</v>
      </c>
      <c r="F3646" s="6" t="s">
        <v>124</v>
      </c>
      <c r="G3646" s="6" t="s">
        <v>21</v>
      </c>
      <c r="H3646" s="8">
        <v>0.54999999999999993</v>
      </c>
      <c r="I3646" s="9">
        <v>2500</v>
      </c>
      <c r="J3646" s="10">
        <v>1374.9999999999998</v>
      </c>
      <c r="K3646" s="10">
        <v>343.74999999999994</v>
      </c>
      <c r="L3646" s="11">
        <v>0.25</v>
      </c>
      <c r="M3646" s="28">
        <v>1031.2499999999998</v>
      </c>
    </row>
    <row r="3647" spans="1:13" ht="15.75" customHeight="1" x14ac:dyDescent="0.25">
      <c r="A3647" s="6" t="s">
        <v>14</v>
      </c>
      <c r="B3647" s="6">
        <v>1185732</v>
      </c>
      <c r="C3647" s="7">
        <v>44390</v>
      </c>
      <c r="D3647" s="6" t="s">
        <v>15</v>
      </c>
      <c r="E3647" s="6" t="s">
        <v>123</v>
      </c>
      <c r="F3647" s="6" t="s">
        <v>124</v>
      </c>
      <c r="G3647" s="6" t="s">
        <v>22</v>
      </c>
      <c r="H3647" s="8">
        <v>0.6</v>
      </c>
      <c r="I3647" s="9">
        <v>4250</v>
      </c>
      <c r="J3647" s="10">
        <v>2550</v>
      </c>
      <c r="K3647" s="10">
        <v>765</v>
      </c>
      <c r="L3647" s="11">
        <v>0.3</v>
      </c>
      <c r="M3647" s="28">
        <v>1785</v>
      </c>
    </row>
    <row r="3648" spans="1:13" ht="15.75" customHeight="1" x14ac:dyDescent="0.25">
      <c r="A3648" s="6" t="s">
        <v>14</v>
      </c>
      <c r="B3648" s="6">
        <v>1185732</v>
      </c>
      <c r="C3648" s="7">
        <v>44422</v>
      </c>
      <c r="D3648" s="6" t="s">
        <v>15</v>
      </c>
      <c r="E3648" s="6" t="s">
        <v>123</v>
      </c>
      <c r="F3648" s="6" t="s">
        <v>124</v>
      </c>
      <c r="G3648" s="6" t="s">
        <v>17</v>
      </c>
      <c r="H3648" s="8">
        <v>0.54999999999999993</v>
      </c>
      <c r="I3648" s="9">
        <v>5750</v>
      </c>
      <c r="J3648" s="10">
        <v>3162.4999999999995</v>
      </c>
      <c r="K3648" s="10">
        <v>948.74999999999977</v>
      </c>
      <c r="L3648" s="11">
        <v>0.3</v>
      </c>
      <c r="M3648" s="28">
        <v>2213.75</v>
      </c>
    </row>
    <row r="3649" spans="1:13" ht="15.75" customHeight="1" x14ac:dyDescent="0.25">
      <c r="A3649" s="6" t="s">
        <v>14</v>
      </c>
      <c r="B3649" s="6">
        <v>1185732</v>
      </c>
      <c r="C3649" s="7">
        <v>44422</v>
      </c>
      <c r="D3649" s="6" t="s">
        <v>15</v>
      </c>
      <c r="E3649" s="6" t="s">
        <v>123</v>
      </c>
      <c r="F3649" s="6" t="s">
        <v>124</v>
      </c>
      <c r="G3649" s="6" t="s">
        <v>18</v>
      </c>
      <c r="H3649" s="8">
        <v>0.5</v>
      </c>
      <c r="I3649" s="9">
        <v>3500</v>
      </c>
      <c r="J3649" s="10">
        <v>1750</v>
      </c>
      <c r="K3649" s="10">
        <v>525</v>
      </c>
      <c r="L3649" s="11">
        <v>0.3</v>
      </c>
      <c r="M3649" s="28">
        <v>1225</v>
      </c>
    </row>
    <row r="3650" spans="1:13" ht="15.75" customHeight="1" x14ac:dyDescent="0.25">
      <c r="A3650" s="6" t="s">
        <v>14</v>
      </c>
      <c r="B3650" s="6">
        <v>1185732</v>
      </c>
      <c r="C3650" s="7">
        <v>44422</v>
      </c>
      <c r="D3650" s="6" t="s">
        <v>15</v>
      </c>
      <c r="E3650" s="6" t="s">
        <v>123</v>
      </c>
      <c r="F3650" s="6" t="s">
        <v>124</v>
      </c>
      <c r="G3650" s="6" t="s">
        <v>19</v>
      </c>
      <c r="H3650" s="8">
        <v>0.45</v>
      </c>
      <c r="I3650" s="9">
        <v>2750</v>
      </c>
      <c r="J3650" s="10">
        <v>1237.5</v>
      </c>
      <c r="K3650" s="10">
        <v>309.375</v>
      </c>
      <c r="L3650" s="11">
        <v>0.25</v>
      </c>
      <c r="M3650" s="28">
        <v>928.125</v>
      </c>
    </row>
    <row r="3651" spans="1:13" ht="15.75" customHeight="1" x14ac:dyDescent="0.25">
      <c r="A3651" s="6" t="s">
        <v>14</v>
      </c>
      <c r="B3651" s="6">
        <v>1185732</v>
      </c>
      <c r="C3651" s="7">
        <v>44422</v>
      </c>
      <c r="D3651" s="6" t="s">
        <v>15</v>
      </c>
      <c r="E3651" s="6" t="s">
        <v>123</v>
      </c>
      <c r="F3651" s="6" t="s">
        <v>124</v>
      </c>
      <c r="G3651" s="6" t="s">
        <v>20</v>
      </c>
      <c r="H3651" s="8">
        <v>0.45</v>
      </c>
      <c r="I3651" s="9">
        <v>1750</v>
      </c>
      <c r="J3651" s="10">
        <v>787.5</v>
      </c>
      <c r="K3651" s="10">
        <v>196.875</v>
      </c>
      <c r="L3651" s="11">
        <v>0.25</v>
      </c>
      <c r="M3651" s="28">
        <v>590.625</v>
      </c>
    </row>
    <row r="3652" spans="1:13" ht="15.75" customHeight="1" x14ac:dyDescent="0.25">
      <c r="A3652" s="6" t="s">
        <v>14</v>
      </c>
      <c r="B3652" s="6">
        <v>1185732</v>
      </c>
      <c r="C3652" s="7">
        <v>44422</v>
      </c>
      <c r="D3652" s="6" t="s">
        <v>15</v>
      </c>
      <c r="E3652" s="6" t="s">
        <v>123</v>
      </c>
      <c r="F3652" s="6" t="s">
        <v>124</v>
      </c>
      <c r="G3652" s="6" t="s">
        <v>21</v>
      </c>
      <c r="H3652" s="8">
        <v>0.54999999999999993</v>
      </c>
      <c r="I3652" s="9">
        <v>1500</v>
      </c>
      <c r="J3652" s="10">
        <v>824.99999999999989</v>
      </c>
      <c r="K3652" s="10">
        <v>206.24999999999997</v>
      </c>
      <c r="L3652" s="11">
        <v>0.25</v>
      </c>
      <c r="M3652" s="28">
        <v>618.74999999999989</v>
      </c>
    </row>
    <row r="3653" spans="1:13" ht="15.75" customHeight="1" x14ac:dyDescent="0.25">
      <c r="A3653" s="6" t="s">
        <v>14</v>
      </c>
      <c r="B3653" s="6">
        <v>1185732</v>
      </c>
      <c r="C3653" s="7">
        <v>44422</v>
      </c>
      <c r="D3653" s="6" t="s">
        <v>15</v>
      </c>
      <c r="E3653" s="6" t="s">
        <v>123</v>
      </c>
      <c r="F3653" s="6" t="s">
        <v>124</v>
      </c>
      <c r="G3653" s="6" t="s">
        <v>22</v>
      </c>
      <c r="H3653" s="8">
        <v>0.6</v>
      </c>
      <c r="I3653" s="9">
        <v>3250</v>
      </c>
      <c r="J3653" s="10">
        <v>1950</v>
      </c>
      <c r="K3653" s="10">
        <v>585</v>
      </c>
      <c r="L3653" s="11">
        <v>0.3</v>
      </c>
      <c r="M3653" s="28">
        <v>1365</v>
      </c>
    </row>
    <row r="3654" spans="1:13" ht="15.75" customHeight="1" x14ac:dyDescent="0.25">
      <c r="A3654" s="6" t="s">
        <v>14</v>
      </c>
      <c r="B3654" s="6">
        <v>1185732</v>
      </c>
      <c r="C3654" s="7">
        <v>44452</v>
      </c>
      <c r="D3654" s="6" t="s">
        <v>15</v>
      </c>
      <c r="E3654" s="6" t="s">
        <v>123</v>
      </c>
      <c r="F3654" s="6" t="s">
        <v>124</v>
      </c>
      <c r="G3654" s="6" t="s">
        <v>17</v>
      </c>
      <c r="H3654" s="8">
        <v>0.54999999999999993</v>
      </c>
      <c r="I3654" s="9">
        <v>4500</v>
      </c>
      <c r="J3654" s="10">
        <v>2474.9999999999995</v>
      </c>
      <c r="K3654" s="10">
        <v>742.49999999999989</v>
      </c>
      <c r="L3654" s="11">
        <v>0.3</v>
      </c>
      <c r="M3654" s="28">
        <v>1732.4999999999995</v>
      </c>
    </row>
    <row r="3655" spans="1:13" ht="15.75" customHeight="1" x14ac:dyDescent="0.25">
      <c r="A3655" s="6" t="s">
        <v>14</v>
      </c>
      <c r="B3655" s="6">
        <v>1185732</v>
      </c>
      <c r="C3655" s="7">
        <v>44452</v>
      </c>
      <c r="D3655" s="6" t="s">
        <v>15</v>
      </c>
      <c r="E3655" s="6" t="s">
        <v>123</v>
      </c>
      <c r="F3655" s="6" t="s">
        <v>124</v>
      </c>
      <c r="G3655" s="6" t="s">
        <v>18</v>
      </c>
      <c r="H3655" s="8">
        <v>0.5</v>
      </c>
      <c r="I3655" s="9">
        <v>2500</v>
      </c>
      <c r="J3655" s="10">
        <v>1250</v>
      </c>
      <c r="K3655" s="10">
        <v>375</v>
      </c>
      <c r="L3655" s="11">
        <v>0.3</v>
      </c>
      <c r="M3655" s="28">
        <v>875</v>
      </c>
    </row>
    <row r="3656" spans="1:13" ht="15.75" customHeight="1" x14ac:dyDescent="0.25">
      <c r="A3656" s="6" t="s">
        <v>14</v>
      </c>
      <c r="B3656" s="6">
        <v>1185732</v>
      </c>
      <c r="C3656" s="7">
        <v>44452</v>
      </c>
      <c r="D3656" s="6" t="s">
        <v>15</v>
      </c>
      <c r="E3656" s="6" t="s">
        <v>123</v>
      </c>
      <c r="F3656" s="6" t="s">
        <v>124</v>
      </c>
      <c r="G3656" s="6" t="s">
        <v>19</v>
      </c>
      <c r="H3656" s="8">
        <v>0.45</v>
      </c>
      <c r="I3656" s="9">
        <v>1500</v>
      </c>
      <c r="J3656" s="10">
        <v>675</v>
      </c>
      <c r="K3656" s="10">
        <v>168.75</v>
      </c>
      <c r="L3656" s="11">
        <v>0.25</v>
      </c>
      <c r="M3656" s="28">
        <v>506.25</v>
      </c>
    </row>
    <row r="3657" spans="1:13" ht="15.75" customHeight="1" x14ac:dyDescent="0.25">
      <c r="A3657" s="6" t="s">
        <v>14</v>
      </c>
      <c r="B3657" s="6">
        <v>1185732</v>
      </c>
      <c r="C3657" s="7">
        <v>44452</v>
      </c>
      <c r="D3657" s="6" t="s">
        <v>15</v>
      </c>
      <c r="E3657" s="6" t="s">
        <v>123</v>
      </c>
      <c r="F3657" s="6" t="s">
        <v>124</v>
      </c>
      <c r="G3657" s="6" t="s">
        <v>20</v>
      </c>
      <c r="H3657" s="8">
        <v>0.45</v>
      </c>
      <c r="I3657" s="9">
        <v>1250</v>
      </c>
      <c r="J3657" s="10">
        <v>562.5</v>
      </c>
      <c r="K3657" s="10">
        <v>140.625</v>
      </c>
      <c r="L3657" s="11">
        <v>0.25</v>
      </c>
      <c r="M3657" s="28">
        <v>421.875</v>
      </c>
    </row>
    <row r="3658" spans="1:13" ht="15.75" customHeight="1" x14ac:dyDescent="0.25">
      <c r="A3658" s="6" t="s">
        <v>14</v>
      </c>
      <c r="B3658" s="6">
        <v>1185732</v>
      </c>
      <c r="C3658" s="7">
        <v>44452</v>
      </c>
      <c r="D3658" s="6" t="s">
        <v>15</v>
      </c>
      <c r="E3658" s="6" t="s">
        <v>123</v>
      </c>
      <c r="F3658" s="6" t="s">
        <v>124</v>
      </c>
      <c r="G3658" s="6" t="s">
        <v>21</v>
      </c>
      <c r="H3658" s="8">
        <v>0.54999999999999993</v>
      </c>
      <c r="I3658" s="9">
        <v>1250</v>
      </c>
      <c r="J3658" s="10">
        <v>687.49999999999989</v>
      </c>
      <c r="K3658" s="10">
        <v>171.87499999999997</v>
      </c>
      <c r="L3658" s="11">
        <v>0.25</v>
      </c>
      <c r="M3658" s="28">
        <v>515.62499999999989</v>
      </c>
    </row>
    <row r="3659" spans="1:13" ht="15.75" customHeight="1" x14ac:dyDescent="0.25">
      <c r="A3659" s="6" t="s">
        <v>14</v>
      </c>
      <c r="B3659" s="6">
        <v>1185732</v>
      </c>
      <c r="C3659" s="7">
        <v>44452</v>
      </c>
      <c r="D3659" s="6" t="s">
        <v>15</v>
      </c>
      <c r="E3659" s="6" t="s">
        <v>123</v>
      </c>
      <c r="F3659" s="6" t="s">
        <v>124</v>
      </c>
      <c r="G3659" s="6" t="s">
        <v>22</v>
      </c>
      <c r="H3659" s="8">
        <v>0.6</v>
      </c>
      <c r="I3659" s="9">
        <v>2250</v>
      </c>
      <c r="J3659" s="10">
        <v>1350</v>
      </c>
      <c r="K3659" s="10">
        <v>405</v>
      </c>
      <c r="L3659" s="11">
        <v>0.3</v>
      </c>
      <c r="M3659" s="28">
        <v>945</v>
      </c>
    </row>
    <row r="3660" spans="1:13" ht="15.75" customHeight="1" x14ac:dyDescent="0.25">
      <c r="A3660" s="6" t="s">
        <v>14</v>
      </c>
      <c r="B3660" s="6">
        <v>1185732</v>
      </c>
      <c r="C3660" s="7">
        <v>44484</v>
      </c>
      <c r="D3660" s="6" t="s">
        <v>15</v>
      </c>
      <c r="E3660" s="6" t="s">
        <v>123</v>
      </c>
      <c r="F3660" s="6" t="s">
        <v>124</v>
      </c>
      <c r="G3660" s="6" t="s">
        <v>17</v>
      </c>
      <c r="H3660" s="8">
        <v>0.6</v>
      </c>
      <c r="I3660" s="9">
        <v>4000</v>
      </c>
      <c r="J3660" s="10">
        <v>2400</v>
      </c>
      <c r="K3660" s="10">
        <v>720</v>
      </c>
      <c r="L3660" s="11">
        <v>0.3</v>
      </c>
      <c r="M3660" s="28">
        <v>1680</v>
      </c>
    </row>
    <row r="3661" spans="1:13" ht="15.75" customHeight="1" x14ac:dyDescent="0.25">
      <c r="A3661" s="6" t="s">
        <v>14</v>
      </c>
      <c r="B3661" s="6">
        <v>1185732</v>
      </c>
      <c r="C3661" s="7">
        <v>44484</v>
      </c>
      <c r="D3661" s="6" t="s">
        <v>15</v>
      </c>
      <c r="E3661" s="6" t="s">
        <v>123</v>
      </c>
      <c r="F3661" s="6" t="s">
        <v>124</v>
      </c>
      <c r="G3661" s="6" t="s">
        <v>18</v>
      </c>
      <c r="H3661" s="8">
        <v>0.55000000000000004</v>
      </c>
      <c r="I3661" s="9">
        <v>2250</v>
      </c>
      <c r="J3661" s="10">
        <v>1237.5</v>
      </c>
      <c r="K3661" s="10">
        <v>371.25</v>
      </c>
      <c r="L3661" s="11">
        <v>0.3</v>
      </c>
      <c r="M3661" s="28">
        <v>866.25</v>
      </c>
    </row>
    <row r="3662" spans="1:13" ht="15.75" customHeight="1" x14ac:dyDescent="0.25">
      <c r="A3662" s="6" t="s">
        <v>14</v>
      </c>
      <c r="B3662" s="6">
        <v>1185732</v>
      </c>
      <c r="C3662" s="7">
        <v>44484</v>
      </c>
      <c r="D3662" s="6" t="s">
        <v>15</v>
      </c>
      <c r="E3662" s="6" t="s">
        <v>123</v>
      </c>
      <c r="F3662" s="6" t="s">
        <v>124</v>
      </c>
      <c r="G3662" s="6" t="s">
        <v>19</v>
      </c>
      <c r="H3662" s="8">
        <v>0.55000000000000004</v>
      </c>
      <c r="I3662" s="9">
        <v>1250</v>
      </c>
      <c r="J3662" s="10">
        <v>687.5</v>
      </c>
      <c r="K3662" s="10">
        <v>171.875</v>
      </c>
      <c r="L3662" s="11">
        <v>0.25</v>
      </c>
      <c r="M3662" s="28">
        <v>515.625</v>
      </c>
    </row>
    <row r="3663" spans="1:13" ht="15.75" customHeight="1" x14ac:dyDescent="0.25">
      <c r="A3663" s="6" t="s">
        <v>14</v>
      </c>
      <c r="B3663" s="6">
        <v>1185732</v>
      </c>
      <c r="C3663" s="7">
        <v>44484</v>
      </c>
      <c r="D3663" s="6" t="s">
        <v>15</v>
      </c>
      <c r="E3663" s="6" t="s">
        <v>123</v>
      </c>
      <c r="F3663" s="6" t="s">
        <v>124</v>
      </c>
      <c r="G3663" s="6" t="s">
        <v>20</v>
      </c>
      <c r="H3663" s="8">
        <v>0.55000000000000004</v>
      </c>
      <c r="I3663" s="9">
        <v>1000</v>
      </c>
      <c r="J3663" s="10">
        <v>550</v>
      </c>
      <c r="K3663" s="10">
        <v>137.5</v>
      </c>
      <c r="L3663" s="11">
        <v>0.25</v>
      </c>
      <c r="M3663" s="28">
        <v>412.5</v>
      </c>
    </row>
    <row r="3664" spans="1:13" ht="15.75" customHeight="1" x14ac:dyDescent="0.25">
      <c r="A3664" s="6" t="s">
        <v>14</v>
      </c>
      <c r="B3664" s="6">
        <v>1185732</v>
      </c>
      <c r="C3664" s="7">
        <v>44484</v>
      </c>
      <c r="D3664" s="6" t="s">
        <v>15</v>
      </c>
      <c r="E3664" s="6" t="s">
        <v>123</v>
      </c>
      <c r="F3664" s="6" t="s">
        <v>124</v>
      </c>
      <c r="G3664" s="6" t="s">
        <v>21</v>
      </c>
      <c r="H3664" s="8">
        <v>0.65</v>
      </c>
      <c r="I3664" s="9">
        <v>1000</v>
      </c>
      <c r="J3664" s="10">
        <v>650</v>
      </c>
      <c r="K3664" s="10">
        <v>162.5</v>
      </c>
      <c r="L3664" s="11">
        <v>0.25</v>
      </c>
      <c r="M3664" s="28">
        <v>487.5</v>
      </c>
    </row>
    <row r="3665" spans="1:13" ht="15.75" customHeight="1" x14ac:dyDescent="0.25">
      <c r="A3665" s="6" t="s">
        <v>14</v>
      </c>
      <c r="B3665" s="6">
        <v>1185732</v>
      </c>
      <c r="C3665" s="7">
        <v>44484</v>
      </c>
      <c r="D3665" s="6" t="s">
        <v>15</v>
      </c>
      <c r="E3665" s="6" t="s">
        <v>123</v>
      </c>
      <c r="F3665" s="6" t="s">
        <v>124</v>
      </c>
      <c r="G3665" s="6" t="s">
        <v>22</v>
      </c>
      <c r="H3665" s="8">
        <v>0.7</v>
      </c>
      <c r="I3665" s="9">
        <v>2250</v>
      </c>
      <c r="J3665" s="10">
        <v>1575</v>
      </c>
      <c r="K3665" s="10">
        <v>472.5</v>
      </c>
      <c r="L3665" s="11">
        <v>0.3</v>
      </c>
      <c r="M3665" s="28">
        <v>1102.5</v>
      </c>
    </row>
    <row r="3666" spans="1:13" ht="15.75" customHeight="1" x14ac:dyDescent="0.25">
      <c r="A3666" s="6" t="s">
        <v>14</v>
      </c>
      <c r="B3666" s="6">
        <v>1185732</v>
      </c>
      <c r="C3666" s="7">
        <v>44514</v>
      </c>
      <c r="D3666" s="6" t="s">
        <v>15</v>
      </c>
      <c r="E3666" s="6" t="s">
        <v>123</v>
      </c>
      <c r="F3666" s="6" t="s">
        <v>124</v>
      </c>
      <c r="G3666" s="6" t="s">
        <v>17</v>
      </c>
      <c r="H3666" s="8">
        <v>0.65</v>
      </c>
      <c r="I3666" s="9">
        <v>3750</v>
      </c>
      <c r="J3666" s="10">
        <v>2437.5</v>
      </c>
      <c r="K3666" s="10">
        <v>731.25</v>
      </c>
      <c r="L3666" s="11">
        <v>0.3</v>
      </c>
      <c r="M3666" s="28">
        <v>1706.25</v>
      </c>
    </row>
    <row r="3667" spans="1:13" ht="15.75" customHeight="1" x14ac:dyDescent="0.25">
      <c r="A3667" s="6" t="s">
        <v>14</v>
      </c>
      <c r="B3667" s="6">
        <v>1185732</v>
      </c>
      <c r="C3667" s="7">
        <v>44514</v>
      </c>
      <c r="D3667" s="6" t="s">
        <v>15</v>
      </c>
      <c r="E3667" s="6" t="s">
        <v>123</v>
      </c>
      <c r="F3667" s="6" t="s">
        <v>124</v>
      </c>
      <c r="G3667" s="6" t="s">
        <v>18</v>
      </c>
      <c r="H3667" s="8">
        <v>0.55000000000000004</v>
      </c>
      <c r="I3667" s="9">
        <v>3000</v>
      </c>
      <c r="J3667" s="10">
        <v>1650.0000000000002</v>
      </c>
      <c r="K3667" s="10">
        <v>495.00000000000006</v>
      </c>
      <c r="L3667" s="11">
        <v>0.3</v>
      </c>
      <c r="M3667" s="28">
        <v>1155.0000000000002</v>
      </c>
    </row>
    <row r="3668" spans="1:13" ht="15.75" customHeight="1" x14ac:dyDescent="0.25">
      <c r="A3668" s="6" t="s">
        <v>14</v>
      </c>
      <c r="B3668" s="6">
        <v>1185732</v>
      </c>
      <c r="C3668" s="7">
        <v>44514</v>
      </c>
      <c r="D3668" s="6" t="s">
        <v>15</v>
      </c>
      <c r="E3668" s="6" t="s">
        <v>123</v>
      </c>
      <c r="F3668" s="6" t="s">
        <v>124</v>
      </c>
      <c r="G3668" s="6" t="s">
        <v>19</v>
      </c>
      <c r="H3668" s="8">
        <v>0.55000000000000004</v>
      </c>
      <c r="I3668" s="9">
        <v>2950</v>
      </c>
      <c r="J3668" s="10">
        <v>1622.5000000000002</v>
      </c>
      <c r="K3668" s="10">
        <v>405.62500000000006</v>
      </c>
      <c r="L3668" s="11">
        <v>0.25</v>
      </c>
      <c r="M3668" s="28">
        <v>1216.8750000000002</v>
      </c>
    </row>
    <row r="3669" spans="1:13" ht="15.75" customHeight="1" x14ac:dyDescent="0.25">
      <c r="A3669" s="6" t="s">
        <v>14</v>
      </c>
      <c r="B3669" s="6">
        <v>1185732</v>
      </c>
      <c r="C3669" s="7">
        <v>44514</v>
      </c>
      <c r="D3669" s="6" t="s">
        <v>15</v>
      </c>
      <c r="E3669" s="6" t="s">
        <v>123</v>
      </c>
      <c r="F3669" s="6" t="s">
        <v>124</v>
      </c>
      <c r="G3669" s="6" t="s">
        <v>20</v>
      </c>
      <c r="H3669" s="8">
        <v>0.55000000000000004</v>
      </c>
      <c r="I3669" s="9">
        <v>2750</v>
      </c>
      <c r="J3669" s="10">
        <v>1512.5000000000002</v>
      </c>
      <c r="K3669" s="10">
        <v>378.12500000000006</v>
      </c>
      <c r="L3669" s="11">
        <v>0.25</v>
      </c>
      <c r="M3669" s="28">
        <v>1134.3750000000002</v>
      </c>
    </row>
    <row r="3670" spans="1:13" ht="15.75" customHeight="1" x14ac:dyDescent="0.25">
      <c r="A3670" s="6" t="s">
        <v>14</v>
      </c>
      <c r="B3670" s="6">
        <v>1185732</v>
      </c>
      <c r="C3670" s="7">
        <v>44514</v>
      </c>
      <c r="D3670" s="6" t="s">
        <v>15</v>
      </c>
      <c r="E3670" s="6" t="s">
        <v>123</v>
      </c>
      <c r="F3670" s="6" t="s">
        <v>124</v>
      </c>
      <c r="G3670" s="6" t="s">
        <v>21</v>
      </c>
      <c r="H3670" s="8">
        <v>0.65</v>
      </c>
      <c r="I3670" s="9">
        <v>2500</v>
      </c>
      <c r="J3670" s="10">
        <v>1625</v>
      </c>
      <c r="K3670" s="10">
        <v>406.25</v>
      </c>
      <c r="L3670" s="11">
        <v>0.25</v>
      </c>
      <c r="M3670" s="28">
        <v>1218.75</v>
      </c>
    </row>
    <row r="3671" spans="1:13" ht="15.75" customHeight="1" x14ac:dyDescent="0.25">
      <c r="A3671" s="6" t="s">
        <v>14</v>
      </c>
      <c r="B3671" s="6">
        <v>1185732</v>
      </c>
      <c r="C3671" s="7">
        <v>44514</v>
      </c>
      <c r="D3671" s="6" t="s">
        <v>15</v>
      </c>
      <c r="E3671" s="6" t="s">
        <v>123</v>
      </c>
      <c r="F3671" s="6" t="s">
        <v>124</v>
      </c>
      <c r="G3671" s="6" t="s">
        <v>22</v>
      </c>
      <c r="H3671" s="8">
        <v>0.7</v>
      </c>
      <c r="I3671" s="9">
        <v>3500</v>
      </c>
      <c r="J3671" s="10">
        <v>2450</v>
      </c>
      <c r="K3671" s="10">
        <v>735</v>
      </c>
      <c r="L3671" s="11">
        <v>0.3</v>
      </c>
      <c r="M3671" s="28">
        <v>1715</v>
      </c>
    </row>
    <row r="3672" spans="1:13" ht="15.75" customHeight="1" x14ac:dyDescent="0.25">
      <c r="A3672" s="6" t="s">
        <v>14</v>
      </c>
      <c r="B3672" s="6">
        <v>1185732</v>
      </c>
      <c r="C3672" s="7">
        <v>44543</v>
      </c>
      <c r="D3672" s="6" t="s">
        <v>15</v>
      </c>
      <c r="E3672" s="6" t="s">
        <v>123</v>
      </c>
      <c r="F3672" s="6" t="s">
        <v>124</v>
      </c>
      <c r="G3672" s="6" t="s">
        <v>17</v>
      </c>
      <c r="H3672" s="8">
        <v>0.65</v>
      </c>
      <c r="I3672" s="9">
        <v>5750</v>
      </c>
      <c r="J3672" s="10">
        <v>3737.5</v>
      </c>
      <c r="K3672" s="10">
        <v>1121.25</v>
      </c>
      <c r="L3672" s="11">
        <v>0.3</v>
      </c>
      <c r="M3672" s="28">
        <v>2616.25</v>
      </c>
    </row>
    <row r="3673" spans="1:13" ht="15.75" customHeight="1" x14ac:dyDescent="0.25">
      <c r="A3673" s="6" t="s">
        <v>14</v>
      </c>
      <c r="B3673" s="6">
        <v>1185732</v>
      </c>
      <c r="C3673" s="7">
        <v>44543</v>
      </c>
      <c r="D3673" s="6" t="s">
        <v>15</v>
      </c>
      <c r="E3673" s="6" t="s">
        <v>123</v>
      </c>
      <c r="F3673" s="6" t="s">
        <v>124</v>
      </c>
      <c r="G3673" s="6" t="s">
        <v>18</v>
      </c>
      <c r="H3673" s="8">
        <v>0.55000000000000004</v>
      </c>
      <c r="I3673" s="9">
        <v>3750</v>
      </c>
      <c r="J3673" s="10">
        <v>2062.5</v>
      </c>
      <c r="K3673" s="10">
        <v>618.75</v>
      </c>
      <c r="L3673" s="11">
        <v>0.3</v>
      </c>
      <c r="M3673" s="28">
        <v>1443.75</v>
      </c>
    </row>
    <row r="3674" spans="1:13" ht="15.75" customHeight="1" x14ac:dyDescent="0.25">
      <c r="A3674" s="6" t="s">
        <v>14</v>
      </c>
      <c r="B3674" s="6">
        <v>1185732</v>
      </c>
      <c r="C3674" s="7">
        <v>44543</v>
      </c>
      <c r="D3674" s="6" t="s">
        <v>15</v>
      </c>
      <c r="E3674" s="6" t="s">
        <v>123</v>
      </c>
      <c r="F3674" s="6" t="s">
        <v>124</v>
      </c>
      <c r="G3674" s="6" t="s">
        <v>19</v>
      </c>
      <c r="H3674" s="8">
        <v>0.55000000000000004</v>
      </c>
      <c r="I3674" s="9">
        <v>3500</v>
      </c>
      <c r="J3674" s="10">
        <v>1925.0000000000002</v>
      </c>
      <c r="K3674" s="10">
        <v>481.25000000000006</v>
      </c>
      <c r="L3674" s="11">
        <v>0.25</v>
      </c>
      <c r="M3674" s="28">
        <v>1443.7500000000002</v>
      </c>
    </row>
    <row r="3675" spans="1:13" ht="15.75" customHeight="1" x14ac:dyDescent="0.25">
      <c r="A3675" s="6" t="s">
        <v>14</v>
      </c>
      <c r="B3675" s="6">
        <v>1185732</v>
      </c>
      <c r="C3675" s="7">
        <v>44543</v>
      </c>
      <c r="D3675" s="6" t="s">
        <v>15</v>
      </c>
      <c r="E3675" s="6" t="s">
        <v>123</v>
      </c>
      <c r="F3675" s="6" t="s">
        <v>124</v>
      </c>
      <c r="G3675" s="6" t="s">
        <v>20</v>
      </c>
      <c r="H3675" s="8">
        <v>0.55000000000000004</v>
      </c>
      <c r="I3675" s="9">
        <v>3000</v>
      </c>
      <c r="J3675" s="10">
        <v>1650.0000000000002</v>
      </c>
      <c r="K3675" s="10">
        <v>412.50000000000006</v>
      </c>
      <c r="L3675" s="11">
        <v>0.25</v>
      </c>
      <c r="M3675" s="28">
        <v>1237.5000000000002</v>
      </c>
    </row>
    <row r="3676" spans="1:13" ht="15.75" customHeight="1" x14ac:dyDescent="0.25">
      <c r="A3676" s="6" t="s">
        <v>14</v>
      </c>
      <c r="B3676" s="6">
        <v>1185732</v>
      </c>
      <c r="C3676" s="7">
        <v>44543</v>
      </c>
      <c r="D3676" s="6" t="s">
        <v>15</v>
      </c>
      <c r="E3676" s="6" t="s">
        <v>123</v>
      </c>
      <c r="F3676" s="6" t="s">
        <v>124</v>
      </c>
      <c r="G3676" s="6" t="s">
        <v>21</v>
      </c>
      <c r="H3676" s="8">
        <v>0.65</v>
      </c>
      <c r="I3676" s="9">
        <v>3000</v>
      </c>
      <c r="J3676" s="10">
        <v>1950</v>
      </c>
      <c r="K3676" s="10">
        <v>487.5</v>
      </c>
      <c r="L3676" s="11">
        <v>0.25</v>
      </c>
      <c r="M3676" s="28">
        <v>1462.5</v>
      </c>
    </row>
    <row r="3677" spans="1:13" ht="15.75" customHeight="1" x14ac:dyDescent="0.25">
      <c r="A3677" s="6" t="s">
        <v>14</v>
      </c>
      <c r="B3677" s="6">
        <v>1185732</v>
      </c>
      <c r="C3677" s="7">
        <v>44543</v>
      </c>
      <c r="D3677" s="6" t="s">
        <v>15</v>
      </c>
      <c r="E3677" s="6" t="s">
        <v>123</v>
      </c>
      <c r="F3677" s="6" t="s">
        <v>124</v>
      </c>
      <c r="G3677" s="6" t="s">
        <v>22</v>
      </c>
      <c r="H3677" s="8">
        <v>0.7</v>
      </c>
      <c r="I3677" s="9">
        <v>4000</v>
      </c>
      <c r="J3677" s="10">
        <v>2800</v>
      </c>
      <c r="K3677" s="10">
        <v>840</v>
      </c>
      <c r="L3677" s="11">
        <v>0.3</v>
      </c>
      <c r="M3677" s="28">
        <v>1960</v>
      </c>
    </row>
    <row r="3678" spans="1:13" ht="15.75" customHeight="1" x14ac:dyDescent="0.25">
      <c r="A3678" s="6" t="s">
        <v>14</v>
      </c>
      <c r="B3678" s="6">
        <v>1185732</v>
      </c>
      <c r="C3678" s="7">
        <v>44210</v>
      </c>
      <c r="D3678" s="6" t="s">
        <v>15</v>
      </c>
      <c r="E3678" s="6" t="s">
        <v>125</v>
      </c>
      <c r="F3678" s="6" t="s">
        <v>126</v>
      </c>
      <c r="G3678" s="6" t="s">
        <v>17</v>
      </c>
      <c r="H3678" s="8">
        <v>0.45</v>
      </c>
      <c r="I3678" s="9">
        <v>5250</v>
      </c>
      <c r="J3678" s="10">
        <v>2362.5</v>
      </c>
      <c r="K3678" s="10">
        <v>1063.125</v>
      </c>
      <c r="L3678" s="11">
        <v>0.45</v>
      </c>
      <c r="M3678" s="28">
        <v>1299.375</v>
      </c>
    </row>
    <row r="3679" spans="1:13" ht="15.75" customHeight="1" x14ac:dyDescent="0.25">
      <c r="A3679" s="6" t="s">
        <v>14</v>
      </c>
      <c r="B3679" s="6">
        <v>1185732</v>
      </c>
      <c r="C3679" s="7">
        <v>44210</v>
      </c>
      <c r="D3679" s="6" t="s">
        <v>15</v>
      </c>
      <c r="E3679" s="6" t="s">
        <v>125</v>
      </c>
      <c r="F3679" s="6" t="s">
        <v>126</v>
      </c>
      <c r="G3679" s="6" t="s">
        <v>18</v>
      </c>
      <c r="H3679" s="8">
        <v>0.45</v>
      </c>
      <c r="I3679" s="9">
        <v>3250</v>
      </c>
      <c r="J3679" s="10">
        <v>1462.5</v>
      </c>
      <c r="K3679" s="10">
        <v>658.125</v>
      </c>
      <c r="L3679" s="11">
        <v>0.45</v>
      </c>
      <c r="M3679" s="28">
        <v>804.375</v>
      </c>
    </row>
    <row r="3680" spans="1:13" ht="15.75" customHeight="1" x14ac:dyDescent="0.25">
      <c r="A3680" s="6" t="s">
        <v>14</v>
      </c>
      <c r="B3680" s="6">
        <v>1185732</v>
      </c>
      <c r="C3680" s="7">
        <v>44210</v>
      </c>
      <c r="D3680" s="6" t="s">
        <v>15</v>
      </c>
      <c r="E3680" s="6" t="s">
        <v>125</v>
      </c>
      <c r="F3680" s="6" t="s">
        <v>126</v>
      </c>
      <c r="G3680" s="6" t="s">
        <v>19</v>
      </c>
      <c r="H3680" s="8">
        <v>0.35000000000000003</v>
      </c>
      <c r="I3680" s="9">
        <v>3250</v>
      </c>
      <c r="J3680" s="10">
        <v>1137.5</v>
      </c>
      <c r="K3680" s="10">
        <v>398.125</v>
      </c>
      <c r="L3680" s="11">
        <v>0.35</v>
      </c>
      <c r="M3680" s="28">
        <v>739.375</v>
      </c>
    </row>
    <row r="3681" spans="1:13" ht="15.75" customHeight="1" x14ac:dyDescent="0.25">
      <c r="A3681" s="6" t="s">
        <v>14</v>
      </c>
      <c r="B3681" s="6">
        <v>1185732</v>
      </c>
      <c r="C3681" s="7">
        <v>44210</v>
      </c>
      <c r="D3681" s="6" t="s">
        <v>15</v>
      </c>
      <c r="E3681" s="6" t="s">
        <v>125</v>
      </c>
      <c r="F3681" s="6" t="s">
        <v>126</v>
      </c>
      <c r="G3681" s="6" t="s">
        <v>20</v>
      </c>
      <c r="H3681" s="8">
        <v>0.39999999999999997</v>
      </c>
      <c r="I3681" s="9">
        <v>1750</v>
      </c>
      <c r="J3681" s="10">
        <v>699.99999999999989</v>
      </c>
      <c r="K3681" s="10">
        <v>244.99999999999994</v>
      </c>
      <c r="L3681" s="11">
        <v>0.35</v>
      </c>
      <c r="M3681" s="28">
        <v>454.99999999999994</v>
      </c>
    </row>
    <row r="3682" spans="1:13" ht="15.75" customHeight="1" x14ac:dyDescent="0.25">
      <c r="A3682" s="6" t="s">
        <v>14</v>
      </c>
      <c r="B3682" s="6">
        <v>1185732</v>
      </c>
      <c r="C3682" s="7">
        <v>44210</v>
      </c>
      <c r="D3682" s="6" t="s">
        <v>15</v>
      </c>
      <c r="E3682" s="6" t="s">
        <v>125</v>
      </c>
      <c r="F3682" s="6" t="s">
        <v>126</v>
      </c>
      <c r="G3682" s="6" t="s">
        <v>21</v>
      </c>
      <c r="H3682" s="8">
        <v>0.55000000000000004</v>
      </c>
      <c r="I3682" s="9">
        <v>2250</v>
      </c>
      <c r="J3682" s="10">
        <v>1237.5</v>
      </c>
      <c r="K3682" s="10">
        <v>433.125</v>
      </c>
      <c r="L3682" s="11">
        <v>0.35</v>
      </c>
      <c r="M3682" s="28">
        <v>804.375</v>
      </c>
    </row>
    <row r="3683" spans="1:13" ht="15.75" customHeight="1" x14ac:dyDescent="0.25">
      <c r="A3683" s="6" t="s">
        <v>14</v>
      </c>
      <c r="B3683" s="6">
        <v>1185732</v>
      </c>
      <c r="C3683" s="7">
        <v>44210</v>
      </c>
      <c r="D3683" s="6" t="s">
        <v>15</v>
      </c>
      <c r="E3683" s="6" t="s">
        <v>125</v>
      </c>
      <c r="F3683" s="6" t="s">
        <v>126</v>
      </c>
      <c r="G3683" s="6" t="s">
        <v>22</v>
      </c>
      <c r="H3683" s="8">
        <v>0.45</v>
      </c>
      <c r="I3683" s="9">
        <v>3250</v>
      </c>
      <c r="J3683" s="10">
        <v>1462.5</v>
      </c>
      <c r="K3683" s="10">
        <v>585</v>
      </c>
      <c r="L3683" s="11">
        <v>0.39999999999999997</v>
      </c>
      <c r="M3683" s="28">
        <v>877.5</v>
      </c>
    </row>
    <row r="3684" spans="1:13" ht="15.75" customHeight="1" x14ac:dyDescent="0.25">
      <c r="A3684" s="6" t="s">
        <v>14</v>
      </c>
      <c r="B3684" s="6">
        <v>1185732</v>
      </c>
      <c r="C3684" s="7">
        <v>44239</v>
      </c>
      <c r="D3684" s="6" t="s">
        <v>15</v>
      </c>
      <c r="E3684" s="6" t="s">
        <v>125</v>
      </c>
      <c r="F3684" s="6" t="s">
        <v>126</v>
      </c>
      <c r="G3684" s="6" t="s">
        <v>17</v>
      </c>
      <c r="H3684" s="8">
        <v>0.45</v>
      </c>
      <c r="I3684" s="9">
        <v>5750</v>
      </c>
      <c r="J3684" s="10">
        <v>2587.5</v>
      </c>
      <c r="K3684" s="10">
        <v>1164.375</v>
      </c>
      <c r="L3684" s="11">
        <v>0.45</v>
      </c>
      <c r="M3684" s="28">
        <v>1423.125</v>
      </c>
    </row>
    <row r="3685" spans="1:13" ht="15.75" customHeight="1" x14ac:dyDescent="0.25">
      <c r="A3685" s="6" t="s">
        <v>14</v>
      </c>
      <c r="B3685" s="6">
        <v>1185732</v>
      </c>
      <c r="C3685" s="7">
        <v>44239</v>
      </c>
      <c r="D3685" s="6" t="s">
        <v>15</v>
      </c>
      <c r="E3685" s="6" t="s">
        <v>125</v>
      </c>
      <c r="F3685" s="6" t="s">
        <v>126</v>
      </c>
      <c r="G3685" s="6" t="s">
        <v>18</v>
      </c>
      <c r="H3685" s="8">
        <v>0.45</v>
      </c>
      <c r="I3685" s="9">
        <v>2250</v>
      </c>
      <c r="J3685" s="10">
        <v>1012.5</v>
      </c>
      <c r="K3685" s="10">
        <v>455.625</v>
      </c>
      <c r="L3685" s="11">
        <v>0.45</v>
      </c>
      <c r="M3685" s="28">
        <v>556.875</v>
      </c>
    </row>
    <row r="3686" spans="1:13" ht="15.75" customHeight="1" x14ac:dyDescent="0.25">
      <c r="A3686" s="6" t="s">
        <v>14</v>
      </c>
      <c r="B3686" s="6">
        <v>1185732</v>
      </c>
      <c r="C3686" s="7">
        <v>44239</v>
      </c>
      <c r="D3686" s="6" t="s">
        <v>15</v>
      </c>
      <c r="E3686" s="6" t="s">
        <v>125</v>
      </c>
      <c r="F3686" s="6" t="s">
        <v>126</v>
      </c>
      <c r="G3686" s="6" t="s">
        <v>19</v>
      </c>
      <c r="H3686" s="8">
        <v>0.35000000000000003</v>
      </c>
      <c r="I3686" s="9">
        <v>2750</v>
      </c>
      <c r="J3686" s="10">
        <v>962.50000000000011</v>
      </c>
      <c r="K3686" s="10">
        <v>336.875</v>
      </c>
      <c r="L3686" s="11">
        <v>0.35</v>
      </c>
      <c r="M3686" s="28">
        <v>625.62500000000011</v>
      </c>
    </row>
    <row r="3687" spans="1:13" ht="15.75" customHeight="1" x14ac:dyDescent="0.25">
      <c r="A3687" s="6" t="s">
        <v>14</v>
      </c>
      <c r="B3687" s="6">
        <v>1185732</v>
      </c>
      <c r="C3687" s="7">
        <v>44239</v>
      </c>
      <c r="D3687" s="6" t="s">
        <v>15</v>
      </c>
      <c r="E3687" s="6" t="s">
        <v>125</v>
      </c>
      <c r="F3687" s="6" t="s">
        <v>126</v>
      </c>
      <c r="G3687" s="6" t="s">
        <v>20</v>
      </c>
      <c r="H3687" s="8">
        <v>0.39999999999999997</v>
      </c>
      <c r="I3687" s="9">
        <v>1500</v>
      </c>
      <c r="J3687" s="10">
        <v>600</v>
      </c>
      <c r="K3687" s="10">
        <v>210</v>
      </c>
      <c r="L3687" s="11">
        <v>0.35</v>
      </c>
      <c r="M3687" s="28">
        <v>390</v>
      </c>
    </row>
    <row r="3688" spans="1:13" ht="15.75" customHeight="1" x14ac:dyDescent="0.25">
      <c r="A3688" s="6" t="s">
        <v>14</v>
      </c>
      <c r="B3688" s="6">
        <v>1185732</v>
      </c>
      <c r="C3688" s="7">
        <v>44239</v>
      </c>
      <c r="D3688" s="6" t="s">
        <v>15</v>
      </c>
      <c r="E3688" s="6" t="s">
        <v>125</v>
      </c>
      <c r="F3688" s="6" t="s">
        <v>126</v>
      </c>
      <c r="G3688" s="6" t="s">
        <v>21</v>
      </c>
      <c r="H3688" s="8">
        <v>0.55000000000000004</v>
      </c>
      <c r="I3688" s="9">
        <v>2250</v>
      </c>
      <c r="J3688" s="10">
        <v>1237.5</v>
      </c>
      <c r="K3688" s="10">
        <v>433.125</v>
      </c>
      <c r="L3688" s="11">
        <v>0.35</v>
      </c>
      <c r="M3688" s="28">
        <v>804.375</v>
      </c>
    </row>
    <row r="3689" spans="1:13" ht="15.75" customHeight="1" x14ac:dyDescent="0.25">
      <c r="A3689" s="6" t="s">
        <v>14</v>
      </c>
      <c r="B3689" s="6">
        <v>1185732</v>
      </c>
      <c r="C3689" s="7">
        <v>44239</v>
      </c>
      <c r="D3689" s="6" t="s">
        <v>15</v>
      </c>
      <c r="E3689" s="6" t="s">
        <v>125</v>
      </c>
      <c r="F3689" s="6" t="s">
        <v>126</v>
      </c>
      <c r="G3689" s="6" t="s">
        <v>22</v>
      </c>
      <c r="H3689" s="8">
        <v>0.45</v>
      </c>
      <c r="I3689" s="9">
        <v>3250</v>
      </c>
      <c r="J3689" s="10">
        <v>1462.5</v>
      </c>
      <c r="K3689" s="10">
        <v>585</v>
      </c>
      <c r="L3689" s="11">
        <v>0.39999999999999997</v>
      </c>
      <c r="M3689" s="28">
        <v>877.5</v>
      </c>
    </row>
    <row r="3690" spans="1:13" ht="15.75" customHeight="1" x14ac:dyDescent="0.25">
      <c r="A3690" s="6" t="s">
        <v>14</v>
      </c>
      <c r="B3690" s="6">
        <v>1185732</v>
      </c>
      <c r="C3690" s="7">
        <v>44265</v>
      </c>
      <c r="D3690" s="6" t="s">
        <v>15</v>
      </c>
      <c r="E3690" s="6" t="s">
        <v>125</v>
      </c>
      <c r="F3690" s="6" t="s">
        <v>126</v>
      </c>
      <c r="G3690" s="6" t="s">
        <v>17</v>
      </c>
      <c r="H3690" s="8">
        <v>0.45</v>
      </c>
      <c r="I3690" s="9">
        <v>5450</v>
      </c>
      <c r="J3690" s="10">
        <v>2452.5</v>
      </c>
      <c r="K3690" s="10">
        <v>1103.625</v>
      </c>
      <c r="L3690" s="11">
        <v>0.45</v>
      </c>
      <c r="M3690" s="28">
        <v>1348.875</v>
      </c>
    </row>
    <row r="3691" spans="1:13" ht="15.75" customHeight="1" x14ac:dyDescent="0.25">
      <c r="A3691" s="6" t="s">
        <v>14</v>
      </c>
      <c r="B3691" s="6">
        <v>1185732</v>
      </c>
      <c r="C3691" s="7">
        <v>44265</v>
      </c>
      <c r="D3691" s="6" t="s">
        <v>15</v>
      </c>
      <c r="E3691" s="6" t="s">
        <v>125</v>
      </c>
      <c r="F3691" s="6" t="s">
        <v>126</v>
      </c>
      <c r="G3691" s="6" t="s">
        <v>18</v>
      </c>
      <c r="H3691" s="8">
        <v>0.45</v>
      </c>
      <c r="I3691" s="9">
        <v>2500</v>
      </c>
      <c r="J3691" s="10">
        <v>1125</v>
      </c>
      <c r="K3691" s="10">
        <v>506.25</v>
      </c>
      <c r="L3691" s="11">
        <v>0.45</v>
      </c>
      <c r="M3691" s="28">
        <v>618.75</v>
      </c>
    </row>
    <row r="3692" spans="1:13" ht="15.75" customHeight="1" x14ac:dyDescent="0.25">
      <c r="A3692" s="6" t="s">
        <v>14</v>
      </c>
      <c r="B3692" s="6">
        <v>1185732</v>
      </c>
      <c r="C3692" s="7">
        <v>44265</v>
      </c>
      <c r="D3692" s="6" t="s">
        <v>15</v>
      </c>
      <c r="E3692" s="6" t="s">
        <v>125</v>
      </c>
      <c r="F3692" s="6" t="s">
        <v>126</v>
      </c>
      <c r="G3692" s="6" t="s">
        <v>19</v>
      </c>
      <c r="H3692" s="8">
        <v>0.35000000000000003</v>
      </c>
      <c r="I3692" s="9">
        <v>2750</v>
      </c>
      <c r="J3692" s="10">
        <v>962.50000000000011</v>
      </c>
      <c r="K3692" s="10">
        <v>336.875</v>
      </c>
      <c r="L3692" s="11">
        <v>0.35</v>
      </c>
      <c r="M3692" s="28">
        <v>625.62500000000011</v>
      </c>
    </row>
    <row r="3693" spans="1:13" ht="15.75" customHeight="1" x14ac:dyDescent="0.25">
      <c r="A3693" s="6" t="s">
        <v>14</v>
      </c>
      <c r="B3693" s="6">
        <v>1185732</v>
      </c>
      <c r="C3693" s="7">
        <v>44265</v>
      </c>
      <c r="D3693" s="6" t="s">
        <v>15</v>
      </c>
      <c r="E3693" s="6" t="s">
        <v>125</v>
      </c>
      <c r="F3693" s="6" t="s">
        <v>126</v>
      </c>
      <c r="G3693" s="6" t="s">
        <v>20</v>
      </c>
      <c r="H3693" s="8">
        <v>0.39999999999999997</v>
      </c>
      <c r="I3693" s="9">
        <v>1250</v>
      </c>
      <c r="J3693" s="10">
        <v>499.99999999999994</v>
      </c>
      <c r="K3693" s="10">
        <v>174.99999999999997</v>
      </c>
      <c r="L3693" s="11">
        <v>0.35</v>
      </c>
      <c r="M3693" s="28">
        <v>325</v>
      </c>
    </row>
    <row r="3694" spans="1:13" ht="15.75" customHeight="1" x14ac:dyDescent="0.25">
      <c r="A3694" s="6" t="s">
        <v>14</v>
      </c>
      <c r="B3694" s="6">
        <v>1185732</v>
      </c>
      <c r="C3694" s="7">
        <v>44265</v>
      </c>
      <c r="D3694" s="6" t="s">
        <v>15</v>
      </c>
      <c r="E3694" s="6" t="s">
        <v>125</v>
      </c>
      <c r="F3694" s="6" t="s">
        <v>126</v>
      </c>
      <c r="G3694" s="6" t="s">
        <v>21</v>
      </c>
      <c r="H3694" s="8">
        <v>0.55000000000000004</v>
      </c>
      <c r="I3694" s="9">
        <v>1750</v>
      </c>
      <c r="J3694" s="10">
        <v>962.50000000000011</v>
      </c>
      <c r="K3694" s="10">
        <v>336.875</v>
      </c>
      <c r="L3694" s="11">
        <v>0.35</v>
      </c>
      <c r="M3694" s="28">
        <v>625.62500000000011</v>
      </c>
    </row>
    <row r="3695" spans="1:13" ht="15.75" customHeight="1" x14ac:dyDescent="0.25">
      <c r="A3695" s="6" t="s">
        <v>14</v>
      </c>
      <c r="B3695" s="6">
        <v>1185732</v>
      </c>
      <c r="C3695" s="7">
        <v>44265</v>
      </c>
      <c r="D3695" s="6" t="s">
        <v>15</v>
      </c>
      <c r="E3695" s="6" t="s">
        <v>125</v>
      </c>
      <c r="F3695" s="6" t="s">
        <v>126</v>
      </c>
      <c r="G3695" s="6" t="s">
        <v>22</v>
      </c>
      <c r="H3695" s="8">
        <v>0.45</v>
      </c>
      <c r="I3695" s="9">
        <v>2750</v>
      </c>
      <c r="J3695" s="10">
        <v>1237.5</v>
      </c>
      <c r="K3695" s="10">
        <v>494.99999999999994</v>
      </c>
      <c r="L3695" s="11">
        <v>0.39999999999999997</v>
      </c>
      <c r="M3695" s="28">
        <v>742.5</v>
      </c>
    </row>
    <row r="3696" spans="1:13" ht="15.75" customHeight="1" x14ac:dyDescent="0.25">
      <c r="A3696" s="6" t="s">
        <v>14</v>
      </c>
      <c r="B3696" s="6">
        <v>1185732</v>
      </c>
      <c r="C3696" s="7">
        <v>44297</v>
      </c>
      <c r="D3696" s="6" t="s">
        <v>15</v>
      </c>
      <c r="E3696" s="6" t="s">
        <v>125</v>
      </c>
      <c r="F3696" s="6" t="s">
        <v>126</v>
      </c>
      <c r="G3696" s="6" t="s">
        <v>17</v>
      </c>
      <c r="H3696" s="8">
        <v>0.45</v>
      </c>
      <c r="I3696" s="9">
        <v>5250</v>
      </c>
      <c r="J3696" s="10">
        <v>2362.5</v>
      </c>
      <c r="K3696" s="10">
        <v>1063.125</v>
      </c>
      <c r="L3696" s="11">
        <v>0.45</v>
      </c>
      <c r="M3696" s="28">
        <v>1299.375</v>
      </c>
    </row>
    <row r="3697" spans="1:13" ht="15.75" customHeight="1" x14ac:dyDescent="0.25">
      <c r="A3697" s="6" t="s">
        <v>14</v>
      </c>
      <c r="B3697" s="6">
        <v>1185732</v>
      </c>
      <c r="C3697" s="7">
        <v>44297</v>
      </c>
      <c r="D3697" s="6" t="s">
        <v>15</v>
      </c>
      <c r="E3697" s="6" t="s">
        <v>125</v>
      </c>
      <c r="F3697" s="6" t="s">
        <v>126</v>
      </c>
      <c r="G3697" s="6" t="s">
        <v>18</v>
      </c>
      <c r="H3697" s="8">
        <v>0.45</v>
      </c>
      <c r="I3697" s="9">
        <v>2250</v>
      </c>
      <c r="J3697" s="10">
        <v>1012.5</v>
      </c>
      <c r="K3697" s="10">
        <v>455.625</v>
      </c>
      <c r="L3697" s="11">
        <v>0.45</v>
      </c>
      <c r="M3697" s="28">
        <v>556.875</v>
      </c>
    </row>
    <row r="3698" spans="1:13" ht="15.75" customHeight="1" x14ac:dyDescent="0.25">
      <c r="A3698" s="6" t="s">
        <v>14</v>
      </c>
      <c r="B3698" s="6">
        <v>1185732</v>
      </c>
      <c r="C3698" s="7">
        <v>44297</v>
      </c>
      <c r="D3698" s="6" t="s">
        <v>15</v>
      </c>
      <c r="E3698" s="6" t="s">
        <v>125</v>
      </c>
      <c r="F3698" s="6" t="s">
        <v>126</v>
      </c>
      <c r="G3698" s="6" t="s">
        <v>19</v>
      </c>
      <c r="H3698" s="8">
        <v>0.35000000000000003</v>
      </c>
      <c r="I3698" s="9">
        <v>2250</v>
      </c>
      <c r="J3698" s="10">
        <v>787.50000000000011</v>
      </c>
      <c r="K3698" s="10">
        <v>275.625</v>
      </c>
      <c r="L3698" s="11">
        <v>0.35</v>
      </c>
      <c r="M3698" s="28">
        <v>511.87500000000011</v>
      </c>
    </row>
    <row r="3699" spans="1:13" ht="15.75" customHeight="1" x14ac:dyDescent="0.25">
      <c r="A3699" s="6" t="s">
        <v>14</v>
      </c>
      <c r="B3699" s="6">
        <v>1185732</v>
      </c>
      <c r="C3699" s="7">
        <v>44297</v>
      </c>
      <c r="D3699" s="6" t="s">
        <v>15</v>
      </c>
      <c r="E3699" s="6" t="s">
        <v>125</v>
      </c>
      <c r="F3699" s="6" t="s">
        <v>126</v>
      </c>
      <c r="G3699" s="6" t="s">
        <v>20</v>
      </c>
      <c r="H3699" s="8">
        <v>0.39999999999999997</v>
      </c>
      <c r="I3699" s="9">
        <v>1500</v>
      </c>
      <c r="J3699" s="10">
        <v>600</v>
      </c>
      <c r="K3699" s="10">
        <v>210</v>
      </c>
      <c r="L3699" s="11">
        <v>0.35</v>
      </c>
      <c r="M3699" s="28">
        <v>390</v>
      </c>
    </row>
    <row r="3700" spans="1:13" ht="15.75" customHeight="1" x14ac:dyDescent="0.25">
      <c r="A3700" s="6" t="s">
        <v>14</v>
      </c>
      <c r="B3700" s="6">
        <v>1185732</v>
      </c>
      <c r="C3700" s="7">
        <v>44297</v>
      </c>
      <c r="D3700" s="6" t="s">
        <v>15</v>
      </c>
      <c r="E3700" s="6" t="s">
        <v>125</v>
      </c>
      <c r="F3700" s="6" t="s">
        <v>126</v>
      </c>
      <c r="G3700" s="6" t="s">
        <v>21</v>
      </c>
      <c r="H3700" s="8">
        <v>0.55000000000000004</v>
      </c>
      <c r="I3700" s="9">
        <v>1500</v>
      </c>
      <c r="J3700" s="10">
        <v>825.00000000000011</v>
      </c>
      <c r="K3700" s="10">
        <v>288.75</v>
      </c>
      <c r="L3700" s="11">
        <v>0.35</v>
      </c>
      <c r="M3700" s="28">
        <v>536.25000000000011</v>
      </c>
    </row>
    <row r="3701" spans="1:13" ht="15.75" customHeight="1" x14ac:dyDescent="0.25">
      <c r="A3701" s="6" t="s">
        <v>14</v>
      </c>
      <c r="B3701" s="6">
        <v>1185732</v>
      </c>
      <c r="C3701" s="7">
        <v>44297</v>
      </c>
      <c r="D3701" s="6" t="s">
        <v>15</v>
      </c>
      <c r="E3701" s="6" t="s">
        <v>125</v>
      </c>
      <c r="F3701" s="6" t="s">
        <v>126</v>
      </c>
      <c r="G3701" s="6" t="s">
        <v>22</v>
      </c>
      <c r="H3701" s="8">
        <v>0.45</v>
      </c>
      <c r="I3701" s="9">
        <v>3000</v>
      </c>
      <c r="J3701" s="10">
        <v>1350</v>
      </c>
      <c r="K3701" s="10">
        <v>540</v>
      </c>
      <c r="L3701" s="11">
        <v>0.39999999999999997</v>
      </c>
      <c r="M3701" s="28">
        <v>810</v>
      </c>
    </row>
    <row r="3702" spans="1:13" ht="15.75" customHeight="1" x14ac:dyDescent="0.25">
      <c r="A3702" s="6" t="s">
        <v>14</v>
      </c>
      <c r="B3702" s="6">
        <v>1185732</v>
      </c>
      <c r="C3702" s="7">
        <v>44326</v>
      </c>
      <c r="D3702" s="6" t="s">
        <v>15</v>
      </c>
      <c r="E3702" s="6" t="s">
        <v>125</v>
      </c>
      <c r="F3702" s="6" t="s">
        <v>126</v>
      </c>
      <c r="G3702" s="6" t="s">
        <v>17</v>
      </c>
      <c r="H3702" s="8">
        <v>0.6</v>
      </c>
      <c r="I3702" s="9">
        <v>5700</v>
      </c>
      <c r="J3702" s="10">
        <v>3420</v>
      </c>
      <c r="K3702" s="10">
        <v>1539</v>
      </c>
      <c r="L3702" s="11">
        <v>0.45</v>
      </c>
      <c r="M3702" s="28">
        <v>1881</v>
      </c>
    </row>
    <row r="3703" spans="1:13" ht="15.75" customHeight="1" x14ac:dyDescent="0.25">
      <c r="A3703" s="6" t="s">
        <v>14</v>
      </c>
      <c r="B3703" s="6">
        <v>1185732</v>
      </c>
      <c r="C3703" s="7">
        <v>44326</v>
      </c>
      <c r="D3703" s="6" t="s">
        <v>15</v>
      </c>
      <c r="E3703" s="6" t="s">
        <v>125</v>
      </c>
      <c r="F3703" s="6" t="s">
        <v>126</v>
      </c>
      <c r="G3703" s="6" t="s">
        <v>18</v>
      </c>
      <c r="H3703" s="8">
        <v>0.55000000000000004</v>
      </c>
      <c r="I3703" s="9">
        <v>2750</v>
      </c>
      <c r="J3703" s="10">
        <v>1512.5000000000002</v>
      </c>
      <c r="K3703" s="10">
        <v>680.62500000000011</v>
      </c>
      <c r="L3703" s="11">
        <v>0.45</v>
      </c>
      <c r="M3703" s="28">
        <v>831.87500000000011</v>
      </c>
    </row>
    <row r="3704" spans="1:13" ht="15.75" customHeight="1" x14ac:dyDescent="0.25">
      <c r="A3704" s="6" t="s">
        <v>14</v>
      </c>
      <c r="B3704" s="6">
        <v>1185732</v>
      </c>
      <c r="C3704" s="7">
        <v>44326</v>
      </c>
      <c r="D3704" s="6" t="s">
        <v>15</v>
      </c>
      <c r="E3704" s="6" t="s">
        <v>125</v>
      </c>
      <c r="F3704" s="6" t="s">
        <v>126</v>
      </c>
      <c r="G3704" s="6" t="s">
        <v>19</v>
      </c>
      <c r="H3704" s="8">
        <v>0.5</v>
      </c>
      <c r="I3704" s="9">
        <v>3000</v>
      </c>
      <c r="J3704" s="10">
        <v>1500</v>
      </c>
      <c r="K3704" s="10">
        <v>525</v>
      </c>
      <c r="L3704" s="11">
        <v>0.35</v>
      </c>
      <c r="M3704" s="28">
        <v>975</v>
      </c>
    </row>
    <row r="3705" spans="1:13" ht="15.75" customHeight="1" x14ac:dyDescent="0.25">
      <c r="A3705" s="6" t="s">
        <v>14</v>
      </c>
      <c r="B3705" s="6">
        <v>1185732</v>
      </c>
      <c r="C3705" s="7">
        <v>44326</v>
      </c>
      <c r="D3705" s="6" t="s">
        <v>15</v>
      </c>
      <c r="E3705" s="6" t="s">
        <v>125</v>
      </c>
      <c r="F3705" s="6" t="s">
        <v>126</v>
      </c>
      <c r="G3705" s="6" t="s">
        <v>20</v>
      </c>
      <c r="H3705" s="8">
        <v>0.5</v>
      </c>
      <c r="I3705" s="9">
        <v>2500</v>
      </c>
      <c r="J3705" s="10">
        <v>1250</v>
      </c>
      <c r="K3705" s="10">
        <v>437.5</v>
      </c>
      <c r="L3705" s="11">
        <v>0.35</v>
      </c>
      <c r="M3705" s="28">
        <v>812.5</v>
      </c>
    </row>
    <row r="3706" spans="1:13" ht="15.75" customHeight="1" x14ac:dyDescent="0.25">
      <c r="A3706" s="6" t="s">
        <v>14</v>
      </c>
      <c r="B3706" s="6">
        <v>1185732</v>
      </c>
      <c r="C3706" s="7">
        <v>44326</v>
      </c>
      <c r="D3706" s="6" t="s">
        <v>15</v>
      </c>
      <c r="E3706" s="6" t="s">
        <v>125</v>
      </c>
      <c r="F3706" s="6" t="s">
        <v>126</v>
      </c>
      <c r="G3706" s="6" t="s">
        <v>21</v>
      </c>
      <c r="H3706" s="8">
        <v>0.6</v>
      </c>
      <c r="I3706" s="9">
        <v>2750</v>
      </c>
      <c r="J3706" s="10">
        <v>1650</v>
      </c>
      <c r="K3706" s="10">
        <v>577.5</v>
      </c>
      <c r="L3706" s="11">
        <v>0.35</v>
      </c>
      <c r="M3706" s="28">
        <v>1072.5</v>
      </c>
    </row>
    <row r="3707" spans="1:13" ht="15.75" customHeight="1" x14ac:dyDescent="0.25">
      <c r="A3707" s="6" t="s">
        <v>14</v>
      </c>
      <c r="B3707" s="6">
        <v>1185732</v>
      </c>
      <c r="C3707" s="7">
        <v>44326</v>
      </c>
      <c r="D3707" s="6" t="s">
        <v>15</v>
      </c>
      <c r="E3707" s="6" t="s">
        <v>125</v>
      </c>
      <c r="F3707" s="6" t="s">
        <v>126</v>
      </c>
      <c r="G3707" s="6" t="s">
        <v>22</v>
      </c>
      <c r="H3707" s="8">
        <v>0.65</v>
      </c>
      <c r="I3707" s="9">
        <v>4000</v>
      </c>
      <c r="J3707" s="10">
        <v>2600</v>
      </c>
      <c r="K3707" s="10">
        <v>1040</v>
      </c>
      <c r="L3707" s="11">
        <v>0.39999999999999997</v>
      </c>
      <c r="M3707" s="28">
        <v>1560</v>
      </c>
    </row>
    <row r="3708" spans="1:13" ht="15.75" customHeight="1" x14ac:dyDescent="0.25">
      <c r="A3708" s="6" t="s">
        <v>14</v>
      </c>
      <c r="B3708" s="6">
        <v>1185732</v>
      </c>
      <c r="C3708" s="7">
        <v>44359</v>
      </c>
      <c r="D3708" s="6" t="s">
        <v>15</v>
      </c>
      <c r="E3708" s="6" t="s">
        <v>125</v>
      </c>
      <c r="F3708" s="6" t="s">
        <v>126</v>
      </c>
      <c r="G3708" s="6" t="s">
        <v>17</v>
      </c>
      <c r="H3708" s="8">
        <v>0.6</v>
      </c>
      <c r="I3708" s="9">
        <v>6500</v>
      </c>
      <c r="J3708" s="10">
        <v>3900</v>
      </c>
      <c r="K3708" s="10">
        <v>1755</v>
      </c>
      <c r="L3708" s="11">
        <v>0.45</v>
      </c>
      <c r="M3708" s="28">
        <v>2145</v>
      </c>
    </row>
    <row r="3709" spans="1:13" ht="15.75" customHeight="1" x14ac:dyDescent="0.25">
      <c r="A3709" s="6" t="s">
        <v>14</v>
      </c>
      <c r="B3709" s="6">
        <v>1185732</v>
      </c>
      <c r="C3709" s="7">
        <v>44359</v>
      </c>
      <c r="D3709" s="6" t="s">
        <v>15</v>
      </c>
      <c r="E3709" s="6" t="s">
        <v>125</v>
      </c>
      <c r="F3709" s="6" t="s">
        <v>126</v>
      </c>
      <c r="G3709" s="6" t="s">
        <v>18</v>
      </c>
      <c r="H3709" s="8">
        <v>0.55000000000000004</v>
      </c>
      <c r="I3709" s="9">
        <v>4000</v>
      </c>
      <c r="J3709" s="10">
        <v>2200</v>
      </c>
      <c r="K3709" s="10">
        <v>990</v>
      </c>
      <c r="L3709" s="11">
        <v>0.45</v>
      </c>
      <c r="M3709" s="28">
        <v>1210</v>
      </c>
    </row>
    <row r="3710" spans="1:13" ht="15.75" customHeight="1" x14ac:dyDescent="0.25">
      <c r="A3710" s="6" t="s">
        <v>14</v>
      </c>
      <c r="B3710" s="6">
        <v>1185732</v>
      </c>
      <c r="C3710" s="7">
        <v>44359</v>
      </c>
      <c r="D3710" s="6" t="s">
        <v>15</v>
      </c>
      <c r="E3710" s="6" t="s">
        <v>125</v>
      </c>
      <c r="F3710" s="6" t="s">
        <v>126</v>
      </c>
      <c r="G3710" s="6" t="s">
        <v>19</v>
      </c>
      <c r="H3710" s="8">
        <v>0.5</v>
      </c>
      <c r="I3710" s="9">
        <v>3250</v>
      </c>
      <c r="J3710" s="10">
        <v>1625</v>
      </c>
      <c r="K3710" s="10">
        <v>568.75</v>
      </c>
      <c r="L3710" s="11">
        <v>0.35</v>
      </c>
      <c r="M3710" s="28">
        <v>1056.25</v>
      </c>
    </row>
    <row r="3711" spans="1:13" ht="15.75" customHeight="1" x14ac:dyDescent="0.25">
      <c r="A3711" s="6" t="s">
        <v>14</v>
      </c>
      <c r="B3711" s="6">
        <v>1185732</v>
      </c>
      <c r="C3711" s="7">
        <v>44359</v>
      </c>
      <c r="D3711" s="6" t="s">
        <v>15</v>
      </c>
      <c r="E3711" s="6" t="s">
        <v>125</v>
      </c>
      <c r="F3711" s="6" t="s">
        <v>126</v>
      </c>
      <c r="G3711" s="6" t="s">
        <v>20</v>
      </c>
      <c r="H3711" s="8">
        <v>0.5</v>
      </c>
      <c r="I3711" s="9">
        <v>3000</v>
      </c>
      <c r="J3711" s="10">
        <v>1500</v>
      </c>
      <c r="K3711" s="10">
        <v>525</v>
      </c>
      <c r="L3711" s="11">
        <v>0.35</v>
      </c>
      <c r="M3711" s="28">
        <v>975</v>
      </c>
    </row>
    <row r="3712" spans="1:13" ht="15.75" customHeight="1" x14ac:dyDescent="0.25">
      <c r="A3712" s="6" t="s">
        <v>14</v>
      </c>
      <c r="B3712" s="6">
        <v>1185732</v>
      </c>
      <c r="C3712" s="7">
        <v>44359</v>
      </c>
      <c r="D3712" s="6" t="s">
        <v>15</v>
      </c>
      <c r="E3712" s="6" t="s">
        <v>125</v>
      </c>
      <c r="F3712" s="6" t="s">
        <v>126</v>
      </c>
      <c r="G3712" s="6" t="s">
        <v>21</v>
      </c>
      <c r="H3712" s="8">
        <v>0.6</v>
      </c>
      <c r="I3712" s="9">
        <v>3000</v>
      </c>
      <c r="J3712" s="10">
        <v>1800</v>
      </c>
      <c r="K3712" s="10">
        <v>630</v>
      </c>
      <c r="L3712" s="11">
        <v>0.35</v>
      </c>
      <c r="M3712" s="28">
        <v>1170</v>
      </c>
    </row>
    <row r="3713" spans="1:13" ht="15.75" customHeight="1" x14ac:dyDescent="0.25">
      <c r="A3713" s="6" t="s">
        <v>14</v>
      </c>
      <c r="B3713" s="6">
        <v>1185732</v>
      </c>
      <c r="C3713" s="7">
        <v>44359</v>
      </c>
      <c r="D3713" s="6" t="s">
        <v>15</v>
      </c>
      <c r="E3713" s="6" t="s">
        <v>125</v>
      </c>
      <c r="F3713" s="6" t="s">
        <v>126</v>
      </c>
      <c r="G3713" s="6" t="s">
        <v>22</v>
      </c>
      <c r="H3713" s="8">
        <v>0.65</v>
      </c>
      <c r="I3713" s="9">
        <v>4500</v>
      </c>
      <c r="J3713" s="10">
        <v>2925</v>
      </c>
      <c r="K3713" s="10">
        <v>1170</v>
      </c>
      <c r="L3713" s="11">
        <v>0.39999999999999997</v>
      </c>
      <c r="M3713" s="28">
        <v>1755</v>
      </c>
    </row>
    <row r="3714" spans="1:13" ht="15.75" customHeight="1" x14ac:dyDescent="0.25">
      <c r="A3714" s="6" t="s">
        <v>14</v>
      </c>
      <c r="B3714" s="6">
        <v>1185732</v>
      </c>
      <c r="C3714" s="7">
        <v>44387</v>
      </c>
      <c r="D3714" s="6" t="s">
        <v>15</v>
      </c>
      <c r="E3714" s="6" t="s">
        <v>125</v>
      </c>
      <c r="F3714" s="6" t="s">
        <v>126</v>
      </c>
      <c r="G3714" s="6" t="s">
        <v>17</v>
      </c>
      <c r="H3714" s="8">
        <v>0.6</v>
      </c>
      <c r="I3714" s="9">
        <v>6750</v>
      </c>
      <c r="J3714" s="10">
        <v>4050</v>
      </c>
      <c r="K3714" s="10">
        <v>1822.5</v>
      </c>
      <c r="L3714" s="11">
        <v>0.45</v>
      </c>
      <c r="M3714" s="28">
        <v>2227.5</v>
      </c>
    </row>
    <row r="3715" spans="1:13" ht="15.75" customHeight="1" x14ac:dyDescent="0.25">
      <c r="A3715" s="6" t="s">
        <v>14</v>
      </c>
      <c r="B3715" s="6">
        <v>1185732</v>
      </c>
      <c r="C3715" s="7">
        <v>44387</v>
      </c>
      <c r="D3715" s="6" t="s">
        <v>15</v>
      </c>
      <c r="E3715" s="6" t="s">
        <v>125</v>
      </c>
      <c r="F3715" s="6" t="s">
        <v>126</v>
      </c>
      <c r="G3715" s="6" t="s">
        <v>18</v>
      </c>
      <c r="H3715" s="8">
        <v>0.55000000000000004</v>
      </c>
      <c r="I3715" s="9">
        <v>4250</v>
      </c>
      <c r="J3715" s="10">
        <v>2337.5</v>
      </c>
      <c r="K3715" s="10">
        <v>1051.875</v>
      </c>
      <c r="L3715" s="11">
        <v>0.45</v>
      </c>
      <c r="M3715" s="28">
        <v>1285.625</v>
      </c>
    </row>
    <row r="3716" spans="1:13" ht="15.75" customHeight="1" x14ac:dyDescent="0.25">
      <c r="A3716" s="6" t="s">
        <v>14</v>
      </c>
      <c r="B3716" s="6">
        <v>1185732</v>
      </c>
      <c r="C3716" s="7">
        <v>44387</v>
      </c>
      <c r="D3716" s="6" t="s">
        <v>15</v>
      </c>
      <c r="E3716" s="6" t="s">
        <v>125</v>
      </c>
      <c r="F3716" s="6" t="s">
        <v>126</v>
      </c>
      <c r="G3716" s="6" t="s">
        <v>19</v>
      </c>
      <c r="H3716" s="8">
        <v>0.5</v>
      </c>
      <c r="I3716" s="9">
        <v>3500</v>
      </c>
      <c r="J3716" s="10">
        <v>1750</v>
      </c>
      <c r="K3716" s="10">
        <v>612.5</v>
      </c>
      <c r="L3716" s="11">
        <v>0.35</v>
      </c>
      <c r="M3716" s="28">
        <v>1137.5</v>
      </c>
    </row>
    <row r="3717" spans="1:13" ht="15.75" customHeight="1" x14ac:dyDescent="0.25">
      <c r="A3717" s="6" t="s">
        <v>14</v>
      </c>
      <c r="B3717" s="6">
        <v>1185732</v>
      </c>
      <c r="C3717" s="7">
        <v>44387</v>
      </c>
      <c r="D3717" s="6" t="s">
        <v>15</v>
      </c>
      <c r="E3717" s="6" t="s">
        <v>125</v>
      </c>
      <c r="F3717" s="6" t="s">
        <v>126</v>
      </c>
      <c r="G3717" s="6" t="s">
        <v>20</v>
      </c>
      <c r="H3717" s="8">
        <v>0.5</v>
      </c>
      <c r="I3717" s="9">
        <v>3000</v>
      </c>
      <c r="J3717" s="10">
        <v>1500</v>
      </c>
      <c r="K3717" s="10">
        <v>525</v>
      </c>
      <c r="L3717" s="11">
        <v>0.35</v>
      </c>
      <c r="M3717" s="28">
        <v>975</v>
      </c>
    </row>
    <row r="3718" spans="1:13" ht="15.75" customHeight="1" x14ac:dyDescent="0.25">
      <c r="A3718" s="6" t="s">
        <v>14</v>
      </c>
      <c r="B3718" s="6">
        <v>1185732</v>
      </c>
      <c r="C3718" s="7">
        <v>44387</v>
      </c>
      <c r="D3718" s="6" t="s">
        <v>15</v>
      </c>
      <c r="E3718" s="6" t="s">
        <v>125</v>
      </c>
      <c r="F3718" s="6" t="s">
        <v>126</v>
      </c>
      <c r="G3718" s="6" t="s">
        <v>21</v>
      </c>
      <c r="H3718" s="8">
        <v>0.6</v>
      </c>
      <c r="I3718" s="9">
        <v>3250</v>
      </c>
      <c r="J3718" s="10">
        <v>1950</v>
      </c>
      <c r="K3718" s="10">
        <v>682.5</v>
      </c>
      <c r="L3718" s="11">
        <v>0.35</v>
      </c>
      <c r="M3718" s="28">
        <v>1267.5</v>
      </c>
    </row>
    <row r="3719" spans="1:13" ht="15.75" customHeight="1" x14ac:dyDescent="0.25">
      <c r="A3719" s="6" t="s">
        <v>14</v>
      </c>
      <c r="B3719" s="6">
        <v>1185732</v>
      </c>
      <c r="C3719" s="7">
        <v>44387</v>
      </c>
      <c r="D3719" s="6" t="s">
        <v>15</v>
      </c>
      <c r="E3719" s="6" t="s">
        <v>125</v>
      </c>
      <c r="F3719" s="6" t="s">
        <v>126</v>
      </c>
      <c r="G3719" s="6" t="s">
        <v>22</v>
      </c>
      <c r="H3719" s="8">
        <v>0.65</v>
      </c>
      <c r="I3719" s="9">
        <v>5000</v>
      </c>
      <c r="J3719" s="10">
        <v>3250</v>
      </c>
      <c r="K3719" s="10">
        <v>1300</v>
      </c>
      <c r="L3719" s="11">
        <v>0.39999999999999997</v>
      </c>
      <c r="M3719" s="28">
        <v>1950</v>
      </c>
    </row>
    <row r="3720" spans="1:13" ht="15.75" customHeight="1" x14ac:dyDescent="0.25">
      <c r="A3720" s="6" t="s">
        <v>14</v>
      </c>
      <c r="B3720" s="6">
        <v>1185732</v>
      </c>
      <c r="C3720" s="7">
        <v>44419</v>
      </c>
      <c r="D3720" s="6" t="s">
        <v>15</v>
      </c>
      <c r="E3720" s="6" t="s">
        <v>125</v>
      </c>
      <c r="F3720" s="6" t="s">
        <v>126</v>
      </c>
      <c r="G3720" s="6" t="s">
        <v>17</v>
      </c>
      <c r="H3720" s="8">
        <v>0.6</v>
      </c>
      <c r="I3720" s="9">
        <v>6500</v>
      </c>
      <c r="J3720" s="10">
        <v>3900</v>
      </c>
      <c r="K3720" s="10">
        <v>1755</v>
      </c>
      <c r="L3720" s="11">
        <v>0.45</v>
      </c>
      <c r="M3720" s="28">
        <v>2145</v>
      </c>
    </row>
    <row r="3721" spans="1:13" ht="15.75" customHeight="1" x14ac:dyDescent="0.25">
      <c r="A3721" s="6" t="s">
        <v>14</v>
      </c>
      <c r="B3721" s="6">
        <v>1185732</v>
      </c>
      <c r="C3721" s="7">
        <v>44419</v>
      </c>
      <c r="D3721" s="6" t="s">
        <v>15</v>
      </c>
      <c r="E3721" s="6" t="s">
        <v>125</v>
      </c>
      <c r="F3721" s="6" t="s">
        <v>126</v>
      </c>
      <c r="G3721" s="6" t="s">
        <v>18</v>
      </c>
      <c r="H3721" s="8">
        <v>0.55000000000000004</v>
      </c>
      <c r="I3721" s="9">
        <v>4250</v>
      </c>
      <c r="J3721" s="10">
        <v>2337.5</v>
      </c>
      <c r="K3721" s="10">
        <v>1051.875</v>
      </c>
      <c r="L3721" s="11">
        <v>0.45</v>
      </c>
      <c r="M3721" s="28">
        <v>1285.625</v>
      </c>
    </row>
    <row r="3722" spans="1:13" ht="15.75" customHeight="1" x14ac:dyDescent="0.25">
      <c r="A3722" s="6" t="s">
        <v>14</v>
      </c>
      <c r="B3722" s="6">
        <v>1185732</v>
      </c>
      <c r="C3722" s="7">
        <v>44419</v>
      </c>
      <c r="D3722" s="6" t="s">
        <v>15</v>
      </c>
      <c r="E3722" s="6" t="s">
        <v>125</v>
      </c>
      <c r="F3722" s="6" t="s">
        <v>126</v>
      </c>
      <c r="G3722" s="6" t="s">
        <v>19</v>
      </c>
      <c r="H3722" s="8">
        <v>0.5</v>
      </c>
      <c r="I3722" s="9">
        <v>3500</v>
      </c>
      <c r="J3722" s="10">
        <v>1750</v>
      </c>
      <c r="K3722" s="10">
        <v>612.5</v>
      </c>
      <c r="L3722" s="11">
        <v>0.35</v>
      </c>
      <c r="M3722" s="28">
        <v>1137.5</v>
      </c>
    </row>
    <row r="3723" spans="1:13" ht="15.75" customHeight="1" x14ac:dyDescent="0.25">
      <c r="A3723" s="6" t="s">
        <v>14</v>
      </c>
      <c r="B3723" s="6">
        <v>1185732</v>
      </c>
      <c r="C3723" s="7">
        <v>44419</v>
      </c>
      <c r="D3723" s="6" t="s">
        <v>15</v>
      </c>
      <c r="E3723" s="6" t="s">
        <v>125</v>
      </c>
      <c r="F3723" s="6" t="s">
        <v>126</v>
      </c>
      <c r="G3723" s="6" t="s">
        <v>20</v>
      </c>
      <c r="H3723" s="8">
        <v>0.5</v>
      </c>
      <c r="I3723" s="9">
        <v>2500</v>
      </c>
      <c r="J3723" s="10">
        <v>1250</v>
      </c>
      <c r="K3723" s="10">
        <v>437.5</v>
      </c>
      <c r="L3723" s="11">
        <v>0.35</v>
      </c>
      <c r="M3723" s="28">
        <v>812.5</v>
      </c>
    </row>
    <row r="3724" spans="1:13" ht="15.75" customHeight="1" x14ac:dyDescent="0.25">
      <c r="A3724" s="6" t="s">
        <v>14</v>
      </c>
      <c r="B3724" s="6">
        <v>1185732</v>
      </c>
      <c r="C3724" s="7">
        <v>44419</v>
      </c>
      <c r="D3724" s="6" t="s">
        <v>15</v>
      </c>
      <c r="E3724" s="6" t="s">
        <v>125</v>
      </c>
      <c r="F3724" s="6" t="s">
        <v>126</v>
      </c>
      <c r="G3724" s="6" t="s">
        <v>21</v>
      </c>
      <c r="H3724" s="8">
        <v>0.6</v>
      </c>
      <c r="I3724" s="9">
        <v>2250</v>
      </c>
      <c r="J3724" s="10">
        <v>1350</v>
      </c>
      <c r="K3724" s="10">
        <v>472.49999999999994</v>
      </c>
      <c r="L3724" s="11">
        <v>0.35</v>
      </c>
      <c r="M3724" s="28">
        <v>877.5</v>
      </c>
    </row>
    <row r="3725" spans="1:13" ht="15.75" customHeight="1" x14ac:dyDescent="0.25">
      <c r="A3725" s="6" t="s">
        <v>14</v>
      </c>
      <c r="B3725" s="6">
        <v>1185732</v>
      </c>
      <c r="C3725" s="7">
        <v>44419</v>
      </c>
      <c r="D3725" s="6" t="s">
        <v>15</v>
      </c>
      <c r="E3725" s="6" t="s">
        <v>125</v>
      </c>
      <c r="F3725" s="6" t="s">
        <v>126</v>
      </c>
      <c r="G3725" s="6" t="s">
        <v>22</v>
      </c>
      <c r="H3725" s="8">
        <v>0.65</v>
      </c>
      <c r="I3725" s="9">
        <v>4000</v>
      </c>
      <c r="J3725" s="10">
        <v>2600</v>
      </c>
      <c r="K3725" s="10">
        <v>1040</v>
      </c>
      <c r="L3725" s="11">
        <v>0.39999999999999997</v>
      </c>
      <c r="M3725" s="28">
        <v>1560</v>
      </c>
    </row>
    <row r="3726" spans="1:13" ht="15.75" customHeight="1" x14ac:dyDescent="0.25">
      <c r="A3726" s="6" t="s">
        <v>14</v>
      </c>
      <c r="B3726" s="6">
        <v>1185732</v>
      </c>
      <c r="C3726" s="7">
        <v>44449</v>
      </c>
      <c r="D3726" s="6" t="s">
        <v>15</v>
      </c>
      <c r="E3726" s="6" t="s">
        <v>125</v>
      </c>
      <c r="F3726" s="6" t="s">
        <v>126</v>
      </c>
      <c r="G3726" s="6" t="s">
        <v>17</v>
      </c>
      <c r="H3726" s="8">
        <v>0.6</v>
      </c>
      <c r="I3726" s="9">
        <v>5250</v>
      </c>
      <c r="J3726" s="10">
        <v>3150</v>
      </c>
      <c r="K3726" s="10">
        <v>1417.5</v>
      </c>
      <c r="L3726" s="11">
        <v>0.45</v>
      </c>
      <c r="M3726" s="28">
        <v>1732.5</v>
      </c>
    </row>
    <row r="3727" spans="1:13" ht="15.75" customHeight="1" x14ac:dyDescent="0.25">
      <c r="A3727" s="6" t="s">
        <v>14</v>
      </c>
      <c r="B3727" s="6">
        <v>1185732</v>
      </c>
      <c r="C3727" s="7">
        <v>44449</v>
      </c>
      <c r="D3727" s="6" t="s">
        <v>15</v>
      </c>
      <c r="E3727" s="6" t="s">
        <v>125</v>
      </c>
      <c r="F3727" s="6" t="s">
        <v>126</v>
      </c>
      <c r="G3727" s="6" t="s">
        <v>18</v>
      </c>
      <c r="H3727" s="8">
        <v>0.55000000000000004</v>
      </c>
      <c r="I3727" s="9">
        <v>3250</v>
      </c>
      <c r="J3727" s="10">
        <v>1787.5000000000002</v>
      </c>
      <c r="K3727" s="10">
        <v>804.37500000000011</v>
      </c>
      <c r="L3727" s="11">
        <v>0.45</v>
      </c>
      <c r="M3727" s="28">
        <v>983.12500000000011</v>
      </c>
    </row>
    <row r="3728" spans="1:13" ht="15.75" customHeight="1" x14ac:dyDescent="0.25">
      <c r="A3728" s="6" t="s">
        <v>14</v>
      </c>
      <c r="B3728" s="6">
        <v>1185732</v>
      </c>
      <c r="C3728" s="7">
        <v>44449</v>
      </c>
      <c r="D3728" s="6" t="s">
        <v>15</v>
      </c>
      <c r="E3728" s="6" t="s">
        <v>125</v>
      </c>
      <c r="F3728" s="6" t="s">
        <v>126</v>
      </c>
      <c r="G3728" s="6" t="s">
        <v>19</v>
      </c>
      <c r="H3728" s="8">
        <v>0.5</v>
      </c>
      <c r="I3728" s="9">
        <v>2250</v>
      </c>
      <c r="J3728" s="10">
        <v>1125</v>
      </c>
      <c r="K3728" s="10">
        <v>393.75</v>
      </c>
      <c r="L3728" s="11">
        <v>0.35</v>
      </c>
      <c r="M3728" s="28">
        <v>731.25</v>
      </c>
    </row>
    <row r="3729" spans="1:13" ht="15.75" customHeight="1" x14ac:dyDescent="0.25">
      <c r="A3729" s="6" t="s">
        <v>14</v>
      </c>
      <c r="B3729" s="6">
        <v>1185732</v>
      </c>
      <c r="C3729" s="7">
        <v>44449</v>
      </c>
      <c r="D3729" s="6" t="s">
        <v>15</v>
      </c>
      <c r="E3729" s="6" t="s">
        <v>125</v>
      </c>
      <c r="F3729" s="6" t="s">
        <v>126</v>
      </c>
      <c r="G3729" s="6" t="s">
        <v>20</v>
      </c>
      <c r="H3729" s="8">
        <v>0.5</v>
      </c>
      <c r="I3729" s="9">
        <v>2000</v>
      </c>
      <c r="J3729" s="10">
        <v>1000</v>
      </c>
      <c r="K3729" s="10">
        <v>350</v>
      </c>
      <c r="L3729" s="11">
        <v>0.35</v>
      </c>
      <c r="M3729" s="28">
        <v>650</v>
      </c>
    </row>
    <row r="3730" spans="1:13" ht="15.75" customHeight="1" x14ac:dyDescent="0.25">
      <c r="A3730" s="6" t="s">
        <v>14</v>
      </c>
      <c r="B3730" s="6">
        <v>1185732</v>
      </c>
      <c r="C3730" s="7">
        <v>44449</v>
      </c>
      <c r="D3730" s="6" t="s">
        <v>15</v>
      </c>
      <c r="E3730" s="6" t="s">
        <v>125</v>
      </c>
      <c r="F3730" s="6" t="s">
        <v>126</v>
      </c>
      <c r="G3730" s="6" t="s">
        <v>21</v>
      </c>
      <c r="H3730" s="8">
        <v>0.6</v>
      </c>
      <c r="I3730" s="9">
        <v>2000</v>
      </c>
      <c r="J3730" s="10">
        <v>1200</v>
      </c>
      <c r="K3730" s="10">
        <v>420</v>
      </c>
      <c r="L3730" s="11">
        <v>0.35</v>
      </c>
      <c r="M3730" s="28">
        <v>780</v>
      </c>
    </row>
    <row r="3731" spans="1:13" ht="15.75" customHeight="1" x14ac:dyDescent="0.25">
      <c r="A3731" s="6" t="s">
        <v>14</v>
      </c>
      <c r="B3731" s="6">
        <v>1185732</v>
      </c>
      <c r="C3731" s="7">
        <v>44449</v>
      </c>
      <c r="D3731" s="6" t="s">
        <v>15</v>
      </c>
      <c r="E3731" s="6" t="s">
        <v>125</v>
      </c>
      <c r="F3731" s="6" t="s">
        <v>126</v>
      </c>
      <c r="G3731" s="6" t="s">
        <v>22</v>
      </c>
      <c r="H3731" s="8">
        <v>0.65</v>
      </c>
      <c r="I3731" s="9">
        <v>3000</v>
      </c>
      <c r="J3731" s="10">
        <v>1950</v>
      </c>
      <c r="K3731" s="10">
        <v>779.99999999999989</v>
      </c>
      <c r="L3731" s="11">
        <v>0.39999999999999997</v>
      </c>
      <c r="M3731" s="28">
        <v>1170</v>
      </c>
    </row>
    <row r="3732" spans="1:13" ht="15.75" customHeight="1" x14ac:dyDescent="0.25">
      <c r="A3732" s="6" t="s">
        <v>14</v>
      </c>
      <c r="B3732" s="6">
        <v>1185732</v>
      </c>
      <c r="C3732" s="7">
        <v>44481</v>
      </c>
      <c r="D3732" s="6" t="s">
        <v>15</v>
      </c>
      <c r="E3732" s="6" t="s">
        <v>125</v>
      </c>
      <c r="F3732" s="6" t="s">
        <v>126</v>
      </c>
      <c r="G3732" s="6" t="s">
        <v>17</v>
      </c>
      <c r="H3732" s="8">
        <v>0.65</v>
      </c>
      <c r="I3732" s="9">
        <v>4750</v>
      </c>
      <c r="J3732" s="10">
        <v>3087.5</v>
      </c>
      <c r="K3732" s="10">
        <v>1389.375</v>
      </c>
      <c r="L3732" s="11">
        <v>0.45</v>
      </c>
      <c r="M3732" s="28">
        <v>1698.125</v>
      </c>
    </row>
    <row r="3733" spans="1:13" ht="15.75" customHeight="1" x14ac:dyDescent="0.25">
      <c r="A3733" s="6" t="s">
        <v>14</v>
      </c>
      <c r="B3733" s="6">
        <v>1185732</v>
      </c>
      <c r="C3733" s="7">
        <v>44481</v>
      </c>
      <c r="D3733" s="6" t="s">
        <v>15</v>
      </c>
      <c r="E3733" s="6" t="s">
        <v>125</v>
      </c>
      <c r="F3733" s="6" t="s">
        <v>126</v>
      </c>
      <c r="G3733" s="6" t="s">
        <v>18</v>
      </c>
      <c r="H3733" s="8">
        <v>0.60000000000000009</v>
      </c>
      <c r="I3733" s="9">
        <v>3000</v>
      </c>
      <c r="J3733" s="10">
        <v>1800.0000000000002</v>
      </c>
      <c r="K3733" s="10">
        <v>810.00000000000011</v>
      </c>
      <c r="L3733" s="11">
        <v>0.45</v>
      </c>
      <c r="M3733" s="28">
        <v>990.00000000000011</v>
      </c>
    </row>
    <row r="3734" spans="1:13" ht="15.75" customHeight="1" x14ac:dyDescent="0.25">
      <c r="A3734" s="6" t="s">
        <v>14</v>
      </c>
      <c r="B3734" s="6">
        <v>1185732</v>
      </c>
      <c r="C3734" s="7">
        <v>44481</v>
      </c>
      <c r="D3734" s="6" t="s">
        <v>15</v>
      </c>
      <c r="E3734" s="6" t="s">
        <v>125</v>
      </c>
      <c r="F3734" s="6" t="s">
        <v>126</v>
      </c>
      <c r="G3734" s="6" t="s">
        <v>19</v>
      </c>
      <c r="H3734" s="8">
        <v>0.60000000000000009</v>
      </c>
      <c r="I3734" s="9">
        <v>2000</v>
      </c>
      <c r="J3734" s="10">
        <v>1200.0000000000002</v>
      </c>
      <c r="K3734" s="10">
        <v>420.00000000000006</v>
      </c>
      <c r="L3734" s="11">
        <v>0.35</v>
      </c>
      <c r="M3734" s="28">
        <v>780.00000000000023</v>
      </c>
    </row>
    <row r="3735" spans="1:13" ht="15.75" customHeight="1" x14ac:dyDescent="0.25">
      <c r="A3735" s="6" t="s">
        <v>14</v>
      </c>
      <c r="B3735" s="6">
        <v>1185732</v>
      </c>
      <c r="C3735" s="7">
        <v>44481</v>
      </c>
      <c r="D3735" s="6" t="s">
        <v>15</v>
      </c>
      <c r="E3735" s="6" t="s">
        <v>125</v>
      </c>
      <c r="F3735" s="6" t="s">
        <v>126</v>
      </c>
      <c r="G3735" s="6" t="s">
        <v>20</v>
      </c>
      <c r="H3735" s="8">
        <v>0.60000000000000009</v>
      </c>
      <c r="I3735" s="9">
        <v>1750</v>
      </c>
      <c r="J3735" s="10">
        <v>1050.0000000000002</v>
      </c>
      <c r="K3735" s="10">
        <v>367.50000000000006</v>
      </c>
      <c r="L3735" s="11">
        <v>0.35</v>
      </c>
      <c r="M3735" s="28">
        <v>682.50000000000023</v>
      </c>
    </row>
    <row r="3736" spans="1:13" ht="15.75" customHeight="1" x14ac:dyDescent="0.25">
      <c r="A3736" s="6" t="s">
        <v>14</v>
      </c>
      <c r="B3736" s="6">
        <v>1185732</v>
      </c>
      <c r="C3736" s="7">
        <v>44481</v>
      </c>
      <c r="D3736" s="6" t="s">
        <v>15</v>
      </c>
      <c r="E3736" s="6" t="s">
        <v>125</v>
      </c>
      <c r="F3736" s="6" t="s">
        <v>126</v>
      </c>
      <c r="G3736" s="6" t="s">
        <v>21</v>
      </c>
      <c r="H3736" s="8">
        <v>0.70000000000000007</v>
      </c>
      <c r="I3736" s="9">
        <v>1750</v>
      </c>
      <c r="J3736" s="10">
        <v>1225.0000000000002</v>
      </c>
      <c r="K3736" s="10">
        <v>428.75000000000006</v>
      </c>
      <c r="L3736" s="11">
        <v>0.35</v>
      </c>
      <c r="M3736" s="28">
        <v>796.25000000000023</v>
      </c>
    </row>
    <row r="3737" spans="1:13" ht="15.75" customHeight="1" x14ac:dyDescent="0.25">
      <c r="A3737" s="6" t="s">
        <v>14</v>
      </c>
      <c r="B3737" s="6">
        <v>1185732</v>
      </c>
      <c r="C3737" s="7">
        <v>44481</v>
      </c>
      <c r="D3737" s="6" t="s">
        <v>15</v>
      </c>
      <c r="E3737" s="6" t="s">
        <v>125</v>
      </c>
      <c r="F3737" s="6" t="s">
        <v>126</v>
      </c>
      <c r="G3737" s="6" t="s">
        <v>22</v>
      </c>
      <c r="H3737" s="8">
        <v>0.75</v>
      </c>
      <c r="I3737" s="9">
        <v>3000</v>
      </c>
      <c r="J3737" s="10">
        <v>2250</v>
      </c>
      <c r="K3737" s="10">
        <v>899.99999999999989</v>
      </c>
      <c r="L3737" s="11">
        <v>0.39999999999999997</v>
      </c>
      <c r="M3737" s="28">
        <v>1350</v>
      </c>
    </row>
    <row r="3738" spans="1:13" ht="15.75" customHeight="1" x14ac:dyDescent="0.25">
      <c r="A3738" s="6" t="s">
        <v>14</v>
      </c>
      <c r="B3738" s="6">
        <v>1185732</v>
      </c>
      <c r="C3738" s="7">
        <v>44511</v>
      </c>
      <c r="D3738" s="6" t="s">
        <v>15</v>
      </c>
      <c r="E3738" s="6" t="s">
        <v>125</v>
      </c>
      <c r="F3738" s="6" t="s">
        <v>126</v>
      </c>
      <c r="G3738" s="6" t="s">
        <v>17</v>
      </c>
      <c r="H3738" s="8">
        <v>0.70000000000000007</v>
      </c>
      <c r="I3738" s="9">
        <v>4500</v>
      </c>
      <c r="J3738" s="10">
        <v>3150.0000000000005</v>
      </c>
      <c r="K3738" s="10">
        <v>1417.5000000000002</v>
      </c>
      <c r="L3738" s="11">
        <v>0.45</v>
      </c>
      <c r="M3738" s="28">
        <v>1732.5000000000002</v>
      </c>
    </row>
    <row r="3739" spans="1:13" ht="15.75" customHeight="1" x14ac:dyDescent="0.25">
      <c r="A3739" s="6" t="s">
        <v>14</v>
      </c>
      <c r="B3739" s="6">
        <v>1185732</v>
      </c>
      <c r="C3739" s="7">
        <v>44511</v>
      </c>
      <c r="D3739" s="6" t="s">
        <v>15</v>
      </c>
      <c r="E3739" s="6" t="s">
        <v>125</v>
      </c>
      <c r="F3739" s="6" t="s">
        <v>126</v>
      </c>
      <c r="G3739" s="6" t="s">
        <v>18</v>
      </c>
      <c r="H3739" s="8">
        <v>0.60000000000000009</v>
      </c>
      <c r="I3739" s="9">
        <v>3250</v>
      </c>
      <c r="J3739" s="10">
        <v>1950.0000000000002</v>
      </c>
      <c r="K3739" s="10">
        <v>877.50000000000011</v>
      </c>
      <c r="L3739" s="11">
        <v>0.45</v>
      </c>
      <c r="M3739" s="28">
        <v>1072.5</v>
      </c>
    </row>
    <row r="3740" spans="1:13" ht="15.75" customHeight="1" x14ac:dyDescent="0.25">
      <c r="A3740" s="6" t="s">
        <v>14</v>
      </c>
      <c r="B3740" s="6">
        <v>1185732</v>
      </c>
      <c r="C3740" s="7">
        <v>44511</v>
      </c>
      <c r="D3740" s="6" t="s">
        <v>15</v>
      </c>
      <c r="E3740" s="6" t="s">
        <v>125</v>
      </c>
      <c r="F3740" s="6" t="s">
        <v>126</v>
      </c>
      <c r="G3740" s="6" t="s">
        <v>19</v>
      </c>
      <c r="H3740" s="8">
        <v>0.60000000000000009</v>
      </c>
      <c r="I3740" s="9">
        <v>3200</v>
      </c>
      <c r="J3740" s="10">
        <v>1920.0000000000002</v>
      </c>
      <c r="K3740" s="10">
        <v>672</v>
      </c>
      <c r="L3740" s="11">
        <v>0.35</v>
      </c>
      <c r="M3740" s="28">
        <v>1248.0000000000002</v>
      </c>
    </row>
    <row r="3741" spans="1:13" ht="15.75" customHeight="1" x14ac:dyDescent="0.25">
      <c r="A3741" s="6" t="s">
        <v>14</v>
      </c>
      <c r="B3741" s="6">
        <v>1185732</v>
      </c>
      <c r="C3741" s="7">
        <v>44511</v>
      </c>
      <c r="D3741" s="6" t="s">
        <v>15</v>
      </c>
      <c r="E3741" s="6" t="s">
        <v>125</v>
      </c>
      <c r="F3741" s="6" t="s">
        <v>126</v>
      </c>
      <c r="G3741" s="6" t="s">
        <v>20</v>
      </c>
      <c r="H3741" s="8">
        <v>0.60000000000000009</v>
      </c>
      <c r="I3741" s="9">
        <v>3000</v>
      </c>
      <c r="J3741" s="10">
        <v>1800.0000000000002</v>
      </c>
      <c r="K3741" s="10">
        <v>630</v>
      </c>
      <c r="L3741" s="11">
        <v>0.35</v>
      </c>
      <c r="M3741" s="28">
        <v>1170.0000000000002</v>
      </c>
    </row>
    <row r="3742" spans="1:13" ht="15.75" customHeight="1" x14ac:dyDescent="0.25">
      <c r="A3742" s="6" t="s">
        <v>14</v>
      </c>
      <c r="B3742" s="6">
        <v>1185732</v>
      </c>
      <c r="C3742" s="7">
        <v>44511</v>
      </c>
      <c r="D3742" s="6" t="s">
        <v>15</v>
      </c>
      <c r="E3742" s="6" t="s">
        <v>125</v>
      </c>
      <c r="F3742" s="6" t="s">
        <v>126</v>
      </c>
      <c r="G3742" s="6" t="s">
        <v>21</v>
      </c>
      <c r="H3742" s="8">
        <v>0.70000000000000007</v>
      </c>
      <c r="I3742" s="9">
        <v>2750</v>
      </c>
      <c r="J3742" s="10">
        <v>1925.0000000000002</v>
      </c>
      <c r="K3742" s="10">
        <v>673.75</v>
      </c>
      <c r="L3742" s="11">
        <v>0.35</v>
      </c>
      <c r="M3742" s="28">
        <v>1251.2500000000002</v>
      </c>
    </row>
    <row r="3743" spans="1:13" ht="15.75" customHeight="1" x14ac:dyDescent="0.25">
      <c r="A3743" s="6" t="s">
        <v>14</v>
      </c>
      <c r="B3743" s="6">
        <v>1185732</v>
      </c>
      <c r="C3743" s="7">
        <v>44511</v>
      </c>
      <c r="D3743" s="6" t="s">
        <v>15</v>
      </c>
      <c r="E3743" s="6" t="s">
        <v>125</v>
      </c>
      <c r="F3743" s="6" t="s">
        <v>126</v>
      </c>
      <c r="G3743" s="6" t="s">
        <v>22</v>
      </c>
      <c r="H3743" s="8">
        <v>0.75</v>
      </c>
      <c r="I3743" s="9">
        <v>3750</v>
      </c>
      <c r="J3743" s="10">
        <v>2812.5</v>
      </c>
      <c r="K3743" s="10">
        <v>1125</v>
      </c>
      <c r="L3743" s="11">
        <v>0.39999999999999997</v>
      </c>
      <c r="M3743" s="28">
        <v>1687.5</v>
      </c>
    </row>
    <row r="3744" spans="1:13" ht="15.75" customHeight="1" x14ac:dyDescent="0.25">
      <c r="A3744" s="6" t="s">
        <v>14</v>
      </c>
      <c r="B3744" s="6">
        <v>1185732</v>
      </c>
      <c r="C3744" s="7">
        <v>44540</v>
      </c>
      <c r="D3744" s="6" t="s">
        <v>15</v>
      </c>
      <c r="E3744" s="6" t="s">
        <v>125</v>
      </c>
      <c r="F3744" s="6" t="s">
        <v>126</v>
      </c>
      <c r="G3744" s="6" t="s">
        <v>17</v>
      </c>
      <c r="H3744" s="8">
        <v>0.70000000000000007</v>
      </c>
      <c r="I3744" s="9">
        <v>6000</v>
      </c>
      <c r="J3744" s="10">
        <v>4200</v>
      </c>
      <c r="K3744" s="10">
        <v>1890</v>
      </c>
      <c r="L3744" s="11">
        <v>0.45</v>
      </c>
      <c r="M3744" s="28">
        <v>2310</v>
      </c>
    </row>
    <row r="3745" spans="1:13" ht="15.75" customHeight="1" x14ac:dyDescent="0.25">
      <c r="A3745" s="6" t="s">
        <v>14</v>
      </c>
      <c r="B3745" s="6">
        <v>1185732</v>
      </c>
      <c r="C3745" s="7">
        <v>44540</v>
      </c>
      <c r="D3745" s="6" t="s">
        <v>15</v>
      </c>
      <c r="E3745" s="6" t="s">
        <v>125</v>
      </c>
      <c r="F3745" s="6" t="s">
        <v>126</v>
      </c>
      <c r="G3745" s="6" t="s">
        <v>18</v>
      </c>
      <c r="H3745" s="8">
        <v>0.60000000000000009</v>
      </c>
      <c r="I3745" s="9">
        <v>4000</v>
      </c>
      <c r="J3745" s="10">
        <v>2400.0000000000005</v>
      </c>
      <c r="K3745" s="10">
        <v>1080.0000000000002</v>
      </c>
      <c r="L3745" s="11">
        <v>0.45</v>
      </c>
      <c r="M3745" s="28">
        <v>1320.0000000000002</v>
      </c>
    </row>
    <row r="3746" spans="1:13" ht="15.75" customHeight="1" x14ac:dyDescent="0.25">
      <c r="A3746" s="6" t="s">
        <v>14</v>
      </c>
      <c r="B3746" s="6">
        <v>1185732</v>
      </c>
      <c r="C3746" s="7">
        <v>44540</v>
      </c>
      <c r="D3746" s="6" t="s">
        <v>15</v>
      </c>
      <c r="E3746" s="6" t="s">
        <v>125</v>
      </c>
      <c r="F3746" s="6" t="s">
        <v>126</v>
      </c>
      <c r="G3746" s="6" t="s">
        <v>19</v>
      </c>
      <c r="H3746" s="8">
        <v>0.60000000000000009</v>
      </c>
      <c r="I3746" s="9">
        <v>3750</v>
      </c>
      <c r="J3746" s="10">
        <v>2250.0000000000005</v>
      </c>
      <c r="K3746" s="10">
        <v>787.50000000000011</v>
      </c>
      <c r="L3746" s="11">
        <v>0.35</v>
      </c>
      <c r="M3746" s="28">
        <v>1462.5000000000005</v>
      </c>
    </row>
    <row r="3747" spans="1:13" ht="15.75" customHeight="1" x14ac:dyDescent="0.25">
      <c r="A3747" s="6" t="s">
        <v>14</v>
      </c>
      <c r="B3747" s="6">
        <v>1185732</v>
      </c>
      <c r="C3747" s="7">
        <v>44540</v>
      </c>
      <c r="D3747" s="6" t="s">
        <v>15</v>
      </c>
      <c r="E3747" s="6" t="s">
        <v>125</v>
      </c>
      <c r="F3747" s="6" t="s">
        <v>126</v>
      </c>
      <c r="G3747" s="6" t="s">
        <v>20</v>
      </c>
      <c r="H3747" s="8">
        <v>0.60000000000000009</v>
      </c>
      <c r="I3747" s="9">
        <v>3250</v>
      </c>
      <c r="J3747" s="10">
        <v>1950.0000000000002</v>
      </c>
      <c r="K3747" s="10">
        <v>682.5</v>
      </c>
      <c r="L3747" s="11">
        <v>0.35</v>
      </c>
      <c r="M3747" s="28">
        <v>1267.5000000000002</v>
      </c>
    </row>
    <row r="3748" spans="1:13" ht="15.75" customHeight="1" x14ac:dyDescent="0.25">
      <c r="A3748" s="6" t="s">
        <v>14</v>
      </c>
      <c r="B3748" s="6">
        <v>1185732</v>
      </c>
      <c r="C3748" s="7">
        <v>44540</v>
      </c>
      <c r="D3748" s="6" t="s">
        <v>15</v>
      </c>
      <c r="E3748" s="6" t="s">
        <v>125</v>
      </c>
      <c r="F3748" s="6" t="s">
        <v>126</v>
      </c>
      <c r="G3748" s="6" t="s">
        <v>21</v>
      </c>
      <c r="H3748" s="8">
        <v>0.70000000000000007</v>
      </c>
      <c r="I3748" s="9">
        <v>3250</v>
      </c>
      <c r="J3748" s="10">
        <v>2275</v>
      </c>
      <c r="K3748" s="10">
        <v>796.25</v>
      </c>
      <c r="L3748" s="11">
        <v>0.35</v>
      </c>
      <c r="M3748" s="28">
        <v>1478.75</v>
      </c>
    </row>
    <row r="3749" spans="1:13" ht="15.75" customHeight="1" x14ac:dyDescent="0.25">
      <c r="A3749" s="6" t="s">
        <v>14</v>
      </c>
      <c r="B3749" s="6">
        <v>1185732</v>
      </c>
      <c r="C3749" s="7">
        <v>44540</v>
      </c>
      <c r="D3749" s="6" t="s">
        <v>15</v>
      </c>
      <c r="E3749" s="6" t="s">
        <v>125</v>
      </c>
      <c r="F3749" s="6" t="s">
        <v>126</v>
      </c>
      <c r="G3749" s="6" t="s">
        <v>22</v>
      </c>
      <c r="H3749" s="8">
        <v>0.75</v>
      </c>
      <c r="I3749" s="9">
        <v>4250</v>
      </c>
      <c r="J3749" s="10">
        <v>3187.5</v>
      </c>
      <c r="K3749" s="10">
        <v>1275</v>
      </c>
      <c r="L3749" s="11">
        <v>0.39999999999999997</v>
      </c>
      <c r="M3749" s="28">
        <v>1912.5</v>
      </c>
    </row>
    <row r="3750" spans="1:13" ht="15.75" customHeight="1" x14ac:dyDescent="0.25">
      <c r="A3750" s="6" t="s">
        <v>14</v>
      </c>
      <c r="B3750" s="6">
        <v>1185732</v>
      </c>
      <c r="C3750" s="7">
        <v>44217</v>
      </c>
      <c r="D3750" s="6" t="s">
        <v>15</v>
      </c>
      <c r="E3750" s="6" t="s">
        <v>127</v>
      </c>
      <c r="F3750" s="6" t="s">
        <v>128</v>
      </c>
      <c r="G3750" s="6" t="s">
        <v>17</v>
      </c>
      <c r="H3750" s="8">
        <v>0.5</v>
      </c>
      <c r="I3750" s="9">
        <v>5250</v>
      </c>
      <c r="J3750" s="10">
        <v>2625</v>
      </c>
      <c r="K3750" s="10">
        <v>1050</v>
      </c>
      <c r="L3750" s="11">
        <v>0.4</v>
      </c>
      <c r="M3750" s="28">
        <v>1575</v>
      </c>
    </row>
    <row r="3751" spans="1:13" ht="15.75" customHeight="1" x14ac:dyDescent="0.25">
      <c r="A3751" s="6" t="s">
        <v>14</v>
      </c>
      <c r="B3751" s="6">
        <v>1185732</v>
      </c>
      <c r="C3751" s="7">
        <v>44217</v>
      </c>
      <c r="D3751" s="6" t="s">
        <v>15</v>
      </c>
      <c r="E3751" s="6" t="s">
        <v>127</v>
      </c>
      <c r="F3751" s="6" t="s">
        <v>128</v>
      </c>
      <c r="G3751" s="6" t="s">
        <v>18</v>
      </c>
      <c r="H3751" s="8">
        <v>0.5</v>
      </c>
      <c r="I3751" s="9">
        <v>3250</v>
      </c>
      <c r="J3751" s="10">
        <v>1625</v>
      </c>
      <c r="K3751" s="10">
        <v>650</v>
      </c>
      <c r="L3751" s="11">
        <v>0.4</v>
      </c>
      <c r="M3751" s="28">
        <v>975</v>
      </c>
    </row>
    <row r="3752" spans="1:13" ht="15.75" customHeight="1" x14ac:dyDescent="0.25">
      <c r="A3752" s="6" t="s">
        <v>14</v>
      </c>
      <c r="B3752" s="6">
        <v>1185732</v>
      </c>
      <c r="C3752" s="7">
        <v>44217</v>
      </c>
      <c r="D3752" s="6" t="s">
        <v>15</v>
      </c>
      <c r="E3752" s="6" t="s">
        <v>127</v>
      </c>
      <c r="F3752" s="6" t="s">
        <v>128</v>
      </c>
      <c r="G3752" s="6" t="s">
        <v>19</v>
      </c>
      <c r="H3752" s="8">
        <v>0.4</v>
      </c>
      <c r="I3752" s="9">
        <v>3250</v>
      </c>
      <c r="J3752" s="10">
        <v>1300</v>
      </c>
      <c r="K3752" s="10">
        <v>390</v>
      </c>
      <c r="L3752" s="11">
        <v>0.3</v>
      </c>
      <c r="M3752" s="28">
        <v>910</v>
      </c>
    </row>
    <row r="3753" spans="1:13" ht="15.75" customHeight="1" x14ac:dyDescent="0.25">
      <c r="A3753" s="6" t="s">
        <v>14</v>
      </c>
      <c r="B3753" s="6">
        <v>1185732</v>
      </c>
      <c r="C3753" s="7">
        <v>44217</v>
      </c>
      <c r="D3753" s="6" t="s">
        <v>15</v>
      </c>
      <c r="E3753" s="6" t="s">
        <v>127</v>
      </c>
      <c r="F3753" s="6" t="s">
        <v>128</v>
      </c>
      <c r="G3753" s="6" t="s">
        <v>20</v>
      </c>
      <c r="H3753" s="8">
        <v>0.44999999999999996</v>
      </c>
      <c r="I3753" s="9">
        <v>1750</v>
      </c>
      <c r="J3753" s="10">
        <v>787.49999999999989</v>
      </c>
      <c r="K3753" s="10">
        <v>236.24999999999994</v>
      </c>
      <c r="L3753" s="11">
        <v>0.3</v>
      </c>
      <c r="M3753" s="28">
        <v>551.25</v>
      </c>
    </row>
    <row r="3754" spans="1:13" ht="15.75" customHeight="1" x14ac:dyDescent="0.25">
      <c r="A3754" s="6" t="s">
        <v>14</v>
      </c>
      <c r="B3754" s="6">
        <v>1185732</v>
      </c>
      <c r="C3754" s="7">
        <v>44217</v>
      </c>
      <c r="D3754" s="6" t="s">
        <v>15</v>
      </c>
      <c r="E3754" s="6" t="s">
        <v>127</v>
      </c>
      <c r="F3754" s="6" t="s">
        <v>128</v>
      </c>
      <c r="G3754" s="6" t="s">
        <v>21</v>
      </c>
      <c r="H3754" s="8">
        <v>0.60000000000000009</v>
      </c>
      <c r="I3754" s="9">
        <v>2250</v>
      </c>
      <c r="J3754" s="10">
        <v>1350.0000000000002</v>
      </c>
      <c r="K3754" s="10">
        <v>405.00000000000006</v>
      </c>
      <c r="L3754" s="11">
        <v>0.3</v>
      </c>
      <c r="M3754" s="28">
        <v>945.00000000000023</v>
      </c>
    </row>
    <row r="3755" spans="1:13" ht="15.75" customHeight="1" x14ac:dyDescent="0.25">
      <c r="A3755" s="6" t="s">
        <v>14</v>
      </c>
      <c r="B3755" s="6">
        <v>1185732</v>
      </c>
      <c r="C3755" s="7">
        <v>44217</v>
      </c>
      <c r="D3755" s="6" t="s">
        <v>15</v>
      </c>
      <c r="E3755" s="6" t="s">
        <v>127</v>
      </c>
      <c r="F3755" s="6" t="s">
        <v>128</v>
      </c>
      <c r="G3755" s="6" t="s">
        <v>22</v>
      </c>
      <c r="H3755" s="8">
        <v>0.5</v>
      </c>
      <c r="I3755" s="9">
        <v>3250</v>
      </c>
      <c r="J3755" s="10">
        <v>1625</v>
      </c>
      <c r="K3755" s="10">
        <v>568.75</v>
      </c>
      <c r="L3755" s="11">
        <v>0.35</v>
      </c>
      <c r="M3755" s="28">
        <v>1056.25</v>
      </c>
    </row>
    <row r="3756" spans="1:13" ht="15.75" customHeight="1" x14ac:dyDescent="0.25">
      <c r="A3756" s="6" t="s">
        <v>14</v>
      </c>
      <c r="B3756" s="6">
        <v>1185732</v>
      </c>
      <c r="C3756" s="7">
        <v>44246</v>
      </c>
      <c r="D3756" s="6" t="s">
        <v>15</v>
      </c>
      <c r="E3756" s="6" t="s">
        <v>127</v>
      </c>
      <c r="F3756" s="6" t="s">
        <v>128</v>
      </c>
      <c r="G3756" s="6" t="s">
        <v>17</v>
      </c>
      <c r="H3756" s="8">
        <v>0.5</v>
      </c>
      <c r="I3756" s="9">
        <v>6000</v>
      </c>
      <c r="J3756" s="10">
        <v>3000</v>
      </c>
      <c r="K3756" s="10">
        <v>1200</v>
      </c>
      <c r="L3756" s="11">
        <v>0.4</v>
      </c>
      <c r="M3756" s="28">
        <v>1800</v>
      </c>
    </row>
    <row r="3757" spans="1:13" ht="15.75" customHeight="1" x14ac:dyDescent="0.25">
      <c r="A3757" s="6" t="s">
        <v>14</v>
      </c>
      <c r="B3757" s="6">
        <v>1185732</v>
      </c>
      <c r="C3757" s="7">
        <v>44246</v>
      </c>
      <c r="D3757" s="6" t="s">
        <v>15</v>
      </c>
      <c r="E3757" s="6" t="s">
        <v>127</v>
      </c>
      <c r="F3757" s="6" t="s">
        <v>128</v>
      </c>
      <c r="G3757" s="6" t="s">
        <v>18</v>
      </c>
      <c r="H3757" s="8">
        <v>0.5</v>
      </c>
      <c r="I3757" s="9">
        <v>2500</v>
      </c>
      <c r="J3757" s="10">
        <v>1250</v>
      </c>
      <c r="K3757" s="10">
        <v>500</v>
      </c>
      <c r="L3757" s="11">
        <v>0.4</v>
      </c>
      <c r="M3757" s="28">
        <v>750</v>
      </c>
    </row>
    <row r="3758" spans="1:13" ht="15.75" customHeight="1" x14ac:dyDescent="0.25">
      <c r="A3758" s="6" t="s">
        <v>14</v>
      </c>
      <c r="B3758" s="6">
        <v>1185732</v>
      </c>
      <c r="C3758" s="7">
        <v>44246</v>
      </c>
      <c r="D3758" s="6" t="s">
        <v>15</v>
      </c>
      <c r="E3758" s="6" t="s">
        <v>127</v>
      </c>
      <c r="F3758" s="6" t="s">
        <v>128</v>
      </c>
      <c r="G3758" s="6" t="s">
        <v>19</v>
      </c>
      <c r="H3758" s="8">
        <v>0.4</v>
      </c>
      <c r="I3758" s="9">
        <v>3000</v>
      </c>
      <c r="J3758" s="10">
        <v>1200</v>
      </c>
      <c r="K3758" s="10">
        <v>360</v>
      </c>
      <c r="L3758" s="11">
        <v>0.3</v>
      </c>
      <c r="M3758" s="28">
        <v>840</v>
      </c>
    </row>
    <row r="3759" spans="1:13" ht="15.75" customHeight="1" x14ac:dyDescent="0.25">
      <c r="A3759" s="6" t="s">
        <v>14</v>
      </c>
      <c r="B3759" s="6">
        <v>1185732</v>
      </c>
      <c r="C3759" s="7">
        <v>44246</v>
      </c>
      <c r="D3759" s="6" t="s">
        <v>15</v>
      </c>
      <c r="E3759" s="6" t="s">
        <v>127</v>
      </c>
      <c r="F3759" s="6" t="s">
        <v>128</v>
      </c>
      <c r="G3759" s="6" t="s">
        <v>20</v>
      </c>
      <c r="H3759" s="8">
        <v>0.44999999999999996</v>
      </c>
      <c r="I3759" s="9">
        <v>2000</v>
      </c>
      <c r="J3759" s="10">
        <v>899.99999999999989</v>
      </c>
      <c r="K3759" s="10">
        <v>269.99999999999994</v>
      </c>
      <c r="L3759" s="11">
        <v>0.3</v>
      </c>
      <c r="M3759" s="28">
        <v>630</v>
      </c>
    </row>
    <row r="3760" spans="1:13" ht="15.75" customHeight="1" x14ac:dyDescent="0.25">
      <c r="A3760" s="6" t="s">
        <v>14</v>
      </c>
      <c r="B3760" s="6">
        <v>1185732</v>
      </c>
      <c r="C3760" s="7">
        <v>44246</v>
      </c>
      <c r="D3760" s="6" t="s">
        <v>15</v>
      </c>
      <c r="E3760" s="6" t="s">
        <v>127</v>
      </c>
      <c r="F3760" s="6" t="s">
        <v>128</v>
      </c>
      <c r="G3760" s="6" t="s">
        <v>21</v>
      </c>
      <c r="H3760" s="8">
        <v>0.60000000000000009</v>
      </c>
      <c r="I3760" s="9">
        <v>2750</v>
      </c>
      <c r="J3760" s="10">
        <v>1650.0000000000002</v>
      </c>
      <c r="K3760" s="10">
        <v>495.00000000000006</v>
      </c>
      <c r="L3760" s="11">
        <v>0.3</v>
      </c>
      <c r="M3760" s="28">
        <v>1155.0000000000002</v>
      </c>
    </row>
    <row r="3761" spans="1:13" ht="15.75" customHeight="1" x14ac:dyDescent="0.25">
      <c r="A3761" s="6" t="s">
        <v>14</v>
      </c>
      <c r="B3761" s="6">
        <v>1185732</v>
      </c>
      <c r="C3761" s="7">
        <v>44246</v>
      </c>
      <c r="D3761" s="6" t="s">
        <v>15</v>
      </c>
      <c r="E3761" s="6" t="s">
        <v>127</v>
      </c>
      <c r="F3761" s="6" t="s">
        <v>128</v>
      </c>
      <c r="G3761" s="6" t="s">
        <v>22</v>
      </c>
      <c r="H3761" s="8">
        <v>0.5</v>
      </c>
      <c r="I3761" s="9">
        <v>3750</v>
      </c>
      <c r="J3761" s="10">
        <v>1875</v>
      </c>
      <c r="K3761" s="10">
        <v>656.25</v>
      </c>
      <c r="L3761" s="11">
        <v>0.35</v>
      </c>
      <c r="M3761" s="28">
        <v>1218.75</v>
      </c>
    </row>
    <row r="3762" spans="1:13" ht="15.75" customHeight="1" x14ac:dyDescent="0.25">
      <c r="A3762" s="6" t="s">
        <v>14</v>
      </c>
      <c r="B3762" s="6">
        <v>1185732</v>
      </c>
      <c r="C3762" s="7">
        <v>44272</v>
      </c>
      <c r="D3762" s="6" t="s">
        <v>15</v>
      </c>
      <c r="E3762" s="6" t="s">
        <v>127</v>
      </c>
      <c r="F3762" s="6" t="s">
        <v>128</v>
      </c>
      <c r="G3762" s="6" t="s">
        <v>17</v>
      </c>
      <c r="H3762" s="8">
        <v>0.5</v>
      </c>
      <c r="I3762" s="9">
        <v>5700</v>
      </c>
      <c r="J3762" s="10">
        <v>2850</v>
      </c>
      <c r="K3762" s="10">
        <v>1140</v>
      </c>
      <c r="L3762" s="11">
        <v>0.4</v>
      </c>
      <c r="M3762" s="28">
        <v>1710</v>
      </c>
    </row>
    <row r="3763" spans="1:13" ht="15.75" customHeight="1" x14ac:dyDescent="0.25">
      <c r="A3763" s="6" t="s">
        <v>14</v>
      </c>
      <c r="B3763" s="6">
        <v>1185732</v>
      </c>
      <c r="C3763" s="7">
        <v>44272</v>
      </c>
      <c r="D3763" s="6" t="s">
        <v>15</v>
      </c>
      <c r="E3763" s="6" t="s">
        <v>127</v>
      </c>
      <c r="F3763" s="6" t="s">
        <v>128</v>
      </c>
      <c r="G3763" s="6" t="s">
        <v>18</v>
      </c>
      <c r="H3763" s="8">
        <v>0.5</v>
      </c>
      <c r="I3763" s="9">
        <v>2750</v>
      </c>
      <c r="J3763" s="10">
        <v>1375</v>
      </c>
      <c r="K3763" s="10">
        <v>550</v>
      </c>
      <c r="L3763" s="11">
        <v>0.4</v>
      </c>
      <c r="M3763" s="28">
        <v>825</v>
      </c>
    </row>
    <row r="3764" spans="1:13" ht="15.75" customHeight="1" x14ac:dyDescent="0.25">
      <c r="A3764" s="6" t="s">
        <v>14</v>
      </c>
      <c r="B3764" s="6">
        <v>1185732</v>
      </c>
      <c r="C3764" s="7">
        <v>44272</v>
      </c>
      <c r="D3764" s="6" t="s">
        <v>15</v>
      </c>
      <c r="E3764" s="6" t="s">
        <v>127</v>
      </c>
      <c r="F3764" s="6" t="s">
        <v>128</v>
      </c>
      <c r="G3764" s="6" t="s">
        <v>19</v>
      </c>
      <c r="H3764" s="8">
        <v>0.4</v>
      </c>
      <c r="I3764" s="9">
        <v>3000</v>
      </c>
      <c r="J3764" s="10">
        <v>1200</v>
      </c>
      <c r="K3764" s="10">
        <v>360</v>
      </c>
      <c r="L3764" s="11">
        <v>0.3</v>
      </c>
      <c r="M3764" s="28">
        <v>840</v>
      </c>
    </row>
    <row r="3765" spans="1:13" ht="15.75" customHeight="1" x14ac:dyDescent="0.25">
      <c r="A3765" s="6" t="s">
        <v>14</v>
      </c>
      <c r="B3765" s="6">
        <v>1185732</v>
      </c>
      <c r="C3765" s="7">
        <v>44272</v>
      </c>
      <c r="D3765" s="6" t="s">
        <v>15</v>
      </c>
      <c r="E3765" s="6" t="s">
        <v>127</v>
      </c>
      <c r="F3765" s="6" t="s">
        <v>128</v>
      </c>
      <c r="G3765" s="6" t="s">
        <v>20</v>
      </c>
      <c r="H3765" s="8">
        <v>0.44999999999999996</v>
      </c>
      <c r="I3765" s="9">
        <v>1500</v>
      </c>
      <c r="J3765" s="10">
        <v>674.99999999999989</v>
      </c>
      <c r="K3765" s="10">
        <v>202.49999999999997</v>
      </c>
      <c r="L3765" s="11">
        <v>0.3</v>
      </c>
      <c r="M3765" s="28">
        <v>472.49999999999989</v>
      </c>
    </row>
    <row r="3766" spans="1:13" ht="15.75" customHeight="1" x14ac:dyDescent="0.25">
      <c r="A3766" s="6" t="s">
        <v>14</v>
      </c>
      <c r="B3766" s="6">
        <v>1185732</v>
      </c>
      <c r="C3766" s="7">
        <v>44272</v>
      </c>
      <c r="D3766" s="6" t="s">
        <v>15</v>
      </c>
      <c r="E3766" s="6" t="s">
        <v>127</v>
      </c>
      <c r="F3766" s="6" t="s">
        <v>128</v>
      </c>
      <c r="G3766" s="6" t="s">
        <v>21</v>
      </c>
      <c r="H3766" s="8">
        <v>0.60000000000000009</v>
      </c>
      <c r="I3766" s="9">
        <v>2000</v>
      </c>
      <c r="J3766" s="10">
        <v>1200.0000000000002</v>
      </c>
      <c r="K3766" s="10">
        <v>360.00000000000006</v>
      </c>
      <c r="L3766" s="11">
        <v>0.3</v>
      </c>
      <c r="M3766" s="28">
        <v>840.00000000000023</v>
      </c>
    </row>
    <row r="3767" spans="1:13" ht="15.75" customHeight="1" x14ac:dyDescent="0.25">
      <c r="A3767" s="6" t="s">
        <v>14</v>
      </c>
      <c r="B3767" s="6">
        <v>1185732</v>
      </c>
      <c r="C3767" s="7">
        <v>44272</v>
      </c>
      <c r="D3767" s="6" t="s">
        <v>15</v>
      </c>
      <c r="E3767" s="6" t="s">
        <v>127</v>
      </c>
      <c r="F3767" s="6" t="s">
        <v>128</v>
      </c>
      <c r="G3767" s="6" t="s">
        <v>22</v>
      </c>
      <c r="H3767" s="8">
        <v>0.5</v>
      </c>
      <c r="I3767" s="9">
        <v>3000</v>
      </c>
      <c r="J3767" s="10">
        <v>1500</v>
      </c>
      <c r="K3767" s="10">
        <v>525</v>
      </c>
      <c r="L3767" s="11">
        <v>0.35</v>
      </c>
      <c r="M3767" s="28">
        <v>975</v>
      </c>
    </row>
    <row r="3768" spans="1:13" ht="15.75" customHeight="1" x14ac:dyDescent="0.25">
      <c r="A3768" s="6" t="s">
        <v>14</v>
      </c>
      <c r="B3768" s="6">
        <v>1185732</v>
      </c>
      <c r="C3768" s="7">
        <v>44304</v>
      </c>
      <c r="D3768" s="6" t="s">
        <v>15</v>
      </c>
      <c r="E3768" s="6" t="s">
        <v>127</v>
      </c>
      <c r="F3768" s="6" t="s">
        <v>128</v>
      </c>
      <c r="G3768" s="6" t="s">
        <v>17</v>
      </c>
      <c r="H3768" s="8">
        <v>0.5</v>
      </c>
      <c r="I3768" s="9">
        <v>5500</v>
      </c>
      <c r="J3768" s="10">
        <v>2750</v>
      </c>
      <c r="K3768" s="10">
        <v>1100</v>
      </c>
      <c r="L3768" s="11">
        <v>0.4</v>
      </c>
      <c r="M3768" s="28">
        <v>1650</v>
      </c>
    </row>
    <row r="3769" spans="1:13" ht="15.75" customHeight="1" x14ac:dyDescent="0.25">
      <c r="A3769" s="6" t="s">
        <v>14</v>
      </c>
      <c r="B3769" s="6">
        <v>1185732</v>
      </c>
      <c r="C3769" s="7">
        <v>44304</v>
      </c>
      <c r="D3769" s="6" t="s">
        <v>15</v>
      </c>
      <c r="E3769" s="6" t="s">
        <v>127</v>
      </c>
      <c r="F3769" s="6" t="s">
        <v>128</v>
      </c>
      <c r="G3769" s="6" t="s">
        <v>18</v>
      </c>
      <c r="H3769" s="8">
        <v>0.5</v>
      </c>
      <c r="I3769" s="9">
        <v>2500</v>
      </c>
      <c r="J3769" s="10">
        <v>1250</v>
      </c>
      <c r="K3769" s="10">
        <v>500</v>
      </c>
      <c r="L3769" s="11">
        <v>0.4</v>
      </c>
      <c r="M3769" s="28">
        <v>750</v>
      </c>
    </row>
    <row r="3770" spans="1:13" ht="15.75" customHeight="1" x14ac:dyDescent="0.25">
      <c r="A3770" s="6" t="s">
        <v>14</v>
      </c>
      <c r="B3770" s="6">
        <v>1185732</v>
      </c>
      <c r="C3770" s="7">
        <v>44304</v>
      </c>
      <c r="D3770" s="6" t="s">
        <v>15</v>
      </c>
      <c r="E3770" s="6" t="s">
        <v>127</v>
      </c>
      <c r="F3770" s="6" t="s">
        <v>128</v>
      </c>
      <c r="G3770" s="6" t="s">
        <v>19</v>
      </c>
      <c r="H3770" s="8">
        <v>0.4</v>
      </c>
      <c r="I3770" s="9">
        <v>2500</v>
      </c>
      <c r="J3770" s="10">
        <v>1000</v>
      </c>
      <c r="K3770" s="10">
        <v>300</v>
      </c>
      <c r="L3770" s="11">
        <v>0.3</v>
      </c>
      <c r="M3770" s="28">
        <v>700</v>
      </c>
    </row>
    <row r="3771" spans="1:13" ht="15.75" customHeight="1" x14ac:dyDescent="0.25">
      <c r="A3771" s="6" t="s">
        <v>14</v>
      </c>
      <c r="B3771" s="6">
        <v>1185732</v>
      </c>
      <c r="C3771" s="7">
        <v>44304</v>
      </c>
      <c r="D3771" s="6" t="s">
        <v>15</v>
      </c>
      <c r="E3771" s="6" t="s">
        <v>127</v>
      </c>
      <c r="F3771" s="6" t="s">
        <v>128</v>
      </c>
      <c r="G3771" s="6" t="s">
        <v>20</v>
      </c>
      <c r="H3771" s="8">
        <v>0.44999999999999996</v>
      </c>
      <c r="I3771" s="9">
        <v>1750</v>
      </c>
      <c r="J3771" s="10">
        <v>787.49999999999989</v>
      </c>
      <c r="K3771" s="10">
        <v>236.24999999999994</v>
      </c>
      <c r="L3771" s="11">
        <v>0.3</v>
      </c>
      <c r="M3771" s="28">
        <v>551.25</v>
      </c>
    </row>
    <row r="3772" spans="1:13" ht="15.75" customHeight="1" x14ac:dyDescent="0.25">
      <c r="A3772" s="6" t="s">
        <v>14</v>
      </c>
      <c r="B3772" s="6">
        <v>1185732</v>
      </c>
      <c r="C3772" s="7">
        <v>44304</v>
      </c>
      <c r="D3772" s="6" t="s">
        <v>15</v>
      </c>
      <c r="E3772" s="6" t="s">
        <v>127</v>
      </c>
      <c r="F3772" s="6" t="s">
        <v>128</v>
      </c>
      <c r="G3772" s="6" t="s">
        <v>21</v>
      </c>
      <c r="H3772" s="8">
        <v>0.60000000000000009</v>
      </c>
      <c r="I3772" s="9">
        <v>1750</v>
      </c>
      <c r="J3772" s="10">
        <v>1050.0000000000002</v>
      </c>
      <c r="K3772" s="10">
        <v>315.00000000000006</v>
      </c>
      <c r="L3772" s="11">
        <v>0.3</v>
      </c>
      <c r="M3772" s="28">
        <v>735.00000000000023</v>
      </c>
    </row>
    <row r="3773" spans="1:13" ht="15.75" customHeight="1" x14ac:dyDescent="0.25">
      <c r="A3773" s="6" t="s">
        <v>14</v>
      </c>
      <c r="B3773" s="6">
        <v>1185732</v>
      </c>
      <c r="C3773" s="7">
        <v>44304</v>
      </c>
      <c r="D3773" s="6" t="s">
        <v>15</v>
      </c>
      <c r="E3773" s="6" t="s">
        <v>127</v>
      </c>
      <c r="F3773" s="6" t="s">
        <v>128</v>
      </c>
      <c r="G3773" s="6" t="s">
        <v>22</v>
      </c>
      <c r="H3773" s="8">
        <v>0.5</v>
      </c>
      <c r="I3773" s="9">
        <v>3250</v>
      </c>
      <c r="J3773" s="10">
        <v>1625</v>
      </c>
      <c r="K3773" s="10">
        <v>568.75</v>
      </c>
      <c r="L3773" s="11">
        <v>0.35</v>
      </c>
      <c r="M3773" s="28">
        <v>1056.25</v>
      </c>
    </row>
    <row r="3774" spans="1:13" ht="15.75" customHeight="1" x14ac:dyDescent="0.25">
      <c r="A3774" s="6" t="s">
        <v>14</v>
      </c>
      <c r="B3774" s="6">
        <v>1185732</v>
      </c>
      <c r="C3774" s="7">
        <v>44333</v>
      </c>
      <c r="D3774" s="6" t="s">
        <v>15</v>
      </c>
      <c r="E3774" s="6" t="s">
        <v>127</v>
      </c>
      <c r="F3774" s="6" t="s">
        <v>128</v>
      </c>
      <c r="G3774" s="6" t="s">
        <v>17</v>
      </c>
      <c r="H3774" s="8">
        <v>0.65</v>
      </c>
      <c r="I3774" s="9">
        <v>5950</v>
      </c>
      <c r="J3774" s="10">
        <v>3867.5</v>
      </c>
      <c r="K3774" s="10">
        <v>1547</v>
      </c>
      <c r="L3774" s="11">
        <v>0.4</v>
      </c>
      <c r="M3774" s="28">
        <v>2320.5</v>
      </c>
    </row>
    <row r="3775" spans="1:13" ht="15.75" customHeight="1" x14ac:dyDescent="0.25">
      <c r="A3775" s="6" t="s">
        <v>14</v>
      </c>
      <c r="B3775" s="6">
        <v>1185732</v>
      </c>
      <c r="C3775" s="7">
        <v>44333</v>
      </c>
      <c r="D3775" s="6" t="s">
        <v>15</v>
      </c>
      <c r="E3775" s="6" t="s">
        <v>127</v>
      </c>
      <c r="F3775" s="6" t="s">
        <v>128</v>
      </c>
      <c r="G3775" s="6" t="s">
        <v>18</v>
      </c>
      <c r="H3775" s="8">
        <v>0.60000000000000009</v>
      </c>
      <c r="I3775" s="9">
        <v>3000</v>
      </c>
      <c r="J3775" s="10">
        <v>1800.0000000000002</v>
      </c>
      <c r="K3775" s="10">
        <v>720.00000000000011</v>
      </c>
      <c r="L3775" s="11">
        <v>0.4</v>
      </c>
      <c r="M3775" s="28">
        <v>1080</v>
      </c>
    </row>
    <row r="3776" spans="1:13" ht="15.75" customHeight="1" x14ac:dyDescent="0.25">
      <c r="A3776" s="6" t="s">
        <v>14</v>
      </c>
      <c r="B3776" s="6">
        <v>1185732</v>
      </c>
      <c r="C3776" s="7">
        <v>44333</v>
      </c>
      <c r="D3776" s="6" t="s">
        <v>15</v>
      </c>
      <c r="E3776" s="6" t="s">
        <v>127</v>
      </c>
      <c r="F3776" s="6" t="s">
        <v>128</v>
      </c>
      <c r="G3776" s="6" t="s">
        <v>19</v>
      </c>
      <c r="H3776" s="8">
        <v>0.55000000000000004</v>
      </c>
      <c r="I3776" s="9">
        <v>3250</v>
      </c>
      <c r="J3776" s="10">
        <v>1787.5000000000002</v>
      </c>
      <c r="K3776" s="10">
        <v>536.25</v>
      </c>
      <c r="L3776" s="11">
        <v>0.3</v>
      </c>
      <c r="M3776" s="28">
        <v>1251.2500000000002</v>
      </c>
    </row>
    <row r="3777" spans="1:13" ht="15.75" customHeight="1" x14ac:dyDescent="0.25">
      <c r="A3777" s="6" t="s">
        <v>14</v>
      </c>
      <c r="B3777" s="6">
        <v>1185732</v>
      </c>
      <c r="C3777" s="7">
        <v>44333</v>
      </c>
      <c r="D3777" s="6" t="s">
        <v>15</v>
      </c>
      <c r="E3777" s="6" t="s">
        <v>127</v>
      </c>
      <c r="F3777" s="6" t="s">
        <v>128</v>
      </c>
      <c r="G3777" s="6" t="s">
        <v>20</v>
      </c>
      <c r="H3777" s="8">
        <v>0.55000000000000004</v>
      </c>
      <c r="I3777" s="9">
        <v>2750</v>
      </c>
      <c r="J3777" s="10">
        <v>1512.5000000000002</v>
      </c>
      <c r="K3777" s="10">
        <v>453.75000000000006</v>
      </c>
      <c r="L3777" s="11">
        <v>0.3</v>
      </c>
      <c r="M3777" s="28">
        <v>1058.7500000000002</v>
      </c>
    </row>
    <row r="3778" spans="1:13" ht="15.75" customHeight="1" x14ac:dyDescent="0.25">
      <c r="A3778" s="6" t="s">
        <v>14</v>
      </c>
      <c r="B3778" s="6">
        <v>1185732</v>
      </c>
      <c r="C3778" s="7">
        <v>44333</v>
      </c>
      <c r="D3778" s="6" t="s">
        <v>15</v>
      </c>
      <c r="E3778" s="6" t="s">
        <v>127</v>
      </c>
      <c r="F3778" s="6" t="s">
        <v>128</v>
      </c>
      <c r="G3778" s="6" t="s">
        <v>21</v>
      </c>
      <c r="H3778" s="8">
        <v>0.65</v>
      </c>
      <c r="I3778" s="9">
        <v>3000</v>
      </c>
      <c r="J3778" s="10">
        <v>1950</v>
      </c>
      <c r="K3778" s="10">
        <v>585</v>
      </c>
      <c r="L3778" s="11">
        <v>0.3</v>
      </c>
      <c r="M3778" s="28">
        <v>1365</v>
      </c>
    </row>
    <row r="3779" spans="1:13" ht="15.75" customHeight="1" x14ac:dyDescent="0.25">
      <c r="A3779" s="6" t="s">
        <v>14</v>
      </c>
      <c r="B3779" s="6">
        <v>1185732</v>
      </c>
      <c r="C3779" s="7">
        <v>44333</v>
      </c>
      <c r="D3779" s="6" t="s">
        <v>15</v>
      </c>
      <c r="E3779" s="6" t="s">
        <v>127</v>
      </c>
      <c r="F3779" s="6" t="s">
        <v>128</v>
      </c>
      <c r="G3779" s="6" t="s">
        <v>22</v>
      </c>
      <c r="H3779" s="8">
        <v>0.70000000000000007</v>
      </c>
      <c r="I3779" s="9">
        <v>4250</v>
      </c>
      <c r="J3779" s="10">
        <v>2975.0000000000005</v>
      </c>
      <c r="K3779" s="10">
        <v>1041.25</v>
      </c>
      <c r="L3779" s="11">
        <v>0.35</v>
      </c>
      <c r="M3779" s="28">
        <v>1933.7500000000005</v>
      </c>
    </row>
    <row r="3780" spans="1:13" ht="15.75" customHeight="1" x14ac:dyDescent="0.25">
      <c r="A3780" s="6" t="s">
        <v>14</v>
      </c>
      <c r="B3780" s="6">
        <v>1185732</v>
      </c>
      <c r="C3780" s="7">
        <v>44366</v>
      </c>
      <c r="D3780" s="6" t="s">
        <v>15</v>
      </c>
      <c r="E3780" s="6" t="s">
        <v>127</v>
      </c>
      <c r="F3780" s="6" t="s">
        <v>128</v>
      </c>
      <c r="G3780" s="6" t="s">
        <v>17</v>
      </c>
      <c r="H3780" s="8">
        <v>0.65</v>
      </c>
      <c r="I3780" s="9">
        <v>6750</v>
      </c>
      <c r="J3780" s="10">
        <v>4387.5</v>
      </c>
      <c r="K3780" s="10">
        <v>1755</v>
      </c>
      <c r="L3780" s="11">
        <v>0.4</v>
      </c>
      <c r="M3780" s="28">
        <v>2632.5</v>
      </c>
    </row>
    <row r="3781" spans="1:13" ht="15.75" customHeight="1" x14ac:dyDescent="0.25">
      <c r="A3781" s="6" t="s">
        <v>14</v>
      </c>
      <c r="B3781" s="6">
        <v>1185732</v>
      </c>
      <c r="C3781" s="7">
        <v>44366</v>
      </c>
      <c r="D3781" s="6" t="s">
        <v>15</v>
      </c>
      <c r="E3781" s="6" t="s">
        <v>127</v>
      </c>
      <c r="F3781" s="6" t="s">
        <v>128</v>
      </c>
      <c r="G3781" s="6" t="s">
        <v>18</v>
      </c>
      <c r="H3781" s="8">
        <v>0.60000000000000009</v>
      </c>
      <c r="I3781" s="9">
        <v>4250</v>
      </c>
      <c r="J3781" s="10">
        <v>2550.0000000000005</v>
      </c>
      <c r="K3781" s="10">
        <v>1020.0000000000002</v>
      </c>
      <c r="L3781" s="11">
        <v>0.4</v>
      </c>
      <c r="M3781" s="28">
        <v>1530.0000000000002</v>
      </c>
    </row>
    <row r="3782" spans="1:13" ht="15.75" customHeight="1" x14ac:dyDescent="0.25">
      <c r="A3782" s="6" t="s">
        <v>14</v>
      </c>
      <c r="B3782" s="6">
        <v>1185732</v>
      </c>
      <c r="C3782" s="7">
        <v>44366</v>
      </c>
      <c r="D3782" s="6" t="s">
        <v>15</v>
      </c>
      <c r="E3782" s="6" t="s">
        <v>127</v>
      </c>
      <c r="F3782" s="6" t="s">
        <v>128</v>
      </c>
      <c r="G3782" s="6" t="s">
        <v>19</v>
      </c>
      <c r="H3782" s="8">
        <v>0.55000000000000004</v>
      </c>
      <c r="I3782" s="9">
        <v>3500</v>
      </c>
      <c r="J3782" s="10">
        <v>1925.0000000000002</v>
      </c>
      <c r="K3782" s="10">
        <v>577.5</v>
      </c>
      <c r="L3782" s="11">
        <v>0.3</v>
      </c>
      <c r="M3782" s="28">
        <v>1347.5000000000002</v>
      </c>
    </row>
    <row r="3783" spans="1:13" ht="15.75" customHeight="1" x14ac:dyDescent="0.25">
      <c r="A3783" s="6" t="s">
        <v>14</v>
      </c>
      <c r="B3783" s="6">
        <v>1185732</v>
      </c>
      <c r="C3783" s="7">
        <v>44366</v>
      </c>
      <c r="D3783" s="6" t="s">
        <v>15</v>
      </c>
      <c r="E3783" s="6" t="s">
        <v>127</v>
      </c>
      <c r="F3783" s="6" t="s">
        <v>128</v>
      </c>
      <c r="G3783" s="6" t="s">
        <v>20</v>
      </c>
      <c r="H3783" s="8">
        <v>0.55000000000000004</v>
      </c>
      <c r="I3783" s="9">
        <v>3250</v>
      </c>
      <c r="J3783" s="10">
        <v>1787.5000000000002</v>
      </c>
      <c r="K3783" s="10">
        <v>536.25</v>
      </c>
      <c r="L3783" s="11">
        <v>0.3</v>
      </c>
      <c r="M3783" s="28">
        <v>1251.2500000000002</v>
      </c>
    </row>
    <row r="3784" spans="1:13" ht="15.75" customHeight="1" x14ac:dyDescent="0.25">
      <c r="A3784" s="6" t="s">
        <v>14</v>
      </c>
      <c r="B3784" s="6">
        <v>1185732</v>
      </c>
      <c r="C3784" s="7">
        <v>44366</v>
      </c>
      <c r="D3784" s="6" t="s">
        <v>15</v>
      </c>
      <c r="E3784" s="6" t="s">
        <v>127</v>
      </c>
      <c r="F3784" s="6" t="s">
        <v>128</v>
      </c>
      <c r="G3784" s="6" t="s">
        <v>21</v>
      </c>
      <c r="H3784" s="8">
        <v>0.65</v>
      </c>
      <c r="I3784" s="9">
        <v>3250</v>
      </c>
      <c r="J3784" s="10">
        <v>2112.5</v>
      </c>
      <c r="K3784" s="10">
        <v>633.75</v>
      </c>
      <c r="L3784" s="11">
        <v>0.3</v>
      </c>
      <c r="M3784" s="28">
        <v>1478.75</v>
      </c>
    </row>
    <row r="3785" spans="1:13" ht="15.75" customHeight="1" x14ac:dyDescent="0.25">
      <c r="A3785" s="6" t="s">
        <v>14</v>
      </c>
      <c r="B3785" s="6">
        <v>1185732</v>
      </c>
      <c r="C3785" s="7">
        <v>44366</v>
      </c>
      <c r="D3785" s="6" t="s">
        <v>15</v>
      </c>
      <c r="E3785" s="6" t="s">
        <v>127</v>
      </c>
      <c r="F3785" s="6" t="s">
        <v>128</v>
      </c>
      <c r="G3785" s="6" t="s">
        <v>22</v>
      </c>
      <c r="H3785" s="8">
        <v>0.70000000000000007</v>
      </c>
      <c r="I3785" s="9">
        <v>4750</v>
      </c>
      <c r="J3785" s="10">
        <v>3325.0000000000005</v>
      </c>
      <c r="K3785" s="10">
        <v>1163.75</v>
      </c>
      <c r="L3785" s="11">
        <v>0.35</v>
      </c>
      <c r="M3785" s="28">
        <v>2161.2500000000005</v>
      </c>
    </row>
    <row r="3786" spans="1:13" ht="15.75" customHeight="1" x14ac:dyDescent="0.25">
      <c r="A3786" s="6" t="s">
        <v>14</v>
      </c>
      <c r="B3786" s="6">
        <v>1185732</v>
      </c>
      <c r="C3786" s="7">
        <v>44394</v>
      </c>
      <c r="D3786" s="6" t="s">
        <v>15</v>
      </c>
      <c r="E3786" s="6" t="s">
        <v>127</v>
      </c>
      <c r="F3786" s="6" t="s">
        <v>128</v>
      </c>
      <c r="G3786" s="6" t="s">
        <v>17</v>
      </c>
      <c r="H3786" s="8">
        <v>0.65</v>
      </c>
      <c r="I3786" s="9">
        <v>7000</v>
      </c>
      <c r="J3786" s="10">
        <v>4550</v>
      </c>
      <c r="K3786" s="10">
        <v>1820</v>
      </c>
      <c r="L3786" s="11">
        <v>0.4</v>
      </c>
      <c r="M3786" s="28">
        <v>2730</v>
      </c>
    </row>
    <row r="3787" spans="1:13" ht="15.75" customHeight="1" x14ac:dyDescent="0.25">
      <c r="A3787" s="6" t="s">
        <v>14</v>
      </c>
      <c r="B3787" s="6">
        <v>1185732</v>
      </c>
      <c r="C3787" s="7">
        <v>44394</v>
      </c>
      <c r="D3787" s="6" t="s">
        <v>15</v>
      </c>
      <c r="E3787" s="6" t="s">
        <v>127</v>
      </c>
      <c r="F3787" s="6" t="s">
        <v>128</v>
      </c>
      <c r="G3787" s="6" t="s">
        <v>18</v>
      </c>
      <c r="H3787" s="8">
        <v>0.60000000000000009</v>
      </c>
      <c r="I3787" s="9">
        <v>4500</v>
      </c>
      <c r="J3787" s="10">
        <v>2700.0000000000005</v>
      </c>
      <c r="K3787" s="10">
        <v>1080.0000000000002</v>
      </c>
      <c r="L3787" s="11">
        <v>0.4</v>
      </c>
      <c r="M3787" s="28">
        <v>1620.0000000000002</v>
      </c>
    </row>
    <row r="3788" spans="1:13" ht="15.75" customHeight="1" x14ac:dyDescent="0.25">
      <c r="A3788" s="6" t="s">
        <v>14</v>
      </c>
      <c r="B3788" s="6">
        <v>1185732</v>
      </c>
      <c r="C3788" s="7">
        <v>44394</v>
      </c>
      <c r="D3788" s="6" t="s">
        <v>15</v>
      </c>
      <c r="E3788" s="6" t="s">
        <v>127</v>
      </c>
      <c r="F3788" s="6" t="s">
        <v>128</v>
      </c>
      <c r="G3788" s="6" t="s">
        <v>19</v>
      </c>
      <c r="H3788" s="8">
        <v>0.55000000000000004</v>
      </c>
      <c r="I3788" s="9">
        <v>3750</v>
      </c>
      <c r="J3788" s="10">
        <v>2062.5</v>
      </c>
      <c r="K3788" s="10">
        <v>618.75</v>
      </c>
      <c r="L3788" s="11">
        <v>0.3</v>
      </c>
      <c r="M3788" s="28">
        <v>1443.75</v>
      </c>
    </row>
    <row r="3789" spans="1:13" ht="15.75" customHeight="1" x14ac:dyDescent="0.25">
      <c r="A3789" s="6" t="s">
        <v>14</v>
      </c>
      <c r="B3789" s="6">
        <v>1185732</v>
      </c>
      <c r="C3789" s="7">
        <v>44394</v>
      </c>
      <c r="D3789" s="6" t="s">
        <v>15</v>
      </c>
      <c r="E3789" s="6" t="s">
        <v>127</v>
      </c>
      <c r="F3789" s="6" t="s">
        <v>128</v>
      </c>
      <c r="G3789" s="6" t="s">
        <v>20</v>
      </c>
      <c r="H3789" s="8">
        <v>0.55000000000000004</v>
      </c>
      <c r="I3789" s="9">
        <v>3250</v>
      </c>
      <c r="J3789" s="10">
        <v>1787.5000000000002</v>
      </c>
      <c r="K3789" s="10">
        <v>536.25</v>
      </c>
      <c r="L3789" s="11">
        <v>0.3</v>
      </c>
      <c r="M3789" s="28">
        <v>1251.2500000000002</v>
      </c>
    </row>
    <row r="3790" spans="1:13" ht="15.75" customHeight="1" x14ac:dyDescent="0.25">
      <c r="A3790" s="6" t="s">
        <v>14</v>
      </c>
      <c r="B3790" s="6">
        <v>1185732</v>
      </c>
      <c r="C3790" s="7">
        <v>44394</v>
      </c>
      <c r="D3790" s="6" t="s">
        <v>15</v>
      </c>
      <c r="E3790" s="6" t="s">
        <v>127</v>
      </c>
      <c r="F3790" s="6" t="s">
        <v>128</v>
      </c>
      <c r="G3790" s="6" t="s">
        <v>21</v>
      </c>
      <c r="H3790" s="8">
        <v>0.65</v>
      </c>
      <c r="I3790" s="9">
        <v>3500</v>
      </c>
      <c r="J3790" s="10">
        <v>2275</v>
      </c>
      <c r="K3790" s="10">
        <v>682.5</v>
      </c>
      <c r="L3790" s="11">
        <v>0.3</v>
      </c>
      <c r="M3790" s="28">
        <v>1592.5</v>
      </c>
    </row>
    <row r="3791" spans="1:13" ht="15.75" customHeight="1" x14ac:dyDescent="0.25">
      <c r="A3791" s="6" t="s">
        <v>14</v>
      </c>
      <c r="B3791" s="6">
        <v>1185732</v>
      </c>
      <c r="C3791" s="7">
        <v>44394</v>
      </c>
      <c r="D3791" s="6" t="s">
        <v>15</v>
      </c>
      <c r="E3791" s="6" t="s">
        <v>127</v>
      </c>
      <c r="F3791" s="6" t="s">
        <v>128</v>
      </c>
      <c r="G3791" s="6" t="s">
        <v>22</v>
      </c>
      <c r="H3791" s="8">
        <v>0.70000000000000007</v>
      </c>
      <c r="I3791" s="9">
        <v>5250</v>
      </c>
      <c r="J3791" s="10">
        <v>3675.0000000000005</v>
      </c>
      <c r="K3791" s="10">
        <v>1286.25</v>
      </c>
      <c r="L3791" s="11">
        <v>0.35</v>
      </c>
      <c r="M3791" s="28">
        <v>2388.7500000000005</v>
      </c>
    </row>
    <row r="3792" spans="1:13" ht="15.75" customHeight="1" x14ac:dyDescent="0.25">
      <c r="A3792" s="6" t="s">
        <v>14</v>
      </c>
      <c r="B3792" s="6">
        <v>1185732</v>
      </c>
      <c r="C3792" s="7">
        <v>44426</v>
      </c>
      <c r="D3792" s="6" t="s">
        <v>15</v>
      </c>
      <c r="E3792" s="6" t="s">
        <v>127</v>
      </c>
      <c r="F3792" s="6" t="s">
        <v>128</v>
      </c>
      <c r="G3792" s="6" t="s">
        <v>17</v>
      </c>
      <c r="H3792" s="8">
        <v>0.65</v>
      </c>
      <c r="I3792" s="9">
        <v>6750</v>
      </c>
      <c r="J3792" s="10">
        <v>4387.5</v>
      </c>
      <c r="K3792" s="10">
        <v>1755</v>
      </c>
      <c r="L3792" s="11">
        <v>0.4</v>
      </c>
      <c r="M3792" s="28">
        <v>2632.5</v>
      </c>
    </row>
    <row r="3793" spans="1:13" ht="15.75" customHeight="1" x14ac:dyDescent="0.25">
      <c r="A3793" s="6" t="s">
        <v>14</v>
      </c>
      <c r="B3793" s="6">
        <v>1185732</v>
      </c>
      <c r="C3793" s="7">
        <v>44426</v>
      </c>
      <c r="D3793" s="6" t="s">
        <v>15</v>
      </c>
      <c r="E3793" s="6" t="s">
        <v>127</v>
      </c>
      <c r="F3793" s="6" t="s">
        <v>128</v>
      </c>
      <c r="G3793" s="6" t="s">
        <v>18</v>
      </c>
      <c r="H3793" s="8">
        <v>0.60000000000000009</v>
      </c>
      <c r="I3793" s="9">
        <v>4500</v>
      </c>
      <c r="J3793" s="10">
        <v>2700.0000000000005</v>
      </c>
      <c r="K3793" s="10">
        <v>1080.0000000000002</v>
      </c>
      <c r="L3793" s="11">
        <v>0.4</v>
      </c>
      <c r="M3793" s="28">
        <v>1620.0000000000002</v>
      </c>
    </row>
    <row r="3794" spans="1:13" ht="15.75" customHeight="1" x14ac:dyDescent="0.25">
      <c r="A3794" s="6" t="s">
        <v>14</v>
      </c>
      <c r="B3794" s="6">
        <v>1185732</v>
      </c>
      <c r="C3794" s="7">
        <v>44426</v>
      </c>
      <c r="D3794" s="6" t="s">
        <v>15</v>
      </c>
      <c r="E3794" s="6" t="s">
        <v>127</v>
      </c>
      <c r="F3794" s="6" t="s">
        <v>128</v>
      </c>
      <c r="G3794" s="6" t="s">
        <v>19</v>
      </c>
      <c r="H3794" s="8">
        <v>0.55000000000000004</v>
      </c>
      <c r="I3794" s="9">
        <v>3750</v>
      </c>
      <c r="J3794" s="10">
        <v>2062.5</v>
      </c>
      <c r="K3794" s="10">
        <v>618.75</v>
      </c>
      <c r="L3794" s="11">
        <v>0.3</v>
      </c>
      <c r="M3794" s="28">
        <v>1443.75</v>
      </c>
    </row>
    <row r="3795" spans="1:13" ht="15.75" customHeight="1" x14ac:dyDescent="0.25">
      <c r="A3795" s="6" t="s">
        <v>14</v>
      </c>
      <c r="B3795" s="6">
        <v>1185732</v>
      </c>
      <c r="C3795" s="7">
        <v>44426</v>
      </c>
      <c r="D3795" s="6" t="s">
        <v>15</v>
      </c>
      <c r="E3795" s="6" t="s">
        <v>127</v>
      </c>
      <c r="F3795" s="6" t="s">
        <v>128</v>
      </c>
      <c r="G3795" s="6" t="s">
        <v>20</v>
      </c>
      <c r="H3795" s="8">
        <v>0.55000000000000004</v>
      </c>
      <c r="I3795" s="9">
        <v>2750</v>
      </c>
      <c r="J3795" s="10">
        <v>1512.5000000000002</v>
      </c>
      <c r="K3795" s="10">
        <v>453.75000000000006</v>
      </c>
      <c r="L3795" s="11">
        <v>0.3</v>
      </c>
      <c r="M3795" s="28">
        <v>1058.7500000000002</v>
      </c>
    </row>
    <row r="3796" spans="1:13" ht="15.75" customHeight="1" x14ac:dyDescent="0.25">
      <c r="A3796" s="6" t="s">
        <v>14</v>
      </c>
      <c r="B3796" s="6">
        <v>1185732</v>
      </c>
      <c r="C3796" s="7">
        <v>44426</v>
      </c>
      <c r="D3796" s="6" t="s">
        <v>15</v>
      </c>
      <c r="E3796" s="6" t="s">
        <v>127</v>
      </c>
      <c r="F3796" s="6" t="s">
        <v>128</v>
      </c>
      <c r="G3796" s="6" t="s">
        <v>21</v>
      </c>
      <c r="H3796" s="8">
        <v>0.65</v>
      </c>
      <c r="I3796" s="9">
        <v>2500</v>
      </c>
      <c r="J3796" s="10">
        <v>1625</v>
      </c>
      <c r="K3796" s="10">
        <v>487.5</v>
      </c>
      <c r="L3796" s="11">
        <v>0.3</v>
      </c>
      <c r="M3796" s="28">
        <v>1137.5</v>
      </c>
    </row>
    <row r="3797" spans="1:13" ht="15.75" customHeight="1" x14ac:dyDescent="0.25">
      <c r="A3797" s="6" t="s">
        <v>14</v>
      </c>
      <c r="B3797" s="6">
        <v>1185732</v>
      </c>
      <c r="C3797" s="7">
        <v>44426</v>
      </c>
      <c r="D3797" s="6" t="s">
        <v>15</v>
      </c>
      <c r="E3797" s="6" t="s">
        <v>127</v>
      </c>
      <c r="F3797" s="6" t="s">
        <v>128</v>
      </c>
      <c r="G3797" s="6" t="s">
        <v>22</v>
      </c>
      <c r="H3797" s="8">
        <v>0.70000000000000007</v>
      </c>
      <c r="I3797" s="9">
        <v>4250</v>
      </c>
      <c r="J3797" s="10">
        <v>2975.0000000000005</v>
      </c>
      <c r="K3797" s="10">
        <v>1041.25</v>
      </c>
      <c r="L3797" s="11">
        <v>0.35</v>
      </c>
      <c r="M3797" s="28">
        <v>1933.7500000000005</v>
      </c>
    </row>
    <row r="3798" spans="1:13" ht="15.75" customHeight="1" x14ac:dyDescent="0.25">
      <c r="A3798" s="6" t="s">
        <v>14</v>
      </c>
      <c r="B3798" s="6">
        <v>1185732</v>
      </c>
      <c r="C3798" s="7">
        <v>44456</v>
      </c>
      <c r="D3798" s="6" t="s">
        <v>15</v>
      </c>
      <c r="E3798" s="6" t="s">
        <v>127</v>
      </c>
      <c r="F3798" s="6" t="s">
        <v>128</v>
      </c>
      <c r="G3798" s="6" t="s">
        <v>17</v>
      </c>
      <c r="H3798" s="8">
        <v>0.65</v>
      </c>
      <c r="I3798" s="9">
        <v>5500</v>
      </c>
      <c r="J3798" s="10">
        <v>3575</v>
      </c>
      <c r="K3798" s="10">
        <v>1430</v>
      </c>
      <c r="L3798" s="11">
        <v>0.4</v>
      </c>
      <c r="M3798" s="28">
        <v>2145</v>
      </c>
    </row>
    <row r="3799" spans="1:13" ht="15.75" customHeight="1" x14ac:dyDescent="0.25">
      <c r="A3799" s="6" t="s">
        <v>14</v>
      </c>
      <c r="B3799" s="6">
        <v>1185732</v>
      </c>
      <c r="C3799" s="7">
        <v>44456</v>
      </c>
      <c r="D3799" s="6" t="s">
        <v>15</v>
      </c>
      <c r="E3799" s="6" t="s">
        <v>127</v>
      </c>
      <c r="F3799" s="6" t="s">
        <v>128</v>
      </c>
      <c r="G3799" s="6" t="s">
        <v>18</v>
      </c>
      <c r="H3799" s="8">
        <v>0.60000000000000009</v>
      </c>
      <c r="I3799" s="9">
        <v>3500</v>
      </c>
      <c r="J3799" s="10">
        <v>2100.0000000000005</v>
      </c>
      <c r="K3799" s="10">
        <v>840.00000000000023</v>
      </c>
      <c r="L3799" s="11">
        <v>0.4</v>
      </c>
      <c r="M3799" s="28">
        <v>1260.0000000000002</v>
      </c>
    </row>
    <row r="3800" spans="1:13" ht="15.75" customHeight="1" x14ac:dyDescent="0.25">
      <c r="A3800" s="6" t="s">
        <v>14</v>
      </c>
      <c r="B3800" s="6">
        <v>1185732</v>
      </c>
      <c r="C3800" s="7">
        <v>44456</v>
      </c>
      <c r="D3800" s="6" t="s">
        <v>15</v>
      </c>
      <c r="E3800" s="6" t="s">
        <v>127</v>
      </c>
      <c r="F3800" s="6" t="s">
        <v>128</v>
      </c>
      <c r="G3800" s="6" t="s">
        <v>19</v>
      </c>
      <c r="H3800" s="8">
        <v>0.55000000000000004</v>
      </c>
      <c r="I3800" s="9">
        <v>2500</v>
      </c>
      <c r="J3800" s="10">
        <v>1375</v>
      </c>
      <c r="K3800" s="10">
        <v>412.5</v>
      </c>
      <c r="L3800" s="11">
        <v>0.3</v>
      </c>
      <c r="M3800" s="28">
        <v>962.5</v>
      </c>
    </row>
    <row r="3801" spans="1:13" ht="15.75" customHeight="1" x14ac:dyDescent="0.25">
      <c r="A3801" s="6" t="s">
        <v>14</v>
      </c>
      <c r="B3801" s="6">
        <v>1185732</v>
      </c>
      <c r="C3801" s="7">
        <v>44456</v>
      </c>
      <c r="D3801" s="6" t="s">
        <v>15</v>
      </c>
      <c r="E3801" s="6" t="s">
        <v>127</v>
      </c>
      <c r="F3801" s="6" t="s">
        <v>128</v>
      </c>
      <c r="G3801" s="6" t="s">
        <v>20</v>
      </c>
      <c r="H3801" s="8">
        <v>0.55000000000000004</v>
      </c>
      <c r="I3801" s="9">
        <v>2250</v>
      </c>
      <c r="J3801" s="10">
        <v>1237.5</v>
      </c>
      <c r="K3801" s="10">
        <v>371.25</v>
      </c>
      <c r="L3801" s="11">
        <v>0.3</v>
      </c>
      <c r="M3801" s="28">
        <v>866.25</v>
      </c>
    </row>
    <row r="3802" spans="1:13" ht="15.75" customHeight="1" x14ac:dyDescent="0.25">
      <c r="A3802" s="6" t="s">
        <v>14</v>
      </c>
      <c r="B3802" s="6">
        <v>1185732</v>
      </c>
      <c r="C3802" s="7">
        <v>44456</v>
      </c>
      <c r="D3802" s="6" t="s">
        <v>15</v>
      </c>
      <c r="E3802" s="6" t="s">
        <v>127</v>
      </c>
      <c r="F3802" s="6" t="s">
        <v>128</v>
      </c>
      <c r="G3802" s="6" t="s">
        <v>21</v>
      </c>
      <c r="H3802" s="8">
        <v>0.65</v>
      </c>
      <c r="I3802" s="9">
        <v>2250</v>
      </c>
      <c r="J3802" s="10">
        <v>1462.5</v>
      </c>
      <c r="K3802" s="10">
        <v>438.75</v>
      </c>
      <c r="L3802" s="11">
        <v>0.3</v>
      </c>
      <c r="M3802" s="28">
        <v>1023.75</v>
      </c>
    </row>
    <row r="3803" spans="1:13" ht="15.75" customHeight="1" x14ac:dyDescent="0.25">
      <c r="A3803" s="6" t="s">
        <v>14</v>
      </c>
      <c r="B3803" s="6">
        <v>1185732</v>
      </c>
      <c r="C3803" s="7">
        <v>44456</v>
      </c>
      <c r="D3803" s="6" t="s">
        <v>15</v>
      </c>
      <c r="E3803" s="6" t="s">
        <v>127</v>
      </c>
      <c r="F3803" s="6" t="s">
        <v>128</v>
      </c>
      <c r="G3803" s="6" t="s">
        <v>22</v>
      </c>
      <c r="H3803" s="8">
        <v>0.70000000000000007</v>
      </c>
      <c r="I3803" s="9">
        <v>3250</v>
      </c>
      <c r="J3803" s="10">
        <v>2275</v>
      </c>
      <c r="K3803" s="10">
        <v>796.25</v>
      </c>
      <c r="L3803" s="11">
        <v>0.35</v>
      </c>
      <c r="M3803" s="28">
        <v>1478.75</v>
      </c>
    </row>
    <row r="3804" spans="1:13" ht="15.75" customHeight="1" x14ac:dyDescent="0.25">
      <c r="A3804" s="6" t="s">
        <v>14</v>
      </c>
      <c r="B3804" s="6">
        <v>1185732</v>
      </c>
      <c r="C3804" s="7">
        <v>44488</v>
      </c>
      <c r="D3804" s="6" t="s">
        <v>15</v>
      </c>
      <c r="E3804" s="6" t="s">
        <v>127</v>
      </c>
      <c r="F3804" s="6" t="s">
        <v>128</v>
      </c>
      <c r="G3804" s="6" t="s">
        <v>17</v>
      </c>
      <c r="H3804" s="8">
        <v>0.70000000000000007</v>
      </c>
      <c r="I3804" s="9">
        <v>4750</v>
      </c>
      <c r="J3804" s="10">
        <v>3325.0000000000005</v>
      </c>
      <c r="K3804" s="10">
        <v>1330.0000000000002</v>
      </c>
      <c r="L3804" s="11">
        <v>0.4</v>
      </c>
      <c r="M3804" s="28">
        <v>1995.0000000000002</v>
      </c>
    </row>
    <row r="3805" spans="1:13" ht="15.75" customHeight="1" x14ac:dyDescent="0.25">
      <c r="A3805" s="6" t="s">
        <v>14</v>
      </c>
      <c r="B3805" s="6">
        <v>1185732</v>
      </c>
      <c r="C3805" s="7">
        <v>44488</v>
      </c>
      <c r="D3805" s="6" t="s">
        <v>15</v>
      </c>
      <c r="E3805" s="6" t="s">
        <v>127</v>
      </c>
      <c r="F3805" s="6" t="s">
        <v>128</v>
      </c>
      <c r="G3805" s="6" t="s">
        <v>18</v>
      </c>
      <c r="H3805" s="8">
        <v>0.65000000000000013</v>
      </c>
      <c r="I3805" s="9">
        <v>3000</v>
      </c>
      <c r="J3805" s="10">
        <v>1950.0000000000005</v>
      </c>
      <c r="K3805" s="10">
        <v>780.00000000000023</v>
      </c>
      <c r="L3805" s="11">
        <v>0.4</v>
      </c>
      <c r="M3805" s="28">
        <v>1170.0000000000002</v>
      </c>
    </row>
    <row r="3806" spans="1:13" ht="15.75" customHeight="1" x14ac:dyDescent="0.25">
      <c r="A3806" s="6" t="s">
        <v>14</v>
      </c>
      <c r="B3806" s="6">
        <v>1185732</v>
      </c>
      <c r="C3806" s="7">
        <v>44488</v>
      </c>
      <c r="D3806" s="6" t="s">
        <v>15</v>
      </c>
      <c r="E3806" s="6" t="s">
        <v>127</v>
      </c>
      <c r="F3806" s="6" t="s">
        <v>128</v>
      </c>
      <c r="G3806" s="6" t="s">
        <v>19</v>
      </c>
      <c r="H3806" s="8">
        <v>0.65000000000000013</v>
      </c>
      <c r="I3806" s="9">
        <v>2000</v>
      </c>
      <c r="J3806" s="10">
        <v>1300.0000000000002</v>
      </c>
      <c r="K3806" s="10">
        <v>390.00000000000006</v>
      </c>
      <c r="L3806" s="11">
        <v>0.3</v>
      </c>
      <c r="M3806" s="28">
        <v>910.00000000000023</v>
      </c>
    </row>
    <row r="3807" spans="1:13" ht="15.75" customHeight="1" x14ac:dyDescent="0.25">
      <c r="A3807" s="6" t="s">
        <v>14</v>
      </c>
      <c r="B3807" s="6">
        <v>1185732</v>
      </c>
      <c r="C3807" s="7">
        <v>44488</v>
      </c>
      <c r="D3807" s="6" t="s">
        <v>15</v>
      </c>
      <c r="E3807" s="6" t="s">
        <v>127</v>
      </c>
      <c r="F3807" s="6" t="s">
        <v>128</v>
      </c>
      <c r="G3807" s="6" t="s">
        <v>20</v>
      </c>
      <c r="H3807" s="8">
        <v>0.65000000000000013</v>
      </c>
      <c r="I3807" s="9">
        <v>1750</v>
      </c>
      <c r="J3807" s="10">
        <v>1137.5000000000002</v>
      </c>
      <c r="K3807" s="10">
        <v>341.25000000000006</v>
      </c>
      <c r="L3807" s="11">
        <v>0.3</v>
      </c>
      <c r="M3807" s="28">
        <v>796.25000000000023</v>
      </c>
    </row>
    <row r="3808" spans="1:13" ht="15.75" customHeight="1" x14ac:dyDescent="0.25">
      <c r="A3808" s="6" t="s">
        <v>14</v>
      </c>
      <c r="B3808" s="6">
        <v>1185732</v>
      </c>
      <c r="C3808" s="7">
        <v>44488</v>
      </c>
      <c r="D3808" s="6" t="s">
        <v>15</v>
      </c>
      <c r="E3808" s="6" t="s">
        <v>127</v>
      </c>
      <c r="F3808" s="6" t="s">
        <v>128</v>
      </c>
      <c r="G3808" s="6" t="s">
        <v>21</v>
      </c>
      <c r="H3808" s="8">
        <v>0.75000000000000011</v>
      </c>
      <c r="I3808" s="9">
        <v>1750</v>
      </c>
      <c r="J3808" s="10">
        <v>1312.5000000000002</v>
      </c>
      <c r="K3808" s="10">
        <v>393.75000000000006</v>
      </c>
      <c r="L3808" s="11">
        <v>0.3</v>
      </c>
      <c r="M3808" s="28">
        <v>918.75000000000023</v>
      </c>
    </row>
    <row r="3809" spans="1:13" ht="15.75" customHeight="1" x14ac:dyDescent="0.25">
      <c r="A3809" s="6" t="s">
        <v>14</v>
      </c>
      <c r="B3809" s="6">
        <v>1185732</v>
      </c>
      <c r="C3809" s="7">
        <v>44488</v>
      </c>
      <c r="D3809" s="6" t="s">
        <v>15</v>
      </c>
      <c r="E3809" s="6" t="s">
        <v>127</v>
      </c>
      <c r="F3809" s="6" t="s">
        <v>128</v>
      </c>
      <c r="G3809" s="6" t="s">
        <v>22</v>
      </c>
      <c r="H3809" s="8">
        <v>0.8</v>
      </c>
      <c r="I3809" s="9">
        <v>3000</v>
      </c>
      <c r="J3809" s="10">
        <v>2400</v>
      </c>
      <c r="K3809" s="10">
        <v>840</v>
      </c>
      <c r="L3809" s="11">
        <v>0.35</v>
      </c>
      <c r="M3809" s="28">
        <v>1560</v>
      </c>
    </row>
    <row r="3810" spans="1:13" ht="15.75" customHeight="1" x14ac:dyDescent="0.25">
      <c r="A3810" s="6" t="s">
        <v>14</v>
      </c>
      <c r="B3810" s="6">
        <v>1185732</v>
      </c>
      <c r="C3810" s="7">
        <v>44518</v>
      </c>
      <c r="D3810" s="6" t="s">
        <v>15</v>
      </c>
      <c r="E3810" s="6" t="s">
        <v>127</v>
      </c>
      <c r="F3810" s="6" t="s">
        <v>128</v>
      </c>
      <c r="G3810" s="6" t="s">
        <v>17</v>
      </c>
      <c r="H3810" s="8">
        <v>0.75000000000000011</v>
      </c>
      <c r="I3810" s="9">
        <v>4500</v>
      </c>
      <c r="J3810" s="10">
        <v>3375.0000000000005</v>
      </c>
      <c r="K3810" s="10">
        <v>1350.0000000000002</v>
      </c>
      <c r="L3810" s="11">
        <v>0.4</v>
      </c>
      <c r="M3810" s="28">
        <v>2025.0000000000002</v>
      </c>
    </row>
    <row r="3811" spans="1:13" ht="15.75" customHeight="1" x14ac:dyDescent="0.25">
      <c r="A3811" s="6" t="s">
        <v>14</v>
      </c>
      <c r="B3811" s="6">
        <v>1185732</v>
      </c>
      <c r="C3811" s="7">
        <v>44518</v>
      </c>
      <c r="D3811" s="6" t="s">
        <v>15</v>
      </c>
      <c r="E3811" s="6" t="s">
        <v>127</v>
      </c>
      <c r="F3811" s="6" t="s">
        <v>128</v>
      </c>
      <c r="G3811" s="6" t="s">
        <v>18</v>
      </c>
      <c r="H3811" s="8">
        <v>0.65000000000000013</v>
      </c>
      <c r="I3811" s="9">
        <v>3250</v>
      </c>
      <c r="J3811" s="10">
        <v>2112.5000000000005</v>
      </c>
      <c r="K3811" s="10">
        <v>845.00000000000023</v>
      </c>
      <c r="L3811" s="11">
        <v>0.4</v>
      </c>
      <c r="M3811" s="28">
        <v>1267.5000000000002</v>
      </c>
    </row>
    <row r="3812" spans="1:13" ht="15.75" customHeight="1" x14ac:dyDescent="0.25">
      <c r="A3812" s="6" t="s">
        <v>14</v>
      </c>
      <c r="B3812" s="6">
        <v>1185732</v>
      </c>
      <c r="C3812" s="7">
        <v>44518</v>
      </c>
      <c r="D3812" s="6" t="s">
        <v>15</v>
      </c>
      <c r="E3812" s="6" t="s">
        <v>127</v>
      </c>
      <c r="F3812" s="6" t="s">
        <v>128</v>
      </c>
      <c r="G3812" s="6" t="s">
        <v>19</v>
      </c>
      <c r="H3812" s="8">
        <v>0.65000000000000013</v>
      </c>
      <c r="I3812" s="9">
        <v>3450</v>
      </c>
      <c r="J3812" s="10">
        <v>2242.5000000000005</v>
      </c>
      <c r="K3812" s="10">
        <v>672.75000000000011</v>
      </c>
      <c r="L3812" s="11">
        <v>0.3</v>
      </c>
      <c r="M3812" s="28">
        <v>1569.7500000000005</v>
      </c>
    </row>
    <row r="3813" spans="1:13" ht="15.75" customHeight="1" x14ac:dyDescent="0.25">
      <c r="A3813" s="6" t="s">
        <v>14</v>
      </c>
      <c r="B3813" s="6">
        <v>1185732</v>
      </c>
      <c r="C3813" s="7">
        <v>44518</v>
      </c>
      <c r="D3813" s="6" t="s">
        <v>15</v>
      </c>
      <c r="E3813" s="6" t="s">
        <v>127</v>
      </c>
      <c r="F3813" s="6" t="s">
        <v>128</v>
      </c>
      <c r="G3813" s="6" t="s">
        <v>20</v>
      </c>
      <c r="H3813" s="8">
        <v>0.65000000000000013</v>
      </c>
      <c r="I3813" s="9">
        <v>3250</v>
      </c>
      <c r="J3813" s="10">
        <v>2112.5000000000005</v>
      </c>
      <c r="K3813" s="10">
        <v>633.75000000000011</v>
      </c>
      <c r="L3813" s="11">
        <v>0.3</v>
      </c>
      <c r="M3813" s="28">
        <v>1478.7500000000005</v>
      </c>
    </row>
    <row r="3814" spans="1:13" ht="15.75" customHeight="1" x14ac:dyDescent="0.25">
      <c r="A3814" s="6" t="s">
        <v>14</v>
      </c>
      <c r="B3814" s="6">
        <v>1185732</v>
      </c>
      <c r="C3814" s="7">
        <v>44518</v>
      </c>
      <c r="D3814" s="6" t="s">
        <v>15</v>
      </c>
      <c r="E3814" s="6" t="s">
        <v>127</v>
      </c>
      <c r="F3814" s="6" t="s">
        <v>128</v>
      </c>
      <c r="G3814" s="6" t="s">
        <v>21</v>
      </c>
      <c r="H3814" s="8">
        <v>0.75000000000000011</v>
      </c>
      <c r="I3814" s="9">
        <v>3000</v>
      </c>
      <c r="J3814" s="10">
        <v>2250.0000000000005</v>
      </c>
      <c r="K3814" s="10">
        <v>675.00000000000011</v>
      </c>
      <c r="L3814" s="11">
        <v>0.3</v>
      </c>
      <c r="M3814" s="28">
        <v>1575.0000000000005</v>
      </c>
    </row>
    <row r="3815" spans="1:13" ht="15.75" customHeight="1" x14ac:dyDescent="0.25">
      <c r="A3815" s="6" t="s">
        <v>14</v>
      </c>
      <c r="B3815" s="6">
        <v>1185732</v>
      </c>
      <c r="C3815" s="7">
        <v>44518</v>
      </c>
      <c r="D3815" s="6" t="s">
        <v>15</v>
      </c>
      <c r="E3815" s="6" t="s">
        <v>127</v>
      </c>
      <c r="F3815" s="6" t="s">
        <v>128</v>
      </c>
      <c r="G3815" s="6" t="s">
        <v>22</v>
      </c>
      <c r="H3815" s="8">
        <v>0.8</v>
      </c>
      <c r="I3815" s="9">
        <v>4000</v>
      </c>
      <c r="J3815" s="10">
        <v>3200</v>
      </c>
      <c r="K3815" s="10">
        <v>1120</v>
      </c>
      <c r="L3815" s="11">
        <v>0.35</v>
      </c>
      <c r="M3815" s="28">
        <v>2080</v>
      </c>
    </row>
    <row r="3816" spans="1:13" ht="15.75" customHeight="1" x14ac:dyDescent="0.25">
      <c r="A3816" s="6" t="s">
        <v>14</v>
      </c>
      <c r="B3816" s="6">
        <v>1185732</v>
      </c>
      <c r="C3816" s="7">
        <v>44547</v>
      </c>
      <c r="D3816" s="6" t="s">
        <v>15</v>
      </c>
      <c r="E3816" s="6" t="s">
        <v>127</v>
      </c>
      <c r="F3816" s="6" t="s">
        <v>128</v>
      </c>
      <c r="G3816" s="6" t="s">
        <v>17</v>
      </c>
      <c r="H3816" s="8">
        <v>0.75000000000000011</v>
      </c>
      <c r="I3816" s="9">
        <v>6250</v>
      </c>
      <c r="J3816" s="10">
        <v>4687.5000000000009</v>
      </c>
      <c r="K3816" s="10">
        <v>1875.0000000000005</v>
      </c>
      <c r="L3816" s="11">
        <v>0.4</v>
      </c>
      <c r="M3816" s="28">
        <v>2812.5000000000005</v>
      </c>
    </row>
    <row r="3817" spans="1:13" ht="15.75" customHeight="1" x14ac:dyDescent="0.25">
      <c r="A3817" s="6" t="s">
        <v>14</v>
      </c>
      <c r="B3817" s="6">
        <v>1185732</v>
      </c>
      <c r="C3817" s="7">
        <v>44547</v>
      </c>
      <c r="D3817" s="6" t="s">
        <v>15</v>
      </c>
      <c r="E3817" s="6" t="s">
        <v>127</v>
      </c>
      <c r="F3817" s="6" t="s">
        <v>128</v>
      </c>
      <c r="G3817" s="6" t="s">
        <v>18</v>
      </c>
      <c r="H3817" s="8">
        <v>0.65000000000000013</v>
      </c>
      <c r="I3817" s="9">
        <v>4250</v>
      </c>
      <c r="J3817" s="10">
        <v>2762.5000000000005</v>
      </c>
      <c r="K3817" s="10">
        <v>1105.0000000000002</v>
      </c>
      <c r="L3817" s="11">
        <v>0.4</v>
      </c>
      <c r="M3817" s="28">
        <v>1657.5000000000002</v>
      </c>
    </row>
    <row r="3818" spans="1:13" ht="15.75" customHeight="1" x14ac:dyDescent="0.25">
      <c r="A3818" s="6" t="s">
        <v>14</v>
      </c>
      <c r="B3818" s="6">
        <v>1185732</v>
      </c>
      <c r="C3818" s="7">
        <v>44547</v>
      </c>
      <c r="D3818" s="6" t="s">
        <v>15</v>
      </c>
      <c r="E3818" s="6" t="s">
        <v>127</v>
      </c>
      <c r="F3818" s="6" t="s">
        <v>128</v>
      </c>
      <c r="G3818" s="6" t="s">
        <v>19</v>
      </c>
      <c r="H3818" s="8">
        <v>0.65000000000000013</v>
      </c>
      <c r="I3818" s="9">
        <v>4000</v>
      </c>
      <c r="J3818" s="10">
        <v>2600.0000000000005</v>
      </c>
      <c r="K3818" s="10">
        <v>780.00000000000011</v>
      </c>
      <c r="L3818" s="11">
        <v>0.3</v>
      </c>
      <c r="M3818" s="28">
        <v>1820.0000000000005</v>
      </c>
    </row>
    <row r="3819" spans="1:13" ht="15.75" customHeight="1" x14ac:dyDescent="0.25">
      <c r="A3819" s="6" t="s">
        <v>14</v>
      </c>
      <c r="B3819" s="6">
        <v>1185732</v>
      </c>
      <c r="C3819" s="7">
        <v>44547</v>
      </c>
      <c r="D3819" s="6" t="s">
        <v>15</v>
      </c>
      <c r="E3819" s="6" t="s">
        <v>127</v>
      </c>
      <c r="F3819" s="6" t="s">
        <v>128</v>
      </c>
      <c r="G3819" s="6" t="s">
        <v>20</v>
      </c>
      <c r="H3819" s="8">
        <v>0.65000000000000013</v>
      </c>
      <c r="I3819" s="9">
        <v>3500</v>
      </c>
      <c r="J3819" s="10">
        <v>2275.0000000000005</v>
      </c>
      <c r="K3819" s="10">
        <v>682.50000000000011</v>
      </c>
      <c r="L3819" s="11">
        <v>0.3</v>
      </c>
      <c r="M3819" s="28">
        <v>1592.5000000000005</v>
      </c>
    </row>
    <row r="3820" spans="1:13" ht="15.75" customHeight="1" x14ac:dyDescent="0.25">
      <c r="A3820" s="6" t="s">
        <v>14</v>
      </c>
      <c r="B3820" s="6">
        <v>1185732</v>
      </c>
      <c r="C3820" s="7">
        <v>44547</v>
      </c>
      <c r="D3820" s="6" t="s">
        <v>15</v>
      </c>
      <c r="E3820" s="6" t="s">
        <v>127</v>
      </c>
      <c r="F3820" s="6" t="s">
        <v>128</v>
      </c>
      <c r="G3820" s="6" t="s">
        <v>21</v>
      </c>
      <c r="H3820" s="8">
        <v>0.75000000000000011</v>
      </c>
      <c r="I3820" s="9">
        <v>3500</v>
      </c>
      <c r="J3820" s="10">
        <v>2625.0000000000005</v>
      </c>
      <c r="K3820" s="10">
        <v>787.50000000000011</v>
      </c>
      <c r="L3820" s="11">
        <v>0.3</v>
      </c>
      <c r="M3820" s="28">
        <v>1837.5000000000005</v>
      </c>
    </row>
    <row r="3821" spans="1:13" ht="15.75" customHeight="1" x14ac:dyDescent="0.25">
      <c r="A3821" s="6" t="s">
        <v>14</v>
      </c>
      <c r="B3821" s="6">
        <v>1185732</v>
      </c>
      <c r="C3821" s="7">
        <v>44547</v>
      </c>
      <c r="D3821" s="6" t="s">
        <v>15</v>
      </c>
      <c r="E3821" s="6" t="s">
        <v>127</v>
      </c>
      <c r="F3821" s="6" t="s">
        <v>128</v>
      </c>
      <c r="G3821" s="6" t="s">
        <v>22</v>
      </c>
      <c r="H3821" s="8">
        <v>0.8</v>
      </c>
      <c r="I3821" s="9">
        <v>4500</v>
      </c>
      <c r="J3821" s="10">
        <v>3600</v>
      </c>
      <c r="K3821" s="10">
        <v>1260</v>
      </c>
      <c r="L3821" s="11">
        <v>0.35</v>
      </c>
      <c r="M3821" s="28">
        <v>2340</v>
      </c>
    </row>
    <row r="3822" spans="1:13" ht="15.75" customHeight="1" x14ac:dyDescent="0.25">
      <c r="A3822" s="6" t="s">
        <v>14</v>
      </c>
      <c r="B3822" s="6">
        <v>1185732</v>
      </c>
      <c r="C3822" s="7">
        <v>44220</v>
      </c>
      <c r="D3822" s="6" t="s">
        <v>15</v>
      </c>
      <c r="E3822" s="6" t="s">
        <v>129</v>
      </c>
      <c r="F3822" s="6" t="s">
        <v>130</v>
      </c>
      <c r="G3822" s="6" t="s">
        <v>17</v>
      </c>
      <c r="H3822" s="8">
        <v>0.55000000000000004</v>
      </c>
      <c r="I3822" s="9">
        <v>5000</v>
      </c>
      <c r="J3822" s="10">
        <v>2750</v>
      </c>
      <c r="K3822" s="10">
        <v>962.50000000000011</v>
      </c>
      <c r="L3822" s="11">
        <v>0.35000000000000003</v>
      </c>
      <c r="M3822" s="28">
        <v>1787.5</v>
      </c>
    </row>
    <row r="3823" spans="1:13" ht="15.75" customHeight="1" x14ac:dyDescent="0.25">
      <c r="A3823" s="6" t="s">
        <v>14</v>
      </c>
      <c r="B3823" s="6">
        <v>1185732</v>
      </c>
      <c r="C3823" s="7">
        <v>44220</v>
      </c>
      <c r="D3823" s="6" t="s">
        <v>15</v>
      </c>
      <c r="E3823" s="6" t="s">
        <v>129</v>
      </c>
      <c r="F3823" s="6" t="s">
        <v>130</v>
      </c>
      <c r="G3823" s="6" t="s">
        <v>18</v>
      </c>
      <c r="H3823" s="8">
        <v>0.55000000000000004</v>
      </c>
      <c r="I3823" s="9">
        <v>3000</v>
      </c>
      <c r="J3823" s="10">
        <v>1650.0000000000002</v>
      </c>
      <c r="K3823" s="10">
        <v>577.50000000000011</v>
      </c>
      <c r="L3823" s="11">
        <v>0.35000000000000003</v>
      </c>
      <c r="M3823" s="28">
        <v>1072.5</v>
      </c>
    </row>
    <row r="3824" spans="1:13" ht="15.75" customHeight="1" x14ac:dyDescent="0.25">
      <c r="A3824" s="6" t="s">
        <v>14</v>
      </c>
      <c r="B3824" s="6">
        <v>1185732</v>
      </c>
      <c r="C3824" s="7">
        <v>44220</v>
      </c>
      <c r="D3824" s="6" t="s">
        <v>15</v>
      </c>
      <c r="E3824" s="6" t="s">
        <v>129</v>
      </c>
      <c r="F3824" s="6" t="s">
        <v>130</v>
      </c>
      <c r="G3824" s="6" t="s">
        <v>19</v>
      </c>
      <c r="H3824" s="8">
        <v>0.45</v>
      </c>
      <c r="I3824" s="9">
        <v>3000</v>
      </c>
      <c r="J3824" s="10">
        <v>1350</v>
      </c>
      <c r="K3824" s="10">
        <v>337.5</v>
      </c>
      <c r="L3824" s="11">
        <v>0.25</v>
      </c>
      <c r="M3824" s="28">
        <v>1012.5</v>
      </c>
    </row>
    <row r="3825" spans="1:13" ht="15.75" customHeight="1" x14ac:dyDescent="0.25">
      <c r="A3825" s="6" t="s">
        <v>14</v>
      </c>
      <c r="B3825" s="6">
        <v>1185732</v>
      </c>
      <c r="C3825" s="7">
        <v>44220</v>
      </c>
      <c r="D3825" s="6" t="s">
        <v>15</v>
      </c>
      <c r="E3825" s="6" t="s">
        <v>129</v>
      </c>
      <c r="F3825" s="6" t="s">
        <v>130</v>
      </c>
      <c r="G3825" s="6" t="s">
        <v>20</v>
      </c>
      <c r="H3825" s="8">
        <v>0.49999999999999994</v>
      </c>
      <c r="I3825" s="9">
        <v>1500</v>
      </c>
      <c r="J3825" s="10">
        <v>749.99999999999989</v>
      </c>
      <c r="K3825" s="10">
        <v>187.49999999999997</v>
      </c>
      <c r="L3825" s="11">
        <v>0.25</v>
      </c>
      <c r="M3825" s="28">
        <v>562.49999999999989</v>
      </c>
    </row>
    <row r="3826" spans="1:13" ht="15.75" customHeight="1" x14ac:dyDescent="0.25">
      <c r="A3826" s="6" t="s">
        <v>14</v>
      </c>
      <c r="B3826" s="6">
        <v>1185732</v>
      </c>
      <c r="C3826" s="7">
        <v>44220</v>
      </c>
      <c r="D3826" s="6" t="s">
        <v>15</v>
      </c>
      <c r="E3826" s="6" t="s">
        <v>129</v>
      </c>
      <c r="F3826" s="6" t="s">
        <v>130</v>
      </c>
      <c r="G3826" s="6" t="s">
        <v>21</v>
      </c>
      <c r="H3826" s="8">
        <v>0.65000000000000013</v>
      </c>
      <c r="I3826" s="9">
        <v>2000</v>
      </c>
      <c r="J3826" s="10">
        <v>1300.0000000000002</v>
      </c>
      <c r="K3826" s="10">
        <v>325.00000000000006</v>
      </c>
      <c r="L3826" s="11">
        <v>0.25</v>
      </c>
      <c r="M3826" s="28">
        <v>975.00000000000023</v>
      </c>
    </row>
    <row r="3827" spans="1:13" ht="15.75" customHeight="1" x14ac:dyDescent="0.25">
      <c r="A3827" s="6" t="s">
        <v>14</v>
      </c>
      <c r="B3827" s="6">
        <v>1185732</v>
      </c>
      <c r="C3827" s="7">
        <v>44220</v>
      </c>
      <c r="D3827" s="6" t="s">
        <v>15</v>
      </c>
      <c r="E3827" s="6" t="s">
        <v>129</v>
      </c>
      <c r="F3827" s="6" t="s">
        <v>130</v>
      </c>
      <c r="G3827" s="6" t="s">
        <v>22</v>
      </c>
      <c r="H3827" s="8">
        <v>0.55000000000000004</v>
      </c>
      <c r="I3827" s="9">
        <v>3000</v>
      </c>
      <c r="J3827" s="10">
        <v>1650.0000000000002</v>
      </c>
      <c r="K3827" s="10">
        <v>495.00000000000006</v>
      </c>
      <c r="L3827" s="11">
        <v>0.3</v>
      </c>
      <c r="M3827" s="28">
        <v>1155.0000000000002</v>
      </c>
    </row>
    <row r="3828" spans="1:13" ht="15.75" customHeight="1" x14ac:dyDescent="0.25">
      <c r="A3828" s="6" t="s">
        <v>14</v>
      </c>
      <c r="B3828" s="6">
        <v>1185732</v>
      </c>
      <c r="C3828" s="7">
        <v>44249</v>
      </c>
      <c r="D3828" s="6" t="s">
        <v>15</v>
      </c>
      <c r="E3828" s="6" t="s">
        <v>129</v>
      </c>
      <c r="F3828" s="6" t="s">
        <v>130</v>
      </c>
      <c r="G3828" s="6" t="s">
        <v>17</v>
      </c>
      <c r="H3828" s="8">
        <v>0.55000000000000004</v>
      </c>
      <c r="I3828" s="9">
        <v>5750</v>
      </c>
      <c r="J3828" s="10">
        <v>3162.5000000000005</v>
      </c>
      <c r="K3828" s="10">
        <v>1106.8750000000002</v>
      </c>
      <c r="L3828" s="11">
        <v>0.35000000000000003</v>
      </c>
      <c r="M3828" s="28">
        <v>2055.625</v>
      </c>
    </row>
    <row r="3829" spans="1:13" ht="15.75" customHeight="1" x14ac:dyDescent="0.25">
      <c r="A3829" s="6" t="s">
        <v>14</v>
      </c>
      <c r="B3829" s="6">
        <v>1185732</v>
      </c>
      <c r="C3829" s="7">
        <v>44249</v>
      </c>
      <c r="D3829" s="6" t="s">
        <v>15</v>
      </c>
      <c r="E3829" s="6" t="s">
        <v>129</v>
      </c>
      <c r="F3829" s="6" t="s">
        <v>130</v>
      </c>
      <c r="G3829" s="6" t="s">
        <v>18</v>
      </c>
      <c r="H3829" s="8">
        <v>0.55000000000000004</v>
      </c>
      <c r="I3829" s="9">
        <v>2250</v>
      </c>
      <c r="J3829" s="10">
        <v>1237.5</v>
      </c>
      <c r="K3829" s="10">
        <v>433.12500000000006</v>
      </c>
      <c r="L3829" s="11">
        <v>0.35000000000000003</v>
      </c>
      <c r="M3829" s="28">
        <v>804.375</v>
      </c>
    </row>
    <row r="3830" spans="1:13" ht="15.75" customHeight="1" x14ac:dyDescent="0.25">
      <c r="A3830" s="6" t="s">
        <v>14</v>
      </c>
      <c r="B3830" s="6">
        <v>1185732</v>
      </c>
      <c r="C3830" s="7">
        <v>44249</v>
      </c>
      <c r="D3830" s="6" t="s">
        <v>15</v>
      </c>
      <c r="E3830" s="6" t="s">
        <v>129</v>
      </c>
      <c r="F3830" s="6" t="s">
        <v>130</v>
      </c>
      <c r="G3830" s="6" t="s">
        <v>19</v>
      </c>
      <c r="H3830" s="8">
        <v>0.45</v>
      </c>
      <c r="I3830" s="9">
        <v>2750</v>
      </c>
      <c r="J3830" s="10">
        <v>1237.5</v>
      </c>
      <c r="K3830" s="10">
        <v>309.375</v>
      </c>
      <c r="L3830" s="11">
        <v>0.25</v>
      </c>
      <c r="M3830" s="28">
        <v>928.125</v>
      </c>
    </row>
    <row r="3831" spans="1:13" ht="15.75" customHeight="1" x14ac:dyDescent="0.25">
      <c r="A3831" s="6" t="s">
        <v>14</v>
      </c>
      <c r="B3831" s="6">
        <v>1185732</v>
      </c>
      <c r="C3831" s="7">
        <v>44249</v>
      </c>
      <c r="D3831" s="6" t="s">
        <v>15</v>
      </c>
      <c r="E3831" s="6" t="s">
        <v>129</v>
      </c>
      <c r="F3831" s="6" t="s">
        <v>130</v>
      </c>
      <c r="G3831" s="6" t="s">
        <v>20</v>
      </c>
      <c r="H3831" s="8">
        <v>0.49999999999999994</v>
      </c>
      <c r="I3831" s="9">
        <v>1750</v>
      </c>
      <c r="J3831" s="10">
        <v>874.99999999999989</v>
      </c>
      <c r="K3831" s="10">
        <v>218.74999999999997</v>
      </c>
      <c r="L3831" s="11">
        <v>0.25</v>
      </c>
      <c r="M3831" s="28">
        <v>656.24999999999989</v>
      </c>
    </row>
    <row r="3832" spans="1:13" ht="15.75" customHeight="1" x14ac:dyDescent="0.25">
      <c r="A3832" s="6" t="s">
        <v>14</v>
      </c>
      <c r="B3832" s="6">
        <v>1185732</v>
      </c>
      <c r="C3832" s="7">
        <v>44249</v>
      </c>
      <c r="D3832" s="6" t="s">
        <v>15</v>
      </c>
      <c r="E3832" s="6" t="s">
        <v>129</v>
      </c>
      <c r="F3832" s="6" t="s">
        <v>130</v>
      </c>
      <c r="G3832" s="6" t="s">
        <v>21</v>
      </c>
      <c r="H3832" s="8">
        <v>0.65000000000000013</v>
      </c>
      <c r="I3832" s="9">
        <v>2500</v>
      </c>
      <c r="J3832" s="10">
        <v>1625.0000000000002</v>
      </c>
      <c r="K3832" s="10">
        <v>406.25000000000006</v>
      </c>
      <c r="L3832" s="11">
        <v>0.25</v>
      </c>
      <c r="M3832" s="28">
        <v>1218.7500000000002</v>
      </c>
    </row>
    <row r="3833" spans="1:13" ht="15.75" customHeight="1" x14ac:dyDescent="0.25">
      <c r="A3833" s="6" t="s">
        <v>14</v>
      </c>
      <c r="B3833" s="6">
        <v>1185732</v>
      </c>
      <c r="C3833" s="7">
        <v>44249</v>
      </c>
      <c r="D3833" s="6" t="s">
        <v>15</v>
      </c>
      <c r="E3833" s="6" t="s">
        <v>129</v>
      </c>
      <c r="F3833" s="6" t="s">
        <v>130</v>
      </c>
      <c r="G3833" s="6" t="s">
        <v>22</v>
      </c>
      <c r="H3833" s="8">
        <v>0.55000000000000004</v>
      </c>
      <c r="I3833" s="9">
        <v>3500</v>
      </c>
      <c r="J3833" s="10">
        <v>1925.0000000000002</v>
      </c>
      <c r="K3833" s="10">
        <v>577.5</v>
      </c>
      <c r="L3833" s="11">
        <v>0.3</v>
      </c>
      <c r="M3833" s="28">
        <v>1347.5000000000002</v>
      </c>
    </row>
    <row r="3834" spans="1:13" ht="15.75" customHeight="1" x14ac:dyDescent="0.25">
      <c r="A3834" s="6" t="s">
        <v>14</v>
      </c>
      <c r="B3834" s="6">
        <v>1185732</v>
      </c>
      <c r="C3834" s="7">
        <v>44275</v>
      </c>
      <c r="D3834" s="6" t="s">
        <v>15</v>
      </c>
      <c r="E3834" s="6" t="s">
        <v>129</v>
      </c>
      <c r="F3834" s="6" t="s">
        <v>130</v>
      </c>
      <c r="G3834" s="6" t="s">
        <v>17</v>
      </c>
      <c r="H3834" s="8">
        <v>0.55000000000000004</v>
      </c>
      <c r="I3834" s="9">
        <v>5450</v>
      </c>
      <c r="J3834" s="10">
        <v>2997.5000000000005</v>
      </c>
      <c r="K3834" s="10">
        <v>1049.1250000000002</v>
      </c>
      <c r="L3834" s="11">
        <v>0.35000000000000003</v>
      </c>
      <c r="M3834" s="28">
        <v>1948.3750000000002</v>
      </c>
    </row>
    <row r="3835" spans="1:13" ht="15.75" customHeight="1" x14ac:dyDescent="0.25">
      <c r="A3835" s="6" t="s">
        <v>14</v>
      </c>
      <c r="B3835" s="6">
        <v>1185732</v>
      </c>
      <c r="C3835" s="7">
        <v>44275</v>
      </c>
      <c r="D3835" s="6" t="s">
        <v>15</v>
      </c>
      <c r="E3835" s="6" t="s">
        <v>129</v>
      </c>
      <c r="F3835" s="6" t="s">
        <v>130</v>
      </c>
      <c r="G3835" s="6" t="s">
        <v>18</v>
      </c>
      <c r="H3835" s="8">
        <v>0.55000000000000004</v>
      </c>
      <c r="I3835" s="9">
        <v>2500</v>
      </c>
      <c r="J3835" s="10">
        <v>1375</v>
      </c>
      <c r="K3835" s="10">
        <v>481.25000000000006</v>
      </c>
      <c r="L3835" s="11">
        <v>0.35000000000000003</v>
      </c>
      <c r="M3835" s="28">
        <v>893.75</v>
      </c>
    </row>
    <row r="3836" spans="1:13" ht="15.75" customHeight="1" x14ac:dyDescent="0.25">
      <c r="A3836" s="6" t="s">
        <v>14</v>
      </c>
      <c r="B3836" s="6">
        <v>1185732</v>
      </c>
      <c r="C3836" s="7">
        <v>44275</v>
      </c>
      <c r="D3836" s="6" t="s">
        <v>15</v>
      </c>
      <c r="E3836" s="6" t="s">
        <v>129</v>
      </c>
      <c r="F3836" s="6" t="s">
        <v>130</v>
      </c>
      <c r="G3836" s="6" t="s">
        <v>19</v>
      </c>
      <c r="H3836" s="8">
        <v>0.45</v>
      </c>
      <c r="I3836" s="9">
        <v>2750</v>
      </c>
      <c r="J3836" s="10">
        <v>1237.5</v>
      </c>
      <c r="K3836" s="10">
        <v>309.375</v>
      </c>
      <c r="L3836" s="11">
        <v>0.25</v>
      </c>
      <c r="M3836" s="28">
        <v>928.125</v>
      </c>
    </row>
    <row r="3837" spans="1:13" ht="15.75" customHeight="1" x14ac:dyDescent="0.25">
      <c r="A3837" s="6" t="s">
        <v>14</v>
      </c>
      <c r="B3837" s="6">
        <v>1185732</v>
      </c>
      <c r="C3837" s="7">
        <v>44275</v>
      </c>
      <c r="D3837" s="6" t="s">
        <v>15</v>
      </c>
      <c r="E3837" s="6" t="s">
        <v>129</v>
      </c>
      <c r="F3837" s="6" t="s">
        <v>130</v>
      </c>
      <c r="G3837" s="6" t="s">
        <v>20</v>
      </c>
      <c r="H3837" s="8">
        <v>0.49999999999999994</v>
      </c>
      <c r="I3837" s="9">
        <v>1250</v>
      </c>
      <c r="J3837" s="10">
        <v>624.99999999999989</v>
      </c>
      <c r="K3837" s="10">
        <v>156.24999999999997</v>
      </c>
      <c r="L3837" s="11">
        <v>0.25</v>
      </c>
      <c r="M3837" s="28">
        <v>468.74999999999989</v>
      </c>
    </row>
    <row r="3838" spans="1:13" ht="15.75" customHeight="1" x14ac:dyDescent="0.25">
      <c r="A3838" s="6" t="s">
        <v>14</v>
      </c>
      <c r="B3838" s="6">
        <v>1185732</v>
      </c>
      <c r="C3838" s="7">
        <v>44275</v>
      </c>
      <c r="D3838" s="6" t="s">
        <v>15</v>
      </c>
      <c r="E3838" s="6" t="s">
        <v>129</v>
      </c>
      <c r="F3838" s="6" t="s">
        <v>130</v>
      </c>
      <c r="G3838" s="6" t="s">
        <v>21</v>
      </c>
      <c r="H3838" s="8">
        <v>0.65000000000000013</v>
      </c>
      <c r="I3838" s="9">
        <v>1750</v>
      </c>
      <c r="J3838" s="10">
        <v>1137.5000000000002</v>
      </c>
      <c r="K3838" s="10">
        <v>284.37500000000006</v>
      </c>
      <c r="L3838" s="11">
        <v>0.25</v>
      </c>
      <c r="M3838" s="28">
        <v>853.12500000000023</v>
      </c>
    </row>
    <row r="3839" spans="1:13" ht="15.75" customHeight="1" x14ac:dyDescent="0.25">
      <c r="A3839" s="6" t="s">
        <v>14</v>
      </c>
      <c r="B3839" s="6">
        <v>1185732</v>
      </c>
      <c r="C3839" s="7">
        <v>44275</v>
      </c>
      <c r="D3839" s="6" t="s">
        <v>15</v>
      </c>
      <c r="E3839" s="6" t="s">
        <v>129</v>
      </c>
      <c r="F3839" s="6" t="s">
        <v>130</v>
      </c>
      <c r="G3839" s="6" t="s">
        <v>22</v>
      </c>
      <c r="H3839" s="8">
        <v>0.55000000000000004</v>
      </c>
      <c r="I3839" s="9">
        <v>2750</v>
      </c>
      <c r="J3839" s="10">
        <v>1512.5000000000002</v>
      </c>
      <c r="K3839" s="10">
        <v>453.75000000000006</v>
      </c>
      <c r="L3839" s="11">
        <v>0.3</v>
      </c>
      <c r="M3839" s="28">
        <v>1058.7500000000002</v>
      </c>
    </row>
    <row r="3840" spans="1:13" ht="15.75" customHeight="1" x14ac:dyDescent="0.25">
      <c r="A3840" s="6" t="s">
        <v>14</v>
      </c>
      <c r="B3840" s="6">
        <v>1185732</v>
      </c>
      <c r="C3840" s="7">
        <v>44307</v>
      </c>
      <c r="D3840" s="6" t="s">
        <v>15</v>
      </c>
      <c r="E3840" s="6" t="s">
        <v>129</v>
      </c>
      <c r="F3840" s="6" t="s">
        <v>130</v>
      </c>
      <c r="G3840" s="6" t="s">
        <v>17</v>
      </c>
      <c r="H3840" s="8">
        <v>0.55000000000000004</v>
      </c>
      <c r="I3840" s="9">
        <v>5250</v>
      </c>
      <c r="J3840" s="10">
        <v>2887.5000000000005</v>
      </c>
      <c r="K3840" s="10">
        <v>1010.6250000000002</v>
      </c>
      <c r="L3840" s="11">
        <v>0.35000000000000003</v>
      </c>
      <c r="M3840" s="28">
        <v>1876.8750000000002</v>
      </c>
    </row>
    <row r="3841" spans="1:13" ht="15.75" customHeight="1" x14ac:dyDescent="0.25">
      <c r="A3841" s="6" t="s">
        <v>14</v>
      </c>
      <c r="B3841" s="6">
        <v>1185732</v>
      </c>
      <c r="C3841" s="7">
        <v>44307</v>
      </c>
      <c r="D3841" s="6" t="s">
        <v>15</v>
      </c>
      <c r="E3841" s="6" t="s">
        <v>129</v>
      </c>
      <c r="F3841" s="6" t="s">
        <v>130</v>
      </c>
      <c r="G3841" s="6" t="s">
        <v>18</v>
      </c>
      <c r="H3841" s="8">
        <v>0.55000000000000004</v>
      </c>
      <c r="I3841" s="9">
        <v>2250</v>
      </c>
      <c r="J3841" s="10">
        <v>1237.5</v>
      </c>
      <c r="K3841" s="10">
        <v>433.12500000000006</v>
      </c>
      <c r="L3841" s="11">
        <v>0.35000000000000003</v>
      </c>
      <c r="M3841" s="28">
        <v>804.375</v>
      </c>
    </row>
    <row r="3842" spans="1:13" ht="15.75" customHeight="1" x14ac:dyDescent="0.25">
      <c r="A3842" s="6" t="s">
        <v>14</v>
      </c>
      <c r="B3842" s="6">
        <v>1185732</v>
      </c>
      <c r="C3842" s="7">
        <v>44307</v>
      </c>
      <c r="D3842" s="6" t="s">
        <v>15</v>
      </c>
      <c r="E3842" s="6" t="s">
        <v>129</v>
      </c>
      <c r="F3842" s="6" t="s">
        <v>130</v>
      </c>
      <c r="G3842" s="6" t="s">
        <v>19</v>
      </c>
      <c r="H3842" s="8">
        <v>0.45</v>
      </c>
      <c r="I3842" s="9">
        <v>2250</v>
      </c>
      <c r="J3842" s="10">
        <v>1012.5</v>
      </c>
      <c r="K3842" s="10">
        <v>253.125</v>
      </c>
      <c r="L3842" s="11">
        <v>0.25</v>
      </c>
      <c r="M3842" s="28">
        <v>759.375</v>
      </c>
    </row>
    <row r="3843" spans="1:13" ht="15.75" customHeight="1" x14ac:dyDescent="0.25">
      <c r="A3843" s="6" t="s">
        <v>14</v>
      </c>
      <c r="B3843" s="6">
        <v>1185732</v>
      </c>
      <c r="C3843" s="7">
        <v>44307</v>
      </c>
      <c r="D3843" s="6" t="s">
        <v>15</v>
      </c>
      <c r="E3843" s="6" t="s">
        <v>129</v>
      </c>
      <c r="F3843" s="6" t="s">
        <v>130</v>
      </c>
      <c r="G3843" s="6" t="s">
        <v>20</v>
      </c>
      <c r="H3843" s="8">
        <v>0.49999999999999994</v>
      </c>
      <c r="I3843" s="9">
        <v>1500</v>
      </c>
      <c r="J3843" s="10">
        <v>749.99999999999989</v>
      </c>
      <c r="K3843" s="10">
        <v>187.49999999999997</v>
      </c>
      <c r="L3843" s="11">
        <v>0.25</v>
      </c>
      <c r="M3843" s="28">
        <v>562.49999999999989</v>
      </c>
    </row>
    <row r="3844" spans="1:13" ht="15.75" customHeight="1" x14ac:dyDescent="0.25">
      <c r="A3844" s="6" t="s">
        <v>14</v>
      </c>
      <c r="B3844" s="6">
        <v>1185732</v>
      </c>
      <c r="C3844" s="7">
        <v>44307</v>
      </c>
      <c r="D3844" s="6" t="s">
        <v>15</v>
      </c>
      <c r="E3844" s="6" t="s">
        <v>129</v>
      </c>
      <c r="F3844" s="6" t="s">
        <v>130</v>
      </c>
      <c r="G3844" s="6" t="s">
        <v>21</v>
      </c>
      <c r="H3844" s="8">
        <v>0.60000000000000009</v>
      </c>
      <c r="I3844" s="9">
        <v>1500</v>
      </c>
      <c r="J3844" s="10">
        <v>900.00000000000011</v>
      </c>
      <c r="K3844" s="10">
        <v>225.00000000000003</v>
      </c>
      <c r="L3844" s="11">
        <v>0.25</v>
      </c>
      <c r="M3844" s="28">
        <v>675.00000000000011</v>
      </c>
    </row>
    <row r="3845" spans="1:13" ht="15.75" customHeight="1" x14ac:dyDescent="0.25">
      <c r="A3845" s="6" t="s">
        <v>14</v>
      </c>
      <c r="B3845" s="6">
        <v>1185732</v>
      </c>
      <c r="C3845" s="7">
        <v>44307</v>
      </c>
      <c r="D3845" s="6" t="s">
        <v>15</v>
      </c>
      <c r="E3845" s="6" t="s">
        <v>129</v>
      </c>
      <c r="F3845" s="6" t="s">
        <v>130</v>
      </c>
      <c r="G3845" s="6" t="s">
        <v>22</v>
      </c>
      <c r="H3845" s="8">
        <v>0.5</v>
      </c>
      <c r="I3845" s="9">
        <v>3000</v>
      </c>
      <c r="J3845" s="10">
        <v>1500</v>
      </c>
      <c r="K3845" s="10">
        <v>450</v>
      </c>
      <c r="L3845" s="11">
        <v>0.3</v>
      </c>
      <c r="M3845" s="28">
        <v>1050</v>
      </c>
    </row>
    <row r="3846" spans="1:13" ht="15.75" customHeight="1" x14ac:dyDescent="0.25">
      <c r="A3846" s="6" t="s">
        <v>14</v>
      </c>
      <c r="B3846" s="6">
        <v>1185732</v>
      </c>
      <c r="C3846" s="7">
        <v>44336</v>
      </c>
      <c r="D3846" s="6" t="s">
        <v>15</v>
      </c>
      <c r="E3846" s="6" t="s">
        <v>129</v>
      </c>
      <c r="F3846" s="6" t="s">
        <v>130</v>
      </c>
      <c r="G3846" s="6" t="s">
        <v>17</v>
      </c>
      <c r="H3846" s="8">
        <v>0.65</v>
      </c>
      <c r="I3846" s="9">
        <v>5700</v>
      </c>
      <c r="J3846" s="10">
        <v>3705</v>
      </c>
      <c r="K3846" s="10">
        <v>1296.7500000000002</v>
      </c>
      <c r="L3846" s="11">
        <v>0.35000000000000003</v>
      </c>
      <c r="M3846" s="28">
        <v>2408.25</v>
      </c>
    </row>
    <row r="3847" spans="1:13" ht="15.75" customHeight="1" x14ac:dyDescent="0.25">
      <c r="A3847" s="6" t="s">
        <v>14</v>
      </c>
      <c r="B3847" s="6">
        <v>1185732</v>
      </c>
      <c r="C3847" s="7">
        <v>44336</v>
      </c>
      <c r="D3847" s="6" t="s">
        <v>15</v>
      </c>
      <c r="E3847" s="6" t="s">
        <v>129</v>
      </c>
      <c r="F3847" s="6" t="s">
        <v>130</v>
      </c>
      <c r="G3847" s="6" t="s">
        <v>18</v>
      </c>
      <c r="H3847" s="8">
        <v>0.60000000000000009</v>
      </c>
      <c r="I3847" s="9">
        <v>2750</v>
      </c>
      <c r="J3847" s="10">
        <v>1650.0000000000002</v>
      </c>
      <c r="K3847" s="10">
        <v>577.50000000000011</v>
      </c>
      <c r="L3847" s="11">
        <v>0.35000000000000003</v>
      </c>
      <c r="M3847" s="28">
        <v>1072.5</v>
      </c>
    </row>
    <row r="3848" spans="1:13" ht="15.75" customHeight="1" x14ac:dyDescent="0.25">
      <c r="A3848" s="6" t="s">
        <v>14</v>
      </c>
      <c r="B3848" s="6">
        <v>1185732</v>
      </c>
      <c r="C3848" s="7">
        <v>44336</v>
      </c>
      <c r="D3848" s="6" t="s">
        <v>15</v>
      </c>
      <c r="E3848" s="6" t="s">
        <v>129</v>
      </c>
      <c r="F3848" s="6" t="s">
        <v>130</v>
      </c>
      <c r="G3848" s="6" t="s">
        <v>19</v>
      </c>
      <c r="H3848" s="8">
        <v>0.55000000000000004</v>
      </c>
      <c r="I3848" s="9">
        <v>3000</v>
      </c>
      <c r="J3848" s="10">
        <v>1650.0000000000002</v>
      </c>
      <c r="K3848" s="10">
        <v>412.50000000000006</v>
      </c>
      <c r="L3848" s="11">
        <v>0.25</v>
      </c>
      <c r="M3848" s="28">
        <v>1237.5000000000002</v>
      </c>
    </row>
    <row r="3849" spans="1:13" ht="15.75" customHeight="1" x14ac:dyDescent="0.25">
      <c r="A3849" s="6" t="s">
        <v>14</v>
      </c>
      <c r="B3849" s="6">
        <v>1185732</v>
      </c>
      <c r="C3849" s="7">
        <v>44336</v>
      </c>
      <c r="D3849" s="6" t="s">
        <v>15</v>
      </c>
      <c r="E3849" s="6" t="s">
        <v>129</v>
      </c>
      <c r="F3849" s="6" t="s">
        <v>130</v>
      </c>
      <c r="G3849" s="6" t="s">
        <v>20</v>
      </c>
      <c r="H3849" s="8">
        <v>0.55000000000000004</v>
      </c>
      <c r="I3849" s="9">
        <v>2500</v>
      </c>
      <c r="J3849" s="10">
        <v>1375</v>
      </c>
      <c r="K3849" s="10">
        <v>343.75</v>
      </c>
      <c r="L3849" s="11">
        <v>0.25</v>
      </c>
      <c r="M3849" s="28">
        <v>1031.25</v>
      </c>
    </row>
    <row r="3850" spans="1:13" ht="15.75" customHeight="1" x14ac:dyDescent="0.25">
      <c r="A3850" s="6" t="s">
        <v>14</v>
      </c>
      <c r="B3850" s="6">
        <v>1185732</v>
      </c>
      <c r="C3850" s="7">
        <v>44336</v>
      </c>
      <c r="D3850" s="6" t="s">
        <v>15</v>
      </c>
      <c r="E3850" s="6" t="s">
        <v>129</v>
      </c>
      <c r="F3850" s="6" t="s">
        <v>130</v>
      </c>
      <c r="G3850" s="6" t="s">
        <v>21</v>
      </c>
      <c r="H3850" s="8">
        <v>0.65</v>
      </c>
      <c r="I3850" s="9">
        <v>2750</v>
      </c>
      <c r="J3850" s="10">
        <v>1787.5</v>
      </c>
      <c r="K3850" s="10">
        <v>446.875</v>
      </c>
      <c r="L3850" s="11">
        <v>0.25</v>
      </c>
      <c r="M3850" s="28">
        <v>1340.625</v>
      </c>
    </row>
    <row r="3851" spans="1:13" ht="15.75" customHeight="1" x14ac:dyDescent="0.25">
      <c r="A3851" s="6" t="s">
        <v>14</v>
      </c>
      <c r="B3851" s="6">
        <v>1185732</v>
      </c>
      <c r="C3851" s="7">
        <v>44336</v>
      </c>
      <c r="D3851" s="6" t="s">
        <v>15</v>
      </c>
      <c r="E3851" s="6" t="s">
        <v>129</v>
      </c>
      <c r="F3851" s="6" t="s">
        <v>130</v>
      </c>
      <c r="G3851" s="6" t="s">
        <v>22</v>
      </c>
      <c r="H3851" s="8">
        <v>0.70000000000000007</v>
      </c>
      <c r="I3851" s="9">
        <v>4000</v>
      </c>
      <c r="J3851" s="10">
        <v>2800.0000000000005</v>
      </c>
      <c r="K3851" s="10">
        <v>840.00000000000011</v>
      </c>
      <c r="L3851" s="11">
        <v>0.3</v>
      </c>
      <c r="M3851" s="28">
        <v>1960.0000000000005</v>
      </c>
    </row>
    <row r="3852" spans="1:13" ht="15.75" customHeight="1" x14ac:dyDescent="0.25">
      <c r="A3852" s="6" t="s">
        <v>14</v>
      </c>
      <c r="B3852" s="6">
        <v>1185732</v>
      </c>
      <c r="C3852" s="7">
        <v>44369</v>
      </c>
      <c r="D3852" s="6" t="s">
        <v>15</v>
      </c>
      <c r="E3852" s="6" t="s">
        <v>129</v>
      </c>
      <c r="F3852" s="6" t="s">
        <v>130</v>
      </c>
      <c r="G3852" s="6" t="s">
        <v>17</v>
      </c>
      <c r="H3852" s="8">
        <v>0.65</v>
      </c>
      <c r="I3852" s="9">
        <v>6500</v>
      </c>
      <c r="J3852" s="10">
        <v>4225</v>
      </c>
      <c r="K3852" s="10">
        <v>1478.7500000000002</v>
      </c>
      <c r="L3852" s="11">
        <v>0.35000000000000003</v>
      </c>
      <c r="M3852" s="28">
        <v>2746.25</v>
      </c>
    </row>
    <row r="3853" spans="1:13" ht="15.75" customHeight="1" x14ac:dyDescent="0.25">
      <c r="A3853" s="6" t="s">
        <v>14</v>
      </c>
      <c r="B3853" s="6">
        <v>1185732</v>
      </c>
      <c r="C3853" s="7">
        <v>44369</v>
      </c>
      <c r="D3853" s="6" t="s">
        <v>15</v>
      </c>
      <c r="E3853" s="6" t="s">
        <v>129</v>
      </c>
      <c r="F3853" s="6" t="s">
        <v>130</v>
      </c>
      <c r="G3853" s="6" t="s">
        <v>18</v>
      </c>
      <c r="H3853" s="8">
        <v>0.60000000000000009</v>
      </c>
      <c r="I3853" s="9">
        <v>4000</v>
      </c>
      <c r="J3853" s="10">
        <v>2400.0000000000005</v>
      </c>
      <c r="K3853" s="10">
        <v>840.00000000000023</v>
      </c>
      <c r="L3853" s="11">
        <v>0.35000000000000003</v>
      </c>
      <c r="M3853" s="28">
        <v>1560.0000000000002</v>
      </c>
    </row>
    <row r="3854" spans="1:13" ht="15.75" customHeight="1" x14ac:dyDescent="0.25">
      <c r="A3854" s="6" t="s">
        <v>14</v>
      </c>
      <c r="B3854" s="6">
        <v>1185732</v>
      </c>
      <c r="C3854" s="7">
        <v>44369</v>
      </c>
      <c r="D3854" s="6" t="s">
        <v>15</v>
      </c>
      <c r="E3854" s="6" t="s">
        <v>129</v>
      </c>
      <c r="F3854" s="6" t="s">
        <v>130</v>
      </c>
      <c r="G3854" s="6" t="s">
        <v>19</v>
      </c>
      <c r="H3854" s="8">
        <v>0.55000000000000004</v>
      </c>
      <c r="I3854" s="9">
        <v>3250</v>
      </c>
      <c r="J3854" s="10">
        <v>1787.5000000000002</v>
      </c>
      <c r="K3854" s="10">
        <v>446.87500000000006</v>
      </c>
      <c r="L3854" s="11">
        <v>0.25</v>
      </c>
      <c r="M3854" s="28">
        <v>1340.6250000000002</v>
      </c>
    </row>
    <row r="3855" spans="1:13" ht="15.75" customHeight="1" x14ac:dyDescent="0.25">
      <c r="A3855" s="6" t="s">
        <v>14</v>
      </c>
      <c r="B3855" s="6">
        <v>1185732</v>
      </c>
      <c r="C3855" s="7">
        <v>44369</v>
      </c>
      <c r="D3855" s="6" t="s">
        <v>15</v>
      </c>
      <c r="E3855" s="6" t="s">
        <v>129</v>
      </c>
      <c r="F3855" s="6" t="s">
        <v>130</v>
      </c>
      <c r="G3855" s="6" t="s">
        <v>20</v>
      </c>
      <c r="H3855" s="8">
        <v>0.55000000000000004</v>
      </c>
      <c r="I3855" s="9">
        <v>3000</v>
      </c>
      <c r="J3855" s="10">
        <v>1650.0000000000002</v>
      </c>
      <c r="K3855" s="10">
        <v>412.50000000000006</v>
      </c>
      <c r="L3855" s="11">
        <v>0.25</v>
      </c>
      <c r="M3855" s="28">
        <v>1237.5000000000002</v>
      </c>
    </row>
    <row r="3856" spans="1:13" ht="15.75" customHeight="1" x14ac:dyDescent="0.25">
      <c r="A3856" s="6" t="s">
        <v>14</v>
      </c>
      <c r="B3856" s="6">
        <v>1185732</v>
      </c>
      <c r="C3856" s="7">
        <v>44369</v>
      </c>
      <c r="D3856" s="6" t="s">
        <v>15</v>
      </c>
      <c r="E3856" s="6" t="s">
        <v>129</v>
      </c>
      <c r="F3856" s="6" t="s">
        <v>130</v>
      </c>
      <c r="G3856" s="6" t="s">
        <v>21</v>
      </c>
      <c r="H3856" s="8">
        <v>0.65</v>
      </c>
      <c r="I3856" s="9">
        <v>3000</v>
      </c>
      <c r="J3856" s="10">
        <v>1950</v>
      </c>
      <c r="K3856" s="10">
        <v>487.5</v>
      </c>
      <c r="L3856" s="11">
        <v>0.25</v>
      </c>
      <c r="M3856" s="28">
        <v>1462.5</v>
      </c>
    </row>
    <row r="3857" spans="1:13" ht="15.75" customHeight="1" x14ac:dyDescent="0.25">
      <c r="A3857" s="6" t="s">
        <v>14</v>
      </c>
      <c r="B3857" s="6">
        <v>1185732</v>
      </c>
      <c r="C3857" s="7">
        <v>44369</v>
      </c>
      <c r="D3857" s="6" t="s">
        <v>15</v>
      </c>
      <c r="E3857" s="6" t="s">
        <v>129</v>
      </c>
      <c r="F3857" s="6" t="s">
        <v>130</v>
      </c>
      <c r="G3857" s="6" t="s">
        <v>22</v>
      </c>
      <c r="H3857" s="8">
        <v>0.70000000000000007</v>
      </c>
      <c r="I3857" s="9">
        <v>4500</v>
      </c>
      <c r="J3857" s="10">
        <v>3150.0000000000005</v>
      </c>
      <c r="K3857" s="10">
        <v>945.00000000000011</v>
      </c>
      <c r="L3857" s="11">
        <v>0.3</v>
      </c>
      <c r="M3857" s="28">
        <v>2205.0000000000005</v>
      </c>
    </row>
    <row r="3858" spans="1:13" ht="15.75" customHeight="1" x14ac:dyDescent="0.25">
      <c r="A3858" s="6" t="s">
        <v>14</v>
      </c>
      <c r="B3858" s="6">
        <v>1185732</v>
      </c>
      <c r="C3858" s="7">
        <v>44397</v>
      </c>
      <c r="D3858" s="6" t="s">
        <v>15</v>
      </c>
      <c r="E3858" s="6" t="s">
        <v>129</v>
      </c>
      <c r="F3858" s="6" t="s">
        <v>130</v>
      </c>
      <c r="G3858" s="6" t="s">
        <v>17</v>
      </c>
      <c r="H3858" s="8">
        <v>0.65</v>
      </c>
      <c r="I3858" s="9">
        <v>6750</v>
      </c>
      <c r="J3858" s="10">
        <v>4387.5</v>
      </c>
      <c r="K3858" s="10">
        <v>1535.6250000000002</v>
      </c>
      <c r="L3858" s="11">
        <v>0.35000000000000003</v>
      </c>
      <c r="M3858" s="28">
        <v>2851.875</v>
      </c>
    </row>
    <row r="3859" spans="1:13" ht="15.75" customHeight="1" x14ac:dyDescent="0.25">
      <c r="A3859" s="6" t="s">
        <v>14</v>
      </c>
      <c r="B3859" s="6">
        <v>1185732</v>
      </c>
      <c r="C3859" s="7">
        <v>44397</v>
      </c>
      <c r="D3859" s="6" t="s">
        <v>15</v>
      </c>
      <c r="E3859" s="6" t="s">
        <v>129</v>
      </c>
      <c r="F3859" s="6" t="s">
        <v>130</v>
      </c>
      <c r="G3859" s="6" t="s">
        <v>18</v>
      </c>
      <c r="H3859" s="8">
        <v>0.60000000000000009</v>
      </c>
      <c r="I3859" s="9">
        <v>4250</v>
      </c>
      <c r="J3859" s="10">
        <v>2550.0000000000005</v>
      </c>
      <c r="K3859" s="10">
        <v>892.50000000000023</v>
      </c>
      <c r="L3859" s="11">
        <v>0.35000000000000003</v>
      </c>
      <c r="M3859" s="28">
        <v>1657.5000000000002</v>
      </c>
    </row>
    <row r="3860" spans="1:13" ht="15.75" customHeight="1" x14ac:dyDescent="0.25">
      <c r="A3860" s="6" t="s">
        <v>14</v>
      </c>
      <c r="B3860" s="6">
        <v>1185732</v>
      </c>
      <c r="C3860" s="7">
        <v>44397</v>
      </c>
      <c r="D3860" s="6" t="s">
        <v>15</v>
      </c>
      <c r="E3860" s="6" t="s">
        <v>129</v>
      </c>
      <c r="F3860" s="6" t="s">
        <v>130</v>
      </c>
      <c r="G3860" s="6" t="s">
        <v>19</v>
      </c>
      <c r="H3860" s="8">
        <v>0.55000000000000004</v>
      </c>
      <c r="I3860" s="9">
        <v>3500</v>
      </c>
      <c r="J3860" s="10">
        <v>1925.0000000000002</v>
      </c>
      <c r="K3860" s="10">
        <v>481.25000000000006</v>
      </c>
      <c r="L3860" s="11">
        <v>0.25</v>
      </c>
      <c r="M3860" s="28">
        <v>1443.7500000000002</v>
      </c>
    </row>
    <row r="3861" spans="1:13" ht="15.75" customHeight="1" x14ac:dyDescent="0.25">
      <c r="A3861" s="6" t="s">
        <v>14</v>
      </c>
      <c r="B3861" s="6">
        <v>1185732</v>
      </c>
      <c r="C3861" s="7">
        <v>44397</v>
      </c>
      <c r="D3861" s="6" t="s">
        <v>15</v>
      </c>
      <c r="E3861" s="6" t="s">
        <v>129</v>
      </c>
      <c r="F3861" s="6" t="s">
        <v>130</v>
      </c>
      <c r="G3861" s="6" t="s">
        <v>20</v>
      </c>
      <c r="H3861" s="8">
        <v>0.55000000000000004</v>
      </c>
      <c r="I3861" s="9">
        <v>3000</v>
      </c>
      <c r="J3861" s="10">
        <v>1650.0000000000002</v>
      </c>
      <c r="K3861" s="10">
        <v>412.50000000000006</v>
      </c>
      <c r="L3861" s="11">
        <v>0.25</v>
      </c>
      <c r="M3861" s="28">
        <v>1237.5000000000002</v>
      </c>
    </row>
    <row r="3862" spans="1:13" ht="15.75" customHeight="1" x14ac:dyDescent="0.25">
      <c r="A3862" s="6" t="s">
        <v>14</v>
      </c>
      <c r="B3862" s="6">
        <v>1185732</v>
      </c>
      <c r="C3862" s="7">
        <v>44397</v>
      </c>
      <c r="D3862" s="6" t="s">
        <v>15</v>
      </c>
      <c r="E3862" s="6" t="s">
        <v>129</v>
      </c>
      <c r="F3862" s="6" t="s">
        <v>130</v>
      </c>
      <c r="G3862" s="6" t="s">
        <v>21</v>
      </c>
      <c r="H3862" s="8">
        <v>0.65</v>
      </c>
      <c r="I3862" s="9">
        <v>3250</v>
      </c>
      <c r="J3862" s="10">
        <v>2112.5</v>
      </c>
      <c r="K3862" s="10">
        <v>528.125</v>
      </c>
      <c r="L3862" s="11">
        <v>0.25</v>
      </c>
      <c r="M3862" s="28">
        <v>1584.375</v>
      </c>
    </row>
    <row r="3863" spans="1:13" ht="15.75" customHeight="1" x14ac:dyDescent="0.25">
      <c r="A3863" s="6" t="s">
        <v>14</v>
      </c>
      <c r="B3863" s="6">
        <v>1185732</v>
      </c>
      <c r="C3863" s="7">
        <v>44397</v>
      </c>
      <c r="D3863" s="6" t="s">
        <v>15</v>
      </c>
      <c r="E3863" s="6" t="s">
        <v>129</v>
      </c>
      <c r="F3863" s="6" t="s">
        <v>130</v>
      </c>
      <c r="G3863" s="6" t="s">
        <v>22</v>
      </c>
      <c r="H3863" s="8">
        <v>0.70000000000000007</v>
      </c>
      <c r="I3863" s="9">
        <v>5000</v>
      </c>
      <c r="J3863" s="10">
        <v>3500.0000000000005</v>
      </c>
      <c r="K3863" s="10">
        <v>1050</v>
      </c>
      <c r="L3863" s="11">
        <v>0.3</v>
      </c>
      <c r="M3863" s="28">
        <v>2450.0000000000005</v>
      </c>
    </row>
    <row r="3864" spans="1:13" ht="15.75" customHeight="1" x14ac:dyDescent="0.25">
      <c r="A3864" s="6" t="s">
        <v>14</v>
      </c>
      <c r="B3864" s="6">
        <v>1185732</v>
      </c>
      <c r="C3864" s="7">
        <v>44429</v>
      </c>
      <c r="D3864" s="6" t="s">
        <v>15</v>
      </c>
      <c r="E3864" s="6" t="s">
        <v>129</v>
      </c>
      <c r="F3864" s="6" t="s">
        <v>130</v>
      </c>
      <c r="G3864" s="6" t="s">
        <v>17</v>
      </c>
      <c r="H3864" s="8">
        <v>0.65</v>
      </c>
      <c r="I3864" s="9">
        <v>6500</v>
      </c>
      <c r="J3864" s="10">
        <v>4225</v>
      </c>
      <c r="K3864" s="10">
        <v>1478.7500000000002</v>
      </c>
      <c r="L3864" s="11">
        <v>0.35000000000000003</v>
      </c>
      <c r="M3864" s="28">
        <v>2746.25</v>
      </c>
    </row>
    <row r="3865" spans="1:13" ht="15.75" customHeight="1" x14ac:dyDescent="0.25">
      <c r="A3865" s="6" t="s">
        <v>14</v>
      </c>
      <c r="B3865" s="6">
        <v>1185732</v>
      </c>
      <c r="C3865" s="7">
        <v>44429</v>
      </c>
      <c r="D3865" s="6" t="s">
        <v>15</v>
      </c>
      <c r="E3865" s="6" t="s">
        <v>129</v>
      </c>
      <c r="F3865" s="6" t="s">
        <v>130</v>
      </c>
      <c r="G3865" s="6" t="s">
        <v>18</v>
      </c>
      <c r="H3865" s="8">
        <v>0.60000000000000009</v>
      </c>
      <c r="I3865" s="9">
        <v>4250</v>
      </c>
      <c r="J3865" s="10">
        <v>2550.0000000000005</v>
      </c>
      <c r="K3865" s="10">
        <v>892.50000000000023</v>
      </c>
      <c r="L3865" s="11">
        <v>0.35000000000000003</v>
      </c>
      <c r="M3865" s="28">
        <v>1657.5000000000002</v>
      </c>
    </row>
    <row r="3866" spans="1:13" ht="15.75" customHeight="1" x14ac:dyDescent="0.25">
      <c r="A3866" s="6" t="s">
        <v>14</v>
      </c>
      <c r="B3866" s="6">
        <v>1185732</v>
      </c>
      <c r="C3866" s="7">
        <v>44429</v>
      </c>
      <c r="D3866" s="6" t="s">
        <v>15</v>
      </c>
      <c r="E3866" s="6" t="s">
        <v>129</v>
      </c>
      <c r="F3866" s="6" t="s">
        <v>130</v>
      </c>
      <c r="G3866" s="6" t="s">
        <v>19</v>
      </c>
      <c r="H3866" s="8">
        <v>0.55000000000000004</v>
      </c>
      <c r="I3866" s="9">
        <v>3500</v>
      </c>
      <c r="J3866" s="10">
        <v>1925.0000000000002</v>
      </c>
      <c r="K3866" s="10">
        <v>481.25000000000006</v>
      </c>
      <c r="L3866" s="11">
        <v>0.25</v>
      </c>
      <c r="M3866" s="28">
        <v>1443.7500000000002</v>
      </c>
    </row>
    <row r="3867" spans="1:13" ht="15.75" customHeight="1" x14ac:dyDescent="0.25">
      <c r="A3867" s="6" t="s">
        <v>14</v>
      </c>
      <c r="B3867" s="6">
        <v>1185732</v>
      </c>
      <c r="C3867" s="7">
        <v>44429</v>
      </c>
      <c r="D3867" s="6" t="s">
        <v>15</v>
      </c>
      <c r="E3867" s="6" t="s">
        <v>129</v>
      </c>
      <c r="F3867" s="6" t="s">
        <v>130</v>
      </c>
      <c r="G3867" s="6" t="s">
        <v>20</v>
      </c>
      <c r="H3867" s="8">
        <v>0.55000000000000004</v>
      </c>
      <c r="I3867" s="9">
        <v>2500</v>
      </c>
      <c r="J3867" s="10">
        <v>1375</v>
      </c>
      <c r="K3867" s="10">
        <v>343.75</v>
      </c>
      <c r="L3867" s="11">
        <v>0.25</v>
      </c>
      <c r="M3867" s="28">
        <v>1031.25</v>
      </c>
    </row>
    <row r="3868" spans="1:13" ht="15.75" customHeight="1" x14ac:dyDescent="0.25">
      <c r="A3868" s="6" t="s">
        <v>14</v>
      </c>
      <c r="B3868" s="6">
        <v>1185732</v>
      </c>
      <c r="C3868" s="7">
        <v>44429</v>
      </c>
      <c r="D3868" s="6" t="s">
        <v>15</v>
      </c>
      <c r="E3868" s="6" t="s">
        <v>129</v>
      </c>
      <c r="F3868" s="6" t="s">
        <v>130</v>
      </c>
      <c r="G3868" s="6" t="s">
        <v>21</v>
      </c>
      <c r="H3868" s="8">
        <v>0.65</v>
      </c>
      <c r="I3868" s="9">
        <v>2250</v>
      </c>
      <c r="J3868" s="10">
        <v>1462.5</v>
      </c>
      <c r="K3868" s="10">
        <v>365.625</v>
      </c>
      <c r="L3868" s="11">
        <v>0.25</v>
      </c>
      <c r="M3868" s="28">
        <v>1096.875</v>
      </c>
    </row>
    <row r="3869" spans="1:13" ht="15.75" customHeight="1" x14ac:dyDescent="0.25">
      <c r="A3869" s="6" t="s">
        <v>14</v>
      </c>
      <c r="B3869" s="6">
        <v>1185732</v>
      </c>
      <c r="C3869" s="7">
        <v>44429</v>
      </c>
      <c r="D3869" s="6" t="s">
        <v>15</v>
      </c>
      <c r="E3869" s="6" t="s">
        <v>129</v>
      </c>
      <c r="F3869" s="6" t="s">
        <v>130</v>
      </c>
      <c r="G3869" s="6" t="s">
        <v>22</v>
      </c>
      <c r="H3869" s="8">
        <v>0.70000000000000007</v>
      </c>
      <c r="I3869" s="9">
        <v>4000</v>
      </c>
      <c r="J3869" s="10">
        <v>2800.0000000000005</v>
      </c>
      <c r="K3869" s="10">
        <v>840.00000000000011</v>
      </c>
      <c r="L3869" s="11">
        <v>0.3</v>
      </c>
      <c r="M3869" s="28">
        <v>1960.0000000000005</v>
      </c>
    </row>
    <row r="3870" spans="1:13" ht="15.75" customHeight="1" x14ac:dyDescent="0.25">
      <c r="A3870" s="6" t="s">
        <v>14</v>
      </c>
      <c r="B3870" s="6">
        <v>1185732</v>
      </c>
      <c r="C3870" s="7">
        <v>44459</v>
      </c>
      <c r="D3870" s="6" t="s">
        <v>15</v>
      </c>
      <c r="E3870" s="6" t="s">
        <v>129</v>
      </c>
      <c r="F3870" s="6" t="s">
        <v>130</v>
      </c>
      <c r="G3870" s="6" t="s">
        <v>17</v>
      </c>
      <c r="H3870" s="8">
        <v>0.65</v>
      </c>
      <c r="I3870" s="9">
        <v>5250</v>
      </c>
      <c r="J3870" s="10">
        <v>3412.5</v>
      </c>
      <c r="K3870" s="10">
        <v>1194.375</v>
      </c>
      <c r="L3870" s="11">
        <v>0.35000000000000003</v>
      </c>
      <c r="M3870" s="28">
        <v>2218.125</v>
      </c>
    </row>
    <row r="3871" spans="1:13" ht="15.75" customHeight="1" x14ac:dyDescent="0.25">
      <c r="A3871" s="6" t="s">
        <v>14</v>
      </c>
      <c r="B3871" s="6">
        <v>1185732</v>
      </c>
      <c r="C3871" s="7">
        <v>44459</v>
      </c>
      <c r="D3871" s="6" t="s">
        <v>15</v>
      </c>
      <c r="E3871" s="6" t="s">
        <v>129</v>
      </c>
      <c r="F3871" s="6" t="s">
        <v>130</v>
      </c>
      <c r="G3871" s="6" t="s">
        <v>18</v>
      </c>
      <c r="H3871" s="8">
        <v>0.60000000000000009</v>
      </c>
      <c r="I3871" s="9">
        <v>3250</v>
      </c>
      <c r="J3871" s="10">
        <v>1950.0000000000002</v>
      </c>
      <c r="K3871" s="10">
        <v>682.50000000000011</v>
      </c>
      <c r="L3871" s="11">
        <v>0.35000000000000003</v>
      </c>
      <c r="M3871" s="28">
        <v>1267.5</v>
      </c>
    </row>
    <row r="3872" spans="1:13" ht="15.75" customHeight="1" x14ac:dyDescent="0.25">
      <c r="A3872" s="6" t="s">
        <v>14</v>
      </c>
      <c r="B3872" s="6">
        <v>1185732</v>
      </c>
      <c r="C3872" s="7">
        <v>44459</v>
      </c>
      <c r="D3872" s="6" t="s">
        <v>15</v>
      </c>
      <c r="E3872" s="6" t="s">
        <v>129</v>
      </c>
      <c r="F3872" s="6" t="s">
        <v>130</v>
      </c>
      <c r="G3872" s="6" t="s">
        <v>19</v>
      </c>
      <c r="H3872" s="8">
        <v>0.55000000000000004</v>
      </c>
      <c r="I3872" s="9">
        <v>2250</v>
      </c>
      <c r="J3872" s="10">
        <v>1237.5</v>
      </c>
      <c r="K3872" s="10">
        <v>309.375</v>
      </c>
      <c r="L3872" s="11">
        <v>0.25</v>
      </c>
      <c r="M3872" s="28">
        <v>928.125</v>
      </c>
    </row>
    <row r="3873" spans="1:18" ht="15.75" customHeight="1" x14ac:dyDescent="0.25">
      <c r="A3873" s="6" t="s">
        <v>14</v>
      </c>
      <c r="B3873" s="6">
        <v>1185732</v>
      </c>
      <c r="C3873" s="7">
        <v>44459</v>
      </c>
      <c r="D3873" s="6" t="s">
        <v>15</v>
      </c>
      <c r="E3873" s="6" t="s">
        <v>129</v>
      </c>
      <c r="F3873" s="6" t="s">
        <v>130</v>
      </c>
      <c r="G3873" s="6" t="s">
        <v>20</v>
      </c>
      <c r="H3873" s="8">
        <v>0.55000000000000004</v>
      </c>
      <c r="I3873" s="9">
        <v>2000</v>
      </c>
      <c r="J3873" s="10">
        <v>1100</v>
      </c>
      <c r="K3873" s="10">
        <v>275</v>
      </c>
      <c r="L3873" s="11">
        <v>0.25</v>
      </c>
      <c r="M3873" s="28">
        <v>825</v>
      </c>
    </row>
    <row r="3874" spans="1:18" ht="15.75" customHeight="1" x14ac:dyDescent="0.25">
      <c r="A3874" s="6" t="s">
        <v>14</v>
      </c>
      <c r="B3874" s="6">
        <v>1185732</v>
      </c>
      <c r="C3874" s="7">
        <v>44459</v>
      </c>
      <c r="D3874" s="6" t="s">
        <v>15</v>
      </c>
      <c r="E3874" s="6" t="s">
        <v>129</v>
      </c>
      <c r="F3874" s="6" t="s">
        <v>130</v>
      </c>
      <c r="G3874" s="6" t="s">
        <v>21</v>
      </c>
      <c r="H3874" s="8">
        <v>0.65</v>
      </c>
      <c r="I3874" s="9">
        <v>2000</v>
      </c>
      <c r="J3874" s="10">
        <v>1300</v>
      </c>
      <c r="K3874" s="10">
        <v>325</v>
      </c>
      <c r="L3874" s="11">
        <v>0.25</v>
      </c>
      <c r="M3874" s="28">
        <v>975</v>
      </c>
    </row>
    <row r="3875" spans="1:18" ht="15.75" customHeight="1" x14ac:dyDescent="0.25">
      <c r="A3875" s="6" t="s">
        <v>14</v>
      </c>
      <c r="B3875" s="6">
        <v>1185732</v>
      </c>
      <c r="C3875" s="7">
        <v>44459</v>
      </c>
      <c r="D3875" s="6" t="s">
        <v>15</v>
      </c>
      <c r="E3875" s="6" t="s">
        <v>129</v>
      </c>
      <c r="F3875" s="6" t="s">
        <v>130</v>
      </c>
      <c r="G3875" s="6" t="s">
        <v>22</v>
      </c>
      <c r="H3875" s="8">
        <v>0.70000000000000007</v>
      </c>
      <c r="I3875" s="9">
        <v>3000</v>
      </c>
      <c r="J3875" s="10">
        <v>2100</v>
      </c>
      <c r="K3875" s="10">
        <v>630</v>
      </c>
      <c r="L3875" s="11">
        <v>0.3</v>
      </c>
      <c r="M3875" s="28">
        <v>1470</v>
      </c>
      <c r="P3875" t="s">
        <v>16</v>
      </c>
      <c r="Q3875" t="s">
        <v>14</v>
      </c>
      <c r="R3875" t="s">
        <v>20</v>
      </c>
    </row>
    <row r="3876" spans="1:18" ht="15.75" customHeight="1" x14ac:dyDescent="0.25">
      <c r="A3876" s="6" t="s">
        <v>14</v>
      </c>
      <c r="B3876" s="6">
        <v>1185732</v>
      </c>
      <c r="C3876" s="7">
        <v>44491</v>
      </c>
      <c r="D3876" s="6" t="s">
        <v>15</v>
      </c>
      <c r="E3876" s="6" t="s">
        <v>129</v>
      </c>
      <c r="F3876" s="6" t="s">
        <v>130</v>
      </c>
      <c r="G3876" s="6" t="s">
        <v>17</v>
      </c>
      <c r="H3876" s="8">
        <v>0.70000000000000007</v>
      </c>
      <c r="I3876" s="9">
        <v>4500</v>
      </c>
      <c r="J3876" s="10">
        <v>3150.0000000000005</v>
      </c>
      <c r="K3876" s="10">
        <v>1102.5000000000002</v>
      </c>
      <c r="L3876" s="11">
        <v>0.35000000000000003</v>
      </c>
      <c r="M3876" s="28">
        <v>2047.5000000000002</v>
      </c>
    </row>
    <row r="3877" spans="1:18" ht="15.75" customHeight="1" x14ac:dyDescent="0.25">
      <c r="A3877" s="6" t="s">
        <v>14</v>
      </c>
      <c r="B3877" s="6">
        <v>1185732</v>
      </c>
      <c r="C3877" s="7">
        <v>44491</v>
      </c>
      <c r="D3877" s="6" t="s">
        <v>15</v>
      </c>
      <c r="E3877" s="6" t="s">
        <v>129</v>
      </c>
      <c r="F3877" s="6" t="s">
        <v>130</v>
      </c>
      <c r="G3877" s="6" t="s">
        <v>18</v>
      </c>
      <c r="H3877" s="8">
        <v>0.65000000000000013</v>
      </c>
      <c r="I3877" s="9">
        <v>2750</v>
      </c>
      <c r="J3877" s="10">
        <v>1787.5000000000005</v>
      </c>
      <c r="K3877" s="10">
        <v>625.62500000000023</v>
      </c>
      <c r="L3877" s="11">
        <v>0.35000000000000003</v>
      </c>
      <c r="M3877" s="28">
        <v>1161.8750000000002</v>
      </c>
    </row>
    <row r="3878" spans="1:18" ht="15.75" customHeight="1" x14ac:dyDescent="0.25">
      <c r="A3878" s="6" t="s">
        <v>14</v>
      </c>
      <c r="B3878" s="6">
        <v>1185732</v>
      </c>
      <c r="C3878" s="7">
        <v>44491</v>
      </c>
      <c r="D3878" s="6" t="s">
        <v>15</v>
      </c>
      <c r="E3878" s="6" t="s">
        <v>129</v>
      </c>
      <c r="F3878" s="6" t="s">
        <v>130</v>
      </c>
      <c r="G3878" s="6" t="s">
        <v>19</v>
      </c>
      <c r="H3878" s="8">
        <v>0.65000000000000013</v>
      </c>
      <c r="I3878" s="9">
        <v>1750</v>
      </c>
      <c r="J3878" s="10">
        <v>1137.5000000000002</v>
      </c>
      <c r="K3878" s="10">
        <v>284.37500000000006</v>
      </c>
      <c r="L3878" s="11">
        <v>0.25</v>
      </c>
      <c r="M3878" s="28">
        <v>853.12500000000023</v>
      </c>
    </row>
    <row r="3879" spans="1:18" ht="15.75" customHeight="1" x14ac:dyDescent="0.25">
      <c r="A3879" s="6" t="s">
        <v>14</v>
      </c>
      <c r="B3879" s="6">
        <v>1185732</v>
      </c>
      <c r="C3879" s="7">
        <v>44491</v>
      </c>
      <c r="D3879" s="6" t="s">
        <v>15</v>
      </c>
      <c r="E3879" s="6" t="s">
        <v>129</v>
      </c>
      <c r="F3879" s="6" t="s">
        <v>130</v>
      </c>
      <c r="G3879" s="6" t="s">
        <v>20</v>
      </c>
      <c r="H3879" s="8">
        <v>0.65000000000000013</v>
      </c>
      <c r="I3879" s="9">
        <v>1500</v>
      </c>
      <c r="J3879" s="10">
        <v>975.00000000000023</v>
      </c>
      <c r="K3879" s="10">
        <v>243.75000000000006</v>
      </c>
      <c r="L3879" s="11">
        <v>0.25</v>
      </c>
      <c r="M3879" s="28">
        <v>731.25000000000023</v>
      </c>
    </row>
    <row r="3880" spans="1:18" ht="15.75" customHeight="1" x14ac:dyDescent="0.25">
      <c r="A3880" s="6" t="s">
        <v>14</v>
      </c>
      <c r="B3880" s="6">
        <v>1185732</v>
      </c>
      <c r="C3880" s="7">
        <v>44491</v>
      </c>
      <c r="D3880" s="6" t="s">
        <v>15</v>
      </c>
      <c r="E3880" s="6" t="s">
        <v>129</v>
      </c>
      <c r="F3880" s="6" t="s">
        <v>130</v>
      </c>
      <c r="G3880" s="6" t="s">
        <v>21</v>
      </c>
      <c r="H3880" s="8">
        <v>0.75000000000000011</v>
      </c>
      <c r="I3880" s="9">
        <v>1500</v>
      </c>
      <c r="J3880" s="10">
        <v>1125.0000000000002</v>
      </c>
      <c r="K3880" s="10">
        <v>281.25000000000006</v>
      </c>
      <c r="L3880" s="11">
        <v>0.25</v>
      </c>
      <c r="M3880" s="28">
        <v>843.75000000000023</v>
      </c>
    </row>
    <row r="3881" spans="1:18" ht="15.75" customHeight="1" x14ac:dyDescent="0.25">
      <c r="A3881" s="6" t="s">
        <v>14</v>
      </c>
      <c r="B3881" s="6">
        <v>1185732</v>
      </c>
      <c r="C3881" s="7">
        <v>44491</v>
      </c>
      <c r="D3881" s="6" t="s">
        <v>15</v>
      </c>
      <c r="E3881" s="6" t="s">
        <v>129</v>
      </c>
      <c r="F3881" s="6" t="s">
        <v>130</v>
      </c>
      <c r="G3881" s="6" t="s">
        <v>22</v>
      </c>
      <c r="H3881" s="8">
        <v>0.8</v>
      </c>
      <c r="I3881" s="9">
        <v>2750</v>
      </c>
      <c r="J3881" s="10">
        <v>2200</v>
      </c>
      <c r="K3881" s="10">
        <v>660</v>
      </c>
      <c r="L3881" s="11">
        <v>0.3</v>
      </c>
      <c r="M3881" s="28">
        <v>1540</v>
      </c>
    </row>
    <row r="3882" spans="1:18" ht="15.75" customHeight="1" x14ac:dyDescent="0.25">
      <c r="A3882" s="6" t="s">
        <v>14</v>
      </c>
      <c r="B3882" s="6">
        <v>1185732</v>
      </c>
      <c r="C3882" s="7">
        <v>44521</v>
      </c>
      <c r="D3882" s="6" t="s">
        <v>15</v>
      </c>
      <c r="E3882" s="6" t="s">
        <v>129</v>
      </c>
      <c r="F3882" s="6" t="s">
        <v>130</v>
      </c>
      <c r="G3882" s="6" t="s">
        <v>17</v>
      </c>
      <c r="H3882" s="8">
        <v>0.75000000000000011</v>
      </c>
      <c r="I3882" s="9">
        <v>4250</v>
      </c>
      <c r="J3882" s="10">
        <v>3187.5000000000005</v>
      </c>
      <c r="K3882" s="10">
        <v>1115.6250000000002</v>
      </c>
      <c r="L3882" s="11">
        <v>0.35000000000000003</v>
      </c>
      <c r="M3882" s="28">
        <v>2071.875</v>
      </c>
    </row>
    <row r="3883" spans="1:18" ht="15.75" customHeight="1" x14ac:dyDescent="0.25">
      <c r="A3883" s="6" t="s">
        <v>14</v>
      </c>
      <c r="B3883" s="6">
        <v>1185732</v>
      </c>
      <c r="C3883" s="7">
        <v>44521</v>
      </c>
      <c r="D3883" s="6" t="s">
        <v>15</v>
      </c>
      <c r="E3883" s="6" t="s">
        <v>129</v>
      </c>
      <c r="F3883" s="6" t="s">
        <v>130</v>
      </c>
      <c r="G3883" s="6" t="s">
        <v>18</v>
      </c>
      <c r="H3883" s="8">
        <v>0.65000000000000013</v>
      </c>
      <c r="I3883" s="9">
        <v>3000</v>
      </c>
      <c r="J3883" s="10">
        <v>1950.0000000000005</v>
      </c>
      <c r="K3883" s="10">
        <v>682.50000000000023</v>
      </c>
      <c r="L3883" s="11">
        <v>0.35000000000000003</v>
      </c>
      <c r="M3883" s="28">
        <v>1267.5000000000002</v>
      </c>
    </row>
    <row r="3884" spans="1:18" ht="15.75" customHeight="1" x14ac:dyDescent="0.25">
      <c r="A3884" s="6" t="s">
        <v>14</v>
      </c>
      <c r="B3884" s="6">
        <v>1185732</v>
      </c>
      <c r="C3884" s="7">
        <v>44521</v>
      </c>
      <c r="D3884" s="6" t="s">
        <v>15</v>
      </c>
      <c r="E3884" s="6" t="s">
        <v>129</v>
      </c>
      <c r="F3884" s="6" t="s">
        <v>130</v>
      </c>
      <c r="G3884" s="6" t="s">
        <v>19</v>
      </c>
      <c r="H3884" s="8">
        <v>0.65000000000000013</v>
      </c>
      <c r="I3884" s="9">
        <v>3200</v>
      </c>
      <c r="J3884" s="10">
        <v>2080.0000000000005</v>
      </c>
      <c r="K3884" s="10">
        <v>520.00000000000011</v>
      </c>
      <c r="L3884" s="11">
        <v>0.25</v>
      </c>
      <c r="M3884" s="28">
        <v>1560.0000000000005</v>
      </c>
    </row>
    <row r="3885" spans="1:18" ht="15.75" customHeight="1" x14ac:dyDescent="0.25">
      <c r="A3885" s="6" t="s">
        <v>14</v>
      </c>
      <c r="B3885" s="6">
        <v>1185732</v>
      </c>
      <c r="C3885" s="7">
        <v>44521</v>
      </c>
      <c r="D3885" s="6" t="s">
        <v>15</v>
      </c>
      <c r="E3885" s="6" t="s">
        <v>129</v>
      </c>
      <c r="F3885" s="6" t="s">
        <v>130</v>
      </c>
      <c r="G3885" s="6" t="s">
        <v>20</v>
      </c>
      <c r="H3885" s="8">
        <v>0.65000000000000013</v>
      </c>
      <c r="I3885" s="9">
        <v>3000</v>
      </c>
      <c r="J3885" s="10">
        <v>1950.0000000000005</v>
      </c>
      <c r="K3885" s="10">
        <v>487.50000000000011</v>
      </c>
      <c r="L3885" s="11">
        <v>0.25</v>
      </c>
      <c r="M3885" s="28">
        <v>1462.5000000000005</v>
      </c>
    </row>
    <row r="3886" spans="1:18" ht="15.75" customHeight="1" x14ac:dyDescent="0.25">
      <c r="A3886" s="6" t="s">
        <v>14</v>
      </c>
      <c r="B3886" s="6">
        <v>1185732</v>
      </c>
      <c r="C3886" s="7">
        <v>44521</v>
      </c>
      <c r="D3886" s="6" t="s">
        <v>15</v>
      </c>
      <c r="E3886" s="6" t="s">
        <v>129</v>
      </c>
      <c r="F3886" s="6" t="s">
        <v>130</v>
      </c>
      <c r="G3886" s="6" t="s">
        <v>21</v>
      </c>
      <c r="H3886" s="8">
        <v>0.75000000000000011</v>
      </c>
      <c r="I3886" s="9">
        <v>2750</v>
      </c>
      <c r="J3886" s="10">
        <v>2062.5000000000005</v>
      </c>
      <c r="K3886" s="10">
        <v>515.62500000000011</v>
      </c>
      <c r="L3886" s="11">
        <v>0.25</v>
      </c>
      <c r="M3886" s="28">
        <v>1546.8750000000005</v>
      </c>
    </row>
    <row r="3887" spans="1:18" ht="15.75" customHeight="1" x14ac:dyDescent="0.25">
      <c r="A3887" s="6" t="s">
        <v>14</v>
      </c>
      <c r="B3887" s="6">
        <v>1185732</v>
      </c>
      <c r="C3887" s="7">
        <v>44521</v>
      </c>
      <c r="D3887" s="6" t="s">
        <v>15</v>
      </c>
      <c r="E3887" s="6" t="s">
        <v>129</v>
      </c>
      <c r="F3887" s="6" t="s">
        <v>130</v>
      </c>
      <c r="G3887" s="6" t="s">
        <v>22</v>
      </c>
      <c r="H3887" s="8">
        <v>0.8</v>
      </c>
      <c r="I3887" s="9">
        <v>3750</v>
      </c>
      <c r="J3887" s="10">
        <v>3000</v>
      </c>
      <c r="K3887" s="10">
        <v>900</v>
      </c>
      <c r="L3887" s="11">
        <v>0.3</v>
      </c>
      <c r="M3887" s="28">
        <v>2100</v>
      </c>
    </row>
    <row r="3888" spans="1:18" ht="15.75" customHeight="1" x14ac:dyDescent="0.25">
      <c r="A3888" s="6" t="s">
        <v>14</v>
      </c>
      <c r="B3888" s="6">
        <v>1185732</v>
      </c>
      <c r="C3888" s="7">
        <v>44550</v>
      </c>
      <c r="D3888" s="6" t="s">
        <v>15</v>
      </c>
      <c r="E3888" s="6" t="s">
        <v>129</v>
      </c>
      <c r="F3888" s="6" t="s">
        <v>130</v>
      </c>
      <c r="G3888" s="6" t="s">
        <v>17</v>
      </c>
      <c r="H3888" s="8">
        <v>0.75000000000000011</v>
      </c>
      <c r="I3888" s="9">
        <v>6000</v>
      </c>
      <c r="J3888" s="10">
        <v>4500.0000000000009</v>
      </c>
      <c r="K3888" s="10">
        <v>1575.0000000000005</v>
      </c>
      <c r="L3888" s="11">
        <v>0.35000000000000003</v>
      </c>
      <c r="M3888" s="28">
        <v>2925.0000000000005</v>
      </c>
    </row>
    <row r="3889" spans="1:13" ht="15.75" customHeight="1" x14ac:dyDescent="0.25">
      <c r="A3889" s="6" t="s">
        <v>14</v>
      </c>
      <c r="B3889" s="6">
        <v>1185732</v>
      </c>
      <c r="C3889" s="7">
        <v>44550</v>
      </c>
      <c r="D3889" s="6" t="s">
        <v>15</v>
      </c>
      <c r="E3889" s="6" t="s">
        <v>129</v>
      </c>
      <c r="F3889" s="6" t="s">
        <v>130</v>
      </c>
      <c r="G3889" s="6" t="s">
        <v>18</v>
      </c>
      <c r="H3889" s="8">
        <v>0.65000000000000013</v>
      </c>
      <c r="I3889" s="9">
        <v>4000</v>
      </c>
      <c r="J3889" s="10">
        <v>2600.0000000000005</v>
      </c>
      <c r="K3889" s="10">
        <v>910.00000000000023</v>
      </c>
      <c r="L3889" s="11">
        <v>0.35000000000000003</v>
      </c>
      <c r="M3889" s="28">
        <v>1690.0000000000002</v>
      </c>
    </row>
    <row r="3890" spans="1:13" ht="15.75" customHeight="1" x14ac:dyDescent="0.25">
      <c r="A3890" s="6" t="s">
        <v>14</v>
      </c>
      <c r="B3890" s="6">
        <v>1185732</v>
      </c>
      <c r="C3890" s="7">
        <v>44550</v>
      </c>
      <c r="D3890" s="6" t="s">
        <v>15</v>
      </c>
      <c r="E3890" s="6" t="s">
        <v>129</v>
      </c>
      <c r="F3890" s="6" t="s">
        <v>130</v>
      </c>
      <c r="G3890" s="6" t="s">
        <v>19</v>
      </c>
      <c r="H3890" s="8">
        <v>0.65000000000000013</v>
      </c>
      <c r="I3890" s="9">
        <v>3750</v>
      </c>
      <c r="J3890" s="10">
        <v>2437.5000000000005</v>
      </c>
      <c r="K3890" s="10">
        <v>609.37500000000011</v>
      </c>
      <c r="L3890" s="11">
        <v>0.25</v>
      </c>
      <c r="M3890" s="28">
        <v>1828.1250000000005</v>
      </c>
    </row>
    <row r="3891" spans="1:13" ht="15.75" customHeight="1" x14ac:dyDescent="0.25">
      <c r="A3891" s="6" t="s">
        <v>14</v>
      </c>
      <c r="B3891" s="6">
        <v>1185732</v>
      </c>
      <c r="C3891" s="7">
        <v>44550</v>
      </c>
      <c r="D3891" s="6" t="s">
        <v>15</v>
      </c>
      <c r="E3891" s="6" t="s">
        <v>129</v>
      </c>
      <c r="F3891" s="6" t="s">
        <v>130</v>
      </c>
      <c r="G3891" s="6" t="s">
        <v>20</v>
      </c>
      <c r="H3891" s="8">
        <v>0.65000000000000013</v>
      </c>
      <c r="I3891" s="9">
        <v>3250</v>
      </c>
      <c r="J3891" s="10">
        <v>2112.5000000000005</v>
      </c>
      <c r="K3891" s="10">
        <v>528.12500000000011</v>
      </c>
      <c r="L3891" s="11">
        <v>0.25</v>
      </c>
      <c r="M3891" s="28">
        <v>1584.3750000000005</v>
      </c>
    </row>
    <row r="3892" spans="1:13" ht="15.75" customHeight="1" x14ac:dyDescent="0.25">
      <c r="A3892" s="6" t="s">
        <v>14</v>
      </c>
      <c r="B3892" s="6">
        <v>1185732</v>
      </c>
      <c r="C3892" s="7">
        <v>44550</v>
      </c>
      <c r="D3892" s="6" t="s">
        <v>15</v>
      </c>
      <c r="E3892" s="6" t="s">
        <v>129</v>
      </c>
      <c r="F3892" s="6" t="s">
        <v>130</v>
      </c>
      <c r="G3892" s="6" t="s">
        <v>21</v>
      </c>
      <c r="H3892" s="8">
        <v>0.75000000000000011</v>
      </c>
      <c r="I3892" s="9">
        <v>3250</v>
      </c>
      <c r="J3892" s="10">
        <v>2437.5000000000005</v>
      </c>
      <c r="K3892" s="10">
        <v>609.375</v>
      </c>
      <c r="L3892" s="11">
        <v>0.25</v>
      </c>
      <c r="M3892" s="28">
        <v>1828.1250000000005</v>
      </c>
    </row>
    <row r="3893" spans="1:13" ht="15.75" customHeight="1" x14ac:dyDescent="0.25">
      <c r="A3893" s="6" t="s">
        <v>14</v>
      </c>
      <c r="B3893" s="6">
        <v>1185732</v>
      </c>
      <c r="C3893" s="7">
        <v>44550</v>
      </c>
      <c r="D3893" s="6" t="s">
        <v>15</v>
      </c>
      <c r="E3893" s="6" t="s">
        <v>129</v>
      </c>
      <c r="F3893" s="6" t="s">
        <v>130</v>
      </c>
      <c r="G3893" s="6" t="s">
        <v>22</v>
      </c>
      <c r="H3893" s="8">
        <v>0.8</v>
      </c>
      <c r="I3893" s="9">
        <v>4250</v>
      </c>
      <c r="J3893" s="10">
        <v>3400</v>
      </c>
      <c r="K3893" s="10">
        <v>1020</v>
      </c>
      <c r="L3893" s="11">
        <v>0.3</v>
      </c>
      <c r="M3893" s="28">
        <v>2380</v>
      </c>
    </row>
  </sheetData>
  <pageMargins left="0.7" right="0.7" top="0.75" bottom="0.75" header="0" footer="0"/>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E73"/>
  <sheetViews>
    <sheetView workbookViewId="0">
      <selection activeCell="D19" sqref="D19"/>
    </sheetView>
  </sheetViews>
  <sheetFormatPr defaultRowHeight="15" x14ac:dyDescent="0.25"/>
  <cols>
    <col min="1" max="1" width="15.28515625" bestFit="1" customWidth="1"/>
    <col min="2" max="2" width="16.7109375" bestFit="1" customWidth="1"/>
    <col min="3" max="3" width="22.28515625" bestFit="1" customWidth="1"/>
    <col min="4" max="4" width="27.140625" customWidth="1"/>
    <col min="5" max="5" width="17.42578125" bestFit="1" customWidth="1"/>
  </cols>
  <sheetData>
    <row r="3" spans="1:4" x14ac:dyDescent="0.25">
      <c r="A3" s="29" t="s">
        <v>134</v>
      </c>
    </row>
    <row r="4" spans="1:4" x14ac:dyDescent="0.25">
      <c r="A4" t="s">
        <v>133</v>
      </c>
      <c r="B4" t="s">
        <v>135</v>
      </c>
      <c r="C4" t="s">
        <v>136</v>
      </c>
      <c r="D4" t="s">
        <v>137</v>
      </c>
    </row>
    <row r="5" spans="1:4" x14ac:dyDescent="0.25">
      <c r="A5" s="43">
        <v>8684027.5</v>
      </c>
      <c r="B5" s="43">
        <v>17148250</v>
      </c>
      <c r="C5" s="43">
        <v>3173631.875</v>
      </c>
      <c r="D5" s="43">
        <v>0.36310442386830921</v>
      </c>
    </row>
    <row r="7" spans="1:4" x14ac:dyDescent="0.25">
      <c r="A7" s="29" t="s">
        <v>141</v>
      </c>
      <c r="B7" t="s">
        <v>133</v>
      </c>
    </row>
    <row r="8" spans="1:4" x14ac:dyDescent="0.25">
      <c r="A8" s="30" t="s">
        <v>143</v>
      </c>
      <c r="B8" s="31">
        <v>510750</v>
      </c>
    </row>
    <row r="9" spans="1:4" x14ac:dyDescent="0.25">
      <c r="A9" s="30" t="s">
        <v>144</v>
      </c>
      <c r="B9" s="31">
        <v>484975</v>
      </c>
    </row>
    <row r="10" spans="1:4" x14ac:dyDescent="0.25">
      <c r="A10" s="30" t="s">
        <v>145</v>
      </c>
      <c r="B10" s="31">
        <v>483530</v>
      </c>
    </row>
    <row r="11" spans="1:4" x14ac:dyDescent="0.25">
      <c r="A11" s="30" t="s">
        <v>146</v>
      </c>
      <c r="B11" s="31">
        <v>494887.5</v>
      </c>
    </row>
    <row r="12" spans="1:4" x14ac:dyDescent="0.25">
      <c r="A12" s="30" t="s">
        <v>147</v>
      </c>
      <c r="B12" s="31">
        <v>673572.5</v>
      </c>
    </row>
    <row r="13" spans="1:4" x14ac:dyDescent="0.25">
      <c r="A13" s="30" t="s">
        <v>148</v>
      </c>
      <c r="B13" s="31">
        <v>903837.5</v>
      </c>
    </row>
    <row r="14" spans="1:4" x14ac:dyDescent="0.25">
      <c r="A14" s="30" t="s">
        <v>149</v>
      </c>
      <c r="B14" s="31">
        <v>1041437.5</v>
      </c>
    </row>
    <row r="15" spans="1:4" x14ac:dyDescent="0.25">
      <c r="A15" s="30" t="s">
        <v>150</v>
      </c>
      <c r="B15" s="31">
        <v>945275</v>
      </c>
    </row>
    <row r="16" spans="1:4" x14ac:dyDescent="0.25">
      <c r="A16" s="30" t="s">
        <v>151</v>
      </c>
      <c r="B16" s="31">
        <v>681000</v>
      </c>
    </row>
    <row r="17" spans="1:5" x14ac:dyDescent="0.25">
      <c r="A17" s="30" t="s">
        <v>152</v>
      </c>
      <c r="B17" s="31">
        <v>623375</v>
      </c>
    </row>
    <row r="18" spans="1:5" x14ac:dyDescent="0.25">
      <c r="A18" s="30" t="s">
        <v>153</v>
      </c>
      <c r="B18" s="31">
        <v>795612.5</v>
      </c>
    </row>
    <row r="19" spans="1:5" x14ac:dyDescent="0.25">
      <c r="A19" s="30" t="s">
        <v>154</v>
      </c>
      <c r="B19" s="31">
        <v>1045775</v>
      </c>
    </row>
    <row r="20" spans="1:5" x14ac:dyDescent="0.25">
      <c r="A20" s="30" t="s">
        <v>142</v>
      </c>
      <c r="B20" s="31">
        <v>8684027.5</v>
      </c>
    </row>
    <row r="22" spans="1:5" x14ac:dyDescent="0.25">
      <c r="A22" s="29" t="s">
        <v>141</v>
      </c>
      <c r="B22" t="s">
        <v>135</v>
      </c>
      <c r="D22" s="33" t="s">
        <v>6</v>
      </c>
      <c r="E22" s="33" t="s">
        <v>10</v>
      </c>
    </row>
    <row r="23" spans="1:5" x14ac:dyDescent="0.25">
      <c r="A23" s="30" t="s">
        <v>57</v>
      </c>
      <c r="B23" s="43">
        <v>408500</v>
      </c>
      <c r="D23" s="33" t="s">
        <v>57</v>
      </c>
      <c r="E23" s="32">
        <v>408500</v>
      </c>
    </row>
    <row r="24" spans="1:5" x14ac:dyDescent="0.25">
      <c r="A24" s="30" t="s">
        <v>61</v>
      </c>
      <c r="B24" s="43">
        <v>312250</v>
      </c>
      <c r="D24" t="s">
        <v>61</v>
      </c>
      <c r="E24" s="32">
        <v>312250</v>
      </c>
    </row>
    <row r="25" spans="1:5" x14ac:dyDescent="0.25">
      <c r="A25" s="30" t="s">
        <v>82</v>
      </c>
      <c r="B25" s="43">
        <v>331500</v>
      </c>
      <c r="D25" t="s">
        <v>82</v>
      </c>
      <c r="E25" s="32">
        <v>331500</v>
      </c>
    </row>
    <row r="26" spans="1:5" x14ac:dyDescent="0.25">
      <c r="A26" s="30" t="s">
        <v>98</v>
      </c>
      <c r="B26" s="43">
        <v>255350</v>
      </c>
      <c r="D26" t="s">
        <v>98</v>
      </c>
      <c r="E26" s="32">
        <v>255350</v>
      </c>
    </row>
    <row r="27" spans="1:5" x14ac:dyDescent="0.25">
      <c r="A27" s="30" t="s">
        <v>29</v>
      </c>
      <c r="B27" s="43">
        <v>1037250</v>
      </c>
      <c r="D27" t="s">
        <v>29</v>
      </c>
      <c r="E27" s="32">
        <v>1037250</v>
      </c>
    </row>
    <row r="28" spans="1:5" x14ac:dyDescent="0.25">
      <c r="A28" s="30" t="s">
        <v>42</v>
      </c>
      <c r="B28" s="43">
        <v>324250</v>
      </c>
      <c r="D28" t="s">
        <v>42</v>
      </c>
      <c r="E28" s="32">
        <v>324250</v>
      </c>
    </row>
    <row r="29" spans="1:5" x14ac:dyDescent="0.25">
      <c r="A29" s="30" t="s">
        <v>121</v>
      </c>
      <c r="B29" s="43">
        <v>169600</v>
      </c>
      <c r="D29" t="s">
        <v>121</v>
      </c>
      <c r="E29" s="32">
        <v>169600</v>
      </c>
    </row>
    <row r="30" spans="1:5" x14ac:dyDescent="0.25">
      <c r="A30" s="30" t="s">
        <v>117</v>
      </c>
      <c r="B30" s="43">
        <v>205600</v>
      </c>
      <c r="D30" t="s">
        <v>117</v>
      </c>
      <c r="E30" s="32">
        <v>205600</v>
      </c>
    </row>
    <row r="31" spans="1:5" x14ac:dyDescent="0.25">
      <c r="A31" s="30" t="s">
        <v>47</v>
      </c>
      <c r="B31" s="43">
        <v>1051700</v>
      </c>
      <c r="D31" t="s">
        <v>47</v>
      </c>
      <c r="E31" s="32">
        <v>1051700</v>
      </c>
    </row>
    <row r="32" spans="1:5" x14ac:dyDescent="0.25">
      <c r="A32" s="30" t="s">
        <v>86</v>
      </c>
      <c r="B32" s="43">
        <v>579350</v>
      </c>
      <c r="D32" t="s">
        <v>86</v>
      </c>
      <c r="E32" s="32">
        <v>579350</v>
      </c>
    </row>
    <row r="33" spans="1:5" x14ac:dyDescent="0.25">
      <c r="A33" s="30" t="s">
        <v>63</v>
      </c>
      <c r="B33" s="43">
        <v>353500</v>
      </c>
      <c r="D33" t="s">
        <v>63</v>
      </c>
      <c r="E33" s="32">
        <v>353500</v>
      </c>
    </row>
    <row r="34" spans="1:5" x14ac:dyDescent="0.25">
      <c r="A34" s="30" t="s">
        <v>80</v>
      </c>
      <c r="B34" s="43">
        <v>288250</v>
      </c>
      <c r="D34" t="s">
        <v>80</v>
      </c>
      <c r="E34" s="32">
        <v>288250</v>
      </c>
    </row>
    <row r="35" spans="1:5" x14ac:dyDescent="0.25">
      <c r="A35" s="30" t="s">
        <v>34</v>
      </c>
      <c r="B35" s="43">
        <v>185600</v>
      </c>
      <c r="D35" t="s">
        <v>34</v>
      </c>
      <c r="E35" s="32">
        <v>185600</v>
      </c>
    </row>
    <row r="36" spans="1:5" x14ac:dyDescent="0.25">
      <c r="A36" s="30" t="s">
        <v>112</v>
      </c>
      <c r="B36" s="43">
        <v>241600</v>
      </c>
      <c r="D36" t="s">
        <v>112</v>
      </c>
      <c r="E36" s="32">
        <v>241600</v>
      </c>
    </row>
    <row r="37" spans="1:5" x14ac:dyDescent="0.25">
      <c r="A37" s="30" t="s">
        <v>108</v>
      </c>
      <c r="B37" s="43">
        <v>183100</v>
      </c>
      <c r="D37" t="s">
        <v>108</v>
      </c>
      <c r="E37" s="32">
        <v>183100</v>
      </c>
    </row>
    <row r="38" spans="1:5" x14ac:dyDescent="0.25">
      <c r="A38" s="30" t="s">
        <v>102</v>
      </c>
      <c r="B38" s="43">
        <v>180600</v>
      </c>
      <c r="D38" t="s">
        <v>102</v>
      </c>
      <c r="E38" s="32">
        <v>180600</v>
      </c>
    </row>
    <row r="39" spans="1:5" x14ac:dyDescent="0.25">
      <c r="A39" s="30" t="s">
        <v>94</v>
      </c>
      <c r="B39" s="43">
        <v>363350</v>
      </c>
      <c r="D39" t="s">
        <v>94</v>
      </c>
      <c r="E39" s="32">
        <v>363350</v>
      </c>
    </row>
    <row r="40" spans="1:5" x14ac:dyDescent="0.25">
      <c r="A40" s="30" t="s">
        <v>78</v>
      </c>
      <c r="B40" s="43">
        <v>412250</v>
      </c>
      <c r="D40" t="s">
        <v>78</v>
      </c>
      <c r="E40" s="32">
        <v>412250</v>
      </c>
    </row>
    <row r="41" spans="1:5" x14ac:dyDescent="0.25">
      <c r="A41" s="30" t="s">
        <v>59</v>
      </c>
      <c r="B41" s="43">
        <v>172600</v>
      </c>
      <c r="D41" t="s">
        <v>59</v>
      </c>
      <c r="E41" s="32">
        <v>172600</v>
      </c>
    </row>
    <row r="42" spans="1:5" x14ac:dyDescent="0.25">
      <c r="A42" s="30" t="s">
        <v>115</v>
      </c>
      <c r="B42" s="43">
        <v>241600</v>
      </c>
      <c r="D42" t="s">
        <v>115</v>
      </c>
      <c r="E42" s="32">
        <v>241600</v>
      </c>
    </row>
    <row r="43" spans="1:5" x14ac:dyDescent="0.25">
      <c r="A43" s="30" t="s">
        <v>125</v>
      </c>
      <c r="B43" s="43">
        <v>241600</v>
      </c>
      <c r="D43" t="s">
        <v>125</v>
      </c>
      <c r="E43" s="32">
        <v>241600</v>
      </c>
    </row>
    <row r="44" spans="1:5" x14ac:dyDescent="0.25">
      <c r="A44" s="30" t="s">
        <v>71</v>
      </c>
      <c r="B44" s="43">
        <v>280350</v>
      </c>
      <c r="D44" t="s">
        <v>71</v>
      </c>
      <c r="E44" s="32">
        <v>280350</v>
      </c>
    </row>
    <row r="45" spans="1:5" x14ac:dyDescent="0.25">
      <c r="A45" s="30" t="s">
        <v>49</v>
      </c>
      <c r="B45" s="43">
        <v>156850</v>
      </c>
      <c r="D45" t="s">
        <v>49</v>
      </c>
      <c r="E45" s="32">
        <v>156850</v>
      </c>
    </row>
    <row r="46" spans="1:5" x14ac:dyDescent="0.25">
      <c r="A46" s="30" t="s">
        <v>96</v>
      </c>
      <c r="B46" s="43">
        <v>309350</v>
      </c>
      <c r="D46" t="s">
        <v>96</v>
      </c>
      <c r="E46" s="32">
        <v>309350</v>
      </c>
    </row>
    <row r="47" spans="1:5" x14ac:dyDescent="0.25">
      <c r="A47" s="30" t="s">
        <v>73</v>
      </c>
      <c r="B47" s="43">
        <v>316350</v>
      </c>
      <c r="D47" t="s">
        <v>73</v>
      </c>
      <c r="E47" s="32">
        <v>316350</v>
      </c>
    </row>
    <row r="48" spans="1:5" x14ac:dyDescent="0.25">
      <c r="A48" s="30" t="s">
        <v>51</v>
      </c>
      <c r="B48" s="43">
        <v>328000</v>
      </c>
      <c r="D48" t="s">
        <v>51</v>
      </c>
      <c r="E48" s="32">
        <v>328000</v>
      </c>
    </row>
    <row r="49" spans="1:5" x14ac:dyDescent="0.25">
      <c r="A49" s="30" t="s">
        <v>55</v>
      </c>
      <c r="B49" s="43">
        <v>136350</v>
      </c>
      <c r="D49" t="s">
        <v>55</v>
      </c>
      <c r="E49" s="32">
        <v>136350</v>
      </c>
    </row>
    <row r="50" spans="1:5" x14ac:dyDescent="0.25">
      <c r="A50" s="30" t="s">
        <v>40</v>
      </c>
      <c r="B50" s="43">
        <v>324000</v>
      </c>
      <c r="D50" t="s">
        <v>40</v>
      </c>
      <c r="E50" s="32">
        <v>324000</v>
      </c>
    </row>
    <row r="51" spans="1:5" x14ac:dyDescent="0.25">
      <c r="A51" s="30" t="s">
        <v>129</v>
      </c>
      <c r="B51" s="43">
        <v>238850</v>
      </c>
      <c r="D51" t="s">
        <v>129</v>
      </c>
      <c r="E51" s="32">
        <v>238850</v>
      </c>
    </row>
    <row r="52" spans="1:5" x14ac:dyDescent="0.25">
      <c r="A52" s="30" t="s">
        <v>119</v>
      </c>
      <c r="B52" s="43">
        <v>223600</v>
      </c>
      <c r="D52" t="s">
        <v>119</v>
      </c>
      <c r="E52" s="32">
        <v>223600</v>
      </c>
    </row>
    <row r="53" spans="1:5" x14ac:dyDescent="0.25">
      <c r="A53" s="30" t="s">
        <v>84</v>
      </c>
      <c r="B53" s="43">
        <v>313500</v>
      </c>
      <c r="D53" t="s">
        <v>84</v>
      </c>
      <c r="E53" s="32">
        <v>313500</v>
      </c>
    </row>
    <row r="54" spans="1:5" x14ac:dyDescent="0.25">
      <c r="A54" s="30" t="s">
        <v>16</v>
      </c>
      <c r="B54" s="43">
        <v>1125200</v>
      </c>
      <c r="D54" t="s">
        <v>16</v>
      </c>
      <c r="E54" s="32">
        <v>1125200</v>
      </c>
    </row>
    <row r="55" spans="1:5" x14ac:dyDescent="0.25">
      <c r="A55" s="30" t="s">
        <v>90</v>
      </c>
      <c r="B55" s="43">
        <v>399350</v>
      </c>
      <c r="D55" t="s">
        <v>90</v>
      </c>
      <c r="E55" s="32">
        <v>399350</v>
      </c>
    </row>
    <row r="56" spans="1:5" x14ac:dyDescent="0.25">
      <c r="A56" s="30" t="s">
        <v>106</v>
      </c>
      <c r="B56" s="43">
        <v>184100</v>
      </c>
      <c r="D56" t="s">
        <v>106</v>
      </c>
      <c r="E56" s="32">
        <v>184100</v>
      </c>
    </row>
    <row r="57" spans="1:5" x14ac:dyDescent="0.25">
      <c r="A57" s="30" t="s">
        <v>92</v>
      </c>
      <c r="B57" s="43">
        <v>203600</v>
      </c>
      <c r="D57" t="s">
        <v>92</v>
      </c>
      <c r="E57" s="32">
        <v>203600</v>
      </c>
    </row>
    <row r="58" spans="1:5" x14ac:dyDescent="0.25">
      <c r="A58" s="30" t="s">
        <v>100</v>
      </c>
      <c r="B58" s="43">
        <v>237350</v>
      </c>
      <c r="D58" t="s">
        <v>100</v>
      </c>
      <c r="E58" s="32">
        <v>237350</v>
      </c>
    </row>
    <row r="59" spans="1:5" x14ac:dyDescent="0.25">
      <c r="A59" s="30" t="s">
        <v>77</v>
      </c>
      <c r="B59" s="43">
        <v>346750</v>
      </c>
      <c r="D59" t="s">
        <v>77</v>
      </c>
      <c r="E59" s="32">
        <v>346750</v>
      </c>
    </row>
    <row r="60" spans="1:5" x14ac:dyDescent="0.25">
      <c r="A60" s="30" t="s">
        <v>37</v>
      </c>
      <c r="B60" s="43">
        <v>165600</v>
      </c>
      <c r="D60" t="s">
        <v>37</v>
      </c>
      <c r="E60" s="32">
        <v>165600</v>
      </c>
    </row>
    <row r="61" spans="1:5" x14ac:dyDescent="0.25">
      <c r="A61" s="30" t="s">
        <v>123</v>
      </c>
      <c r="B61" s="43">
        <v>198850</v>
      </c>
      <c r="D61" t="s">
        <v>123</v>
      </c>
      <c r="E61" s="32">
        <v>198850</v>
      </c>
    </row>
    <row r="62" spans="1:5" x14ac:dyDescent="0.25">
      <c r="A62" s="30" t="s">
        <v>88</v>
      </c>
      <c r="B62" s="43">
        <v>507350</v>
      </c>
      <c r="D62" t="s">
        <v>88</v>
      </c>
      <c r="E62" s="32">
        <v>507350</v>
      </c>
    </row>
    <row r="63" spans="1:5" x14ac:dyDescent="0.25">
      <c r="A63" s="30" t="s">
        <v>104</v>
      </c>
      <c r="B63" s="43">
        <v>180600</v>
      </c>
      <c r="D63" t="s">
        <v>104</v>
      </c>
      <c r="E63" s="32">
        <v>180600</v>
      </c>
    </row>
    <row r="64" spans="1:5" x14ac:dyDescent="0.25">
      <c r="A64" s="30" t="s">
        <v>53</v>
      </c>
      <c r="B64" s="43">
        <v>427750</v>
      </c>
      <c r="D64" t="s">
        <v>53</v>
      </c>
      <c r="E64" s="32">
        <v>427750</v>
      </c>
    </row>
    <row r="65" spans="1:5" x14ac:dyDescent="0.25">
      <c r="A65" s="30" t="s">
        <v>25</v>
      </c>
      <c r="B65" s="43">
        <v>1014250</v>
      </c>
      <c r="D65" t="s">
        <v>25</v>
      </c>
      <c r="E65" s="32">
        <v>1014250</v>
      </c>
    </row>
    <row r="66" spans="1:5" x14ac:dyDescent="0.25">
      <c r="A66" s="30" t="s">
        <v>75</v>
      </c>
      <c r="B66" s="43">
        <v>310750</v>
      </c>
      <c r="D66" t="s">
        <v>75</v>
      </c>
      <c r="E66" s="32">
        <v>310750</v>
      </c>
    </row>
    <row r="67" spans="1:5" x14ac:dyDescent="0.25">
      <c r="A67" s="30" t="s">
        <v>127</v>
      </c>
      <c r="B67" s="43">
        <v>256850</v>
      </c>
      <c r="D67" t="s">
        <v>127</v>
      </c>
      <c r="E67" s="32">
        <v>256850</v>
      </c>
    </row>
    <row r="68" spans="1:5" x14ac:dyDescent="0.25">
      <c r="A68" s="30" t="s">
        <v>69</v>
      </c>
      <c r="B68" s="43">
        <v>403350</v>
      </c>
      <c r="D68" t="s">
        <v>69</v>
      </c>
      <c r="E68" s="32">
        <v>403350</v>
      </c>
    </row>
    <row r="69" spans="1:5" x14ac:dyDescent="0.25">
      <c r="A69" s="30" t="s">
        <v>44</v>
      </c>
      <c r="B69" s="43">
        <v>348750</v>
      </c>
      <c r="D69" t="s">
        <v>44</v>
      </c>
      <c r="E69" s="32">
        <v>348750</v>
      </c>
    </row>
    <row r="70" spans="1:5" x14ac:dyDescent="0.25">
      <c r="A70" s="30" t="s">
        <v>114</v>
      </c>
      <c r="B70" s="43">
        <v>154600</v>
      </c>
      <c r="D70" t="s">
        <v>114</v>
      </c>
      <c r="E70" s="32">
        <v>154600</v>
      </c>
    </row>
    <row r="71" spans="1:5" x14ac:dyDescent="0.25">
      <c r="A71" s="30" t="s">
        <v>110</v>
      </c>
      <c r="B71" s="43">
        <v>205850</v>
      </c>
      <c r="D71" t="s">
        <v>110</v>
      </c>
      <c r="E71" s="32">
        <v>205850</v>
      </c>
    </row>
    <row r="72" spans="1:5" x14ac:dyDescent="0.25">
      <c r="A72" s="30" t="s">
        <v>67</v>
      </c>
      <c r="B72" s="43">
        <v>310750</v>
      </c>
      <c r="D72" t="s">
        <v>67</v>
      </c>
      <c r="E72" s="32">
        <v>310750</v>
      </c>
    </row>
    <row r="73" spans="1:5" x14ac:dyDescent="0.25">
      <c r="A73" s="30" t="s">
        <v>142</v>
      </c>
      <c r="B73" s="43">
        <v>17148250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CDD28-FCA7-41CC-A1A5-176451583329}">
  <dimension ref="B2:G87"/>
  <sheetViews>
    <sheetView workbookViewId="0">
      <selection activeCell="F10" sqref="F10"/>
    </sheetView>
  </sheetViews>
  <sheetFormatPr defaultRowHeight="15" x14ac:dyDescent="0.25"/>
  <cols>
    <col min="2" max="2" width="15.28515625" bestFit="1" customWidth="1"/>
    <col min="3" max="3" width="16.7109375" bestFit="1" customWidth="1"/>
    <col min="6" max="6" width="15.28515625" bestFit="1" customWidth="1"/>
    <col min="7" max="7" width="13.28515625" bestFit="1" customWidth="1"/>
  </cols>
  <sheetData>
    <row r="2" spans="2:7" x14ac:dyDescent="0.25">
      <c r="B2" s="29" t="s">
        <v>141</v>
      </c>
      <c r="C2" t="s">
        <v>135</v>
      </c>
      <c r="F2" t="s">
        <v>6</v>
      </c>
      <c r="G2" t="s">
        <v>156</v>
      </c>
    </row>
    <row r="3" spans="2:7" x14ac:dyDescent="0.25">
      <c r="B3" s="30" t="s">
        <v>57</v>
      </c>
      <c r="C3" s="44">
        <v>408500</v>
      </c>
      <c r="F3" s="30" t="s">
        <v>57</v>
      </c>
      <c r="G3" s="45">
        <v>408500</v>
      </c>
    </row>
    <row r="4" spans="2:7" x14ac:dyDescent="0.25">
      <c r="B4" s="30" t="s">
        <v>61</v>
      </c>
      <c r="C4" s="44">
        <v>312250</v>
      </c>
      <c r="F4" s="30" t="s">
        <v>61</v>
      </c>
      <c r="G4" s="45">
        <v>312250</v>
      </c>
    </row>
    <row r="5" spans="2:7" x14ac:dyDescent="0.25">
      <c r="B5" s="30" t="s">
        <v>82</v>
      </c>
      <c r="C5" s="44">
        <v>331500</v>
      </c>
      <c r="F5" s="30" t="s">
        <v>82</v>
      </c>
      <c r="G5" s="45">
        <v>331500</v>
      </c>
    </row>
    <row r="6" spans="2:7" x14ac:dyDescent="0.25">
      <c r="B6" s="30" t="s">
        <v>98</v>
      </c>
      <c r="C6" s="44">
        <v>255350</v>
      </c>
      <c r="F6" s="30" t="s">
        <v>98</v>
      </c>
      <c r="G6" s="45">
        <v>255350</v>
      </c>
    </row>
    <row r="7" spans="2:7" x14ac:dyDescent="0.25">
      <c r="B7" s="30" t="s">
        <v>29</v>
      </c>
      <c r="C7" s="44">
        <v>1037250</v>
      </c>
      <c r="F7" s="30" t="s">
        <v>29</v>
      </c>
      <c r="G7" s="45">
        <v>1037250</v>
      </c>
    </row>
    <row r="8" spans="2:7" x14ac:dyDescent="0.25">
      <c r="B8" s="30" t="s">
        <v>42</v>
      </c>
      <c r="C8" s="44">
        <v>324250</v>
      </c>
      <c r="F8" s="30" t="s">
        <v>42</v>
      </c>
      <c r="G8" s="45">
        <v>324250</v>
      </c>
    </row>
    <row r="9" spans="2:7" x14ac:dyDescent="0.25">
      <c r="B9" s="30" t="s">
        <v>121</v>
      </c>
      <c r="C9" s="44">
        <v>169600</v>
      </c>
      <c r="F9" s="30" t="s">
        <v>121</v>
      </c>
      <c r="G9" s="45">
        <v>169600</v>
      </c>
    </row>
    <row r="10" spans="2:7" x14ac:dyDescent="0.25">
      <c r="B10" s="30" t="s">
        <v>117</v>
      </c>
      <c r="C10" s="44">
        <v>205600</v>
      </c>
      <c r="F10" s="30" t="s">
        <v>157</v>
      </c>
      <c r="G10" s="45">
        <v>205600</v>
      </c>
    </row>
    <row r="11" spans="2:7" x14ac:dyDescent="0.25">
      <c r="B11" s="30" t="s">
        <v>47</v>
      </c>
      <c r="C11" s="44">
        <v>1051700</v>
      </c>
      <c r="F11" s="30" t="s">
        <v>47</v>
      </c>
      <c r="G11" s="45">
        <v>1051700</v>
      </c>
    </row>
    <row r="12" spans="2:7" x14ac:dyDescent="0.25">
      <c r="B12" s="30" t="s">
        <v>86</v>
      </c>
      <c r="C12" s="44">
        <v>579350</v>
      </c>
      <c r="F12" s="30" t="s">
        <v>86</v>
      </c>
      <c r="G12" s="45">
        <v>579350</v>
      </c>
    </row>
    <row r="13" spans="2:7" x14ac:dyDescent="0.25">
      <c r="B13" s="30" t="s">
        <v>63</v>
      </c>
      <c r="C13" s="44">
        <v>353500</v>
      </c>
      <c r="F13" s="30" t="s">
        <v>63</v>
      </c>
      <c r="G13" s="45">
        <v>353500</v>
      </c>
    </row>
    <row r="14" spans="2:7" x14ac:dyDescent="0.25">
      <c r="B14" s="30" t="s">
        <v>80</v>
      </c>
      <c r="C14" s="44">
        <v>288250</v>
      </c>
      <c r="F14" s="30" t="s">
        <v>80</v>
      </c>
      <c r="G14" s="45">
        <v>288250</v>
      </c>
    </row>
    <row r="15" spans="2:7" x14ac:dyDescent="0.25">
      <c r="B15" s="30" t="s">
        <v>34</v>
      </c>
      <c r="C15" s="44">
        <v>185600</v>
      </c>
      <c r="F15" s="30" t="s">
        <v>34</v>
      </c>
      <c r="G15" s="45">
        <v>185600</v>
      </c>
    </row>
    <row r="16" spans="2:7" x14ac:dyDescent="0.25">
      <c r="B16" s="30" t="s">
        <v>112</v>
      </c>
      <c r="C16" s="44">
        <v>241600</v>
      </c>
      <c r="F16" s="30" t="s">
        <v>112</v>
      </c>
      <c r="G16" s="45">
        <v>241600</v>
      </c>
    </row>
    <row r="17" spans="2:7" x14ac:dyDescent="0.25">
      <c r="B17" s="30" t="s">
        <v>108</v>
      </c>
      <c r="C17" s="44">
        <v>183100</v>
      </c>
      <c r="F17" s="30" t="s">
        <v>108</v>
      </c>
      <c r="G17" s="45">
        <v>183100</v>
      </c>
    </row>
    <row r="18" spans="2:7" x14ac:dyDescent="0.25">
      <c r="B18" s="30" t="s">
        <v>102</v>
      </c>
      <c r="C18" s="44">
        <v>180600</v>
      </c>
      <c r="F18" s="30" t="s">
        <v>102</v>
      </c>
      <c r="G18" s="45">
        <v>180600</v>
      </c>
    </row>
    <row r="19" spans="2:7" x14ac:dyDescent="0.25">
      <c r="B19" s="30" t="s">
        <v>94</v>
      </c>
      <c r="C19" s="44">
        <v>363350</v>
      </c>
      <c r="F19" s="30" t="s">
        <v>94</v>
      </c>
      <c r="G19" s="45">
        <v>363350</v>
      </c>
    </row>
    <row r="20" spans="2:7" x14ac:dyDescent="0.25">
      <c r="B20" s="30" t="s">
        <v>78</v>
      </c>
      <c r="C20" s="44">
        <v>412250</v>
      </c>
      <c r="F20" s="30" t="s">
        <v>78</v>
      </c>
      <c r="G20" s="45">
        <v>412250</v>
      </c>
    </row>
    <row r="21" spans="2:7" x14ac:dyDescent="0.25">
      <c r="B21" s="30" t="s">
        <v>59</v>
      </c>
      <c r="C21" s="44">
        <v>172600</v>
      </c>
      <c r="F21" s="30" t="s">
        <v>59</v>
      </c>
      <c r="G21" s="45">
        <v>172600</v>
      </c>
    </row>
    <row r="22" spans="2:7" x14ac:dyDescent="0.25">
      <c r="B22" s="30" t="s">
        <v>115</v>
      </c>
      <c r="C22" s="44">
        <v>241600</v>
      </c>
      <c r="F22" s="30" t="s">
        <v>115</v>
      </c>
      <c r="G22" s="45">
        <v>241600</v>
      </c>
    </row>
    <row r="23" spans="2:7" x14ac:dyDescent="0.25">
      <c r="B23" s="30" t="s">
        <v>125</v>
      </c>
      <c r="C23" s="44">
        <v>241600</v>
      </c>
      <c r="F23" s="30" t="s">
        <v>125</v>
      </c>
      <c r="G23" s="45">
        <v>241600</v>
      </c>
    </row>
    <row r="24" spans="2:7" x14ac:dyDescent="0.25">
      <c r="B24" s="30" t="s">
        <v>71</v>
      </c>
      <c r="C24" s="44">
        <v>280350</v>
      </c>
      <c r="F24" s="30" t="s">
        <v>71</v>
      </c>
      <c r="G24" s="45">
        <v>280350</v>
      </c>
    </row>
    <row r="25" spans="2:7" x14ac:dyDescent="0.25">
      <c r="B25" s="30" t="s">
        <v>49</v>
      </c>
      <c r="C25" s="44">
        <v>156850</v>
      </c>
      <c r="F25" s="30" t="s">
        <v>49</v>
      </c>
      <c r="G25" s="45">
        <v>156850</v>
      </c>
    </row>
    <row r="26" spans="2:7" x14ac:dyDescent="0.25">
      <c r="B26" s="30" t="s">
        <v>96</v>
      </c>
      <c r="C26" s="44">
        <v>309350</v>
      </c>
      <c r="F26" s="30" t="s">
        <v>96</v>
      </c>
      <c r="G26" s="45">
        <v>309350</v>
      </c>
    </row>
    <row r="27" spans="2:7" x14ac:dyDescent="0.25">
      <c r="B27" s="30" t="s">
        <v>73</v>
      </c>
      <c r="C27" s="44">
        <v>316350</v>
      </c>
      <c r="F27" s="30" t="s">
        <v>73</v>
      </c>
      <c r="G27" s="45">
        <v>316350</v>
      </c>
    </row>
    <row r="28" spans="2:7" x14ac:dyDescent="0.25">
      <c r="B28" s="30" t="s">
        <v>51</v>
      </c>
      <c r="C28" s="44">
        <v>328000</v>
      </c>
      <c r="F28" s="30" t="s">
        <v>51</v>
      </c>
      <c r="G28" s="45">
        <v>328000</v>
      </c>
    </row>
    <row r="29" spans="2:7" x14ac:dyDescent="0.25">
      <c r="B29" s="30" t="s">
        <v>55</v>
      </c>
      <c r="C29" s="44">
        <v>136350</v>
      </c>
      <c r="F29" s="30" t="s">
        <v>55</v>
      </c>
      <c r="G29" s="45">
        <v>136350</v>
      </c>
    </row>
    <row r="30" spans="2:7" x14ac:dyDescent="0.25">
      <c r="B30" s="30" t="s">
        <v>40</v>
      </c>
      <c r="C30" s="44">
        <v>324000</v>
      </c>
      <c r="F30" s="30" t="s">
        <v>40</v>
      </c>
      <c r="G30" s="45">
        <v>324000</v>
      </c>
    </row>
    <row r="31" spans="2:7" x14ac:dyDescent="0.25">
      <c r="B31" s="30" t="s">
        <v>129</v>
      </c>
      <c r="C31" s="44">
        <v>238850</v>
      </c>
      <c r="F31" s="30" t="s">
        <v>129</v>
      </c>
      <c r="G31" s="45">
        <v>238850</v>
      </c>
    </row>
    <row r="32" spans="2:7" x14ac:dyDescent="0.25">
      <c r="B32" s="30" t="s">
        <v>119</v>
      </c>
      <c r="C32" s="44">
        <v>223600</v>
      </c>
      <c r="F32" s="30" t="s">
        <v>119</v>
      </c>
      <c r="G32" s="45">
        <v>223600</v>
      </c>
    </row>
    <row r="33" spans="2:7" x14ac:dyDescent="0.25">
      <c r="B33" s="30" t="s">
        <v>84</v>
      </c>
      <c r="C33" s="44">
        <v>313500</v>
      </c>
      <c r="F33" s="30" t="s">
        <v>84</v>
      </c>
      <c r="G33" s="45">
        <v>313500</v>
      </c>
    </row>
    <row r="34" spans="2:7" x14ac:dyDescent="0.25">
      <c r="B34" s="30" t="s">
        <v>16</v>
      </c>
      <c r="C34" s="44">
        <v>1125200</v>
      </c>
      <c r="F34" s="30" t="s">
        <v>16</v>
      </c>
      <c r="G34" s="45">
        <v>1125200</v>
      </c>
    </row>
    <row r="35" spans="2:7" x14ac:dyDescent="0.25">
      <c r="B35" s="30" t="s">
        <v>90</v>
      </c>
      <c r="C35" s="44">
        <v>399350</v>
      </c>
      <c r="F35" s="30" t="s">
        <v>90</v>
      </c>
      <c r="G35" s="45">
        <v>399350</v>
      </c>
    </row>
    <row r="36" spans="2:7" x14ac:dyDescent="0.25">
      <c r="B36" s="30" t="s">
        <v>106</v>
      </c>
      <c r="C36" s="44">
        <v>184100</v>
      </c>
      <c r="F36" s="30" t="s">
        <v>106</v>
      </c>
      <c r="G36" s="45">
        <v>184100</v>
      </c>
    </row>
    <row r="37" spans="2:7" x14ac:dyDescent="0.25">
      <c r="B37" s="30" t="s">
        <v>92</v>
      </c>
      <c r="C37" s="44">
        <v>203600</v>
      </c>
      <c r="F37" s="30" t="s">
        <v>92</v>
      </c>
      <c r="G37" s="45">
        <v>203600</v>
      </c>
    </row>
    <row r="38" spans="2:7" x14ac:dyDescent="0.25">
      <c r="B38" s="30" t="s">
        <v>100</v>
      </c>
      <c r="C38" s="44">
        <v>237350</v>
      </c>
      <c r="F38" s="30" t="s">
        <v>100</v>
      </c>
      <c r="G38" s="45">
        <v>237350</v>
      </c>
    </row>
    <row r="39" spans="2:7" x14ac:dyDescent="0.25">
      <c r="B39" s="30" t="s">
        <v>77</v>
      </c>
      <c r="C39" s="44">
        <v>346750</v>
      </c>
      <c r="F39" s="30" t="s">
        <v>77</v>
      </c>
      <c r="G39" s="45">
        <v>346750</v>
      </c>
    </row>
    <row r="40" spans="2:7" x14ac:dyDescent="0.25">
      <c r="B40" s="30" t="s">
        <v>37</v>
      </c>
      <c r="C40" s="44">
        <v>165600</v>
      </c>
      <c r="F40" s="30" t="s">
        <v>37</v>
      </c>
      <c r="G40" s="45">
        <v>165600</v>
      </c>
    </row>
    <row r="41" spans="2:7" x14ac:dyDescent="0.25">
      <c r="B41" s="30" t="s">
        <v>123</v>
      </c>
      <c r="C41" s="44">
        <v>198850</v>
      </c>
      <c r="F41" s="30" t="s">
        <v>123</v>
      </c>
      <c r="G41" s="45">
        <v>198850</v>
      </c>
    </row>
    <row r="42" spans="2:7" x14ac:dyDescent="0.25">
      <c r="B42" s="30" t="s">
        <v>88</v>
      </c>
      <c r="C42" s="44">
        <v>507350</v>
      </c>
      <c r="F42" s="30" t="s">
        <v>88</v>
      </c>
      <c r="G42" s="45">
        <v>507350</v>
      </c>
    </row>
    <row r="43" spans="2:7" x14ac:dyDescent="0.25">
      <c r="B43" s="30" t="s">
        <v>104</v>
      </c>
      <c r="C43" s="44">
        <v>180600</v>
      </c>
      <c r="F43" s="30" t="s">
        <v>104</v>
      </c>
      <c r="G43" s="45">
        <v>180600</v>
      </c>
    </row>
    <row r="44" spans="2:7" x14ac:dyDescent="0.25">
      <c r="B44" s="30" t="s">
        <v>53</v>
      </c>
      <c r="C44" s="44">
        <v>427750</v>
      </c>
      <c r="F44" s="30" t="s">
        <v>53</v>
      </c>
      <c r="G44" s="45">
        <v>427750</v>
      </c>
    </row>
    <row r="45" spans="2:7" x14ac:dyDescent="0.25">
      <c r="B45" s="30" t="s">
        <v>25</v>
      </c>
      <c r="C45" s="44">
        <v>1014250</v>
      </c>
      <c r="F45" s="30" t="s">
        <v>25</v>
      </c>
      <c r="G45" s="45">
        <v>1014250</v>
      </c>
    </row>
    <row r="46" spans="2:7" x14ac:dyDescent="0.25">
      <c r="B46" s="30" t="s">
        <v>75</v>
      </c>
      <c r="C46" s="44">
        <v>310750</v>
      </c>
      <c r="F46" s="30" t="s">
        <v>75</v>
      </c>
      <c r="G46" s="45">
        <v>310750</v>
      </c>
    </row>
    <row r="47" spans="2:7" x14ac:dyDescent="0.25">
      <c r="B47" s="30" t="s">
        <v>127</v>
      </c>
      <c r="C47" s="44">
        <v>256850</v>
      </c>
      <c r="F47" s="30" t="s">
        <v>127</v>
      </c>
      <c r="G47" s="45">
        <v>256850</v>
      </c>
    </row>
    <row r="48" spans="2:7" x14ac:dyDescent="0.25">
      <c r="B48" s="30" t="s">
        <v>69</v>
      </c>
      <c r="C48" s="44">
        <v>403350</v>
      </c>
      <c r="F48" s="30" t="s">
        <v>69</v>
      </c>
      <c r="G48" s="45">
        <v>403350</v>
      </c>
    </row>
    <row r="49" spans="2:7" x14ac:dyDescent="0.25">
      <c r="B49" s="30" t="s">
        <v>44</v>
      </c>
      <c r="C49" s="44">
        <v>348750</v>
      </c>
      <c r="F49" s="30" t="s">
        <v>44</v>
      </c>
      <c r="G49" s="45">
        <v>348750</v>
      </c>
    </row>
    <row r="50" spans="2:7" x14ac:dyDescent="0.25">
      <c r="B50" s="30" t="s">
        <v>114</v>
      </c>
      <c r="C50" s="44">
        <v>154600</v>
      </c>
      <c r="F50" s="30" t="s">
        <v>114</v>
      </c>
      <c r="G50" s="45">
        <v>154600</v>
      </c>
    </row>
    <row r="51" spans="2:7" x14ac:dyDescent="0.25">
      <c r="B51" s="30" t="s">
        <v>110</v>
      </c>
      <c r="C51" s="44">
        <v>205850</v>
      </c>
      <c r="F51" s="30" t="s">
        <v>110</v>
      </c>
      <c r="G51" s="45">
        <v>205850</v>
      </c>
    </row>
    <row r="52" spans="2:7" x14ac:dyDescent="0.25">
      <c r="B52" s="30" t="s">
        <v>67</v>
      </c>
      <c r="C52" s="44">
        <v>310750</v>
      </c>
      <c r="F52" s="30" t="s">
        <v>67</v>
      </c>
      <c r="G52" s="45">
        <v>310750</v>
      </c>
    </row>
    <row r="53" spans="2:7" x14ac:dyDescent="0.25">
      <c r="B53" s="30" t="s">
        <v>142</v>
      </c>
      <c r="C53" s="44">
        <v>17148250</v>
      </c>
    </row>
    <row r="54" spans="2:7" x14ac:dyDescent="0.25">
      <c r="B54" s="32"/>
    </row>
    <row r="55" spans="2:7" x14ac:dyDescent="0.25">
      <c r="B55" s="32"/>
    </row>
    <row r="56" spans="2:7" x14ac:dyDescent="0.25">
      <c r="B56" s="32"/>
    </row>
    <row r="57" spans="2:7" x14ac:dyDescent="0.25">
      <c r="B57" s="32"/>
    </row>
    <row r="58" spans="2:7" x14ac:dyDescent="0.25">
      <c r="B58" s="32"/>
    </row>
    <row r="59" spans="2:7" x14ac:dyDescent="0.25">
      <c r="B59" s="32"/>
    </row>
    <row r="60" spans="2:7" x14ac:dyDescent="0.25">
      <c r="B60" s="32"/>
    </row>
    <row r="61" spans="2:7" x14ac:dyDescent="0.25">
      <c r="B61" s="32"/>
    </row>
    <row r="62" spans="2:7" x14ac:dyDescent="0.25">
      <c r="B62" s="32"/>
    </row>
    <row r="63" spans="2:7" x14ac:dyDescent="0.25">
      <c r="B63" s="32"/>
    </row>
    <row r="64" spans="2:7" x14ac:dyDescent="0.25">
      <c r="B64" s="32"/>
    </row>
    <row r="65" spans="2:2" x14ac:dyDescent="0.25">
      <c r="B65" s="32"/>
    </row>
    <row r="66" spans="2:2" x14ac:dyDescent="0.25">
      <c r="B66" s="32"/>
    </row>
    <row r="67" spans="2:2" x14ac:dyDescent="0.25">
      <c r="B67" s="32"/>
    </row>
    <row r="68" spans="2:2" x14ac:dyDescent="0.25">
      <c r="B68" s="32"/>
    </row>
    <row r="69" spans="2:2" x14ac:dyDescent="0.25">
      <c r="B69" s="32"/>
    </row>
    <row r="70" spans="2:2" x14ac:dyDescent="0.25">
      <c r="B70" s="32"/>
    </row>
    <row r="71" spans="2:2" x14ac:dyDescent="0.25">
      <c r="B71" s="32"/>
    </row>
    <row r="72" spans="2:2" x14ac:dyDescent="0.25">
      <c r="B72" s="32"/>
    </row>
    <row r="73" spans="2:2" x14ac:dyDescent="0.25">
      <c r="B73" s="32"/>
    </row>
    <row r="74" spans="2:2" x14ac:dyDescent="0.25">
      <c r="B74" s="32"/>
    </row>
    <row r="75" spans="2:2" x14ac:dyDescent="0.25">
      <c r="B75" s="32"/>
    </row>
    <row r="76" spans="2:2" x14ac:dyDescent="0.25">
      <c r="B76" s="32"/>
    </row>
    <row r="77" spans="2:2" x14ac:dyDescent="0.25">
      <c r="B77" s="32"/>
    </row>
    <row r="78" spans="2:2" x14ac:dyDescent="0.25">
      <c r="B78" s="32"/>
    </row>
    <row r="79" spans="2:2" x14ac:dyDescent="0.25">
      <c r="B79" s="32"/>
    </row>
    <row r="80" spans="2:2" x14ac:dyDescent="0.25">
      <c r="B80" s="32"/>
    </row>
    <row r="81" spans="2:2" x14ac:dyDescent="0.25">
      <c r="B81" s="32"/>
    </row>
    <row r="82" spans="2:2" x14ac:dyDescent="0.25">
      <c r="B82" s="32"/>
    </row>
    <row r="83" spans="2:2" x14ac:dyDescent="0.25">
      <c r="B83" s="32"/>
    </row>
    <row r="84" spans="2:2" x14ac:dyDescent="0.25">
      <c r="B84" s="32"/>
    </row>
    <row r="85" spans="2:2" x14ac:dyDescent="0.25">
      <c r="B85" s="32"/>
    </row>
    <row r="86" spans="2:2" x14ac:dyDescent="0.25">
      <c r="B86" s="32"/>
    </row>
    <row r="87" spans="2:2" x14ac:dyDescent="0.25">
      <c r="B87" s="32"/>
    </row>
  </sheetData>
  <pageMargins left="0.7" right="0.7" top="0.75" bottom="0.75" header="0.3" footer="0.3"/>
  <pageSetup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showGridLines="0" topLeftCell="A4" workbookViewId="0">
      <selection activeCell="Q23" sqref="Q23"/>
    </sheetView>
  </sheetViews>
  <sheetFormatPr defaultColWidth="14.42578125" defaultRowHeight="15" customHeight="1" x14ac:dyDescent="0.25"/>
  <cols>
    <col min="1" max="2" width="8.7109375" customWidth="1"/>
    <col min="3" max="3" width="3.140625" customWidth="1"/>
    <col min="4" max="4" width="4.42578125" customWidth="1"/>
    <col min="5" max="10" width="8.7109375" customWidth="1"/>
    <col min="11" max="11" width="14.28515625" customWidth="1"/>
    <col min="12" max="12" width="3.28515625" customWidth="1"/>
    <col min="13" max="13" width="8.7109375" customWidth="1"/>
    <col min="14" max="14" width="11" customWidth="1"/>
    <col min="15" max="15" width="1.7109375" hidden="1" customWidth="1"/>
    <col min="16" max="16" width="8.7109375" customWidth="1"/>
    <col min="17" max="17" width="8.85546875" customWidth="1"/>
    <col min="18" max="18" width="3.28515625" customWidth="1"/>
    <col min="19" max="19" width="11.85546875" customWidth="1"/>
    <col min="20" max="20" width="10.42578125" customWidth="1"/>
    <col min="21" max="21" width="4.28515625" customWidth="1"/>
    <col min="22" max="22" width="12.85546875" customWidth="1"/>
    <col min="23" max="23" width="13.140625" customWidth="1"/>
    <col min="24" max="26" width="8.7109375" customWidth="1"/>
  </cols>
  <sheetData>
    <row r="1" spans="1:26" ht="7.5" customHeight="1" x14ac:dyDescent="0.25">
      <c r="A1" s="18"/>
      <c r="B1" s="18"/>
      <c r="C1" s="18"/>
      <c r="D1" s="18"/>
      <c r="E1" s="18"/>
      <c r="F1" s="18"/>
      <c r="G1" s="18"/>
      <c r="H1" s="18"/>
      <c r="I1" s="18"/>
      <c r="J1" s="18"/>
      <c r="K1" s="18"/>
      <c r="L1" s="18"/>
      <c r="M1" s="18"/>
      <c r="N1" s="18"/>
      <c r="O1" s="18"/>
      <c r="P1" s="18"/>
      <c r="Q1" s="18"/>
      <c r="R1" s="18"/>
      <c r="S1" s="18"/>
      <c r="T1" s="18"/>
      <c r="U1" s="18"/>
      <c r="V1" s="18"/>
      <c r="W1" s="18"/>
      <c r="X1" s="18"/>
      <c r="Y1" s="18"/>
      <c r="Z1" s="18"/>
    </row>
    <row r="2" spans="1:26" ht="33" customHeight="1" x14ac:dyDescent="0.3">
      <c r="A2" s="18"/>
      <c r="B2" s="18"/>
      <c r="C2" s="18"/>
      <c r="D2" s="34" t="s">
        <v>131</v>
      </c>
      <c r="E2" s="35"/>
      <c r="F2" s="35"/>
      <c r="G2" s="35"/>
      <c r="H2" s="35"/>
      <c r="I2" s="35"/>
      <c r="J2" s="35"/>
      <c r="K2" s="35"/>
      <c r="L2" s="19"/>
      <c r="M2" s="36" t="s">
        <v>11</v>
      </c>
      <c r="N2" s="37"/>
      <c r="O2" s="20"/>
      <c r="P2" s="36" t="s">
        <v>138</v>
      </c>
      <c r="Q2" s="37"/>
      <c r="R2" s="20"/>
      <c r="S2" s="38" t="s">
        <v>139</v>
      </c>
      <c r="T2" s="35"/>
      <c r="U2" s="21"/>
      <c r="V2" s="38" t="s">
        <v>140</v>
      </c>
      <c r="W2" s="35"/>
      <c r="X2" s="20"/>
      <c r="Y2" s="18"/>
      <c r="Z2" s="18"/>
    </row>
    <row r="3" spans="1:26" ht="33" customHeight="1" x14ac:dyDescent="0.25">
      <c r="A3" s="22"/>
      <c r="B3" s="22"/>
      <c r="C3" s="19"/>
      <c r="D3" s="35"/>
      <c r="E3" s="35"/>
      <c r="F3" s="35"/>
      <c r="G3" s="35"/>
      <c r="H3" s="35"/>
      <c r="I3" s="35"/>
      <c r="J3" s="35"/>
      <c r="K3" s="35"/>
      <c r="L3" s="19"/>
      <c r="M3" s="39">
        <f>GETPIVOTDATA("Sum of Total Sales",'PIVOT TABLE 1,2&amp;3'!$A$3)</f>
        <v>8684027.5</v>
      </c>
      <c r="N3" s="40"/>
      <c r="O3" s="23"/>
      <c r="P3" s="41">
        <f>GETPIVOTDATA("Sum of Units Sold",'PIVOT TABLE 1,2&amp;3'!$A$3)</f>
        <v>17148250</v>
      </c>
      <c r="Q3" s="40"/>
      <c r="R3" s="23"/>
      <c r="S3" s="39">
        <f>GETPIVOTDATA("Sum of Operating Profit",'PIVOT TABLE 1,2&amp;3'!$A$3)</f>
        <v>3173631.875</v>
      </c>
      <c r="T3" s="40"/>
      <c r="U3" s="22"/>
      <c r="V3" s="42">
        <f>GETPIVOTDATA("Average of Operating Margin",'PIVOT TABLE 1,2&amp;3'!$A$3)</f>
        <v>0.36310442386830921</v>
      </c>
      <c r="W3" s="40"/>
      <c r="X3" s="23"/>
      <c r="Y3" s="22"/>
      <c r="Z3" s="22"/>
    </row>
    <row r="4" spans="1:26" ht="7.5" customHeight="1" x14ac:dyDescent="0.25">
      <c r="A4" s="24"/>
      <c r="B4" s="24"/>
      <c r="C4" s="24"/>
      <c r="D4" s="24"/>
      <c r="E4" s="24"/>
      <c r="F4" s="24"/>
      <c r="G4" s="24"/>
      <c r="H4" s="24"/>
      <c r="I4" s="24"/>
      <c r="J4" s="24"/>
      <c r="K4" s="24"/>
      <c r="L4" s="24"/>
      <c r="M4" s="24"/>
      <c r="N4" s="24"/>
      <c r="O4" s="24"/>
      <c r="P4" s="24"/>
      <c r="Q4" s="24"/>
      <c r="R4" s="24"/>
      <c r="S4" s="24"/>
      <c r="T4" s="24"/>
      <c r="U4" s="24"/>
      <c r="V4" s="24"/>
      <c r="W4" s="24"/>
      <c r="X4" s="24"/>
      <c r="Y4" s="24"/>
      <c r="Z4" s="24"/>
    </row>
    <row r="5" spans="1:26" ht="6.75" customHeight="1" x14ac:dyDescent="0.25">
      <c r="A5" s="25"/>
      <c r="B5" s="25"/>
      <c r="C5" s="25"/>
      <c r="D5" s="25"/>
      <c r="E5" s="25"/>
      <c r="F5" s="25"/>
      <c r="G5" s="25"/>
      <c r="H5" s="25"/>
      <c r="I5" s="25"/>
      <c r="J5" s="25"/>
      <c r="K5" s="25"/>
      <c r="L5" s="25"/>
      <c r="M5" s="25"/>
      <c r="N5" s="25"/>
      <c r="O5" s="25"/>
      <c r="P5" s="25"/>
      <c r="Q5" s="25"/>
      <c r="R5" s="25"/>
      <c r="S5" s="25"/>
      <c r="T5" s="25"/>
      <c r="U5" s="25"/>
      <c r="V5" s="25"/>
      <c r="W5" s="25"/>
      <c r="X5" s="25"/>
      <c r="Y5" s="25"/>
      <c r="Z5" s="25"/>
    </row>
    <row r="6" spans="1:26" x14ac:dyDescent="0.25">
      <c r="A6" s="25"/>
      <c r="B6" s="25"/>
      <c r="C6" s="25"/>
      <c r="D6" s="25"/>
      <c r="E6" s="25"/>
      <c r="F6" s="25"/>
      <c r="G6" s="25"/>
      <c r="H6" s="25"/>
      <c r="I6" s="25"/>
      <c r="J6" s="25"/>
      <c r="K6" s="25"/>
      <c r="L6" s="25"/>
      <c r="M6" s="25"/>
      <c r="N6" s="25"/>
      <c r="O6" s="25"/>
      <c r="P6" s="25"/>
      <c r="Q6" s="25"/>
      <c r="R6" s="25"/>
      <c r="S6" s="25"/>
      <c r="T6" s="25"/>
      <c r="U6" s="25"/>
      <c r="V6" s="25"/>
      <c r="W6" s="25"/>
      <c r="X6" s="25"/>
      <c r="Y6" s="25"/>
      <c r="Z6" s="25"/>
    </row>
    <row r="7" spans="1:26" x14ac:dyDescent="0.25">
      <c r="A7" s="25"/>
      <c r="B7" s="25"/>
      <c r="C7" s="25"/>
      <c r="D7" s="25"/>
      <c r="E7" s="25"/>
      <c r="F7" s="25"/>
      <c r="G7" s="25"/>
      <c r="H7" s="25"/>
      <c r="I7" s="25"/>
      <c r="J7" s="25"/>
      <c r="K7" s="25"/>
      <c r="L7" s="25"/>
      <c r="M7" s="25"/>
      <c r="N7" s="25"/>
      <c r="O7" s="25"/>
      <c r="P7" s="25"/>
      <c r="Q7" s="25"/>
      <c r="R7" s="25"/>
      <c r="S7" s="25"/>
      <c r="T7" s="25"/>
      <c r="U7" s="25"/>
      <c r="V7" s="25"/>
      <c r="W7" s="25"/>
      <c r="X7" s="25"/>
      <c r="Y7" s="25"/>
      <c r="Z7" s="25"/>
    </row>
    <row r="8" spans="1:26" x14ac:dyDescent="0.25">
      <c r="A8" s="25"/>
      <c r="B8" s="25"/>
      <c r="C8" s="25"/>
      <c r="D8" s="25"/>
      <c r="E8" s="25"/>
      <c r="F8" s="25"/>
      <c r="G8" s="25"/>
      <c r="H8" s="25"/>
      <c r="I8" s="25"/>
      <c r="J8" s="25"/>
      <c r="K8" s="25"/>
      <c r="L8" s="25"/>
      <c r="M8" s="25"/>
      <c r="N8" s="25"/>
      <c r="O8" s="25"/>
      <c r="P8" s="25"/>
      <c r="Q8" s="25"/>
      <c r="R8" s="25"/>
      <c r="S8" s="25"/>
      <c r="T8" s="25"/>
      <c r="U8" s="25"/>
      <c r="V8" s="25"/>
      <c r="W8" s="25"/>
      <c r="X8" s="25"/>
      <c r="Y8" s="25"/>
      <c r="Z8" s="25"/>
    </row>
    <row r="9" spans="1:26" x14ac:dyDescent="0.25">
      <c r="A9" s="25"/>
      <c r="B9" s="25"/>
      <c r="C9" s="25"/>
      <c r="D9" s="25"/>
      <c r="E9" s="25"/>
      <c r="F9" s="25"/>
      <c r="G9" s="25"/>
      <c r="H9" s="25"/>
      <c r="I9" s="25"/>
      <c r="J9" s="25"/>
      <c r="K9" s="25"/>
      <c r="L9" s="25"/>
      <c r="M9" s="25"/>
      <c r="N9" s="25"/>
      <c r="O9" s="25"/>
      <c r="P9" s="25"/>
      <c r="Q9" s="25"/>
      <c r="R9" s="25"/>
      <c r="S9" s="25"/>
      <c r="T9" s="25"/>
      <c r="U9" s="25"/>
      <c r="V9" s="25"/>
      <c r="W9" s="25"/>
      <c r="X9" s="25"/>
      <c r="Y9" s="25"/>
      <c r="Z9" s="25"/>
    </row>
    <row r="10" spans="1:26" x14ac:dyDescent="0.25">
      <c r="A10" s="25"/>
      <c r="B10" s="25"/>
      <c r="C10" s="25"/>
      <c r="D10" s="25"/>
      <c r="E10" s="25"/>
      <c r="F10" s="25"/>
      <c r="G10" s="25"/>
      <c r="H10" s="25"/>
      <c r="I10" s="25"/>
      <c r="J10" s="25"/>
      <c r="K10" s="25"/>
      <c r="L10" s="25"/>
      <c r="M10" s="25"/>
      <c r="N10" s="25"/>
      <c r="O10" s="25"/>
      <c r="P10" s="25"/>
      <c r="Q10" s="25"/>
      <c r="R10" s="25"/>
      <c r="S10" s="25"/>
      <c r="T10" s="25"/>
      <c r="U10" s="25"/>
      <c r="V10" s="25"/>
      <c r="W10" s="25"/>
      <c r="X10" s="25"/>
      <c r="Y10" s="25"/>
      <c r="Z10" s="25"/>
    </row>
    <row r="11" spans="1:26" x14ac:dyDescent="0.25">
      <c r="A11" s="25"/>
      <c r="B11" s="25"/>
      <c r="C11" s="25"/>
      <c r="D11" s="25"/>
      <c r="E11" s="25"/>
      <c r="F11" s="25"/>
      <c r="G11" s="25"/>
      <c r="H11" s="25"/>
      <c r="I11" s="25"/>
      <c r="J11" s="25"/>
      <c r="K11" s="25"/>
      <c r="L11" s="25"/>
      <c r="M11" s="25"/>
      <c r="N11" s="25"/>
      <c r="O11" s="25"/>
      <c r="P11" s="25"/>
      <c r="Q11" s="25"/>
      <c r="R11" s="25"/>
      <c r="S11" s="25"/>
      <c r="T11" s="25"/>
      <c r="U11" s="25"/>
      <c r="V11" s="25"/>
      <c r="W11" s="25"/>
      <c r="X11" s="25"/>
      <c r="Y11" s="25"/>
      <c r="Z11" s="25"/>
    </row>
    <row r="12" spans="1:26" x14ac:dyDescent="0.25">
      <c r="A12" s="25"/>
      <c r="B12" s="25"/>
      <c r="C12" s="25"/>
      <c r="D12" s="25"/>
      <c r="E12" s="25"/>
      <c r="F12" s="25"/>
      <c r="G12" s="25"/>
      <c r="H12" s="25"/>
      <c r="I12" s="25"/>
      <c r="J12" s="25"/>
      <c r="K12" s="25"/>
      <c r="L12" s="25"/>
      <c r="M12" s="25"/>
      <c r="N12" s="25"/>
      <c r="O12" s="25"/>
      <c r="P12" s="25"/>
      <c r="Q12" s="25"/>
      <c r="R12" s="25"/>
      <c r="S12" s="25"/>
      <c r="T12" s="25"/>
      <c r="U12" s="25"/>
      <c r="V12" s="25"/>
      <c r="W12" s="25"/>
      <c r="X12" s="25"/>
      <c r="Y12" s="25"/>
      <c r="Z12" s="25"/>
    </row>
    <row r="13" spans="1:26" x14ac:dyDescent="0.25">
      <c r="A13" s="25"/>
      <c r="B13" s="25"/>
      <c r="C13" s="25"/>
      <c r="D13" s="25"/>
      <c r="E13" s="25"/>
      <c r="F13" s="25"/>
      <c r="G13" s="25"/>
      <c r="H13" s="25"/>
      <c r="I13" s="25"/>
      <c r="J13" s="25"/>
      <c r="K13" s="25"/>
      <c r="L13" s="25"/>
      <c r="M13" s="25"/>
      <c r="N13" s="25"/>
      <c r="O13" s="25"/>
      <c r="P13" s="25"/>
      <c r="Q13" s="25"/>
      <c r="R13" s="25"/>
      <c r="S13" s="25"/>
      <c r="T13" s="25"/>
      <c r="U13" s="25"/>
      <c r="V13" s="25"/>
      <c r="W13" s="25"/>
      <c r="X13" s="25"/>
      <c r="Y13" s="25"/>
      <c r="Z13" s="25"/>
    </row>
    <row r="14" spans="1:26" x14ac:dyDescent="0.25">
      <c r="A14" s="25"/>
      <c r="B14" s="25"/>
      <c r="C14" s="25"/>
      <c r="D14" s="25"/>
      <c r="E14" s="25"/>
      <c r="F14" s="25"/>
      <c r="G14" s="25"/>
      <c r="H14" s="25"/>
      <c r="I14" s="25"/>
      <c r="J14" s="25"/>
      <c r="K14" s="25"/>
      <c r="L14" s="25"/>
      <c r="M14" s="25"/>
      <c r="N14" s="25"/>
      <c r="O14" s="25"/>
      <c r="P14" s="25"/>
      <c r="Q14" s="25"/>
      <c r="R14" s="25"/>
      <c r="S14" s="25"/>
      <c r="T14" s="25"/>
      <c r="U14" s="25"/>
      <c r="V14" s="25"/>
      <c r="W14" s="25"/>
      <c r="X14" s="25"/>
      <c r="Y14" s="25"/>
      <c r="Z14" s="25"/>
    </row>
    <row r="15" spans="1:26" x14ac:dyDescent="0.25">
      <c r="A15" s="25"/>
      <c r="B15" s="25"/>
      <c r="C15" s="25"/>
      <c r="D15" s="25"/>
      <c r="E15" s="25"/>
      <c r="F15" s="25"/>
      <c r="G15" s="25"/>
      <c r="H15" s="25"/>
      <c r="I15" s="25"/>
      <c r="J15" s="25"/>
      <c r="K15" s="25"/>
      <c r="L15" s="25"/>
      <c r="M15" s="25"/>
      <c r="N15" s="25"/>
      <c r="O15" s="25"/>
      <c r="P15" s="25"/>
      <c r="Q15" s="25"/>
      <c r="R15" s="25"/>
      <c r="S15" s="25"/>
      <c r="T15" s="25"/>
      <c r="U15" s="25"/>
      <c r="V15" s="25"/>
      <c r="W15" s="25"/>
      <c r="X15" s="25"/>
      <c r="Y15" s="25"/>
      <c r="Z15" s="25"/>
    </row>
    <row r="16" spans="1:26" x14ac:dyDescent="0.25">
      <c r="A16" s="25"/>
      <c r="B16" s="25"/>
      <c r="C16" s="25"/>
      <c r="D16" s="25"/>
      <c r="E16" s="25"/>
      <c r="F16" s="25"/>
      <c r="G16" s="25"/>
      <c r="H16" s="25"/>
      <c r="I16" s="25"/>
      <c r="J16" s="25"/>
      <c r="K16" s="25"/>
      <c r="L16" s="25"/>
      <c r="M16" s="25"/>
      <c r="N16" s="25"/>
      <c r="O16" s="25"/>
      <c r="P16" s="25"/>
      <c r="Q16" s="25"/>
      <c r="R16" s="25"/>
      <c r="S16" s="25"/>
      <c r="T16" s="25"/>
      <c r="U16" s="25"/>
      <c r="V16" s="25"/>
      <c r="W16" s="25"/>
      <c r="X16" s="25"/>
      <c r="Y16" s="25"/>
      <c r="Z16" s="25"/>
    </row>
    <row r="17" spans="1:26" x14ac:dyDescent="0.25">
      <c r="A17" s="25"/>
      <c r="B17" s="25"/>
      <c r="C17" s="25"/>
      <c r="D17" s="25"/>
      <c r="E17" s="25"/>
      <c r="F17" s="25"/>
      <c r="G17" s="25"/>
      <c r="H17" s="25"/>
      <c r="I17" s="25"/>
      <c r="J17" s="25"/>
      <c r="K17" s="25"/>
      <c r="L17" s="25"/>
      <c r="M17" s="25"/>
      <c r="N17" s="25"/>
      <c r="O17" s="25"/>
      <c r="P17" s="25"/>
      <c r="Q17" s="25"/>
      <c r="R17" s="25"/>
      <c r="S17" s="25"/>
      <c r="T17" s="25"/>
      <c r="U17" s="25"/>
      <c r="V17" s="25"/>
      <c r="W17" s="25"/>
      <c r="X17" s="25"/>
      <c r="Y17" s="25"/>
      <c r="Z17" s="25"/>
    </row>
    <row r="18" spans="1:26" x14ac:dyDescent="0.25">
      <c r="A18" s="25"/>
      <c r="B18" s="25"/>
      <c r="C18" s="25"/>
      <c r="D18" s="25"/>
      <c r="E18" s="25"/>
      <c r="F18" s="25"/>
      <c r="G18" s="25"/>
      <c r="H18" s="25"/>
      <c r="I18" s="25"/>
      <c r="J18" s="25"/>
      <c r="K18" s="25"/>
      <c r="L18" s="25"/>
      <c r="M18" s="25"/>
      <c r="N18" s="25"/>
      <c r="O18" s="25"/>
      <c r="P18" s="25"/>
      <c r="Q18" s="25"/>
      <c r="R18" s="25"/>
      <c r="S18" s="25"/>
      <c r="T18" s="25"/>
      <c r="U18" s="25"/>
      <c r="V18" s="25"/>
      <c r="W18" s="25"/>
      <c r="X18" s="25"/>
      <c r="Y18" s="25"/>
      <c r="Z18" s="25"/>
    </row>
    <row r="19" spans="1:26" x14ac:dyDescent="0.25">
      <c r="A19" s="25"/>
      <c r="B19" s="25"/>
      <c r="C19" s="25"/>
      <c r="D19" s="25"/>
      <c r="E19" s="25"/>
      <c r="F19" s="25"/>
      <c r="G19" s="25"/>
      <c r="H19" s="25"/>
      <c r="I19" s="25"/>
      <c r="J19" s="25"/>
      <c r="K19" s="25"/>
      <c r="L19" s="25"/>
      <c r="M19" s="25"/>
      <c r="N19" s="25"/>
      <c r="O19" s="25"/>
      <c r="P19" s="25"/>
      <c r="Q19" s="25"/>
      <c r="R19" s="25"/>
      <c r="S19" s="25"/>
      <c r="T19" s="25"/>
      <c r="U19" s="25"/>
      <c r="V19" s="25"/>
      <c r="W19" s="25"/>
      <c r="X19" s="25"/>
      <c r="Y19" s="25"/>
      <c r="Z19" s="25"/>
    </row>
    <row r="20" spans="1:26" x14ac:dyDescent="0.25">
      <c r="A20" s="25"/>
      <c r="B20" s="25"/>
      <c r="C20" s="25"/>
      <c r="D20" s="25"/>
      <c r="E20" s="25"/>
      <c r="F20" s="25"/>
      <c r="G20" s="25"/>
      <c r="H20" s="25"/>
      <c r="I20" s="25"/>
      <c r="J20" s="25"/>
      <c r="K20" s="25"/>
      <c r="L20" s="25"/>
      <c r="M20" s="25"/>
      <c r="N20" s="25"/>
      <c r="O20" s="25"/>
      <c r="P20" s="25"/>
      <c r="Q20" s="25"/>
      <c r="R20" s="25"/>
      <c r="S20" s="25"/>
      <c r="T20" s="25"/>
      <c r="U20" s="25"/>
      <c r="V20" s="25"/>
      <c r="W20" s="25"/>
      <c r="X20" s="25"/>
      <c r="Y20" s="25"/>
      <c r="Z20" s="25"/>
    </row>
    <row r="21" spans="1:26" ht="15.75" customHeight="1" x14ac:dyDescent="0.25">
      <c r="A21" s="25"/>
      <c r="B21" s="25"/>
      <c r="C21" s="25"/>
      <c r="D21" s="25"/>
      <c r="E21" s="25"/>
      <c r="F21" s="25"/>
      <c r="G21" s="25"/>
      <c r="H21" s="25"/>
      <c r="I21" s="25"/>
      <c r="J21" s="25"/>
      <c r="K21" s="25"/>
      <c r="L21" s="25"/>
      <c r="M21" s="25"/>
      <c r="N21" s="25"/>
      <c r="O21" s="25"/>
      <c r="P21" s="25"/>
      <c r="Q21" s="25"/>
      <c r="R21" s="25"/>
      <c r="S21" s="25"/>
      <c r="T21" s="25"/>
      <c r="U21" s="25"/>
      <c r="V21" s="25"/>
      <c r="W21" s="25"/>
      <c r="X21" s="25"/>
      <c r="Y21" s="25"/>
      <c r="Z21" s="25"/>
    </row>
    <row r="22" spans="1:26" ht="15.75" customHeight="1" x14ac:dyDescent="0.25">
      <c r="A22" s="25"/>
      <c r="B22" s="25"/>
      <c r="C22" s="25"/>
      <c r="D22" s="25"/>
      <c r="E22" s="25"/>
      <c r="F22" s="25"/>
      <c r="G22" s="25"/>
      <c r="H22" s="25"/>
      <c r="I22" s="25"/>
      <c r="J22" s="25"/>
      <c r="K22" s="25"/>
      <c r="L22" s="25"/>
      <c r="M22" s="25"/>
      <c r="N22" s="25"/>
      <c r="O22" s="25"/>
      <c r="P22" s="25"/>
      <c r="Q22" s="25" t="s">
        <v>155</v>
      </c>
      <c r="R22" s="25"/>
      <c r="S22" s="25"/>
      <c r="T22" s="25"/>
      <c r="U22" s="25"/>
      <c r="V22" s="25"/>
      <c r="W22" s="25"/>
      <c r="X22" s="25"/>
      <c r="Y22" s="25"/>
      <c r="Z22" s="25"/>
    </row>
    <row r="23" spans="1:26" ht="15.75" customHeight="1" x14ac:dyDescent="0.25">
      <c r="A23" s="25"/>
      <c r="B23" s="25"/>
      <c r="C23" s="25"/>
      <c r="D23" s="25"/>
      <c r="E23" s="25"/>
      <c r="F23" s="25"/>
      <c r="G23" s="25"/>
      <c r="H23" s="25"/>
      <c r="I23" s="25"/>
      <c r="J23" s="25"/>
      <c r="K23" s="25"/>
      <c r="L23" s="25"/>
      <c r="M23" s="25"/>
      <c r="N23" s="25"/>
      <c r="O23" s="25"/>
      <c r="P23" s="25"/>
      <c r="Q23" s="25"/>
      <c r="R23" s="25"/>
      <c r="S23" s="25"/>
      <c r="T23" s="25"/>
      <c r="U23" s="25"/>
      <c r="V23" s="25"/>
      <c r="W23" s="25"/>
      <c r="X23" s="25"/>
      <c r="Y23" s="25"/>
      <c r="Z23" s="25"/>
    </row>
    <row r="24" spans="1:26" ht="15.75" customHeight="1" x14ac:dyDescent="0.25">
      <c r="A24" s="25"/>
      <c r="B24" s="25"/>
      <c r="C24" s="25"/>
      <c r="D24" s="25"/>
      <c r="E24" s="25"/>
      <c r="F24" s="25"/>
      <c r="G24" s="25"/>
      <c r="H24" s="25"/>
      <c r="I24" s="25"/>
      <c r="J24" s="25"/>
      <c r="K24" s="25"/>
      <c r="L24" s="25"/>
      <c r="M24" s="25"/>
      <c r="N24" s="25"/>
      <c r="O24" s="25"/>
      <c r="P24" s="25"/>
      <c r="Q24" s="25"/>
      <c r="R24" s="25"/>
      <c r="S24" s="25"/>
      <c r="T24" s="25"/>
      <c r="U24" s="25"/>
      <c r="V24" s="25"/>
      <c r="W24" s="25"/>
      <c r="X24" s="25"/>
      <c r="Y24" s="25"/>
      <c r="Z24" s="25"/>
    </row>
    <row r="25" spans="1:26" ht="15.75" customHeight="1" x14ac:dyDescent="0.25">
      <c r="A25" s="25"/>
      <c r="B25" s="25"/>
      <c r="C25" s="25"/>
      <c r="D25" s="25"/>
      <c r="E25" s="25"/>
      <c r="F25" s="25"/>
      <c r="G25" s="25"/>
      <c r="H25" s="25"/>
      <c r="I25" s="25"/>
      <c r="J25" s="25"/>
      <c r="K25" s="25"/>
      <c r="L25" s="25"/>
      <c r="M25" s="25"/>
      <c r="N25" s="25"/>
      <c r="O25" s="25"/>
      <c r="P25" s="25"/>
      <c r="Q25" s="25"/>
      <c r="R25" s="25"/>
      <c r="S25" s="25"/>
      <c r="T25" s="25"/>
      <c r="U25" s="25"/>
      <c r="V25" s="25"/>
      <c r="W25" s="25"/>
      <c r="X25" s="25"/>
      <c r="Y25" s="25"/>
      <c r="Z25" s="25"/>
    </row>
    <row r="26" spans="1:26" ht="15.75" customHeight="1" x14ac:dyDescent="0.25">
      <c r="A26" s="25"/>
      <c r="B26" s="25"/>
      <c r="C26" s="25"/>
      <c r="D26" s="25"/>
      <c r="E26" s="25"/>
      <c r="F26" s="25"/>
      <c r="G26" s="25"/>
      <c r="H26" s="25"/>
      <c r="I26" s="25"/>
      <c r="J26" s="25"/>
      <c r="K26" s="25"/>
      <c r="L26" s="25"/>
      <c r="M26" s="25"/>
      <c r="N26" s="25"/>
      <c r="O26" s="25"/>
      <c r="P26" s="25"/>
      <c r="Q26" s="25"/>
      <c r="R26" s="25"/>
      <c r="S26" s="25"/>
      <c r="T26" s="25"/>
      <c r="U26" s="25"/>
      <c r="V26" s="25"/>
      <c r="W26" s="25"/>
      <c r="X26" s="25"/>
      <c r="Y26" s="25"/>
      <c r="Z26" s="25"/>
    </row>
    <row r="27" spans="1:26" ht="15.75" customHeight="1" x14ac:dyDescent="0.25">
      <c r="A27" s="25"/>
      <c r="B27" s="25"/>
      <c r="C27" s="25"/>
      <c r="D27" s="25"/>
      <c r="E27" s="25"/>
      <c r="F27" s="25"/>
      <c r="G27" s="25"/>
      <c r="H27" s="25"/>
      <c r="I27" s="25"/>
      <c r="J27" s="25"/>
      <c r="K27" s="25"/>
      <c r="L27" s="25"/>
      <c r="M27" s="25"/>
      <c r="N27" s="25"/>
      <c r="O27" s="25"/>
      <c r="P27" s="25"/>
      <c r="Q27" s="25"/>
      <c r="R27" s="25"/>
      <c r="S27" s="25"/>
      <c r="T27" s="25"/>
      <c r="U27" s="25"/>
      <c r="V27" s="25"/>
      <c r="W27" s="25"/>
      <c r="X27" s="25"/>
      <c r="Y27" s="25"/>
      <c r="Z27" s="25"/>
    </row>
    <row r="28" spans="1:26" ht="15.75" customHeight="1" x14ac:dyDescent="0.25">
      <c r="A28" s="25"/>
      <c r="B28" s="25"/>
      <c r="C28" s="25"/>
      <c r="D28" s="25"/>
      <c r="E28" s="25"/>
      <c r="F28" s="25"/>
      <c r="G28" s="25"/>
      <c r="H28" s="25"/>
      <c r="I28" s="25"/>
      <c r="J28" s="25"/>
      <c r="K28" s="25"/>
      <c r="L28" s="25"/>
      <c r="M28" s="25"/>
      <c r="N28" s="25"/>
      <c r="O28" s="25"/>
      <c r="P28" s="25"/>
      <c r="Q28" s="25"/>
      <c r="R28" s="25"/>
      <c r="S28" s="25"/>
      <c r="T28" s="25"/>
      <c r="U28" s="25"/>
      <c r="V28" s="25"/>
      <c r="W28" s="25"/>
      <c r="X28" s="25"/>
      <c r="Y28" s="25"/>
      <c r="Z28" s="25"/>
    </row>
    <row r="29" spans="1:26" ht="15.75" customHeight="1" x14ac:dyDescent="0.25">
      <c r="A29" s="25"/>
      <c r="B29" s="25"/>
      <c r="C29" s="25"/>
      <c r="D29" s="25"/>
      <c r="E29" s="25"/>
      <c r="F29" s="25"/>
      <c r="G29" s="25"/>
      <c r="H29" s="25"/>
      <c r="I29" s="25"/>
      <c r="J29" s="25"/>
      <c r="K29" s="25"/>
      <c r="L29" s="25"/>
      <c r="M29" s="25"/>
      <c r="N29" s="25"/>
      <c r="O29" s="25"/>
      <c r="P29" s="25"/>
      <c r="Q29" s="25"/>
      <c r="R29" s="25"/>
      <c r="S29" s="25"/>
      <c r="T29" s="25"/>
      <c r="U29" s="25"/>
      <c r="V29" s="25"/>
      <c r="W29" s="25"/>
      <c r="X29" s="25"/>
      <c r="Y29" s="25"/>
      <c r="Z29" s="25"/>
    </row>
    <row r="30" spans="1:26" ht="15.75" customHeight="1" x14ac:dyDescent="0.25">
      <c r="A30" s="25"/>
      <c r="B30" s="25"/>
      <c r="C30" s="25"/>
      <c r="D30" s="25"/>
      <c r="E30" s="25"/>
      <c r="F30" s="25"/>
      <c r="G30" s="25"/>
      <c r="H30" s="25"/>
      <c r="I30" s="25"/>
      <c r="J30" s="25"/>
      <c r="K30" s="25"/>
      <c r="L30" s="25"/>
      <c r="M30" s="25"/>
      <c r="N30" s="25"/>
      <c r="O30" s="25"/>
      <c r="P30" s="25"/>
      <c r="Q30" s="25"/>
      <c r="R30" s="25"/>
      <c r="S30" s="25"/>
      <c r="T30" s="25"/>
      <c r="U30" s="25"/>
      <c r="V30" s="25"/>
      <c r="W30" s="25"/>
      <c r="X30" s="25"/>
      <c r="Y30" s="25"/>
      <c r="Z30" s="25"/>
    </row>
    <row r="31" spans="1:26" ht="15.75" customHeight="1" x14ac:dyDescent="0.25">
      <c r="A31" s="25"/>
      <c r="B31" s="25"/>
      <c r="C31" s="25"/>
      <c r="D31" s="25"/>
      <c r="E31" s="25"/>
      <c r="F31" s="25"/>
      <c r="G31" s="25"/>
      <c r="H31" s="25"/>
      <c r="I31" s="25"/>
      <c r="J31" s="25"/>
      <c r="K31" s="25"/>
      <c r="L31" s="25"/>
      <c r="M31" s="25"/>
      <c r="N31" s="25"/>
      <c r="O31" s="25"/>
      <c r="P31" s="25"/>
      <c r="Q31" s="25"/>
      <c r="R31" s="25"/>
      <c r="S31" s="25"/>
      <c r="T31" s="25"/>
      <c r="U31" s="25"/>
      <c r="V31" s="25"/>
      <c r="W31" s="25"/>
      <c r="X31" s="25"/>
      <c r="Y31" s="25"/>
      <c r="Z31" s="25"/>
    </row>
    <row r="32" spans="1:26" ht="15.75" customHeight="1" x14ac:dyDescent="0.25">
      <c r="A32" s="25"/>
      <c r="B32" s="25"/>
      <c r="C32" s="25"/>
      <c r="D32" s="25"/>
      <c r="E32" s="25"/>
      <c r="F32" s="25"/>
      <c r="G32" s="25"/>
      <c r="H32" s="25"/>
      <c r="I32" s="25"/>
      <c r="J32" s="25"/>
      <c r="K32" s="25"/>
      <c r="L32" s="25"/>
      <c r="M32" s="25"/>
      <c r="N32" s="25"/>
      <c r="O32" s="25"/>
      <c r="P32" s="25"/>
      <c r="Q32" s="25"/>
      <c r="R32" s="25"/>
      <c r="S32" s="25"/>
      <c r="T32" s="25"/>
      <c r="U32" s="25"/>
      <c r="V32" s="25"/>
      <c r="W32" s="25"/>
      <c r="X32" s="25"/>
      <c r="Y32" s="25"/>
      <c r="Z32" s="25"/>
    </row>
    <row r="33" spans="1:26" ht="15.75" customHeight="1" x14ac:dyDescent="0.25">
      <c r="A33" s="25"/>
      <c r="B33" s="25"/>
      <c r="C33" s="25"/>
      <c r="D33" s="25"/>
      <c r="E33" s="25"/>
      <c r="F33" s="25"/>
      <c r="G33" s="25"/>
      <c r="H33" s="25"/>
      <c r="I33" s="25"/>
      <c r="J33" s="25"/>
      <c r="K33" s="25"/>
      <c r="L33" s="25"/>
      <c r="M33" s="25"/>
      <c r="N33" s="25"/>
      <c r="O33" s="25"/>
      <c r="P33" s="25"/>
      <c r="Q33" s="25"/>
      <c r="R33" s="25"/>
      <c r="S33" s="25"/>
      <c r="T33" s="25"/>
      <c r="U33" s="25"/>
      <c r="V33" s="25"/>
      <c r="W33" s="25"/>
      <c r="X33" s="25"/>
      <c r="Y33" s="25"/>
      <c r="Z33" s="25"/>
    </row>
    <row r="34" spans="1:26" ht="15.75" customHeight="1" x14ac:dyDescent="0.25">
      <c r="A34" s="25"/>
      <c r="B34" s="25"/>
      <c r="C34" s="25"/>
      <c r="D34" s="25"/>
      <c r="E34" s="25"/>
      <c r="F34" s="25"/>
      <c r="G34" s="25"/>
      <c r="H34" s="25"/>
      <c r="I34" s="25"/>
      <c r="J34" s="25"/>
      <c r="K34" s="25"/>
      <c r="L34" s="25"/>
      <c r="M34" s="25"/>
      <c r="N34" s="25"/>
      <c r="O34" s="25"/>
      <c r="P34" s="25"/>
      <c r="Q34" s="25"/>
      <c r="R34" s="25"/>
      <c r="S34" s="25"/>
      <c r="T34" s="25"/>
      <c r="U34" s="25"/>
      <c r="V34" s="25"/>
      <c r="W34" s="25"/>
      <c r="X34" s="25"/>
      <c r="Y34" s="25"/>
      <c r="Z34" s="25"/>
    </row>
    <row r="35" spans="1:26" ht="15.75" customHeight="1" x14ac:dyDescent="0.25">
      <c r="A35" s="25"/>
      <c r="B35" s="25"/>
      <c r="C35" s="25"/>
      <c r="D35" s="25"/>
      <c r="E35" s="25"/>
      <c r="F35" s="25"/>
      <c r="G35" s="25"/>
      <c r="H35" s="25"/>
      <c r="I35" s="25"/>
      <c r="J35" s="25"/>
      <c r="K35" s="25"/>
      <c r="L35" s="25"/>
      <c r="M35" s="25"/>
      <c r="N35" s="25"/>
      <c r="O35" s="25"/>
      <c r="P35" s="25"/>
      <c r="Q35" s="25"/>
      <c r="R35" s="25"/>
      <c r="S35" s="25"/>
      <c r="T35" s="25"/>
      <c r="U35" s="25"/>
      <c r="V35" s="25"/>
      <c r="W35" s="25"/>
      <c r="X35" s="25"/>
      <c r="Y35" s="25"/>
      <c r="Z35" s="25"/>
    </row>
    <row r="36" spans="1:26" ht="15.75" customHeight="1" x14ac:dyDescent="0.25">
      <c r="A36" s="25"/>
      <c r="B36" s="25"/>
      <c r="C36" s="25"/>
      <c r="D36" s="25"/>
      <c r="E36" s="25"/>
      <c r="F36" s="25"/>
      <c r="G36" s="25"/>
      <c r="H36" s="25"/>
      <c r="I36" s="25"/>
      <c r="J36" s="25"/>
      <c r="K36" s="25"/>
      <c r="L36" s="25"/>
      <c r="M36" s="25"/>
      <c r="N36" s="25"/>
      <c r="O36" s="25"/>
      <c r="P36" s="25"/>
      <c r="Q36" s="25"/>
      <c r="R36" s="25"/>
      <c r="S36" s="25"/>
      <c r="T36" s="25"/>
      <c r="U36" s="25"/>
      <c r="V36" s="25"/>
      <c r="W36" s="25"/>
      <c r="X36" s="25"/>
      <c r="Y36" s="25"/>
      <c r="Z36" s="25"/>
    </row>
    <row r="37" spans="1:26" ht="15.75" customHeight="1" x14ac:dyDescent="0.25">
      <c r="A37" s="25"/>
      <c r="B37" s="25"/>
      <c r="C37" s="25"/>
      <c r="D37" s="25"/>
      <c r="E37" s="25"/>
      <c r="F37" s="25"/>
      <c r="G37" s="25"/>
      <c r="H37" s="25"/>
      <c r="I37" s="25"/>
      <c r="J37" s="25"/>
      <c r="K37" s="25"/>
      <c r="L37" s="25"/>
      <c r="M37" s="25"/>
      <c r="N37" s="25"/>
      <c r="O37" s="25"/>
      <c r="P37" s="25"/>
      <c r="Q37" s="25"/>
      <c r="R37" s="25"/>
      <c r="S37" s="25"/>
      <c r="T37" s="25"/>
      <c r="U37" s="25"/>
      <c r="V37" s="25"/>
      <c r="W37" s="25"/>
      <c r="X37" s="25"/>
      <c r="Y37" s="25"/>
      <c r="Z37" s="25"/>
    </row>
    <row r="38" spans="1:26" ht="15.75" customHeight="1" x14ac:dyDescent="0.25">
      <c r="A38" s="25"/>
      <c r="B38" s="25"/>
      <c r="C38" s="25"/>
      <c r="D38" s="25"/>
      <c r="E38" s="25"/>
      <c r="F38" s="25"/>
      <c r="G38" s="25"/>
      <c r="H38" s="25"/>
      <c r="I38" s="25"/>
      <c r="J38" s="25"/>
      <c r="K38" s="25"/>
      <c r="L38" s="25"/>
      <c r="M38" s="25"/>
      <c r="N38" s="25"/>
      <c r="O38" s="25"/>
      <c r="P38" s="25"/>
      <c r="Q38" s="25"/>
      <c r="R38" s="25"/>
      <c r="S38" s="25"/>
      <c r="T38" s="25"/>
      <c r="U38" s="25"/>
      <c r="V38" s="25"/>
      <c r="W38" s="25"/>
      <c r="X38" s="25"/>
      <c r="Y38" s="25"/>
      <c r="Z38" s="25"/>
    </row>
    <row r="39" spans="1:26" ht="15.75" customHeight="1" x14ac:dyDescent="0.25">
      <c r="A39" s="25"/>
      <c r="B39" s="25"/>
      <c r="C39" s="25"/>
      <c r="D39" s="25"/>
      <c r="E39" s="25"/>
      <c r="F39" s="25"/>
      <c r="G39" s="25"/>
      <c r="H39" s="25"/>
      <c r="I39" s="25"/>
      <c r="J39" s="25"/>
      <c r="K39" s="25"/>
      <c r="L39" s="25"/>
      <c r="M39" s="25"/>
      <c r="N39" s="25"/>
      <c r="O39" s="25"/>
      <c r="P39" s="25"/>
      <c r="Q39" s="25"/>
      <c r="R39" s="25"/>
      <c r="S39" s="25"/>
      <c r="T39" s="25"/>
      <c r="U39" s="25"/>
      <c r="V39" s="25"/>
      <c r="W39" s="25"/>
      <c r="X39" s="25"/>
      <c r="Y39" s="25"/>
      <c r="Z39" s="25"/>
    </row>
    <row r="40" spans="1:26" ht="15.75" customHeight="1" x14ac:dyDescent="0.25">
      <c r="A40" s="25"/>
      <c r="B40" s="25"/>
      <c r="C40" s="25"/>
      <c r="D40" s="25"/>
      <c r="E40" s="25"/>
      <c r="F40" s="25"/>
      <c r="G40" s="25"/>
      <c r="H40" s="25"/>
      <c r="I40" s="25"/>
      <c r="J40" s="25"/>
      <c r="K40" s="25"/>
      <c r="L40" s="25"/>
      <c r="M40" s="25"/>
      <c r="N40" s="25"/>
      <c r="O40" s="25"/>
      <c r="P40" s="25"/>
      <c r="Q40" s="25"/>
      <c r="R40" s="25"/>
      <c r="S40" s="25"/>
      <c r="T40" s="25"/>
      <c r="U40" s="25"/>
      <c r="V40" s="25"/>
      <c r="W40" s="25"/>
      <c r="X40" s="25"/>
      <c r="Y40" s="25"/>
      <c r="Z40" s="25"/>
    </row>
    <row r="41" spans="1:26" ht="15.75" customHeight="1" x14ac:dyDescent="0.25">
      <c r="A41" s="25"/>
      <c r="B41" s="25"/>
      <c r="C41" s="25"/>
      <c r="D41" s="25"/>
      <c r="E41" s="25"/>
      <c r="F41" s="25"/>
      <c r="G41" s="25"/>
      <c r="H41" s="25"/>
      <c r="I41" s="25"/>
      <c r="J41" s="25"/>
      <c r="K41" s="25"/>
      <c r="L41" s="25"/>
      <c r="M41" s="25"/>
      <c r="N41" s="25"/>
      <c r="O41" s="25"/>
      <c r="P41" s="25"/>
      <c r="Q41" s="25"/>
      <c r="R41" s="25"/>
      <c r="S41" s="25"/>
      <c r="T41" s="25"/>
      <c r="U41" s="25"/>
      <c r="V41" s="25"/>
      <c r="W41" s="25"/>
      <c r="X41" s="25"/>
      <c r="Y41" s="25"/>
      <c r="Z41" s="25"/>
    </row>
    <row r="42" spans="1:26" ht="15.75" customHeight="1" x14ac:dyDescent="0.25">
      <c r="A42" s="25"/>
      <c r="B42" s="25"/>
      <c r="C42" s="25"/>
      <c r="D42" s="25"/>
      <c r="E42" s="25"/>
      <c r="F42" s="25"/>
      <c r="G42" s="25"/>
      <c r="H42" s="25"/>
      <c r="I42" s="25"/>
      <c r="J42" s="25"/>
      <c r="K42" s="25"/>
      <c r="L42" s="25"/>
      <c r="M42" s="25"/>
      <c r="N42" s="25"/>
      <c r="O42" s="25"/>
      <c r="P42" s="25"/>
      <c r="Q42" s="25"/>
      <c r="R42" s="25"/>
      <c r="S42" s="25"/>
      <c r="T42" s="25"/>
      <c r="U42" s="25"/>
      <c r="V42" s="25"/>
      <c r="W42" s="25"/>
      <c r="X42" s="25"/>
      <c r="Y42" s="25"/>
      <c r="Z42" s="25"/>
    </row>
    <row r="43" spans="1:26" ht="15.75" customHeight="1" x14ac:dyDescent="0.25">
      <c r="A43" s="25"/>
      <c r="B43" s="25"/>
      <c r="C43" s="25"/>
      <c r="D43" s="25"/>
      <c r="E43" s="25"/>
      <c r="F43" s="25"/>
      <c r="G43" s="25"/>
      <c r="H43" s="25"/>
      <c r="I43" s="25"/>
      <c r="J43" s="25"/>
      <c r="K43" s="25"/>
      <c r="L43" s="25"/>
      <c r="M43" s="25"/>
      <c r="N43" s="25"/>
      <c r="O43" s="25"/>
      <c r="P43" s="25"/>
      <c r="Q43" s="25"/>
      <c r="R43" s="25"/>
      <c r="S43" s="25"/>
      <c r="T43" s="25"/>
      <c r="U43" s="25"/>
      <c r="V43" s="25"/>
      <c r="W43" s="25"/>
      <c r="X43" s="25"/>
      <c r="Y43" s="25"/>
      <c r="Z43" s="25"/>
    </row>
    <row r="44" spans="1:26" ht="15.75" customHeight="1" x14ac:dyDescent="0.25">
      <c r="A44" s="25"/>
      <c r="B44" s="25"/>
      <c r="C44" s="25"/>
      <c r="D44" s="25"/>
      <c r="E44" s="25"/>
      <c r="F44" s="25"/>
      <c r="G44" s="25"/>
      <c r="H44" s="25"/>
      <c r="I44" s="25"/>
      <c r="J44" s="25"/>
      <c r="K44" s="25"/>
      <c r="L44" s="25"/>
      <c r="M44" s="25"/>
      <c r="N44" s="25"/>
      <c r="O44" s="25"/>
      <c r="P44" s="25"/>
      <c r="Q44" s="25"/>
      <c r="R44" s="25"/>
      <c r="S44" s="25"/>
      <c r="T44" s="25"/>
      <c r="U44" s="25"/>
      <c r="V44" s="25"/>
      <c r="W44" s="25"/>
      <c r="X44" s="25"/>
      <c r="Y44" s="25"/>
      <c r="Z44" s="25"/>
    </row>
    <row r="45" spans="1:26" ht="15.75" customHeight="1" x14ac:dyDescent="0.25">
      <c r="A45" s="25"/>
      <c r="B45" s="25"/>
      <c r="C45" s="25"/>
      <c r="D45" s="25"/>
      <c r="E45" s="25"/>
      <c r="F45" s="25"/>
      <c r="G45" s="25"/>
      <c r="H45" s="25"/>
      <c r="I45" s="25"/>
      <c r="J45" s="25"/>
      <c r="K45" s="25"/>
      <c r="L45" s="25"/>
      <c r="M45" s="25"/>
      <c r="N45" s="25"/>
      <c r="O45" s="25"/>
      <c r="P45" s="25"/>
      <c r="Q45" s="25"/>
      <c r="R45" s="25"/>
      <c r="S45" s="25"/>
      <c r="T45" s="25"/>
      <c r="U45" s="25"/>
      <c r="V45" s="25"/>
      <c r="W45" s="25"/>
      <c r="X45" s="25"/>
      <c r="Y45" s="25"/>
      <c r="Z45" s="25"/>
    </row>
    <row r="46" spans="1:26" ht="15.75" customHeight="1" x14ac:dyDescent="0.25">
      <c r="A46" s="25"/>
      <c r="B46" s="25"/>
      <c r="C46" s="25"/>
      <c r="D46" s="25"/>
      <c r="E46" s="25"/>
      <c r="F46" s="25"/>
      <c r="G46" s="25"/>
      <c r="H46" s="25"/>
      <c r="I46" s="25"/>
      <c r="J46" s="25"/>
      <c r="K46" s="25"/>
      <c r="L46" s="25"/>
      <c r="M46" s="25"/>
      <c r="N46" s="25"/>
      <c r="O46" s="25"/>
      <c r="P46" s="25"/>
      <c r="Q46" s="25"/>
      <c r="R46" s="25"/>
      <c r="S46" s="25"/>
      <c r="T46" s="25"/>
      <c r="U46" s="25"/>
      <c r="V46" s="25"/>
      <c r="W46" s="25"/>
      <c r="X46" s="25"/>
      <c r="Y46" s="25"/>
      <c r="Z46" s="25"/>
    </row>
    <row r="47" spans="1:26" ht="15.75" customHeight="1" x14ac:dyDescent="0.25">
      <c r="A47" s="25"/>
      <c r="B47" s="25"/>
      <c r="C47" s="25"/>
      <c r="D47" s="25"/>
      <c r="E47" s="25"/>
      <c r="F47" s="25"/>
      <c r="G47" s="25"/>
      <c r="H47" s="25"/>
      <c r="I47" s="25"/>
      <c r="J47" s="25"/>
      <c r="K47" s="25"/>
      <c r="L47" s="25"/>
      <c r="M47" s="25"/>
      <c r="N47" s="25"/>
      <c r="O47" s="25"/>
      <c r="P47" s="25"/>
      <c r="Q47" s="25"/>
      <c r="R47" s="25"/>
      <c r="S47" s="25"/>
      <c r="T47" s="25"/>
      <c r="U47" s="25"/>
      <c r="V47" s="25"/>
      <c r="W47" s="25"/>
      <c r="X47" s="25"/>
      <c r="Y47" s="25"/>
      <c r="Z47" s="25"/>
    </row>
    <row r="48" spans="1:26" ht="15.75" customHeight="1" x14ac:dyDescent="0.25">
      <c r="A48" s="25"/>
      <c r="B48" s="25"/>
      <c r="C48" s="25"/>
      <c r="D48" s="25"/>
      <c r="E48" s="25"/>
      <c r="F48" s="25"/>
      <c r="G48" s="25"/>
      <c r="H48" s="25"/>
      <c r="I48" s="25"/>
      <c r="J48" s="25"/>
      <c r="K48" s="25"/>
      <c r="L48" s="25"/>
      <c r="M48" s="25"/>
      <c r="N48" s="25"/>
      <c r="O48" s="25"/>
      <c r="P48" s="25"/>
      <c r="Q48" s="25"/>
      <c r="R48" s="25"/>
      <c r="S48" s="25"/>
      <c r="T48" s="25"/>
      <c r="U48" s="25"/>
      <c r="V48" s="25"/>
      <c r="W48" s="25"/>
      <c r="X48" s="25"/>
      <c r="Y48" s="25"/>
      <c r="Z48" s="25"/>
    </row>
    <row r="49" spans="1:26" ht="15.75" customHeight="1" x14ac:dyDescent="0.25">
      <c r="A49" s="25"/>
      <c r="B49" s="25"/>
      <c r="C49" s="25"/>
      <c r="D49" s="25"/>
      <c r="E49" s="25"/>
      <c r="F49" s="25"/>
      <c r="G49" s="25"/>
      <c r="H49" s="25"/>
      <c r="I49" s="25"/>
      <c r="J49" s="25"/>
      <c r="K49" s="25"/>
      <c r="L49" s="25"/>
      <c r="M49" s="25"/>
      <c r="N49" s="25"/>
      <c r="O49" s="25"/>
      <c r="P49" s="25"/>
      <c r="Q49" s="25"/>
      <c r="R49" s="25"/>
      <c r="S49" s="25"/>
      <c r="T49" s="25"/>
      <c r="U49" s="25"/>
      <c r="V49" s="25"/>
      <c r="W49" s="25"/>
      <c r="X49" s="25"/>
      <c r="Y49" s="25"/>
      <c r="Z49" s="25"/>
    </row>
    <row r="50" spans="1:26" ht="15.75" customHeight="1" x14ac:dyDescent="0.25">
      <c r="A50" s="25"/>
      <c r="B50" s="25"/>
      <c r="C50" s="25"/>
      <c r="D50" s="25"/>
      <c r="E50" s="25"/>
      <c r="F50" s="25"/>
      <c r="G50" s="25"/>
      <c r="H50" s="25"/>
      <c r="I50" s="25"/>
      <c r="J50" s="25"/>
      <c r="K50" s="25"/>
      <c r="L50" s="25"/>
      <c r="M50" s="25"/>
      <c r="N50" s="25"/>
      <c r="O50" s="25"/>
      <c r="P50" s="25"/>
      <c r="Q50" s="25"/>
      <c r="R50" s="25"/>
      <c r="S50" s="25"/>
      <c r="T50" s="25"/>
      <c r="U50" s="25"/>
      <c r="V50" s="25"/>
      <c r="W50" s="25"/>
      <c r="X50" s="25"/>
      <c r="Y50" s="25"/>
      <c r="Z50" s="25"/>
    </row>
    <row r="51" spans="1:26" ht="15.75" customHeight="1" x14ac:dyDescent="0.25">
      <c r="A51" s="25"/>
      <c r="B51" s="25"/>
      <c r="C51" s="25"/>
      <c r="D51" s="25"/>
      <c r="E51" s="25"/>
      <c r="F51" s="25"/>
      <c r="G51" s="25"/>
      <c r="H51" s="25"/>
      <c r="I51" s="25"/>
      <c r="J51" s="25"/>
      <c r="K51" s="25"/>
      <c r="L51" s="25"/>
      <c r="M51" s="25"/>
      <c r="N51" s="25"/>
      <c r="O51" s="25"/>
      <c r="P51" s="25"/>
      <c r="Q51" s="25"/>
      <c r="R51" s="25"/>
      <c r="S51" s="25"/>
      <c r="T51" s="25"/>
      <c r="U51" s="25"/>
      <c r="V51" s="25"/>
      <c r="W51" s="25"/>
      <c r="X51" s="25"/>
      <c r="Y51" s="25"/>
      <c r="Z51" s="25"/>
    </row>
    <row r="52" spans="1:26" ht="15.75" customHeight="1" x14ac:dyDescent="0.25">
      <c r="A52" s="25"/>
      <c r="B52" s="25"/>
      <c r="C52" s="25"/>
      <c r="D52" s="25"/>
      <c r="E52" s="25"/>
      <c r="F52" s="25"/>
      <c r="G52" s="25"/>
      <c r="H52" s="25"/>
      <c r="I52" s="25"/>
      <c r="J52" s="25"/>
      <c r="K52" s="25"/>
      <c r="L52" s="25"/>
      <c r="M52" s="25"/>
      <c r="N52" s="25"/>
      <c r="O52" s="25"/>
      <c r="P52" s="25"/>
      <c r="Q52" s="25"/>
      <c r="R52" s="25"/>
      <c r="S52" s="25"/>
      <c r="T52" s="25"/>
      <c r="U52" s="25"/>
      <c r="V52" s="25"/>
      <c r="W52" s="25"/>
      <c r="X52" s="25"/>
      <c r="Y52" s="25"/>
      <c r="Z52" s="25"/>
    </row>
    <row r="53" spans="1:26" ht="15.75" customHeight="1" x14ac:dyDescent="0.25">
      <c r="A53" s="25"/>
      <c r="B53" s="25"/>
      <c r="C53" s="25"/>
      <c r="D53" s="25"/>
      <c r="E53" s="25"/>
      <c r="F53" s="25"/>
      <c r="G53" s="25"/>
      <c r="H53" s="25"/>
      <c r="I53" s="25"/>
      <c r="J53" s="25"/>
      <c r="K53" s="25"/>
      <c r="L53" s="25"/>
      <c r="M53" s="25"/>
      <c r="N53" s="25"/>
      <c r="O53" s="25"/>
      <c r="P53" s="25"/>
      <c r="Q53" s="25"/>
      <c r="R53" s="25"/>
      <c r="S53" s="25"/>
      <c r="T53" s="25"/>
      <c r="U53" s="25"/>
      <c r="V53" s="25"/>
      <c r="W53" s="25"/>
      <c r="X53" s="25"/>
      <c r="Y53" s="25"/>
      <c r="Z53" s="25"/>
    </row>
    <row r="54" spans="1:26" ht="15.75" customHeight="1" x14ac:dyDescent="0.25">
      <c r="A54" s="25"/>
      <c r="B54" s="25"/>
      <c r="C54" s="25"/>
      <c r="D54" s="25"/>
      <c r="E54" s="25"/>
      <c r="F54" s="25"/>
      <c r="G54" s="25"/>
      <c r="H54" s="25"/>
      <c r="I54" s="25"/>
      <c r="J54" s="25"/>
      <c r="K54" s="25"/>
      <c r="L54" s="25"/>
      <c r="M54" s="25"/>
      <c r="N54" s="25"/>
      <c r="O54" s="25"/>
      <c r="P54" s="25"/>
      <c r="Q54" s="25"/>
      <c r="R54" s="25"/>
      <c r="S54" s="25"/>
      <c r="T54" s="25"/>
      <c r="U54" s="25"/>
      <c r="V54" s="25"/>
      <c r="W54" s="25"/>
      <c r="X54" s="25"/>
      <c r="Y54" s="25"/>
      <c r="Z54" s="25"/>
    </row>
    <row r="55" spans="1:26" ht="15.75" customHeight="1" x14ac:dyDescent="0.25">
      <c r="A55" s="25"/>
      <c r="B55" s="25"/>
      <c r="C55" s="25"/>
      <c r="D55" s="25"/>
      <c r="E55" s="25"/>
      <c r="F55" s="25"/>
      <c r="G55" s="25"/>
      <c r="H55" s="25"/>
      <c r="I55" s="25"/>
      <c r="J55" s="25"/>
      <c r="K55" s="25"/>
      <c r="L55" s="25"/>
      <c r="M55" s="25"/>
      <c r="N55" s="25"/>
      <c r="O55" s="25"/>
      <c r="P55" s="25"/>
      <c r="Q55" s="25"/>
      <c r="R55" s="25"/>
      <c r="S55" s="25"/>
      <c r="T55" s="25"/>
      <c r="U55" s="25"/>
      <c r="V55" s="25"/>
      <c r="W55" s="25"/>
      <c r="X55" s="25"/>
      <c r="Y55" s="25"/>
      <c r="Z55" s="25"/>
    </row>
    <row r="56" spans="1:26" ht="15.75" customHeight="1" x14ac:dyDescent="0.25">
      <c r="A56" s="25"/>
      <c r="B56" s="25"/>
      <c r="C56" s="25"/>
      <c r="D56" s="25"/>
      <c r="E56" s="25"/>
      <c r="F56" s="25"/>
      <c r="G56" s="25"/>
      <c r="H56" s="25"/>
      <c r="I56" s="25"/>
      <c r="J56" s="25"/>
      <c r="K56" s="25"/>
      <c r="L56" s="25"/>
      <c r="M56" s="25"/>
      <c r="N56" s="25"/>
      <c r="O56" s="25"/>
      <c r="P56" s="25"/>
      <c r="Q56" s="25"/>
      <c r="R56" s="25"/>
      <c r="S56" s="25"/>
      <c r="T56" s="25"/>
      <c r="U56" s="25"/>
      <c r="V56" s="25"/>
      <c r="W56" s="25"/>
      <c r="X56" s="25"/>
      <c r="Y56" s="25"/>
      <c r="Z56" s="25"/>
    </row>
    <row r="57" spans="1:26" ht="15.75" customHeight="1" x14ac:dyDescent="0.25">
      <c r="A57" s="25"/>
      <c r="B57" s="25"/>
      <c r="C57" s="25"/>
      <c r="D57" s="25"/>
      <c r="E57" s="25"/>
      <c r="F57" s="25"/>
      <c r="G57" s="25"/>
      <c r="H57" s="25"/>
      <c r="I57" s="25"/>
      <c r="J57" s="25"/>
      <c r="K57" s="25"/>
      <c r="L57" s="25"/>
      <c r="M57" s="25"/>
      <c r="N57" s="25"/>
      <c r="O57" s="25"/>
      <c r="P57" s="25"/>
      <c r="Q57" s="25"/>
      <c r="R57" s="25"/>
      <c r="S57" s="25"/>
      <c r="T57" s="25"/>
      <c r="U57" s="25"/>
      <c r="V57" s="25"/>
      <c r="W57" s="25"/>
      <c r="X57" s="25"/>
      <c r="Y57" s="25"/>
      <c r="Z57" s="25"/>
    </row>
    <row r="58" spans="1:26" ht="15.75" customHeight="1" x14ac:dyDescent="0.25">
      <c r="A58" s="25"/>
      <c r="B58" s="25"/>
      <c r="C58" s="25"/>
      <c r="D58" s="25"/>
      <c r="E58" s="25"/>
      <c r="F58" s="25"/>
      <c r="G58" s="25"/>
      <c r="H58" s="25"/>
      <c r="I58" s="25"/>
      <c r="J58" s="25"/>
      <c r="K58" s="25"/>
      <c r="L58" s="25"/>
      <c r="M58" s="25"/>
      <c r="N58" s="25"/>
      <c r="O58" s="25"/>
      <c r="P58" s="25"/>
      <c r="Q58" s="25"/>
      <c r="R58" s="25"/>
      <c r="S58" s="25"/>
      <c r="T58" s="25"/>
      <c r="U58" s="25"/>
      <c r="V58" s="25"/>
      <c r="W58" s="25"/>
      <c r="X58" s="25"/>
      <c r="Y58" s="25"/>
      <c r="Z58" s="25"/>
    </row>
    <row r="59" spans="1:26" ht="15.75" customHeight="1" x14ac:dyDescent="0.25">
      <c r="A59" s="25"/>
      <c r="B59" s="25"/>
      <c r="C59" s="25"/>
      <c r="D59" s="25"/>
      <c r="E59" s="25"/>
      <c r="F59" s="25"/>
      <c r="G59" s="25"/>
      <c r="H59" s="25"/>
      <c r="I59" s="25"/>
      <c r="J59" s="25"/>
      <c r="K59" s="25"/>
      <c r="L59" s="25"/>
      <c r="M59" s="25"/>
      <c r="N59" s="25"/>
      <c r="O59" s="25"/>
      <c r="P59" s="25"/>
      <c r="Q59" s="25"/>
      <c r="R59" s="25"/>
      <c r="S59" s="25"/>
      <c r="T59" s="25"/>
      <c r="U59" s="25"/>
      <c r="V59" s="25"/>
      <c r="W59" s="25"/>
      <c r="X59" s="25"/>
      <c r="Y59" s="25"/>
      <c r="Z59" s="25"/>
    </row>
    <row r="60" spans="1:26" ht="15.75" customHeight="1" x14ac:dyDescent="0.25">
      <c r="A60" s="25"/>
      <c r="B60" s="25"/>
      <c r="C60" s="25"/>
      <c r="D60" s="25"/>
      <c r="E60" s="25"/>
      <c r="F60" s="25"/>
      <c r="G60" s="25"/>
      <c r="H60" s="25"/>
      <c r="I60" s="25"/>
      <c r="J60" s="25"/>
      <c r="K60" s="25"/>
      <c r="L60" s="25"/>
      <c r="M60" s="25"/>
      <c r="N60" s="25"/>
      <c r="O60" s="25"/>
      <c r="P60" s="25"/>
      <c r="Q60" s="25"/>
      <c r="R60" s="25"/>
      <c r="S60" s="25"/>
      <c r="T60" s="25"/>
      <c r="U60" s="25"/>
      <c r="V60" s="25"/>
      <c r="W60" s="25"/>
      <c r="X60" s="25"/>
      <c r="Y60" s="25"/>
      <c r="Z60" s="25"/>
    </row>
    <row r="61" spans="1:26" ht="15.75" customHeight="1" x14ac:dyDescent="0.25">
      <c r="A61" s="25"/>
      <c r="B61" s="25"/>
      <c r="C61" s="25"/>
      <c r="D61" s="25"/>
      <c r="E61" s="25"/>
      <c r="F61" s="25"/>
      <c r="G61" s="25"/>
      <c r="H61" s="25"/>
      <c r="I61" s="25"/>
      <c r="J61" s="25"/>
      <c r="K61" s="25"/>
      <c r="L61" s="25"/>
      <c r="M61" s="25"/>
      <c r="N61" s="25"/>
      <c r="O61" s="25"/>
      <c r="P61" s="25"/>
      <c r="Q61" s="25"/>
      <c r="R61" s="25"/>
      <c r="S61" s="25"/>
      <c r="T61" s="25"/>
      <c r="U61" s="25"/>
      <c r="V61" s="25"/>
      <c r="W61" s="25"/>
      <c r="X61" s="25"/>
      <c r="Y61" s="25"/>
      <c r="Z61" s="25"/>
    </row>
    <row r="62" spans="1:26" ht="15.75" customHeight="1" x14ac:dyDescent="0.25">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row>
    <row r="63" spans="1:26" ht="15.75" customHeight="1" x14ac:dyDescent="0.25">
      <c r="A63" s="25"/>
      <c r="B63" s="25"/>
      <c r="C63" s="25"/>
      <c r="D63" s="25"/>
      <c r="E63" s="25"/>
      <c r="F63" s="25"/>
      <c r="G63" s="25"/>
      <c r="H63" s="25"/>
      <c r="I63" s="25"/>
      <c r="J63" s="25"/>
      <c r="K63" s="25"/>
      <c r="L63" s="25"/>
      <c r="M63" s="25"/>
      <c r="N63" s="25"/>
      <c r="O63" s="25"/>
      <c r="P63" s="25"/>
      <c r="Q63" s="25"/>
      <c r="R63" s="25"/>
      <c r="S63" s="25"/>
      <c r="T63" s="25"/>
      <c r="U63" s="25"/>
      <c r="V63" s="25"/>
      <c r="W63" s="25"/>
      <c r="X63" s="25"/>
      <c r="Y63" s="25"/>
      <c r="Z63" s="25"/>
    </row>
    <row r="64" spans="1:26" ht="15.75" customHeight="1" x14ac:dyDescent="0.25">
      <c r="A64" s="25"/>
      <c r="B64" s="25"/>
      <c r="C64" s="25"/>
      <c r="D64" s="25"/>
      <c r="E64" s="25"/>
      <c r="F64" s="25"/>
      <c r="G64" s="25"/>
      <c r="H64" s="25"/>
      <c r="I64" s="25"/>
      <c r="J64" s="25"/>
      <c r="K64" s="25"/>
      <c r="L64" s="25"/>
      <c r="M64" s="25"/>
      <c r="N64" s="25"/>
      <c r="O64" s="25"/>
      <c r="P64" s="25"/>
      <c r="Q64" s="25"/>
      <c r="R64" s="25"/>
      <c r="S64" s="25"/>
      <c r="T64" s="25"/>
      <c r="U64" s="25"/>
      <c r="V64" s="25"/>
      <c r="W64" s="25"/>
      <c r="X64" s="25"/>
      <c r="Y64" s="25"/>
      <c r="Z64" s="25"/>
    </row>
    <row r="65" spans="1:26" ht="15.75" customHeight="1" x14ac:dyDescent="0.25">
      <c r="A65" s="25"/>
      <c r="B65" s="25"/>
      <c r="C65" s="25"/>
      <c r="D65" s="25"/>
      <c r="E65" s="25"/>
      <c r="F65" s="25"/>
      <c r="G65" s="25"/>
      <c r="H65" s="25"/>
      <c r="I65" s="25"/>
      <c r="J65" s="25"/>
      <c r="K65" s="25"/>
      <c r="L65" s="25"/>
      <c r="M65" s="25"/>
      <c r="N65" s="25"/>
      <c r="O65" s="25"/>
      <c r="P65" s="25"/>
      <c r="Q65" s="25"/>
      <c r="R65" s="25"/>
      <c r="S65" s="25"/>
      <c r="T65" s="25"/>
      <c r="U65" s="25"/>
      <c r="V65" s="25"/>
      <c r="W65" s="25"/>
      <c r="X65" s="25"/>
      <c r="Y65" s="25"/>
      <c r="Z65" s="25"/>
    </row>
    <row r="66" spans="1:26" ht="15.75" customHeight="1" x14ac:dyDescent="0.25">
      <c r="A66" s="25"/>
      <c r="B66" s="25"/>
      <c r="C66" s="25"/>
      <c r="D66" s="25"/>
      <c r="E66" s="25"/>
      <c r="F66" s="25"/>
      <c r="G66" s="25"/>
      <c r="H66" s="25"/>
      <c r="I66" s="25"/>
      <c r="J66" s="25"/>
      <c r="K66" s="25"/>
      <c r="L66" s="25"/>
      <c r="M66" s="25"/>
      <c r="N66" s="25"/>
      <c r="O66" s="25"/>
      <c r="P66" s="25"/>
      <c r="Q66" s="25"/>
      <c r="R66" s="25"/>
      <c r="S66" s="25"/>
      <c r="T66" s="25"/>
      <c r="U66" s="25"/>
      <c r="V66" s="25"/>
      <c r="W66" s="25"/>
      <c r="X66" s="25"/>
      <c r="Y66" s="25"/>
      <c r="Z66" s="25"/>
    </row>
    <row r="67" spans="1:26" ht="15.75" customHeight="1" x14ac:dyDescent="0.25">
      <c r="A67" s="25"/>
      <c r="B67" s="25"/>
      <c r="C67" s="25"/>
      <c r="D67" s="25"/>
      <c r="E67" s="25"/>
      <c r="F67" s="25"/>
      <c r="G67" s="25"/>
      <c r="H67" s="25"/>
      <c r="I67" s="25"/>
      <c r="J67" s="25"/>
      <c r="K67" s="25"/>
      <c r="L67" s="25"/>
      <c r="M67" s="25"/>
      <c r="N67" s="25"/>
      <c r="O67" s="25"/>
      <c r="P67" s="25"/>
      <c r="Q67" s="25"/>
      <c r="R67" s="25"/>
      <c r="S67" s="25"/>
      <c r="T67" s="25"/>
      <c r="U67" s="25"/>
      <c r="V67" s="25"/>
      <c r="W67" s="25"/>
      <c r="X67" s="25"/>
      <c r="Y67" s="25"/>
      <c r="Z67" s="25"/>
    </row>
    <row r="68" spans="1:26" ht="15.75" customHeight="1" x14ac:dyDescent="0.25">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row>
    <row r="69" spans="1:26" ht="15.75" customHeight="1" x14ac:dyDescent="0.25">
      <c r="A69" s="25"/>
      <c r="B69" s="25"/>
      <c r="C69" s="25"/>
      <c r="D69" s="25"/>
      <c r="E69" s="25"/>
      <c r="F69" s="25"/>
      <c r="G69" s="25"/>
      <c r="H69" s="25"/>
      <c r="I69" s="25"/>
      <c r="J69" s="25"/>
      <c r="K69" s="25"/>
      <c r="L69" s="25"/>
      <c r="M69" s="25"/>
      <c r="N69" s="25"/>
      <c r="O69" s="25"/>
      <c r="P69" s="25"/>
      <c r="Q69" s="25"/>
      <c r="R69" s="25"/>
      <c r="S69" s="25"/>
      <c r="T69" s="25"/>
      <c r="U69" s="25"/>
      <c r="V69" s="25"/>
      <c r="W69" s="25"/>
      <c r="X69" s="25"/>
      <c r="Y69" s="25"/>
      <c r="Z69" s="25"/>
    </row>
    <row r="70" spans="1:26" ht="15.75" customHeight="1" x14ac:dyDescent="0.25">
      <c r="A70" s="25"/>
      <c r="B70" s="25"/>
      <c r="C70" s="25"/>
      <c r="D70" s="25"/>
      <c r="E70" s="25"/>
      <c r="F70" s="25"/>
      <c r="G70" s="25"/>
      <c r="H70" s="25"/>
      <c r="I70" s="25"/>
      <c r="J70" s="25"/>
      <c r="K70" s="25"/>
      <c r="L70" s="25"/>
      <c r="M70" s="25"/>
      <c r="N70" s="25"/>
      <c r="O70" s="25"/>
      <c r="P70" s="25"/>
      <c r="Q70" s="25"/>
      <c r="R70" s="25"/>
      <c r="S70" s="25"/>
      <c r="T70" s="25"/>
      <c r="U70" s="25"/>
      <c r="V70" s="25"/>
      <c r="W70" s="25"/>
      <c r="X70" s="25"/>
      <c r="Y70" s="25"/>
      <c r="Z70" s="25"/>
    </row>
    <row r="71" spans="1:26" ht="15.75" customHeight="1" x14ac:dyDescent="0.25">
      <c r="A71" s="25"/>
      <c r="B71" s="25"/>
      <c r="C71" s="25"/>
      <c r="D71" s="25"/>
      <c r="E71" s="25"/>
      <c r="F71" s="25"/>
      <c r="G71" s="25"/>
      <c r="H71" s="25"/>
      <c r="I71" s="25"/>
      <c r="J71" s="25"/>
      <c r="K71" s="25"/>
      <c r="L71" s="25"/>
      <c r="M71" s="25"/>
      <c r="N71" s="25"/>
      <c r="O71" s="25"/>
      <c r="P71" s="25"/>
      <c r="Q71" s="25"/>
      <c r="R71" s="25"/>
      <c r="S71" s="25"/>
      <c r="T71" s="25"/>
      <c r="U71" s="25"/>
      <c r="V71" s="25"/>
      <c r="W71" s="25"/>
      <c r="X71" s="25"/>
      <c r="Y71" s="25"/>
      <c r="Z71" s="25"/>
    </row>
    <row r="72" spans="1:26" ht="15.75" customHeight="1" x14ac:dyDescent="0.25">
      <c r="A72" s="25"/>
      <c r="B72" s="25"/>
      <c r="C72" s="25"/>
      <c r="D72" s="25"/>
      <c r="E72" s="25"/>
      <c r="F72" s="25"/>
      <c r="G72" s="25"/>
      <c r="H72" s="25"/>
      <c r="I72" s="25"/>
      <c r="J72" s="25"/>
      <c r="K72" s="25"/>
      <c r="L72" s="25"/>
      <c r="M72" s="25"/>
      <c r="N72" s="25"/>
      <c r="O72" s="25"/>
      <c r="P72" s="25"/>
      <c r="Q72" s="25"/>
      <c r="R72" s="25"/>
      <c r="S72" s="25"/>
      <c r="T72" s="25"/>
      <c r="U72" s="25"/>
      <c r="V72" s="25"/>
      <c r="W72" s="25"/>
      <c r="X72" s="25"/>
      <c r="Y72" s="25"/>
      <c r="Z72" s="25"/>
    </row>
    <row r="73" spans="1:26" ht="15.75" customHeight="1" x14ac:dyDescent="0.25">
      <c r="A73" s="25"/>
      <c r="B73" s="25"/>
      <c r="C73" s="25"/>
      <c r="D73" s="25"/>
      <c r="E73" s="25"/>
      <c r="F73" s="25"/>
      <c r="G73" s="25"/>
      <c r="H73" s="25"/>
      <c r="I73" s="25"/>
      <c r="J73" s="25"/>
      <c r="K73" s="25"/>
      <c r="L73" s="25"/>
      <c r="M73" s="25"/>
      <c r="N73" s="25"/>
      <c r="O73" s="25"/>
      <c r="P73" s="25"/>
      <c r="Q73" s="25"/>
      <c r="R73" s="25"/>
      <c r="S73" s="25"/>
      <c r="T73" s="25"/>
      <c r="U73" s="25"/>
      <c r="V73" s="25"/>
      <c r="W73" s="25"/>
      <c r="X73" s="25"/>
      <c r="Y73" s="25"/>
      <c r="Z73" s="25"/>
    </row>
    <row r="74" spans="1:26" ht="15.75" customHeight="1" x14ac:dyDescent="0.25">
      <c r="A74" s="25"/>
      <c r="B74" s="25"/>
      <c r="C74" s="25"/>
      <c r="D74" s="25"/>
      <c r="E74" s="25"/>
      <c r="F74" s="25"/>
      <c r="G74" s="25"/>
      <c r="H74" s="25"/>
      <c r="I74" s="25"/>
      <c r="J74" s="25"/>
      <c r="K74" s="25"/>
      <c r="L74" s="25"/>
      <c r="M74" s="25"/>
      <c r="N74" s="25"/>
      <c r="O74" s="25"/>
      <c r="P74" s="25"/>
      <c r="Q74" s="25"/>
      <c r="R74" s="25"/>
      <c r="S74" s="25"/>
      <c r="T74" s="25"/>
      <c r="U74" s="25"/>
      <c r="V74" s="25"/>
      <c r="W74" s="25"/>
      <c r="X74" s="25"/>
      <c r="Y74" s="25"/>
      <c r="Z74" s="25"/>
    </row>
    <row r="75" spans="1:26" ht="15.75" customHeight="1" x14ac:dyDescent="0.25">
      <c r="A75" s="25"/>
      <c r="B75" s="25"/>
      <c r="C75" s="25"/>
      <c r="D75" s="25"/>
      <c r="E75" s="25"/>
      <c r="F75" s="25"/>
      <c r="G75" s="25"/>
      <c r="H75" s="25"/>
      <c r="I75" s="25"/>
      <c r="J75" s="25"/>
      <c r="K75" s="25"/>
      <c r="L75" s="25"/>
      <c r="M75" s="25"/>
      <c r="N75" s="25"/>
      <c r="O75" s="25"/>
      <c r="P75" s="25"/>
      <c r="Q75" s="25"/>
      <c r="R75" s="25"/>
      <c r="S75" s="25"/>
      <c r="T75" s="25"/>
      <c r="U75" s="25"/>
      <c r="V75" s="25"/>
      <c r="W75" s="25"/>
      <c r="X75" s="25"/>
      <c r="Y75" s="25"/>
      <c r="Z75" s="25"/>
    </row>
    <row r="76" spans="1:26" ht="15.75" customHeight="1" x14ac:dyDescent="0.25">
      <c r="A76" s="25"/>
      <c r="B76" s="25"/>
      <c r="C76" s="25"/>
      <c r="D76" s="25"/>
      <c r="E76" s="25"/>
      <c r="F76" s="25"/>
      <c r="G76" s="25"/>
      <c r="H76" s="25"/>
      <c r="I76" s="25"/>
      <c r="J76" s="25"/>
      <c r="K76" s="25"/>
      <c r="L76" s="25"/>
      <c r="M76" s="25"/>
      <c r="N76" s="25"/>
      <c r="O76" s="25"/>
      <c r="P76" s="25"/>
      <c r="Q76" s="25"/>
      <c r="R76" s="25"/>
      <c r="S76" s="25"/>
      <c r="T76" s="25"/>
      <c r="U76" s="25"/>
      <c r="V76" s="25"/>
      <c r="W76" s="25"/>
      <c r="X76" s="25"/>
      <c r="Y76" s="25"/>
      <c r="Z76" s="25"/>
    </row>
    <row r="77" spans="1:26" ht="15.75" customHeight="1" x14ac:dyDescent="0.25">
      <c r="A77" s="25"/>
      <c r="B77" s="25"/>
      <c r="C77" s="25"/>
      <c r="D77" s="25"/>
      <c r="E77" s="25"/>
      <c r="F77" s="25"/>
      <c r="G77" s="25"/>
      <c r="H77" s="25"/>
      <c r="I77" s="25"/>
      <c r="J77" s="25"/>
      <c r="K77" s="25"/>
      <c r="L77" s="25"/>
      <c r="M77" s="25"/>
      <c r="N77" s="25"/>
      <c r="O77" s="25"/>
      <c r="P77" s="25"/>
      <c r="Q77" s="25"/>
      <c r="R77" s="25"/>
      <c r="S77" s="25"/>
      <c r="T77" s="25"/>
      <c r="U77" s="25"/>
      <c r="V77" s="25"/>
      <c r="W77" s="25"/>
      <c r="X77" s="25"/>
      <c r="Y77" s="25"/>
      <c r="Z77" s="25"/>
    </row>
    <row r="78" spans="1:26" ht="15.75" customHeight="1" x14ac:dyDescent="0.25">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row>
    <row r="79" spans="1:26" ht="15.75" customHeight="1" x14ac:dyDescent="0.25">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row>
    <row r="80" spans="1:26" ht="15.75" customHeight="1" x14ac:dyDescent="0.25">
      <c r="A80" s="25"/>
      <c r="B80" s="25"/>
      <c r="C80" s="25"/>
      <c r="D80" s="25"/>
      <c r="E80" s="25"/>
      <c r="F80" s="25"/>
      <c r="G80" s="25"/>
      <c r="H80" s="25"/>
      <c r="I80" s="25"/>
      <c r="J80" s="25"/>
      <c r="K80" s="25"/>
      <c r="L80" s="25"/>
      <c r="M80" s="25"/>
      <c r="N80" s="25"/>
      <c r="O80" s="25"/>
      <c r="P80" s="25"/>
      <c r="Q80" s="25"/>
      <c r="R80" s="25"/>
      <c r="S80" s="25"/>
      <c r="T80" s="25"/>
      <c r="U80" s="25"/>
      <c r="V80" s="25"/>
      <c r="W80" s="25"/>
      <c r="X80" s="25"/>
      <c r="Y80" s="25"/>
      <c r="Z80" s="25"/>
    </row>
    <row r="81" spans="1:26" ht="15.75" customHeight="1" x14ac:dyDescent="0.25">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row>
    <row r="82" spans="1:26" ht="15.75" customHeight="1" x14ac:dyDescent="0.25">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row>
    <row r="83" spans="1:26" ht="15.75" customHeight="1" x14ac:dyDescent="0.25">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row>
    <row r="84" spans="1:26" ht="15.75" customHeight="1" x14ac:dyDescent="0.25">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row>
    <row r="85" spans="1:26" ht="15.75" customHeight="1" x14ac:dyDescent="0.25">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row>
    <row r="86" spans="1:26" ht="15.75" customHeight="1" x14ac:dyDescent="0.25">
      <c r="A86" s="25"/>
      <c r="B86" s="25"/>
      <c r="C86" s="25"/>
      <c r="D86" s="25"/>
      <c r="E86" s="25"/>
      <c r="F86" s="25"/>
      <c r="G86" s="25"/>
      <c r="H86" s="25"/>
      <c r="I86" s="25"/>
      <c r="J86" s="25"/>
      <c r="K86" s="25"/>
      <c r="L86" s="25"/>
      <c r="M86" s="25"/>
      <c r="N86" s="25"/>
      <c r="O86" s="25"/>
      <c r="P86" s="25"/>
      <c r="Q86" s="25"/>
      <c r="R86" s="25"/>
      <c r="S86" s="25"/>
      <c r="T86" s="25"/>
      <c r="U86" s="25"/>
      <c r="V86" s="25"/>
      <c r="W86" s="25"/>
      <c r="X86" s="25"/>
      <c r="Y86" s="25"/>
      <c r="Z86" s="25"/>
    </row>
    <row r="87" spans="1:26" ht="15.75" customHeight="1" x14ac:dyDescent="0.25">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row>
    <row r="88" spans="1:26" ht="15.75" customHeight="1" x14ac:dyDescent="0.25">
      <c r="A88" s="25"/>
      <c r="B88" s="25"/>
      <c r="C88" s="25"/>
      <c r="D88" s="25"/>
      <c r="E88" s="25"/>
      <c r="F88" s="25"/>
      <c r="G88" s="25"/>
      <c r="H88" s="25"/>
      <c r="I88" s="25"/>
      <c r="J88" s="25"/>
      <c r="K88" s="25"/>
      <c r="L88" s="25"/>
      <c r="M88" s="25"/>
      <c r="N88" s="25"/>
      <c r="O88" s="25"/>
      <c r="P88" s="25"/>
      <c r="Q88" s="25"/>
      <c r="R88" s="25"/>
      <c r="S88" s="25"/>
      <c r="T88" s="25"/>
      <c r="U88" s="25"/>
      <c r="V88" s="25"/>
      <c r="W88" s="25"/>
      <c r="X88" s="25"/>
      <c r="Y88" s="25"/>
      <c r="Z88" s="25"/>
    </row>
    <row r="89" spans="1:26" ht="15.75" customHeight="1" x14ac:dyDescent="0.25">
      <c r="A89" s="25"/>
      <c r="B89" s="25"/>
      <c r="C89" s="25"/>
      <c r="D89" s="25"/>
      <c r="E89" s="25"/>
      <c r="F89" s="25"/>
      <c r="G89" s="25"/>
      <c r="H89" s="25"/>
      <c r="I89" s="25"/>
      <c r="J89" s="25"/>
      <c r="K89" s="25"/>
      <c r="L89" s="25"/>
      <c r="M89" s="25"/>
      <c r="N89" s="25"/>
      <c r="O89" s="25"/>
      <c r="P89" s="25"/>
      <c r="Q89" s="25"/>
      <c r="R89" s="25"/>
      <c r="S89" s="25"/>
      <c r="T89" s="25"/>
      <c r="U89" s="25"/>
      <c r="V89" s="25"/>
      <c r="W89" s="25"/>
      <c r="X89" s="25"/>
      <c r="Y89" s="25"/>
      <c r="Z89" s="25"/>
    </row>
    <row r="90" spans="1:26" ht="15.75" customHeight="1" x14ac:dyDescent="0.25">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row>
    <row r="91" spans="1:26" ht="15.75" customHeight="1" x14ac:dyDescent="0.25">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row>
    <row r="92" spans="1:26" ht="15.75" customHeight="1" x14ac:dyDescent="0.25">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row>
    <row r="93" spans="1:26" ht="15.75" customHeight="1" x14ac:dyDescent="0.25">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row>
    <row r="94" spans="1:26" ht="15.75" customHeight="1" x14ac:dyDescent="0.25">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row>
    <row r="95" spans="1:26" ht="15.75" customHeight="1" x14ac:dyDescent="0.25">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row>
    <row r="96" spans="1:26" ht="15.75" customHeight="1" x14ac:dyDescent="0.25">
      <c r="A96" s="25"/>
      <c r="B96" s="25"/>
      <c r="C96" s="25"/>
      <c r="D96" s="25"/>
      <c r="E96" s="25"/>
      <c r="F96" s="25"/>
      <c r="G96" s="25"/>
      <c r="H96" s="25"/>
      <c r="I96" s="25"/>
      <c r="J96" s="25"/>
      <c r="K96" s="25"/>
      <c r="L96" s="25"/>
      <c r="M96" s="25"/>
      <c r="N96" s="25"/>
      <c r="O96" s="25"/>
      <c r="P96" s="25"/>
      <c r="Q96" s="25"/>
      <c r="R96" s="25"/>
      <c r="S96" s="25"/>
      <c r="T96" s="25"/>
      <c r="U96" s="25"/>
      <c r="V96" s="25"/>
      <c r="W96" s="25"/>
      <c r="X96" s="25"/>
      <c r="Y96" s="25"/>
      <c r="Z96" s="25"/>
    </row>
    <row r="97" spans="1:26" ht="15.75" customHeight="1" x14ac:dyDescent="0.25">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row>
    <row r="98" spans="1:26" ht="15.75" customHeight="1" x14ac:dyDescent="0.25">
      <c r="A98" s="25"/>
      <c r="B98" s="25"/>
      <c r="C98" s="25"/>
      <c r="D98" s="25"/>
      <c r="E98" s="25"/>
      <c r="F98" s="25"/>
      <c r="G98" s="25"/>
      <c r="H98" s="25"/>
      <c r="I98" s="25"/>
      <c r="J98" s="25"/>
      <c r="K98" s="25"/>
      <c r="L98" s="25"/>
      <c r="M98" s="25"/>
      <c r="N98" s="25"/>
      <c r="O98" s="25"/>
      <c r="P98" s="25"/>
      <c r="Q98" s="25"/>
      <c r="R98" s="25"/>
      <c r="S98" s="25"/>
      <c r="T98" s="25"/>
      <c r="U98" s="25"/>
      <c r="V98" s="25"/>
      <c r="W98" s="25"/>
      <c r="X98" s="25"/>
      <c r="Y98" s="25"/>
      <c r="Z98" s="25"/>
    </row>
    <row r="99" spans="1:26" ht="15.75" customHeight="1" x14ac:dyDescent="0.25">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row>
    <row r="100" spans="1:26" ht="15.75" customHeight="1" x14ac:dyDescent="0.25">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row>
    <row r="101" spans="1:26" ht="15.75" customHeight="1" x14ac:dyDescent="0.25">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row>
    <row r="102" spans="1:26" ht="15.75" customHeight="1" x14ac:dyDescent="0.25">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row>
    <row r="103" spans="1:26" ht="15.75" customHeight="1" x14ac:dyDescent="0.25">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row>
    <row r="104" spans="1:26" ht="15.75" customHeight="1" x14ac:dyDescent="0.25">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row>
    <row r="105" spans="1:26" ht="15.75" customHeight="1" x14ac:dyDescent="0.25">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row>
    <row r="106" spans="1:26" ht="15.75" customHeight="1" x14ac:dyDescent="0.25">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row>
    <row r="107" spans="1:26" ht="15.75" customHeight="1" x14ac:dyDescent="0.25">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row>
    <row r="108" spans="1:26" ht="15.75" customHeight="1" x14ac:dyDescent="0.25">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row>
    <row r="109" spans="1:26" ht="15.75" customHeight="1" x14ac:dyDescent="0.25">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row>
    <row r="110" spans="1:26" ht="15.75" customHeight="1" x14ac:dyDescent="0.25">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row>
    <row r="111" spans="1:26" ht="15.75" customHeight="1" x14ac:dyDescent="0.25">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row>
    <row r="112" spans="1:26" ht="15.75" customHeight="1" x14ac:dyDescent="0.25">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row>
    <row r="113" spans="1:26" ht="15.75" customHeight="1" x14ac:dyDescent="0.25">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row>
    <row r="114" spans="1:26" ht="15.75" customHeight="1" x14ac:dyDescent="0.25">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row>
    <row r="115" spans="1:26" ht="15.75" customHeight="1" x14ac:dyDescent="0.25">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row>
    <row r="116" spans="1:26" ht="15.75" customHeight="1" x14ac:dyDescent="0.25">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row>
    <row r="117" spans="1:26" ht="15.75" customHeight="1" x14ac:dyDescent="0.25">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row>
    <row r="118" spans="1:26" ht="15.75" customHeight="1" x14ac:dyDescent="0.25">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row>
    <row r="119" spans="1:26" ht="15.75" customHeight="1" x14ac:dyDescent="0.25">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row>
    <row r="120" spans="1:26" ht="15.75" customHeight="1" x14ac:dyDescent="0.25">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row>
    <row r="121" spans="1:26" ht="15.75" customHeight="1" x14ac:dyDescent="0.25">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row>
    <row r="122" spans="1:26" ht="15.75" customHeight="1" x14ac:dyDescent="0.25">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row>
    <row r="123" spans="1:26" ht="15.75" customHeight="1" x14ac:dyDescent="0.25">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row>
    <row r="124" spans="1:26" ht="15.75" customHeight="1" x14ac:dyDescent="0.25">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row>
    <row r="125" spans="1:26" ht="15.75" customHeight="1" x14ac:dyDescent="0.25">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row>
    <row r="126" spans="1:26" ht="15.75" customHeight="1" x14ac:dyDescent="0.25">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row>
    <row r="127" spans="1:26" ht="15.75" customHeight="1" x14ac:dyDescent="0.25">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row>
    <row r="128" spans="1:26" ht="15.75" customHeight="1" x14ac:dyDescent="0.25">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row>
    <row r="129" spans="1:26" ht="15.75" customHeight="1" x14ac:dyDescent="0.25">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row>
    <row r="130" spans="1:26" ht="15.75" customHeight="1" x14ac:dyDescent="0.25">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row>
    <row r="131" spans="1:26" ht="15.75" customHeight="1" x14ac:dyDescent="0.25">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row>
    <row r="132" spans="1:26" ht="15.75" customHeight="1" x14ac:dyDescent="0.25">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row>
    <row r="133" spans="1:26" ht="15.75" customHeight="1" x14ac:dyDescent="0.25">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row>
    <row r="134" spans="1:26" ht="15.75" customHeight="1" x14ac:dyDescent="0.25">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row>
    <row r="135" spans="1:26" ht="15.75" customHeight="1" x14ac:dyDescent="0.25">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row>
    <row r="136" spans="1:26" ht="15.75" customHeight="1" x14ac:dyDescent="0.25">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row>
    <row r="137" spans="1:26" ht="15.75" customHeight="1" x14ac:dyDescent="0.25">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row>
    <row r="138" spans="1:26" ht="15.75" customHeight="1" x14ac:dyDescent="0.25">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row>
    <row r="139" spans="1:26" ht="15.75" customHeight="1" x14ac:dyDescent="0.25">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row>
    <row r="140" spans="1:26" ht="15.75" customHeight="1" x14ac:dyDescent="0.25">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row>
    <row r="141" spans="1:26" ht="15.75" customHeight="1" x14ac:dyDescent="0.25">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row>
    <row r="142" spans="1:26" ht="15.75" customHeight="1" x14ac:dyDescent="0.25">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row>
    <row r="143" spans="1:26" ht="15.75" customHeight="1" x14ac:dyDescent="0.25">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row>
    <row r="144" spans="1:26" ht="15.75" customHeight="1" x14ac:dyDescent="0.25">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row>
    <row r="145" spans="1:26" ht="15.75" customHeight="1" x14ac:dyDescent="0.25">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row>
    <row r="146" spans="1:26" ht="15.75" customHeight="1" x14ac:dyDescent="0.25">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row>
    <row r="147" spans="1:26" ht="15.75" customHeight="1" x14ac:dyDescent="0.25">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row>
    <row r="148" spans="1:26" ht="15.75" customHeight="1" x14ac:dyDescent="0.25">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row>
    <row r="149" spans="1:26" ht="15.75" customHeight="1" x14ac:dyDescent="0.25">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row>
    <row r="150" spans="1:26" ht="15.75" customHeight="1" x14ac:dyDescent="0.25">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row>
    <row r="151" spans="1:26" ht="15.75" customHeight="1" x14ac:dyDescent="0.25">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row>
    <row r="152" spans="1:26" ht="15.75" customHeight="1" x14ac:dyDescent="0.25">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row>
    <row r="153" spans="1:26" ht="15.75" customHeight="1" x14ac:dyDescent="0.25">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row>
    <row r="154" spans="1:26" ht="15.75" customHeight="1" x14ac:dyDescent="0.25">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row>
    <row r="155" spans="1:26" ht="15.75" customHeight="1" x14ac:dyDescent="0.25">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row>
    <row r="156" spans="1:26" ht="15.75" customHeight="1" x14ac:dyDescent="0.25">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row>
    <row r="157" spans="1:26" ht="15.75" customHeight="1" x14ac:dyDescent="0.25">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row>
    <row r="158" spans="1:26" ht="15.75" customHeight="1" x14ac:dyDescent="0.25">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row>
    <row r="159" spans="1:26" ht="15.75" customHeight="1" x14ac:dyDescent="0.25">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row>
    <row r="160" spans="1:26" ht="15.75" customHeight="1" x14ac:dyDescent="0.25">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row>
    <row r="161" spans="1:26" ht="15.75" customHeight="1" x14ac:dyDescent="0.25">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row>
    <row r="162" spans="1:26" ht="15.75" customHeight="1" x14ac:dyDescent="0.25">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row>
    <row r="163" spans="1:26" ht="15.75" customHeight="1" x14ac:dyDescent="0.25">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row>
    <row r="164" spans="1:26" ht="15.75" customHeight="1" x14ac:dyDescent="0.25">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row>
    <row r="165" spans="1:26" ht="15.75" customHeight="1" x14ac:dyDescent="0.25">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row>
    <row r="166" spans="1:26" ht="15.75" customHeight="1" x14ac:dyDescent="0.25">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row>
    <row r="167" spans="1:26" ht="15.75" customHeight="1" x14ac:dyDescent="0.25">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row>
    <row r="168" spans="1:26" ht="15.75" customHeight="1" x14ac:dyDescent="0.25">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row>
    <row r="169" spans="1:26" ht="15.75" customHeight="1" x14ac:dyDescent="0.25">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row>
    <row r="170" spans="1:26" ht="15.75" customHeight="1" x14ac:dyDescent="0.25">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row>
    <row r="171" spans="1:26" ht="15.75" customHeight="1" x14ac:dyDescent="0.25">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row>
    <row r="172" spans="1:26" ht="15.75" customHeight="1" x14ac:dyDescent="0.25">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row>
    <row r="173" spans="1:26" ht="15.75" customHeight="1" x14ac:dyDescent="0.25">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row>
    <row r="174" spans="1:26" ht="15.75" customHeight="1" x14ac:dyDescent="0.25">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row>
    <row r="175" spans="1:26" ht="15.75" customHeight="1" x14ac:dyDescent="0.25">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row>
    <row r="176" spans="1:26" ht="15.75" customHeight="1" x14ac:dyDescent="0.25">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row>
    <row r="177" spans="1:26" ht="15.75" customHeight="1" x14ac:dyDescent="0.25">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row>
    <row r="178" spans="1:26" ht="15.75" customHeight="1" x14ac:dyDescent="0.25">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row>
    <row r="179" spans="1:26" ht="15.75" customHeight="1" x14ac:dyDescent="0.25">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row>
    <row r="180" spans="1:26" ht="15.75" customHeight="1" x14ac:dyDescent="0.25">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row>
    <row r="181" spans="1:26" ht="15.75" customHeight="1" x14ac:dyDescent="0.25">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row>
    <row r="182" spans="1:26" ht="15.75" customHeight="1" x14ac:dyDescent="0.25">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row>
    <row r="183" spans="1:26" ht="15.75" customHeight="1" x14ac:dyDescent="0.25">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row>
    <row r="184" spans="1:26" ht="15.75" customHeight="1" x14ac:dyDescent="0.25">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row>
    <row r="185" spans="1:26" ht="15.75" customHeight="1" x14ac:dyDescent="0.25">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row>
    <row r="186" spans="1:26" ht="15.75" customHeight="1" x14ac:dyDescent="0.25">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row>
    <row r="187" spans="1:26" ht="15.75" customHeight="1" x14ac:dyDescent="0.25">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row>
    <row r="188" spans="1:26" ht="15.75" customHeight="1" x14ac:dyDescent="0.25">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row>
    <row r="189" spans="1:26" ht="15.75" customHeight="1" x14ac:dyDescent="0.25">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row>
    <row r="190" spans="1:26" ht="15.75" customHeight="1" x14ac:dyDescent="0.25">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row>
    <row r="191" spans="1:26" ht="15.75" customHeight="1" x14ac:dyDescent="0.25">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row>
    <row r="192" spans="1:26" ht="15.75" customHeight="1" x14ac:dyDescent="0.25">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row>
    <row r="193" spans="1:26" ht="15.75" customHeight="1" x14ac:dyDescent="0.25">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row>
    <row r="194" spans="1:26" ht="15.75" customHeight="1" x14ac:dyDescent="0.25">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row>
    <row r="195" spans="1:26" ht="15.75" customHeight="1" x14ac:dyDescent="0.25">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row>
    <row r="196" spans="1:26" ht="15.75" customHeight="1" x14ac:dyDescent="0.25">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row>
    <row r="197" spans="1:26" ht="15.75" customHeight="1" x14ac:dyDescent="0.25">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row>
    <row r="198" spans="1:26" ht="15.75" customHeight="1" x14ac:dyDescent="0.25">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row>
    <row r="199" spans="1:26" ht="15.75" customHeight="1" x14ac:dyDescent="0.25">
      <c r="A199" s="25"/>
      <c r="B199" s="25"/>
      <c r="C199" s="25"/>
      <c r="D199" s="25"/>
      <c r="E199" s="25"/>
      <c r="F199" s="25"/>
      <c r="G199" s="25"/>
      <c r="H199" s="25"/>
      <c r="I199" s="25"/>
      <c r="J199" s="25"/>
      <c r="K199" s="25"/>
      <c r="L199" s="25"/>
      <c r="M199" s="25"/>
      <c r="N199" s="25"/>
      <c r="O199" s="25"/>
      <c r="P199" s="25"/>
      <c r="Q199" s="25"/>
      <c r="R199" s="25"/>
      <c r="S199" s="25"/>
      <c r="T199" s="25"/>
      <c r="U199" s="25"/>
      <c r="V199" s="25"/>
      <c r="W199" s="25"/>
      <c r="X199" s="25"/>
      <c r="Y199" s="25"/>
      <c r="Z199" s="25"/>
    </row>
    <row r="200" spans="1:26" ht="15.75" customHeight="1" x14ac:dyDescent="0.25">
      <c r="A200" s="25"/>
      <c r="B200" s="25"/>
      <c r="C200" s="25"/>
      <c r="D200" s="25"/>
      <c r="E200" s="25"/>
      <c r="F200" s="25"/>
      <c r="G200" s="25"/>
      <c r="H200" s="25"/>
      <c r="I200" s="25"/>
      <c r="J200" s="25"/>
      <c r="K200" s="25"/>
      <c r="L200" s="25"/>
      <c r="M200" s="25"/>
      <c r="N200" s="25"/>
      <c r="O200" s="25"/>
      <c r="P200" s="25"/>
      <c r="Q200" s="25"/>
      <c r="R200" s="25"/>
      <c r="S200" s="25"/>
      <c r="T200" s="25"/>
      <c r="U200" s="25"/>
      <c r="V200" s="25"/>
      <c r="W200" s="25"/>
      <c r="X200" s="25"/>
      <c r="Y200" s="25"/>
      <c r="Z200" s="25"/>
    </row>
    <row r="201" spans="1:26" ht="15.75" customHeight="1" x14ac:dyDescent="0.25">
      <c r="A201" s="25"/>
      <c r="B201" s="25"/>
      <c r="C201" s="25"/>
      <c r="D201" s="25"/>
      <c r="E201" s="25"/>
      <c r="F201" s="25"/>
      <c r="G201" s="25"/>
      <c r="H201" s="25"/>
      <c r="I201" s="25"/>
      <c r="J201" s="25"/>
      <c r="K201" s="25"/>
      <c r="L201" s="25"/>
      <c r="M201" s="25"/>
      <c r="N201" s="25"/>
      <c r="O201" s="25"/>
      <c r="P201" s="25"/>
      <c r="Q201" s="25"/>
      <c r="R201" s="25"/>
      <c r="S201" s="25"/>
      <c r="T201" s="25"/>
      <c r="U201" s="25"/>
      <c r="V201" s="25"/>
      <c r="W201" s="25"/>
      <c r="X201" s="25"/>
      <c r="Y201" s="25"/>
      <c r="Z201" s="25"/>
    </row>
    <row r="202" spans="1:26" ht="15.75" customHeight="1" x14ac:dyDescent="0.25">
      <c r="A202" s="25"/>
      <c r="B202" s="25"/>
      <c r="C202" s="25"/>
      <c r="D202" s="25"/>
      <c r="E202" s="25"/>
      <c r="F202" s="25"/>
      <c r="G202" s="25"/>
      <c r="H202" s="25"/>
      <c r="I202" s="25"/>
      <c r="J202" s="25"/>
      <c r="K202" s="25"/>
      <c r="L202" s="25"/>
      <c r="M202" s="25"/>
      <c r="N202" s="25"/>
      <c r="O202" s="25"/>
      <c r="P202" s="25"/>
      <c r="Q202" s="25"/>
      <c r="R202" s="25"/>
      <c r="S202" s="25"/>
      <c r="T202" s="25"/>
      <c r="U202" s="25"/>
      <c r="V202" s="25"/>
      <c r="W202" s="25"/>
      <c r="X202" s="25"/>
      <c r="Y202" s="25"/>
      <c r="Z202" s="25"/>
    </row>
    <row r="203" spans="1:26" ht="15.75" customHeight="1" x14ac:dyDescent="0.25">
      <c r="A203" s="25"/>
      <c r="B203" s="25"/>
      <c r="C203" s="25"/>
      <c r="D203" s="25"/>
      <c r="E203" s="25"/>
      <c r="F203" s="25"/>
      <c r="G203" s="25"/>
      <c r="H203" s="25"/>
      <c r="I203" s="25"/>
      <c r="J203" s="25"/>
      <c r="K203" s="25"/>
      <c r="L203" s="25"/>
      <c r="M203" s="25"/>
      <c r="N203" s="25"/>
      <c r="O203" s="25"/>
      <c r="P203" s="25"/>
      <c r="Q203" s="25"/>
      <c r="R203" s="25"/>
      <c r="S203" s="25"/>
      <c r="T203" s="25"/>
      <c r="U203" s="25"/>
      <c r="V203" s="25"/>
      <c r="W203" s="25"/>
      <c r="X203" s="25"/>
      <c r="Y203" s="25"/>
      <c r="Z203" s="25"/>
    </row>
    <row r="204" spans="1:26" ht="15.75" customHeight="1" x14ac:dyDescent="0.25">
      <c r="A204" s="25"/>
      <c r="B204" s="25"/>
      <c r="C204" s="25"/>
      <c r="D204" s="25"/>
      <c r="E204" s="25"/>
      <c r="F204" s="25"/>
      <c r="G204" s="25"/>
      <c r="H204" s="25"/>
      <c r="I204" s="25"/>
      <c r="J204" s="25"/>
      <c r="K204" s="25"/>
      <c r="L204" s="25"/>
      <c r="M204" s="25"/>
      <c r="N204" s="25"/>
      <c r="O204" s="25"/>
      <c r="P204" s="25"/>
      <c r="Q204" s="25"/>
      <c r="R204" s="25"/>
      <c r="S204" s="25"/>
      <c r="T204" s="25"/>
      <c r="U204" s="25"/>
      <c r="V204" s="25"/>
      <c r="W204" s="25"/>
      <c r="X204" s="25"/>
      <c r="Y204" s="25"/>
      <c r="Z204" s="25"/>
    </row>
    <row r="205" spans="1:26" ht="15.75" customHeight="1" x14ac:dyDescent="0.25">
      <c r="A205" s="25"/>
      <c r="B205" s="25"/>
      <c r="C205" s="25"/>
      <c r="D205" s="25"/>
      <c r="E205" s="25"/>
      <c r="F205" s="25"/>
      <c r="G205" s="25"/>
      <c r="H205" s="25"/>
      <c r="I205" s="25"/>
      <c r="J205" s="25"/>
      <c r="K205" s="25"/>
      <c r="L205" s="25"/>
      <c r="M205" s="25"/>
      <c r="N205" s="25"/>
      <c r="O205" s="25"/>
      <c r="P205" s="25"/>
      <c r="Q205" s="25"/>
      <c r="R205" s="25"/>
      <c r="S205" s="25"/>
      <c r="T205" s="25"/>
      <c r="U205" s="25"/>
      <c r="V205" s="25"/>
      <c r="W205" s="25"/>
      <c r="X205" s="25"/>
      <c r="Y205" s="25"/>
      <c r="Z205" s="25"/>
    </row>
    <row r="206" spans="1:26" ht="15.75" customHeight="1" x14ac:dyDescent="0.25">
      <c r="A206" s="25"/>
      <c r="B206" s="25"/>
      <c r="C206" s="25"/>
      <c r="D206" s="25"/>
      <c r="E206" s="25"/>
      <c r="F206" s="25"/>
      <c r="G206" s="25"/>
      <c r="H206" s="25"/>
      <c r="I206" s="25"/>
      <c r="J206" s="25"/>
      <c r="K206" s="25"/>
      <c r="L206" s="25"/>
      <c r="M206" s="25"/>
      <c r="N206" s="25"/>
      <c r="O206" s="25"/>
      <c r="P206" s="25"/>
      <c r="Q206" s="25"/>
      <c r="R206" s="25"/>
      <c r="S206" s="25"/>
      <c r="T206" s="25"/>
      <c r="U206" s="25"/>
      <c r="V206" s="25"/>
      <c r="W206" s="25"/>
      <c r="X206" s="25"/>
      <c r="Y206" s="25"/>
      <c r="Z206" s="25"/>
    </row>
    <row r="207" spans="1:26" ht="15.75" customHeight="1" x14ac:dyDescent="0.25">
      <c r="A207" s="25"/>
      <c r="B207" s="25"/>
      <c r="C207" s="25"/>
      <c r="D207" s="25"/>
      <c r="E207" s="25"/>
      <c r="F207" s="25"/>
      <c r="G207" s="25"/>
      <c r="H207" s="25"/>
      <c r="I207" s="25"/>
      <c r="J207" s="25"/>
      <c r="K207" s="25"/>
      <c r="L207" s="25"/>
      <c r="M207" s="25"/>
      <c r="N207" s="25"/>
      <c r="O207" s="25"/>
      <c r="P207" s="25"/>
      <c r="Q207" s="25"/>
      <c r="R207" s="25"/>
      <c r="S207" s="25"/>
      <c r="T207" s="25"/>
      <c r="U207" s="25"/>
      <c r="V207" s="25"/>
      <c r="W207" s="25"/>
      <c r="X207" s="25"/>
      <c r="Y207" s="25"/>
      <c r="Z207" s="25"/>
    </row>
    <row r="208" spans="1:26" ht="15.75" customHeight="1" x14ac:dyDescent="0.25">
      <c r="A208" s="25"/>
      <c r="B208" s="25"/>
      <c r="C208" s="25"/>
      <c r="D208" s="25"/>
      <c r="E208" s="25"/>
      <c r="F208" s="25"/>
      <c r="G208" s="25"/>
      <c r="H208" s="25"/>
      <c r="I208" s="25"/>
      <c r="J208" s="25"/>
      <c r="K208" s="25"/>
      <c r="L208" s="25"/>
      <c r="M208" s="25"/>
      <c r="N208" s="25"/>
      <c r="O208" s="25"/>
      <c r="P208" s="25"/>
      <c r="Q208" s="25"/>
      <c r="R208" s="25"/>
      <c r="S208" s="25"/>
      <c r="T208" s="25"/>
      <c r="U208" s="25"/>
      <c r="V208" s="25"/>
      <c r="W208" s="25"/>
      <c r="X208" s="25"/>
      <c r="Y208" s="25"/>
      <c r="Z208" s="25"/>
    </row>
    <row r="209" spans="1:26" ht="15.75" customHeight="1" x14ac:dyDescent="0.25">
      <c r="A209" s="25"/>
      <c r="B209" s="25"/>
      <c r="C209" s="25"/>
      <c r="D209" s="25"/>
      <c r="E209" s="25"/>
      <c r="F209" s="25"/>
      <c r="G209" s="25"/>
      <c r="H209" s="25"/>
      <c r="I209" s="25"/>
      <c r="J209" s="25"/>
      <c r="K209" s="25"/>
      <c r="L209" s="25"/>
      <c r="M209" s="25"/>
      <c r="N209" s="25"/>
      <c r="O209" s="25"/>
      <c r="P209" s="25"/>
      <c r="Q209" s="25"/>
      <c r="R209" s="25"/>
      <c r="S209" s="25"/>
      <c r="T209" s="25"/>
      <c r="U209" s="25"/>
      <c r="V209" s="25"/>
      <c r="W209" s="25"/>
      <c r="X209" s="25"/>
      <c r="Y209" s="25"/>
      <c r="Z209" s="25"/>
    </row>
    <row r="210" spans="1:26" ht="15.75" customHeight="1" x14ac:dyDescent="0.25">
      <c r="A210" s="25"/>
      <c r="B210" s="25"/>
      <c r="C210" s="25"/>
      <c r="D210" s="25"/>
      <c r="E210" s="25"/>
      <c r="F210" s="25"/>
      <c r="G210" s="25"/>
      <c r="H210" s="25"/>
      <c r="I210" s="25"/>
      <c r="J210" s="25"/>
      <c r="K210" s="25"/>
      <c r="L210" s="25"/>
      <c r="M210" s="25"/>
      <c r="N210" s="25"/>
      <c r="O210" s="25"/>
      <c r="P210" s="25"/>
      <c r="Q210" s="25"/>
      <c r="R210" s="25"/>
      <c r="S210" s="25"/>
      <c r="T210" s="25"/>
      <c r="U210" s="25"/>
      <c r="V210" s="25"/>
      <c r="W210" s="25"/>
      <c r="X210" s="25"/>
      <c r="Y210" s="25"/>
      <c r="Z210" s="25"/>
    </row>
    <row r="211" spans="1:26" ht="15.75" customHeight="1" x14ac:dyDescent="0.25">
      <c r="A211" s="25"/>
      <c r="B211" s="25"/>
      <c r="C211" s="25"/>
      <c r="D211" s="25"/>
      <c r="E211" s="25"/>
      <c r="F211" s="25"/>
      <c r="G211" s="25"/>
      <c r="H211" s="25"/>
      <c r="I211" s="25"/>
      <c r="J211" s="25"/>
      <c r="K211" s="25"/>
      <c r="L211" s="25"/>
      <c r="M211" s="25"/>
      <c r="N211" s="25"/>
      <c r="O211" s="25"/>
      <c r="P211" s="25"/>
      <c r="Q211" s="25"/>
      <c r="R211" s="25"/>
      <c r="S211" s="25"/>
      <c r="T211" s="25"/>
      <c r="U211" s="25"/>
      <c r="V211" s="25"/>
      <c r="W211" s="25"/>
      <c r="X211" s="25"/>
      <c r="Y211" s="25"/>
      <c r="Z211" s="25"/>
    </row>
    <row r="212" spans="1:26" ht="15.75" customHeight="1" x14ac:dyDescent="0.25">
      <c r="A212" s="25"/>
      <c r="B212" s="25"/>
      <c r="C212" s="25"/>
      <c r="D212" s="25"/>
      <c r="E212" s="25"/>
      <c r="F212" s="25"/>
      <c r="G212" s="25"/>
      <c r="H212" s="25"/>
      <c r="I212" s="25"/>
      <c r="J212" s="25"/>
      <c r="K212" s="25"/>
      <c r="L212" s="25"/>
      <c r="M212" s="25"/>
      <c r="N212" s="25"/>
      <c r="O212" s="25"/>
      <c r="P212" s="25"/>
      <c r="Q212" s="25"/>
      <c r="R212" s="25"/>
      <c r="S212" s="25"/>
      <c r="T212" s="25"/>
      <c r="U212" s="25"/>
      <c r="V212" s="25"/>
      <c r="W212" s="25"/>
      <c r="X212" s="25"/>
      <c r="Y212" s="25"/>
      <c r="Z212" s="25"/>
    </row>
    <row r="213" spans="1:26" ht="15.75" customHeight="1" x14ac:dyDescent="0.25">
      <c r="A213" s="25"/>
      <c r="B213" s="25"/>
      <c r="C213" s="25"/>
      <c r="D213" s="25"/>
      <c r="E213" s="25"/>
      <c r="F213" s="25"/>
      <c r="G213" s="25"/>
      <c r="H213" s="25"/>
      <c r="I213" s="25"/>
      <c r="J213" s="25"/>
      <c r="K213" s="25"/>
      <c r="L213" s="25"/>
      <c r="M213" s="25"/>
      <c r="N213" s="25"/>
      <c r="O213" s="25"/>
      <c r="P213" s="25"/>
      <c r="Q213" s="25"/>
      <c r="R213" s="25"/>
      <c r="S213" s="25"/>
      <c r="T213" s="25"/>
      <c r="U213" s="25"/>
      <c r="V213" s="25"/>
      <c r="W213" s="25"/>
      <c r="X213" s="25"/>
      <c r="Y213" s="25"/>
      <c r="Z213" s="25"/>
    </row>
    <row r="214" spans="1:26" ht="15.75" customHeight="1" x14ac:dyDescent="0.25">
      <c r="A214" s="25"/>
      <c r="B214" s="25"/>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row>
    <row r="215" spans="1:26" ht="15.75" customHeight="1" x14ac:dyDescent="0.25">
      <c r="A215" s="25"/>
      <c r="B215" s="25"/>
      <c r="C215" s="25"/>
      <c r="D215" s="25"/>
      <c r="E215" s="25"/>
      <c r="F215" s="25"/>
      <c r="G215" s="25"/>
      <c r="H215" s="25"/>
      <c r="I215" s="25"/>
      <c r="J215" s="25"/>
      <c r="K215" s="25"/>
      <c r="L215" s="25"/>
      <c r="M215" s="25"/>
      <c r="N215" s="25"/>
      <c r="O215" s="25"/>
      <c r="P215" s="25"/>
      <c r="Q215" s="25"/>
      <c r="R215" s="25"/>
      <c r="S215" s="25"/>
      <c r="T215" s="25"/>
      <c r="U215" s="25"/>
      <c r="V215" s="25"/>
      <c r="W215" s="25"/>
      <c r="X215" s="25"/>
      <c r="Y215" s="25"/>
      <c r="Z215" s="25"/>
    </row>
    <row r="216" spans="1:26" ht="15.75" customHeight="1" x14ac:dyDescent="0.25">
      <c r="A216" s="25"/>
      <c r="B216" s="25"/>
      <c r="C216" s="25"/>
      <c r="D216" s="25"/>
      <c r="E216" s="25"/>
      <c r="F216" s="25"/>
      <c r="G216" s="25"/>
      <c r="H216" s="25"/>
      <c r="I216" s="25"/>
      <c r="J216" s="25"/>
      <c r="K216" s="25"/>
      <c r="L216" s="25"/>
      <c r="M216" s="25"/>
      <c r="N216" s="25"/>
      <c r="O216" s="25"/>
      <c r="P216" s="25"/>
      <c r="Q216" s="25"/>
      <c r="R216" s="25"/>
      <c r="S216" s="25"/>
      <c r="T216" s="25"/>
      <c r="U216" s="25"/>
      <c r="V216" s="25"/>
      <c r="W216" s="25"/>
      <c r="X216" s="25"/>
      <c r="Y216" s="25"/>
      <c r="Z216" s="25"/>
    </row>
    <row r="217" spans="1:26" ht="15.75" customHeight="1" x14ac:dyDescent="0.25">
      <c r="A217" s="25"/>
      <c r="B217" s="25"/>
      <c r="C217" s="25"/>
      <c r="D217" s="25"/>
      <c r="E217" s="25"/>
      <c r="F217" s="25"/>
      <c r="G217" s="25"/>
      <c r="H217" s="25"/>
      <c r="I217" s="25"/>
      <c r="J217" s="25"/>
      <c r="K217" s="25"/>
      <c r="L217" s="25"/>
      <c r="M217" s="25"/>
      <c r="N217" s="25"/>
      <c r="O217" s="25"/>
      <c r="P217" s="25"/>
      <c r="Q217" s="25"/>
      <c r="R217" s="25"/>
      <c r="S217" s="25"/>
      <c r="T217" s="25"/>
      <c r="U217" s="25"/>
      <c r="V217" s="25"/>
      <c r="W217" s="25"/>
      <c r="X217" s="25"/>
      <c r="Y217" s="25"/>
      <c r="Z217" s="25"/>
    </row>
    <row r="218" spans="1:26" ht="15.75" customHeight="1" x14ac:dyDescent="0.25">
      <c r="A218" s="25"/>
      <c r="B218" s="25"/>
      <c r="C218" s="25"/>
      <c r="D218" s="25"/>
      <c r="E218" s="25"/>
      <c r="F218" s="25"/>
      <c r="G218" s="25"/>
      <c r="H218" s="25"/>
      <c r="I218" s="25"/>
      <c r="J218" s="25"/>
      <c r="K218" s="25"/>
      <c r="L218" s="25"/>
      <c r="M218" s="25"/>
      <c r="N218" s="25"/>
      <c r="O218" s="25"/>
      <c r="P218" s="25"/>
      <c r="Q218" s="25"/>
      <c r="R218" s="25"/>
      <c r="S218" s="25"/>
      <c r="T218" s="25"/>
      <c r="U218" s="25"/>
      <c r="V218" s="25"/>
      <c r="W218" s="25"/>
      <c r="X218" s="25"/>
      <c r="Y218" s="25"/>
      <c r="Z218" s="25"/>
    </row>
    <row r="219" spans="1:26" ht="15.75" customHeight="1" x14ac:dyDescent="0.25">
      <c r="A219" s="25"/>
      <c r="B219" s="25"/>
      <c r="C219" s="25"/>
      <c r="D219" s="25"/>
      <c r="E219" s="25"/>
      <c r="F219" s="25"/>
      <c r="G219" s="25"/>
      <c r="H219" s="25"/>
      <c r="I219" s="25"/>
      <c r="J219" s="25"/>
      <c r="K219" s="25"/>
      <c r="L219" s="25"/>
      <c r="M219" s="25"/>
      <c r="N219" s="25"/>
      <c r="O219" s="25"/>
      <c r="P219" s="25"/>
      <c r="Q219" s="25"/>
      <c r="R219" s="25"/>
      <c r="S219" s="25"/>
      <c r="T219" s="25"/>
      <c r="U219" s="25"/>
      <c r="V219" s="25"/>
      <c r="W219" s="25"/>
      <c r="X219" s="25"/>
      <c r="Y219" s="25"/>
      <c r="Z219" s="25"/>
    </row>
    <row r="220" spans="1:26" ht="15.75" customHeight="1" x14ac:dyDescent="0.25">
      <c r="A220" s="25"/>
      <c r="B220" s="25"/>
      <c r="C220" s="25"/>
      <c r="D220" s="25"/>
      <c r="E220" s="25"/>
      <c r="F220" s="25"/>
      <c r="G220" s="25"/>
      <c r="H220" s="25"/>
      <c r="I220" s="25"/>
      <c r="J220" s="25"/>
      <c r="K220" s="25"/>
      <c r="L220" s="25"/>
      <c r="M220" s="25"/>
      <c r="N220" s="25"/>
      <c r="O220" s="25"/>
      <c r="P220" s="25"/>
      <c r="Q220" s="25"/>
      <c r="R220" s="25"/>
      <c r="S220" s="25"/>
      <c r="T220" s="25"/>
      <c r="U220" s="25"/>
      <c r="V220" s="25"/>
      <c r="W220" s="25"/>
      <c r="X220" s="25"/>
      <c r="Y220" s="25"/>
      <c r="Z220" s="25"/>
    </row>
    <row r="221" spans="1:26" ht="15.75" customHeight="1" x14ac:dyDescent="0.25">
      <c r="A221" s="25"/>
      <c r="B221" s="25"/>
      <c r="C221" s="25"/>
      <c r="D221" s="25"/>
      <c r="E221" s="25"/>
      <c r="F221" s="25"/>
      <c r="G221" s="25"/>
      <c r="H221" s="25"/>
      <c r="I221" s="25"/>
      <c r="J221" s="25"/>
      <c r="K221" s="25"/>
      <c r="L221" s="25"/>
      <c r="M221" s="25"/>
      <c r="N221" s="25"/>
      <c r="O221" s="25"/>
      <c r="P221" s="25"/>
      <c r="Q221" s="25"/>
      <c r="R221" s="25"/>
      <c r="S221" s="25"/>
      <c r="T221" s="25"/>
      <c r="U221" s="25"/>
      <c r="V221" s="25"/>
      <c r="W221" s="25"/>
      <c r="X221" s="25"/>
      <c r="Y221" s="25"/>
      <c r="Z221" s="25"/>
    </row>
    <row r="222" spans="1:26" ht="15.75" customHeight="1" x14ac:dyDescent="0.25">
      <c r="A222" s="25"/>
      <c r="B222" s="25"/>
      <c r="C222" s="25"/>
      <c r="D222" s="25"/>
      <c r="E222" s="25"/>
      <c r="F222" s="25"/>
      <c r="G222" s="25"/>
      <c r="H222" s="25"/>
      <c r="I222" s="25"/>
      <c r="J222" s="25"/>
      <c r="K222" s="25"/>
      <c r="L222" s="25"/>
      <c r="M222" s="25"/>
      <c r="N222" s="25"/>
      <c r="O222" s="25"/>
      <c r="P222" s="25"/>
      <c r="Q222" s="25"/>
      <c r="R222" s="25"/>
      <c r="S222" s="25"/>
      <c r="T222" s="25"/>
      <c r="U222" s="25"/>
      <c r="V222" s="25"/>
      <c r="W222" s="25"/>
      <c r="X222" s="25"/>
      <c r="Y222" s="25"/>
      <c r="Z222" s="25"/>
    </row>
    <row r="223" spans="1:26" ht="15.75" customHeight="1" x14ac:dyDescent="0.25">
      <c r="A223" s="25"/>
      <c r="B223" s="25"/>
      <c r="C223" s="25"/>
      <c r="D223" s="25"/>
      <c r="E223" s="25"/>
      <c r="F223" s="25"/>
      <c r="G223" s="25"/>
      <c r="H223" s="25"/>
      <c r="I223" s="25"/>
      <c r="J223" s="25"/>
      <c r="K223" s="25"/>
      <c r="L223" s="25"/>
      <c r="M223" s="25"/>
      <c r="N223" s="25"/>
      <c r="O223" s="25"/>
      <c r="P223" s="25"/>
      <c r="Q223" s="25"/>
      <c r="R223" s="25"/>
      <c r="S223" s="25"/>
      <c r="T223" s="25"/>
      <c r="U223" s="25"/>
      <c r="V223" s="25"/>
      <c r="W223" s="25"/>
      <c r="X223" s="25"/>
      <c r="Y223" s="25"/>
      <c r="Z223" s="25"/>
    </row>
    <row r="224" spans="1:26" ht="15.75" customHeight="1" x14ac:dyDescent="0.25">
      <c r="A224" s="25"/>
      <c r="B224" s="25"/>
      <c r="C224" s="25"/>
      <c r="D224" s="25"/>
      <c r="E224" s="25"/>
      <c r="F224" s="25"/>
      <c r="G224" s="25"/>
      <c r="H224" s="25"/>
      <c r="I224" s="25"/>
      <c r="J224" s="25"/>
      <c r="K224" s="25"/>
      <c r="L224" s="25"/>
      <c r="M224" s="25"/>
      <c r="N224" s="25"/>
      <c r="O224" s="25"/>
      <c r="P224" s="25"/>
      <c r="Q224" s="25"/>
      <c r="R224" s="25"/>
      <c r="S224" s="25"/>
      <c r="T224" s="25"/>
      <c r="U224" s="25"/>
      <c r="V224" s="25"/>
      <c r="W224" s="25"/>
      <c r="X224" s="25"/>
      <c r="Y224" s="25"/>
      <c r="Z224" s="25"/>
    </row>
    <row r="225" spans="1:26" ht="15.75" customHeight="1" x14ac:dyDescent="0.25">
      <c r="A225" s="25"/>
      <c r="B225" s="25"/>
      <c r="C225" s="25"/>
      <c r="D225" s="25"/>
      <c r="E225" s="25"/>
      <c r="F225" s="25"/>
      <c r="G225" s="25"/>
      <c r="H225" s="25"/>
      <c r="I225" s="25"/>
      <c r="J225" s="25"/>
      <c r="K225" s="25"/>
      <c r="L225" s="25"/>
      <c r="M225" s="25"/>
      <c r="N225" s="25"/>
      <c r="O225" s="25"/>
      <c r="P225" s="25"/>
      <c r="Q225" s="25"/>
      <c r="R225" s="25"/>
      <c r="S225" s="25"/>
      <c r="T225" s="25"/>
      <c r="U225" s="25"/>
      <c r="V225" s="25"/>
      <c r="W225" s="25"/>
      <c r="X225" s="25"/>
      <c r="Y225" s="25"/>
      <c r="Z225" s="25"/>
    </row>
    <row r="226" spans="1:26" ht="15.75" customHeight="1" x14ac:dyDescent="0.25">
      <c r="A226" s="25"/>
      <c r="B226" s="25"/>
      <c r="C226" s="25"/>
      <c r="D226" s="25"/>
      <c r="E226" s="25"/>
      <c r="F226" s="25"/>
      <c r="G226" s="25"/>
      <c r="H226" s="25"/>
      <c r="I226" s="25"/>
      <c r="J226" s="25"/>
      <c r="K226" s="25"/>
      <c r="L226" s="25"/>
      <c r="M226" s="25"/>
      <c r="N226" s="25"/>
      <c r="O226" s="25"/>
      <c r="P226" s="25"/>
      <c r="Q226" s="25"/>
      <c r="R226" s="25"/>
      <c r="S226" s="25"/>
      <c r="T226" s="25"/>
      <c r="U226" s="25"/>
      <c r="V226" s="25"/>
      <c r="W226" s="25"/>
      <c r="X226" s="25"/>
      <c r="Y226" s="25"/>
      <c r="Z226" s="25"/>
    </row>
    <row r="227" spans="1:26" ht="15.75" customHeight="1" x14ac:dyDescent="0.25">
      <c r="A227" s="25"/>
      <c r="B227" s="25"/>
      <c r="C227" s="25"/>
      <c r="D227" s="25"/>
      <c r="E227" s="25"/>
      <c r="F227" s="25"/>
      <c r="G227" s="25"/>
      <c r="H227" s="25"/>
      <c r="I227" s="25"/>
      <c r="J227" s="25"/>
      <c r="K227" s="25"/>
      <c r="L227" s="25"/>
      <c r="M227" s="25"/>
      <c r="N227" s="25"/>
      <c r="O227" s="25"/>
      <c r="P227" s="25"/>
      <c r="Q227" s="25"/>
      <c r="R227" s="25"/>
      <c r="S227" s="25"/>
      <c r="T227" s="25"/>
      <c r="U227" s="25"/>
      <c r="V227" s="25"/>
      <c r="W227" s="25"/>
      <c r="X227" s="25"/>
      <c r="Y227" s="25"/>
      <c r="Z227" s="25"/>
    </row>
    <row r="228" spans="1:26" ht="15.75" customHeight="1" x14ac:dyDescent="0.25">
      <c r="A228" s="25"/>
      <c r="B228" s="25"/>
      <c r="C228" s="25"/>
      <c r="D228" s="25"/>
      <c r="E228" s="25"/>
      <c r="F228" s="25"/>
      <c r="G228" s="25"/>
      <c r="H228" s="25"/>
      <c r="I228" s="25"/>
      <c r="J228" s="25"/>
      <c r="K228" s="25"/>
      <c r="L228" s="25"/>
      <c r="M228" s="25"/>
      <c r="N228" s="25"/>
      <c r="O228" s="25"/>
      <c r="P228" s="25"/>
      <c r="Q228" s="25"/>
      <c r="R228" s="25"/>
      <c r="S228" s="25"/>
      <c r="T228" s="25"/>
      <c r="U228" s="25"/>
      <c r="V228" s="25"/>
      <c r="W228" s="25"/>
      <c r="X228" s="25"/>
      <c r="Y228" s="25"/>
      <c r="Z228" s="25"/>
    </row>
    <row r="229" spans="1:26" ht="15.75" customHeight="1" x14ac:dyDescent="0.25">
      <c r="A229" s="25"/>
      <c r="B229" s="25"/>
      <c r="C229" s="25"/>
      <c r="D229" s="25"/>
      <c r="E229" s="25"/>
      <c r="F229" s="25"/>
      <c r="G229" s="25"/>
      <c r="H229" s="25"/>
      <c r="I229" s="25"/>
      <c r="J229" s="25"/>
      <c r="K229" s="25"/>
      <c r="L229" s="25"/>
      <c r="M229" s="25"/>
      <c r="N229" s="25"/>
      <c r="O229" s="25"/>
      <c r="P229" s="25"/>
      <c r="Q229" s="25"/>
      <c r="R229" s="25"/>
      <c r="S229" s="25"/>
      <c r="T229" s="25"/>
      <c r="U229" s="25"/>
      <c r="V229" s="25"/>
      <c r="W229" s="25"/>
      <c r="X229" s="25"/>
      <c r="Y229" s="25"/>
      <c r="Z229" s="25"/>
    </row>
    <row r="230" spans="1:26" ht="15.75" customHeight="1" x14ac:dyDescent="0.25">
      <c r="A230" s="25"/>
      <c r="B230" s="25"/>
      <c r="C230" s="25"/>
      <c r="D230" s="25"/>
      <c r="E230" s="25"/>
      <c r="F230" s="25"/>
      <c r="G230" s="25"/>
      <c r="H230" s="25"/>
      <c r="I230" s="25"/>
      <c r="J230" s="25"/>
      <c r="K230" s="25"/>
      <c r="L230" s="25"/>
      <c r="M230" s="25"/>
      <c r="N230" s="25"/>
      <c r="O230" s="25"/>
      <c r="P230" s="25"/>
      <c r="Q230" s="25"/>
      <c r="R230" s="25"/>
      <c r="S230" s="25"/>
      <c r="T230" s="25"/>
      <c r="U230" s="25"/>
      <c r="V230" s="25"/>
      <c r="W230" s="25"/>
      <c r="X230" s="25"/>
      <c r="Y230" s="25"/>
      <c r="Z230" s="25"/>
    </row>
    <row r="231" spans="1:26" ht="15.75" customHeight="1" x14ac:dyDescent="0.25">
      <c r="A231" s="25"/>
      <c r="B231" s="25"/>
      <c r="C231" s="25"/>
      <c r="D231" s="25"/>
      <c r="E231" s="25"/>
      <c r="F231" s="25"/>
      <c r="G231" s="25"/>
      <c r="H231" s="25"/>
      <c r="I231" s="25"/>
      <c r="J231" s="25"/>
      <c r="K231" s="25"/>
      <c r="L231" s="25"/>
      <c r="M231" s="25"/>
      <c r="N231" s="25"/>
      <c r="O231" s="25"/>
      <c r="P231" s="25"/>
      <c r="Q231" s="25"/>
      <c r="R231" s="25"/>
      <c r="S231" s="25"/>
      <c r="T231" s="25"/>
      <c r="U231" s="25"/>
      <c r="V231" s="25"/>
      <c r="W231" s="25"/>
      <c r="X231" s="25"/>
      <c r="Y231" s="25"/>
      <c r="Z231" s="25"/>
    </row>
    <row r="232" spans="1:26" ht="15.75" customHeight="1" x14ac:dyDescent="0.25">
      <c r="A232" s="25"/>
      <c r="B232" s="25"/>
      <c r="C232" s="25"/>
      <c r="D232" s="25"/>
      <c r="E232" s="25"/>
      <c r="F232" s="25"/>
      <c r="G232" s="25"/>
      <c r="H232" s="25"/>
      <c r="I232" s="25"/>
      <c r="J232" s="25"/>
      <c r="K232" s="25"/>
      <c r="L232" s="25"/>
      <c r="M232" s="25"/>
      <c r="N232" s="25"/>
      <c r="O232" s="25"/>
      <c r="P232" s="25"/>
      <c r="Q232" s="25"/>
      <c r="R232" s="25"/>
      <c r="S232" s="25"/>
      <c r="T232" s="25"/>
      <c r="U232" s="25"/>
      <c r="V232" s="25"/>
      <c r="W232" s="25"/>
      <c r="X232" s="25"/>
      <c r="Y232" s="25"/>
      <c r="Z232" s="25"/>
    </row>
    <row r="233" spans="1:26" ht="15.75" customHeight="1" x14ac:dyDescent="0.25">
      <c r="A233" s="25"/>
      <c r="B233" s="25"/>
      <c r="C233" s="25"/>
      <c r="D233" s="25"/>
      <c r="E233" s="25"/>
      <c r="F233" s="25"/>
      <c r="G233" s="25"/>
      <c r="H233" s="25"/>
      <c r="I233" s="25"/>
      <c r="J233" s="25"/>
      <c r="K233" s="25"/>
      <c r="L233" s="25"/>
      <c r="M233" s="25"/>
      <c r="N233" s="25"/>
      <c r="O233" s="25"/>
      <c r="P233" s="25"/>
      <c r="Q233" s="25"/>
      <c r="R233" s="25"/>
      <c r="S233" s="25"/>
      <c r="T233" s="25"/>
      <c r="U233" s="25"/>
      <c r="V233" s="25"/>
      <c r="W233" s="25"/>
      <c r="X233" s="25"/>
      <c r="Y233" s="25"/>
      <c r="Z233" s="25"/>
    </row>
    <row r="234" spans="1:26" ht="15.75" customHeight="1" x14ac:dyDescent="0.25">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row>
    <row r="235" spans="1:26" ht="15.75" customHeight="1" x14ac:dyDescent="0.25">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row>
    <row r="236" spans="1:26" ht="15.75" customHeight="1" x14ac:dyDescent="0.25">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row>
    <row r="237" spans="1:26" ht="15.75" customHeight="1" x14ac:dyDescent="0.25">
      <c r="A237" s="25"/>
      <c r="B237" s="25"/>
      <c r="C237" s="25"/>
      <c r="D237" s="25"/>
      <c r="E237" s="25"/>
      <c r="F237" s="25"/>
      <c r="G237" s="25"/>
      <c r="H237" s="25"/>
      <c r="I237" s="25"/>
      <c r="J237" s="25"/>
      <c r="K237" s="25"/>
      <c r="L237" s="25"/>
      <c r="M237" s="25"/>
      <c r="N237" s="25"/>
      <c r="O237" s="25"/>
      <c r="P237" s="25"/>
      <c r="Q237" s="25"/>
      <c r="R237" s="25"/>
      <c r="S237" s="25"/>
      <c r="T237" s="25"/>
      <c r="U237" s="25"/>
      <c r="V237" s="25"/>
      <c r="W237" s="25"/>
      <c r="X237" s="25"/>
      <c r="Y237" s="25"/>
      <c r="Z237" s="25"/>
    </row>
    <row r="238" spans="1:26" ht="15.75" customHeight="1" x14ac:dyDescent="0.25">
      <c r="A238" s="25"/>
      <c r="B238" s="25"/>
      <c r="C238" s="25"/>
      <c r="D238" s="25"/>
      <c r="E238" s="25"/>
      <c r="F238" s="25"/>
      <c r="G238" s="25"/>
      <c r="H238" s="25"/>
      <c r="I238" s="25"/>
      <c r="J238" s="25"/>
      <c r="K238" s="25"/>
      <c r="L238" s="25"/>
      <c r="M238" s="25"/>
      <c r="N238" s="25"/>
      <c r="O238" s="25"/>
      <c r="P238" s="25"/>
      <c r="Q238" s="25"/>
      <c r="R238" s="25"/>
      <c r="S238" s="25"/>
      <c r="T238" s="25"/>
      <c r="U238" s="25"/>
      <c r="V238" s="25"/>
      <c r="W238" s="25"/>
      <c r="X238" s="25"/>
      <c r="Y238" s="25"/>
      <c r="Z238" s="25"/>
    </row>
    <row r="239" spans="1:26" ht="15.75" customHeight="1" x14ac:dyDescent="0.25">
      <c r="A239" s="25"/>
      <c r="B239" s="25"/>
      <c r="C239" s="25"/>
      <c r="D239" s="25"/>
      <c r="E239" s="25"/>
      <c r="F239" s="25"/>
      <c r="G239" s="25"/>
      <c r="H239" s="25"/>
      <c r="I239" s="25"/>
      <c r="J239" s="25"/>
      <c r="K239" s="25"/>
      <c r="L239" s="25"/>
      <c r="M239" s="25"/>
      <c r="N239" s="25"/>
      <c r="O239" s="25"/>
      <c r="P239" s="25"/>
      <c r="Q239" s="25"/>
      <c r="R239" s="25"/>
      <c r="S239" s="25"/>
      <c r="T239" s="25"/>
      <c r="U239" s="25"/>
      <c r="V239" s="25"/>
      <c r="W239" s="25"/>
      <c r="X239" s="25"/>
      <c r="Y239" s="25"/>
      <c r="Z239" s="25"/>
    </row>
    <row r="240" spans="1:26" ht="15.75" customHeight="1" x14ac:dyDescent="0.25">
      <c r="A240" s="25"/>
      <c r="B240" s="25"/>
      <c r="C240" s="25"/>
      <c r="D240" s="25"/>
      <c r="E240" s="25"/>
      <c r="F240" s="25"/>
      <c r="G240" s="25"/>
      <c r="H240" s="25"/>
      <c r="I240" s="25"/>
      <c r="J240" s="25"/>
      <c r="K240" s="25"/>
      <c r="L240" s="25"/>
      <c r="M240" s="25"/>
      <c r="N240" s="25"/>
      <c r="O240" s="25"/>
      <c r="P240" s="25"/>
      <c r="Q240" s="25"/>
      <c r="R240" s="25"/>
      <c r="S240" s="25"/>
      <c r="T240" s="25"/>
      <c r="U240" s="25"/>
      <c r="V240" s="25"/>
      <c r="W240" s="25"/>
      <c r="X240" s="25"/>
      <c r="Y240" s="25"/>
      <c r="Z240" s="25"/>
    </row>
    <row r="241" spans="1:26" ht="15.75" customHeight="1" x14ac:dyDescent="0.25">
      <c r="A241" s="25"/>
      <c r="B241" s="25"/>
      <c r="C241" s="25"/>
      <c r="D241" s="25"/>
      <c r="E241" s="25"/>
      <c r="F241" s="25"/>
      <c r="G241" s="25"/>
      <c r="H241" s="25"/>
      <c r="I241" s="25"/>
      <c r="J241" s="25"/>
      <c r="K241" s="25"/>
      <c r="L241" s="25"/>
      <c r="M241" s="25"/>
      <c r="N241" s="25"/>
      <c r="O241" s="25"/>
      <c r="P241" s="25"/>
      <c r="Q241" s="25"/>
      <c r="R241" s="25"/>
      <c r="S241" s="25"/>
      <c r="T241" s="25"/>
      <c r="U241" s="25"/>
      <c r="V241" s="25"/>
      <c r="W241" s="25"/>
      <c r="X241" s="25"/>
      <c r="Y241" s="25"/>
      <c r="Z241" s="25"/>
    </row>
    <row r="242" spans="1:26" ht="15.75" customHeight="1" x14ac:dyDescent="0.25">
      <c r="A242" s="25"/>
      <c r="B242" s="25"/>
      <c r="C242" s="25"/>
      <c r="D242" s="25"/>
      <c r="E242" s="25"/>
      <c r="F242" s="25"/>
      <c r="G242" s="25"/>
      <c r="H242" s="25"/>
      <c r="I242" s="25"/>
      <c r="J242" s="25"/>
      <c r="K242" s="25"/>
      <c r="L242" s="25"/>
      <c r="M242" s="25"/>
      <c r="N242" s="25"/>
      <c r="O242" s="25"/>
      <c r="P242" s="25"/>
      <c r="Q242" s="25"/>
      <c r="R242" s="25"/>
      <c r="S242" s="25"/>
      <c r="T242" s="25"/>
      <c r="U242" s="25"/>
      <c r="V242" s="25"/>
      <c r="W242" s="25"/>
      <c r="X242" s="25"/>
      <c r="Y242" s="25"/>
      <c r="Z242" s="25"/>
    </row>
    <row r="243" spans="1:26" ht="15.75" customHeight="1" x14ac:dyDescent="0.25">
      <c r="A243" s="25"/>
      <c r="B243" s="25"/>
      <c r="C243" s="25"/>
      <c r="D243" s="25"/>
      <c r="E243" s="25"/>
      <c r="F243" s="25"/>
      <c r="G243" s="25"/>
      <c r="H243" s="25"/>
      <c r="I243" s="25"/>
      <c r="J243" s="25"/>
      <c r="K243" s="25"/>
      <c r="L243" s="25"/>
      <c r="M243" s="25"/>
      <c r="N243" s="25"/>
      <c r="O243" s="25"/>
      <c r="P243" s="25"/>
      <c r="Q243" s="25"/>
      <c r="R243" s="25"/>
      <c r="S243" s="25"/>
      <c r="T243" s="25"/>
      <c r="U243" s="25"/>
      <c r="V243" s="25"/>
      <c r="W243" s="25"/>
      <c r="X243" s="25"/>
      <c r="Y243" s="25"/>
      <c r="Z243" s="25"/>
    </row>
    <row r="244" spans="1:26" ht="15.75" customHeight="1" x14ac:dyDescent="0.25">
      <c r="A244" s="25"/>
      <c r="B244" s="25"/>
      <c r="C244" s="25"/>
      <c r="D244" s="25"/>
      <c r="E244" s="25"/>
      <c r="F244" s="25"/>
      <c r="G244" s="25"/>
      <c r="H244" s="25"/>
      <c r="I244" s="25"/>
      <c r="J244" s="25"/>
      <c r="K244" s="25"/>
      <c r="L244" s="25"/>
      <c r="M244" s="25"/>
      <c r="N244" s="25"/>
      <c r="O244" s="25"/>
      <c r="P244" s="25"/>
      <c r="Q244" s="25"/>
      <c r="R244" s="25"/>
      <c r="S244" s="25"/>
      <c r="T244" s="25"/>
      <c r="U244" s="25"/>
      <c r="V244" s="25"/>
      <c r="W244" s="25"/>
      <c r="X244" s="25"/>
      <c r="Y244" s="25"/>
      <c r="Z244" s="25"/>
    </row>
    <row r="245" spans="1:26" ht="15.75" customHeight="1" x14ac:dyDescent="0.25">
      <c r="A245" s="25"/>
      <c r="B245" s="25"/>
      <c r="C245" s="25"/>
      <c r="D245" s="25"/>
      <c r="E245" s="25"/>
      <c r="F245" s="25"/>
      <c r="G245" s="25"/>
      <c r="H245" s="25"/>
      <c r="I245" s="25"/>
      <c r="J245" s="25"/>
      <c r="K245" s="25"/>
      <c r="L245" s="25"/>
      <c r="M245" s="25"/>
      <c r="N245" s="25"/>
      <c r="O245" s="25"/>
      <c r="P245" s="25"/>
      <c r="Q245" s="25"/>
      <c r="R245" s="25"/>
      <c r="S245" s="25"/>
      <c r="T245" s="25"/>
      <c r="U245" s="25"/>
      <c r="V245" s="25"/>
      <c r="W245" s="25"/>
      <c r="X245" s="25"/>
      <c r="Y245" s="25"/>
      <c r="Z245" s="25"/>
    </row>
    <row r="246" spans="1:26" ht="15.75" customHeight="1" x14ac:dyDescent="0.25">
      <c r="A246" s="25"/>
      <c r="B246" s="25"/>
      <c r="C246" s="25"/>
      <c r="D246" s="25"/>
      <c r="E246" s="25"/>
      <c r="F246" s="25"/>
      <c r="G246" s="25"/>
      <c r="H246" s="25"/>
      <c r="I246" s="25"/>
      <c r="J246" s="25"/>
      <c r="K246" s="25"/>
      <c r="L246" s="25"/>
      <c r="M246" s="25"/>
      <c r="N246" s="25"/>
      <c r="O246" s="25"/>
      <c r="P246" s="25"/>
      <c r="Q246" s="25"/>
      <c r="R246" s="25"/>
      <c r="S246" s="25"/>
      <c r="T246" s="25"/>
      <c r="U246" s="25"/>
      <c r="V246" s="25"/>
      <c r="W246" s="25"/>
      <c r="X246" s="25"/>
      <c r="Y246" s="25"/>
      <c r="Z246" s="25"/>
    </row>
    <row r="247" spans="1:26" ht="15.75" customHeight="1" x14ac:dyDescent="0.25">
      <c r="A247" s="25"/>
      <c r="B247" s="25"/>
      <c r="C247" s="25"/>
      <c r="D247" s="25"/>
      <c r="E247" s="25"/>
      <c r="F247" s="25"/>
      <c r="G247" s="25"/>
      <c r="H247" s="25"/>
      <c r="I247" s="25"/>
      <c r="J247" s="25"/>
      <c r="K247" s="25"/>
      <c r="L247" s="25"/>
      <c r="M247" s="25"/>
      <c r="N247" s="25"/>
      <c r="O247" s="25"/>
      <c r="P247" s="25"/>
      <c r="Q247" s="25"/>
      <c r="R247" s="25"/>
      <c r="S247" s="25"/>
      <c r="T247" s="25"/>
      <c r="U247" s="25"/>
      <c r="V247" s="25"/>
      <c r="W247" s="25"/>
      <c r="X247" s="25"/>
      <c r="Y247" s="25"/>
      <c r="Z247" s="25"/>
    </row>
    <row r="248" spans="1:26" ht="15.75" customHeight="1" x14ac:dyDescent="0.25">
      <c r="A248" s="25"/>
      <c r="B248" s="25"/>
      <c r="C248" s="25"/>
      <c r="D248" s="25"/>
      <c r="E248" s="25"/>
      <c r="F248" s="25"/>
      <c r="G248" s="25"/>
      <c r="H248" s="25"/>
      <c r="I248" s="25"/>
      <c r="J248" s="25"/>
      <c r="K248" s="25"/>
      <c r="L248" s="25"/>
      <c r="M248" s="25"/>
      <c r="N248" s="25"/>
      <c r="O248" s="25"/>
      <c r="P248" s="25"/>
      <c r="Q248" s="25"/>
      <c r="R248" s="25"/>
      <c r="S248" s="25"/>
      <c r="T248" s="25"/>
      <c r="U248" s="25"/>
      <c r="V248" s="25"/>
      <c r="W248" s="25"/>
      <c r="X248" s="25"/>
      <c r="Y248" s="25"/>
      <c r="Z248" s="25"/>
    </row>
    <row r="249" spans="1:26" ht="15.75" customHeight="1" x14ac:dyDescent="0.25">
      <c r="A249" s="25"/>
      <c r="B249" s="25"/>
      <c r="C249" s="25"/>
      <c r="D249" s="25"/>
      <c r="E249" s="25"/>
      <c r="F249" s="25"/>
      <c r="G249" s="25"/>
      <c r="H249" s="25"/>
      <c r="I249" s="25"/>
      <c r="J249" s="25"/>
      <c r="K249" s="25"/>
      <c r="L249" s="25"/>
      <c r="M249" s="25"/>
      <c r="N249" s="25"/>
      <c r="O249" s="25"/>
      <c r="P249" s="25"/>
      <c r="Q249" s="25"/>
      <c r="R249" s="25"/>
      <c r="S249" s="25"/>
      <c r="T249" s="25"/>
      <c r="U249" s="25"/>
      <c r="V249" s="25"/>
      <c r="W249" s="25"/>
      <c r="X249" s="25"/>
      <c r="Y249" s="25"/>
      <c r="Z249" s="25"/>
    </row>
    <row r="250" spans="1:26" ht="15.75" customHeight="1" x14ac:dyDescent="0.25">
      <c r="A250" s="25"/>
      <c r="B250" s="25"/>
      <c r="C250" s="25"/>
      <c r="D250" s="25"/>
      <c r="E250" s="25"/>
      <c r="F250" s="25"/>
      <c r="G250" s="25"/>
      <c r="H250" s="25"/>
      <c r="I250" s="25"/>
      <c r="J250" s="25"/>
      <c r="K250" s="25"/>
      <c r="L250" s="25"/>
      <c r="M250" s="25"/>
      <c r="N250" s="25"/>
      <c r="O250" s="25"/>
      <c r="P250" s="25"/>
      <c r="Q250" s="25"/>
      <c r="R250" s="25"/>
      <c r="S250" s="25"/>
      <c r="T250" s="25"/>
      <c r="U250" s="25"/>
      <c r="V250" s="25"/>
      <c r="W250" s="25"/>
      <c r="X250" s="25"/>
      <c r="Y250" s="25"/>
      <c r="Z250" s="25"/>
    </row>
    <row r="251" spans="1:26" ht="15.75" customHeight="1" x14ac:dyDescent="0.25">
      <c r="A251" s="25"/>
      <c r="B251" s="25"/>
      <c r="C251" s="25"/>
      <c r="D251" s="25"/>
      <c r="E251" s="25"/>
      <c r="F251" s="25"/>
      <c r="G251" s="25"/>
      <c r="H251" s="25"/>
      <c r="I251" s="25"/>
      <c r="J251" s="25"/>
      <c r="K251" s="25"/>
      <c r="L251" s="25"/>
      <c r="M251" s="25"/>
      <c r="N251" s="25"/>
      <c r="O251" s="25"/>
      <c r="P251" s="25"/>
      <c r="Q251" s="25"/>
      <c r="R251" s="25"/>
      <c r="S251" s="25"/>
      <c r="T251" s="25"/>
      <c r="U251" s="25"/>
      <c r="V251" s="25"/>
      <c r="W251" s="25"/>
      <c r="X251" s="25"/>
      <c r="Y251" s="25"/>
      <c r="Z251" s="25"/>
    </row>
    <row r="252" spans="1:26" ht="15.75" customHeight="1" x14ac:dyDescent="0.25">
      <c r="A252" s="25"/>
      <c r="B252" s="25"/>
      <c r="C252" s="25"/>
      <c r="D252" s="25"/>
      <c r="E252" s="25"/>
      <c r="F252" s="25"/>
      <c r="G252" s="25"/>
      <c r="H252" s="25"/>
      <c r="I252" s="25"/>
      <c r="J252" s="25"/>
      <c r="K252" s="25"/>
      <c r="L252" s="25"/>
      <c r="M252" s="25"/>
      <c r="N252" s="25"/>
      <c r="O252" s="25"/>
      <c r="P252" s="25"/>
      <c r="Q252" s="25"/>
      <c r="R252" s="25"/>
      <c r="S252" s="25"/>
      <c r="T252" s="25"/>
      <c r="U252" s="25"/>
      <c r="V252" s="25"/>
      <c r="W252" s="25"/>
      <c r="X252" s="25"/>
      <c r="Y252" s="25"/>
      <c r="Z252" s="25"/>
    </row>
    <row r="253" spans="1:26" ht="15.75" customHeight="1" x14ac:dyDescent="0.25">
      <c r="A253" s="25"/>
      <c r="B253" s="25"/>
      <c r="C253" s="25"/>
      <c r="D253" s="25"/>
      <c r="E253" s="25"/>
      <c r="F253" s="25"/>
      <c r="G253" s="25"/>
      <c r="H253" s="25"/>
      <c r="I253" s="25"/>
      <c r="J253" s="25"/>
      <c r="K253" s="25"/>
      <c r="L253" s="25"/>
      <c r="M253" s="25"/>
      <c r="N253" s="25"/>
      <c r="O253" s="25"/>
      <c r="P253" s="25"/>
      <c r="Q253" s="25"/>
      <c r="R253" s="25"/>
      <c r="S253" s="25"/>
      <c r="T253" s="25"/>
      <c r="U253" s="25"/>
      <c r="V253" s="25"/>
      <c r="W253" s="25"/>
      <c r="X253" s="25"/>
      <c r="Y253" s="25"/>
      <c r="Z253" s="25"/>
    </row>
    <row r="254" spans="1:26" ht="15.75" customHeight="1" x14ac:dyDescent="0.25">
      <c r="A254" s="25"/>
      <c r="B254" s="25"/>
      <c r="C254" s="25"/>
      <c r="D254" s="25"/>
      <c r="E254" s="25"/>
      <c r="F254" s="25"/>
      <c r="G254" s="25"/>
      <c r="H254" s="25"/>
      <c r="I254" s="25"/>
      <c r="J254" s="25"/>
      <c r="K254" s="25"/>
      <c r="L254" s="25"/>
      <c r="M254" s="25"/>
      <c r="N254" s="25"/>
      <c r="O254" s="25"/>
      <c r="P254" s="25"/>
      <c r="Q254" s="25"/>
      <c r="R254" s="25"/>
      <c r="S254" s="25"/>
      <c r="T254" s="25"/>
      <c r="U254" s="25"/>
      <c r="V254" s="25"/>
      <c r="W254" s="25"/>
      <c r="X254" s="25"/>
      <c r="Y254" s="25"/>
      <c r="Z254" s="25"/>
    </row>
    <row r="255" spans="1:26" ht="15.75" customHeight="1" x14ac:dyDescent="0.25">
      <c r="A255" s="25"/>
      <c r="B255" s="25"/>
      <c r="C255" s="25"/>
      <c r="D255" s="25"/>
      <c r="E255" s="25"/>
      <c r="F255" s="25"/>
      <c r="G255" s="25"/>
      <c r="H255" s="25"/>
      <c r="I255" s="25"/>
      <c r="J255" s="25"/>
      <c r="K255" s="25"/>
      <c r="L255" s="25"/>
      <c r="M255" s="25"/>
      <c r="N255" s="25"/>
      <c r="O255" s="25"/>
      <c r="P255" s="25"/>
      <c r="Q255" s="25"/>
      <c r="R255" s="25"/>
      <c r="S255" s="25"/>
      <c r="T255" s="25"/>
      <c r="U255" s="25"/>
      <c r="V255" s="25"/>
      <c r="W255" s="25"/>
      <c r="X255" s="25"/>
      <c r="Y255" s="25"/>
      <c r="Z255" s="25"/>
    </row>
    <row r="256" spans="1:26" ht="15.75" customHeight="1" x14ac:dyDescent="0.25">
      <c r="A256" s="25"/>
      <c r="B256" s="25"/>
      <c r="C256" s="25"/>
      <c r="D256" s="25"/>
      <c r="E256" s="25"/>
      <c r="F256" s="25"/>
      <c r="G256" s="25"/>
      <c r="H256" s="25"/>
      <c r="I256" s="25"/>
      <c r="J256" s="25"/>
      <c r="K256" s="25"/>
      <c r="L256" s="25"/>
      <c r="M256" s="25"/>
      <c r="N256" s="25"/>
      <c r="O256" s="25"/>
      <c r="P256" s="25"/>
      <c r="Q256" s="25"/>
      <c r="R256" s="25"/>
      <c r="S256" s="25"/>
      <c r="T256" s="25"/>
      <c r="U256" s="25"/>
      <c r="V256" s="25"/>
      <c r="W256" s="25"/>
      <c r="X256" s="25"/>
      <c r="Y256" s="25"/>
      <c r="Z256" s="25"/>
    </row>
    <row r="257" spans="1:26" ht="15.75" customHeight="1" x14ac:dyDescent="0.25">
      <c r="A257" s="25"/>
      <c r="B257" s="25"/>
      <c r="C257" s="25"/>
      <c r="D257" s="25"/>
      <c r="E257" s="25"/>
      <c r="F257" s="25"/>
      <c r="G257" s="25"/>
      <c r="H257" s="25"/>
      <c r="I257" s="25"/>
      <c r="J257" s="25"/>
      <c r="K257" s="25"/>
      <c r="L257" s="25"/>
      <c r="M257" s="25"/>
      <c r="N257" s="25"/>
      <c r="O257" s="25"/>
      <c r="P257" s="25"/>
      <c r="Q257" s="25"/>
      <c r="R257" s="25"/>
      <c r="S257" s="25"/>
      <c r="T257" s="25"/>
      <c r="U257" s="25"/>
      <c r="V257" s="25"/>
      <c r="W257" s="25"/>
      <c r="X257" s="25"/>
      <c r="Y257" s="25"/>
      <c r="Z257" s="25"/>
    </row>
    <row r="258" spans="1:26" ht="15.75" customHeight="1" x14ac:dyDescent="0.25">
      <c r="A258" s="25"/>
      <c r="B258" s="25"/>
      <c r="C258" s="25"/>
      <c r="D258" s="25"/>
      <c r="E258" s="25"/>
      <c r="F258" s="25"/>
      <c r="G258" s="25"/>
      <c r="H258" s="25"/>
      <c r="I258" s="25"/>
      <c r="J258" s="25"/>
      <c r="K258" s="25"/>
      <c r="L258" s="25"/>
      <c r="M258" s="25"/>
      <c r="N258" s="25"/>
      <c r="O258" s="25"/>
      <c r="P258" s="25"/>
      <c r="Q258" s="25"/>
      <c r="R258" s="25"/>
      <c r="S258" s="25"/>
      <c r="T258" s="25"/>
      <c r="U258" s="25"/>
      <c r="V258" s="25"/>
      <c r="W258" s="25"/>
      <c r="X258" s="25"/>
      <c r="Y258" s="25"/>
      <c r="Z258" s="25"/>
    </row>
    <row r="259" spans="1:26" ht="15.75" customHeight="1" x14ac:dyDescent="0.25">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row>
    <row r="260" spans="1:26" ht="15.75" customHeight="1" x14ac:dyDescent="0.25">
      <c r="A260" s="25"/>
      <c r="B260" s="25"/>
      <c r="C260" s="25"/>
      <c r="D260" s="25"/>
      <c r="E260" s="25"/>
      <c r="F260" s="25"/>
      <c r="G260" s="25"/>
      <c r="H260" s="25"/>
      <c r="I260" s="25"/>
      <c r="J260" s="25"/>
      <c r="K260" s="25"/>
      <c r="L260" s="25"/>
      <c r="M260" s="25"/>
      <c r="N260" s="25"/>
      <c r="O260" s="25"/>
      <c r="P260" s="25"/>
      <c r="Q260" s="25"/>
      <c r="R260" s="25"/>
      <c r="S260" s="25"/>
      <c r="T260" s="25"/>
      <c r="U260" s="25"/>
      <c r="V260" s="25"/>
      <c r="W260" s="25"/>
      <c r="X260" s="25"/>
      <c r="Y260" s="25"/>
      <c r="Z260" s="25"/>
    </row>
    <row r="261" spans="1:26" ht="15.75" customHeight="1" x14ac:dyDescent="0.25">
      <c r="A261" s="25"/>
      <c r="B261" s="25"/>
      <c r="C261" s="25"/>
      <c r="D261" s="25"/>
      <c r="E261" s="25"/>
      <c r="F261" s="25"/>
      <c r="G261" s="25"/>
      <c r="H261" s="25"/>
      <c r="I261" s="25"/>
      <c r="J261" s="25"/>
      <c r="K261" s="25"/>
      <c r="L261" s="25"/>
      <c r="M261" s="25"/>
      <c r="N261" s="25"/>
      <c r="O261" s="25"/>
      <c r="P261" s="25"/>
      <c r="Q261" s="25"/>
      <c r="R261" s="25"/>
      <c r="S261" s="25"/>
      <c r="T261" s="25"/>
      <c r="U261" s="25"/>
      <c r="V261" s="25"/>
      <c r="W261" s="25"/>
      <c r="X261" s="25"/>
      <c r="Y261" s="25"/>
      <c r="Z261" s="25"/>
    </row>
    <row r="262" spans="1:26" ht="15.75" customHeight="1" x14ac:dyDescent="0.25">
      <c r="A262" s="25"/>
      <c r="B262" s="25"/>
      <c r="C262" s="25"/>
      <c r="D262" s="25"/>
      <c r="E262" s="25"/>
      <c r="F262" s="25"/>
      <c r="G262" s="25"/>
      <c r="H262" s="25"/>
      <c r="I262" s="25"/>
      <c r="J262" s="25"/>
      <c r="K262" s="25"/>
      <c r="L262" s="25"/>
      <c r="M262" s="25"/>
      <c r="N262" s="25"/>
      <c r="O262" s="25"/>
      <c r="P262" s="25"/>
      <c r="Q262" s="25"/>
      <c r="R262" s="25"/>
      <c r="S262" s="25"/>
      <c r="T262" s="25"/>
      <c r="U262" s="25"/>
      <c r="V262" s="25"/>
      <c r="W262" s="25"/>
      <c r="X262" s="25"/>
      <c r="Y262" s="25"/>
      <c r="Z262" s="25"/>
    </row>
    <row r="263" spans="1:26" ht="15.75" customHeight="1" x14ac:dyDescent="0.25">
      <c r="A263" s="25"/>
      <c r="B263" s="25"/>
      <c r="C263" s="25"/>
      <c r="D263" s="25"/>
      <c r="E263" s="25"/>
      <c r="F263" s="25"/>
      <c r="G263" s="25"/>
      <c r="H263" s="25"/>
      <c r="I263" s="25"/>
      <c r="J263" s="25"/>
      <c r="K263" s="25"/>
      <c r="L263" s="25"/>
      <c r="M263" s="25"/>
      <c r="N263" s="25"/>
      <c r="O263" s="25"/>
      <c r="P263" s="25"/>
      <c r="Q263" s="25"/>
      <c r="R263" s="25"/>
      <c r="S263" s="25"/>
      <c r="T263" s="25"/>
      <c r="U263" s="25"/>
      <c r="V263" s="25"/>
      <c r="W263" s="25"/>
      <c r="X263" s="25"/>
      <c r="Y263" s="25"/>
      <c r="Z263" s="25"/>
    </row>
    <row r="264" spans="1:26" ht="15.75" customHeight="1" x14ac:dyDescent="0.25">
      <c r="A264" s="25"/>
      <c r="B264" s="25"/>
      <c r="C264" s="25"/>
      <c r="D264" s="25"/>
      <c r="E264" s="25"/>
      <c r="F264" s="25"/>
      <c r="G264" s="25"/>
      <c r="H264" s="25"/>
      <c r="I264" s="25"/>
      <c r="J264" s="25"/>
      <c r="K264" s="25"/>
      <c r="L264" s="25"/>
      <c r="M264" s="25"/>
      <c r="N264" s="25"/>
      <c r="O264" s="25"/>
      <c r="P264" s="25"/>
      <c r="Q264" s="25"/>
      <c r="R264" s="25"/>
      <c r="S264" s="25"/>
      <c r="T264" s="25"/>
      <c r="U264" s="25"/>
      <c r="V264" s="25"/>
      <c r="W264" s="25"/>
      <c r="X264" s="25"/>
      <c r="Y264" s="25"/>
      <c r="Z264" s="25"/>
    </row>
    <row r="265" spans="1:26" ht="15.75" customHeight="1" x14ac:dyDescent="0.25">
      <c r="A265" s="25"/>
      <c r="B265" s="25"/>
      <c r="C265" s="25"/>
      <c r="D265" s="25"/>
      <c r="E265" s="25"/>
      <c r="F265" s="25"/>
      <c r="G265" s="25"/>
      <c r="H265" s="25"/>
      <c r="I265" s="25"/>
      <c r="J265" s="25"/>
      <c r="K265" s="25"/>
      <c r="L265" s="25"/>
      <c r="M265" s="25"/>
      <c r="N265" s="25"/>
      <c r="O265" s="25"/>
      <c r="P265" s="25"/>
      <c r="Q265" s="25"/>
      <c r="R265" s="25"/>
      <c r="S265" s="25"/>
      <c r="T265" s="25"/>
      <c r="U265" s="25"/>
      <c r="V265" s="25"/>
      <c r="W265" s="25"/>
      <c r="X265" s="25"/>
      <c r="Y265" s="25"/>
      <c r="Z265" s="25"/>
    </row>
    <row r="266" spans="1:26" ht="15.75" customHeight="1" x14ac:dyDescent="0.25">
      <c r="A266" s="25"/>
      <c r="B266" s="25"/>
      <c r="C266" s="25"/>
      <c r="D266" s="25"/>
      <c r="E266" s="25"/>
      <c r="F266" s="25"/>
      <c r="G266" s="25"/>
      <c r="H266" s="25"/>
      <c r="I266" s="25"/>
      <c r="J266" s="25"/>
      <c r="K266" s="25"/>
      <c r="L266" s="25"/>
      <c r="M266" s="25"/>
      <c r="N266" s="25"/>
      <c r="O266" s="25"/>
      <c r="P266" s="25"/>
      <c r="Q266" s="25"/>
      <c r="R266" s="25"/>
      <c r="S266" s="25"/>
      <c r="T266" s="25"/>
      <c r="U266" s="25"/>
      <c r="V266" s="25"/>
      <c r="W266" s="25"/>
      <c r="X266" s="25"/>
      <c r="Y266" s="25"/>
      <c r="Z266" s="25"/>
    </row>
    <row r="267" spans="1:26" ht="15.75" customHeight="1" x14ac:dyDescent="0.25">
      <c r="A267" s="25"/>
      <c r="B267" s="25"/>
      <c r="C267" s="25"/>
      <c r="D267" s="25"/>
      <c r="E267" s="25"/>
      <c r="F267" s="25"/>
      <c r="G267" s="25"/>
      <c r="H267" s="25"/>
      <c r="I267" s="25"/>
      <c r="J267" s="25"/>
      <c r="K267" s="25"/>
      <c r="L267" s="25"/>
      <c r="M267" s="25"/>
      <c r="N267" s="25"/>
      <c r="O267" s="25"/>
      <c r="P267" s="25"/>
      <c r="Q267" s="25"/>
      <c r="R267" s="25"/>
      <c r="S267" s="25"/>
      <c r="T267" s="25"/>
      <c r="U267" s="25"/>
      <c r="V267" s="25"/>
      <c r="W267" s="25"/>
      <c r="X267" s="25"/>
      <c r="Y267" s="25"/>
      <c r="Z267" s="25"/>
    </row>
    <row r="268" spans="1:26" ht="15.75" customHeight="1" x14ac:dyDescent="0.25">
      <c r="A268" s="25"/>
      <c r="B268" s="25"/>
      <c r="C268" s="25"/>
      <c r="D268" s="25"/>
      <c r="E268" s="25"/>
      <c r="F268" s="25"/>
      <c r="G268" s="25"/>
      <c r="H268" s="25"/>
      <c r="I268" s="25"/>
      <c r="J268" s="25"/>
      <c r="K268" s="25"/>
      <c r="L268" s="25"/>
      <c r="M268" s="25"/>
      <c r="N268" s="25"/>
      <c r="O268" s="25"/>
      <c r="P268" s="25"/>
      <c r="Q268" s="25"/>
      <c r="R268" s="25"/>
      <c r="S268" s="25"/>
      <c r="T268" s="25"/>
      <c r="U268" s="25"/>
      <c r="V268" s="25"/>
      <c r="W268" s="25"/>
      <c r="X268" s="25"/>
      <c r="Y268" s="25"/>
      <c r="Z268" s="25"/>
    </row>
    <row r="269" spans="1:26" ht="15.75" customHeight="1" x14ac:dyDescent="0.25">
      <c r="A269" s="25"/>
      <c r="B269" s="25"/>
      <c r="C269" s="25"/>
      <c r="D269" s="25"/>
      <c r="E269" s="25"/>
      <c r="F269" s="25"/>
      <c r="G269" s="25"/>
      <c r="H269" s="25"/>
      <c r="I269" s="25"/>
      <c r="J269" s="25"/>
      <c r="K269" s="25"/>
      <c r="L269" s="25"/>
      <c r="M269" s="25"/>
      <c r="N269" s="25"/>
      <c r="O269" s="25"/>
      <c r="P269" s="25"/>
      <c r="Q269" s="25"/>
      <c r="R269" s="25"/>
      <c r="S269" s="25"/>
      <c r="T269" s="25"/>
      <c r="U269" s="25"/>
      <c r="V269" s="25"/>
      <c r="W269" s="25"/>
      <c r="X269" s="25"/>
      <c r="Y269" s="25"/>
      <c r="Z269" s="25"/>
    </row>
    <row r="270" spans="1:26" ht="15.75" customHeight="1" x14ac:dyDescent="0.25">
      <c r="A270" s="25"/>
      <c r="B270" s="25"/>
      <c r="C270" s="25"/>
      <c r="D270" s="25"/>
      <c r="E270" s="25"/>
      <c r="F270" s="25"/>
      <c r="G270" s="25"/>
      <c r="H270" s="25"/>
      <c r="I270" s="25"/>
      <c r="J270" s="25"/>
      <c r="K270" s="25"/>
      <c r="L270" s="25"/>
      <c r="M270" s="25"/>
      <c r="N270" s="25"/>
      <c r="O270" s="25"/>
      <c r="P270" s="25"/>
      <c r="Q270" s="25"/>
      <c r="R270" s="25"/>
      <c r="S270" s="25"/>
      <c r="T270" s="25"/>
      <c r="U270" s="25"/>
      <c r="V270" s="25"/>
      <c r="W270" s="25"/>
      <c r="X270" s="25"/>
      <c r="Y270" s="25"/>
      <c r="Z270" s="25"/>
    </row>
    <row r="271" spans="1:26" ht="15.75" customHeight="1" x14ac:dyDescent="0.25">
      <c r="A271" s="25"/>
      <c r="B271" s="25"/>
      <c r="C271" s="25"/>
      <c r="D271" s="25"/>
      <c r="E271" s="25"/>
      <c r="F271" s="25"/>
      <c r="G271" s="25"/>
      <c r="H271" s="25"/>
      <c r="I271" s="25"/>
      <c r="J271" s="25"/>
      <c r="K271" s="25"/>
      <c r="L271" s="25"/>
      <c r="M271" s="25"/>
      <c r="N271" s="25"/>
      <c r="O271" s="25"/>
      <c r="P271" s="25"/>
      <c r="Q271" s="25"/>
      <c r="R271" s="25"/>
      <c r="S271" s="25"/>
      <c r="T271" s="25"/>
      <c r="U271" s="25"/>
      <c r="V271" s="25"/>
      <c r="W271" s="25"/>
      <c r="X271" s="25"/>
      <c r="Y271" s="25"/>
      <c r="Z271" s="25"/>
    </row>
    <row r="272" spans="1:26" ht="15.75" customHeight="1" x14ac:dyDescent="0.25">
      <c r="A272" s="25"/>
      <c r="B272" s="25"/>
      <c r="C272" s="25"/>
      <c r="D272" s="25"/>
      <c r="E272" s="25"/>
      <c r="F272" s="25"/>
      <c r="G272" s="25"/>
      <c r="H272" s="25"/>
      <c r="I272" s="25"/>
      <c r="J272" s="25"/>
      <c r="K272" s="25"/>
      <c r="L272" s="25"/>
      <c r="M272" s="25"/>
      <c r="N272" s="25"/>
      <c r="O272" s="25"/>
      <c r="P272" s="25"/>
      <c r="Q272" s="25"/>
      <c r="R272" s="25"/>
      <c r="S272" s="25"/>
      <c r="T272" s="25"/>
      <c r="U272" s="25"/>
      <c r="V272" s="25"/>
      <c r="W272" s="25"/>
      <c r="X272" s="25"/>
      <c r="Y272" s="25"/>
      <c r="Z272" s="25"/>
    </row>
    <row r="273" spans="1:26" ht="15.75" customHeight="1" x14ac:dyDescent="0.25">
      <c r="A273" s="25"/>
      <c r="B273" s="25"/>
      <c r="C273" s="25"/>
      <c r="D273" s="25"/>
      <c r="E273" s="25"/>
      <c r="F273" s="25"/>
      <c r="G273" s="25"/>
      <c r="H273" s="25"/>
      <c r="I273" s="25"/>
      <c r="J273" s="25"/>
      <c r="K273" s="25"/>
      <c r="L273" s="25"/>
      <c r="M273" s="25"/>
      <c r="N273" s="25"/>
      <c r="O273" s="25"/>
      <c r="P273" s="25"/>
      <c r="Q273" s="25"/>
      <c r="R273" s="25"/>
      <c r="S273" s="25"/>
      <c r="T273" s="25"/>
      <c r="U273" s="25"/>
      <c r="V273" s="25"/>
      <c r="W273" s="25"/>
      <c r="X273" s="25"/>
      <c r="Y273" s="25"/>
      <c r="Z273" s="25"/>
    </row>
    <row r="274" spans="1:26" ht="15.75" customHeight="1" x14ac:dyDescent="0.25">
      <c r="A274" s="25"/>
      <c r="B274" s="25"/>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row>
    <row r="275" spans="1:26" ht="15.75" customHeight="1" x14ac:dyDescent="0.25">
      <c r="A275" s="25"/>
      <c r="B275" s="25"/>
      <c r="C275" s="25"/>
      <c r="D275" s="25"/>
      <c r="E275" s="25"/>
      <c r="F275" s="25"/>
      <c r="G275" s="25"/>
      <c r="H275" s="25"/>
      <c r="I275" s="25"/>
      <c r="J275" s="25"/>
      <c r="K275" s="25"/>
      <c r="L275" s="25"/>
      <c r="M275" s="25"/>
      <c r="N275" s="25"/>
      <c r="O275" s="25"/>
      <c r="P275" s="25"/>
      <c r="Q275" s="25"/>
      <c r="R275" s="25"/>
      <c r="S275" s="25"/>
      <c r="T275" s="25"/>
      <c r="U275" s="25"/>
      <c r="V275" s="25"/>
      <c r="W275" s="25"/>
      <c r="X275" s="25"/>
      <c r="Y275" s="25"/>
      <c r="Z275" s="25"/>
    </row>
    <row r="276" spans="1:26" ht="15.75" customHeight="1" x14ac:dyDescent="0.25">
      <c r="A276" s="25"/>
      <c r="B276" s="25"/>
      <c r="C276" s="25"/>
      <c r="D276" s="25"/>
      <c r="E276" s="25"/>
      <c r="F276" s="25"/>
      <c r="G276" s="25"/>
      <c r="H276" s="25"/>
      <c r="I276" s="25"/>
      <c r="J276" s="25"/>
      <c r="K276" s="25"/>
      <c r="L276" s="25"/>
      <c r="M276" s="25"/>
      <c r="N276" s="25"/>
      <c r="O276" s="25"/>
      <c r="P276" s="25"/>
      <c r="Q276" s="25"/>
      <c r="R276" s="25"/>
      <c r="S276" s="25"/>
      <c r="T276" s="25"/>
      <c r="U276" s="25"/>
      <c r="V276" s="25"/>
      <c r="W276" s="25"/>
      <c r="X276" s="25"/>
      <c r="Y276" s="25"/>
      <c r="Z276" s="25"/>
    </row>
    <row r="277" spans="1:26" ht="15.75" customHeight="1" x14ac:dyDescent="0.25">
      <c r="A277" s="25"/>
      <c r="B277" s="25"/>
      <c r="C277" s="25"/>
      <c r="D277" s="25"/>
      <c r="E277" s="25"/>
      <c r="F277" s="25"/>
      <c r="G277" s="25"/>
      <c r="H277" s="25"/>
      <c r="I277" s="25"/>
      <c r="J277" s="25"/>
      <c r="K277" s="25"/>
      <c r="L277" s="25"/>
      <c r="M277" s="25"/>
      <c r="N277" s="25"/>
      <c r="O277" s="25"/>
      <c r="P277" s="25"/>
      <c r="Q277" s="25"/>
      <c r="R277" s="25"/>
      <c r="S277" s="25"/>
      <c r="T277" s="25"/>
      <c r="U277" s="25"/>
      <c r="V277" s="25"/>
      <c r="W277" s="25"/>
      <c r="X277" s="25"/>
      <c r="Y277" s="25"/>
      <c r="Z277" s="25"/>
    </row>
    <row r="278" spans="1:26" ht="15.75" customHeight="1" x14ac:dyDescent="0.25">
      <c r="A278" s="25"/>
      <c r="B278" s="25"/>
      <c r="C278" s="25"/>
      <c r="D278" s="25"/>
      <c r="E278" s="25"/>
      <c r="F278" s="25"/>
      <c r="G278" s="25"/>
      <c r="H278" s="25"/>
      <c r="I278" s="25"/>
      <c r="J278" s="25"/>
      <c r="K278" s="25"/>
      <c r="L278" s="25"/>
      <c r="M278" s="25"/>
      <c r="N278" s="25"/>
      <c r="O278" s="25"/>
      <c r="P278" s="25"/>
      <c r="Q278" s="25"/>
      <c r="R278" s="25"/>
      <c r="S278" s="25"/>
      <c r="T278" s="25"/>
      <c r="U278" s="25"/>
      <c r="V278" s="25"/>
      <c r="W278" s="25"/>
      <c r="X278" s="25"/>
      <c r="Y278" s="25"/>
      <c r="Z278" s="25"/>
    </row>
    <row r="279" spans="1:26" ht="15.75" customHeight="1" x14ac:dyDescent="0.25">
      <c r="A279" s="25"/>
      <c r="B279" s="25"/>
      <c r="C279" s="25"/>
      <c r="D279" s="25"/>
      <c r="E279" s="25"/>
      <c r="F279" s="25"/>
      <c r="G279" s="25"/>
      <c r="H279" s="25"/>
      <c r="I279" s="25"/>
      <c r="J279" s="25"/>
      <c r="K279" s="25"/>
      <c r="L279" s="25"/>
      <c r="M279" s="25"/>
      <c r="N279" s="25"/>
      <c r="O279" s="25"/>
      <c r="P279" s="25"/>
      <c r="Q279" s="25"/>
      <c r="R279" s="25"/>
      <c r="S279" s="25"/>
      <c r="T279" s="25"/>
      <c r="U279" s="25"/>
      <c r="V279" s="25"/>
      <c r="W279" s="25"/>
      <c r="X279" s="25"/>
      <c r="Y279" s="25"/>
      <c r="Z279" s="25"/>
    </row>
    <row r="280" spans="1:26" ht="15.75" customHeight="1" x14ac:dyDescent="0.25">
      <c r="A280" s="25"/>
      <c r="B280" s="25"/>
      <c r="C280" s="25"/>
      <c r="D280" s="25"/>
      <c r="E280" s="25"/>
      <c r="F280" s="25"/>
      <c r="G280" s="25"/>
      <c r="H280" s="25"/>
      <c r="I280" s="25"/>
      <c r="J280" s="25"/>
      <c r="K280" s="25"/>
      <c r="L280" s="25"/>
      <c r="M280" s="25"/>
      <c r="N280" s="25"/>
      <c r="O280" s="25"/>
      <c r="P280" s="25"/>
      <c r="Q280" s="25"/>
      <c r="R280" s="25"/>
      <c r="S280" s="25"/>
      <c r="T280" s="25"/>
      <c r="U280" s="25"/>
      <c r="V280" s="25"/>
      <c r="W280" s="25"/>
      <c r="X280" s="25"/>
      <c r="Y280" s="25"/>
      <c r="Z280" s="25"/>
    </row>
    <row r="281" spans="1:26" ht="15.75" customHeight="1" x14ac:dyDescent="0.25">
      <c r="A281" s="25"/>
      <c r="B281" s="25"/>
      <c r="C281" s="25"/>
      <c r="D281" s="25"/>
      <c r="E281" s="25"/>
      <c r="F281" s="25"/>
      <c r="G281" s="25"/>
      <c r="H281" s="25"/>
      <c r="I281" s="25"/>
      <c r="J281" s="25"/>
      <c r="K281" s="25"/>
      <c r="L281" s="25"/>
      <c r="M281" s="25"/>
      <c r="N281" s="25"/>
      <c r="O281" s="25"/>
      <c r="P281" s="25"/>
      <c r="Q281" s="25"/>
      <c r="R281" s="25"/>
      <c r="S281" s="25"/>
      <c r="T281" s="25"/>
      <c r="U281" s="25"/>
      <c r="V281" s="25"/>
      <c r="W281" s="25"/>
      <c r="X281" s="25"/>
      <c r="Y281" s="25"/>
      <c r="Z281" s="25"/>
    </row>
    <row r="282" spans="1:26" ht="15.75" customHeight="1" x14ac:dyDescent="0.25">
      <c r="A282" s="25"/>
      <c r="B282" s="25"/>
      <c r="C282" s="25"/>
      <c r="D282" s="25"/>
      <c r="E282" s="25"/>
      <c r="F282" s="25"/>
      <c r="G282" s="25"/>
      <c r="H282" s="25"/>
      <c r="I282" s="25"/>
      <c r="J282" s="25"/>
      <c r="K282" s="25"/>
      <c r="L282" s="25"/>
      <c r="M282" s="25"/>
      <c r="N282" s="25"/>
      <c r="O282" s="25"/>
      <c r="P282" s="25"/>
      <c r="Q282" s="25"/>
      <c r="R282" s="25"/>
      <c r="S282" s="25"/>
      <c r="T282" s="25"/>
      <c r="U282" s="25"/>
      <c r="V282" s="25"/>
      <c r="W282" s="25"/>
      <c r="X282" s="25"/>
      <c r="Y282" s="25"/>
      <c r="Z282" s="25"/>
    </row>
    <row r="283" spans="1:26" ht="15.75" customHeight="1" x14ac:dyDescent="0.25">
      <c r="A283" s="25"/>
      <c r="B283" s="25"/>
      <c r="C283" s="25"/>
      <c r="D283" s="25"/>
      <c r="E283" s="25"/>
      <c r="F283" s="25"/>
      <c r="G283" s="25"/>
      <c r="H283" s="25"/>
      <c r="I283" s="25"/>
      <c r="J283" s="25"/>
      <c r="K283" s="25"/>
      <c r="L283" s="25"/>
      <c r="M283" s="25"/>
      <c r="N283" s="25"/>
      <c r="O283" s="25"/>
      <c r="P283" s="25"/>
      <c r="Q283" s="25"/>
      <c r="R283" s="25"/>
      <c r="S283" s="25"/>
      <c r="T283" s="25"/>
      <c r="U283" s="25"/>
      <c r="V283" s="25"/>
      <c r="W283" s="25"/>
      <c r="X283" s="25"/>
      <c r="Y283" s="25"/>
      <c r="Z283" s="25"/>
    </row>
    <row r="284" spans="1:26" ht="15.75" customHeight="1" x14ac:dyDescent="0.25">
      <c r="A284" s="25"/>
      <c r="B284" s="25"/>
      <c r="C284" s="25"/>
      <c r="D284" s="25"/>
      <c r="E284" s="25"/>
      <c r="F284" s="25"/>
      <c r="G284" s="25"/>
      <c r="H284" s="25"/>
      <c r="I284" s="25"/>
      <c r="J284" s="25"/>
      <c r="K284" s="25"/>
      <c r="L284" s="25"/>
      <c r="M284" s="25"/>
      <c r="N284" s="25"/>
      <c r="O284" s="25"/>
      <c r="P284" s="25"/>
      <c r="Q284" s="25"/>
      <c r="R284" s="25"/>
      <c r="S284" s="25"/>
      <c r="T284" s="25"/>
      <c r="U284" s="25"/>
      <c r="V284" s="25"/>
      <c r="W284" s="25"/>
      <c r="X284" s="25"/>
      <c r="Y284" s="25"/>
      <c r="Z284" s="25"/>
    </row>
    <row r="285" spans="1:26" ht="15.75" customHeight="1" x14ac:dyDescent="0.25">
      <c r="A285" s="25"/>
      <c r="B285" s="25"/>
      <c r="C285" s="25"/>
      <c r="D285" s="25"/>
      <c r="E285" s="25"/>
      <c r="F285" s="25"/>
      <c r="G285" s="25"/>
      <c r="H285" s="25"/>
      <c r="I285" s="25"/>
      <c r="J285" s="25"/>
      <c r="K285" s="25"/>
      <c r="L285" s="25"/>
      <c r="M285" s="25"/>
      <c r="N285" s="25"/>
      <c r="O285" s="25"/>
      <c r="P285" s="25"/>
      <c r="Q285" s="25"/>
      <c r="R285" s="25"/>
      <c r="S285" s="25"/>
      <c r="T285" s="25"/>
      <c r="U285" s="25"/>
      <c r="V285" s="25"/>
      <c r="W285" s="25"/>
      <c r="X285" s="25"/>
      <c r="Y285" s="25"/>
      <c r="Z285" s="25"/>
    </row>
    <row r="286" spans="1:26" ht="15.75" customHeight="1" x14ac:dyDescent="0.25">
      <c r="A286" s="25"/>
      <c r="B286" s="25"/>
      <c r="C286" s="25"/>
      <c r="D286" s="25"/>
      <c r="E286" s="25"/>
      <c r="F286" s="25"/>
      <c r="G286" s="25"/>
      <c r="H286" s="25"/>
      <c r="I286" s="25"/>
      <c r="J286" s="25"/>
      <c r="K286" s="25"/>
      <c r="L286" s="25"/>
      <c r="M286" s="25"/>
      <c r="N286" s="25"/>
      <c r="O286" s="25"/>
      <c r="P286" s="25"/>
      <c r="Q286" s="25"/>
      <c r="R286" s="25"/>
      <c r="S286" s="25"/>
      <c r="T286" s="25"/>
      <c r="U286" s="25"/>
      <c r="V286" s="25"/>
      <c r="W286" s="25"/>
      <c r="X286" s="25"/>
      <c r="Y286" s="25"/>
      <c r="Z286" s="25"/>
    </row>
    <row r="287" spans="1:26" ht="15.75" customHeight="1" x14ac:dyDescent="0.25">
      <c r="A287" s="25"/>
      <c r="B287" s="25"/>
      <c r="C287" s="25"/>
      <c r="D287" s="25"/>
      <c r="E287" s="25"/>
      <c r="F287" s="25"/>
      <c r="G287" s="25"/>
      <c r="H287" s="25"/>
      <c r="I287" s="25"/>
      <c r="J287" s="25"/>
      <c r="K287" s="25"/>
      <c r="L287" s="25"/>
      <c r="M287" s="25"/>
      <c r="N287" s="25"/>
      <c r="O287" s="25"/>
      <c r="P287" s="25"/>
      <c r="Q287" s="25"/>
      <c r="R287" s="25"/>
      <c r="S287" s="25"/>
      <c r="T287" s="25"/>
      <c r="U287" s="25"/>
      <c r="V287" s="25"/>
      <c r="W287" s="25"/>
      <c r="X287" s="25"/>
      <c r="Y287" s="25"/>
      <c r="Z287" s="25"/>
    </row>
    <row r="288" spans="1:26" ht="15.75" customHeight="1" x14ac:dyDescent="0.25">
      <c r="A288" s="25"/>
      <c r="B288" s="25"/>
      <c r="C288" s="25"/>
      <c r="D288" s="25"/>
      <c r="E288" s="25"/>
      <c r="F288" s="25"/>
      <c r="G288" s="25"/>
      <c r="H288" s="25"/>
      <c r="I288" s="25"/>
      <c r="J288" s="25"/>
      <c r="K288" s="25"/>
      <c r="L288" s="25"/>
      <c r="M288" s="25"/>
      <c r="N288" s="25"/>
      <c r="O288" s="25"/>
      <c r="P288" s="25"/>
      <c r="Q288" s="25"/>
      <c r="R288" s="25"/>
      <c r="S288" s="25"/>
      <c r="T288" s="25"/>
      <c r="U288" s="25"/>
      <c r="V288" s="25"/>
      <c r="W288" s="25"/>
      <c r="X288" s="25"/>
      <c r="Y288" s="25"/>
      <c r="Z288" s="25"/>
    </row>
    <row r="289" spans="1:26" ht="15.75" customHeight="1" x14ac:dyDescent="0.25">
      <c r="A289" s="25"/>
      <c r="B289" s="25"/>
      <c r="C289" s="25"/>
      <c r="D289" s="25"/>
      <c r="E289" s="25"/>
      <c r="F289" s="25"/>
      <c r="G289" s="25"/>
      <c r="H289" s="25"/>
      <c r="I289" s="25"/>
      <c r="J289" s="25"/>
      <c r="K289" s="25"/>
      <c r="L289" s="25"/>
      <c r="M289" s="25"/>
      <c r="N289" s="25"/>
      <c r="O289" s="25"/>
      <c r="P289" s="25"/>
      <c r="Q289" s="25"/>
      <c r="R289" s="25"/>
      <c r="S289" s="25"/>
      <c r="T289" s="25"/>
      <c r="U289" s="25"/>
      <c r="V289" s="25"/>
      <c r="W289" s="25"/>
      <c r="X289" s="25"/>
      <c r="Y289" s="25"/>
      <c r="Z289" s="25"/>
    </row>
    <row r="290" spans="1:26" ht="15.75" customHeight="1" x14ac:dyDescent="0.25">
      <c r="A290" s="25"/>
      <c r="B290" s="25"/>
      <c r="C290" s="25"/>
      <c r="D290" s="25"/>
      <c r="E290" s="25"/>
      <c r="F290" s="25"/>
      <c r="G290" s="25"/>
      <c r="H290" s="25"/>
      <c r="I290" s="25"/>
      <c r="J290" s="25"/>
      <c r="K290" s="25"/>
      <c r="L290" s="25"/>
      <c r="M290" s="25"/>
      <c r="N290" s="25"/>
      <c r="O290" s="25"/>
      <c r="P290" s="25"/>
      <c r="Q290" s="25"/>
      <c r="R290" s="25"/>
      <c r="S290" s="25"/>
      <c r="T290" s="25"/>
      <c r="U290" s="25"/>
      <c r="V290" s="25"/>
      <c r="W290" s="25"/>
      <c r="X290" s="25"/>
      <c r="Y290" s="25"/>
      <c r="Z290" s="25"/>
    </row>
    <row r="291" spans="1:26" ht="15.75" customHeight="1" x14ac:dyDescent="0.25">
      <c r="A291" s="25"/>
      <c r="B291" s="25"/>
      <c r="C291" s="25"/>
      <c r="D291" s="25"/>
      <c r="E291" s="25"/>
      <c r="F291" s="25"/>
      <c r="G291" s="25"/>
      <c r="H291" s="25"/>
      <c r="I291" s="25"/>
      <c r="J291" s="25"/>
      <c r="K291" s="25"/>
      <c r="L291" s="25"/>
      <c r="M291" s="25"/>
      <c r="N291" s="25"/>
      <c r="O291" s="25"/>
      <c r="P291" s="25"/>
      <c r="Q291" s="25"/>
      <c r="R291" s="25"/>
      <c r="S291" s="25"/>
      <c r="T291" s="25"/>
      <c r="U291" s="25"/>
      <c r="V291" s="25"/>
      <c r="W291" s="25"/>
      <c r="X291" s="25"/>
      <c r="Y291" s="25"/>
      <c r="Z291" s="25"/>
    </row>
    <row r="292" spans="1:26" ht="15.75" customHeight="1" x14ac:dyDescent="0.25">
      <c r="A292" s="25"/>
      <c r="B292" s="25"/>
      <c r="C292" s="25"/>
      <c r="D292" s="25"/>
      <c r="E292" s="25"/>
      <c r="F292" s="25"/>
      <c r="G292" s="25"/>
      <c r="H292" s="25"/>
      <c r="I292" s="25"/>
      <c r="J292" s="25"/>
      <c r="K292" s="25"/>
      <c r="L292" s="25"/>
      <c r="M292" s="25"/>
      <c r="N292" s="25"/>
      <c r="O292" s="25"/>
      <c r="P292" s="25"/>
      <c r="Q292" s="25"/>
      <c r="R292" s="25"/>
      <c r="S292" s="25"/>
      <c r="T292" s="25"/>
      <c r="U292" s="25"/>
      <c r="V292" s="25"/>
      <c r="W292" s="25"/>
      <c r="X292" s="25"/>
      <c r="Y292" s="25"/>
      <c r="Z292" s="25"/>
    </row>
    <row r="293" spans="1:26" ht="15.75" customHeight="1" x14ac:dyDescent="0.25">
      <c r="A293" s="25"/>
      <c r="B293" s="25"/>
      <c r="C293" s="25"/>
      <c r="D293" s="25"/>
      <c r="E293" s="25"/>
      <c r="F293" s="25"/>
      <c r="G293" s="25"/>
      <c r="H293" s="25"/>
      <c r="I293" s="25"/>
      <c r="J293" s="25"/>
      <c r="K293" s="25"/>
      <c r="L293" s="25"/>
      <c r="M293" s="25"/>
      <c r="N293" s="25"/>
      <c r="O293" s="25"/>
      <c r="P293" s="25"/>
      <c r="Q293" s="25"/>
      <c r="R293" s="25"/>
      <c r="S293" s="25"/>
      <c r="T293" s="25"/>
      <c r="U293" s="25"/>
      <c r="V293" s="25"/>
      <c r="W293" s="25"/>
      <c r="X293" s="25"/>
      <c r="Y293" s="25"/>
      <c r="Z293" s="25"/>
    </row>
    <row r="294" spans="1:26" ht="15.75" customHeight="1" x14ac:dyDescent="0.25">
      <c r="A294" s="25"/>
      <c r="B294" s="25"/>
      <c r="C294" s="25"/>
      <c r="D294" s="25"/>
      <c r="E294" s="25"/>
      <c r="F294" s="25"/>
      <c r="G294" s="25"/>
      <c r="H294" s="25"/>
      <c r="I294" s="25"/>
      <c r="J294" s="25"/>
      <c r="K294" s="25"/>
      <c r="L294" s="25"/>
      <c r="M294" s="25"/>
      <c r="N294" s="25"/>
      <c r="O294" s="25"/>
      <c r="P294" s="25"/>
      <c r="Q294" s="25"/>
      <c r="R294" s="25"/>
      <c r="S294" s="25"/>
      <c r="T294" s="25"/>
      <c r="U294" s="25"/>
      <c r="V294" s="25"/>
      <c r="W294" s="25"/>
      <c r="X294" s="25"/>
      <c r="Y294" s="25"/>
      <c r="Z294" s="25"/>
    </row>
    <row r="295" spans="1:26" ht="15.75" customHeight="1" x14ac:dyDescent="0.25">
      <c r="A295" s="25"/>
      <c r="B295" s="25"/>
      <c r="C295" s="25"/>
      <c r="D295" s="25"/>
      <c r="E295" s="25"/>
      <c r="F295" s="25"/>
      <c r="G295" s="25"/>
      <c r="H295" s="25"/>
      <c r="I295" s="25"/>
      <c r="J295" s="25"/>
      <c r="K295" s="25"/>
      <c r="L295" s="25"/>
      <c r="M295" s="25"/>
      <c r="N295" s="25"/>
      <c r="O295" s="25"/>
      <c r="P295" s="25"/>
      <c r="Q295" s="25"/>
      <c r="R295" s="25"/>
      <c r="S295" s="25"/>
      <c r="T295" s="25"/>
      <c r="U295" s="25"/>
      <c r="V295" s="25"/>
      <c r="W295" s="25"/>
      <c r="X295" s="25"/>
      <c r="Y295" s="25"/>
      <c r="Z295" s="25"/>
    </row>
    <row r="296" spans="1:26" ht="15.75" customHeight="1" x14ac:dyDescent="0.25">
      <c r="A296" s="25"/>
      <c r="B296" s="25"/>
      <c r="C296" s="25"/>
      <c r="D296" s="25"/>
      <c r="E296" s="25"/>
      <c r="F296" s="25"/>
      <c r="G296" s="25"/>
      <c r="H296" s="25"/>
      <c r="I296" s="25"/>
      <c r="J296" s="25"/>
      <c r="K296" s="25"/>
      <c r="L296" s="25"/>
      <c r="M296" s="25"/>
      <c r="N296" s="25"/>
      <c r="O296" s="25"/>
      <c r="P296" s="25"/>
      <c r="Q296" s="25"/>
      <c r="R296" s="25"/>
      <c r="S296" s="25"/>
      <c r="T296" s="25"/>
      <c r="U296" s="25"/>
      <c r="V296" s="25"/>
      <c r="W296" s="25"/>
      <c r="X296" s="25"/>
      <c r="Y296" s="25"/>
      <c r="Z296" s="25"/>
    </row>
    <row r="297" spans="1:26" ht="15.75" customHeight="1" x14ac:dyDescent="0.25">
      <c r="A297" s="25"/>
      <c r="B297" s="25"/>
      <c r="C297" s="25"/>
      <c r="D297" s="25"/>
      <c r="E297" s="25"/>
      <c r="F297" s="25"/>
      <c r="G297" s="25"/>
      <c r="H297" s="25"/>
      <c r="I297" s="25"/>
      <c r="J297" s="25"/>
      <c r="K297" s="25"/>
      <c r="L297" s="25"/>
      <c r="M297" s="25"/>
      <c r="N297" s="25"/>
      <c r="O297" s="25"/>
      <c r="P297" s="25"/>
      <c r="Q297" s="25"/>
      <c r="R297" s="25"/>
      <c r="S297" s="25"/>
      <c r="T297" s="25"/>
      <c r="U297" s="25"/>
      <c r="V297" s="25"/>
      <c r="W297" s="25"/>
      <c r="X297" s="25"/>
      <c r="Y297" s="25"/>
      <c r="Z297" s="25"/>
    </row>
    <row r="298" spans="1:26" ht="15.75" customHeight="1" x14ac:dyDescent="0.25">
      <c r="A298" s="25"/>
      <c r="B298" s="25"/>
      <c r="C298" s="25"/>
      <c r="D298" s="25"/>
      <c r="E298" s="25"/>
      <c r="F298" s="25"/>
      <c r="G298" s="25"/>
      <c r="H298" s="25"/>
      <c r="I298" s="25"/>
      <c r="J298" s="25"/>
      <c r="K298" s="25"/>
      <c r="L298" s="25"/>
      <c r="M298" s="25"/>
      <c r="N298" s="25"/>
      <c r="O298" s="25"/>
      <c r="P298" s="25"/>
      <c r="Q298" s="25"/>
      <c r="R298" s="25"/>
      <c r="S298" s="25"/>
      <c r="T298" s="25"/>
      <c r="U298" s="25"/>
      <c r="V298" s="25"/>
      <c r="W298" s="25"/>
      <c r="X298" s="25"/>
      <c r="Y298" s="25"/>
      <c r="Z298" s="25"/>
    </row>
    <row r="299" spans="1:26" ht="15.75" customHeight="1" x14ac:dyDescent="0.25">
      <c r="A299" s="25"/>
      <c r="B299" s="25"/>
      <c r="C299" s="25"/>
      <c r="D299" s="25"/>
      <c r="E299" s="25"/>
      <c r="F299" s="25"/>
      <c r="G299" s="25"/>
      <c r="H299" s="25"/>
      <c r="I299" s="25"/>
      <c r="J299" s="25"/>
      <c r="K299" s="25"/>
      <c r="L299" s="25"/>
      <c r="M299" s="25"/>
      <c r="N299" s="25"/>
      <c r="O299" s="25"/>
      <c r="P299" s="25"/>
      <c r="Q299" s="25"/>
      <c r="R299" s="25"/>
      <c r="S299" s="25"/>
      <c r="T299" s="25"/>
      <c r="U299" s="25"/>
      <c r="V299" s="25"/>
      <c r="W299" s="25"/>
      <c r="X299" s="25"/>
      <c r="Y299" s="25"/>
      <c r="Z299" s="25"/>
    </row>
    <row r="300" spans="1:26" ht="15.75" customHeight="1" x14ac:dyDescent="0.25">
      <c r="A300" s="25"/>
      <c r="B300" s="25"/>
      <c r="C300" s="25"/>
      <c r="D300" s="25"/>
      <c r="E300" s="25"/>
      <c r="F300" s="25"/>
      <c r="G300" s="25"/>
      <c r="H300" s="25"/>
      <c r="I300" s="25"/>
      <c r="J300" s="25"/>
      <c r="K300" s="25"/>
      <c r="L300" s="25"/>
      <c r="M300" s="25"/>
      <c r="N300" s="25"/>
      <c r="O300" s="25"/>
      <c r="P300" s="25"/>
      <c r="Q300" s="25"/>
      <c r="R300" s="25"/>
      <c r="S300" s="25"/>
      <c r="T300" s="25"/>
      <c r="U300" s="25"/>
      <c r="V300" s="25"/>
      <c r="W300" s="25"/>
      <c r="X300" s="25"/>
      <c r="Y300" s="25"/>
      <c r="Z300" s="25"/>
    </row>
    <row r="301" spans="1:26" ht="15.75" customHeight="1" x14ac:dyDescent="0.25">
      <c r="A301" s="25"/>
      <c r="B301" s="25"/>
      <c r="C301" s="25"/>
      <c r="D301" s="25"/>
      <c r="E301" s="25"/>
      <c r="F301" s="25"/>
      <c r="G301" s="25"/>
      <c r="H301" s="25"/>
      <c r="I301" s="25"/>
      <c r="J301" s="25"/>
      <c r="K301" s="25"/>
      <c r="L301" s="25"/>
      <c r="M301" s="25"/>
      <c r="N301" s="25"/>
      <c r="O301" s="25"/>
      <c r="P301" s="25"/>
      <c r="Q301" s="25"/>
      <c r="R301" s="25"/>
      <c r="S301" s="25"/>
      <c r="T301" s="25"/>
      <c r="U301" s="25"/>
      <c r="V301" s="25"/>
      <c r="W301" s="25"/>
      <c r="X301" s="25"/>
      <c r="Y301" s="25"/>
      <c r="Z301" s="25"/>
    </row>
    <row r="302" spans="1:26" ht="15.75" customHeight="1" x14ac:dyDescent="0.25">
      <c r="A302" s="25"/>
      <c r="B302" s="25"/>
      <c r="C302" s="25"/>
      <c r="D302" s="25"/>
      <c r="E302" s="25"/>
      <c r="F302" s="25"/>
      <c r="G302" s="25"/>
      <c r="H302" s="25"/>
      <c r="I302" s="25"/>
      <c r="J302" s="25"/>
      <c r="K302" s="25"/>
      <c r="L302" s="25"/>
      <c r="M302" s="25"/>
      <c r="N302" s="25"/>
      <c r="O302" s="25"/>
      <c r="P302" s="25"/>
      <c r="Q302" s="25"/>
      <c r="R302" s="25"/>
      <c r="S302" s="25"/>
      <c r="T302" s="25"/>
      <c r="U302" s="25"/>
      <c r="V302" s="25"/>
      <c r="W302" s="25"/>
      <c r="X302" s="25"/>
      <c r="Y302" s="25"/>
      <c r="Z302" s="25"/>
    </row>
    <row r="303" spans="1:26" ht="15.75" customHeight="1" x14ac:dyDescent="0.25">
      <c r="A303" s="25"/>
      <c r="B303" s="25"/>
      <c r="C303" s="25"/>
      <c r="D303" s="25"/>
      <c r="E303" s="25"/>
      <c r="F303" s="25"/>
      <c r="G303" s="25"/>
      <c r="H303" s="25"/>
      <c r="I303" s="25"/>
      <c r="J303" s="25"/>
      <c r="K303" s="25"/>
      <c r="L303" s="25"/>
      <c r="M303" s="25"/>
      <c r="N303" s="25"/>
      <c r="O303" s="25"/>
      <c r="P303" s="25"/>
      <c r="Q303" s="25"/>
      <c r="R303" s="25"/>
      <c r="S303" s="25"/>
      <c r="T303" s="25"/>
      <c r="U303" s="25"/>
      <c r="V303" s="25"/>
      <c r="W303" s="25"/>
      <c r="X303" s="25"/>
      <c r="Y303" s="25"/>
      <c r="Z303" s="25"/>
    </row>
    <row r="304" spans="1:26" ht="15.75" customHeight="1" x14ac:dyDescent="0.25">
      <c r="A304" s="25"/>
      <c r="B304" s="25"/>
      <c r="C304" s="25"/>
      <c r="D304" s="25"/>
      <c r="E304" s="25"/>
      <c r="F304" s="25"/>
      <c r="G304" s="25"/>
      <c r="H304" s="25"/>
      <c r="I304" s="25"/>
      <c r="J304" s="25"/>
      <c r="K304" s="25"/>
      <c r="L304" s="25"/>
      <c r="M304" s="25"/>
      <c r="N304" s="25"/>
      <c r="O304" s="25"/>
      <c r="P304" s="25"/>
      <c r="Q304" s="25"/>
      <c r="R304" s="25"/>
      <c r="S304" s="25"/>
      <c r="T304" s="25"/>
      <c r="U304" s="25"/>
      <c r="V304" s="25"/>
      <c r="W304" s="25"/>
      <c r="X304" s="25"/>
      <c r="Y304" s="25"/>
      <c r="Z304" s="25"/>
    </row>
    <row r="305" spans="1:26" ht="15.75" customHeight="1" x14ac:dyDescent="0.25">
      <c r="A305" s="25"/>
      <c r="B305" s="25"/>
      <c r="C305" s="25"/>
      <c r="D305" s="25"/>
      <c r="E305" s="25"/>
      <c r="F305" s="25"/>
      <c r="G305" s="25"/>
      <c r="H305" s="25"/>
      <c r="I305" s="25"/>
      <c r="J305" s="25"/>
      <c r="K305" s="25"/>
      <c r="L305" s="25"/>
      <c r="M305" s="25"/>
      <c r="N305" s="25"/>
      <c r="O305" s="25"/>
      <c r="P305" s="25"/>
      <c r="Q305" s="25"/>
      <c r="R305" s="25"/>
      <c r="S305" s="25"/>
      <c r="T305" s="25"/>
      <c r="U305" s="25"/>
      <c r="V305" s="25"/>
      <c r="W305" s="25"/>
      <c r="X305" s="25"/>
      <c r="Y305" s="25"/>
      <c r="Z305" s="25"/>
    </row>
    <row r="306" spans="1:26" ht="15.75" customHeight="1" x14ac:dyDescent="0.25">
      <c r="A306" s="25"/>
      <c r="B306" s="25"/>
      <c r="C306" s="25"/>
      <c r="D306" s="25"/>
      <c r="E306" s="25"/>
      <c r="F306" s="25"/>
      <c r="G306" s="25"/>
      <c r="H306" s="25"/>
      <c r="I306" s="25"/>
      <c r="J306" s="25"/>
      <c r="K306" s="25"/>
      <c r="L306" s="25"/>
      <c r="M306" s="25"/>
      <c r="N306" s="25"/>
      <c r="O306" s="25"/>
      <c r="P306" s="25"/>
      <c r="Q306" s="25"/>
      <c r="R306" s="25"/>
      <c r="S306" s="25"/>
      <c r="T306" s="25"/>
      <c r="U306" s="25"/>
      <c r="V306" s="25"/>
      <c r="W306" s="25"/>
      <c r="X306" s="25"/>
      <c r="Y306" s="25"/>
      <c r="Z306" s="25"/>
    </row>
    <row r="307" spans="1:26" ht="15.75" customHeight="1" x14ac:dyDescent="0.25">
      <c r="A307" s="25"/>
      <c r="B307" s="25"/>
      <c r="C307" s="25"/>
      <c r="D307" s="25"/>
      <c r="E307" s="25"/>
      <c r="F307" s="25"/>
      <c r="G307" s="25"/>
      <c r="H307" s="25"/>
      <c r="I307" s="25"/>
      <c r="J307" s="25"/>
      <c r="K307" s="25"/>
      <c r="L307" s="25"/>
      <c r="M307" s="25"/>
      <c r="N307" s="25"/>
      <c r="O307" s="25"/>
      <c r="P307" s="25"/>
      <c r="Q307" s="25"/>
      <c r="R307" s="25"/>
      <c r="S307" s="25"/>
      <c r="T307" s="25"/>
      <c r="U307" s="25"/>
      <c r="V307" s="25"/>
      <c r="W307" s="25"/>
      <c r="X307" s="25"/>
      <c r="Y307" s="25"/>
      <c r="Z307" s="25"/>
    </row>
    <row r="308" spans="1:26" ht="15.75" customHeight="1" x14ac:dyDescent="0.25">
      <c r="A308" s="25"/>
      <c r="B308" s="25"/>
      <c r="C308" s="25"/>
      <c r="D308" s="25"/>
      <c r="E308" s="25"/>
      <c r="F308" s="25"/>
      <c r="G308" s="25"/>
      <c r="H308" s="25"/>
      <c r="I308" s="25"/>
      <c r="J308" s="25"/>
      <c r="K308" s="25"/>
      <c r="L308" s="25"/>
      <c r="M308" s="25"/>
      <c r="N308" s="25"/>
      <c r="O308" s="25"/>
      <c r="P308" s="25"/>
      <c r="Q308" s="25"/>
      <c r="R308" s="25"/>
      <c r="S308" s="25"/>
      <c r="T308" s="25"/>
      <c r="U308" s="25"/>
      <c r="V308" s="25"/>
      <c r="W308" s="25"/>
      <c r="X308" s="25"/>
      <c r="Y308" s="25"/>
      <c r="Z308" s="25"/>
    </row>
    <row r="309" spans="1:26" ht="15.75" customHeight="1" x14ac:dyDescent="0.25">
      <c r="A309" s="25"/>
      <c r="B309" s="25"/>
      <c r="C309" s="25"/>
      <c r="D309" s="25"/>
      <c r="E309" s="25"/>
      <c r="F309" s="25"/>
      <c r="G309" s="25"/>
      <c r="H309" s="25"/>
      <c r="I309" s="25"/>
      <c r="J309" s="25"/>
      <c r="K309" s="25"/>
      <c r="L309" s="25"/>
      <c r="M309" s="25"/>
      <c r="N309" s="25"/>
      <c r="O309" s="25"/>
      <c r="P309" s="25"/>
      <c r="Q309" s="25"/>
      <c r="R309" s="25"/>
      <c r="S309" s="25"/>
      <c r="T309" s="25"/>
      <c r="U309" s="25"/>
      <c r="V309" s="25"/>
      <c r="W309" s="25"/>
      <c r="X309" s="25"/>
      <c r="Y309" s="25"/>
      <c r="Z309" s="25"/>
    </row>
    <row r="310" spans="1:26" ht="15.75" customHeight="1" x14ac:dyDescent="0.25">
      <c r="A310" s="25"/>
      <c r="B310" s="25"/>
      <c r="C310" s="25"/>
      <c r="D310" s="25"/>
      <c r="E310" s="25"/>
      <c r="F310" s="25"/>
      <c r="G310" s="25"/>
      <c r="H310" s="25"/>
      <c r="I310" s="25"/>
      <c r="J310" s="25"/>
      <c r="K310" s="25"/>
      <c r="L310" s="25"/>
      <c r="M310" s="25"/>
      <c r="N310" s="25"/>
      <c r="O310" s="25"/>
      <c r="P310" s="25"/>
      <c r="Q310" s="25"/>
      <c r="R310" s="25"/>
      <c r="S310" s="25"/>
      <c r="T310" s="25"/>
      <c r="U310" s="25"/>
      <c r="V310" s="25"/>
      <c r="W310" s="25"/>
      <c r="X310" s="25"/>
      <c r="Y310" s="25"/>
      <c r="Z310" s="25"/>
    </row>
    <row r="311" spans="1:26" ht="15.75" customHeight="1" x14ac:dyDescent="0.25">
      <c r="A311" s="25"/>
      <c r="B311" s="25"/>
      <c r="C311" s="25"/>
      <c r="D311" s="25"/>
      <c r="E311" s="25"/>
      <c r="F311" s="25"/>
      <c r="G311" s="25"/>
      <c r="H311" s="25"/>
      <c r="I311" s="25"/>
      <c r="J311" s="25"/>
      <c r="K311" s="25"/>
      <c r="L311" s="25"/>
      <c r="M311" s="25"/>
      <c r="N311" s="25"/>
      <c r="O311" s="25"/>
      <c r="P311" s="25"/>
      <c r="Q311" s="25"/>
      <c r="R311" s="25"/>
      <c r="S311" s="25"/>
      <c r="T311" s="25"/>
      <c r="U311" s="25"/>
      <c r="V311" s="25"/>
      <c r="W311" s="25"/>
      <c r="X311" s="25"/>
      <c r="Y311" s="25"/>
      <c r="Z311" s="25"/>
    </row>
    <row r="312" spans="1:26" ht="15.75" customHeight="1" x14ac:dyDescent="0.25">
      <c r="A312" s="25"/>
      <c r="B312" s="25"/>
      <c r="C312" s="25"/>
      <c r="D312" s="25"/>
      <c r="E312" s="25"/>
      <c r="F312" s="25"/>
      <c r="G312" s="25"/>
      <c r="H312" s="25"/>
      <c r="I312" s="25"/>
      <c r="J312" s="25"/>
      <c r="K312" s="25"/>
      <c r="L312" s="25"/>
      <c r="M312" s="25"/>
      <c r="N312" s="25"/>
      <c r="O312" s="25"/>
      <c r="P312" s="25"/>
      <c r="Q312" s="25"/>
      <c r="R312" s="25"/>
      <c r="S312" s="25"/>
      <c r="T312" s="25"/>
      <c r="U312" s="25"/>
      <c r="V312" s="25"/>
      <c r="W312" s="25"/>
      <c r="X312" s="25"/>
      <c r="Y312" s="25"/>
      <c r="Z312" s="25"/>
    </row>
    <row r="313" spans="1:26" ht="15.75" customHeight="1" x14ac:dyDescent="0.25">
      <c r="A313" s="25"/>
      <c r="B313" s="25"/>
      <c r="C313" s="25"/>
      <c r="D313" s="25"/>
      <c r="E313" s="25"/>
      <c r="F313" s="25"/>
      <c r="G313" s="25"/>
      <c r="H313" s="25"/>
      <c r="I313" s="25"/>
      <c r="J313" s="25"/>
      <c r="K313" s="25"/>
      <c r="L313" s="25"/>
      <c r="M313" s="25"/>
      <c r="N313" s="25"/>
      <c r="O313" s="25"/>
      <c r="P313" s="25"/>
      <c r="Q313" s="25"/>
      <c r="R313" s="25"/>
      <c r="S313" s="25"/>
      <c r="T313" s="25"/>
      <c r="U313" s="25"/>
      <c r="V313" s="25"/>
      <c r="W313" s="25"/>
      <c r="X313" s="25"/>
      <c r="Y313" s="25"/>
      <c r="Z313" s="25"/>
    </row>
    <row r="314" spans="1:26" ht="15.75" customHeight="1" x14ac:dyDescent="0.25">
      <c r="A314" s="25"/>
      <c r="B314" s="25"/>
      <c r="C314" s="25"/>
      <c r="D314" s="25"/>
      <c r="E314" s="25"/>
      <c r="F314" s="25"/>
      <c r="G314" s="25"/>
      <c r="H314" s="25"/>
      <c r="I314" s="25"/>
      <c r="J314" s="25"/>
      <c r="K314" s="25"/>
      <c r="L314" s="25"/>
      <c r="M314" s="25"/>
      <c r="N314" s="25"/>
      <c r="O314" s="25"/>
      <c r="P314" s="25"/>
      <c r="Q314" s="25"/>
      <c r="R314" s="25"/>
      <c r="S314" s="25"/>
      <c r="T314" s="25"/>
      <c r="U314" s="25"/>
      <c r="V314" s="25"/>
      <c r="W314" s="25"/>
      <c r="X314" s="25"/>
      <c r="Y314" s="25"/>
      <c r="Z314" s="25"/>
    </row>
    <row r="315" spans="1:26" ht="15.75" customHeight="1" x14ac:dyDescent="0.25">
      <c r="A315" s="25"/>
      <c r="B315" s="25"/>
      <c r="C315" s="25"/>
      <c r="D315" s="25"/>
      <c r="E315" s="25"/>
      <c r="F315" s="25"/>
      <c r="G315" s="25"/>
      <c r="H315" s="25"/>
      <c r="I315" s="25"/>
      <c r="J315" s="25"/>
      <c r="K315" s="25"/>
      <c r="L315" s="25"/>
      <c r="M315" s="25"/>
      <c r="N315" s="25"/>
      <c r="O315" s="25"/>
      <c r="P315" s="25"/>
      <c r="Q315" s="25"/>
      <c r="R315" s="25"/>
      <c r="S315" s="25"/>
      <c r="T315" s="25"/>
      <c r="U315" s="25"/>
      <c r="V315" s="25"/>
      <c r="W315" s="25"/>
      <c r="X315" s="25"/>
      <c r="Y315" s="25"/>
      <c r="Z315" s="25"/>
    </row>
    <row r="316" spans="1:26" ht="15.75" customHeight="1" x14ac:dyDescent="0.25">
      <c r="A316" s="25"/>
      <c r="B316" s="25"/>
      <c r="C316" s="25"/>
      <c r="D316" s="25"/>
      <c r="E316" s="25"/>
      <c r="F316" s="25"/>
      <c r="G316" s="25"/>
      <c r="H316" s="25"/>
      <c r="I316" s="25"/>
      <c r="J316" s="25"/>
      <c r="K316" s="25"/>
      <c r="L316" s="25"/>
      <c r="M316" s="25"/>
      <c r="N316" s="25"/>
      <c r="O316" s="25"/>
      <c r="P316" s="25"/>
      <c r="Q316" s="25"/>
      <c r="R316" s="25"/>
      <c r="S316" s="25"/>
      <c r="T316" s="25"/>
      <c r="U316" s="25"/>
      <c r="V316" s="25"/>
      <c r="W316" s="25"/>
      <c r="X316" s="25"/>
      <c r="Y316" s="25"/>
      <c r="Z316" s="25"/>
    </row>
    <row r="317" spans="1:26" ht="15.75" customHeight="1" x14ac:dyDescent="0.25">
      <c r="A317" s="25"/>
      <c r="B317" s="25"/>
      <c r="C317" s="25"/>
      <c r="D317" s="25"/>
      <c r="E317" s="25"/>
      <c r="F317" s="25"/>
      <c r="G317" s="25"/>
      <c r="H317" s="25"/>
      <c r="I317" s="25"/>
      <c r="J317" s="25"/>
      <c r="K317" s="25"/>
      <c r="L317" s="25"/>
      <c r="M317" s="25"/>
      <c r="N317" s="25"/>
      <c r="O317" s="25"/>
      <c r="P317" s="25"/>
      <c r="Q317" s="25"/>
      <c r="R317" s="25"/>
      <c r="S317" s="25"/>
      <c r="T317" s="25"/>
      <c r="U317" s="25"/>
      <c r="V317" s="25"/>
      <c r="W317" s="25"/>
      <c r="X317" s="25"/>
      <c r="Y317" s="25"/>
      <c r="Z317" s="25"/>
    </row>
    <row r="318" spans="1:26" ht="15.75" customHeight="1" x14ac:dyDescent="0.25">
      <c r="A318" s="25"/>
      <c r="B318" s="25"/>
      <c r="C318" s="25"/>
      <c r="D318" s="25"/>
      <c r="E318" s="25"/>
      <c r="F318" s="25"/>
      <c r="G318" s="25"/>
      <c r="H318" s="25"/>
      <c r="I318" s="25"/>
      <c r="J318" s="25"/>
      <c r="K318" s="25"/>
      <c r="L318" s="25"/>
      <c r="M318" s="25"/>
      <c r="N318" s="25"/>
      <c r="O318" s="25"/>
      <c r="P318" s="25"/>
      <c r="Q318" s="25"/>
      <c r="R318" s="25"/>
      <c r="S318" s="25"/>
      <c r="T318" s="25"/>
      <c r="U318" s="25"/>
      <c r="V318" s="25"/>
      <c r="W318" s="25"/>
      <c r="X318" s="25"/>
      <c r="Y318" s="25"/>
      <c r="Z318" s="25"/>
    </row>
    <row r="319" spans="1:26" ht="15.75" customHeight="1" x14ac:dyDescent="0.25">
      <c r="A319" s="25"/>
      <c r="B319" s="25"/>
      <c r="C319" s="25"/>
      <c r="D319" s="25"/>
      <c r="E319" s="25"/>
      <c r="F319" s="25"/>
      <c r="G319" s="25"/>
      <c r="H319" s="25"/>
      <c r="I319" s="25"/>
      <c r="J319" s="25"/>
      <c r="K319" s="25"/>
      <c r="L319" s="25"/>
      <c r="M319" s="25"/>
      <c r="N319" s="25"/>
      <c r="O319" s="25"/>
      <c r="P319" s="25"/>
      <c r="Q319" s="25"/>
      <c r="R319" s="25"/>
      <c r="S319" s="25"/>
      <c r="T319" s="25"/>
      <c r="U319" s="25"/>
      <c r="V319" s="25"/>
      <c r="W319" s="25"/>
      <c r="X319" s="25"/>
      <c r="Y319" s="25"/>
      <c r="Z319" s="25"/>
    </row>
    <row r="320" spans="1:26" ht="15.75" customHeight="1" x14ac:dyDescent="0.25">
      <c r="A320" s="25"/>
      <c r="B320" s="25"/>
      <c r="C320" s="25"/>
      <c r="D320" s="25"/>
      <c r="E320" s="25"/>
      <c r="F320" s="25"/>
      <c r="G320" s="25"/>
      <c r="H320" s="25"/>
      <c r="I320" s="25"/>
      <c r="J320" s="25"/>
      <c r="K320" s="25"/>
      <c r="L320" s="25"/>
      <c r="M320" s="25"/>
      <c r="N320" s="25"/>
      <c r="O320" s="25"/>
      <c r="P320" s="25"/>
      <c r="Q320" s="25"/>
      <c r="R320" s="25"/>
      <c r="S320" s="25"/>
      <c r="T320" s="25"/>
      <c r="U320" s="25"/>
      <c r="V320" s="25"/>
      <c r="W320" s="25"/>
      <c r="X320" s="25"/>
      <c r="Y320" s="25"/>
      <c r="Z320" s="25"/>
    </row>
    <row r="321" spans="1:26" ht="15.75" customHeight="1" x14ac:dyDescent="0.25">
      <c r="A321" s="25"/>
      <c r="B321" s="25"/>
      <c r="C321" s="25"/>
      <c r="D321" s="25"/>
      <c r="E321" s="25"/>
      <c r="F321" s="25"/>
      <c r="G321" s="25"/>
      <c r="H321" s="25"/>
      <c r="I321" s="25"/>
      <c r="J321" s="25"/>
      <c r="K321" s="25"/>
      <c r="L321" s="25"/>
      <c r="M321" s="25"/>
      <c r="N321" s="25"/>
      <c r="O321" s="25"/>
      <c r="P321" s="25"/>
      <c r="Q321" s="25"/>
      <c r="R321" s="25"/>
      <c r="S321" s="25"/>
      <c r="T321" s="25"/>
      <c r="U321" s="25"/>
      <c r="V321" s="25"/>
      <c r="W321" s="25"/>
      <c r="X321" s="25"/>
      <c r="Y321" s="25"/>
      <c r="Z321" s="25"/>
    </row>
    <row r="322" spans="1:26" ht="15.75" customHeight="1" x14ac:dyDescent="0.25">
      <c r="A322" s="25"/>
      <c r="B322" s="25"/>
      <c r="C322" s="25"/>
      <c r="D322" s="25"/>
      <c r="E322" s="25"/>
      <c r="F322" s="25"/>
      <c r="G322" s="25"/>
      <c r="H322" s="25"/>
      <c r="I322" s="25"/>
      <c r="J322" s="25"/>
      <c r="K322" s="25"/>
      <c r="L322" s="25"/>
      <c r="M322" s="25"/>
      <c r="N322" s="25"/>
      <c r="O322" s="25"/>
      <c r="P322" s="25"/>
      <c r="Q322" s="25"/>
      <c r="R322" s="25"/>
      <c r="S322" s="25"/>
      <c r="T322" s="25"/>
      <c r="U322" s="25"/>
      <c r="V322" s="25"/>
      <c r="W322" s="25"/>
      <c r="X322" s="25"/>
      <c r="Y322" s="25"/>
      <c r="Z322" s="25"/>
    </row>
    <row r="323" spans="1:26" ht="15.75" customHeight="1" x14ac:dyDescent="0.25">
      <c r="A323" s="25"/>
      <c r="B323" s="25"/>
      <c r="C323" s="25"/>
      <c r="D323" s="25"/>
      <c r="E323" s="25"/>
      <c r="F323" s="25"/>
      <c r="G323" s="25"/>
      <c r="H323" s="25"/>
      <c r="I323" s="25"/>
      <c r="J323" s="25"/>
      <c r="K323" s="25"/>
      <c r="L323" s="25"/>
      <c r="M323" s="25"/>
      <c r="N323" s="25"/>
      <c r="O323" s="25"/>
      <c r="P323" s="25"/>
      <c r="Q323" s="25"/>
      <c r="R323" s="25"/>
      <c r="S323" s="25"/>
      <c r="T323" s="25"/>
      <c r="U323" s="25"/>
      <c r="V323" s="25"/>
      <c r="W323" s="25"/>
      <c r="X323" s="25"/>
      <c r="Y323" s="25"/>
      <c r="Z323" s="25"/>
    </row>
    <row r="324" spans="1:26" ht="15.75" customHeight="1" x14ac:dyDescent="0.25">
      <c r="A324" s="25"/>
      <c r="B324" s="25"/>
      <c r="C324" s="25"/>
      <c r="D324" s="25"/>
      <c r="E324" s="25"/>
      <c r="F324" s="25"/>
      <c r="G324" s="25"/>
      <c r="H324" s="25"/>
      <c r="I324" s="25"/>
      <c r="J324" s="25"/>
      <c r="K324" s="25"/>
      <c r="L324" s="25"/>
      <c r="M324" s="25"/>
      <c r="N324" s="25"/>
      <c r="O324" s="25"/>
      <c r="P324" s="25"/>
      <c r="Q324" s="25"/>
      <c r="R324" s="25"/>
      <c r="S324" s="25"/>
      <c r="T324" s="25"/>
      <c r="U324" s="25"/>
      <c r="V324" s="25"/>
      <c r="W324" s="25"/>
      <c r="X324" s="25"/>
      <c r="Y324" s="25"/>
      <c r="Z324" s="25"/>
    </row>
    <row r="325" spans="1:26" ht="15.75" customHeight="1" x14ac:dyDescent="0.25">
      <c r="A325" s="25"/>
      <c r="B325" s="25"/>
      <c r="C325" s="25"/>
      <c r="D325" s="25"/>
      <c r="E325" s="25"/>
      <c r="F325" s="25"/>
      <c r="G325" s="25"/>
      <c r="H325" s="25"/>
      <c r="I325" s="25"/>
      <c r="J325" s="25"/>
      <c r="K325" s="25"/>
      <c r="L325" s="25"/>
      <c r="M325" s="25"/>
      <c r="N325" s="25"/>
      <c r="O325" s="25"/>
      <c r="P325" s="25"/>
      <c r="Q325" s="25"/>
      <c r="R325" s="25"/>
      <c r="S325" s="25"/>
      <c r="T325" s="25"/>
      <c r="U325" s="25"/>
      <c r="V325" s="25"/>
      <c r="W325" s="25"/>
      <c r="X325" s="25"/>
      <c r="Y325" s="25"/>
      <c r="Z325" s="25"/>
    </row>
    <row r="326" spans="1:26" ht="15.75" customHeight="1" x14ac:dyDescent="0.25">
      <c r="A326" s="25"/>
      <c r="B326" s="25"/>
      <c r="C326" s="25"/>
      <c r="D326" s="25"/>
      <c r="E326" s="25"/>
      <c r="F326" s="25"/>
      <c r="G326" s="25"/>
      <c r="H326" s="25"/>
      <c r="I326" s="25"/>
      <c r="J326" s="25"/>
      <c r="K326" s="25"/>
      <c r="L326" s="25"/>
      <c r="M326" s="25"/>
      <c r="N326" s="25"/>
      <c r="O326" s="25"/>
      <c r="P326" s="25"/>
      <c r="Q326" s="25"/>
      <c r="R326" s="25"/>
      <c r="S326" s="25"/>
      <c r="T326" s="25"/>
      <c r="U326" s="25"/>
      <c r="V326" s="25"/>
      <c r="W326" s="25"/>
      <c r="X326" s="25"/>
      <c r="Y326" s="25"/>
      <c r="Z326" s="25"/>
    </row>
    <row r="327" spans="1:26" ht="15.75" customHeight="1" x14ac:dyDescent="0.25">
      <c r="A327" s="25"/>
      <c r="B327" s="25"/>
      <c r="C327" s="25"/>
      <c r="D327" s="25"/>
      <c r="E327" s="25"/>
      <c r="F327" s="25"/>
      <c r="G327" s="25"/>
      <c r="H327" s="25"/>
      <c r="I327" s="25"/>
      <c r="J327" s="25"/>
      <c r="K327" s="25"/>
      <c r="L327" s="25"/>
      <c r="M327" s="25"/>
      <c r="N327" s="25"/>
      <c r="O327" s="25"/>
      <c r="P327" s="25"/>
      <c r="Q327" s="25"/>
      <c r="R327" s="25"/>
      <c r="S327" s="25"/>
      <c r="T327" s="25"/>
      <c r="U327" s="25"/>
      <c r="V327" s="25"/>
      <c r="W327" s="25"/>
      <c r="X327" s="25"/>
      <c r="Y327" s="25"/>
      <c r="Z327" s="25"/>
    </row>
    <row r="328" spans="1:26" ht="15.75" customHeight="1" x14ac:dyDescent="0.25">
      <c r="A328" s="25"/>
      <c r="B328" s="25"/>
      <c r="C328" s="25"/>
      <c r="D328" s="25"/>
      <c r="E328" s="25"/>
      <c r="F328" s="25"/>
      <c r="G328" s="25"/>
      <c r="H328" s="25"/>
      <c r="I328" s="25"/>
      <c r="J328" s="25"/>
      <c r="K328" s="25"/>
      <c r="L328" s="25"/>
      <c r="M328" s="25"/>
      <c r="N328" s="25"/>
      <c r="O328" s="25"/>
      <c r="P328" s="25"/>
      <c r="Q328" s="25"/>
      <c r="R328" s="25"/>
      <c r="S328" s="25"/>
      <c r="T328" s="25"/>
      <c r="U328" s="25"/>
      <c r="V328" s="25"/>
      <c r="W328" s="25"/>
      <c r="X328" s="25"/>
      <c r="Y328" s="25"/>
      <c r="Z328" s="25"/>
    </row>
    <row r="329" spans="1:26" ht="15.75" customHeight="1" x14ac:dyDescent="0.25">
      <c r="A329" s="25"/>
      <c r="B329" s="25"/>
      <c r="C329" s="25"/>
      <c r="D329" s="25"/>
      <c r="E329" s="25"/>
      <c r="F329" s="25"/>
      <c r="G329" s="25"/>
      <c r="H329" s="25"/>
      <c r="I329" s="25"/>
      <c r="J329" s="25"/>
      <c r="K329" s="25"/>
      <c r="L329" s="25"/>
      <c r="M329" s="25"/>
      <c r="N329" s="25"/>
      <c r="O329" s="25"/>
      <c r="P329" s="25"/>
      <c r="Q329" s="25"/>
      <c r="R329" s="25"/>
      <c r="S329" s="25"/>
      <c r="T329" s="25"/>
      <c r="U329" s="25"/>
      <c r="V329" s="25"/>
      <c r="W329" s="25"/>
      <c r="X329" s="25"/>
      <c r="Y329" s="25"/>
      <c r="Z329" s="25"/>
    </row>
    <row r="330" spans="1:26" ht="15.75" customHeight="1" x14ac:dyDescent="0.25">
      <c r="A330" s="25"/>
      <c r="B330" s="25"/>
      <c r="C330" s="25"/>
      <c r="D330" s="25"/>
      <c r="E330" s="25"/>
      <c r="F330" s="25"/>
      <c r="G330" s="25"/>
      <c r="H330" s="25"/>
      <c r="I330" s="25"/>
      <c r="J330" s="25"/>
      <c r="K330" s="25"/>
      <c r="L330" s="25"/>
      <c r="M330" s="25"/>
      <c r="N330" s="25"/>
      <c r="O330" s="25"/>
      <c r="P330" s="25"/>
      <c r="Q330" s="25"/>
      <c r="R330" s="25"/>
      <c r="S330" s="25"/>
      <c r="T330" s="25"/>
      <c r="U330" s="25"/>
      <c r="V330" s="25"/>
      <c r="W330" s="25"/>
      <c r="X330" s="25"/>
      <c r="Y330" s="25"/>
      <c r="Z330" s="25"/>
    </row>
    <row r="331" spans="1:26" ht="15.75" customHeight="1" x14ac:dyDescent="0.25">
      <c r="A331" s="25"/>
      <c r="B331" s="25"/>
      <c r="C331" s="25"/>
      <c r="D331" s="25"/>
      <c r="E331" s="25"/>
      <c r="F331" s="25"/>
      <c r="G331" s="25"/>
      <c r="H331" s="25"/>
      <c r="I331" s="25"/>
      <c r="J331" s="25"/>
      <c r="K331" s="25"/>
      <c r="L331" s="25"/>
      <c r="M331" s="25"/>
      <c r="N331" s="25"/>
      <c r="O331" s="25"/>
      <c r="P331" s="25"/>
      <c r="Q331" s="25"/>
      <c r="R331" s="25"/>
      <c r="S331" s="25"/>
      <c r="T331" s="25"/>
      <c r="U331" s="25"/>
      <c r="V331" s="25"/>
      <c r="W331" s="25"/>
      <c r="X331" s="25"/>
      <c r="Y331" s="25"/>
      <c r="Z331" s="25"/>
    </row>
    <row r="332" spans="1:26" ht="15.75" customHeight="1" x14ac:dyDescent="0.25">
      <c r="A332" s="25"/>
      <c r="B332" s="25"/>
      <c r="C332" s="25"/>
      <c r="D332" s="25"/>
      <c r="E332" s="25"/>
      <c r="F332" s="25"/>
      <c r="G332" s="25"/>
      <c r="H332" s="25"/>
      <c r="I332" s="25"/>
      <c r="J332" s="25"/>
      <c r="K332" s="25"/>
      <c r="L332" s="25"/>
      <c r="M332" s="25"/>
      <c r="N332" s="25"/>
      <c r="O332" s="25"/>
      <c r="P332" s="25"/>
      <c r="Q332" s="25"/>
      <c r="R332" s="25"/>
      <c r="S332" s="25"/>
      <c r="T332" s="25"/>
      <c r="U332" s="25"/>
      <c r="V332" s="25"/>
      <c r="W332" s="25"/>
      <c r="X332" s="25"/>
      <c r="Y332" s="25"/>
      <c r="Z332" s="25"/>
    </row>
    <row r="333" spans="1:26" ht="15.75" customHeight="1" x14ac:dyDescent="0.25">
      <c r="A333" s="25"/>
      <c r="B333" s="25"/>
      <c r="C333" s="25"/>
      <c r="D333" s="25"/>
      <c r="E333" s="25"/>
      <c r="F333" s="25"/>
      <c r="G333" s="25"/>
      <c r="H333" s="25"/>
      <c r="I333" s="25"/>
      <c r="J333" s="25"/>
      <c r="K333" s="25"/>
      <c r="L333" s="25"/>
      <c r="M333" s="25"/>
      <c r="N333" s="25"/>
      <c r="O333" s="25"/>
      <c r="P333" s="25"/>
      <c r="Q333" s="25"/>
      <c r="R333" s="25"/>
      <c r="S333" s="25"/>
      <c r="T333" s="25"/>
      <c r="U333" s="25"/>
      <c r="V333" s="25"/>
      <c r="W333" s="25"/>
      <c r="X333" s="25"/>
      <c r="Y333" s="25"/>
      <c r="Z333" s="25"/>
    </row>
    <row r="334" spans="1:26" ht="15.75" customHeight="1" x14ac:dyDescent="0.25">
      <c r="A334" s="25"/>
      <c r="B334" s="25"/>
      <c r="C334" s="25"/>
      <c r="D334" s="25"/>
      <c r="E334" s="25"/>
      <c r="F334" s="25"/>
      <c r="G334" s="25"/>
      <c r="H334" s="25"/>
      <c r="I334" s="25"/>
      <c r="J334" s="25"/>
      <c r="K334" s="25"/>
      <c r="L334" s="25"/>
      <c r="M334" s="25"/>
      <c r="N334" s="25"/>
      <c r="O334" s="25"/>
      <c r="P334" s="25"/>
      <c r="Q334" s="25"/>
      <c r="R334" s="25"/>
      <c r="S334" s="25"/>
      <c r="T334" s="25"/>
      <c r="U334" s="25"/>
      <c r="V334" s="25"/>
      <c r="W334" s="25"/>
      <c r="X334" s="25"/>
      <c r="Y334" s="25"/>
      <c r="Z334" s="25"/>
    </row>
    <row r="335" spans="1:26" ht="15.75" customHeight="1" x14ac:dyDescent="0.25">
      <c r="A335" s="25"/>
      <c r="B335" s="25"/>
      <c r="C335" s="25"/>
      <c r="D335" s="25"/>
      <c r="E335" s="25"/>
      <c r="F335" s="25"/>
      <c r="G335" s="25"/>
      <c r="H335" s="25"/>
      <c r="I335" s="25"/>
      <c r="J335" s="25"/>
      <c r="K335" s="25"/>
      <c r="L335" s="25"/>
      <c r="M335" s="25"/>
      <c r="N335" s="25"/>
      <c r="O335" s="25"/>
      <c r="P335" s="25"/>
      <c r="Q335" s="25"/>
      <c r="R335" s="25"/>
      <c r="S335" s="25"/>
      <c r="T335" s="25"/>
      <c r="U335" s="25"/>
      <c r="V335" s="25"/>
      <c r="W335" s="25"/>
      <c r="X335" s="25"/>
      <c r="Y335" s="25"/>
      <c r="Z335" s="25"/>
    </row>
    <row r="336" spans="1:26" ht="15.75" customHeight="1" x14ac:dyDescent="0.25">
      <c r="A336" s="25"/>
      <c r="B336" s="25"/>
      <c r="C336" s="25"/>
      <c r="D336" s="25"/>
      <c r="E336" s="25"/>
      <c r="F336" s="25"/>
      <c r="G336" s="25"/>
      <c r="H336" s="25"/>
      <c r="I336" s="25"/>
      <c r="J336" s="25"/>
      <c r="K336" s="25"/>
      <c r="L336" s="25"/>
      <c r="M336" s="25"/>
      <c r="N336" s="25"/>
      <c r="O336" s="25"/>
      <c r="P336" s="25"/>
      <c r="Q336" s="25"/>
      <c r="R336" s="25"/>
      <c r="S336" s="25"/>
      <c r="T336" s="25"/>
      <c r="U336" s="25"/>
      <c r="V336" s="25"/>
      <c r="W336" s="25"/>
      <c r="X336" s="25"/>
      <c r="Y336" s="25"/>
      <c r="Z336" s="25"/>
    </row>
    <row r="337" spans="1:26" ht="15.75" customHeight="1" x14ac:dyDescent="0.25">
      <c r="A337" s="25"/>
      <c r="B337" s="25"/>
      <c r="C337" s="25"/>
      <c r="D337" s="25"/>
      <c r="E337" s="25"/>
      <c r="F337" s="25"/>
      <c r="G337" s="25"/>
      <c r="H337" s="25"/>
      <c r="I337" s="25"/>
      <c r="J337" s="25"/>
      <c r="K337" s="25"/>
      <c r="L337" s="25"/>
      <c r="M337" s="25"/>
      <c r="N337" s="25"/>
      <c r="O337" s="25"/>
      <c r="P337" s="25"/>
      <c r="Q337" s="25"/>
      <c r="R337" s="25"/>
      <c r="S337" s="25"/>
      <c r="T337" s="25"/>
      <c r="U337" s="25"/>
      <c r="V337" s="25"/>
      <c r="W337" s="25"/>
      <c r="X337" s="25"/>
      <c r="Y337" s="25"/>
      <c r="Z337" s="25"/>
    </row>
    <row r="338" spans="1:26" ht="15.75" customHeight="1" x14ac:dyDescent="0.25">
      <c r="A338" s="25"/>
      <c r="B338" s="25"/>
      <c r="C338" s="25"/>
      <c r="D338" s="25"/>
      <c r="E338" s="25"/>
      <c r="F338" s="25"/>
      <c r="G338" s="25"/>
      <c r="H338" s="25"/>
      <c r="I338" s="25"/>
      <c r="J338" s="25"/>
      <c r="K338" s="25"/>
      <c r="L338" s="25"/>
      <c r="M338" s="25"/>
      <c r="N338" s="25"/>
      <c r="O338" s="25"/>
      <c r="P338" s="25"/>
      <c r="Q338" s="25"/>
      <c r="R338" s="25"/>
      <c r="S338" s="25"/>
      <c r="T338" s="25"/>
      <c r="U338" s="25"/>
      <c r="V338" s="25"/>
      <c r="W338" s="25"/>
      <c r="X338" s="25"/>
      <c r="Y338" s="25"/>
      <c r="Z338" s="25"/>
    </row>
    <row r="339" spans="1:26" ht="15.75" customHeight="1" x14ac:dyDescent="0.25">
      <c r="A339" s="25"/>
      <c r="B339" s="25"/>
      <c r="C339" s="25"/>
      <c r="D339" s="25"/>
      <c r="E339" s="25"/>
      <c r="F339" s="25"/>
      <c r="G339" s="25"/>
      <c r="H339" s="25"/>
      <c r="I339" s="25"/>
      <c r="J339" s="25"/>
      <c r="K339" s="25"/>
      <c r="L339" s="25"/>
      <c r="M339" s="25"/>
      <c r="N339" s="25"/>
      <c r="O339" s="25"/>
      <c r="P339" s="25"/>
      <c r="Q339" s="25"/>
      <c r="R339" s="25"/>
      <c r="S339" s="25"/>
      <c r="T339" s="25"/>
      <c r="U339" s="25"/>
      <c r="V339" s="25"/>
      <c r="W339" s="25"/>
      <c r="X339" s="25"/>
      <c r="Y339" s="25"/>
      <c r="Z339" s="25"/>
    </row>
    <row r="340" spans="1:26" ht="15.75" customHeight="1" x14ac:dyDescent="0.25">
      <c r="A340" s="25"/>
      <c r="B340" s="25"/>
      <c r="C340" s="25"/>
      <c r="D340" s="25"/>
      <c r="E340" s="25"/>
      <c r="F340" s="25"/>
      <c r="G340" s="25"/>
      <c r="H340" s="25"/>
      <c r="I340" s="25"/>
      <c r="J340" s="25"/>
      <c r="K340" s="25"/>
      <c r="L340" s="25"/>
      <c r="M340" s="25"/>
      <c r="N340" s="25"/>
      <c r="O340" s="25"/>
      <c r="P340" s="25"/>
      <c r="Q340" s="25"/>
      <c r="R340" s="25"/>
      <c r="S340" s="25"/>
      <c r="T340" s="25"/>
      <c r="U340" s="25"/>
      <c r="V340" s="25"/>
      <c r="W340" s="25"/>
      <c r="X340" s="25"/>
      <c r="Y340" s="25"/>
      <c r="Z340" s="25"/>
    </row>
    <row r="341" spans="1:26" ht="15.75" customHeight="1" x14ac:dyDescent="0.25">
      <c r="A341" s="25"/>
      <c r="B341" s="25"/>
      <c r="C341" s="25"/>
      <c r="D341" s="25"/>
      <c r="E341" s="25"/>
      <c r="F341" s="25"/>
      <c r="G341" s="25"/>
      <c r="H341" s="25"/>
      <c r="I341" s="25"/>
      <c r="J341" s="25"/>
      <c r="K341" s="25"/>
      <c r="L341" s="25"/>
      <c r="M341" s="25"/>
      <c r="N341" s="25"/>
      <c r="O341" s="25"/>
      <c r="P341" s="25"/>
      <c r="Q341" s="25"/>
      <c r="R341" s="25"/>
      <c r="S341" s="25"/>
      <c r="T341" s="25"/>
      <c r="U341" s="25"/>
      <c r="V341" s="25"/>
      <c r="W341" s="25"/>
      <c r="X341" s="25"/>
      <c r="Y341" s="25"/>
      <c r="Z341" s="25"/>
    </row>
    <row r="342" spans="1:26" ht="15.75" customHeight="1" x14ac:dyDescent="0.25">
      <c r="A342" s="25"/>
      <c r="B342" s="25"/>
      <c r="C342" s="25"/>
      <c r="D342" s="25"/>
      <c r="E342" s="25"/>
      <c r="F342" s="25"/>
      <c r="G342" s="25"/>
      <c r="H342" s="25"/>
      <c r="I342" s="25"/>
      <c r="J342" s="25"/>
      <c r="K342" s="25"/>
      <c r="L342" s="25"/>
      <c r="M342" s="25"/>
      <c r="N342" s="25"/>
      <c r="O342" s="25"/>
      <c r="P342" s="25"/>
      <c r="Q342" s="25"/>
      <c r="R342" s="25"/>
      <c r="S342" s="25"/>
      <c r="T342" s="25"/>
      <c r="U342" s="25"/>
      <c r="V342" s="25"/>
      <c r="W342" s="25"/>
      <c r="X342" s="25"/>
      <c r="Y342" s="25"/>
      <c r="Z342" s="25"/>
    </row>
    <row r="343" spans="1:26" ht="15.75" customHeight="1" x14ac:dyDescent="0.25">
      <c r="A343" s="25"/>
      <c r="B343" s="25"/>
      <c r="C343" s="25"/>
      <c r="D343" s="25"/>
      <c r="E343" s="25"/>
      <c r="F343" s="25"/>
      <c r="G343" s="25"/>
      <c r="H343" s="25"/>
      <c r="I343" s="25"/>
      <c r="J343" s="25"/>
      <c r="K343" s="25"/>
      <c r="L343" s="25"/>
      <c r="M343" s="25"/>
      <c r="N343" s="25"/>
      <c r="O343" s="25"/>
      <c r="P343" s="25"/>
      <c r="Q343" s="25"/>
      <c r="R343" s="25"/>
      <c r="S343" s="25"/>
      <c r="T343" s="25"/>
      <c r="U343" s="25"/>
      <c r="V343" s="25"/>
      <c r="W343" s="25"/>
      <c r="X343" s="25"/>
      <c r="Y343" s="25"/>
      <c r="Z343" s="25"/>
    </row>
    <row r="344" spans="1:26" ht="15.75" customHeight="1" x14ac:dyDescent="0.25">
      <c r="A344" s="25"/>
      <c r="B344" s="25"/>
      <c r="C344" s="25"/>
      <c r="D344" s="25"/>
      <c r="E344" s="25"/>
      <c r="F344" s="25"/>
      <c r="G344" s="25"/>
      <c r="H344" s="25"/>
      <c r="I344" s="25"/>
      <c r="J344" s="25"/>
      <c r="K344" s="25"/>
      <c r="L344" s="25"/>
      <c r="M344" s="25"/>
      <c r="N344" s="25"/>
      <c r="O344" s="25"/>
      <c r="P344" s="25"/>
      <c r="Q344" s="25"/>
      <c r="R344" s="25"/>
      <c r="S344" s="25"/>
      <c r="T344" s="25"/>
      <c r="U344" s="25"/>
      <c r="V344" s="25"/>
      <c r="W344" s="25"/>
      <c r="X344" s="25"/>
      <c r="Y344" s="25"/>
      <c r="Z344" s="25"/>
    </row>
    <row r="345" spans="1:26" ht="15.75" customHeight="1" x14ac:dyDescent="0.25">
      <c r="A345" s="25"/>
      <c r="B345" s="25"/>
      <c r="C345" s="25"/>
      <c r="D345" s="25"/>
      <c r="E345" s="25"/>
      <c r="F345" s="25"/>
      <c r="G345" s="25"/>
      <c r="H345" s="25"/>
      <c r="I345" s="25"/>
      <c r="J345" s="25"/>
      <c r="K345" s="25"/>
      <c r="L345" s="25"/>
      <c r="M345" s="25"/>
      <c r="N345" s="25"/>
      <c r="O345" s="25"/>
      <c r="P345" s="25"/>
      <c r="Q345" s="25"/>
      <c r="R345" s="25"/>
      <c r="S345" s="25"/>
      <c r="T345" s="25"/>
      <c r="U345" s="25"/>
      <c r="V345" s="25"/>
      <c r="W345" s="25"/>
      <c r="X345" s="25"/>
      <c r="Y345" s="25"/>
      <c r="Z345" s="25"/>
    </row>
    <row r="346" spans="1:26" ht="15.75" customHeight="1" x14ac:dyDescent="0.25">
      <c r="A346" s="25"/>
      <c r="B346" s="25"/>
      <c r="C346" s="25"/>
      <c r="D346" s="25"/>
      <c r="E346" s="25"/>
      <c r="F346" s="25"/>
      <c r="G346" s="25"/>
      <c r="H346" s="25"/>
      <c r="I346" s="25"/>
      <c r="J346" s="25"/>
      <c r="K346" s="25"/>
      <c r="L346" s="25"/>
      <c r="M346" s="25"/>
      <c r="N346" s="25"/>
      <c r="O346" s="25"/>
      <c r="P346" s="25"/>
      <c r="Q346" s="25"/>
      <c r="R346" s="25"/>
      <c r="S346" s="25"/>
      <c r="T346" s="25"/>
      <c r="U346" s="25"/>
      <c r="V346" s="25"/>
      <c r="W346" s="25"/>
      <c r="X346" s="25"/>
      <c r="Y346" s="25"/>
      <c r="Z346" s="25"/>
    </row>
    <row r="347" spans="1:26" ht="15.75" customHeight="1" x14ac:dyDescent="0.25">
      <c r="A347" s="25"/>
      <c r="B347" s="25"/>
      <c r="C347" s="25"/>
      <c r="D347" s="25"/>
      <c r="E347" s="25"/>
      <c r="F347" s="25"/>
      <c r="G347" s="25"/>
      <c r="H347" s="25"/>
      <c r="I347" s="25"/>
      <c r="J347" s="25"/>
      <c r="K347" s="25"/>
      <c r="L347" s="25"/>
      <c r="M347" s="25"/>
      <c r="N347" s="25"/>
      <c r="O347" s="25"/>
      <c r="P347" s="25"/>
      <c r="Q347" s="25"/>
      <c r="R347" s="25"/>
      <c r="S347" s="25"/>
      <c r="T347" s="25"/>
      <c r="U347" s="25"/>
      <c r="V347" s="25"/>
      <c r="W347" s="25"/>
      <c r="X347" s="25"/>
      <c r="Y347" s="25"/>
      <c r="Z347" s="25"/>
    </row>
    <row r="348" spans="1:26" ht="15.75" customHeight="1" x14ac:dyDescent="0.25">
      <c r="A348" s="25"/>
      <c r="B348" s="25"/>
      <c r="C348" s="25"/>
      <c r="D348" s="25"/>
      <c r="E348" s="25"/>
      <c r="F348" s="25"/>
      <c r="G348" s="25"/>
      <c r="H348" s="25"/>
      <c r="I348" s="25"/>
      <c r="J348" s="25"/>
      <c r="K348" s="25"/>
      <c r="L348" s="25"/>
      <c r="M348" s="25"/>
      <c r="N348" s="25"/>
      <c r="O348" s="25"/>
      <c r="P348" s="25"/>
      <c r="Q348" s="25"/>
      <c r="R348" s="25"/>
      <c r="S348" s="25"/>
      <c r="T348" s="25"/>
      <c r="U348" s="25"/>
      <c r="V348" s="25"/>
      <c r="W348" s="25"/>
      <c r="X348" s="25"/>
      <c r="Y348" s="25"/>
      <c r="Z348" s="25"/>
    </row>
    <row r="349" spans="1:26" ht="15.75" customHeight="1" x14ac:dyDescent="0.25">
      <c r="A349" s="25"/>
      <c r="B349" s="25"/>
      <c r="C349" s="25"/>
      <c r="D349" s="25"/>
      <c r="E349" s="25"/>
      <c r="F349" s="25"/>
      <c r="G349" s="25"/>
      <c r="H349" s="25"/>
      <c r="I349" s="25"/>
      <c r="J349" s="25"/>
      <c r="K349" s="25"/>
      <c r="L349" s="25"/>
      <c r="M349" s="25"/>
      <c r="N349" s="25"/>
      <c r="O349" s="25"/>
      <c r="P349" s="25"/>
      <c r="Q349" s="25"/>
      <c r="R349" s="25"/>
      <c r="S349" s="25"/>
      <c r="T349" s="25"/>
      <c r="U349" s="25"/>
      <c r="V349" s="25"/>
      <c r="W349" s="25"/>
      <c r="X349" s="25"/>
      <c r="Y349" s="25"/>
      <c r="Z349" s="25"/>
    </row>
    <row r="350" spans="1:26" ht="15.75" customHeight="1" x14ac:dyDescent="0.25">
      <c r="A350" s="25"/>
      <c r="B350" s="25"/>
      <c r="C350" s="25"/>
      <c r="D350" s="25"/>
      <c r="E350" s="25"/>
      <c r="F350" s="25"/>
      <c r="G350" s="25"/>
      <c r="H350" s="25"/>
      <c r="I350" s="25"/>
      <c r="J350" s="25"/>
      <c r="K350" s="25"/>
      <c r="L350" s="25"/>
      <c r="M350" s="25"/>
      <c r="N350" s="25"/>
      <c r="O350" s="25"/>
      <c r="P350" s="25"/>
      <c r="Q350" s="25"/>
      <c r="R350" s="25"/>
      <c r="S350" s="25"/>
      <c r="T350" s="25"/>
      <c r="U350" s="25"/>
      <c r="V350" s="25"/>
      <c r="W350" s="25"/>
      <c r="X350" s="25"/>
      <c r="Y350" s="25"/>
      <c r="Z350" s="25"/>
    </row>
    <row r="351" spans="1:26" ht="15.75" customHeight="1" x14ac:dyDescent="0.25">
      <c r="A351" s="25"/>
      <c r="B351" s="25"/>
      <c r="C351" s="25"/>
      <c r="D351" s="25"/>
      <c r="E351" s="25"/>
      <c r="F351" s="25"/>
      <c r="G351" s="25"/>
      <c r="H351" s="25"/>
      <c r="I351" s="25"/>
      <c r="J351" s="25"/>
      <c r="K351" s="25"/>
      <c r="L351" s="25"/>
      <c r="M351" s="25"/>
      <c r="N351" s="25"/>
      <c r="O351" s="25"/>
      <c r="P351" s="25"/>
      <c r="Q351" s="25"/>
      <c r="R351" s="25"/>
      <c r="S351" s="25"/>
      <c r="T351" s="25"/>
      <c r="U351" s="25"/>
      <c r="V351" s="25"/>
      <c r="W351" s="25"/>
      <c r="X351" s="25"/>
      <c r="Y351" s="25"/>
      <c r="Z351" s="25"/>
    </row>
    <row r="352" spans="1:26" ht="15.75" customHeight="1" x14ac:dyDescent="0.25">
      <c r="A352" s="25"/>
      <c r="B352" s="25"/>
      <c r="C352" s="25"/>
      <c r="D352" s="25"/>
      <c r="E352" s="25"/>
      <c r="F352" s="25"/>
      <c r="G352" s="25"/>
      <c r="H352" s="25"/>
      <c r="I352" s="25"/>
      <c r="J352" s="25"/>
      <c r="K352" s="25"/>
      <c r="L352" s="25"/>
      <c r="M352" s="25"/>
      <c r="N352" s="25"/>
      <c r="O352" s="25"/>
      <c r="P352" s="25"/>
      <c r="Q352" s="25"/>
      <c r="R352" s="25"/>
      <c r="S352" s="25"/>
      <c r="T352" s="25"/>
      <c r="U352" s="25"/>
      <c r="V352" s="25"/>
      <c r="W352" s="25"/>
      <c r="X352" s="25"/>
      <c r="Y352" s="25"/>
      <c r="Z352" s="25"/>
    </row>
    <row r="353" spans="1:26" ht="15.75" customHeight="1" x14ac:dyDescent="0.25">
      <c r="A353" s="25"/>
      <c r="B353" s="25"/>
      <c r="C353" s="25"/>
      <c r="D353" s="25"/>
      <c r="E353" s="25"/>
      <c r="F353" s="25"/>
      <c r="G353" s="25"/>
      <c r="H353" s="25"/>
      <c r="I353" s="25"/>
      <c r="J353" s="25"/>
      <c r="K353" s="25"/>
      <c r="L353" s="25"/>
      <c r="M353" s="25"/>
      <c r="N353" s="25"/>
      <c r="O353" s="25"/>
      <c r="P353" s="25"/>
      <c r="Q353" s="25"/>
      <c r="R353" s="25"/>
      <c r="S353" s="25"/>
      <c r="T353" s="25"/>
      <c r="U353" s="25"/>
      <c r="V353" s="25"/>
      <c r="W353" s="25"/>
      <c r="X353" s="25"/>
      <c r="Y353" s="25"/>
      <c r="Z353" s="25"/>
    </row>
    <row r="354" spans="1:26" ht="15.75" customHeight="1" x14ac:dyDescent="0.25">
      <c r="A354" s="25"/>
      <c r="B354" s="25"/>
      <c r="C354" s="25"/>
      <c r="D354" s="25"/>
      <c r="E354" s="25"/>
      <c r="F354" s="25"/>
      <c r="G354" s="25"/>
      <c r="H354" s="25"/>
      <c r="I354" s="25"/>
      <c r="J354" s="25"/>
      <c r="K354" s="25"/>
      <c r="L354" s="25"/>
      <c r="M354" s="25"/>
      <c r="N354" s="25"/>
      <c r="O354" s="25"/>
      <c r="P354" s="25"/>
      <c r="Q354" s="25"/>
      <c r="R354" s="25"/>
      <c r="S354" s="25"/>
      <c r="T354" s="25"/>
      <c r="U354" s="25"/>
      <c r="V354" s="25"/>
      <c r="W354" s="25"/>
      <c r="X354" s="25"/>
      <c r="Y354" s="25"/>
      <c r="Z354" s="25"/>
    </row>
    <row r="355" spans="1:26" ht="15.75" customHeight="1" x14ac:dyDescent="0.25">
      <c r="A355" s="25"/>
      <c r="B355" s="25"/>
      <c r="C355" s="25"/>
      <c r="D355" s="25"/>
      <c r="E355" s="25"/>
      <c r="F355" s="25"/>
      <c r="G355" s="25"/>
      <c r="H355" s="25"/>
      <c r="I355" s="25"/>
      <c r="J355" s="25"/>
      <c r="K355" s="25"/>
      <c r="L355" s="25"/>
      <c r="M355" s="25"/>
      <c r="N355" s="25"/>
      <c r="O355" s="25"/>
      <c r="P355" s="25"/>
      <c r="Q355" s="25"/>
      <c r="R355" s="25"/>
      <c r="S355" s="25"/>
      <c r="T355" s="25"/>
      <c r="U355" s="25"/>
      <c r="V355" s="25"/>
      <c r="W355" s="25"/>
      <c r="X355" s="25"/>
      <c r="Y355" s="25"/>
      <c r="Z355" s="25"/>
    </row>
    <row r="356" spans="1:26" ht="15.75" customHeight="1" x14ac:dyDescent="0.25">
      <c r="A356" s="25"/>
      <c r="B356" s="25"/>
      <c r="C356" s="25"/>
      <c r="D356" s="25"/>
      <c r="E356" s="25"/>
      <c r="F356" s="25"/>
      <c r="G356" s="25"/>
      <c r="H356" s="25"/>
      <c r="I356" s="25"/>
      <c r="J356" s="25"/>
      <c r="K356" s="25"/>
      <c r="L356" s="25"/>
      <c r="M356" s="25"/>
      <c r="N356" s="25"/>
      <c r="O356" s="25"/>
      <c r="P356" s="25"/>
      <c r="Q356" s="25"/>
      <c r="R356" s="25"/>
      <c r="S356" s="25"/>
      <c r="T356" s="25"/>
      <c r="U356" s="25"/>
      <c r="V356" s="25"/>
      <c r="W356" s="25"/>
      <c r="X356" s="25"/>
      <c r="Y356" s="25"/>
      <c r="Z356" s="25"/>
    </row>
    <row r="357" spans="1:26" ht="15.75" customHeight="1" x14ac:dyDescent="0.25">
      <c r="A357" s="25"/>
      <c r="B357" s="25"/>
      <c r="C357" s="25"/>
      <c r="D357" s="25"/>
      <c r="E357" s="25"/>
      <c r="F357" s="25"/>
      <c r="G357" s="25"/>
      <c r="H357" s="25"/>
      <c r="I357" s="25"/>
      <c r="J357" s="25"/>
      <c r="K357" s="25"/>
      <c r="L357" s="25"/>
      <c r="M357" s="25"/>
      <c r="N357" s="25"/>
      <c r="O357" s="25"/>
      <c r="P357" s="25"/>
      <c r="Q357" s="25"/>
      <c r="R357" s="25"/>
      <c r="S357" s="25"/>
      <c r="T357" s="25"/>
      <c r="U357" s="25"/>
      <c r="V357" s="25"/>
      <c r="W357" s="25"/>
      <c r="X357" s="25"/>
      <c r="Y357" s="25"/>
      <c r="Z357" s="25"/>
    </row>
    <row r="358" spans="1:26" ht="15.75" customHeight="1" x14ac:dyDescent="0.25">
      <c r="A358" s="25"/>
      <c r="B358" s="25"/>
      <c r="C358" s="25"/>
      <c r="D358" s="25"/>
      <c r="E358" s="25"/>
      <c r="F358" s="25"/>
      <c r="G358" s="25"/>
      <c r="H358" s="25"/>
      <c r="I358" s="25"/>
      <c r="J358" s="25"/>
      <c r="K358" s="25"/>
      <c r="L358" s="25"/>
      <c r="M358" s="25"/>
      <c r="N358" s="25"/>
      <c r="O358" s="25"/>
      <c r="P358" s="25"/>
      <c r="Q358" s="25"/>
      <c r="R358" s="25"/>
      <c r="S358" s="25"/>
      <c r="T358" s="25"/>
      <c r="U358" s="25"/>
      <c r="V358" s="25"/>
      <c r="W358" s="25"/>
      <c r="X358" s="25"/>
      <c r="Y358" s="25"/>
      <c r="Z358" s="25"/>
    </row>
    <row r="359" spans="1:26" ht="15.75" customHeight="1" x14ac:dyDescent="0.25">
      <c r="A359" s="25"/>
      <c r="B359" s="25"/>
      <c r="C359" s="25"/>
      <c r="D359" s="25"/>
      <c r="E359" s="25"/>
      <c r="F359" s="25"/>
      <c r="G359" s="25"/>
      <c r="H359" s="25"/>
      <c r="I359" s="25"/>
      <c r="J359" s="25"/>
      <c r="K359" s="25"/>
      <c r="L359" s="25"/>
      <c r="M359" s="25"/>
      <c r="N359" s="25"/>
      <c r="O359" s="25"/>
      <c r="P359" s="25"/>
      <c r="Q359" s="25"/>
      <c r="R359" s="25"/>
      <c r="S359" s="25"/>
      <c r="T359" s="25"/>
      <c r="U359" s="25"/>
      <c r="V359" s="25"/>
      <c r="W359" s="25"/>
      <c r="X359" s="25"/>
      <c r="Y359" s="25"/>
      <c r="Z359" s="25"/>
    </row>
    <row r="360" spans="1:26" ht="15.75" customHeight="1" x14ac:dyDescent="0.25">
      <c r="A360" s="25"/>
      <c r="B360" s="25"/>
      <c r="C360" s="25"/>
      <c r="D360" s="25"/>
      <c r="E360" s="25"/>
      <c r="F360" s="25"/>
      <c r="G360" s="25"/>
      <c r="H360" s="25"/>
      <c r="I360" s="25"/>
      <c r="J360" s="25"/>
      <c r="K360" s="25"/>
      <c r="L360" s="25"/>
      <c r="M360" s="25"/>
      <c r="N360" s="25"/>
      <c r="O360" s="25"/>
      <c r="P360" s="25"/>
      <c r="Q360" s="25"/>
      <c r="R360" s="25"/>
      <c r="S360" s="25"/>
      <c r="T360" s="25"/>
      <c r="U360" s="25"/>
      <c r="V360" s="25"/>
      <c r="W360" s="25"/>
      <c r="X360" s="25"/>
      <c r="Y360" s="25"/>
      <c r="Z360" s="25"/>
    </row>
    <row r="361" spans="1:26" ht="15.75" customHeight="1" x14ac:dyDescent="0.25">
      <c r="A361" s="25"/>
      <c r="B361" s="25"/>
      <c r="C361" s="25"/>
      <c r="D361" s="25"/>
      <c r="E361" s="25"/>
      <c r="F361" s="25"/>
      <c r="G361" s="25"/>
      <c r="H361" s="25"/>
      <c r="I361" s="25"/>
      <c r="J361" s="25"/>
      <c r="K361" s="25"/>
      <c r="L361" s="25"/>
      <c r="M361" s="25"/>
      <c r="N361" s="25"/>
      <c r="O361" s="25"/>
      <c r="P361" s="25"/>
      <c r="Q361" s="25"/>
      <c r="R361" s="25"/>
      <c r="S361" s="25"/>
      <c r="T361" s="25"/>
      <c r="U361" s="25"/>
      <c r="V361" s="25"/>
      <c r="W361" s="25"/>
      <c r="X361" s="25"/>
      <c r="Y361" s="25"/>
      <c r="Z361" s="25"/>
    </row>
    <row r="362" spans="1:26" ht="15.75" customHeight="1" x14ac:dyDescent="0.25">
      <c r="A362" s="25"/>
      <c r="B362" s="25"/>
      <c r="C362" s="25"/>
      <c r="D362" s="25"/>
      <c r="E362" s="25"/>
      <c r="F362" s="25"/>
      <c r="G362" s="25"/>
      <c r="H362" s="25"/>
      <c r="I362" s="25"/>
      <c r="J362" s="25"/>
      <c r="K362" s="25"/>
      <c r="L362" s="25"/>
      <c r="M362" s="25"/>
      <c r="N362" s="25"/>
      <c r="O362" s="25"/>
      <c r="P362" s="25"/>
      <c r="Q362" s="25"/>
      <c r="R362" s="25"/>
      <c r="S362" s="25"/>
      <c r="T362" s="25"/>
      <c r="U362" s="25"/>
      <c r="V362" s="25"/>
      <c r="W362" s="25"/>
      <c r="X362" s="25"/>
      <c r="Y362" s="25"/>
      <c r="Z362" s="25"/>
    </row>
    <row r="363" spans="1:26" ht="15.75" customHeight="1" x14ac:dyDescent="0.25">
      <c r="A363" s="25"/>
      <c r="B363" s="25"/>
      <c r="C363" s="25"/>
      <c r="D363" s="25"/>
      <c r="E363" s="25"/>
      <c r="F363" s="25"/>
      <c r="G363" s="25"/>
      <c r="H363" s="25"/>
      <c r="I363" s="25"/>
      <c r="J363" s="25"/>
      <c r="K363" s="25"/>
      <c r="L363" s="25"/>
      <c r="M363" s="25"/>
      <c r="N363" s="25"/>
      <c r="O363" s="25"/>
      <c r="P363" s="25"/>
      <c r="Q363" s="25"/>
      <c r="R363" s="25"/>
      <c r="S363" s="25"/>
      <c r="T363" s="25"/>
      <c r="U363" s="25"/>
      <c r="V363" s="25"/>
      <c r="W363" s="25"/>
      <c r="X363" s="25"/>
      <c r="Y363" s="25"/>
      <c r="Z363" s="25"/>
    </row>
    <row r="364" spans="1:26" ht="15.75" customHeight="1" x14ac:dyDescent="0.25">
      <c r="A364" s="25"/>
      <c r="B364" s="25"/>
      <c r="C364" s="25"/>
      <c r="D364" s="25"/>
      <c r="E364" s="25"/>
      <c r="F364" s="25"/>
      <c r="G364" s="25"/>
      <c r="H364" s="25"/>
      <c r="I364" s="25"/>
      <c r="J364" s="25"/>
      <c r="K364" s="25"/>
      <c r="L364" s="25"/>
      <c r="M364" s="25"/>
      <c r="N364" s="25"/>
      <c r="O364" s="25"/>
      <c r="P364" s="25"/>
      <c r="Q364" s="25"/>
      <c r="R364" s="25"/>
      <c r="S364" s="25"/>
      <c r="T364" s="25"/>
      <c r="U364" s="25"/>
      <c r="V364" s="25"/>
      <c r="W364" s="25"/>
      <c r="X364" s="25"/>
      <c r="Y364" s="25"/>
      <c r="Z364" s="25"/>
    </row>
    <row r="365" spans="1:26" ht="15.75" customHeight="1" x14ac:dyDescent="0.25">
      <c r="A365" s="25"/>
      <c r="B365" s="25"/>
      <c r="C365" s="25"/>
      <c r="D365" s="25"/>
      <c r="E365" s="25"/>
      <c r="F365" s="25"/>
      <c r="G365" s="25"/>
      <c r="H365" s="25"/>
      <c r="I365" s="25"/>
      <c r="J365" s="25"/>
      <c r="K365" s="25"/>
      <c r="L365" s="25"/>
      <c r="M365" s="25"/>
      <c r="N365" s="25"/>
      <c r="O365" s="25"/>
      <c r="P365" s="25"/>
      <c r="Q365" s="25"/>
      <c r="R365" s="25"/>
      <c r="S365" s="25"/>
      <c r="T365" s="25"/>
      <c r="U365" s="25"/>
      <c r="V365" s="25"/>
      <c r="W365" s="25"/>
      <c r="X365" s="25"/>
      <c r="Y365" s="25"/>
      <c r="Z365" s="25"/>
    </row>
    <row r="366" spans="1:26" ht="15.75" customHeight="1" x14ac:dyDescent="0.25">
      <c r="A366" s="25"/>
      <c r="B366" s="25"/>
      <c r="C366" s="25"/>
      <c r="D366" s="25"/>
      <c r="E366" s="25"/>
      <c r="F366" s="25"/>
      <c r="G366" s="25"/>
      <c r="H366" s="25"/>
      <c r="I366" s="25"/>
      <c r="J366" s="25"/>
      <c r="K366" s="25"/>
      <c r="L366" s="25"/>
      <c r="M366" s="25"/>
      <c r="N366" s="25"/>
      <c r="O366" s="25"/>
      <c r="P366" s="25"/>
      <c r="Q366" s="25"/>
      <c r="R366" s="25"/>
      <c r="S366" s="25"/>
      <c r="T366" s="25"/>
      <c r="U366" s="25"/>
      <c r="V366" s="25"/>
      <c r="W366" s="25"/>
      <c r="X366" s="25"/>
      <c r="Y366" s="25"/>
      <c r="Z366" s="25"/>
    </row>
    <row r="367" spans="1:26" ht="15.75" customHeight="1" x14ac:dyDescent="0.25">
      <c r="A367" s="25"/>
      <c r="B367" s="25"/>
      <c r="C367" s="25"/>
      <c r="D367" s="25"/>
      <c r="E367" s="25"/>
      <c r="F367" s="25"/>
      <c r="G367" s="25"/>
      <c r="H367" s="25"/>
      <c r="I367" s="25"/>
      <c r="J367" s="25"/>
      <c r="K367" s="25"/>
      <c r="L367" s="25"/>
      <c r="M367" s="25"/>
      <c r="N367" s="25"/>
      <c r="O367" s="25"/>
      <c r="P367" s="25"/>
      <c r="Q367" s="25"/>
      <c r="R367" s="25"/>
      <c r="S367" s="25"/>
      <c r="T367" s="25"/>
      <c r="U367" s="25"/>
      <c r="V367" s="25"/>
      <c r="W367" s="25"/>
      <c r="X367" s="25"/>
      <c r="Y367" s="25"/>
      <c r="Z367" s="25"/>
    </row>
    <row r="368" spans="1:26" ht="15.75" customHeight="1" x14ac:dyDescent="0.25">
      <c r="A368" s="25"/>
      <c r="B368" s="25"/>
      <c r="C368" s="25"/>
      <c r="D368" s="25"/>
      <c r="E368" s="25"/>
      <c r="F368" s="25"/>
      <c r="G368" s="25"/>
      <c r="H368" s="25"/>
      <c r="I368" s="25"/>
      <c r="J368" s="25"/>
      <c r="K368" s="25"/>
      <c r="L368" s="25"/>
      <c r="M368" s="25"/>
      <c r="N368" s="25"/>
      <c r="O368" s="25"/>
      <c r="P368" s="25"/>
      <c r="Q368" s="25"/>
      <c r="R368" s="25"/>
      <c r="S368" s="25"/>
      <c r="T368" s="25"/>
      <c r="U368" s="25"/>
      <c r="V368" s="25"/>
      <c r="W368" s="25"/>
      <c r="X368" s="25"/>
      <c r="Y368" s="25"/>
      <c r="Z368" s="25"/>
    </row>
    <row r="369" spans="1:26" ht="15.75" customHeight="1" x14ac:dyDescent="0.25">
      <c r="A369" s="25"/>
      <c r="B369" s="25"/>
      <c r="C369" s="25"/>
      <c r="D369" s="25"/>
      <c r="E369" s="25"/>
      <c r="F369" s="25"/>
      <c r="G369" s="25"/>
      <c r="H369" s="25"/>
      <c r="I369" s="25"/>
      <c r="J369" s="25"/>
      <c r="K369" s="25"/>
      <c r="L369" s="25"/>
      <c r="M369" s="25"/>
      <c r="N369" s="25"/>
      <c r="O369" s="25"/>
      <c r="P369" s="25"/>
      <c r="Q369" s="25"/>
      <c r="R369" s="25"/>
      <c r="S369" s="25"/>
      <c r="T369" s="25"/>
      <c r="U369" s="25"/>
      <c r="V369" s="25"/>
      <c r="W369" s="25"/>
      <c r="X369" s="25"/>
      <c r="Y369" s="25"/>
      <c r="Z369" s="25"/>
    </row>
    <row r="370" spans="1:26" ht="15.75" customHeight="1" x14ac:dyDescent="0.25">
      <c r="A370" s="25"/>
      <c r="B370" s="25"/>
      <c r="C370" s="25"/>
      <c r="D370" s="25"/>
      <c r="E370" s="25"/>
      <c r="F370" s="25"/>
      <c r="G370" s="25"/>
      <c r="H370" s="25"/>
      <c r="I370" s="25"/>
      <c r="J370" s="25"/>
      <c r="K370" s="25"/>
      <c r="L370" s="25"/>
      <c r="M370" s="25"/>
      <c r="N370" s="25"/>
      <c r="O370" s="25"/>
      <c r="P370" s="25"/>
      <c r="Q370" s="25"/>
      <c r="R370" s="25"/>
      <c r="S370" s="25"/>
      <c r="T370" s="25"/>
      <c r="U370" s="25"/>
      <c r="V370" s="25"/>
      <c r="W370" s="25"/>
      <c r="X370" s="25"/>
      <c r="Y370" s="25"/>
      <c r="Z370" s="25"/>
    </row>
    <row r="371" spans="1:26" ht="15.75" customHeight="1" x14ac:dyDescent="0.25">
      <c r="A371" s="25"/>
      <c r="B371" s="25"/>
      <c r="C371" s="25"/>
      <c r="D371" s="25"/>
      <c r="E371" s="25"/>
      <c r="F371" s="25"/>
      <c r="G371" s="25"/>
      <c r="H371" s="25"/>
      <c r="I371" s="25"/>
      <c r="J371" s="25"/>
      <c r="K371" s="25"/>
      <c r="L371" s="25"/>
      <c r="M371" s="25"/>
      <c r="N371" s="25"/>
      <c r="O371" s="25"/>
      <c r="P371" s="25"/>
      <c r="Q371" s="25"/>
      <c r="R371" s="25"/>
      <c r="S371" s="25"/>
      <c r="T371" s="25"/>
      <c r="U371" s="25"/>
      <c r="V371" s="25"/>
      <c r="W371" s="25"/>
      <c r="X371" s="25"/>
      <c r="Y371" s="25"/>
      <c r="Z371" s="25"/>
    </row>
    <row r="372" spans="1:26" ht="15.75" customHeight="1" x14ac:dyDescent="0.25">
      <c r="A372" s="25"/>
      <c r="B372" s="25"/>
      <c r="C372" s="25"/>
      <c r="D372" s="25"/>
      <c r="E372" s="25"/>
      <c r="F372" s="25"/>
      <c r="G372" s="25"/>
      <c r="H372" s="25"/>
      <c r="I372" s="25"/>
      <c r="J372" s="25"/>
      <c r="K372" s="25"/>
      <c r="L372" s="25"/>
      <c r="M372" s="25"/>
      <c r="N372" s="25"/>
      <c r="O372" s="25"/>
      <c r="P372" s="25"/>
      <c r="Q372" s="25"/>
      <c r="R372" s="25"/>
      <c r="S372" s="25"/>
      <c r="T372" s="25"/>
      <c r="U372" s="25"/>
      <c r="V372" s="25"/>
      <c r="W372" s="25"/>
      <c r="X372" s="25"/>
      <c r="Y372" s="25"/>
      <c r="Z372" s="25"/>
    </row>
    <row r="373" spans="1:26" ht="15.75" customHeight="1" x14ac:dyDescent="0.25">
      <c r="A373" s="25"/>
      <c r="B373" s="25"/>
      <c r="C373" s="25"/>
      <c r="D373" s="25"/>
      <c r="E373" s="25"/>
      <c r="F373" s="25"/>
      <c r="G373" s="25"/>
      <c r="H373" s="25"/>
      <c r="I373" s="25"/>
      <c r="J373" s="25"/>
      <c r="K373" s="25"/>
      <c r="L373" s="25"/>
      <c r="M373" s="25"/>
      <c r="N373" s="25"/>
      <c r="O373" s="25"/>
      <c r="P373" s="25"/>
      <c r="Q373" s="25"/>
      <c r="R373" s="25"/>
      <c r="S373" s="25"/>
      <c r="T373" s="25"/>
      <c r="U373" s="25"/>
      <c r="V373" s="25"/>
      <c r="W373" s="25"/>
      <c r="X373" s="25"/>
      <c r="Y373" s="25"/>
      <c r="Z373" s="25"/>
    </row>
    <row r="374" spans="1:26" ht="15.75" customHeight="1" x14ac:dyDescent="0.25">
      <c r="A374" s="25"/>
      <c r="B374" s="25"/>
      <c r="C374" s="25"/>
      <c r="D374" s="25"/>
      <c r="E374" s="25"/>
      <c r="F374" s="25"/>
      <c r="G374" s="25"/>
      <c r="H374" s="25"/>
      <c r="I374" s="25"/>
      <c r="J374" s="25"/>
      <c r="K374" s="25"/>
      <c r="L374" s="25"/>
      <c r="M374" s="25"/>
      <c r="N374" s="25"/>
      <c r="O374" s="25"/>
      <c r="P374" s="25"/>
      <c r="Q374" s="25"/>
      <c r="R374" s="25"/>
      <c r="S374" s="25"/>
      <c r="T374" s="25"/>
      <c r="U374" s="25"/>
      <c r="V374" s="25"/>
      <c r="W374" s="25"/>
      <c r="X374" s="25"/>
      <c r="Y374" s="25"/>
      <c r="Z374" s="25"/>
    </row>
    <row r="375" spans="1:26" ht="15.75" customHeight="1" x14ac:dyDescent="0.25">
      <c r="A375" s="25"/>
      <c r="B375" s="25"/>
      <c r="C375" s="25"/>
      <c r="D375" s="25"/>
      <c r="E375" s="25"/>
      <c r="F375" s="25"/>
      <c r="G375" s="25"/>
      <c r="H375" s="25"/>
      <c r="I375" s="25"/>
      <c r="J375" s="25"/>
      <c r="K375" s="25"/>
      <c r="L375" s="25"/>
      <c r="M375" s="25"/>
      <c r="N375" s="25"/>
      <c r="O375" s="25"/>
      <c r="P375" s="25"/>
      <c r="Q375" s="25"/>
      <c r="R375" s="25"/>
      <c r="S375" s="25"/>
      <c r="T375" s="25"/>
      <c r="U375" s="25"/>
      <c r="V375" s="25"/>
      <c r="W375" s="25"/>
      <c r="X375" s="25"/>
      <c r="Y375" s="25"/>
      <c r="Z375" s="25"/>
    </row>
    <row r="376" spans="1:26" ht="15.75" customHeight="1" x14ac:dyDescent="0.25">
      <c r="A376" s="25"/>
      <c r="B376" s="25"/>
      <c r="C376" s="25"/>
      <c r="D376" s="25"/>
      <c r="E376" s="25"/>
      <c r="F376" s="25"/>
      <c r="G376" s="25"/>
      <c r="H376" s="25"/>
      <c r="I376" s="25"/>
      <c r="J376" s="25"/>
      <c r="K376" s="25"/>
      <c r="L376" s="25"/>
      <c r="M376" s="25"/>
      <c r="N376" s="25"/>
      <c r="O376" s="25"/>
      <c r="P376" s="25"/>
      <c r="Q376" s="25"/>
      <c r="R376" s="25"/>
      <c r="S376" s="25"/>
      <c r="T376" s="25"/>
      <c r="U376" s="25"/>
      <c r="V376" s="25"/>
      <c r="W376" s="25"/>
      <c r="X376" s="25"/>
      <c r="Y376" s="25"/>
      <c r="Z376" s="25"/>
    </row>
    <row r="377" spans="1:26" ht="15.75" customHeight="1" x14ac:dyDescent="0.25">
      <c r="A377" s="25"/>
      <c r="B377" s="25"/>
      <c r="C377" s="25"/>
      <c r="D377" s="25"/>
      <c r="E377" s="25"/>
      <c r="F377" s="25"/>
      <c r="G377" s="25"/>
      <c r="H377" s="25"/>
      <c r="I377" s="25"/>
      <c r="J377" s="25"/>
      <c r="K377" s="25"/>
      <c r="L377" s="25"/>
      <c r="M377" s="25"/>
      <c r="N377" s="25"/>
      <c r="O377" s="25"/>
      <c r="P377" s="25"/>
      <c r="Q377" s="25"/>
      <c r="R377" s="25"/>
      <c r="S377" s="25"/>
      <c r="T377" s="25"/>
      <c r="U377" s="25"/>
      <c r="V377" s="25"/>
      <c r="W377" s="25"/>
      <c r="X377" s="25"/>
      <c r="Y377" s="25"/>
      <c r="Z377" s="25"/>
    </row>
    <row r="378" spans="1:26" ht="15.75" customHeight="1" x14ac:dyDescent="0.25">
      <c r="A378" s="25"/>
      <c r="B378" s="25"/>
      <c r="C378" s="25"/>
      <c r="D378" s="25"/>
      <c r="E378" s="25"/>
      <c r="F378" s="25"/>
      <c r="G378" s="25"/>
      <c r="H378" s="25"/>
      <c r="I378" s="25"/>
      <c r="J378" s="25"/>
      <c r="K378" s="25"/>
      <c r="L378" s="25"/>
      <c r="M378" s="25"/>
      <c r="N378" s="25"/>
      <c r="O378" s="25"/>
      <c r="P378" s="25"/>
      <c r="Q378" s="25"/>
      <c r="R378" s="25"/>
      <c r="S378" s="25"/>
      <c r="T378" s="25"/>
      <c r="U378" s="25"/>
      <c r="V378" s="25"/>
      <c r="W378" s="25"/>
      <c r="X378" s="25"/>
      <c r="Y378" s="25"/>
      <c r="Z378" s="25"/>
    </row>
    <row r="379" spans="1:26" ht="15.75" customHeight="1" x14ac:dyDescent="0.25">
      <c r="A379" s="25"/>
      <c r="B379" s="25"/>
      <c r="C379" s="25"/>
      <c r="D379" s="25"/>
      <c r="E379" s="25"/>
      <c r="F379" s="25"/>
      <c r="G379" s="25"/>
      <c r="H379" s="25"/>
      <c r="I379" s="25"/>
      <c r="J379" s="25"/>
      <c r="K379" s="25"/>
      <c r="L379" s="25"/>
      <c r="M379" s="25"/>
      <c r="N379" s="25"/>
      <c r="O379" s="25"/>
      <c r="P379" s="25"/>
      <c r="Q379" s="25"/>
      <c r="R379" s="25"/>
      <c r="S379" s="25"/>
      <c r="T379" s="25"/>
      <c r="U379" s="25"/>
      <c r="V379" s="25"/>
      <c r="W379" s="25"/>
      <c r="X379" s="25"/>
      <c r="Y379" s="25"/>
      <c r="Z379" s="25"/>
    </row>
    <row r="380" spans="1:26" ht="15.75" customHeight="1" x14ac:dyDescent="0.25">
      <c r="A380" s="25"/>
      <c r="B380" s="25"/>
      <c r="C380" s="25"/>
      <c r="D380" s="25"/>
      <c r="E380" s="25"/>
      <c r="F380" s="25"/>
      <c r="G380" s="25"/>
      <c r="H380" s="25"/>
      <c r="I380" s="25"/>
      <c r="J380" s="25"/>
      <c r="K380" s="25"/>
      <c r="L380" s="25"/>
      <c r="M380" s="25"/>
      <c r="N380" s="25"/>
      <c r="O380" s="25"/>
      <c r="P380" s="25"/>
      <c r="Q380" s="25"/>
      <c r="R380" s="25"/>
      <c r="S380" s="25"/>
      <c r="T380" s="25"/>
      <c r="U380" s="25"/>
      <c r="V380" s="25"/>
      <c r="W380" s="25"/>
      <c r="X380" s="25"/>
      <c r="Y380" s="25"/>
      <c r="Z380" s="25"/>
    </row>
    <row r="381" spans="1:26" ht="15.75" customHeight="1" x14ac:dyDescent="0.25">
      <c r="A381" s="25"/>
      <c r="B381" s="25"/>
      <c r="C381" s="25"/>
      <c r="D381" s="25"/>
      <c r="E381" s="25"/>
      <c r="F381" s="25"/>
      <c r="G381" s="25"/>
      <c r="H381" s="25"/>
      <c r="I381" s="25"/>
      <c r="J381" s="25"/>
      <c r="K381" s="25"/>
      <c r="L381" s="25"/>
      <c r="M381" s="25"/>
      <c r="N381" s="25"/>
      <c r="O381" s="25"/>
      <c r="P381" s="25"/>
      <c r="Q381" s="25"/>
      <c r="R381" s="25"/>
      <c r="S381" s="25"/>
      <c r="T381" s="25"/>
      <c r="U381" s="25"/>
      <c r="V381" s="25"/>
      <c r="W381" s="25"/>
      <c r="X381" s="25"/>
      <c r="Y381" s="25"/>
      <c r="Z381" s="25"/>
    </row>
    <row r="382" spans="1:26" ht="15.75" customHeight="1" x14ac:dyDescent="0.25">
      <c r="A382" s="25"/>
      <c r="B382" s="25"/>
      <c r="C382" s="25"/>
      <c r="D382" s="25"/>
      <c r="E382" s="25"/>
      <c r="F382" s="25"/>
      <c r="G382" s="25"/>
      <c r="H382" s="25"/>
      <c r="I382" s="25"/>
      <c r="J382" s="25"/>
      <c r="K382" s="25"/>
      <c r="L382" s="25"/>
      <c r="M382" s="25"/>
      <c r="N382" s="25"/>
      <c r="O382" s="25"/>
      <c r="P382" s="25"/>
      <c r="Q382" s="25"/>
      <c r="R382" s="25"/>
      <c r="S382" s="25"/>
      <c r="T382" s="25"/>
      <c r="U382" s="25"/>
      <c r="V382" s="25"/>
      <c r="W382" s="25"/>
      <c r="X382" s="25"/>
      <c r="Y382" s="25"/>
      <c r="Z382" s="25"/>
    </row>
    <row r="383" spans="1:26" ht="15.75" customHeight="1" x14ac:dyDescent="0.25">
      <c r="A383" s="25"/>
      <c r="B383" s="25"/>
      <c r="C383" s="25"/>
      <c r="D383" s="25"/>
      <c r="E383" s="25"/>
      <c r="F383" s="25"/>
      <c r="G383" s="25"/>
      <c r="H383" s="25"/>
      <c r="I383" s="25"/>
      <c r="J383" s="25"/>
      <c r="K383" s="25"/>
      <c r="L383" s="25"/>
      <c r="M383" s="25"/>
      <c r="N383" s="25"/>
      <c r="O383" s="25"/>
      <c r="P383" s="25"/>
      <c r="Q383" s="25"/>
      <c r="R383" s="25"/>
      <c r="S383" s="25"/>
      <c r="T383" s="25"/>
      <c r="U383" s="25"/>
      <c r="V383" s="25"/>
      <c r="W383" s="25"/>
      <c r="X383" s="25"/>
      <c r="Y383" s="25"/>
      <c r="Z383" s="25"/>
    </row>
    <row r="384" spans="1:26" ht="15.75" customHeight="1" x14ac:dyDescent="0.25">
      <c r="A384" s="25"/>
      <c r="B384" s="25"/>
      <c r="C384" s="25"/>
      <c r="D384" s="25"/>
      <c r="E384" s="25"/>
      <c r="F384" s="25"/>
      <c r="G384" s="25"/>
      <c r="H384" s="25"/>
      <c r="I384" s="25"/>
      <c r="J384" s="25"/>
      <c r="K384" s="25"/>
      <c r="L384" s="25"/>
      <c r="M384" s="25"/>
      <c r="N384" s="25"/>
      <c r="O384" s="25"/>
      <c r="P384" s="25"/>
      <c r="Q384" s="25"/>
      <c r="R384" s="25"/>
      <c r="S384" s="25"/>
      <c r="T384" s="25"/>
      <c r="U384" s="25"/>
      <c r="V384" s="25"/>
      <c r="W384" s="25"/>
      <c r="X384" s="25"/>
      <c r="Y384" s="25"/>
      <c r="Z384" s="25"/>
    </row>
    <row r="385" spans="1:26" ht="15.75" customHeight="1" x14ac:dyDescent="0.25">
      <c r="A385" s="25"/>
      <c r="B385" s="25"/>
      <c r="C385" s="25"/>
      <c r="D385" s="25"/>
      <c r="E385" s="25"/>
      <c r="F385" s="25"/>
      <c r="G385" s="25"/>
      <c r="H385" s="25"/>
      <c r="I385" s="25"/>
      <c r="J385" s="25"/>
      <c r="K385" s="25"/>
      <c r="L385" s="25"/>
      <c r="M385" s="25"/>
      <c r="N385" s="25"/>
      <c r="O385" s="25"/>
      <c r="P385" s="25"/>
      <c r="Q385" s="25"/>
      <c r="R385" s="25"/>
      <c r="S385" s="25"/>
      <c r="T385" s="25"/>
      <c r="U385" s="25"/>
      <c r="V385" s="25"/>
      <c r="W385" s="25"/>
      <c r="X385" s="25"/>
      <c r="Y385" s="25"/>
      <c r="Z385" s="25"/>
    </row>
    <row r="386" spans="1:26" ht="15.75" customHeight="1" x14ac:dyDescent="0.25">
      <c r="A386" s="25"/>
      <c r="B386" s="25"/>
      <c r="C386" s="25"/>
      <c r="D386" s="25"/>
      <c r="E386" s="25"/>
      <c r="F386" s="25"/>
      <c r="G386" s="25"/>
      <c r="H386" s="25"/>
      <c r="I386" s="25"/>
      <c r="J386" s="25"/>
      <c r="K386" s="25"/>
      <c r="L386" s="25"/>
      <c r="M386" s="25"/>
      <c r="N386" s="25"/>
      <c r="O386" s="25"/>
      <c r="P386" s="25"/>
      <c r="Q386" s="25"/>
      <c r="R386" s="25"/>
      <c r="S386" s="25"/>
      <c r="T386" s="25"/>
      <c r="U386" s="25"/>
      <c r="V386" s="25"/>
      <c r="W386" s="25"/>
      <c r="X386" s="25"/>
      <c r="Y386" s="25"/>
      <c r="Z386" s="25"/>
    </row>
    <row r="387" spans="1:26" ht="15.75" customHeight="1" x14ac:dyDescent="0.25">
      <c r="A387" s="25"/>
      <c r="B387" s="25"/>
      <c r="C387" s="25"/>
      <c r="D387" s="25"/>
      <c r="E387" s="25"/>
      <c r="F387" s="25"/>
      <c r="G387" s="25"/>
      <c r="H387" s="25"/>
      <c r="I387" s="25"/>
      <c r="J387" s="25"/>
      <c r="K387" s="25"/>
      <c r="L387" s="25"/>
      <c r="M387" s="25"/>
      <c r="N387" s="25"/>
      <c r="O387" s="25"/>
      <c r="P387" s="25"/>
      <c r="Q387" s="25"/>
      <c r="R387" s="25"/>
      <c r="S387" s="25"/>
      <c r="T387" s="25"/>
      <c r="U387" s="25"/>
      <c r="V387" s="25"/>
      <c r="W387" s="25"/>
      <c r="X387" s="25"/>
      <c r="Y387" s="25"/>
      <c r="Z387" s="25"/>
    </row>
    <row r="388" spans="1:26" ht="15.75" customHeight="1" x14ac:dyDescent="0.25">
      <c r="A388" s="25"/>
      <c r="B388" s="25"/>
      <c r="C388" s="25"/>
      <c r="D388" s="25"/>
      <c r="E388" s="25"/>
      <c r="F388" s="25"/>
      <c r="G388" s="25"/>
      <c r="H388" s="25"/>
      <c r="I388" s="25"/>
      <c r="J388" s="25"/>
      <c r="K388" s="25"/>
      <c r="L388" s="25"/>
      <c r="M388" s="25"/>
      <c r="N388" s="25"/>
      <c r="O388" s="25"/>
      <c r="P388" s="25"/>
      <c r="Q388" s="25"/>
      <c r="R388" s="25"/>
      <c r="S388" s="25"/>
      <c r="T388" s="25"/>
      <c r="U388" s="25"/>
      <c r="V388" s="25"/>
      <c r="W388" s="25"/>
      <c r="X388" s="25"/>
      <c r="Y388" s="25"/>
      <c r="Z388" s="25"/>
    </row>
    <row r="389" spans="1:26" ht="15.75" customHeight="1" x14ac:dyDescent="0.25">
      <c r="A389" s="25"/>
      <c r="B389" s="25"/>
      <c r="C389" s="25"/>
      <c r="D389" s="25"/>
      <c r="E389" s="25"/>
      <c r="F389" s="25"/>
      <c r="G389" s="25"/>
      <c r="H389" s="25"/>
      <c r="I389" s="25"/>
      <c r="J389" s="25"/>
      <c r="K389" s="25"/>
      <c r="L389" s="25"/>
      <c r="M389" s="25"/>
      <c r="N389" s="25"/>
      <c r="O389" s="25"/>
      <c r="P389" s="25"/>
      <c r="Q389" s="25"/>
      <c r="R389" s="25"/>
      <c r="S389" s="25"/>
      <c r="T389" s="25"/>
      <c r="U389" s="25"/>
      <c r="V389" s="25"/>
      <c r="W389" s="25"/>
      <c r="X389" s="25"/>
      <c r="Y389" s="25"/>
      <c r="Z389" s="25"/>
    </row>
    <row r="390" spans="1:26" ht="15.75" customHeight="1" x14ac:dyDescent="0.25">
      <c r="A390" s="25"/>
      <c r="B390" s="25"/>
      <c r="C390" s="25"/>
      <c r="D390" s="25"/>
      <c r="E390" s="25"/>
      <c r="F390" s="25"/>
      <c r="G390" s="25"/>
      <c r="H390" s="25"/>
      <c r="I390" s="25"/>
      <c r="J390" s="25"/>
      <c r="K390" s="25"/>
      <c r="L390" s="25"/>
      <c r="M390" s="25"/>
      <c r="N390" s="25"/>
      <c r="O390" s="25"/>
      <c r="P390" s="25"/>
      <c r="Q390" s="25"/>
      <c r="R390" s="25"/>
      <c r="S390" s="25"/>
      <c r="T390" s="25"/>
      <c r="U390" s="25"/>
      <c r="V390" s="25"/>
      <c r="W390" s="25"/>
      <c r="X390" s="25"/>
      <c r="Y390" s="25"/>
      <c r="Z390" s="25"/>
    </row>
    <row r="391" spans="1:26" ht="15.75" customHeight="1" x14ac:dyDescent="0.25">
      <c r="A391" s="25"/>
      <c r="B391" s="25"/>
      <c r="C391" s="25"/>
      <c r="D391" s="25"/>
      <c r="E391" s="25"/>
      <c r="F391" s="25"/>
      <c r="G391" s="25"/>
      <c r="H391" s="25"/>
      <c r="I391" s="25"/>
      <c r="J391" s="25"/>
      <c r="K391" s="25"/>
      <c r="L391" s="25"/>
      <c r="M391" s="25"/>
      <c r="N391" s="25"/>
      <c r="O391" s="25"/>
      <c r="P391" s="25"/>
      <c r="Q391" s="25"/>
      <c r="R391" s="25"/>
      <c r="S391" s="25"/>
      <c r="T391" s="25"/>
      <c r="U391" s="25"/>
      <c r="V391" s="25"/>
      <c r="W391" s="25"/>
      <c r="X391" s="25"/>
      <c r="Y391" s="25"/>
      <c r="Z391" s="25"/>
    </row>
    <row r="392" spans="1:26" ht="15.75" customHeight="1" x14ac:dyDescent="0.25">
      <c r="A392" s="25"/>
      <c r="B392" s="25"/>
      <c r="C392" s="25"/>
      <c r="D392" s="25"/>
      <c r="E392" s="25"/>
      <c r="F392" s="25"/>
      <c r="G392" s="25"/>
      <c r="H392" s="25"/>
      <c r="I392" s="25"/>
      <c r="J392" s="25"/>
      <c r="K392" s="25"/>
      <c r="L392" s="25"/>
      <c r="M392" s="25"/>
      <c r="N392" s="25"/>
      <c r="O392" s="25"/>
      <c r="P392" s="25"/>
      <c r="Q392" s="25"/>
      <c r="R392" s="25"/>
      <c r="S392" s="25"/>
      <c r="T392" s="25"/>
      <c r="U392" s="25"/>
      <c r="V392" s="25"/>
      <c r="W392" s="25"/>
      <c r="X392" s="25"/>
      <c r="Y392" s="25"/>
      <c r="Z392" s="25"/>
    </row>
    <row r="393" spans="1:26" ht="15.75" customHeight="1" x14ac:dyDescent="0.25">
      <c r="A393" s="25"/>
      <c r="B393" s="25"/>
      <c r="C393" s="25"/>
      <c r="D393" s="25"/>
      <c r="E393" s="25"/>
      <c r="F393" s="25"/>
      <c r="G393" s="25"/>
      <c r="H393" s="25"/>
      <c r="I393" s="25"/>
      <c r="J393" s="25"/>
      <c r="K393" s="25"/>
      <c r="L393" s="25"/>
      <c r="M393" s="25"/>
      <c r="N393" s="25"/>
      <c r="O393" s="25"/>
      <c r="P393" s="25"/>
      <c r="Q393" s="25"/>
      <c r="R393" s="25"/>
      <c r="S393" s="25"/>
      <c r="T393" s="25"/>
      <c r="U393" s="25"/>
      <c r="V393" s="25"/>
      <c r="W393" s="25"/>
      <c r="X393" s="25"/>
      <c r="Y393" s="25"/>
      <c r="Z393" s="25"/>
    </row>
    <row r="394" spans="1:26" ht="15.75" customHeight="1" x14ac:dyDescent="0.25">
      <c r="A394" s="25"/>
      <c r="B394" s="25"/>
      <c r="C394" s="25"/>
      <c r="D394" s="25"/>
      <c r="E394" s="25"/>
      <c r="F394" s="25"/>
      <c r="G394" s="25"/>
      <c r="H394" s="25"/>
      <c r="I394" s="25"/>
      <c r="J394" s="25"/>
      <c r="K394" s="25"/>
      <c r="L394" s="25"/>
      <c r="M394" s="25"/>
      <c r="N394" s="25"/>
      <c r="O394" s="25"/>
      <c r="P394" s="25"/>
      <c r="Q394" s="25"/>
      <c r="R394" s="25"/>
      <c r="S394" s="25"/>
      <c r="T394" s="25"/>
      <c r="U394" s="25"/>
      <c r="V394" s="25"/>
      <c r="W394" s="25"/>
      <c r="X394" s="25"/>
      <c r="Y394" s="25"/>
      <c r="Z394" s="25"/>
    </row>
    <row r="395" spans="1:26" ht="15.75" customHeight="1" x14ac:dyDescent="0.25">
      <c r="A395" s="25"/>
      <c r="B395" s="25"/>
      <c r="C395" s="25"/>
      <c r="D395" s="25"/>
      <c r="E395" s="25"/>
      <c r="F395" s="25"/>
      <c r="G395" s="25"/>
      <c r="H395" s="25"/>
      <c r="I395" s="25"/>
      <c r="J395" s="25"/>
      <c r="K395" s="25"/>
      <c r="L395" s="25"/>
      <c r="M395" s="25"/>
      <c r="N395" s="25"/>
      <c r="O395" s="25"/>
      <c r="P395" s="25"/>
      <c r="Q395" s="25"/>
      <c r="R395" s="25"/>
      <c r="S395" s="25"/>
      <c r="T395" s="25"/>
      <c r="U395" s="25"/>
      <c r="V395" s="25"/>
      <c r="W395" s="25"/>
      <c r="X395" s="25"/>
      <c r="Y395" s="25"/>
      <c r="Z395" s="25"/>
    </row>
    <row r="396" spans="1:26" ht="15.75" customHeight="1" x14ac:dyDescent="0.25">
      <c r="A396" s="25"/>
      <c r="B396" s="25"/>
      <c r="C396" s="25"/>
      <c r="D396" s="25"/>
      <c r="E396" s="25"/>
      <c r="F396" s="25"/>
      <c r="G396" s="25"/>
      <c r="H396" s="25"/>
      <c r="I396" s="25"/>
      <c r="J396" s="25"/>
      <c r="K396" s="25"/>
      <c r="L396" s="25"/>
      <c r="M396" s="25"/>
      <c r="N396" s="25"/>
      <c r="O396" s="25"/>
      <c r="P396" s="25"/>
      <c r="Q396" s="25"/>
      <c r="R396" s="25"/>
      <c r="S396" s="25"/>
      <c r="T396" s="25"/>
      <c r="U396" s="25"/>
      <c r="V396" s="25"/>
      <c r="W396" s="25"/>
      <c r="X396" s="25"/>
      <c r="Y396" s="25"/>
      <c r="Z396" s="25"/>
    </row>
    <row r="397" spans="1:26" ht="15.75" customHeight="1" x14ac:dyDescent="0.25">
      <c r="A397" s="25"/>
      <c r="B397" s="25"/>
      <c r="C397" s="25"/>
      <c r="D397" s="25"/>
      <c r="E397" s="25"/>
      <c r="F397" s="25"/>
      <c r="G397" s="25"/>
      <c r="H397" s="25"/>
      <c r="I397" s="25"/>
      <c r="J397" s="25"/>
      <c r="K397" s="25"/>
      <c r="L397" s="25"/>
      <c r="M397" s="25"/>
      <c r="N397" s="25"/>
      <c r="O397" s="25"/>
      <c r="P397" s="25"/>
      <c r="Q397" s="25"/>
      <c r="R397" s="25"/>
      <c r="S397" s="25"/>
      <c r="T397" s="25"/>
      <c r="U397" s="25"/>
      <c r="V397" s="25"/>
      <c r="W397" s="25"/>
      <c r="X397" s="25"/>
      <c r="Y397" s="25"/>
      <c r="Z397" s="25"/>
    </row>
    <row r="398" spans="1:26" ht="15.75" customHeight="1" x14ac:dyDescent="0.25">
      <c r="A398" s="25"/>
      <c r="B398" s="25"/>
      <c r="C398" s="25"/>
      <c r="D398" s="25"/>
      <c r="E398" s="25"/>
      <c r="F398" s="25"/>
      <c r="G398" s="25"/>
      <c r="H398" s="25"/>
      <c r="I398" s="25"/>
      <c r="J398" s="25"/>
      <c r="K398" s="25"/>
      <c r="L398" s="25"/>
      <c r="M398" s="25"/>
      <c r="N398" s="25"/>
      <c r="O398" s="25"/>
      <c r="P398" s="25"/>
      <c r="Q398" s="25"/>
      <c r="R398" s="25"/>
      <c r="S398" s="25"/>
      <c r="T398" s="25"/>
      <c r="U398" s="25"/>
      <c r="V398" s="25"/>
      <c r="W398" s="25"/>
      <c r="X398" s="25"/>
      <c r="Y398" s="25"/>
      <c r="Z398" s="25"/>
    </row>
    <row r="399" spans="1:26" ht="15.75" customHeight="1" x14ac:dyDescent="0.25">
      <c r="A399" s="25"/>
      <c r="B399" s="25"/>
      <c r="C399" s="25"/>
      <c r="D399" s="25"/>
      <c r="E399" s="25"/>
      <c r="F399" s="25"/>
      <c r="G399" s="25"/>
      <c r="H399" s="25"/>
      <c r="I399" s="25"/>
      <c r="J399" s="25"/>
      <c r="K399" s="25"/>
      <c r="L399" s="25"/>
      <c r="M399" s="25"/>
      <c r="N399" s="25"/>
      <c r="O399" s="25"/>
      <c r="P399" s="25"/>
      <c r="Q399" s="25"/>
      <c r="R399" s="25"/>
      <c r="S399" s="25"/>
      <c r="T399" s="25"/>
      <c r="U399" s="25"/>
      <c r="V399" s="25"/>
      <c r="W399" s="25"/>
      <c r="X399" s="25"/>
      <c r="Y399" s="25"/>
      <c r="Z399" s="25"/>
    </row>
    <row r="400" spans="1:26" ht="15.75" customHeight="1" x14ac:dyDescent="0.25">
      <c r="A400" s="25"/>
      <c r="B400" s="25"/>
      <c r="C400" s="25"/>
      <c r="D400" s="25"/>
      <c r="E400" s="25"/>
      <c r="F400" s="25"/>
      <c r="G400" s="25"/>
      <c r="H400" s="25"/>
      <c r="I400" s="25"/>
      <c r="J400" s="25"/>
      <c r="K400" s="25"/>
      <c r="L400" s="25"/>
      <c r="M400" s="25"/>
      <c r="N400" s="25"/>
      <c r="O400" s="25"/>
      <c r="P400" s="25"/>
      <c r="Q400" s="25"/>
      <c r="R400" s="25"/>
      <c r="S400" s="25"/>
      <c r="T400" s="25"/>
      <c r="U400" s="25"/>
      <c r="V400" s="25"/>
      <c r="W400" s="25"/>
      <c r="X400" s="25"/>
      <c r="Y400" s="25"/>
      <c r="Z400" s="25"/>
    </row>
    <row r="401" spans="1:26" ht="15.75" customHeight="1" x14ac:dyDescent="0.25">
      <c r="A401" s="25"/>
      <c r="B401" s="25"/>
      <c r="C401" s="25"/>
      <c r="D401" s="25"/>
      <c r="E401" s="25"/>
      <c r="F401" s="25"/>
      <c r="G401" s="25"/>
      <c r="H401" s="25"/>
      <c r="I401" s="25"/>
      <c r="J401" s="25"/>
      <c r="K401" s="25"/>
      <c r="L401" s="25"/>
      <c r="M401" s="25"/>
      <c r="N401" s="25"/>
      <c r="O401" s="25"/>
      <c r="P401" s="25"/>
      <c r="Q401" s="25"/>
      <c r="R401" s="25"/>
      <c r="S401" s="25"/>
      <c r="T401" s="25"/>
      <c r="U401" s="25"/>
      <c r="V401" s="25"/>
      <c r="W401" s="25"/>
      <c r="X401" s="25"/>
      <c r="Y401" s="25"/>
      <c r="Z401" s="25"/>
    </row>
    <row r="402" spans="1:26" ht="15.75" customHeight="1" x14ac:dyDescent="0.25">
      <c r="A402" s="25"/>
      <c r="B402" s="25"/>
      <c r="C402" s="25"/>
      <c r="D402" s="25"/>
      <c r="E402" s="25"/>
      <c r="F402" s="25"/>
      <c r="G402" s="25"/>
      <c r="H402" s="25"/>
      <c r="I402" s="25"/>
      <c r="J402" s="25"/>
      <c r="K402" s="25"/>
      <c r="L402" s="25"/>
      <c r="M402" s="25"/>
      <c r="N402" s="25"/>
      <c r="O402" s="25"/>
      <c r="P402" s="25"/>
      <c r="Q402" s="25"/>
      <c r="R402" s="25"/>
      <c r="S402" s="25"/>
      <c r="T402" s="25"/>
      <c r="U402" s="25"/>
      <c r="V402" s="25"/>
      <c r="W402" s="25"/>
      <c r="X402" s="25"/>
      <c r="Y402" s="25"/>
      <c r="Z402" s="25"/>
    </row>
    <row r="403" spans="1:26" ht="15.75" customHeight="1" x14ac:dyDescent="0.25">
      <c r="A403" s="25"/>
      <c r="B403" s="25"/>
      <c r="C403" s="25"/>
      <c r="D403" s="25"/>
      <c r="E403" s="25"/>
      <c r="F403" s="25"/>
      <c r="G403" s="25"/>
      <c r="H403" s="25"/>
      <c r="I403" s="25"/>
      <c r="J403" s="25"/>
      <c r="K403" s="25"/>
      <c r="L403" s="25"/>
      <c r="M403" s="25"/>
      <c r="N403" s="25"/>
      <c r="O403" s="25"/>
      <c r="P403" s="25"/>
      <c r="Q403" s="25"/>
      <c r="R403" s="25"/>
      <c r="S403" s="25"/>
      <c r="T403" s="25"/>
      <c r="U403" s="25"/>
      <c r="V403" s="25"/>
      <c r="W403" s="25"/>
      <c r="X403" s="25"/>
      <c r="Y403" s="25"/>
      <c r="Z403" s="25"/>
    </row>
    <row r="404" spans="1:26" ht="15.75" customHeight="1" x14ac:dyDescent="0.25">
      <c r="A404" s="25"/>
      <c r="B404" s="25"/>
      <c r="C404" s="25"/>
      <c r="D404" s="25"/>
      <c r="E404" s="25"/>
      <c r="F404" s="25"/>
      <c r="G404" s="25"/>
      <c r="H404" s="25"/>
      <c r="I404" s="25"/>
      <c r="J404" s="25"/>
      <c r="K404" s="25"/>
      <c r="L404" s="25"/>
      <c r="M404" s="25"/>
      <c r="N404" s="25"/>
      <c r="O404" s="25"/>
      <c r="P404" s="25"/>
      <c r="Q404" s="25"/>
      <c r="R404" s="25"/>
      <c r="S404" s="25"/>
      <c r="T404" s="25"/>
      <c r="U404" s="25"/>
      <c r="V404" s="25"/>
      <c r="W404" s="25"/>
      <c r="X404" s="25"/>
      <c r="Y404" s="25"/>
      <c r="Z404" s="25"/>
    </row>
    <row r="405" spans="1:26" ht="15.75" customHeight="1" x14ac:dyDescent="0.25">
      <c r="A405" s="25"/>
      <c r="B405" s="25"/>
      <c r="C405" s="25"/>
      <c r="D405" s="25"/>
      <c r="E405" s="25"/>
      <c r="F405" s="25"/>
      <c r="G405" s="25"/>
      <c r="H405" s="25"/>
      <c r="I405" s="25"/>
      <c r="J405" s="25"/>
      <c r="K405" s="25"/>
      <c r="L405" s="25"/>
      <c r="M405" s="25"/>
      <c r="N405" s="25"/>
      <c r="O405" s="25"/>
      <c r="P405" s="25"/>
      <c r="Q405" s="25"/>
      <c r="R405" s="25"/>
      <c r="S405" s="25"/>
      <c r="T405" s="25"/>
      <c r="U405" s="25"/>
      <c r="V405" s="25"/>
      <c r="W405" s="25"/>
      <c r="X405" s="25"/>
      <c r="Y405" s="25"/>
      <c r="Z405" s="25"/>
    </row>
    <row r="406" spans="1:26" ht="15.75" customHeight="1" x14ac:dyDescent="0.25">
      <c r="A406" s="25"/>
      <c r="B406" s="25"/>
      <c r="C406" s="25"/>
      <c r="D406" s="25"/>
      <c r="E406" s="25"/>
      <c r="F406" s="25"/>
      <c r="G406" s="25"/>
      <c r="H406" s="25"/>
      <c r="I406" s="25"/>
      <c r="J406" s="25"/>
      <c r="K406" s="25"/>
      <c r="L406" s="25"/>
      <c r="M406" s="25"/>
      <c r="N406" s="25"/>
      <c r="O406" s="25"/>
      <c r="P406" s="25"/>
      <c r="Q406" s="25"/>
      <c r="R406" s="25"/>
      <c r="S406" s="25"/>
      <c r="T406" s="25"/>
      <c r="U406" s="25"/>
      <c r="V406" s="25"/>
      <c r="W406" s="25"/>
      <c r="X406" s="25"/>
      <c r="Y406" s="25"/>
      <c r="Z406" s="25"/>
    </row>
    <row r="407" spans="1:26" ht="15.75" customHeight="1" x14ac:dyDescent="0.25">
      <c r="A407" s="25"/>
      <c r="B407" s="25"/>
      <c r="C407" s="25"/>
      <c r="D407" s="25"/>
      <c r="E407" s="25"/>
      <c r="F407" s="25"/>
      <c r="G407" s="25"/>
      <c r="H407" s="25"/>
      <c r="I407" s="25"/>
      <c r="J407" s="25"/>
      <c r="K407" s="25"/>
      <c r="L407" s="25"/>
      <c r="M407" s="25"/>
      <c r="N407" s="25"/>
      <c r="O407" s="25"/>
      <c r="P407" s="25"/>
      <c r="Q407" s="25"/>
      <c r="R407" s="25"/>
      <c r="S407" s="25"/>
      <c r="T407" s="25"/>
      <c r="U407" s="25"/>
      <c r="V407" s="25"/>
      <c r="W407" s="25"/>
      <c r="X407" s="25"/>
      <c r="Y407" s="25"/>
      <c r="Z407" s="25"/>
    </row>
    <row r="408" spans="1:26" ht="15.75" customHeight="1" x14ac:dyDescent="0.25">
      <c r="A408" s="25"/>
      <c r="B408" s="25"/>
      <c r="C408" s="25"/>
      <c r="D408" s="25"/>
      <c r="E408" s="25"/>
      <c r="F408" s="25"/>
      <c r="G408" s="25"/>
      <c r="H408" s="25"/>
      <c r="I408" s="25"/>
      <c r="J408" s="25"/>
      <c r="K408" s="25"/>
      <c r="L408" s="25"/>
      <c r="M408" s="25"/>
      <c r="N408" s="25"/>
      <c r="O408" s="25"/>
      <c r="P408" s="25"/>
      <c r="Q408" s="25"/>
      <c r="R408" s="25"/>
      <c r="S408" s="25"/>
      <c r="T408" s="25"/>
      <c r="U408" s="25"/>
      <c r="V408" s="25"/>
      <c r="W408" s="25"/>
      <c r="X408" s="25"/>
      <c r="Y408" s="25"/>
      <c r="Z408" s="25"/>
    </row>
    <row r="409" spans="1:26" ht="15.75" customHeight="1" x14ac:dyDescent="0.25">
      <c r="A409" s="25"/>
      <c r="B409" s="25"/>
      <c r="C409" s="25"/>
      <c r="D409" s="25"/>
      <c r="E409" s="25"/>
      <c r="F409" s="25"/>
      <c r="G409" s="25"/>
      <c r="H409" s="25"/>
      <c r="I409" s="25"/>
      <c r="J409" s="25"/>
      <c r="K409" s="25"/>
      <c r="L409" s="25"/>
      <c r="M409" s="25"/>
      <c r="N409" s="25"/>
      <c r="O409" s="25"/>
      <c r="P409" s="25"/>
      <c r="Q409" s="25"/>
      <c r="R409" s="25"/>
      <c r="S409" s="25"/>
      <c r="T409" s="25"/>
      <c r="U409" s="25"/>
      <c r="V409" s="25"/>
      <c r="W409" s="25"/>
      <c r="X409" s="25"/>
      <c r="Y409" s="25"/>
      <c r="Z409" s="25"/>
    </row>
    <row r="410" spans="1:26" ht="15.75" customHeight="1" x14ac:dyDescent="0.25">
      <c r="A410" s="25"/>
      <c r="B410" s="25"/>
      <c r="C410" s="25"/>
      <c r="D410" s="25"/>
      <c r="E410" s="25"/>
      <c r="F410" s="25"/>
      <c r="G410" s="25"/>
      <c r="H410" s="25"/>
      <c r="I410" s="25"/>
      <c r="J410" s="25"/>
      <c r="K410" s="25"/>
      <c r="L410" s="25"/>
      <c r="M410" s="25"/>
      <c r="N410" s="25"/>
      <c r="O410" s="25"/>
      <c r="P410" s="25"/>
      <c r="Q410" s="25"/>
      <c r="R410" s="25"/>
      <c r="S410" s="25"/>
      <c r="T410" s="25"/>
      <c r="U410" s="25"/>
      <c r="V410" s="25"/>
      <c r="W410" s="25"/>
      <c r="X410" s="25"/>
      <c r="Y410" s="25"/>
      <c r="Z410" s="25"/>
    </row>
    <row r="411" spans="1:26" ht="15.75" customHeight="1" x14ac:dyDescent="0.25">
      <c r="A411" s="25"/>
      <c r="B411" s="25"/>
      <c r="C411" s="25"/>
      <c r="D411" s="25"/>
      <c r="E411" s="25"/>
      <c r="F411" s="25"/>
      <c r="G411" s="25"/>
      <c r="H411" s="25"/>
      <c r="I411" s="25"/>
      <c r="J411" s="25"/>
      <c r="K411" s="25"/>
      <c r="L411" s="25"/>
      <c r="M411" s="25"/>
      <c r="N411" s="25"/>
      <c r="O411" s="25"/>
      <c r="P411" s="25"/>
      <c r="Q411" s="25"/>
      <c r="R411" s="25"/>
      <c r="S411" s="25"/>
      <c r="T411" s="25"/>
      <c r="U411" s="25"/>
      <c r="V411" s="25"/>
      <c r="W411" s="25"/>
      <c r="X411" s="25"/>
      <c r="Y411" s="25"/>
      <c r="Z411" s="25"/>
    </row>
    <row r="412" spans="1:26" ht="15.75" customHeight="1" x14ac:dyDescent="0.25">
      <c r="A412" s="25"/>
      <c r="B412" s="25"/>
      <c r="C412" s="25"/>
      <c r="D412" s="25"/>
      <c r="E412" s="25"/>
      <c r="F412" s="25"/>
      <c r="G412" s="25"/>
      <c r="H412" s="25"/>
      <c r="I412" s="25"/>
      <c r="J412" s="25"/>
      <c r="K412" s="25"/>
      <c r="L412" s="25"/>
      <c r="M412" s="25"/>
      <c r="N412" s="25"/>
      <c r="O412" s="25"/>
      <c r="P412" s="25"/>
      <c r="Q412" s="25"/>
      <c r="R412" s="25"/>
      <c r="S412" s="25"/>
      <c r="T412" s="25"/>
      <c r="U412" s="25"/>
      <c r="V412" s="25"/>
      <c r="W412" s="25"/>
      <c r="X412" s="25"/>
      <c r="Y412" s="25"/>
      <c r="Z412" s="25"/>
    </row>
    <row r="413" spans="1:26" ht="15.75" customHeight="1" x14ac:dyDescent="0.25">
      <c r="A413" s="25"/>
      <c r="B413" s="25"/>
      <c r="C413" s="25"/>
      <c r="D413" s="25"/>
      <c r="E413" s="25"/>
      <c r="F413" s="25"/>
      <c r="G413" s="25"/>
      <c r="H413" s="25"/>
      <c r="I413" s="25"/>
      <c r="J413" s="25"/>
      <c r="K413" s="25"/>
      <c r="L413" s="25"/>
      <c r="M413" s="25"/>
      <c r="N413" s="25"/>
      <c r="O413" s="25"/>
      <c r="P413" s="25"/>
      <c r="Q413" s="25"/>
      <c r="R413" s="25"/>
      <c r="S413" s="25"/>
      <c r="T413" s="25"/>
      <c r="U413" s="25"/>
      <c r="V413" s="25"/>
      <c r="W413" s="25"/>
      <c r="X413" s="25"/>
      <c r="Y413" s="25"/>
      <c r="Z413" s="25"/>
    </row>
    <row r="414" spans="1:26" ht="15.75" customHeight="1" x14ac:dyDescent="0.25">
      <c r="A414" s="25"/>
      <c r="B414" s="25"/>
      <c r="C414" s="25"/>
      <c r="D414" s="25"/>
      <c r="E414" s="25"/>
      <c r="F414" s="25"/>
      <c r="G414" s="25"/>
      <c r="H414" s="25"/>
      <c r="I414" s="25"/>
      <c r="J414" s="25"/>
      <c r="K414" s="25"/>
      <c r="L414" s="25"/>
      <c r="M414" s="25"/>
      <c r="N414" s="25"/>
      <c r="O414" s="25"/>
      <c r="P414" s="25"/>
      <c r="Q414" s="25"/>
      <c r="R414" s="25"/>
      <c r="S414" s="25"/>
      <c r="T414" s="25"/>
      <c r="U414" s="25"/>
      <c r="V414" s="25"/>
      <c r="W414" s="25"/>
      <c r="X414" s="25"/>
      <c r="Y414" s="25"/>
      <c r="Z414" s="25"/>
    </row>
    <row r="415" spans="1:26" ht="15.75" customHeight="1" x14ac:dyDescent="0.25">
      <c r="A415" s="25"/>
      <c r="B415" s="25"/>
      <c r="C415" s="25"/>
      <c r="D415" s="25"/>
      <c r="E415" s="25"/>
      <c r="F415" s="25"/>
      <c r="G415" s="25"/>
      <c r="H415" s="25"/>
      <c r="I415" s="25"/>
      <c r="J415" s="25"/>
      <c r="K415" s="25"/>
      <c r="L415" s="25"/>
      <c r="M415" s="25"/>
      <c r="N415" s="25"/>
      <c r="O415" s="25"/>
      <c r="P415" s="25"/>
      <c r="Q415" s="25"/>
      <c r="R415" s="25"/>
      <c r="S415" s="25"/>
      <c r="T415" s="25"/>
      <c r="U415" s="25"/>
      <c r="V415" s="25"/>
      <c r="W415" s="25"/>
      <c r="X415" s="25"/>
      <c r="Y415" s="25"/>
      <c r="Z415" s="25"/>
    </row>
    <row r="416" spans="1:26" ht="15.75" customHeight="1" x14ac:dyDescent="0.25">
      <c r="A416" s="25"/>
      <c r="B416" s="25"/>
      <c r="C416" s="25"/>
      <c r="D416" s="25"/>
      <c r="E416" s="25"/>
      <c r="F416" s="25"/>
      <c r="G416" s="25"/>
      <c r="H416" s="25"/>
      <c r="I416" s="25"/>
      <c r="J416" s="25"/>
      <c r="K416" s="25"/>
      <c r="L416" s="25"/>
      <c r="M416" s="25"/>
      <c r="N416" s="25"/>
      <c r="O416" s="25"/>
      <c r="P416" s="25"/>
      <c r="Q416" s="25"/>
      <c r="R416" s="25"/>
      <c r="S416" s="25"/>
      <c r="T416" s="25"/>
      <c r="U416" s="25"/>
      <c r="V416" s="25"/>
      <c r="W416" s="25"/>
      <c r="X416" s="25"/>
      <c r="Y416" s="25"/>
      <c r="Z416" s="25"/>
    </row>
    <row r="417" spans="1:26" ht="15.75" customHeight="1" x14ac:dyDescent="0.25">
      <c r="A417" s="25"/>
      <c r="B417" s="25"/>
      <c r="C417" s="25"/>
      <c r="D417" s="25"/>
      <c r="E417" s="25"/>
      <c r="F417" s="25"/>
      <c r="G417" s="25"/>
      <c r="H417" s="25"/>
      <c r="I417" s="25"/>
      <c r="J417" s="25"/>
      <c r="K417" s="25"/>
      <c r="L417" s="25"/>
      <c r="M417" s="25"/>
      <c r="N417" s="25"/>
      <c r="O417" s="25"/>
      <c r="P417" s="25"/>
      <c r="Q417" s="25"/>
      <c r="R417" s="25"/>
      <c r="S417" s="25"/>
      <c r="T417" s="25"/>
      <c r="U417" s="25"/>
      <c r="V417" s="25"/>
      <c r="W417" s="25"/>
      <c r="X417" s="25"/>
      <c r="Y417" s="25"/>
      <c r="Z417" s="25"/>
    </row>
    <row r="418" spans="1:26" ht="15.75" customHeight="1" x14ac:dyDescent="0.25">
      <c r="A418" s="25"/>
      <c r="B418" s="25"/>
      <c r="C418" s="25"/>
      <c r="D418" s="25"/>
      <c r="E418" s="25"/>
      <c r="F418" s="25"/>
      <c r="G418" s="25"/>
      <c r="H418" s="25"/>
      <c r="I418" s="25"/>
      <c r="J418" s="25"/>
      <c r="K418" s="25"/>
      <c r="L418" s="25"/>
      <c r="M418" s="25"/>
      <c r="N418" s="25"/>
      <c r="O418" s="25"/>
      <c r="P418" s="25"/>
      <c r="Q418" s="25"/>
      <c r="R418" s="25"/>
      <c r="S418" s="25"/>
      <c r="T418" s="25"/>
      <c r="U418" s="25"/>
      <c r="V418" s="25"/>
      <c r="W418" s="25"/>
      <c r="X418" s="25"/>
      <c r="Y418" s="25"/>
      <c r="Z418" s="25"/>
    </row>
    <row r="419" spans="1:26" ht="15.75" customHeight="1" x14ac:dyDescent="0.25">
      <c r="A419" s="25"/>
      <c r="B419" s="25"/>
      <c r="C419" s="25"/>
      <c r="D419" s="25"/>
      <c r="E419" s="25"/>
      <c r="F419" s="25"/>
      <c r="G419" s="25"/>
      <c r="H419" s="25"/>
      <c r="I419" s="25"/>
      <c r="J419" s="25"/>
      <c r="K419" s="25"/>
      <c r="L419" s="25"/>
      <c r="M419" s="25"/>
      <c r="N419" s="25"/>
      <c r="O419" s="25"/>
      <c r="P419" s="25"/>
      <c r="Q419" s="25"/>
      <c r="R419" s="25"/>
      <c r="S419" s="25"/>
      <c r="T419" s="25"/>
      <c r="U419" s="25"/>
      <c r="V419" s="25"/>
      <c r="W419" s="25"/>
      <c r="X419" s="25"/>
      <c r="Y419" s="25"/>
      <c r="Z419" s="25"/>
    </row>
    <row r="420" spans="1:26" ht="15.75" customHeight="1" x14ac:dyDescent="0.25">
      <c r="A420" s="25"/>
      <c r="B420" s="25"/>
      <c r="C420" s="25"/>
      <c r="D420" s="25"/>
      <c r="E420" s="25"/>
      <c r="F420" s="25"/>
      <c r="G420" s="25"/>
      <c r="H420" s="25"/>
      <c r="I420" s="25"/>
      <c r="J420" s="25"/>
      <c r="K420" s="25"/>
      <c r="L420" s="25"/>
      <c r="M420" s="25"/>
      <c r="N420" s="25"/>
      <c r="O420" s="25"/>
      <c r="P420" s="25"/>
      <c r="Q420" s="25"/>
      <c r="R420" s="25"/>
      <c r="S420" s="25"/>
      <c r="T420" s="25"/>
      <c r="U420" s="25"/>
      <c r="V420" s="25"/>
      <c r="W420" s="25"/>
      <c r="X420" s="25"/>
      <c r="Y420" s="25"/>
      <c r="Z420" s="25"/>
    </row>
    <row r="421" spans="1:26" ht="15.75" customHeight="1" x14ac:dyDescent="0.25">
      <c r="A421" s="25"/>
      <c r="B421" s="25"/>
      <c r="C421" s="25"/>
      <c r="D421" s="25"/>
      <c r="E421" s="25"/>
      <c r="F421" s="25"/>
      <c r="G421" s="25"/>
      <c r="H421" s="25"/>
      <c r="I421" s="25"/>
      <c r="J421" s="25"/>
      <c r="K421" s="25"/>
      <c r="L421" s="25"/>
      <c r="M421" s="25"/>
      <c r="N421" s="25"/>
      <c r="O421" s="25"/>
      <c r="P421" s="25"/>
      <c r="Q421" s="25"/>
      <c r="R421" s="25"/>
      <c r="S421" s="25"/>
      <c r="T421" s="25"/>
      <c r="U421" s="25"/>
      <c r="V421" s="25"/>
      <c r="W421" s="25"/>
      <c r="X421" s="25"/>
      <c r="Y421" s="25"/>
      <c r="Z421" s="25"/>
    </row>
    <row r="422" spans="1:26" ht="15.75" customHeight="1" x14ac:dyDescent="0.25">
      <c r="A422" s="25"/>
      <c r="B422" s="25"/>
      <c r="C422" s="25"/>
      <c r="D422" s="25"/>
      <c r="E422" s="25"/>
      <c r="F422" s="25"/>
      <c r="G422" s="25"/>
      <c r="H422" s="25"/>
      <c r="I422" s="25"/>
      <c r="J422" s="25"/>
      <c r="K422" s="25"/>
      <c r="L422" s="25"/>
      <c r="M422" s="25"/>
      <c r="N422" s="25"/>
      <c r="O422" s="25"/>
      <c r="P422" s="25"/>
      <c r="Q422" s="25"/>
      <c r="R422" s="25"/>
      <c r="S422" s="25"/>
      <c r="T422" s="25"/>
      <c r="U422" s="25"/>
      <c r="V422" s="25"/>
      <c r="W422" s="25"/>
      <c r="X422" s="25"/>
      <c r="Y422" s="25"/>
      <c r="Z422" s="25"/>
    </row>
    <row r="423" spans="1:26" ht="15.75" customHeight="1" x14ac:dyDescent="0.25">
      <c r="A423" s="25"/>
      <c r="B423" s="25"/>
      <c r="C423" s="25"/>
      <c r="D423" s="25"/>
      <c r="E423" s="25"/>
      <c r="F423" s="25"/>
      <c r="G423" s="25"/>
      <c r="H423" s="25"/>
      <c r="I423" s="25"/>
      <c r="J423" s="25"/>
      <c r="K423" s="25"/>
      <c r="L423" s="25"/>
      <c r="M423" s="25"/>
      <c r="N423" s="25"/>
      <c r="O423" s="25"/>
      <c r="P423" s="25"/>
      <c r="Q423" s="25"/>
      <c r="R423" s="25"/>
      <c r="S423" s="25"/>
      <c r="T423" s="25"/>
      <c r="U423" s="25"/>
      <c r="V423" s="25"/>
      <c r="W423" s="25"/>
      <c r="X423" s="25"/>
      <c r="Y423" s="25"/>
      <c r="Z423" s="25"/>
    </row>
    <row r="424" spans="1:26" ht="15.75" customHeight="1" x14ac:dyDescent="0.25">
      <c r="A424" s="25"/>
      <c r="B424" s="25"/>
      <c r="C424" s="25"/>
      <c r="D424" s="25"/>
      <c r="E424" s="25"/>
      <c r="F424" s="25"/>
      <c r="G424" s="25"/>
      <c r="H424" s="25"/>
      <c r="I424" s="25"/>
      <c r="J424" s="25"/>
      <c r="K424" s="25"/>
      <c r="L424" s="25"/>
      <c r="M424" s="25"/>
      <c r="N424" s="25"/>
      <c r="O424" s="25"/>
      <c r="P424" s="25"/>
      <c r="Q424" s="25"/>
      <c r="R424" s="25"/>
      <c r="S424" s="25"/>
      <c r="T424" s="25"/>
      <c r="U424" s="25"/>
      <c r="V424" s="25"/>
      <c r="W424" s="25"/>
      <c r="X424" s="25"/>
      <c r="Y424" s="25"/>
      <c r="Z424" s="25"/>
    </row>
    <row r="425" spans="1:26" ht="15.75" customHeight="1" x14ac:dyDescent="0.25">
      <c r="A425" s="25"/>
      <c r="B425" s="25"/>
      <c r="C425" s="25"/>
      <c r="D425" s="25"/>
      <c r="E425" s="25"/>
      <c r="F425" s="25"/>
      <c r="G425" s="25"/>
      <c r="H425" s="25"/>
      <c r="I425" s="25"/>
      <c r="J425" s="25"/>
      <c r="K425" s="25"/>
      <c r="L425" s="25"/>
      <c r="M425" s="25"/>
      <c r="N425" s="25"/>
      <c r="O425" s="25"/>
      <c r="P425" s="25"/>
      <c r="Q425" s="25"/>
      <c r="R425" s="25"/>
      <c r="S425" s="25"/>
      <c r="T425" s="25"/>
      <c r="U425" s="25"/>
      <c r="V425" s="25"/>
      <c r="W425" s="25"/>
      <c r="X425" s="25"/>
      <c r="Y425" s="25"/>
      <c r="Z425" s="25"/>
    </row>
    <row r="426" spans="1:26" ht="15.75" customHeight="1" x14ac:dyDescent="0.25">
      <c r="A426" s="25"/>
      <c r="B426" s="25"/>
      <c r="C426" s="25"/>
      <c r="D426" s="25"/>
      <c r="E426" s="25"/>
      <c r="F426" s="25"/>
      <c r="G426" s="25"/>
      <c r="H426" s="25"/>
      <c r="I426" s="25"/>
      <c r="J426" s="25"/>
      <c r="K426" s="25"/>
      <c r="L426" s="25"/>
      <c r="M426" s="25"/>
      <c r="N426" s="25"/>
      <c r="O426" s="25"/>
      <c r="P426" s="25"/>
      <c r="Q426" s="25"/>
      <c r="R426" s="25"/>
      <c r="S426" s="25"/>
      <c r="T426" s="25"/>
      <c r="U426" s="25"/>
      <c r="V426" s="25"/>
      <c r="W426" s="25"/>
      <c r="X426" s="25"/>
      <c r="Y426" s="25"/>
      <c r="Z426" s="25"/>
    </row>
    <row r="427" spans="1:26" ht="15.75" customHeight="1" x14ac:dyDescent="0.25">
      <c r="A427" s="25"/>
      <c r="B427" s="25"/>
      <c r="C427" s="25"/>
      <c r="D427" s="25"/>
      <c r="E427" s="25"/>
      <c r="F427" s="25"/>
      <c r="G427" s="25"/>
      <c r="H427" s="25"/>
      <c r="I427" s="25"/>
      <c r="J427" s="25"/>
      <c r="K427" s="25"/>
      <c r="L427" s="25"/>
      <c r="M427" s="25"/>
      <c r="N427" s="25"/>
      <c r="O427" s="25"/>
      <c r="P427" s="25"/>
      <c r="Q427" s="25"/>
      <c r="R427" s="25"/>
      <c r="S427" s="25"/>
      <c r="T427" s="25"/>
      <c r="U427" s="25"/>
      <c r="V427" s="25"/>
      <c r="W427" s="25"/>
      <c r="X427" s="25"/>
      <c r="Y427" s="25"/>
      <c r="Z427" s="25"/>
    </row>
    <row r="428" spans="1:26" ht="15.75" customHeight="1" x14ac:dyDescent="0.25">
      <c r="A428" s="25"/>
      <c r="B428" s="25"/>
      <c r="C428" s="25"/>
      <c r="D428" s="25"/>
      <c r="E428" s="25"/>
      <c r="F428" s="25"/>
      <c r="G428" s="25"/>
      <c r="H428" s="25"/>
      <c r="I428" s="25"/>
      <c r="J428" s="25"/>
      <c r="K428" s="25"/>
      <c r="L428" s="25"/>
      <c r="M428" s="25"/>
      <c r="N428" s="25"/>
      <c r="O428" s="25"/>
      <c r="P428" s="25"/>
      <c r="Q428" s="25"/>
      <c r="R428" s="25"/>
      <c r="S428" s="25"/>
      <c r="T428" s="25"/>
      <c r="U428" s="25"/>
      <c r="V428" s="25"/>
      <c r="W428" s="25"/>
      <c r="X428" s="25"/>
      <c r="Y428" s="25"/>
      <c r="Z428" s="25"/>
    </row>
    <row r="429" spans="1:26" ht="15.75" customHeight="1" x14ac:dyDescent="0.25">
      <c r="A429" s="25"/>
      <c r="B429" s="25"/>
      <c r="C429" s="25"/>
      <c r="D429" s="25"/>
      <c r="E429" s="25"/>
      <c r="F429" s="25"/>
      <c r="G429" s="25"/>
      <c r="H429" s="25"/>
      <c r="I429" s="25"/>
      <c r="J429" s="25"/>
      <c r="K429" s="25"/>
      <c r="L429" s="25"/>
      <c r="M429" s="25"/>
      <c r="N429" s="25"/>
      <c r="O429" s="25"/>
      <c r="P429" s="25"/>
      <c r="Q429" s="25"/>
      <c r="R429" s="25"/>
      <c r="S429" s="25"/>
      <c r="T429" s="25"/>
      <c r="U429" s="25"/>
      <c r="V429" s="25"/>
      <c r="W429" s="25"/>
      <c r="X429" s="25"/>
      <c r="Y429" s="25"/>
      <c r="Z429" s="25"/>
    </row>
    <row r="430" spans="1:26" ht="15.75" customHeight="1" x14ac:dyDescent="0.25">
      <c r="A430" s="25"/>
      <c r="B430" s="25"/>
      <c r="C430" s="25"/>
      <c r="D430" s="25"/>
      <c r="E430" s="25"/>
      <c r="F430" s="25"/>
      <c r="G430" s="25"/>
      <c r="H430" s="25"/>
      <c r="I430" s="25"/>
      <c r="J430" s="25"/>
      <c r="K430" s="25"/>
      <c r="L430" s="25"/>
      <c r="M430" s="25"/>
      <c r="N430" s="25"/>
      <c r="O430" s="25"/>
      <c r="P430" s="25"/>
      <c r="Q430" s="25"/>
      <c r="R430" s="25"/>
      <c r="S430" s="25"/>
      <c r="T430" s="25"/>
      <c r="U430" s="25"/>
      <c r="V430" s="25"/>
      <c r="W430" s="25"/>
      <c r="X430" s="25"/>
      <c r="Y430" s="25"/>
      <c r="Z430" s="25"/>
    </row>
    <row r="431" spans="1:26" ht="15.75" customHeight="1" x14ac:dyDescent="0.25">
      <c r="A431" s="25"/>
      <c r="B431" s="25"/>
      <c r="C431" s="25"/>
      <c r="D431" s="25"/>
      <c r="E431" s="25"/>
      <c r="F431" s="25"/>
      <c r="G431" s="25"/>
      <c r="H431" s="25"/>
      <c r="I431" s="25"/>
      <c r="J431" s="25"/>
      <c r="K431" s="25"/>
      <c r="L431" s="25"/>
      <c r="M431" s="25"/>
      <c r="N431" s="25"/>
      <c r="O431" s="25"/>
      <c r="P431" s="25"/>
      <c r="Q431" s="25"/>
      <c r="R431" s="25"/>
      <c r="S431" s="25"/>
      <c r="T431" s="25"/>
      <c r="U431" s="25"/>
      <c r="V431" s="25"/>
      <c r="W431" s="25"/>
      <c r="X431" s="25"/>
      <c r="Y431" s="25"/>
      <c r="Z431" s="25"/>
    </row>
    <row r="432" spans="1:26" ht="15.75" customHeight="1" x14ac:dyDescent="0.25">
      <c r="A432" s="25"/>
      <c r="B432" s="25"/>
      <c r="C432" s="25"/>
      <c r="D432" s="25"/>
      <c r="E432" s="25"/>
      <c r="F432" s="25"/>
      <c r="G432" s="25"/>
      <c r="H432" s="25"/>
      <c r="I432" s="25"/>
      <c r="J432" s="25"/>
      <c r="K432" s="25"/>
      <c r="L432" s="25"/>
      <c r="M432" s="25"/>
      <c r="N432" s="25"/>
      <c r="O432" s="25"/>
      <c r="P432" s="25"/>
      <c r="Q432" s="25"/>
      <c r="R432" s="25"/>
      <c r="S432" s="25"/>
      <c r="T432" s="25"/>
      <c r="U432" s="25"/>
      <c r="V432" s="25"/>
      <c r="W432" s="25"/>
      <c r="X432" s="25"/>
      <c r="Y432" s="25"/>
      <c r="Z432" s="25"/>
    </row>
    <row r="433" spans="1:26" ht="15.75" customHeight="1" x14ac:dyDescent="0.25">
      <c r="A433" s="25"/>
      <c r="B433" s="25"/>
      <c r="C433" s="25"/>
      <c r="D433" s="25"/>
      <c r="E433" s="25"/>
      <c r="F433" s="25"/>
      <c r="G433" s="25"/>
      <c r="H433" s="25"/>
      <c r="I433" s="25"/>
      <c r="J433" s="25"/>
      <c r="K433" s="25"/>
      <c r="L433" s="25"/>
      <c r="M433" s="25"/>
      <c r="N433" s="25"/>
      <c r="O433" s="25"/>
      <c r="P433" s="25"/>
      <c r="Q433" s="25"/>
      <c r="R433" s="25"/>
      <c r="S433" s="25"/>
      <c r="T433" s="25"/>
      <c r="U433" s="25"/>
      <c r="V433" s="25"/>
      <c r="W433" s="25"/>
      <c r="X433" s="25"/>
      <c r="Y433" s="25"/>
      <c r="Z433" s="25"/>
    </row>
    <row r="434" spans="1:26" ht="15.75" customHeight="1" x14ac:dyDescent="0.25">
      <c r="A434" s="25"/>
      <c r="B434" s="25"/>
      <c r="C434" s="25"/>
      <c r="D434" s="25"/>
      <c r="E434" s="25"/>
      <c r="F434" s="25"/>
      <c r="G434" s="25"/>
      <c r="H434" s="25"/>
      <c r="I434" s="25"/>
      <c r="J434" s="25"/>
      <c r="K434" s="25"/>
      <c r="L434" s="25"/>
      <c r="M434" s="25"/>
      <c r="N434" s="25"/>
      <c r="O434" s="25"/>
      <c r="P434" s="25"/>
      <c r="Q434" s="25"/>
      <c r="R434" s="25"/>
      <c r="S434" s="25"/>
      <c r="T434" s="25"/>
      <c r="U434" s="25"/>
      <c r="V434" s="25"/>
      <c r="W434" s="25"/>
      <c r="X434" s="25"/>
      <c r="Y434" s="25"/>
      <c r="Z434" s="25"/>
    </row>
    <row r="435" spans="1:26" ht="15.75" customHeight="1" x14ac:dyDescent="0.25">
      <c r="A435" s="25"/>
      <c r="B435" s="25"/>
      <c r="C435" s="25"/>
      <c r="D435" s="25"/>
      <c r="E435" s="25"/>
      <c r="F435" s="25"/>
      <c r="G435" s="25"/>
      <c r="H435" s="25"/>
      <c r="I435" s="25"/>
      <c r="J435" s="25"/>
      <c r="K435" s="25"/>
      <c r="L435" s="25"/>
      <c r="M435" s="25"/>
      <c r="N435" s="25"/>
      <c r="O435" s="25"/>
      <c r="P435" s="25"/>
      <c r="Q435" s="25"/>
      <c r="R435" s="25"/>
      <c r="S435" s="25"/>
      <c r="T435" s="25"/>
      <c r="U435" s="25"/>
      <c r="V435" s="25"/>
      <c r="W435" s="25"/>
      <c r="X435" s="25"/>
      <c r="Y435" s="25"/>
      <c r="Z435" s="25"/>
    </row>
    <row r="436" spans="1:26" ht="15.75" customHeight="1" x14ac:dyDescent="0.25">
      <c r="A436" s="25"/>
      <c r="B436" s="25"/>
      <c r="C436" s="25"/>
      <c r="D436" s="25"/>
      <c r="E436" s="25"/>
      <c r="F436" s="25"/>
      <c r="G436" s="25"/>
      <c r="H436" s="25"/>
      <c r="I436" s="25"/>
      <c r="J436" s="25"/>
      <c r="K436" s="25"/>
      <c r="L436" s="25"/>
      <c r="M436" s="25"/>
      <c r="N436" s="25"/>
      <c r="O436" s="25"/>
      <c r="P436" s="25"/>
      <c r="Q436" s="25"/>
      <c r="R436" s="25"/>
      <c r="S436" s="25"/>
      <c r="T436" s="25"/>
      <c r="U436" s="25"/>
      <c r="V436" s="25"/>
      <c r="W436" s="25"/>
      <c r="X436" s="25"/>
      <c r="Y436" s="25"/>
      <c r="Z436" s="25"/>
    </row>
    <row r="437" spans="1:26" ht="15.75" customHeight="1" x14ac:dyDescent="0.25">
      <c r="A437" s="25"/>
      <c r="B437" s="25"/>
      <c r="C437" s="25"/>
      <c r="D437" s="25"/>
      <c r="E437" s="25"/>
      <c r="F437" s="25"/>
      <c r="G437" s="25"/>
      <c r="H437" s="25"/>
      <c r="I437" s="25"/>
      <c r="J437" s="25"/>
      <c r="K437" s="25"/>
      <c r="L437" s="25"/>
      <c r="M437" s="25"/>
      <c r="N437" s="25"/>
      <c r="O437" s="25"/>
      <c r="P437" s="25"/>
      <c r="Q437" s="25"/>
      <c r="R437" s="25"/>
      <c r="S437" s="25"/>
      <c r="T437" s="25"/>
      <c r="U437" s="25"/>
      <c r="V437" s="25"/>
      <c r="W437" s="25"/>
      <c r="X437" s="25"/>
      <c r="Y437" s="25"/>
      <c r="Z437" s="25"/>
    </row>
    <row r="438" spans="1:26" ht="15.75" customHeight="1" x14ac:dyDescent="0.25">
      <c r="A438" s="25"/>
      <c r="B438" s="25"/>
      <c r="C438" s="25"/>
      <c r="D438" s="25"/>
      <c r="E438" s="25"/>
      <c r="F438" s="25"/>
      <c r="G438" s="25"/>
      <c r="H438" s="25"/>
      <c r="I438" s="25"/>
      <c r="J438" s="25"/>
      <c r="K438" s="25"/>
      <c r="L438" s="25"/>
      <c r="M438" s="25"/>
      <c r="N438" s="25"/>
      <c r="O438" s="25"/>
      <c r="P438" s="25"/>
      <c r="Q438" s="25"/>
      <c r="R438" s="25"/>
      <c r="S438" s="25"/>
      <c r="T438" s="25"/>
      <c r="U438" s="25"/>
      <c r="V438" s="25"/>
      <c r="W438" s="25"/>
      <c r="X438" s="25"/>
      <c r="Y438" s="25"/>
      <c r="Z438" s="25"/>
    </row>
    <row r="439" spans="1:26" ht="15.75" customHeight="1" x14ac:dyDescent="0.25">
      <c r="A439" s="25"/>
      <c r="B439" s="25"/>
      <c r="C439" s="25"/>
      <c r="D439" s="25"/>
      <c r="E439" s="25"/>
      <c r="F439" s="25"/>
      <c r="G439" s="25"/>
      <c r="H439" s="25"/>
      <c r="I439" s="25"/>
      <c r="J439" s="25"/>
      <c r="K439" s="25"/>
      <c r="L439" s="25"/>
      <c r="M439" s="25"/>
      <c r="N439" s="25"/>
      <c r="O439" s="25"/>
      <c r="P439" s="25"/>
      <c r="Q439" s="25"/>
      <c r="R439" s="25"/>
      <c r="S439" s="25"/>
      <c r="T439" s="25"/>
      <c r="U439" s="25"/>
      <c r="V439" s="25"/>
      <c r="W439" s="25"/>
      <c r="X439" s="25"/>
      <c r="Y439" s="25"/>
      <c r="Z439" s="25"/>
    </row>
    <row r="440" spans="1:26" ht="15.75" customHeight="1" x14ac:dyDescent="0.25">
      <c r="A440" s="25"/>
      <c r="B440" s="25"/>
      <c r="C440" s="25"/>
      <c r="D440" s="25"/>
      <c r="E440" s="25"/>
      <c r="F440" s="25"/>
      <c r="G440" s="25"/>
      <c r="H440" s="25"/>
      <c r="I440" s="25"/>
      <c r="J440" s="25"/>
      <c r="K440" s="25"/>
      <c r="L440" s="25"/>
      <c r="M440" s="25"/>
      <c r="N440" s="25"/>
      <c r="O440" s="25"/>
      <c r="P440" s="25"/>
      <c r="Q440" s="25"/>
      <c r="R440" s="25"/>
      <c r="S440" s="25"/>
      <c r="T440" s="25"/>
      <c r="U440" s="25"/>
      <c r="V440" s="25"/>
      <c r="W440" s="25"/>
      <c r="X440" s="25"/>
      <c r="Y440" s="25"/>
      <c r="Z440" s="25"/>
    </row>
    <row r="441" spans="1:26" ht="15.75" customHeight="1" x14ac:dyDescent="0.25">
      <c r="A441" s="25"/>
      <c r="B441" s="25"/>
      <c r="C441" s="25"/>
      <c r="D441" s="25"/>
      <c r="E441" s="25"/>
      <c r="F441" s="25"/>
      <c r="G441" s="25"/>
      <c r="H441" s="25"/>
      <c r="I441" s="25"/>
      <c r="J441" s="25"/>
      <c r="K441" s="25"/>
      <c r="L441" s="25"/>
      <c r="M441" s="25"/>
      <c r="N441" s="25"/>
      <c r="O441" s="25"/>
      <c r="P441" s="25"/>
      <c r="Q441" s="25"/>
      <c r="R441" s="25"/>
      <c r="S441" s="25"/>
      <c r="T441" s="25"/>
      <c r="U441" s="25"/>
      <c r="V441" s="25"/>
      <c r="W441" s="25"/>
      <c r="X441" s="25"/>
      <c r="Y441" s="25"/>
      <c r="Z441" s="25"/>
    </row>
    <row r="442" spans="1:26" ht="15.75" customHeight="1" x14ac:dyDescent="0.25">
      <c r="A442" s="25"/>
      <c r="B442" s="25"/>
      <c r="C442" s="25"/>
      <c r="D442" s="25"/>
      <c r="E442" s="25"/>
      <c r="F442" s="25"/>
      <c r="G442" s="25"/>
      <c r="H442" s="25"/>
      <c r="I442" s="25"/>
      <c r="J442" s="25"/>
      <c r="K442" s="25"/>
      <c r="L442" s="25"/>
      <c r="M442" s="25"/>
      <c r="N442" s="25"/>
      <c r="O442" s="25"/>
      <c r="P442" s="25"/>
      <c r="Q442" s="25"/>
      <c r="R442" s="25"/>
      <c r="S442" s="25"/>
      <c r="T442" s="25"/>
      <c r="U442" s="25"/>
      <c r="V442" s="25"/>
      <c r="W442" s="25"/>
      <c r="X442" s="25"/>
      <c r="Y442" s="25"/>
      <c r="Z442" s="25"/>
    </row>
    <row r="443" spans="1:26" ht="15.75" customHeight="1" x14ac:dyDescent="0.25">
      <c r="A443" s="25"/>
      <c r="B443" s="25"/>
      <c r="C443" s="25"/>
      <c r="D443" s="25"/>
      <c r="E443" s="25"/>
      <c r="F443" s="25"/>
      <c r="G443" s="25"/>
      <c r="H443" s="25"/>
      <c r="I443" s="25"/>
      <c r="J443" s="25"/>
      <c r="K443" s="25"/>
      <c r="L443" s="25"/>
      <c r="M443" s="25"/>
      <c r="N443" s="25"/>
      <c r="O443" s="25"/>
      <c r="P443" s="25"/>
      <c r="Q443" s="25"/>
      <c r="R443" s="25"/>
      <c r="S443" s="25"/>
      <c r="T443" s="25"/>
      <c r="U443" s="25"/>
      <c r="V443" s="25"/>
      <c r="W443" s="25"/>
      <c r="X443" s="25"/>
      <c r="Y443" s="25"/>
      <c r="Z443" s="25"/>
    </row>
    <row r="444" spans="1:26" ht="15.75" customHeight="1" x14ac:dyDescent="0.25">
      <c r="A444" s="25"/>
      <c r="B444" s="25"/>
      <c r="C444" s="25"/>
      <c r="D444" s="25"/>
      <c r="E444" s="25"/>
      <c r="F444" s="25"/>
      <c r="G444" s="25"/>
      <c r="H444" s="25"/>
      <c r="I444" s="25"/>
      <c r="J444" s="25"/>
      <c r="K444" s="25"/>
      <c r="L444" s="25"/>
      <c r="M444" s="25"/>
      <c r="N444" s="25"/>
      <c r="O444" s="25"/>
      <c r="P444" s="25"/>
      <c r="Q444" s="25"/>
      <c r="R444" s="25"/>
      <c r="S444" s="25"/>
      <c r="T444" s="25"/>
      <c r="U444" s="25"/>
      <c r="V444" s="25"/>
      <c r="W444" s="25"/>
      <c r="X444" s="25"/>
      <c r="Y444" s="25"/>
      <c r="Z444" s="25"/>
    </row>
    <row r="445" spans="1:26" ht="15.75" customHeight="1" x14ac:dyDescent="0.25">
      <c r="A445" s="25"/>
      <c r="B445" s="25"/>
      <c r="C445" s="25"/>
      <c r="D445" s="25"/>
      <c r="E445" s="25"/>
      <c r="F445" s="25"/>
      <c r="G445" s="25"/>
      <c r="H445" s="25"/>
      <c r="I445" s="25"/>
      <c r="J445" s="25"/>
      <c r="K445" s="25"/>
      <c r="L445" s="25"/>
      <c r="M445" s="25"/>
      <c r="N445" s="25"/>
      <c r="O445" s="25"/>
      <c r="P445" s="25"/>
      <c r="Q445" s="25"/>
      <c r="R445" s="25"/>
      <c r="S445" s="25"/>
      <c r="T445" s="25"/>
      <c r="U445" s="25"/>
      <c r="V445" s="25"/>
      <c r="W445" s="25"/>
      <c r="X445" s="25"/>
      <c r="Y445" s="25"/>
      <c r="Z445" s="25"/>
    </row>
    <row r="446" spans="1:26" ht="15.75" customHeight="1" x14ac:dyDescent="0.25">
      <c r="A446" s="25"/>
      <c r="B446" s="25"/>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row>
    <row r="447" spans="1:26" ht="15.75" customHeight="1" x14ac:dyDescent="0.25">
      <c r="A447" s="25"/>
      <c r="B447" s="25"/>
      <c r="C447" s="25"/>
      <c r="D447" s="25"/>
      <c r="E447" s="25"/>
      <c r="F447" s="25"/>
      <c r="G447" s="25"/>
      <c r="H447" s="25"/>
      <c r="I447" s="25"/>
      <c r="J447" s="25"/>
      <c r="K447" s="25"/>
      <c r="L447" s="25"/>
      <c r="M447" s="25"/>
      <c r="N447" s="25"/>
      <c r="O447" s="25"/>
      <c r="P447" s="25"/>
      <c r="Q447" s="25"/>
      <c r="R447" s="25"/>
      <c r="S447" s="25"/>
      <c r="T447" s="25"/>
      <c r="U447" s="25"/>
      <c r="V447" s="25"/>
      <c r="W447" s="25"/>
      <c r="X447" s="25"/>
      <c r="Y447" s="25"/>
      <c r="Z447" s="25"/>
    </row>
    <row r="448" spans="1:26" ht="15.75" customHeight="1" x14ac:dyDescent="0.25">
      <c r="A448" s="25"/>
      <c r="B448" s="25"/>
      <c r="C448" s="25"/>
      <c r="D448" s="25"/>
      <c r="E448" s="25"/>
      <c r="F448" s="25"/>
      <c r="G448" s="25"/>
      <c r="H448" s="25"/>
      <c r="I448" s="25"/>
      <c r="J448" s="25"/>
      <c r="K448" s="25"/>
      <c r="L448" s="25"/>
      <c r="M448" s="25"/>
      <c r="N448" s="25"/>
      <c r="O448" s="25"/>
      <c r="P448" s="25"/>
      <c r="Q448" s="25"/>
      <c r="R448" s="25"/>
      <c r="S448" s="25"/>
      <c r="T448" s="25"/>
      <c r="U448" s="25"/>
      <c r="V448" s="25"/>
      <c r="W448" s="25"/>
      <c r="X448" s="25"/>
      <c r="Y448" s="25"/>
      <c r="Z448" s="25"/>
    </row>
    <row r="449" spans="1:26" ht="15.75" customHeight="1" x14ac:dyDescent="0.25">
      <c r="A449" s="25"/>
      <c r="B449" s="25"/>
      <c r="C449" s="25"/>
      <c r="D449" s="25"/>
      <c r="E449" s="25"/>
      <c r="F449" s="25"/>
      <c r="G449" s="25"/>
      <c r="H449" s="25"/>
      <c r="I449" s="25"/>
      <c r="J449" s="25"/>
      <c r="K449" s="25"/>
      <c r="L449" s="25"/>
      <c r="M449" s="25"/>
      <c r="N449" s="25"/>
      <c r="O449" s="25"/>
      <c r="P449" s="25"/>
      <c r="Q449" s="25"/>
      <c r="R449" s="25"/>
      <c r="S449" s="25"/>
      <c r="T449" s="25"/>
      <c r="U449" s="25"/>
      <c r="V449" s="25"/>
      <c r="W449" s="25"/>
      <c r="X449" s="25"/>
      <c r="Y449" s="25"/>
      <c r="Z449" s="25"/>
    </row>
    <row r="450" spans="1:26" ht="15.75" customHeight="1" x14ac:dyDescent="0.25">
      <c r="A450" s="25"/>
      <c r="B450" s="25"/>
      <c r="C450" s="25"/>
      <c r="D450" s="25"/>
      <c r="E450" s="25"/>
      <c r="F450" s="25"/>
      <c r="G450" s="25"/>
      <c r="H450" s="25"/>
      <c r="I450" s="25"/>
      <c r="J450" s="25"/>
      <c r="K450" s="25"/>
      <c r="L450" s="25"/>
      <c r="M450" s="25"/>
      <c r="N450" s="25"/>
      <c r="O450" s="25"/>
      <c r="P450" s="25"/>
      <c r="Q450" s="25"/>
      <c r="R450" s="25"/>
      <c r="S450" s="25"/>
      <c r="T450" s="25"/>
      <c r="U450" s="25"/>
      <c r="V450" s="25"/>
      <c r="W450" s="25"/>
      <c r="X450" s="25"/>
      <c r="Y450" s="25"/>
      <c r="Z450" s="25"/>
    </row>
    <row r="451" spans="1:26" ht="15.75" customHeight="1" x14ac:dyDescent="0.25">
      <c r="A451" s="25"/>
      <c r="B451" s="25"/>
      <c r="C451" s="25"/>
      <c r="D451" s="25"/>
      <c r="E451" s="25"/>
      <c r="F451" s="25"/>
      <c r="G451" s="25"/>
      <c r="H451" s="25"/>
      <c r="I451" s="25"/>
      <c r="J451" s="25"/>
      <c r="K451" s="25"/>
      <c r="L451" s="25"/>
      <c r="M451" s="25"/>
      <c r="N451" s="25"/>
      <c r="O451" s="25"/>
      <c r="P451" s="25"/>
      <c r="Q451" s="25"/>
      <c r="R451" s="25"/>
      <c r="S451" s="25"/>
      <c r="T451" s="25"/>
      <c r="U451" s="25"/>
      <c r="V451" s="25"/>
      <c r="W451" s="25"/>
      <c r="X451" s="25"/>
      <c r="Y451" s="25"/>
      <c r="Z451" s="25"/>
    </row>
    <row r="452" spans="1:26" ht="15.75" customHeight="1" x14ac:dyDescent="0.25">
      <c r="A452" s="25"/>
      <c r="B452" s="25"/>
      <c r="C452" s="25"/>
      <c r="D452" s="25"/>
      <c r="E452" s="25"/>
      <c r="F452" s="25"/>
      <c r="G452" s="25"/>
      <c r="H452" s="25"/>
      <c r="I452" s="25"/>
      <c r="J452" s="25"/>
      <c r="K452" s="25"/>
      <c r="L452" s="25"/>
      <c r="M452" s="25"/>
      <c r="N452" s="25"/>
      <c r="O452" s="25"/>
      <c r="P452" s="25"/>
      <c r="Q452" s="25"/>
      <c r="R452" s="25"/>
      <c r="S452" s="25"/>
      <c r="T452" s="25"/>
      <c r="U452" s="25"/>
      <c r="V452" s="25"/>
      <c r="W452" s="25"/>
      <c r="X452" s="25"/>
      <c r="Y452" s="25"/>
      <c r="Z452" s="25"/>
    </row>
    <row r="453" spans="1:26" ht="15.75" customHeight="1" x14ac:dyDescent="0.25">
      <c r="A453" s="25"/>
      <c r="B453" s="25"/>
      <c r="C453" s="25"/>
      <c r="D453" s="25"/>
      <c r="E453" s="25"/>
      <c r="F453" s="25"/>
      <c r="G453" s="25"/>
      <c r="H453" s="25"/>
      <c r="I453" s="25"/>
      <c r="J453" s="25"/>
      <c r="K453" s="25"/>
      <c r="L453" s="25"/>
      <c r="M453" s="25"/>
      <c r="N453" s="25"/>
      <c r="O453" s="25"/>
      <c r="P453" s="25"/>
      <c r="Q453" s="25"/>
      <c r="R453" s="25"/>
      <c r="S453" s="25"/>
      <c r="T453" s="25"/>
      <c r="U453" s="25"/>
      <c r="V453" s="25"/>
      <c r="W453" s="25"/>
      <c r="X453" s="25"/>
      <c r="Y453" s="25"/>
      <c r="Z453" s="25"/>
    </row>
    <row r="454" spans="1:26" ht="15.75" customHeight="1" x14ac:dyDescent="0.25">
      <c r="A454" s="25"/>
      <c r="B454" s="25"/>
      <c r="C454" s="25"/>
      <c r="D454" s="25"/>
      <c r="E454" s="25"/>
      <c r="F454" s="25"/>
      <c r="G454" s="25"/>
      <c r="H454" s="25"/>
      <c r="I454" s="25"/>
      <c r="J454" s="25"/>
      <c r="K454" s="25"/>
      <c r="L454" s="25"/>
      <c r="M454" s="25"/>
      <c r="N454" s="25"/>
      <c r="O454" s="25"/>
      <c r="P454" s="25"/>
      <c r="Q454" s="25"/>
      <c r="R454" s="25"/>
      <c r="S454" s="25"/>
      <c r="T454" s="25"/>
      <c r="U454" s="25"/>
      <c r="V454" s="25"/>
      <c r="W454" s="25"/>
      <c r="X454" s="25"/>
      <c r="Y454" s="25"/>
      <c r="Z454" s="25"/>
    </row>
    <row r="455" spans="1:26" ht="15.75" customHeight="1" x14ac:dyDescent="0.25">
      <c r="A455" s="25"/>
      <c r="B455" s="25"/>
      <c r="C455" s="25"/>
      <c r="D455" s="25"/>
      <c r="E455" s="25"/>
      <c r="F455" s="25"/>
      <c r="G455" s="25"/>
      <c r="H455" s="25"/>
      <c r="I455" s="25"/>
      <c r="J455" s="25"/>
      <c r="K455" s="25"/>
      <c r="L455" s="25"/>
      <c r="M455" s="25"/>
      <c r="N455" s="25"/>
      <c r="O455" s="25"/>
      <c r="P455" s="25"/>
      <c r="Q455" s="25"/>
      <c r="R455" s="25"/>
      <c r="S455" s="25"/>
      <c r="T455" s="25"/>
      <c r="U455" s="25"/>
      <c r="V455" s="25"/>
      <c r="W455" s="25"/>
      <c r="X455" s="25"/>
      <c r="Y455" s="25"/>
      <c r="Z455" s="25"/>
    </row>
    <row r="456" spans="1:26" ht="15.75" customHeight="1" x14ac:dyDescent="0.25">
      <c r="A456" s="25"/>
      <c r="B456" s="25"/>
      <c r="C456" s="25"/>
      <c r="D456" s="25"/>
      <c r="E456" s="25"/>
      <c r="F456" s="25"/>
      <c r="G456" s="25"/>
      <c r="H456" s="25"/>
      <c r="I456" s="25"/>
      <c r="J456" s="25"/>
      <c r="K456" s="25"/>
      <c r="L456" s="25"/>
      <c r="M456" s="25"/>
      <c r="N456" s="25"/>
      <c r="O456" s="25"/>
      <c r="P456" s="25"/>
      <c r="Q456" s="25"/>
      <c r="R456" s="25"/>
      <c r="S456" s="25"/>
      <c r="T456" s="25"/>
      <c r="U456" s="25"/>
      <c r="V456" s="25"/>
      <c r="W456" s="25"/>
      <c r="X456" s="25"/>
      <c r="Y456" s="25"/>
      <c r="Z456" s="25"/>
    </row>
    <row r="457" spans="1:26" ht="15.75" customHeight="1" x14ac:dyDescent="0.25">
      <c r="A457" s="25"/>
      <c r="B457" s="25"/>
      <c r="C457" s="25"/>
      <c r="D457" s="25"/>
      <c r="E457" s="25"/>
      <c r="F457" s="25"/>
      <c r="G457" s="25"/>
      <c r="H457" s="25"/>
      <c r="I457" s="25"/>
      <c r="J457" s="25"/>
      <c r="K457" s="25"/>
      <c r="L457" s="25"/>
      <c r="M457" s="25"/>
      <c r="N457" s="25"/>
      <c r="O457" s="25"/>
      <c r="P457" s="25"/>
      <c r="Q457" s="25"/>
      <c r="R457" s="25"/>
      <c r="S457" s="25"/>
      <c r="T457" s="25"/>
      <c r="U457" s="25"/>
      <c r="V457" s="25"/>
      <c r="W457" s="25"/>
      <c r="X457" s="25"/>
      <c r="Y457" s="25"/>
      <c r="Z457" s="25"/>
    </row>
    <row r="458" spans="1:26" ht="15.75" customHeight="1" x14ac:dyDescent="0.25">
      <c r="A458" s="25"/>
      <c r="B458" s="25"/>
      <c r="C458" s="25"/>
      <c r="D458" s="25"/>
      <c r="E458" s="25"/>
      <c r="F458" s="25"/>
      <c r="G458" s="25"/>
      <c r="H458" s="25"/>
      <c r="I458" s="25"/>
      <c r="J458" s="25"/>
      <c r="K458" s="25"/>
      <c r="L458" s="25"/>
      <c r="M458" s="25"/>
      <c r="N458" s="25"/>
      <c r="O458" s="25"/>
      <c r="P458" s="25"/>
      <c r="Q458" s="25"/>
      <c r="R458" s="25"/>
      <c r="S458" s="25"/>
      <c r="T458" s="25"/>
      <c r="U458" s="25"/>
      <c r="V458" s="25"/>
      <c r="W458" s="25"/>
      <c r="X458" s="25"/>
      <c r="Y458" s="25"/>
      <c r="Z458" s="25"/>
    </row>
    <row r="459" spans="1:26" ht="15.75" customHeight="1" x14ac:dyDescent="0.25">
      <c r="A459" s="25"/>
      <c r="B459" s="25"/>
      <c r="C459" s="25"/>
      <c r="D459" s="25"/>
      <c r="E459" s="25"/>
      <c r="F459" s="25"/>
      <c r="G459" s="25"/>
      <c r="H459" s="25"/>
      <c r="I459" s="25"/>
      <c r="J459" s="25"/>
      <c r="K459" s="25"/>
      <c r="L459" s="25"/>
      <c r="M459" s="25"/>
      <c r="N459" s="25"/>
      <c r="O459" s="25"/>
      <c r="P459" s="25"/>
      <c r="Q459" s="25"/>
      <c r="R459" s="25"/>
      <c r="S459" s="25"/>
      <c r="T459" s="25"/>
      <c r="U459" s="25"/>
      <c r="V459" s="25"/>
      <c r="W459" s="25"/>
      <c r="X459" s="25"/>
      <c r="Y459" s="25"/>
      <c r="Z459" s="25"/>
    </row>
    <row r="460" spans="1:26" ht="15.75" customHeight="1" x14ac:dyDescent="0.25">
      <c r="A460" s="25"/>
      <c r="B460" s="25"/>
      <c r="C460" s="25"/>
      <c r="D460" s="25"/>
      <c r="E460" s="25"/>
      <c r="F460" s="25"/>
      <c r="G460" s="25"/>
      <c r="H460" s="25"/>
      <c r="I460" s="25"/>
      <c r="J460" s="25"/>
      <c r="K460" s="25"/>
      <c r="L460" s="25"/>
      <c r="M460" s="25"/>
      <c r="N460" s="25"/>
      <c r="O460" s="25"/>
      <c r="P460" s="25"/>
      <c r="Q460" s="25"/>
      <c r="R460" s="25"/>
      <c r="S460" s="25"/>
      <c r="T460" s="25"/>
      <c r="U460" s="25"/>
      <c r="V460" s="25"/>
      <c r="W460" s="25"/>
      <c r="X460" s="25"/>
      <c r="Y460" s="25"/>
      <c r="Z460" s="25"/>
    </row>
    <row r="461" spans="1:26" ht="15.75" customHeight="1" x14ac:dyDescent="0.25">
      <c r="A461" s="25"/>
      <c r="B461" s="25"/>
      <c r="C461" s="25"/>
      <c r="D461" s="25"/>
      <c r="E461" s="25"/>
      <c r="F461" s="25"/>
      <c r="G461" s="25"/>
      <c r="H461" s="25"/>
      <c r="I461" s="25"/>
      <c r="J461" s="25"/>
      <c r="K461" s="25"/>
      <c r="L461" s="25"/>
      <c r="M461" s="25"/>
      <c r="N461" s="25"/>
      <c r="O461" s="25"/>
      <c r="P461" s="25"/>
      <c r="Q461" s="25"/>
      <c r="R461" s="25"/>
      <c r="S461" s="25"/>
      <c r="T461" s="25"/>
      <c r="U461" s="25"/>
      <c r="V461" s="25"/>
      <c r="W461" s="25"/>
      <c r="X461" s="25"/>
      <c r="Y461" s="25"/>
      <c r="Z461" s="25"/>
    </row>
    <row r="462" spans="1:26" ht="15.75" customHeight="1" x14ac:dyDescent="0.25">
      <c r="A462" s="25"/>
      <c r="B462" s="25"/>
      <c r="C462" s="25"/>
      <c r="D462" s="25"/>
      <c r="E462" s="25"/>
      <c r="F462" s="25"/>
      <c r="G462" s="25"/>
      <c r="H462" s="25"/>
      <c r="I462" s="25"/>
      <c r="J462" s="25"/>
      <c r="K462" s="25"/>
      <c r="L462" s="25"/>
      <c r="M462" s="25"/>
      <c r="N462" s="25"/>
      <c r="O462" s="25"/>
      <c r="P462" s="25"/>
      <c r="Q462" s="25"/>
      <c r="R462" s="25"/>
      <c r="S462" s="25"/>
      <c r="T462" s="25"/>
      <c r="U462" s="25"/>
      <c r="V462" s="25"/>
      <c r="W462" s="25"/>
      <c r="X462" s="25"/>
      <c r="Y462" s="25"/>
      <c r="Z462" s="25"/>
    </row>
    <row r="463" spans="1:26" ht="15.75" customHeight="1" x14ac:dyDescent="0.25">
      <c r="A463" s="25"/>
      <c r="B463" s="25"/>
      <c r="C463" s="25"/>
      <c r="D463" s="25"/>
      <c r="E463" s="25"/>
      <c r="F463" s="25"/>
      <c r="G463" s="25"/>
      <c r="H463" s="25"/>
      <c r="I463" s="25"/>
      <c r="J463" s="25"/>
      <c r="K463" s="25"/>
      <c r="L463" s="25"/>
      <c r="M463" s="25"/>
      <c r="N463" s="25"/>
      <c r="O463" s="25"/>
      <c r="P463" s="25"/>
      <c r="Q463" s="25"/>
      <c r="R463" s="25"/>
      <c r="S463" s="25"/>
      <c r="T463" s="25"/>
      <c r="U463" s="25"/>
      <c r="V463" s="25"/>
      <c r="W463" s="25"/>
      <c r="X463" s="25"/>
      <c r="Y463" s="25"/>
      <c r="Z463" s="25"/>
    </row>
    <row r="464" spans="1:26" ht="15.75" customHeight="1" x14ac:dyDescent="0.25">
      <c r="A464" s="25"/>
      <c r="B464" s="25"/>
      <c r="C464" s="25"/>
      <c r="D464" s="25"/>
      <c r="E464" s="25"/>
      <c r="F464" s="25"/>
      <c r="G464" s="25"/>
      <c r="H464" s="25"/>
      <c r="I464" s="25"/>
      <c r="J464" s="25"/>
      <c r="K464" s="25"/>
      <c r="L464" s="25"/>
      <c r="M464" s="25"/>
      <c r="N464" s="25"/>
      <c r="O464" s="25"/>
      <c r="P464" s="25"/>
      <c r="Q464" s="25"/>
      <c r="R464" s="25"/>
      <c r="S464" s="25"/>
      <c r="T464" s="25"/>
      <c r="U464" s="25"/>
      <c r="V464" s="25"/>
      <c r="W464" s="25"/>
      <c r="X464" s="25"/>
      <c r="Y464" s="25"/>
      <c r="Z464" s="25"/>
    </row>
    <row r="465" spans="1:26" ht="15.75" customHeight="1" x14ac:dyDescent="0.25">
      <c r="A465" s="25"/>
      <c r="B465" s="25"/>
      <c r="C465" s="25"/>
      <c r="D465" s="25"/>
      <c r="E465" s="25"/>
      <c r="F465" s="25"/>
      <c r="G465" s="25"/>
      <c r="H465" s="25"/>
      <c r="I465" s="25"/>
      <c r="J465" s="25"/>
      <c r="K465" s="25"/>
      <c r="L465" s="25"/>
      <c r="M465" s="25"/>
      <c r="N465" s="25"/>
      <c r="O465" s="25"/>
      <c r="P465" s="25"/>
      <c r="Q465" s="25"/>
      <c r="R465" s="25"/>
      <c r="S465" s="25"/>
      <c r="T465" s="25"/>
      <c r="U465" s="25"/>
      <c r="V465" s="25"/>
      <c r="W465" s="25"/>
      <c r="X465" s="25"/>
      <c r="Y465" s="25"/>
      <c r="Z465" s="25"/>
    </row>
    <row r="466" spans="1:26" ht="15.75" customHeight="1" x14ac:dyDescent="0.25">
      <c r="A466" s="25"/>
      <c r="B466" s="25"/>
      <c r="C466" s="25"/>
      <c r="D466" s="25"/>
      <c r="E466" s="25"/>
      <c r="F466" s="25"/>
      <c r="G466" s="25"/>
      <c r="H466" s="25"/>
      <c r="I466" s="25"/>
      <c r="J466" s="25"/>
      <c r="K466" s="25"/>
      <c r="L466" s="25"/>
      <c r="M466" s="25"/>
      <c r="N466" s="25"/>
      <c r="O466" s="25"/>
      <c r="P466" s="25"/>
      <c r="Q466" s="25"/>
      <c r="R466" s="25"/>
      <c r="S466" s="25"/>
      <c r="T466" s="25"/>
      <c r="U466" s="25"/>
      <c r="V466" s="25"/>
      <c r="W466" s="25"/>
      <c r="X466" s="25"/>
      <c r="Y466" s="25"/>
      <c r="Z466" s="25"/>
    </row>
    <row r="467" spans="1:26" ht="15.75" customHeight="1" x14ac:dyDescent="0.25">
      <c r="A467" s="25"/>
      <c r="B467" s="25"/>
      <c r="C467" s="25"/>
      <c r="D467" s="25"/>
      <c r="E467" s="25"/>
      <c r="F467" s="25"/>
      <c r="G467" s="25"/>
      <c r="H467" s="25"/>
      <c r="I467" s="25"/>
      <c r="J467" s="25"/>
      <c r="K467" s="25"/>
      <c r="L467" s="25"/>
      <c r="M467" s="25"/>
      <c r="N467" s="25"/>
      <c r="O467" s="25"/>
      <c r="P467" s="25"/>
      <c r="Q467" s="25"/>
      <c r="R467" s="25"/>
      <c r="S467" s="25"/>
      <c r="T467" s="25"/>
      <c r="U467" s="25"/>
      <c r="V467" s="25"/>
      <c r="W467" s="25"/>
      <c r="X467" s="25"/>
      <c r="Y467" s="25"/>
      <c r="Z467" s="25"/>
    </row>
    <row r="468" spans="1:26" ht="15.75" customHeight="1" x14ac:dyDescent="0.25">
      <c r="A468" s="25"/>
      <c r="B468" s="25"/>
      <c r="C468" s="25"/>
      <c r="D468" s="25"/>
      <c r="E468" s="25"/>
      <c r="F468" s="25"/>
      <c r="G468" s="25"/>
      <c r="H468" s="25"/>
      <c r="I468" s="25"/>
      <c r="J468" s="25"/>
      <c r="K468" s="25"/>
      <c r="L468" s="25"/>
      <c r="M468" s="25"/>
      <c r="N468" s="25"/>
      <c r="O468" s="25"/>
      <c r="P468" s="25"/>
      <c r="Q468" s="25"/>
      <c r="R468" s="25"/>
      <c r="S468" s="25"/>
      <c r="T468" s="25"/>
      <c r="U468" s="25"/>
      <c r="V468" s="25"/>
      <c r="W468" s="25"/>
      <c r="X468" s="25"/>
      <c r="Y468" s="25"/>
      <c r="Z468" s="25"/>
    </row>
    <row r="469" spans="1:26" ht="15.75" customHeight="1" x14ac:dyDescent="0.25">
      <c r="A469" s="25"/>
      <c r="B469" s="25"/>
      <c r="C469" s="25"/>
      <c r="D469" s="25"/>
      <c r="E469" s="25"/>
      <c r="F469" s="25"/>
      <c r="G469" s="25"/>
      <c r="H469" s="25"/>
      <c r="I469" s="25"/>
      <c r="J469" s="25"/>
      <c r="K469" s="25"/>
      <c r="L469" s="25"/>
      <c r="M469" s="25"/>
      <c r="N469" s="25"/>
      <c r="O469" s="25"/>
      <c r="P469" s="25"/>
      <c r="Q469" s="25"/>
      <c r="R469" s="25"/>
      <c r="S469" s="25"/>
      <c r="T469" s="25"/>
      <c r="U469" s="25"/>
      <c r="V469" s="25"/>
      <c r="W469" s="25"/>
      <c r="X469" s="25"/>
      <c r="Y469" s="25"/>
      <c r="Z469" s="25"/>
    </row>
    <row r="470" spans="1:26" ht="15.75" customHeight="1" x14ac:dyDescent="0.25">
      <c r="A470" s="25"/>
      <c r="B470" s="25"/>
      <c r="C470" s="25"/>
      <c r="D470" s="25"/>
      <c r="E470" s="25"/>
      <c r="F470" s="25"/>
      <c r="G470" s="25"/>
      <c r="H470" s="25"/>
      <c r="I470" s="25"/>
      <c r="J470" s="25"/>
      <c r="K470" s="25"/>
      <c r="L470" s="25"/>
      <c r="M470" s="25"/>
      <c r="N470" s="25"/>
      <c r="O470" s="25"/>
      <c r="P470" s="25"/>
      <c r="Q470" s="25"/>
      <c r="R470" s="25"/>
      <c r="S470" s="25"/>
      <c r="T470" s="25"/>
      <c r="U470" s="25"/>
      <c r="V470" s="25"/>
      <c r="W470" s="25"/>
      <c r="X470" s="25"/>
      <c r="Y470" s="25"/>
      <c r="Z470" s="25"/>
    </row>
    <row r="471" spans="1:26" ht="15.75" customHeight="1" x14ac:dyDescent="0.25">
      <c r="A471" s="25"/>
      <c r="B471" s="25"/>
      <c r="C471" s="25"/>
      <c r="D471" s="25"/>
      <c r="E471" s="25"/>
      <c r="F471" s="25"/>
      <c r="G471" s="25"/>
      <c r="H471" s="25"/>
      <c r="I471" s="25"/>
      <c r="J471" s="25"/>
      <c r="K471" s="25"/>
      <c r="L471" s="25"/>
      <c r="M471" s="25"/>
      <c r="N471" s="25"/>
      <c r="O471" s="25"/>
      <c r="P471" s="25"/>
      <c r="Q471" s="25"/>
      <c r="R471" s="25"/>
      <c r="S471" s="25"/>
      <c r="T471" s="25"/>
      <c r="U471" s="25"/>
      <c r="V471" s="25"/>
      <c r="W471" s="25"/>
      <c r="X471" s="25"/>
      <c r="Y471" s="25"/>
      <c r="Z471" s="25"/>
    </row>
    <row r="472" spans="1:26" ht="15.75" customHeight="1" x14ac:dyDescent="0.25">
      <c r="A472" s="25"/>
      <c r="B472" s="25"/>
      <c r="C472" s="25"/>
      <c r="D472" s="25"/>
      <c r="E472" s="25"/>
      <c r="F472" s="25"/>
      <c r="G472" s="25"/>
      <c r="H472" s="25"/>
      <c r="I472" s="25"/>
      <c r="J472" s="25"/>
      <c r="K472" s="25"/>
      <c r="L472" s="25"/>
      <c r="M472" s="25"/>
      <c r="N472" s="25"/>
      <c r="O472" s="25"/>
      <c r="P472" s="25"/>
      <c r="Q472" s="25"/>
      <c r="R472" s="25"/>
      <c r="S472" s="25"/>
      <c r="T472" s="25"/>
      <c r="U472" s="25"/>
      <c r="V472" s="25"/>
      <c r="W472" s="25"/>
      <c r="X472" s="25"/>
      <c r="Y472" s="25"/>
      <c r="Z472" s="25"/>
    </row>
    <row r="473" spans="1:26" ht="15.75" customHeight="1" x14ac:dyDescent="0.25">
      <c r="A473" s="25"/>
      <c r="B473" s="25"/>
      <c r="C473" s="25"/>
      <c r="D473" s="25"/>
      <c r="E473" s="25"/>
      <c r="F473" s="25"/>
      <c r="G473" s="25"/>
      <c r="H473" s="25"/>
      <c r="I473" s="25"/>
      <c r="J473" s="25"/>
      <c r="K473" s="25"/>
      <c r="L473" s="25"/>
      <c r="M473" s="25"/>
      <c r="N473" s="25"/>
      <c r="O473" s="25"/>
      <c r="P473" s="25"/>
      <c r="Q473" s="25"/>
      <c r="R473" s="25"/>
      <c r="S473" s="25"/>
      <c r="T473" s="25"/>
      <c r="U473" s="25"/>
      <c r="V473" s="25"/>
      <c r="W473" s="25"/>
      <c r="X473" s="25"/>
      <c r="Y473" s="25"/>
      <c r="Z473" s="25"/>
    </row>
    <row r="474" spans="1:26" ht="15.75" customHeight="1" x14ac:dyDescent="0.25">
      <c r="A474" s="25"/>
      <c r="B474" s="25"/>
      <c r="C474" s="25"/>
      <c r="D474" s="25"/>
      <c r="E474" s="25"/>
      <c r="F474" s="25"/>
      <c r="G474" s="25"/>
      <c r="H474" s="25"/>
      <c r="I474" s="25"/>
      <c r="J474" s="25"/>
      <c r="K474" s="25"/>
      <c r="L474" s="25"/>
      <c r="M474" s="25"/>
      <c r="N474" s="25"/>
      <c r="O474" s="25"/>
      <c r="P474" s="25"/>
      <c r="Q474" s="25"/>
      <c r="R474" s="25"/>
      <c r="S474" s="25"/>
      <c r="T474" s="25"/>
      <c r="U474" s="25"/>
      <c r="V474" s="25"/>
      <c r="W474" s="25"/>
      <c r="X474" s="25"/>
      <c r="Y474" s="25"/>
      <c r="Z474" s="25"/>
    </row>
    <row r="475" spans="1:26" ht="15.75" customHeight="1" x14ac:dyDescent="0.25">
      <c r="A475" s="25"/>
      <c r="B475" s="25"/>
      <c r="C475" s="25"/>
      <c r="D475" s="25"/>
      <c r="E475" s="25"/>
      <c r="F475" s="25"/>
      <c r="G475" s="25"/>
      <c r="H475" s="25"/>
      <c r="I475" s="25"/>
      <c r="J475" s="25"/>
      <c r="K475" s="25"/>
      <c r="L475" s="25"/>
      <c r="M475" s="25"/>
      <c r="N475" s="25"/>
      <c r="O475" s="25"/>
      <c r="P475" s="25"/>
      <c r="Q475" s="25"/>
      <c r="R475" s="25"/>
      <c r="S475" s="25"/>
      <c r="T475" s="25"/>
      <c r="U475" s="25"/>
      <c r="V475" s="25"/>
      <c r="W475" s="25"/>
      <c r="X475" s="25"/>
      <c r="Y475" s="25"/>
      <c r="Z475" s="25"/>
    </row>
    <row r="476" spans="1:26" ht="15.75" customHeight="1" x14ac:dyDescent="0.25">
      <c r="A476" s="25"/>
      <c r="B476" s="25"/>
      <c r="C476" s="25"/>
      <c r="D476" s="25"/>
      <c r="E476" s="25"/>
      <c r="F476" s="25"/>
      <c r="G476" s="25"/>
      <c r="H476" s="25"/>
      <c r="I476" s="25"/>
      <c r="J476" s="25"/>
      <c r="K476" s="25"/>
      <c r="L476" s="25"/>
      <c r="M476" s="25"/>
      <c r="N476" s="25"/>
      <c r="O476" s="25"/>
      <c r="P476" s="25"/>
      <c r="Q476" s="25"/>
      <c r="R476" s="25"/>
      <c r="S476" s="25"/>
      <c r="T476" s="25"/>
      <c r="U476" s="25"/>
      <c r="V476" s="25"/>
      <c r="W476" s="25"/>
      <c r="X476" s="25"/>
      <c r="Y476" s="25"/>
      <c r="Z476" s="25"/>
    </row>
    <row r="477" spans="1:26" ht="15.75" customHeight="1" x14ac:dyDescent="0.25">
      <c r="A477" s="25"/>
      <c r="B477" s="25"/>
      <c r="C477" s="25"/>
      <c r="D477" s="25"/>
      <c r="E477" s="25"/>
      <c r="F477" s="25"/>
      <c r="G477" s="25"/>
      <c r="H477" s="25"/>
      <c r="I477" s="25"/>
      <c r="J477" s="25"/>
      <c r="K477" s="25"/>
      <c r="L477" s="25"/>
      <c r="M477" s="25"/>
      <c r="N477" s="25"/>
      <c r="O477" s="25"/>
      <c r="P477" s="25"/>
      <c r="Q477" s="25"/>
      <c r="R477" s="25"/>
      <c r="S477" s="25"/>
      <c r="T477" s="25"/>
      <c r="U477" s="25"/>
      <c r="V477" s="25"/>
      <c r="W477" s="25"/>
      <c r="X477" s="25"/>
      <c r="Y477" s="25"/>
      <c r="Z477" s="25"/>
    </row>
    <row r="478" spans="1:26" ht="15.75" customHeight="1" x14ac:dyDescent="0.25">
      <c r="A478" s="25"/>
      <c r="B478" s="25"/>
      <c r="C478" s="25"/>
      <c r="D478" s="25"/>
      <c r="E478" s="25"/>
      <c r="F478" s="25"/>
      <c r="G478" s="25"/>
      <c r="H478" s="25"/>
      <c r="I478" s="25"/>
      <c r="J478" s="25"/>
      <c r="K478" s="25"/>
      <c r="L478" s="25"/>
      <c r="M478" s="25"/>
      <c r="N478" s="25"/>
      <c r="O478" s="25"/>
      <c r="P478" s="25"/>
      <c r="Q478" s="25"/>
      <c r="R478" s="25"/>
      <c r="S478" s="25"/>
      <c r="T478" s="25"/>
      <c r="U478" s="25"/>
      <c r="V478" s="25"/>
      <c r="W478" s="25"/>
      <c r="X478" s="25"/>
      <c r="Y478" s="25"/>
      <c r="Z478" s="25"/>
    </row>
    <row r="479" spans="1:26" ht="15.75" customHeight="1" x14ac:dyDescent="0.25">
      <c r="A479" s="25"/>
      <c r="B479" s="25"/>
      <c r="C479" s="25"/>
      <c r="D479" s="25"/>
      <c r="E479" s="25"/>
      <c r="F479" s="25"/>
      <c r="G479" s="25"/>
      <c r="H479" s="25"/>
      <c r="I479" s="25"/>
      <c r="J479" s="25"/>
      <c r="K479" s="25"/>
      <c r="L479" s="25"/>
      <c r="M479" s="25"/>
      <c r="N479" s="25"/>
      <c r="O479" s="25"/>
      <c r="P479" s="25"/>
      <c r="Q479" s="25"/>
      <c r="R479" s="25"/>
      <c r="S479" s="25"/>
      <c r="T479" s="25"/>
      <c r="U479" s="25"/>
      <c r="V479" s="25"/>
      <c r="W479" s="25"/>
      <c r="X479" s="25"/>
      <c r="Y479" s="25"/>
      <c r="Z479" s="25"/>
    </row>
    <row r="480" spans="1:26" ht="15.75" customHeight="1" x14ac:dyDescent="0.25">
      <c r="A480" s="25"/>
      <c r="B480" s="25"/>
      <c r="C480" s="25"/>
      <c r="D480" s="25"/>
      <c r="E480" s="25"/>
      <c r="F480" s="25"/>
      <c r="G480" s="25"/>
      <c r="H480" s="25"/>
      <c r="I480" s="25"/>
      <c r="J480" s="25"/>
      <c r="K480" s="25"/>
      <c r="L480" s="25"/>
      <c r="M480" s="25"/>
      <c r="N480" s="25"/>
      <c r="O480" s="25"/>
      <c r="P480" s="25"/>
      <c r="Q480" s="25"/>
      <c r="R480" s="25"/>
      <c r="S480" s="25"/>
      <c r="T480" s="25"/>
      <c r="U480" s="25"/>
      <c r="V480" s="25"/>
      <c r="W480" s="25"/>
      <c r="X480" s="25"/>
      <c r="Y480" s="25"/>
      <c r="Z480" s="25"/>
    </row>
    <row r="481" spans="1:26" ht="15.75" customHeight="1" x14ac:dyDescent="0.25">
      <c r="A481" s="25"/>
      <c r="B481" s="25"/>
      <c r="C481" s="25"/>
      <c r="D481" s="25"/>
      <c r="E481" s="25"/>
      <c r="F481" s="25"/>
      <c r="G481" s="25"/>
      <c r="H481" s="25"/>
      <c r="I481" s="25"/>
      <c r="J481" s="25"/>
      <c r="K481" s="25"/>
      <c r="L481" s="25"/>
      <c r="M481" s="25"/>
      <c r="N481" s="25"/>
      <c r="O481" s="25"/>
      <c r="P481" s="25"/>
      <c r="Q481" s="25"/>
      <c r="R481" s="25"/>
      <c r="S481" s="25"/>
      <c r="T481" s="25"/>
      <c r="U481" s="25"/>
      <c r="V481" s="25"/>
      <c r="W481" s="25"/>
      <c r="X481" s="25"/>
      <c r="Y481" s="25"/>
      <c r="Z481" s="25"/>
    </row>
    <row r="482" spans="1:26" ht="15.75" customHeight="1" x14ac:dyDescent="0.25">
      <c r="A482" s="25"/>
      <c r="B482" s="25"/>
      <c r="C482" s="25"/>
      <c r="D482" s="25"/>
      <c r="E482" s="25"/>
      <c r="F482" s="25"/>
      <c r="G482" s="25"/>
      <c r="H482" s="25"/>
      <c r="I482" s="25"/>
      <c r="J482" s="25"/>
      <c r="K482" s="25"/>
      <c r="L482" s="25"/>
      <c r="M482" s="25"/>
      <c r="N482" s="25"/>
      <c r="O482" s="25"/>
      <c r="P482" s="25"/>
      <c r="Q482" s="25"/>
      <c r="R482" s="25"/>
      <c r="S482" s="25"/>
      <c r="T482" s="25"/>
      <c r="U482" s="25"/>
      <c r="V482" s="25"/>
      <c r="W482" s="25"/>
      <c r="X482" s="25"/>
      <c r="Y482" s="25"/>
      <c r="Z482" s="25"/>
    </row>
    <row r="483" spans="1:26" ht="15.75" customHeight="1" x14ac:dyDescent="0.25">
      <c r="A483" s="25"/>
      <c r="B483" s="25"/>
      <c r="C483" s="25"/>
      <c r="D483" s="25"/>
      <c r="E483" s="25"/>
      <c r="F483" s="25"/>
      <c r="G483" s="25"/>
      <c r="H483" s="25"/>
      <c r="I483" s="25"/>
      <c r="J483" s="25"/>
      <c r="K483" s="25"/>
      <c r="L483" s="25"/>
      <c r="M483" s="25"/>
      <c r="N483" s="25"/>
      <c r="O483" s="25"/>
      <c r="P483" s="25"/>
      <c r="Q483" s="25"/>
      <c r="R483" s="25"/>
      <c r="S483" s="25"/>
      <c r="T483" s="25"/>
      <c r="U483" s="25"/>
      <c r="V483" s="25"/>
      <c r="W483" s="25"/>
      <c r="X483" s="25"/>
      <c r="Y483" s="25"/>
      <c r="Z483" s="25"/>
    </row>
    <row r="484" spans="1:26" ht="15.75" customHeight="1" x14ac:dyDescent="0.25">
      <c r="A484" s="25"/>
      <c r="B484" s="25"/>
      <c r="C484" s="25"/>
      <c r="D484" s="25"/>
      <c r="E484" s="25"/>
      <c r="F484" s="25"/>
      <c r="G484" s="25"/>
      <c r="H484" s="25"/>
      <c r="I484" s="25"/>
      <c r="J484" s="25"/>
      <c r="K484" s="25"/>
      <c r="L484" s="25"/>
      <c r="M484" s="25"/>
      <c r="N484" s="25"/>
      <c r="O484" s="25"/>
      <c r="P484" s="25"/>
      <c r="Q484" s="25"/>
      <c r="R484" s="25"/>
      <c r="S484" s="25"/>
      <c r="T484" s="25"/>
      <c r="U484" s="25"/>
      <c r="V484" s="25"/>
      <c r="W484" s="25"/>
      <c r="X484" s="25"/>
      <c r="Y484" s="25"/>
      <c r="Z484" s="25"/>
    </row>
    <row r="485" spans="1:26" ht="15.75" customHeight="1" x14ac:dyDescent="0.25">
      <c r="A485" s="25"/>
      <c r="B485" s="25"/>
      <c r="C485" s="25"/>
      <c r="D485" s="25"/>
      <c r="E485" s="25"/>
      <c r="F485" s="25"/>
      <c r="G485" s="25"/>
      <c r="H485" s="25"/>
      <c r="I485" s="25"/>
      <c r="J485" s="25"/>
      <c r="K485" s="25"/>
      <c r="L485" s="25"/>
      <c r="M485" s="25"/>
      <c r="N485" s="25"/>
      <c r="O485" s="25"/>
      <c r="P485" s="25"/>
      <c r="Q485" s="25"/>
      <c r="R485" s="25"/>
      <c r="S485" s="25"/>
      <c r="T485" s="25"/>
      <c r="U485" s="25"/>
      <c r="V485" s="25"/>
      <c r="W485" s="25"/>
      <c r="X485" s="25"/>
      <c r="Y485" s="25"/>
      <c r="Z485" s="25"/>
    </row>
    <row r="486" spans="1:26" ht="15.75" customHeight="1" x14ac:dyDescent="0.25">
      <c r="A486" s="25"/>
      <c r="B486" s="25"/>
      <c r="C486" s="25"/>
      <c r="D486" s="25"/>
      <c r="E486" s="25"/>
      <c r="F486" s="25"/>
      <c r="G486" s="25"/>
      <c r="H486" s="25"/>
      <c r="I486" s="25"/>
      <c r="J486" s="25"/>
      <c r="K486" s="25"/>
      <c r="L486" s="25"/>
      <c r="M486" s="25"/>
      <c r="N486" s="25"/>
      <c r="O486" s="25"/>
      <c r="P486" s="25"/>
      <c r="Q486" s="25"/>
      <c r="R486" s="25"/>
      <c r="S486" s="25"/>
      <c r="T486" s="25"/>
      <c r="U486" s="25"/>
      <c r="V486" s="25"/>
      <c r="W486" s="25"/>
      <c r="X486" s="25"/>
      <c r="Y486" s="25"/>
      <c r="Z486" s="25"/>
    </row>
    <row r="487" spans="1:26" ht="15.75" customHeight="1" x14ac:dyDescent="0.25">
      <c r="A487" s="25"/>
      <c r="B487" s="25"/>
      <c r="C487" s="25"/>
      <c r="D487" s="25"/>
      <c r="E487" s="25"/>
      <c r="F487" s="25"/>
      <c r="G487" s="25"/>
      <c r="H487" s="25"/>
      <c r="I487" s="25"/>
      <c r="J487" s="25"/>
      <c r="K487" s="25"/>
      <c r="L487" s="25"/>
      <c r="M487" s="25"/>
      <c r="N487" s="25"/>
      <c r="O487" s="25"/>
      <c r="P487" s="25"/>
      <c r="Q487" s="25"/>
      <c r="R487" s="25"/>
      <c r="S487" s="25"/>
      <c r="T487" s="25"/>
      <c r="U487" s="25"/>
      <c r="V487" s="25"/>
      <c r="W487" s="25"/>
      <c r="X487" s="25"/>
      <c r="Y487" s="25"/>
      <c r="Z487" s="25"/>
    </row>
    <row r="488" spans="1:26" ht="15.75" customHeight="1" x14ac:dyDescent="0.25">
      <c r="A488" s="25"/>
      <c r="B488" s="25"/>
      <c r="C488" s="25"/>
      <c r="D488" s="25"/>
      <c r="E488" s="25"/>
      <c r="F488" s="25"/>
      <c r="G488" s="25"/>
      <c r="H488" s="25"/>
      <c r="I488" s="25"/>
      <c r="J488" s="25"/>
      <c r="K488" s="25"/>
      <c r="L488" s="25"/>
      <c r="M488" s="25"/>
      <c r="N488" s="25"/>
      <c r="O488" s="25"/>
      <c r="P488" s="25"/>
      <c r="Q488" s="25"/>
      <c r="R488" s="25"/>
      <c r="S488" s="25"/>
      <c r="T488" s="25"/>
      <c r="U488" s="25"/>
      <c r="V488" s="25"/>
      <c r="W488" s="25"/>
      <c r="X488" s="25"/>
      <c r="Y488" s="25"/>
      <c r="Z488" s="25"/>
    </row>
    <row r="489" spans="1:26" ht="15.75" customHeight="1" x14ac:dyDescent="0.25">
      <c r="A489" s="25"/>
      <c r="B489" s="25"/>
      <c r="C489" s="25"/>
      <c r="D489" s="25"/>
      <c r="E489" s="25"/>
      <c r="F489" s="25"/>
      <c r="G489" s="25"/>
      <c r="H489" s="25"/>
      <c r="I489" s="25"/>
      <c r="J489" s="25"/>
      <c r="K489" s="25"/>
      <c r="L489" s="25"/>
      <c r="M489" s="25"/>
      <c r="N489" s="25"/>
      <c r="O489" s="25"/>
      <c r="P489" s="25"/>
      <c r="Q489" s="25"/>
      <c r="R489" s="25"/>
      <c r="S489" s="25"/>
      <c r="T489" s="25"/>
      <c r="U489" s="25"/>
      <c r="V489" s="25"/>
      <c r="W489" s="25"/>
      <c r="X489" s="25"/>
      <c r="Y489" s="25"/>
      <c r="Z489" s="25"/>
    </row>
    <row r="490" spans="1:26" ht="15.75" customHeight="1" x14ac:dyDescent="0.25">
      <c r="A490" s="25"/>
      <c r="B490" s="25"/>
      <c r="C490" s="25"/>
      <c r="D490" s="25"/>
      <c r="E490" s="25"/>
      <c r="F490" s="25"/>
      <c r="G490" s="25"/>
      <c r="H490" s="25"/>
      <c r="I490" s="25"/>
      <c r="J490" s="25"/>
      <c r="K490" s="25"/>
      <c r="L490" s="25"/>
      <c r="M490" s="25"/>
      <c r="N490" s="25"/>
      <c r="O490" s="25"/>
      <c r="P490" s="25"/>
      <c r="Q490" s="25"/>
      <c r="R490" s="25"/>
      <c r="S490" s="25"/>
      <c r="T490" s="25"/>
      <c r="U490" s="25"/>
      <c r="V490" s="25"/>
      <c r="W490" s="25"/>
      <c r="X490" s="25"/>
      <c r="Y490" s="25"/>
      <c r="Z490" s="25"/>
    </row>
    <row r="491" spans="1:26" ht="15.75" customHeight="1" x14ac:dyDescent="0.25">
      <c r="A491" s="25"/>
      <c r="B491" s="25"/>
      <c r="C491" s="25"/>
      <c r="D491" s="25"/>
      <c r="E491" s="25"/>
      <c r="F491" s="25"/>
      <c r="G491" s="25"/>
      <c r="H491" s="25"/>
      <c r="I491" s="25"/>
      <c r="J491" s="25"/>
      <c r="K491" s="25"/>
      <c r="L491" s="25"/>
      <c r="M491" s="25"/>
      <c r="N491" s="25"/>
      <c r="O491" s="25"/>
      <c r="P491" s="25"/>
      <c r="Q491" s="25"/>
      <c r="R491" s="25"/>
      <c r="S491" s="25"/>
      <c r="T491" s="25"/>
      <c r="U491" s="25"/>
      <c r="V491" s="25"/>
      <c r="W491" s="25"/>
      <c r="X491" s="25"/>
      <c r="Y491" s="25"/>
      <c r="Z491" s="25"/>
    </row>
    <row r="492" spans="1:26" ht="15.75" customHeight="1" x14ac:dyDescent="0.25">
      <c r="A492" s="25"/>
      <c r="B492" s="25"/>
      <c r="C492" s="25"/>
      <c r="D492" s="25"/>
      <c r="E492" s="25"/>
      <c r="F492" s="25"/>
      <c r="G492" s="25"/>
      <c r="H492" s="25"/>
      <c r="I492" s="25"/>
      <c r="J492" s="25"/>
      <c r="K492" s="25"/>
      <c r="L492" s="25"/>
      <c r="M492" s="25"/>
      <c r="N492" s="25"/>
      <c r="O492" s="25"/>
      <c r="P492" s="25"/>
      <c r="Q492" s="25"/>
      <c r="R492" s="25"/>
      <c r="S492" s="25"/>
      <c r="T492" s="25"/>
      <c r="U492" s="25"/>
      <c r="V492" s="25"/>
      <c r="W492" s="25"/>
      <c r="X492" s="25"/>
      <c r="Y492" s="25"/>
      <c r="Z492" s="25"/>
    </row>
    <row r="493" spans="1:26" ht="15.75" customHeight="1" x14ac:dyDescent="0.25">
      <c r="A493" s="25"/>
      <c r="B493" s="25"/>
      <c r="C493" s="25"/>
      <c r="D493" s="25"/>
      <c r="E493" s="25"/>
      <c r="F493" s="25"/>
      <c r="G493" s="25"/>
      <c r="H493" s="25"/>
      <c r="I493" s="25"/>
      <c r="J493" s="25"/>
      <c r="K493" s="25"/>
      <c r="L493" s="25"/>
      <c r="M493" s="25"/>
      <c r="N493" s="25"/>
      <c r="O493" s="25"/>
      <c r="P493" s="25"/>
      <c r="Q493" s="25"/>
      <c r="R493" s="25"/>
      <c r="S493" s="25"/>
      <c r="T493" s="25"/>
      <c r="U493" s="25"/>
      <c r="V493" s="25"/>
      <c r="W493" s="25"/>
      <c r="X493" s="25"/>
      <c r="Y493" s="25"/>
      <c r="Z493" s="25"/>
    </row>
    <row r="494" spans="1:26" ht="15.75" customHeight="1" x14ac:dyDescent="0.25">
      <c r="A494" s="25"/>
      <c r="B494" s="25"/>
      <c r="C494" s="25"/>
      <c r="D494" s="25"/>
      <c r="E494" s="25"/>
      <c r="F494" s="25"/>
      <c r="G494" s="25"/>
      <c r="H494" s="25"/>
      <c r="I494" s="25"/>
      <c r="J494" s="25"/>
      <c r="K494" s="25"/>
      <c r="L494" s="25"/>
      <c r="M494" s="25"/>
      <c r="N494" s="25"/>
      <c r="O494" s="25"/>
      <c r="P494" s="25"/>
      <c r="Q494" s="25"/>
      <c r="R494" s="25"/>
      <c r="S494" s="25"/>
      <c r="T494" s="25"/>
      <c r="U494" s="25"/>
      <c r="V494" s="25"/>
      <c r="W494" s="25"/>
      <c r="X494" s="25"/>
      <c r="Y494" s="25"/>
      <c r="Z494" s="25"/>
    </row>
    <row r="495" spans="1:26" ht="15.75" customHeight="1" x14ac:dyDescent="0.25">
      <c r="A495" s="25"/>
      <c r="B495" s="25"/>
      <c r="C495" s="25"/>
      <c r="D495" s="25"/>
      <c r="E495" s="25"/>
      <c r="F495" s="25"/>
      <c r="G495" s="25"/>
      <c r="H495" s="25"/>
      <c r="I495" s="25"/>
      <c r="J495" s="25"/>
      <c r="K495" s="25"/>
      <c r="L495" s="25"/>
      <c r="M495" s="25"/>
      <c r="N495" s="25"/>
      <c r="O495" s="25"/>
      <c r="P495" s="25"/>
      <c r="Q495" s="25"/>
      <c r="R495" s="25"/>
      <c r="S495" s="25"/>
      <c r="T495" s="25"/>
      <c r="U495" s="25"/>
      <c r="V495" s="25"/>
      <c r="W495" s="25"/>
      <c r="X495" s="25"/>
      <c r="Y495" s="25"/>
      <c r="Z495" s="25"/>
    </row>
    <row r="496" spans="1:26" ht="15.75" customHeight="1" x14ac:dyDescent="0.25">
      <c r="A496" s="25"/>
      <c r="B496" s="25"/>
      <c r="C496" s="25"/>
      <c r="D496" s="25"/>
      <c r="E496" s="25"/>
      <c r="F496" s="25"/>
      <c r="G496" s="25"/>
      <c r="H496" s="25"/>
      <c r="I496" s="25"/>
      <c r="J496" s="25"/>
      <c r="K496" s="25"/>
      <c r="L496" s="25"/>
      <c r="M496" s="25"/>
      <c r="N496" s="25"/>
      <c r="O496" s="25"/>
      <c r="P496" s="25"/>
      <c r="Q496" s="25"/>
      <c r="R496" s="25"/>
      <c r="S496" s="25"/>
      <c r="T496" s="25"/>
      <c r="U496" s="25"/>
      <c r="V496" s="25"/>
      <c r="W496" s="25"/>
      <c r="X496" s="25"/>
      <c r="Y496" s="25"/>
      <c r="Z496" s="25"/>
    </row>
    <row r="497" spans="1:26" ht="15.75" customHeight="1" x14ac:dyDescent="0.25">
      <c r="A497" s="25"/>
      <c r="B497" s="25"/>
      <c r="C497" s="25"/>
      <c r="D497" s="25"/>
      <c r="E497" s="25"/>
      <c r="F497" s="25"/>
      <c r="G497" s="25"/>
      <c r="H497" s="25"/>
      <c r="I497" s="25"/>
      <c r="J497" s="25"/>
      <c r="K497" s="25"/>
      <c r="L497" s="25"/>
      <c r="M497" s="25"/>
      <c r="N497" s="25"/>
      <c r="O497" s="25"/>
      <c r="P497" s="25"/>
      <c r="Q497" s="25"/>
      <c r="R497" s="25"/>
      <c r="S497" s="25"/>
      <c r="T497" s="25"/>
      <c r="U497" s="25"/>
      <c r="V497" s="25"/>
      <c r="W497" s="25"/>
      <c r="X497" s="25"/>
      <c r="Y497" s="25"/>
      <c r="Z497" s="25"/>
    </row>
    <row r="498" spans="1:26" ht="15.75" customHeight="1" x14ac:dyDescent="0.25">
      <c r="A498" s="25"/>
      <c r="B498" s="25"/>
      <c r="C498" s="25"/>
      <c r="D498" s="25"/>
      <c r="E498" s="25"/>
      <c r="F498" s="25"/>
      <c r="G498" s="25"/>
      <c r="H498" s="25"/>
      <c r="I498" s="25"/>
      <c r="J498" s="25"/>
      <c r="K498" s="25"/>
      <c r="L498" s="25"/>
      <c r="M498" s="25"/>
      <c r="N498" s="25"/>
      <c r="O498" s="25"/>
      <c r="P498" s="25"/>
      <c r="Q498" s="25"/>
      <c r="R498" s="25"/>
      <c r="S498" s="25"/>
      <c r="T498" s="25"/>
      <c r="U498" s="25"/>
      <c r="V498" s="25"/>
      <c r="W498" s="25"/>
      <c r="X498" s="25"/>
      <c r="Y498" s="25"/>
      <c r="Z498" s="25"/>
    </row>
    <row r="499" spans="1:26" ht="15.75" customHeight="1" x14ac:dyDescent="0.25">
      <c r="A499" s="25"/>
      <c r="B499" s="25"/>
      <c r="C499" s="25"/>
      <c r="D499" s="25"/>
      <c r="E499" s="25"/>
      <c r="F499" s="25"/>
      <c r="G499" s="25"/>
      <c r="H499" s="25"/>
      <c r="I499" s="25"/>
      <c r="J499" s="25"/>
      <c r="K499" s="25"/>
      <c r="L499" s="25"/>
      <c r="M499" s="25"/>
      <c r="N499" s="25"/>
      <c r="O499" s="25"/>
      <c r="P499" s="25"/>
      <c r="Q499" s="25"/>
      <c r="R499" s="25"/>
      <c r="S499" s="25"/>
      <c r="T499" s="25"/>
      <c r="U499" s="25"/>
      <c r="V499" s="25"/>
      <c r="W499" s="25"/>
      <c r="X499" s="25"/>
      <c r="Y499" s="25"/>
      <c r="Z499" s="25"/>
    </row>
    <row r="500" spans="1:26" ht="15.75" customHeight="1" x14ac:dyDescent="0.25">
      <c r="A500" s="25"/>
      <c r="B500" s="25"/>
      <c r="C500" s="25"/>
      <c r="D500" s="25"/>
      <c r="E500" s="25"/>
      <c r="F500" s="25"/>
      <c r="G500" s="25"/>
      <c r="H500" s="25"/>
      <c r="I500" s="25"/>
      <c r="J500" s="25"/>
      <c r="K500" s="25"/>
      <c r="L500" s="25"/>
      <c r="M500" s="25"/>
      <c r="N500" s="25"/>
      <c r="O500" s="25"/>
      <c r="P500" s="25"/>
      <c r="Q500" s="25"/>
      <c r="R500" s="25"/>
      <c r="S500" s="25"/>
      <c r="T500" s="25"/>
      <c r="U500" s="25"/>
      <c r="V500" s="25"/>
      <c r="W500" s="25"/>
      <c r="X500" s="25"/>
      <c r="Y500" s="25"/>
      <c r="Z500" s="25"/>
    </row>
    <row r="501" spans="1:26" ht="15.75" customHeight="1" x14ac:dyDescent="0.25">
      <c r="A501" s="25"/>
      <c r="B501" s="25"/>
      <c r="C501" s="25"/>
      <c r="D501" s="25"/>
      <c r="E501" s="25"/>
      <c r="F501" s="25"/>
      <c r="G501" s="25"/>
      <c r="H501" s="25"/>
      <c r="I501" s="25"/>
      <c r="J501" s="25"/>
      <c r="K501" s="25"/>
      <c r="L501" s="25"/>
      <c r="M501" s="25"/>
      <c r="N501" s="25"/>
      <c r="O501" s="25"/>
      <c r="P501" s="25"/>
      <c r="Q501" s="25"/>
      <c r="R501" s="25"/>
      <c r="S501" s="25"/>
      <c r="T501" s="25"/>
      <c r="U501" s="25"/>
      <c r="V501" s="25"/>
      <c r="W501" s="25"/>
      <c r="X501" s="25"/>
      <c r="Y501" s="25"/>
      <c r="Z501" s="25"/>
    </row>
    <row r="502" spans="1:26" ht="15.75" customHeight="1" x14ac:dyDescent="0.25">
      <c r="A502" s="25"/>
      <c r="B502" s="25"/>
      <c r="C502" s="25"/>
      <c r="D502" s="25"/>
      <c r="E502" s="25"/>
      <c r="F502" s="25"/>
      <c r="G502" s="25"/>
      <c r="H502" s="25"/>
      <c r="I502" s="25"/>
      <c r="J502" s="25"/>
      <c r="K502" s="25"/>
      <c r="L502" s="25"/>
      <c r="M502" s="25"/>
      <c r="N502" s="25"/>
      <c r="O502" s="25"/>
      <c r="P502" s="25"/>
      <c r="Q502" s="25"/>
      <c r="R502" s="25"/>
      <c r="S502" s="25"/>
      <c r="T502" s="25"/>
      <c r="U502" s="25"/>
      <c r="V502" s="25"/>
      <c r="W502" s="25"/>
      <c r="X502" s="25"/>
      <c r="Y502" s="25"/>
      <c r="Z502" s="25"/>
    </row>
    <row r="503" spans="1:26" ht="15.75" customHeight="1" x14ac:dyDescent="0.25">
      <c r="A503" s="25"/>
      <c r="B503" s="25"/>
      <c r="C503" s="25"/>
      <c r="D503" s="25"/>
      <c r="E503" s="25"/>
      <c r="F503" s="25"/>
      <c r="G503" s="25"/>
      <c r="H503" s="25"/>
      <c r="I503" s="25"/>
      <c r="J503" s="25"/>
      <c r="K503" s="25"/>
      <c r="L503" s="25"/>
      <c r="M503" s="25"/>
      <c r="N503" s="25"/>
      <c r="O503" s="25"/>
      <c r="P503" s="25"/>
      <c r="Q503" s="25"/>
      <c r="R503" s="25"/>
      <c r="S503" s="25"/>
      <c r="T503" s="25"/>
      <c r="U503" s="25"/>
      <c r="V503" s="25"/>
      <c r="W503" s="25"/>
      <c r="X503" s="25"/>
      <c r="Y503" s="25"/>
      <c r="Z503" s="25"/>
    </row>
    <row r="504" spans="1:26" ht="15.75" customHeight="1" x14ac:dyDescent="0.25">
      <c r="A504" s="25"/>
      <c r="B504" s="25"/>
      <c r="C504" s="25"/>
      <c r="D504" s="25"/>
      <c r="E504" s="25"/>
      <c r="F504" s="25"/>
      <c r="G504" s="25"/>
      <c r="H504" s="25"/>
      <c r="I504" s="25"/>
      <c r="J504" s="25"/>
      <c r="K504" s="25"/>
      <c r="L504" s="25"/>
      <c r="M504" s="25"/>
      <c r="N504" s="25"/>
      <c r="O504" s="25"/>
      <c r="P504" s="25"/>
      <c r="Q504" s="25"/>
      <c r="R504" s="25"/>
      <c r="S504" s="25"/>
      <c r="T504" s="25"/>
      <c r="U504" s="25"/>
      <c r="V504" s="25"/>
      <c r="W504" s="25"/>
      <c r="X504" s="25"/>
      <c r="Y504" s="25"/>
      <c r="Z504" s="25"/>
    </row>
    <row r="505" spans="1:26" ht="15.75" customHeight="1" x14ac:dyDescent="0.25">
      <c r="A505" s="25"/>
      <c r="B505" s="25"/>
      <c r="C505" s="25"/>
      <c r="D505" s="25"/>
      <c r="E505" s="25"/>
      <c r="F505" s="25"/>
      <c r="G505" s="25"/>
      <c r="H505" s="25"/>
      <c r="I505" s="25"/>
      <c r="J505" s="25"/>
      <c r="K505" s="25"/>
      <c r="L505" s="25"/>
      <c r="M505" s="25"/>
      <c r="N505" s="25"/>
      <c r="O505" s="25"/>
      <c r="P505" s="25"/>
      <c r="Q505" s="25"/>
      <c r="R505" s="25"/>
      <c r="S505" s="25"/>
      <c r="T505" s="25"/>
      <c r="U505" s="25"/>
      <c r="V505" s="25"/>
      <c r="W505" s="25"/>
      <c r="X505" s="25"/>
      <c r="Y505" s="25"/>
      <c r="Z505" s="25"/>
    </row>
    <row r="506" spans="1:26" ht="15.75" customHeight="1" x14ac:dyDescent="0.25">
      <c r="A506" s="25"/>
      <c r="B506" s="25"/>
      <c r="C506" s="25"/>
      <c r="D506" s="25"/>
      <c r="E506" s="25"/>
      <c r="F506" s="25"/>
      <c r="G506" s="25"/>
      <c r="H506" s="25"/>
      <c r="I506" s="25"/>
      <c r="J506" s="25"/>
      <c r="K506" s="25"/>
      <c r="L506" s="25"/>
      <c r="M506" s="25"/>
      <c r="N506" s="25"/>
      <c r="O506" s="25"/>
      <c r="P506" s="25"/>
      <c r="Q506" s="25"/>
      <c r="R506" s="25"/>
      <c r="S506" s="25"/>
      <c r="T506" s="25"/>
      <c r="U506" s="25"/>
      <c r="V506" s="25"/>
      <c r="W506" s="25"/>
      <c r="X506" s="25"/>
      <c r="Y506" s="25"/>
      <c r="Z506" s="25"/>
    </row>
    <row r="507" spans="1:26" ht="15.75" customHeight="1" x14ac:dyDescent="0.25">
      <c r="A507" s="25"/>
      <c r="B507" s="25"/>
      <c r="C507" s="25"/>
      <c r="D507" s="25"/>
      <c r="E507" s="25"/>
      <c r="F507" s="25"/>
      <c r="G507" s="25"/>
      <c r="H507" s="25"/>
      <c r="I507" s="25"/>
      <c r="J507" s="25"/>
      <c r="K507" s="25"/>
      <c r="L507" s="25"/>
      <c r="M507" s="25"/>
      <c r="N507" s="25"/>
      <c r="O507" s="25"/>
      <c r="P507" s="25"/>
      <c r="Q507" s="25"/>
      <c r="R507" s="25"/>
      <c r="S507" s="25"/>
      <c r="T507" s="25"/>
      <c r="U507" s="25"/>
      <c r="V507" s="25"/>
      <c r="W507" s="25"/>
      <c r="X507" s="25"/>
      <c r="Y507" s="25"/>
      <c r="Z507" s="25"/>
    </row>
    <row r="508" spans="1:26" ht="15.75" customHeight="1" x14ac:dyDescent="0.25">
      <c r="A508" s="25"/>
      <c r="B508" s="25"/>
      <c r="C508" s="25"/>
      <c r="D508" s="25"/>
      <c r="E508" s="25"/>
      <c r="F508" s="25"/>
      <c r="G508" s="25"/>
      <c r="H508" s="25"/>
      <c r="I508" s="25"/>
      <c r="J508" s="25"/>
      <c r="K508" s="25"/>
      <c r="L508" s="25"/>
      <c r="M508" s="25"/>
      <c r="N508" s="25"/>
      <c r="O508" s="25"/>
      <c r="P508" s="25"/>
      <c r="Q508" s="25"/>
      <c r="R508" s="25"/>
      <c r="S508" s="25"/>
      <c r="T508" s="25"/>
      <c r="U508" s="25"/>
      <c r="V508" s="25"/>
      <c r="W508" s="25"/>
      <c r="X508" s="25"/>
      <c r="Y508" s="25"/>
      <c r="Z508" s="25"/>
    </row>
    <row r="509" spans="1:26" ht="15.75" customHeight="1" x14ac:dyDescent="0.25">
      <c r="A509" s="25"/>
      <c r="B509" s="25"/>
      <c r="C509" s="25"/>
      <c r="D509" s="25"/>
      <c r="E509" s="25"/>
      <c r="F509" s="25"/>
      <c r="G509" s="25"/>
      <c r="H509" s="25"/>
      <c r="I509" s="25"/>
      <c r="J509" s="25"/>
      <c r="K509" s="25"/>
      <c r="L509" s="25"/>
      <c r="M509" s="25"/>
      <c r="N509" s="25"/>
      <c r="O509" s="25"/>
      <c r="P509" s="25"/>
      <c r="Q509" s="25"/>
      <c r="R509" s="25"/>
      <c r="S509" s="25"/>
      <c r="T509" s="25"/>
      <c r="U509" s="25"/>
      <c r="V509" s="25"/>
      <c r="W509" s="25"/>
      <c r="X509" s="25"/>
      <c r="Y509" s="25"/>
      <c r="Z509" s="25"/>
    </row>
    <row r="510" spans="1:26" ht="15.75" customHeight="1" x14ac:dyDescent="0.25">
      <c r="A510" s="25"/>
      <c r="B510" s="25"/>
      <c r="C510" s="25"/>
      <c r="D510" s="25"/>
      <c r="E510" s="25"/>
      <c r="F510" s="25"/>
      <c r="G510" s="25"/>
      <c r="H510" s="25"/>
      <c r="I510" s="25"/>
      <c r="J510" s="25"/>
      <c r="K510" s="25"/>
      <c r="L510" s="25"/>
      <c r="M510" s="25"/>
      <c r="N510" s="25"/>
      <c r="O510" s="25"/>
      <c r="P510" s="25"/>
      <c r="Q510" s="25"/>
      <c r="R510" s="25"/>
      <c r="S510" s="25"/>
      <c r="T510" s="25"/>
      <c r="U510" s="25"/>
      <c r="V510" s="25"/>
      <c r="W510" s="25"/>
      <c r="X510" s="25"/>
      <c r="Y510" s="25"/>
      <c r="Z510" s="25"/>
    </row>
    <row r="511" spans="1:26" ht="15.75" customHeight="1" x14ac:dyDescent="0.25">
      <c r="A511" s="25"/>
      <c r="B511" s="25"/>
      <c r="C511" s="25"/>
      <c r="D511" s="25"/>
      <c r="E511" s="25"/>
      <c r="F511" s="25"/>
      <c r="G511" s="25"/>
      <c r="H511" s="25"/>
      <c r="I511" s="25"/>
      <c r="J511" s="25"/>
      <c r="K511" s="25"/>
      <c r="L511" s="25"/>
      <c r="M511" s="25"/>
      <c r="N511" s="25"/>
      <c r="O511" s="25"/>
      <c r="P511" s="25"/>
      <c r="Q511" s="25"/>
      <c r="R511" s="25"/>
      <c r="S511" s="25"/>
      <c r="T511" s="25"/>
      <c r="U511" s="25"/>
      <c r="V511" s="25"/>
      <c r="W511" s="25"/>
      <c r="X511" s="25"/>
      <c r="Y511" s="25"/>
      <c r="Z511" s="25"/>
    </row>
    <row r="512" spans="1:26" ht="15.75" customHeight="1" x14ac:dyDescent="0.25">
      <c r="A512" s="25"/>
      <c r="B512" s="25"/>
      <c r="C512" s="25"/>
      <c r="D512" s="25"/>
      <c r="E512" s="25"/>
      <c r="F512" s="25"/>
      <c r="G512" s="25"/>
      <c r="H512" s="25"/>
      <c r="I512" s="25"/>
      <c r="J512" s="25"/>
      <c r="K512" s="25"/>
      <c r="L512" s="25"/>
      <c r="M512" s="25"/>
      <c r="N512" s="25"/>
      <c r="O512" s="25"/>
      <c r="P512" s="25"/>
      <c r="Q512" s="25"/>
      <c r="R512" s="25"/>
      <c r="S512" s="25"/>
      <c r="T512" s="25"/>
      <c r="U512" s="25"/>
      <c r="V512" s="25"/>
      <c r="W512" s="25"/>
      <c r="X512" s="25"/>
      <c r="Y512" s="25"/>
      <c r="Z512" s="25"/>
    </row>
    <row r="513" spans="1:26" ht="15.75" customHeight="1" x14ac:dyDescent="0.25">
      <c r="A513" s="25"/>
      <c r="B513" s="25"/>
      <c r="C513" s="25"/>
      <c r="D513" s="25"/>
      <c r="E513" s="25"/>
      <c r="F513" s="25"/>
      <c r="G513" s="25"/>
      <c r="H513" s="25"/>
      <c r="I513" s="25"/>
      <c r="J513" s="25"/>
      <c r="K513" s="25"/>
      <c r="L513" s="25"/>
      <c r="M513" s="25"/>
      <c r="N513" s="25"/>
      <c r="O513" s="25"/>
      <c r="P513" s="25"/>
      <c r="Q513" s="25"/>
      <c r="R513" s="25"/>
      <c r="S513" s="25"/>
      <c r="T513" s="25"/>
      <c r="U513" s="25"/>
      <c r="V513" s="25"/>
      <c r="W513" s="25"/>
      <c r="X513" s="25"/>
      <c r="Y513" s="25"/>
      <c r="Z513" s="25"/>
    </row>
    <row r="514" spans="1:26" ht="15.75" customHeight="1" x14ac:dyDescent="0.25">
      <c r="A514" s="25"/>
      <c r="B514" s="25"/>
      <c r="C514" s="25"/>
      <c r="D514" s="25"/>
      <c r="E514" s="25"/>
      <c r="F514" s="25"/>
      <c r="G514" s="25"/>
      <c r="H514" s="25"/>
      <c r="I514" s="25"/>
      <c r="J514" s="25"/>
      <c r="K514" s="25"/>
      <c r="L514" s="25"/>
      <c r="M514" s="25"/>
      <c r="N514" s="25"/>
      <c r="O514" s="25"/>
      <c r="P514" s="25"/>
      <c r="Q514" s="25"/>
      <c r="R514" s="25"/>
      <c r="S514" s="25"/>
      <c r="T514" s="25"/>
      <c r="U514" s="25"/>
      <c r="V514" s="25"/>
      <c r="W514" s="25"/>
      <c r="X514" s="25"/>
      <c r="Y514" s="25"/>
      <c r="Z514" s="25"/>
    </row>
    <row r="515" spans="1:26" ht="15.75" customHeight="1" x14ac:dyDescent="0.25">
      <c r="A515" s="25"/>
      <c r="B515" s="25"/>
      <c r="C515" s="25"/>
      <c r="D515" s="25"/>
      <c r="E515" s="25"/>
      <c r="F515" s="25"/>
      <c r="G515" s="25"/>
      <c r="H515" s="25"/>
      <c r="I515" s="25"/>
      <c r="J515" s="25"/>
      <c r="K515" s="25"/>
      <c r="L515" s="25"/>
      <c r="M515" s="25"/>
      <c r="N515" s="25"/>
      <c r="O515" s="25"/>
      <c r="P515" s="25"/>
      <c r="Q515" s="25"/>
      <c r="R515" s="25"/>
      <c r="S515" s="25"/>
      <c r="T515" s="25"/>
      <c r="U515" s="25"/>
      <c r="V515" s="25"/>
      <c r="W515" s="25"/>
      <c r="X515" s="25"/>
      <c r="Y515" s="25"/>
      <c r="Z515" s="25"/>
    </row>
    <row r="516" spans="1:26" ht="15.75" customHeight="1" x14ac:dyDescent="0.25">
      <c r="A516" s="25"/>
      <c r="B516" s="25"/>
      <c r="C516" s="25"/>
      <c r="D516" s="25"/>
      <c r="E516" s="25"/>
      <c r="F516" s="25"/>
      <c r="G516" s="25"/>
      <c r="H516" s="25"/>
      <c r="I516" s="25"/>
      <c r="J516" s="25"/>
      <c r="K516" s="25"/>
      <c r="L516" s="25"/>
      <c r="M516" s="25"/>
      <c r="N516" s="25"/>
      <c r="O516" s="25"/>
      <c r="P516" s="25"/>
      <c r="Q516" s="25"/>
      <c r="R516" s="25"/>
      <c r="S516" s="25"/>
      <c r="T516" s="25"/>
      <c r="U516" s="25"/>
      <c r="V516" s="25"/>
      <c r="W516" s="25"/>
      <c r="X516" s="25"/>
      <c r="Y516" s="25"/>
      <c r="Z516" s="25"/>
    </row>
    <row r="517" spans="1:26" ht="15.75" customHeight="1" x14ac:dyDescent="0.25">
      <c r="A517" s="25"/>
      <c r="B517" s="25"/>
      <c r="C517" s="25"/>
      <c r="D517" s="25"/>
      <c r="E517" s="25"/>
      <c r="F517" s="25"/>
      <c r="G517" s="25"/>
      <c r="H517" s="25"/>
      <c r="I517" s="25"/>
      <c r="J517" s="25"/>
      <c r="K517" s="25"/>
      <c r="L517" s="25"/>
      <c r="M517" s="25"/>
      <c r="N517" s="25"/>
      <c r="O517" s="25"/>
      <c r="P517" s="25"/>
      <c r="Q517" s="25"/>
      <c r="R517" s="25"/>
      <c r="S517" s="25"/>
      <c r="T517" s="25"/>
      <c r="U517" s="25"/>
      <c r="V517" s="25"/>
      <c r="W517" s="25"/>
      <c r="X517" s="25"/>
      <c r="Y517" s="25"/>
      <c r="Z517" s="25"/>
    </row>
    <row r="518" spans="1:26" ht="15.75" customHeight="1" x14ac:dyDescent="0.25">
      <c r="A518" s="25"/>
      <c r="B518" s="25"/>
      <c r="C518" s="25"/>
      <c r="D518" s="25"/>
      <c r="E518" s="25"/>
      <c r="F518" s="25"/>
      <c r="G518" s="25"/>
      <c r="H518" s="25"/>
      <c r="I518" s="25"/>
      <c r="J518" s="25"/>
      <c r="K518" s="25"/>
      <c r="L518" s="25"/>
      <c r="M518" s="25"/>
      <c r="N518" s="25"/>
      <c r="O518" s="25"/>
      <c r="P518" s="25"/>
      <c r="Q518" s="25"/>
      <c r="R518" s="25"/>
      <c r="S518" s="25"/>
      <c r="T518" s="25"/>
      <c r="U518" s="25"/>
      <c r="V518" s="25"/>
      <c r="W518" s="25"/>
      <c r="X518" s="25"/>
      <c r="Y518" s="25"/>
      <c r="Z518" s="25"/>
    </row>
    <row r="519" spans="1:26" ht="15.75" customHeight="1" x14ac:dyDescent="0.25">
      <c r="A519" s="25"/>
      <c r="B519" s="25"/>
      <c r="C519" s="25"/>
      <c r="D519" s="25"/>
      <c r="E519" s="25"/>
      <c r="F519" s="25"/>
      <c r="G519" s="25"/>
      <c r="H519" s="25"/>
      <c r="I519" s="25"/>
      <c r="J519" s="25"/>
      <c r="K519" s="25"/>
      <c r="L519" s="25"/>
      <c r="M519" s="25"/>
      <c r="N519" s="25"/>
      <c r="O519" s="25"/>
      <c r="P519" s="25"/>
      <c r="Q519" s="25"/>
      <c r="R519" s="25"/>
      <c r="S519" s="25"/>
      <c r="T519" s="25"/>
      <c r="U519" s="25"/>
      <c r="V519" s="25"/>
      <c r="W519" s="25"/>
      <c r="X519" s="25"/>
      <c r="Y519" s="25"/>
      <c r="Z519" s="25"/>
    </row>
    <row r="520" spans="1:26" ht="15.75" customHeight="1" x14ac:dyDescent="0.25">
      <c r="A520" s="25"/>
      <c r="B520" s="25"/>
      <c r="C520" s="25"/>
      <c r="D520" s="25"/>
      <c r="E520" s="25"/>
      <c r="F520" s="25"/>
      <c r="G520" s="25"/>
      <c r="H520" s="25"/>
      <c r="I520" s="25"/>
      <c r="J520" s="25"/>
      <c r="K520" s="25"/>
      <c r="L520" s="25"/>
      <c r="M520" s="25"/>
      <c r="N520" s="25"/>
      <c r="O520" s="25"/>
      <c r="P520" s="25"/>
      <c r="Q520" s="25"/>
      <c r="R520" s="25"/>
      <c r="S520" s="25"/>
      <c r="T520" s="25"/>
      <c r="U520" s="25"/>
      <c r="V520" s="25"/>
      <c r="W520" s="25"/>
      <c r="X520" s="25"/>
      <c r="Y520" s="25"/>
      <c r="Z520" s="25"/>
    </row>
    <row r="521" spans="1:26" ht="15.75" customHeight="1" x14ac:dyDescent="0.25">
      <c r="A521" s="25"/>
      <c r="B521" s="25"/>
      <c r="C521" s="25"/>
      <c r="D521" s="25"/>
      <c r="E521" s="25"/>
      <c r="F521" s="25"/>
      <c r="G521" s="25"/>
      <c r="H521" s="25"/>
      <c r="I521" s="25"/>
      <c r="J521" s="25"/>
      <c r="K521" s="25"/>
      <c r="L521" s="25"/>
      <c r="M521" s="25"/>
      <c r="N521" s="25"/>
      <c r="O521" s="25"/>
      <c r="P521" s="25"/>
      <c r="Q521" s="25"/>
      <c r="R521" s="25"/>
      <c r="S521" s="25"/>
      <c r="T521" s="25"/>
      <c r="U521" s="25"/>
      <c r="V521" s="25"/>
      <c r="W521" s="25"/>
      <c r="X521" s="25"/>
      <c r="Y521" s="25"/>
      <c r="Z521" s="25"/>
    </row>
    <row r="522" spans="1:26" ht="15.75" customHeight="1" x14ac:dyDescent="0.25">
      <c r="A522" s="25"/>
      <c r="B522" s="25"/>
      <c r="C522" s="25"/>
      <c r="D522" s="25"/>
      <c r="E522" s="25"/>
      <c r="F522" s="25"/>
      <c r="G522" s="25"/>
      <c r="H522" s="25"/>
      <c r="I522" s="25"/>
      <c r="J522" s="25"/>
      <c r="K522" s="25"/>
      <c r="L522" s="25"/>
      <c r="M522" s="25"/>
      <c r="N522" s="25"/>
      <c r="O522" s="25"/>
      <c r="P522" s="25"/>
      <c r="Q522" s="25"/>
      <c r="R522" s="25"/>
      <c r="S522" s="25"/>
      <c r="T522" s="25"/>
      <c r="U522" s="25"/>
      <c r="V522" s="25"/>
      <c r="W522" s="25"/>
      <c r="X522" s="25"/>
      <c r="Y522" s="25"/>
      <c r="Z522" s="25"/>
    </row>
    <row r="523" spans="1:26" ht="15.75" customHeight="1" x14ac:dyDescent="0.25">
      <c r="A523" s="25"/>
      <c r="B523" s="25"/>
      <c r="C523" s="25"/>
      <c r="D523" s="25"/>
      <c r="E523" s="25"/>
      <c r="F523" s="25"/>
      <c r="G523" s="25"/>
      <c r="H523" s="25"/>
      <c r="I523" s="25"/>
      <c r="J523" s="25"/>
      <c r="K523" s="25"/>
      <c r="L523" s="25"/>
      <c r="M523" s="25"/>
      <c r="N523" s="25"/>
      <c r="O523" s="25"/>
      <c r="P523" s="25"/>
      <c r="Q523" s="25"/>
      <c r="R523" s="25"/>
      <c r="S523" s="25"/>
      <c r="T523" s="25"/>
      <c r="U523" s="25"/>
      <c r="V523" s="25"/>
      <c r="W523" s="25"/>
      <c r="X523" s="25"/>
      <c r="Y523" s="25"/>
      <c r="Z523" s="25"/>
    </row>
    <row r="524" spans="1:26" ht="15.75" customHeight="1" x14ac:dyDescent="0.25">
      <c r="A524" s="25"/>
      <c r="B524" s="25"/>
      <c r="C524" s="25"/>
      <c r="D524" s="25"/>
      <c r="E524" s="25"/>
      <c r="F524" s="25"/>
      <c r="G524" s="25"/>
      <c r="H524" s="25"/>
      <c r="I524" s="25"/>
      <c r="J524" s="25"/>
      <c r="K524" s="25"/>
      <c r="L524" s="25"/>
      <c r="M524" s="25"/>
      <c r="N524" s="25"/>
      <c r="O524" s="25"/>
      <c r="P524" s="25"/>
      <c r="Q524" s="25"/>
      <c r="R524" s="25"/>
      <c r="S524" s="25"/>
      <c r="T524" s="25"/>
      <c r="U524" s="25"/>
      <c r="V524" s="25"/>
      <c r="W524" s="25"/>
      <c r="X524" s="25"/>
      <c r="Y524" s="25"/>
      <c r="Z524" s="25"/>
    </row>
    <row r="525" spans="1:26" ht="15.75" customHeight="1" x14ac:dyDescent="0.25">
      <c r="A525" s="25"/>
      <c r="B525" s="25"/>
      <c r="C525" s="25"/>
      <c r="D525" s="25"/>
      <c r="E525" s="25"/>
      <c r="F525" s="25"/>
      <c r="G525" s="25"/>
      <c r="H525" s="25"/>
      <c r="I525" s="25"/>
      <c r="J525" s="25"/>
      <c r="K525" s="25"/>
      <c r="L525" s="25"/>
      <c r="M525" s="25"/>
      <c r="N525" s="25"/>
      <c r="O525" s="25"/>
      <c r="P525" s="25"/>
      <c r="Q525" s="25"/>
      <c r="R525" s="25"/>
      <c r="S525" s="25"/>
      <c r="T525" s="25"/>
      <c r="U525" s="25"/>
      <c r="V525" s="25"/>
      <c r="W525" s="25"/>
      <c r="X525" s="25"/>
      <c r="Y525" s="25"/>
      <c r="Z525" s="25"/>
    </row>
    <row r="526" spans="1:26" ht="15.75" customHeight="1" x14ac:dyDescent="0.25">
      <c r="A526" s="25"/>
      <c r="B526" s="25"/>
      <c r="C526" s="25"/>
      <c r="D526" s="25"/>
      <c r="E526" s="25"/>
      <c r="F526" s="25"/>
      <c r="G526" s="25"/>
      <c r="H526" s="25"/>
      <c r="I526" s="25"/>
      <c r="J526" s="25"/>
      <c r="K526" s="25"/>
      <c r="L526" s="25"/>
      <c r="M526" s="25"/>
      <c r="N526" s="25"/>
      <c r="O526" s="25"/>
      <c r="P526" s="25"/>
      <c r="Q526" s="25"/>
      <c r="R526" s="25"/>
      <c r="S526" s="25"/>
      <c r="T526" s="25"/>
      <c r="U526" s="25"/>
      <c r="V526" s="25"/>
      <c r="W526" s="25"/>
      <c r="X526" s="25"/>
      <c r="Y526" s="25"/>
      <c r="Z526" s="25"/>
    </row>
    <row r="527" spans="1:26" ht="15.75" customHeight="1" x14ac:dyDescent="0.25">
      <c r="A527" s="25"/>
      <c r="B527" s="25"/>
      <c r="C527" s="25"/>
      <c r="D527" s="25"/>
      <c r="E527" s="25"/>
      <c r="F527" s="25"/>
      <c r="G527" s="25"/>
      <c r="H527" s="25"/>
      <c r="I527" s="25"/>
      <c r="J527" s="25"/>
      <c r="K527" s="25"/>
      <c r="L527" s="25"/>
      <c r="M527" s="25"/>
      <c r="N527" s="25"/>
      <c r="O527" s="25"/>
      <c r="P527" s="25"/>
      <c r="Q527" s="25"/>
      <c r="R527" s="25"/>
      <c r="S527" s="25"/>
      <c r="T527" s="25"/>
      <c r="U527" s="25"/>
      <c r="V527" s="25"/>
      <c r="W527" s="25"/>
      <c r="X527" s="25"/>
      <c r="Y527" s="25"/>
      <c r="Z527" s="25"/>
    </row>
    <row r="528" spans="1:26" ht="15.75" customHeight="1" x14ac:dyDescent="0.25">
      <c r="A528" s="25"/>
      <c r="B528" s="25"/>
      <c r="C528" s="25"/>
      <c r="D528" s="25"/>
      <c r="E528" s="25"/>
      <c r="F528" s="25"/>
      <c r="G528" s="25"/>
      <c r="H528" s="25"/>
      <c r="I528" s="25"/>
      <c r="J528" s="25"/>
      <c r="K528" s="25"/>
      <c r="L528" s="25"/>
      <c r="M528" s="25"/>
      <c r="N528" s="25"/>
      <c r="O528" s="25"/>
      <c r="P528" s="25"/>
      <c r="Q528" s="25"/>
      <c r="R528" s="25"/>
      <c r="S528" s="25"/>
      <c r="T528" s="25"/>
      <c r="U528" s="25"/>
      <c r="V528" s="25"/>
      <c r="W528" s="25"/>
      <c r="X528" s="25"/>
      <c r="Y528" s="25"/>
      <c r="Z528" s="25"/>
    </row>
    <row r="529" spans="1:26" ht="15.75" customHeight="1" x14ac:dyDescent="0.25">
      <c r="A529" s="25"/>
      <c r="B529" s="25"/>
      <c r="C529" s="25"/>
      <c r="D529" s="25"/>
      <c r="E529" s="25"/>
      <c r="F529" s="25"/>
      <c r="G529" s="25"/>
      <c r="H529" s="25"/>
      <c r="I529" s="25"/>
      <c r="J529" s="25"/>
      <c r="K529" s="25"/>
      <c r="L529" s="25"/>
      <c r="M529" s="25"/>
      <c r="N529" s="25"/>
      <c r="O529" s="25"/>
      <c r="P529" s="25"/>
      <c r="Q529" s="25"/>
      <c r="R529" s="25"/>
      <c r="S529" s="25"/>
      <c r="T529" s="25"/>
      <c r="U529" s="25"/>
      <c r="V529" s="25"/>
      <c r="W529" s="25"/>
      <c r="X529" s="25"/>
      <c r="Y529" s="25"/>
      <c r="Z529" s="25"/>
    </row>
    <row r="530" spans="1:26" ht="15.75" customHeight="1" x14ac:dyDescent="0.25">
      <c r="A530" s="25"/>
      <c r="B530" s="25"/>
      <c r="C530" s="25"/>
      <c r="D530" s="25"/>
      <c r="E530" s="25"/>
      <c r="F530" s="25"/>
      <c r="G530" s="25"/>
      <c r="H530" s="25"/>
      <c r="I530" s="25"/>
      <c r="J530" s="25"/>
      <c r="K530" s="25"/>
      <c r="L530" s="25"/>
      <c r="M530" s="25"/>
      <c r="N530" s="25"/>
      <c r="O530" s="25"/>
      <c r="P530" s="25"/>
      <c r="Q530" s="25"/>
      <c r="R530" s="25"/>
      <c r="S530" s="25"/>
      <c r="T530" s="25"/>
      <c r="U530" s="25"/>
      <c r="V530" s="25"/>
      <c r="W530" s="25"/>
      <c r="X530" s="25"/>
      <c r="Y530" s="25"/>
      <c r="Z530" s="25"/>
    </row>
    <row r="531" spans="1:26" ht="15.75" customHeight="1" x14ac:dyDescent="0.25">
      <c r="A531" s="25"/>
      <c r="B531" s="25"/>
      <c r="C531" s="25"/>
      <c r="D531" s="25"/>
      <c r="E531" s="25"/>
      <c r="F531" s="25"/>
      <c r="G531" s="25"/>
      <c r="H531" s="25"/>
      <c r="I531" s="25"/>
      <c r="J531" s="25"/>
      <c r="K531" s="25"/>
      <c r="L531" s="25"/>
      <c r="M531" s="25"/>
      <c r="N531" s="25"/>
      <c r="O531" s="25"/>
      <c r="P531" s="25"/>
      <c r="Q531" s="25"/>
      <c r="R531" s="25"/>
      <c r="S531" s="25"/>
      <c r="T531" s="25"/>
      <c r="U531" s="25"/>
      <c r="V531" s="25"/>
      <c r="W531" s="25"/>
      <c r="X531" s="25"/>
      <c r="Y531" s="25"/>
      <c r="Z531" s="25"/>
    </row>
    <row r="532" spans="1:26" ht="15.75" customHeight="1" x14ac:dyDescent="0.25">
      <c r="A532" s="25"/>
      <c r="B532" s="25"/>
      <c r="C532" s="25"/>
      <c r="D532" s="25"/>
      <c r="E532" s="25"/>
      <c r="F532" s="25"/>
      <c r="G532" s="25"/>
      <c r="H532" s="25"/>
      <c r="I532" s="25"/>
      <c r="J532" s="25"/>
      <c r="K532" s="25"/>
      <c r="L532" s="25"/>
      <c r="M532" s="25"/>
      <c r="N532" s="25"/>
      <c r="O532" s="25"/>
      <c r="P532" s="25"/>
      <c r="Q532" s="25"/>
      <c r="R532" s="25"/>
      <c r="S532" s="25"/>
      <c r="T532" s="25"/>
      <c r="U532" s="25"/>
      <c r="V532" s="25"/>
      <c r="W532" s="25"/>
      <c r="X532" s="25"/>
      <c r="Y532" s="25"/>
      <c r="Z532" s="25"/>
    </row>
    <row r="533" spans="1:26" ht="15.75" customHeight="1" x14ac:dyDescent="0.25">
      <c r="A533" s="25"/>
      <c r="B533" s="25"/>
      <c r="C533" s="25"/>
      <c r="D533" s="25"/>
      <c r="E533" s="25"/>
      <c r="F533" s="25"/>
      <c r="G533" s="25"/>
      <c r="H533" s="25"/>
      <c r="I533" s="25"/>
      <c r="J533" s="25"/>
      <c r="K533" s="25"/>
      <c r="L533" s="25"/>
      <c r="M533" s="25"/>
      <c r="N533" s="25"/>
      <c r="O533" s="25"/>
      <c r="P533" s="25"/>
      <c r="Q533" s="25"/>
      <c r="R533" s="25"/>
      <c r="S533" s="25"/>
      <c r="T533" s="25"/>
      <c r="U533" s="25"/>
      <c r="V533" s="25"/>
      <c r="W533" s="25"/>
      <c r="X533" s="25"/>
      <c r="Y533" s="25"/>
      <c r="Z533" s="25"/>
    </row>
    <row r="534" spans="1:26" ht="15.75" customHeight="1" x14ac:dyDescent="0.25">
      <c r="A534" s="25"/>
      <c r="B534" s="25"/>
      <c r="C534" s="25"/>
      <c r="D534" s="25"/>
      <c r="E534" s="25"/>
      <c r="F534" s="25"/>
      <c r="G534" s="25"/>
      <c r="H534" s="25"/>
      <c r="I534" s="25"/>
      <c r="J534" s="25"/>
      <c r="K534" s="25"/>
      <c r="L534" s="25"/>
      <c r="M534" s="25"/>
      <c r="N534" s="25"/>
      <c r="O534" s="25"/>
      <c r="P534" s="25"/>
      <c r="Q534" s="25"/>
      <c r="R534" s="25"/>
      <c r="S534" s="25"/>
      <c r="T534" s="25"/>
      <c r="U534" s="25"/>
      <c r="V534" s="25"/>
      <c r="W534" s="25"/>
      <c r="X534" s="25"/>
      <c r="Y534" s="25"/>
      <c r="Z534" s="25"/>
    </row>
    <row r="535" spans="1:26" ht="15.75" customHeight="1" x14ac:dyDescent="0.25">
      <c r="A535" s="25"/>
      <c r="B535" s="25"/>
      <c r="C535" s="25"/>
      <c r="D535" s="25"/>
      <c r="E535" s="25"/>
      <c r="F535" s="25"/>
      <c r="G535" s="25"/>
      <c r="H535" s="25"/>
      <c r="I535" s="25"/>
      <c r="J535" s="25"/>
      <c r="K535" s="25"/>
      <c r="L535" s="25"/>
      <c r="M535" s="25"/>
      <c r="N535" s="25"/>
      <c r="O535" s="25"/>
      <c r="P535" s="25"/>
      <c r="Q535" s="25"/>
      <c r="R535" s="25"/>
      <c r="S535" s="25"/>
      <c r="T535" s="25"/>
      <c r="U535" s="25"/>
      <c r="V535" s="25"/>
      <c r="W535" s="25"/>
      <c r="X535" s="25"/>
      <c r="Y535" s="25"/>
      <c r="Z535" s="25"/>
    </row>
    <row r="536" spans="1:26" ht="15.75" customHeight="1" x14ac:dyDescent="0.25">
      <c r="A536" s="25"/>
      <c r="B536" s="25"/>
      <c r="C536" s="25"/>
      <c r="D536" s="25"/>
      <c r="E536" s="25"/>
      <c r="F536" s="25"/>
      <c r="G536" s="25"/>
      <c r="H536" s="25"/>
      <c r="I536" s="25"/>
      <c r="J536" s="25"/>
      <c r="K536" s="25"/>
      <c r="L536" s="25"/>
      <c r="M536" s="25"/>
      <c r="N536" s="25"/>
      <c r="O536" s="25"/>
      <c r="P536" s="25"/>
      <c r="Q536" s="25"/>
      <c r="R536" s="25"/>
      <c r="S536" s="25"/>
      <c r="T536" s="25"/>
      <c r="U536" s="25"/>
      <c r="V536" s="25"/>
      <c r="W536" s="25"/>
      <c r="X536" s="25"/>
      <c r="Y536" s="25"/>
      <c r="Z536" s="25"/>
    </row>
    <row r="537" spans="1:26" ht="15.75" customHeight="1" x14ac:dyDescent="0.25">
      <c r="A537" s="25"/>
      <c r="B537" s="25"/>
      <c r="C537" s="25"/>
      <c r="D537" s="25"/>
      <c r="E537" s="25"/>
      <c r="F537" s="25"/>
      <c r="G537" s="25"/>
      <c r="H537" s="25"/>
      <c r="I537" s="25"/>
      <c r="J537" s="25"/>
      <c r="K537" s="25"/>
      <c r="L537" s="25"/>
      <c r="M537" s="25"/>
      <c r="N537" s="25"/>
      <c r="O537" s="25"/>
      <c r="P537" s="25"/>
      <c r="Q537" s="25"/>
      <c r="R537" s="25"/>
      <c r="S537" s="25"/>
      <c r="T537" s="25"/>
      <c r="U537" s="25"/>
      <c r="V537" s="25"/>
      <c r="W537" s="25"/>
      <c r="X537" s="25"/>
      <c r="Y537" s="25"/>
      <c r="Z537" s="25"/>
    </row>
    <row r="538" spans="1:26" ht="15.75" customHeight="1" x14ac:dyDescent="0.25">
      <c r="A538" s="25"/>
      <c r="B538" s="25"/>
      <c r="C538" s="25"/>
      <c r="D538" s="25"/>
      <c r="E538" s="25"/>
      <c r="F538" s="25"/>
      <c r="G538" s="25"/>
      <c r="H538" s="25"/>
      <c r="I538" s="25"/>
      <c r="J538" s="25"/>
      <c r="K538" s="25"/>
      <c r="L538" s="25"/>
      <c r="M538" s="25"/>
      <c r="N538" s="25"/>
      <c r="O538" s="25"/>
      <c r="P538" s="25"/>
      <c r="Q538" s="25"/>
      <c r="R538" s="25"/>
      <c r="S538" s="25"/>
      <c r="T538" s="25"/>
      <c r="U538" s="25"/>
      <c r="V538" s="25"/>
      <c r="W538" s="25"/>
      <c r="X538" s="25"/>
      <c r="Y538" s="25"/>
      <c r="Z538" s="25"/>
    </row>
    <row r="539" spans="1:26" ht="15.75" customHeight="1" x14ac:dyDescent="0.25">
      <c r="A539" s="25"/>
      <c r="B539" s="25"/>
      <c r="C539" s="25"/>
      <c r="D539" s="25"/>
      <c r="E539" s="25"/>
      <c r="F539" s="25"/>
      <c r="G539" s="25"/>
      <c r="H539" s="25"/>
      <c r="I539" s="25"/>
      <c r="J539" s="25"/>
      <c r="K539" s="25"/>
      <c r="L539" s="25"/>
      <c r="M539" s="25"/>
      <c r="N539" s="25"/>
      <c r="O539" s="25"/>
      <c r="P539" s="25"/>
      <c r="Q539" s="25"/>
      <c r="R539" s="25"/>
      <c r="S539" s="25"/>
      <c r="T539" s="25"/>
      <c r="U539" s="25"/>
      <c r="V539" s="25"/>
      <c r="W539" s="25"/>
      <c r="X539" s="25"/>
      <c r="Y539" s="25"/>
      <c r="Z539" s="25"/>
    </row>
    <row r="540" spans="1:26" ht="15.75" customHeight="1" x14ac:dyDescent="0.25">
      <c r="A540" s="25"/>
      <c r="B540" s="25"/>
      <c r="C540" s="25"/>
      <c r="D540" s="25"/>
      <c r="E540" s="25"/>
      <c r="F540" s="25"/>
      <c r="G540" s="25"/>
      <c r="H540" s="25"/>
      <c r="I540" s="25"/>
      <c r="J540" s="25"/>
      <c r="K540" s="25"/>
      <c r="L540" s="25"/>
      <c r="M540" s="25"/>
      <c r="N540" s="25"/>
      <c r="O540" s="25"/>
      <c r="P540" s="25"/>
      <c r="Q540" s="25"/>
      <c r="R540" s="25"/>
      <c r="S540" s="25"/>
      <c r="T540" s="25"/>
      <c r="U540" s="25"/>
      <c r="V540" s="25"/>
      <c r="W540" s="25"/>
      <c r="X540" s="25"/>
      <c r="Y540" s="25"/>
      <c r="Z540" s="25"/>
    </row>
    <row r="541" spans="1:26" ht="15.75" customHeight="1" x14ac:dyDescent="0.25">
      <c r="A541" s="25"/>
      <c r="B541" s="25"/>
      <c r="C541" s="25"/>
      <c r="D541" s="25"/>
      <c r="E541" s="25"/>
      <c r="F541" s="25"/>
      <c r="G541" s="25"/>
      <c r="H541" s="25"/>
      <c r="I541" s="25"/>
      <c r="J541" s="25"/>
      <c r="K541" s="25"/>
      <c r="L541" s="25"/>
      <c r="M541" s="25"/>
      <c r="N541" s="25"/>
      <c r="O541" s="25"/>
      <c r="P541" s="25"/>
      <c r="Q541" s="25"/>
      <c r="R541" s="25"/>
      <c r="S541" s="25"/>
      <c r="T541" s="25"/>
      <c r="U541" s="25"/>
      <c r="V541" s="25"/>
      <c r="W541" s="25"/>
      <c r="X541" s="25"/>
      <c r="Y541" s="25"/>
      <c r="Z541" s="25"/>
    </row>
    <row r="542" spans="1:26" ht="15.75" customHeight="1" x14ac:dyDescent="0.25">
      <c r="A542" s="25"/>
      <c r="B542" s="25"/>
      <c r="C542" s="25"/>
      <c r="D542" s="25"/>
      <c r="E542" s="25"/>
      <c r="F542" s="25"/>
      <c r="G542" s="25"/>
      <c r="H542" s="25"/>
      <c r="I542" s="25"/>
      <c r="J542" s="25"/>
      <c r="K542" s="25"/>
      <c r="L542" s="25"/>
      <c r="M542" s="25"/>
      <c r="N542" s="25"/>
      <c r="O542" s="25"/>
      <c r="P542" s="25"/>
      <c r="Q542" s="25"/>
      <c r="R542" s="25"/>
      <c r="S542" s="25"/>
      <c r="T542" s="25"/>
      <c r="U542" s="25"/>
      <c r="V542" s="25"/>
      <c r="W542" s="25"/>
      <c r="X542" s="25"/>
      <c r="Y542" s="25"/>
      <c r="Z542" s="25"/>
    </row>
    <row r="543" spans="1:26" ht="15.75" customHeight="1" x14ac:dyDescent="0.25">
      <c r="A543" s="25"/>
      <c r="B543" s="25"/>
      <c r="C543" s="25"/>
      <c r="D543" s="25"/>
      <c r="E543" s="25"/>
      <c r="F543" s="25"/>
      <c r="G543" s="25"/>
      <c r="H543" s="25"/>
      <c r="I543" s="25"/>
      <c r="J543" s="25"/>
      <c r="K543" s="25"/>
      <c r="L543" s="25"/>
      <c r="M543" s="25"/>
      <c r="N543" s="25"/>
      <c r="O543" s="25"/>
      <c r="P543" s="25"/>
      <c r="Q543" s="25"/>
      <c r="R543" s="25"/>
      <c r="S543" s="25"/>
      <c r="T543" s="25"/>
      <c r="U543" s="25"/>
      <c r="V543" s="25"/>
      <c r="W543" s="25"/>
      <c r="X543" s="25"/>
      <c r="Y543" s="25"/>
      <c r="Z543" s="25"/>
    </row>
    <row r="544" spans="1:26" ht="15.75" customHeight="1" x14ac:dyDescent="0.25">
      <c r="A544" s="25"/>
      <c r="B544" s="25"/>
      <c r="C544" s="25"/>
      <c r="D544" s="25"/>
      <c r="E544" s="25"/>
      <c r="F544" s="25"/>
      <c r="G544" s="25"/>
      <c r="H544" s="25"/>
      <c r="I544" s="25"/>
      <c r="J544" s="25"/>
      <c r="K544" s="25"/>
      <c r="L544" s="25"/>
      <c r="M544" s="25"/>
      <c r="N544" s="25"/>
      <c r="O544" s="25"/>
      <c r="P544" s="25"/>
      <c r="Q544" s="25"/>
      <c r="R544" s="25"/>
      <c r="S544" s="25"/>
      <c r="T544" s="25"/>
      <c r="U544" s="25"/>
      <c r="V544" s="25"/>
      <c r="W544" s="25"/>
      <c r="X544" s="25"/>
      <c r="Y544" s="25"/>
      <c r="Z544" s="25"/>
    </row>
    <row r="545" spans="1:26" ht="15.75" customHeight="1" x14ac:dyDescent="0.25">
      <c r="A545" s="25"/>
      <c r="B545" s="25"/>
      <c r="C545" s="25"/>
      <c r="D545" s="25"/>
      <c r="E545" s="25"/>
      <c r="F545" s="25"/>
      <c r="G545" s="25"/>
      <c r="H545" s="25"/>
      <c r="I545" s="25"/>
      <c r="J545" s="25"/>
      <c r="K545" s="25"/>
      <c r="L545" s="25"/>
      <c r="M545" s="25"/>
      <c r="N545" s="25"/>
      <c r="O545" s="25"/>
      <c r="P545" s="25"/>
      <c r="Q545" s="25"/>
      <c r="R545" s="25"/>
      <c r="S545" s="25"/>
      <c r="T545" s="25"/>
      <c r="U545" s="25"/>
      <c r="V545" s="25"/>
      <c r="W545" s="25"/>
      <c r="X545" s="25"/>
      <c r="Y545" s="25"/>
      <c r="Z545" s="25"/>
    </row>
    <row r="546" spans="1:26" ht="15.75" customHeight="1" x14ac:dyDescent="0.25">
      <c r="A546" s="25"/>
      <c r="B546" s="25"/>
      <c r="C546" s="25"/>
      <c r="D546" s="25"/>
      <c r="E546" s="25"/>
      <c r="F546" s="25"/>
      <c r="G546" s="25"/>
      <c r="H546" s="25"/>
      <c r="I546" s="25"/>
      <c r="J546" s="25"/>
      <c r="K546" s="25"/>
      <c r="L546" s="25"/>
      <c r="M546" s="25"/>
      <c r="N546" s="25"/>
      <c r="O546" s="25"/>
      <c r="P546" s="25"/>
      <c r="Q546" s="25"/>
      <c r="R546" s="25"/>
      <c r="S546" s="25"/>
      <c r="T546" s="25"/>
      <c r="U546" s="25"/>
      <c r="V546" s="25"/>
      <c r="W546" s="25"/>
      <c r="X546" s="25"/>
      <c r="Y546" s="25"/>
      <c r="Z546" s="25"/>
    </row>
    <row r="547" spans="1:26" ht="15.75" customHeight="1" x14ac:dyDescent="0.25">
      <c r="A547" s="25"/>
      <c r="B547" s="25"/>
      <c r="C547" s="25"/>
      <c r="D547" s="25"/>
      <c r="E547" s="25"/>
      <c r="F547" s="25"/>
      <c r="G547" s="25"/>
      <c r="H547" s="25"/>
      <c r="I547" s="25"/>
      <c r="J547" s="25"/>
      <c r="K547" s="25"/>
      <c r="L547" s="25"/>
      <c r="M547" s="25"/>
      <c r="N547" s="25"/>
      <c r="O547" s="25"/>
      <c r="P547" s="25"/>
      <c r="Q547" s="25"/>
      <c r="R547" s="25"/>
      <c r="S547" s="25"/>
      <c r="T547" s="25"/>
      <c r="U547" s="25"/>
      <c r="V547" s="25"/>
      <c r="W547" s="25"/>
      <c r="X547" s="25"/>
      <c r="Y547" s="25"/>
      <c r="Z547" s="25"/>
    </row>
    <row r="548" spans="1:26" ht="15.75" customHeight="1" x14ac:dyDescent="0.25">
      <c r="A548" s="25"/>
      <c r="B548" s="25"/>
      <c r="C548" s="25"/>
      <c r="D548" s="25"/>
      <c r="E548" s="25"/>
      <c r="F548" s="25"/>
      <c r="G548" s="25"/>
      <c r="H548" s="25"/>
      <c r="I548" s="25"/>
      <c r="J548" s="25"/>
      <c r="K548" s="25"/>
      <c r="L548" s="25"/>
      <c r="M548" s="25"/>
      <c r="N548" s="25"/>
      <c r="O548" s="25"/>
      <c r="P548" s="25"/>
      <c r="Q548" s="25"/>
      <c r="R548" s="25"/>
      <c r="S548" s="25"/>
      <c r="T548" s="25"/>
      <c r="U548" s="25"/>
      <c r="V548" s="25"/>
      <c r="W548" s="25"/>
      <c r="X548" s="25"/>
      <c r="Y548" s="25"/>
      <c r="Z548" s="25"/>
    </row>
    <row r="549" spans="1:26" ht="15.75" customHeight="1" x14ac:dyDescent="0.25">
      <c r="A549" s="25"/>
      <c r="B549" s="25"/>
      <c r="C549" s="25"/>
      <c r="D549" s="25"/>
      <c r="E549" s="25"/>
      <c r="F549" s="25"/>
      <c r="G549" s="25"/>
      <c r="H549" s="25"/>
      <c r="I549" s="25"/>
      <c r="J549" s="25"/>
      <c r="K549" s="25"/>
      <c r="L549" s="25"/>
      <c r="M549" s="25"/>
      <c r="N549" s="25"/>
      <c r="O549" s="25"/>
      <c r="P549" s="25"/>
      <c r="Q549" s="25"/>
      <c r="R549" s="25"/>
      <c r="S549" s="25"/>
      <c r="T549" s="25"/>
      <c r="U549" s="25"/>
      <c r="V549" s="25"/>
      <c r="W549" s="25"/>
      <c r="X549" s="25"/>
      <c r="Y549" s="25"/>
      <c r="Z549" s="25"/>
    </row>
    <row r="550" spans="1:26" ht="15.75" customHeight="1" x14ac:dyDescent="0.25">
      <c r="A550" s="25"/>
      <c r="B550" s="25"/>
      <c r="C550" s="25"/>
      <c r="D550" s="25"/>
      <c r="E550" s="25"/>
      <c r="F550" s="25"/>
      <c r="G550" s="25"/>
      <c r="H550" s="25"/>
      <c r="I550" s="25"/>
      <c r="J550" s="25"/>
      <c r="K550" s="25"/>
      <c r="L550" s="25"/>
      <c r="M550" s="25"/>
      <c r="N550" s="25"/>
      <c r="O550" s="25"/>
      <c r="P550" s="25"/>
      <c r="Q550" s="25"/>
      <c r="R550" s="25"/>
      <c r="S550" s="25"/>
      <c r="T550" s="25"/>
      <c r="U550" s="25"/>
      <c r="V550" s="25"/>
      <c r="W550" s="25"/>
      <c r="X550" s="25"/>
      <c r="Y550" s="25"/>
      <c r="Z550" s="25"/>
    </row>
    <row r="551" spans="1:26" ht="15.75" customHeight="1" x14ac:dyDescent="0.25">
      <c r="A551" s="25"/>
      <c r="B551" s="25"/>
      <c r="C551" s="25"/>
      <c r="D551" s="25"/>
      <c r="E551" s="25"/>
      <c r="F551" s="25"/>
      <c r="G551" s="25"/>
      <c r="H551" s="25"/>
      <c r="I551" s="25"/>
      <c r="J551" s="25"/>
      <c r="K551" s="25"/>
      <c r="L551" s="25"/>
      <c r="M551" s="25"/>
      <c r="N551" s="25"/>
      <c r="O551" s="25"/>
      <c r="P551" s="25"/>
      <c r="Q551" s="25"/>
      <c r="R551" s="25"/>
      <c r="S551" s="25"/>
      <c r="T551" s="25"/>
      <c r="U551" s="25"/>
      <c r="V551" s="25"/>
      <c r="W551" s="25"/>
      <c r="X551" s="25"/>
      <c r="Y551" s="25"/>
      <c r="Z551" s="25"/>
    </row>
    <row r="552" spans="1:26" ht="15.75" customHeight="1" x14ac:dyDescent="0.25">
      <c r="A552" s="25"/>
      <c r="B552" s="25"/>
      <c r="C552" s="25"/>
      <c r="D552" s="25"/>
      <c r="E552" s="25"/>
      <c r="F552" s="25"/>
      <c r="G552" s="25"/>
      <c r="H552" s="25"/>
      <c r="I552" s="25"/>
      <c r="J552" s="25"/>
      <c r="K552" s="25"/>
      <c r="L552" s="25"/>
      <c r="M552" s="25"/>
      <c r="N552" s="25"/>
      <c r="O552" s="25"/>
      <c r="P552" s="25"/>
      <c r="Q552" s="25"/>
      <c r="R552" s="25"/>
      <c r="S552" s="25"/>
      <c r="T552" s="25"/>
      <c r="U552" s="25"/>
      <c r="V552" s="25"/>
      <c r="W552" s="25"/>
      <c r="X552" s="25"/>
      <c r="Y552" s="25"/>
      <c r="Z552" s="25"/>
    </row>
    <row r="553" spans="1:26" ht="15.75" customHeight="1" x14ac:dyDescent="0.25">
      <c r="A553" s="25"/>
      <c r="B553" s="25"/>
      <c r="C553" s="25"/>
      <c r="D553" s="25"/>
      <c r="E553" s="25"/>
      <c r="F553" s="25"/>
      <c r="G553" s="25"/>
      <c r="H553" s="25"/>
      <c r="I553" s="25"/>
      <c r="J553" s="25"/>
      <c r="K553" s="25"/>
      <c r="L553" s="25"/>
      <c r="M553" s="25"/>
      <c r="N553" s="25"/>
      <c r="O553" s="25"/>
      <c r="P553" s="25"/>
      <c r="Q553" s="25"/>
      <c r="R553" s="25"/>
      <c r="S553" s="25"/>
      <c r="T553" s="25"/>
      <c r="U553" s="25"/>
      <c r="V553" s="25"/>
      <c r="W553" s="25"/>
      <c r="X553" s="25"/>
      <c r="Y553" s="25"/>
      <c r="Z553" s="25"/>
    </row>
    <row r="554" spans="1:26" ht="15.75" customHeight="1" x14ac:dyDescent="0.25">
      <c r="A554" s="25"/>
      <c r="B554" s="25"/>
      <c r="C554" s="25"/>
      <c r="D554" s="25"/>
      <c r="E554" s="25"/>
      <c r="F554" s="25"/>
      <c r="G554" s="25"/>
      <c r="H554" s="25"/>
      <c r="I554" s="25"/>
      <c r="J554" s="25"/>
      <c r="K554" s="25"/>
      <c r="L554" s="25"/>
      <c r="M554" s="25"/>
      <c r="N554" s="25"/>
      <c r="O554" s="25"/>
      <c r="P554" s="25"/>
      <c r="Q554" s="25"/>
      <c r="R554" s="25"/>
      <c r="S554" s="25"/>
      <c r="T554" s="25"/>
      <c r="U554" s="25"/>
      <c r="V554" s="25"/>
      <c r="W554" s="25"/>
      <c r="X554" s="25"/>
      <c r="Y554" s="25"/>
      <c r="Z554" s="25"/>
    </row>
    <row r="555" spans="1:26" ht="15.75" customHeight="1" x14ac:dyDescent="0.25">
      <c r="A555" s="25"/>
      <c r="B555" s="25"/>
      <c r="C555" s="25"/>
      <c r="D555" s="25"/>
      <c r="E555" s="25"/>
      <c r="F555" s="25"/>
      <c r="G555" s="25"/>
      <c r="H555" s="25"/>
      <c r="I555" s="25"/>
      <c r="J555" s="25"/>
      <c r="K555" s="25"/>
      <c r="L555" s="25"/>
      <c r="M555" s="25"/>
      <c r="N555" s="25"/>
      <c r="O555" s="25"/>
      <c r="P555" s="25"/>
      <c r="Q555" s="25"/>
      <c r="R555" s="25"/>
      <c r="S555" s="25"/>
      <c r="T555" s="25"/>
      <c r="U555" s="25"/>
      <c r="V555" s="25"/>
      <c r="W555" s="25"/>
      <c r="X555" s="25"/>
      <c r="Y555" s="25"/>
      <c r="Z555" s="25"/>
    </row>
    <row r="556" spans="1:26" ht="15.75" customHeight="1" x14ac:dyDescent="0.25">
      <c r="A556" s="25"/>
      <c r="B556" s="25"/>
      <c r="C556" s="25"/>
      <c r="D556" s="25"/>
      <c r="E556" s="25"/>
      <c r="F556" s="25"/>
      <c r="G556" s="25"/>
      <c r="H556" s="25"/>
      <c r="I556" s="25"/>
      <c r="J556" s="25"/>
      <c r="K556" s="25"/>
      <c r="L556" s="25"/>
      <c r="M556" s="25"/>
      <c r="N556" s="25"/>
      <c r="O556" s="25"/>
      <c r="P556" s="25"/>
      <c r="Q556" s="25"/>
      <c r="R556" s="25"/>
      <c r="S556" s="25"/>
      <c r="T556" s="25"/>
      <c r="U556" s="25"/>
      <c r="V556" s="25"/>
      <c r="W556" s="25"/>
      <c r="X556" s="25"/>
      <c r="Y556" s="25"/>
      <c r="Z556" s="25"/>
    </row>
    <row r="557" spans="1:26" ht="15.75" customHeight="1" x14ac:dyDescent="0.25">
      <c r="A557" s="25"/>
      <c r="B557" s="25"/>
      <c r="C557" s="25"/>
      <c r="D557" s="25"/>
      <c r="E557" s="25"/>
      <c r="F557" s="25"/>
      <c r="G557" s="25"/>
      <c r="H557" s="25"/>
      <c r="I557" s="25"/>
      <c r="J557" s="25"/>
      <c r="K557" s="25"/>
      <c r="L557" s="25"/>
      <c r="M557" s="25"/>
      <c r="N557" s="25"/>
      <c r="O557" s="25"/>
      <c r="P557" s="25"/>
      <c r="Q557" s="25"/>
      <c r="R557" s="25"/>
      <c r="S557" s="25"/>
      <c r="T557" s="25"/>
      <c r="U557" s="25"/>
      <c r="V557" s="25"/>
      <c r="W557" s="25"/>
      <c r="X557" s="25"/>
      <c r="Y557" s="25"/>
      <c r="Z557" s="25"/>
    </row>
    <row r="558" spans="1:26" ht="15.75" customHeight="1" x14ac:dyDescent="0.25">
      <c r="A558" s="25"/>
      <c r="B558" s="25"/>
      <c r="C558" s="25"/>
      <c r="D558" s="25"/>
      <c r="E558" s="25"/>
      <c r="F558" s="25"/>
      <c r="G558" s="25"/>
      <c r="H558" s="25"/>
      <c r="I558" s="25"/>
      <c r="J558" s="25"/>
      <c r="K558" s="25"/>
      <c r="L558" s="25"/>
      <c r="M558" s="25"/>
      <c r="N558" s="25"/>
      <c r="O558" s="25"/>
      <c r="P558" s="25"/>
      <c r="Q558" s="25"/>
      <c r="R558" s="25"/>
      <c r="S558" s="25"/>
      <c r="T558" s="25"/>
      <c r="U558" s="25"/>
      <c r="V558" s="25"/>
      <c r="W558" s="25"/>
      <c r="X558" s="25"/>
      <c r="Y558" s="25"/>
      <c r="Z558" s="25"/>
    </row>
    <row r="559" spans="1:26" ht="15.75" customHeight="1" x14ac:dyDescent="0.25">
      <c r="A559" s="25"/>
      <c r="B559" s="25"/>
      <c r="C559" s="25"/>
      <c r="D559" s="25"/>
      <c r="E559" s="25"/>
      <c r="F559" s="25"/>
      <c r="G559" s="25"/>
      <c r="H559" s="25"/>
      <c r="I559" s="25"/>
      <c r="J559" s="25"/>
      <c r="K559" s="25"/>
      <c r="L559" s="25"/>
      <c r="M559" s="25"/>
      <c r="N559" s="25"/>
      <c r="O559" s="25"/>
      <c r="P559" s="25"/>
      <c r="Q559" s="25"/>
      <c r="R559" s="25"/>
      <c r="S559" s="25"/>
      <c r="T559" s="25"/>
      <c r="U559" s="25"/>
      <c r="V559" s="25"/>
      <c r="W559" s="25"/>
      <c r="X559" s="25"/>
      <c r="Y559" s="25"/>
      <c r="Z559" s="25"/>
    </row>
    <row r="560" spans="1:26" ht="15.75" customHeight="1" x14ac:dyDescent="0.25">
      <c r="A560" s="25"/>
      <c r="B560" s="25"/>
      <c r="C560" s="25"/>
      <c r="D560" s="25"/>
      <c r="E560" s="25"/>
      <c r="F560" s="25"/>
      <c r="G560" s="25"/>
      <c r="H560" s="25"/>
      <c r="I560" s="25"/>
      <c r="J560" s="25"/>
      <c r="K560" s="25"/>
      <c r="L560" s="25"/>
      <c r="M560" s="25"/>
      <c r="N560" s="25"/>
      <c r="O560" s="25"/>
      <c r="P560" s="25"/>
      <c r="Q560" s="25"/>
      <c r="R560" s="25"/>
      <c r="S560" s="25"/>
      <c r="T560" s="25"/>
      <c r="U560" s="25"/>
      <c r="V560" s="25"/>
      <c r="W560" s="25"/>
      <c r="X560" s="25"/>
      <c r="Y560" s="25"/>
      <c r="Z560" s="25"/>
    </row>
    <row r="561" spans="1:26" ht="15.75" customHeight="1" x14ac:dyDescent="0.25">
      <c r="A561" s="25"/>
      <c r="B561" s="25"/>
      <c r="C561" s="25"/>
      <c r="D561" s="25"/>
      <c r="E561" s="25"/>
      <c r="F561" s="25"/>
      <c r="G561" s="25"/>
      <c r="H561" s="25"/>
      <c r="I561" s="25"/>
      <c r="J561" s="25"/>
      <c r="K561" s="25"/>
      <c r="L561" s="25"/>
      <c r="M561" s="25"/>
      <c r="N561" s="25"/>
      <c r="O561" s="25"/>
      <c r="P561" s="25"/>
      <c r="Q561" s="25"/>
      <c r="R561" s="25"/>
      <c r="S561" s="25"/>
      <c r="T561" s="25"/>
      <c r="U561" s="25"/>
      <c r="V561" s="25"/>
      <c r="W561" s="25"/>
      <c r="X561" s="25"/>
      <c r="Y561" s="25"/>
      <c r="Z561" s="25"/>
    </row>
    <row r="562" spans="1:26" ht="15.75" customHeight="1" x14ac:dyDescent="0.25">
      <c r="A562" s="25"/>
      <c r="B562" s="25"/>
      <c r="C562" s="25"/>
      <c r="D562" s="25"/>
      <c r="E562" s="25"/>
      <c r="F562" s="25"/>
      <c r="G562" s="25"/>
      <c r="H562" s="25"/>
      <c r="I562" s="25"/>
      <c r="J562" s="25"/>
      <c r="K562" s="25"/>
      <c r="L562" s="25"/>
      <c r="M562" s="25"/>
      <c r="N562" s="25"/>
      <c r="O562" s="25"/>
      <c r="P562" s="25"/>
      <c r="Q562" s="25"/>
      <c r="R562" s="25"/>
      <c r="S562" s="25"/>
      <c r="T562" s="25"/>
      <c r="U562" s="25"/>
      <c r="V562" s="25"/>
      <c r="W562" s="25"/>
      <c r="X562" s="25"/>
      <c r="Y562" s="25"/>
      <c r="Z562" s="25"/>
    </row>
    <row r="563" spans="1:26" ht="15.75" customHeight="1" x14ac:dyDescent="0.25">
      <c r="A563" s="25"/>
      <c r="B563" s="25"/>
      <c r="C563" s="25"/>
      <c r="D563" s="25"/>
      <c r="E563" s="25"/>
      <c r="F563" s="25"/>
      <c r="G563" s="25"/>
      <c r="H563" s="25"/>
      <c r="I563" s="25"/>
      <c r="J563" s="25"/>
      <c r="K563" s="25"/>
      <c r="L563" s="25"/>
      <c r="M563" s="25"/>
      <c r="N563" s="25"/>
      <c r="O563" s="25"/>
      <c r="P563" s="25"/>
      <c r="Q563" s="25"/>
      <c r="R563" s="25"/>
      <c r="S563" s="25"/>
      <c r="T563" s="25"/>
      <c r="U563" s="25"/>
      <c r="V563" s="25"/>
      <c r="W563" s="25"/>
      <c r="X563" s="25"/>
      <c r="Y563" s="25"/>
      <c r="Z563" s="25"/>
    </row>
    <row r="564" spans="1:26" ht="15.75" customHeight="1" x14ac:dyDescent="0.25">
      <c r="A564" s="25"/>
      <c r="B564" s="25"/>
      <c r="C564" s="25"/>
      <c r="D564" s="25"/>
      <c r="E564" s="25"/>
      <c r="F564" s="25"/>
      <c r="G564" s="25"/>
      <c r="H564" s="25"/>
      <c r="I564" s="25"/>
      <c r="J564" s="25"/>
      <c r="K564" s="25"/>
      <c r="L564" s="25"/>
      <c r="M564" s="25"/>
      <c r="N564" s="25"/>
      <c r="O564" s="25"/>
      <c r="P564" s="25"/>
      <c r="Q564" s="25"/>
      <c r="R564" s="25"/>
      <c r="S564" s="25"/>
      <c r="T564" s="25"/>
      <c r="U564" s="25"/>
      <c r="V564" s="25"/>
      <c r="W564" s="25"/>
      <c r="X564" s="25"/>
      <c r="Y564" s="25"/>
      <c r="Z564" s="25"/>
    </row>
    <row r="565" spans="1:26" ht="15.75" customHeight="1" x14ac:dyDescent="0.25">
      <c r="A565" s="25"/>
      <c r="B565" s="25"/>
      <c r="C565" s="25"/>
      <c r="D565" s="25"/>
      <c r="E565" s="25"/>
      <c r="F565" s="25"/>
      <c r="G565" s="25"/>
      <c r="H565" s="25"/>
      <c r="I565" s="25"/>
      <c r="J565" s="25"/>
      <c r="K565" s="25"/>
      <c r="L565" s="25"/>
      <c r="M565" s="25"/>
      <c r="N565" s="25"/>
      <c r="O565" s="25"/>
      <c r="P565" s="25"/>
      <c r="Q565" s="25"/>
      <c r="R565" s="25"/>
      <c r="S565" s="25"/>
      <c r="T565" s="25"/>
      <c r="U565" s="25"/>
      <c r="V565" s="25"/>
      <c r="W565" s="25"/>
      <c r="X565" s="25"/>
      <c r="Y565" s="25"/>
      <c r="Z565" s="25"/>
    </row>
    <row r="566" spans="1:26" ht="15.75" customHeight="1" x14ac:dyDescent="0.25">
      <c r="A566" s="25"/>
      <c r="B566" s="25"/>
      <c r="C566" s="25"/>
      <c r="D566" s="25"/>
      <c r="E566" s="25"/>
      <c r="F566" s="25"/>
      <c r="G566" s="25"/>
      <c r="H566" s="25"/>
      <c r="I566" s="25"/>
      <c r="J566" s="25"/>
      <c r="K566" s="25"/>
      <c r="L566" s="25"/>
      <c r="M566" s="25"/>
      <c r="N566" s="25"/>
      <c r="O566" s="25"/>
      <c r="P566" s="25"/>
      <c r="Q566" s="25"/>
      <c r="R566" s="25"/>
      <c r="S566" s="25"/>
      <c r="T566" s="25"/>
      <c r="U566" s="25"/>
      <c r="V566" s="25"/>
      <c r="W566" s="25"/>
      <c r="X566" s="25"/>
      <c r="Y566" s="25"/>
      <c r="Z566" s="25"/>
    </row>
    <row r="567" spans="1:26" ht="15.75" customHeight="1" x14ac:dyDescent="0.25">
      <c r="A567" s="25"/>
      <c r="B567" s="25"/>
      <c r="C567" s="25"/>
      <c r="D567" s="25"/>
      <c r="E567" s="25"/>
      <c r="F567" s="25"/>
      <c r="G567" s="25"/>
      <c r="H567" s="25"/>
      <c r="I567" s="25"/>
      <c r="J567" s="25"/>
      <c r="K567" s="25"/>
      <c r="L567" s="25"/>
      <c r="M567" s="25"/>
      <c r="N567" s="25"/>
      <c r="O567" s="25"/>
      <c r="P567" s="25"/>
      <c r="Q567" s="25"/>
      <c r="R567" s="25"/>
      <c r="S567" s="25"/>
      <c r="T567" s="25"/>
      <c r="U567" s="25"/>
      <c r="V567" s="25"/>
      <c r="W567" s="25"/>
      <c r="X567" s="25"/>
      <c r="Y567" s="25"/>
      <c r="Z567" s="25"/>
    </row>
    <row r="568" spans="1:26" ht="15.75" customHeight="1" x14ac:dyDescent="0.25">
      <c r="A568" s="25"/>
      <c r="B568" s="25"/>
      <c r="C568" s="25"/>
      <c r="D568" s="25"/>
      <c r="E568" s="25"/>
      <c r="F568" s="25"/>
      <c r="G568" s="25"/>
      <c r="H568" s="25"/>
      <c r="I568" s="25"/>
      <c r="J568" s="25"/>
      <c r="K568" s="25"/>
      <c r="L568" s="25"/>
      <c r="M568" s="25"/>
      <c r="N568" s="25"/>
      <c r="O568" s="25"/>
      <c r="P568" s="25"/>
      <c r="Q568" s="25"/>
      <c r="R568" s="25"/>
      <c r="S568" s="25"/>
      <c r="T568" s="25"/>
      <c r="U568" s="25"/>
      <c r="V568" s="25"/>
      <c r="W568" s="25"/>
      <c r="X568" s="25"/>
      <c r="Y568" s="25"/>
      <c r="Z568" s="25"/>
    </row>
    <row r="569" spans="1:26" ht="15.75" customHeight="1" x14ac:dyDescent="0.25">
      <c r="A569" s="25"/>
      <c r="B569" s="25"/>
      <c r="C569" s="25"/>
      <c r="D569" s="25"/>
      <c r="E569" s="25"/>
      <c r="F569" s="25"/>
      <c r="G569" s="25"/>
      <c r="H569" s="25"/>
      <c r="I569" s="25"/>
      <c r="J569" s="25"/>
      <c r="K569" s="25"/>
      <c r="L569" s="25"/>
      <c r="M569" s="25"/>
      <c r="N569" s="25"/>
      <c r="O569" s="25"/>
      <c r="P569" s="25"/>
      <c r="Q569" s="25"/>
      <c r="R569" s="25"/>
      <c r="S569" s="25"/>
      <c r="T569" s="25"/>
      <c r="U569" s="25"/>
      <c r="V569" s="25"/>
      <c r="W569" s="25"/>
      <c r="X569" s="25"/>
      <c r="Y569" s="25"/>
      <c r="Z569" s="25"/>
    </row>
    <row r="570" spans="1:26" ht="15.75" customHeight="1" x14ac:dyDescent="0.25">
      <c r="A570" s="25"/>
      <c r="B570" s="25"/>
      <c r="C570" s="25"/>
      <c r="D570" s="25"/>
      <c r="E570" s="25"/>
      <c r="F570" s="25"/>
      <c r="G570" s="25"/>
      <c r="H570" s="25"/>
      <c r="I570" s="25"/>
      <c r="J570" s="25"/>
      <c r="K570" s="25"/>
      <c r="L570" s="25"/>
      <c r="M570" s="25"/>
      <c r="N570" s="25"/>
      <c r="O570" s="25"/>
      <c r="P570" s="25"/>
      <c r="Q570" s="25"/>
      <c r="R570" s="25"/>
      <c r="S570" s="25"/>
      <c r="T570" s="25"/>
      <c r="U570" s="25"/>
      <c r="V570" s="25"/>
      <c r="W570" s="25"/>
      <c r="X570" s="25"/>
      <c r="Y570" s="25"/>
      <c r="Z570" s="25"/>
    </row>
    <row r="571" spans="1:26" ht="15.75" customHeight="1" x14ac:dyDescent="0.25">
      <c r="A571" s="25"/>
      <c r="B571" s="25"/>
      <c r="C571" s="25"/>
      <c r="D571" s="25"/>
      <c r="E571" s="25"/>
      <c r="F571" s="25"/>
      <c r="G571" s="25"/>
      <c r="H571" s="25"/>
      <c r="I571" s="25"/>
      <c r="J571" s="25"/>
      <c r="K571" s="25"/>
      <c r="L571" s="25"/>
      <c r="M571" s="25"/>
      <c r="N571" s="25"/>
      <c r="O571" s="25"/>
      <c r="P571" s="25"/>
      <c r="Q571" s="25"/>
      <c r="R571" s="25"/>
      <c r="S571" s="25"/>
      <c r="T571" s="25"/>
      <c r="U571" s="25"/>
      <c r="V571" s="25"/>
      <c r="W571" s="25"/>
      <c r="X571" s="25"/>
      <c r="Y571" s="25"/>
      <c r="Z571" s="25"/>
    </row>
    <row r="572" spans="1:26" ht="15.75" customHeight="1" x14ac:dyDescent="0.25">
      <c r="A572" s="25"/>
      <c r="B572" s="25"/>
      <c r="C572" s="25"/>
      <c r="D572" s="25"/>
      <c r="E572" s="25"/>
      <c r="F572" s="25"/>
      <c r="G572" s="25"/>
      <c r="H572" s="25"/>
      <c r="I572" s="25"/>
      <c r="J572" s="25"/>
      <c r="K572" s="25"/>
      <c r="L572" s="25"/>
      <c r="M572" s="25"/>
      <c r="N572" s="25"/>
      <c r="O572" s="25"/>
      <c r="P572" s="25"/>
      <c r="Q572" s="25"/>
      <c r="R572" s="25"/>
      <c r="S572" s="25"/>
      <c r="T572" s="25"/>
      <c r="U572" s="25"/>
      <c r="V572" s="25"/>
      <c r="W572" s="25"/>
      <c r="X572" s="25"/>
      <c r="Y572" s="25"/>
      <c r="Z572" s="25"/>
    </row>
    <row r="573" spans="1:26" ht="15.75" customHeight="1" x14ac:dyDescent="0.25">
      <c r="A573" s="25"/>
      <c r="B573" s="25"/>
      <c r="C573" s="25"/>
      <c r="D573" s="25"/>
      <c r="E573" s="25"/>
      <c r="F573" s="25"/>
      <c r="G573" s="25"/>
      <c r="H573" s="25"/>
      <c r="I573" s="25"/>
      <c r="J573" s="25"/>
      <c r="K573" s="25"/>
      <c r="L573" s="25"/>
      <c r="M573" s="25"/>
      <c r="N573" s="25"/>
      <c r="O573" s="25"/>
      <c r="P573" s="25"/>
      <c r="Q573" s="25"/>
      <c r="R573" s="25"/>
      <c r="S573" s="25"/>
      <c r="T573" s="25"/>
      <c r="U573" s="25"/>
      <c r="V573" s="25"/>
      <c r="W573" s="25"/>
      <c r="X573" s="25"/>
      <c r="Y573" s="25"/>
      <c r="Z573" s="25"/>
    </row>
    <row r="574" spans="1:26" ht="15.75" customHeight="1" x14ac:dyDescent="0.25">
      <c r="A574" s="25"/>
      <c r="B574" s="25"/>
      <c r="C574" s="25"/>
      <c r="D574" s="25"/>
      <c r="E574" s="25"/>
      <c r="F574" s="25"/>
      <c r="G574" s="25"/>
      <c r="H574" s="25"/>
      <c r="I574" s="25"/>
      <c r="J574" s="25"/>
      <c r="K574" s="25"/>
      <c r="L574" s="25"/>
      <c r="M574" s="25"/>
      <c r="N574" s="25"/>
      <c r="O574" s="25"/>
      <c r="P574" s="25"/>
      <c r="Q574" s="25"/>
      <c r="R574" s="25"/>
      <c r="S574" s="25"/>
      <c r="T574" s="25"/>
      <c r="U574" s="25"/>
      <c r="V574" s="25"/>
      <c r="W574" s="25"/>
      <c r="X574" s="25"/>
      <c r="Y574" s="25"/>
      <c r="Z574" s="25"/>
    </row>
    <row r="575" spans="1:26" ht="15.75" customHeight="1" x14ac:dyDescent="0.25">
      <c r="A575" s="25"/>
      <c r="B575" s="25"/>
      <c r="C575" s="25"/>
      <c r="D575" s="25"/>
      <c r="E575" s="25"/>
      <c r="F575" s="25"/>
      <c r="G575" s="25"/>
      <c r="H575" s="25"/>
      <c r="I575" s="25"/>
      <c r="J575" s="25"/>
      <c r="K575" s="25"/>
      <c r="L575" s="25"/>
      <c r="M575" s="25"/>
      <c r="N575" s="25"/>
      <c r="O575" s="25"/>
      <c r="P575" s="25"/>
      <c r="Q575" s="25"/>
      <c r="R575" s="25"/>
      <c r="S575" s="25"/>
      <c r="T575" s="25"/>
      <c r="U575" s="25"/>
      <c r="V575" s="25"/>
      <c r="W575" s="25"/>
      <c r="X575" s="25"/>
      <c r="Y575" s="25"/>
      <c r="Z575" s="25"/>
    </row>
    <row r="576" spans="1:26" ht="15.75" customHeight="1" x14ac:dyDescent="0.25">
      <c r="A576" s="25"/>
      <c r="B576" s="25"/>
      <c r="C576" s="25"/>
      <c r="D576" s="25"/>
      <c r="E576" s="25"/>
      <c r="F576" s="25"/>
      <c r="G576" s="25"/>
      <c r="H576" s="25"/>
      <c r="I576" s="25"/>
      <c r="J576" s="25"/>
      <c r="K576" s="25"/>
      <c r="L576" s="25"/>
      <c r="M576" s="25"/>
      <c r="N576" s="25"/>
      <c r="O576" s="25"/>
      <c r="P576" s="25"/>
      <c r="Q576" s="25"/>
      <c r="R576" s="25"/>
      <c r="S576" s="25"/>
      <c r="T576" s="25"/>
      <c r="U576" s="25"/>
      <c r="V576" s="25"/>
      <c r="W576" s="25"/>
      <c r="X576" s="25"/>
      <c r="Y576" s="25"/>
      <c r="Z576" s="25"/>
    </row>
    <row r="577" spans="1:26" ht="15.75" customHeight="1" x14ac:dyDescent="0.25">
      <c r="A577" s="25"/>
      <c r="B577" s="25"/>
      <c r="C577" s="25"/>
      <c r="D577" s="25"/>
      <c r="E577" s="25"/>
      <c r="F577" s="25"/>
      <c r="G577" s="25"/>
      <c r="H577" s="25"/>
      <c r="I577" s="25"/>
      <c r="J577" s="25"/>
      <c r="K577" s="25"/>
      <c r="L577" s="25"/>
      <c r="M577" s="25"/>
      <c r="N577" s="25"/>
      <c r="O577" s="25"/>
      <c r="P577" s="25"/>
      <c r="Q577" s="25"/>
      <c r="R577" s="25"/>
      <c r="S577" s="25"/>
      <c r="T577" s="25"/>
      <c r="U577" s="25"/>
      <c r="V577" s="25"/>
      <c r="W577" s="25"/>
      <c r="X577" s="25"/>
      <c r="Y577" s="25"/>
      <c r="Z577" s="25"/>
    </row>
    <row r="578" spans="1:26" ht="15.75" customHeight="1" x14ac:dyDescent="0.25">
      <c r="A578" s="25"/>
      <c r="B578" s="25"/>
      <c r="C578" s="25"/>
      <c r="D578" s="25"/>
      <c r="E578" s="25"/>
      <c r="F578" s="25"/>
      <c r="G578" s="25"/>
      <c r="H578" s="25"/>
      <c r="I578" s="25"/>
      <c r="J578" s="25"/>
      <c r="K578" s="25"/>
      <c r="L578" s="25"/>
      <c r="M578" s="25"/>
      <c r="N578" s="25"/>
      <c r="O578" s="25"/>
      <c r="P578" s="25"/>
      <c r="Q578" s="25"/>
      <c r="R578" s="25"/>
      <c r="S578" s="25"/>
      <c r="T578" s="25"/>
      <c r="U578" s="25"/>
      <c r="V578" s="25"/>
      <c r="W578" s="25"/>
      <c r="X578" s="25"/>
      <c r="Y578" s="25"/>
      <c r="Z578" s="25"/>
    </row>
    <row r="579" spans="1:26" ht="15.75" customHeight="1" x14ac:dyDescent="0.25">
      <c r="A579" s="25"/>
      <c r="B579" s="25"/>
      <c r="C579" s="25"/>
      <c r="D579" s="25"/>
      <c r="E579" s="25"/>
      <c r="F579" s="25"/>
      <c r="G579" s="25"/>
      <c r="H579" s="25"/>
      <c r="I579" s="25"/>
      <c r="J579" s="25"/>
      <c r="K579" s="25"/>
      <c r="L579" s="25"/>
      <c r="M579" s="25"/>
      <c r="N579" s="25"/>
      <c r="O579" s="25"/>
      <c r="P579" s="25"/>
      <c r="Q579" s="25"/>
      <c r="R579" s="25"/>
      <c r="S579" s="25"/>
      <c r="T579" s="25"/>
      <c r="U579" s="25"/>
      <c r="V579" s="25"/>
      <c r="W579" s="25"/>
      <c r="X579" s="25"/>
      <c r="Y579" s="25"/>
      <c r="Z579" s="25"/>
    </row>
    <row r="580" spans="1:26" ht="15.75" customHeight="1" x14ac:dyDescent="0.25">
      <c r="A580" s="25"/>
      <c r="B580" s="25"/>
      <c r="C580" s="25"/>
      <c r="D580" s="25"/>
      <c r="E580" s="25"/>
      <c r="F580" s="25"/>
      <c r="G580" s="25"/>
      <c r="H580" s="25"/>
      <c r="I580" s="25"/>
      <c r="J580" s="25"/>
      <c r="K580" s="25"/>
      <c r="L580" s="25"/>
      <c r="M580" s="25"/>
      <c r="N580" s="25"/>
      <c r="O580" s="25"/>
      <c r="P580" s="25"/>
      <c r="Q580" s="25"/>
      <c r="R580" s="25"/>
      <c r="S580" s="25"/>
      <c r="T580" s="25"/>
      <c r="U580" s="25"/>
      <c r="V580" s="25"/>
      <c r="W580" s="25"/>
      <c r="X580" s="25"/>
      <c r="Y580" s="25"/>
      <c r="Z580" s="25"/>
    </row>
    <row r="581" spans="1:26" ht="15.75" customHeight="1" x14ac:dyDescent="0.25">
      <c r="A581" s="25"/>
      <c r="B581" s="25"/>
      <c r="C581" s="25"/>
      <c r="D581" s="25"/>
      <c r="E581" s="25"/>
      <c r="F581" s="25"/>
      <c r="G581" s="25"/>
      <c r="H581" s="25"/>
      <c r="I581" s="25"/>
      <c r="J581" s="25"/>
      <c r="K581" s="25"/>
      <c r="L581" s="25"/>
      <c r="M581" s="25"/>
      <c r="N581" s="25"/>
      <c r="O581" s="25"/>
      <c r="P581" s="25"/>
      <c r="Q581" s="25"/>
      <c r="R581" s="25"/>
      <c r="S581" s="25"/>
      <c r="T581" s="25"/>
      <c r="U581" s="25"/>
      <c r="V581" s="25"/>
      <c r="W581" s="25"/>
      <c r="X581" s="25"/>
      <c r="Y581" s="25"/>
      <c r="Z581" s="25"/>
    </row>
    <row r="582" spans="1:26" ht="15.75" customHeight="1" x14ac:dyDescent="0.25">
      <c r="A582" s="25"/>
      <c r="B582" s="25"/>
      <c r="C582" s="25"/>
      <c r="D582" s="25"/>
      <c r="E582" s="25"/>
      <c r="F582" s="25"/>
      <c r="G582" s="25"/>
      <c r="H582" s="25"/>
      <c r="I582" s="25"/>
      <c r="J582" s="25"/>
      <c r="K582" s="25"/>
      <c r="L582" s="25"/>
      <c r="M582" s="25"/>
      <c r="N582" s="25"/>
      <c r="O582" s="25"/>
      <c r="P582" s="25"/>
      <c r="Q582" s="25"/>
      <c r="R582" s="25"/>
      <c r="S582" s="25"/>
      <c r="T582" s="25"/>
      <c r="U582" s="25"/>
      <c r="V582" s="25"/>
      <c r="W582" s="25"/>
      <c r="X582" s="25"/>
      <c r="Y582" s="25"/>
      <c r="Z582" s="25"/>
    </row>
    <row r="583" spans="1:26" ht="15.75" customHeight="1" x14ac:dyDescent="0.25">
      <c r="A583" s="25"/>
      <c r="B583" s="25"/>
      <c r="C583" s="25"/>
      <c r="D583" s="25"/>
      <c r="E583" s="25"/>
      <c r="F583" s="25"/>
      <c r="G583" s="25"/>
      <c r="H583" s="25"/>
      <c r="I583" s="25"/>
      <c r="J583" s="25"/>
      <c r="K583" s="25"/>
      <c r="L583" s="25"/>
      <c r="M583" s="25"/>
      <c r="N583" s="25"/>
      <c r="O583" s="25"/>
      <c r="P583" s="25"/>
      <c r="Q583" s="25"/>
      <c r="R583" s="25"/>
      <c r="S583" s="25"/>
      <c r="T583" s="25"/>
      <c r="U583" s="25"/>
      <c r="V583" s="25"/>
      <c r="W583" s="25"/>
      <c r="X583" s="25"/>
      <c r="Y583" s="25"/>
      <c r="Z583" s="25"/>
    </row>
    <row r="584" spans="1:26" ht="15.75" customHeight="1" x14ac:dyDescent="0.25">
      <c r="A584" s="25"/>
      <c r="B584" s="25"/>
      <c r="C584" s="25"/>
      <c r="D584" s="25"/>
      <c r="E584" s="25"/>
      <c r="F584" s="25"/>
      <c r="G584" s="25"/>
      <c r="H584" s="25"/>
      <c r="I584" s="25"/>
      <c r="J584" s="25"/>
      <c r="K584" s="25"/>
      <c r="L584" s="25"/>
      <c r="M584" s="25"/>
      <c r="N584" s="25"/>
      <c r="O584" s="25"/>
      <c r="P584" s="25"/>
      <c r="Q584" s="25"/>
      <c r="R584" s="25"/>
      <c r="S584" s="25"/>
      <c r="T584" s="25"/>
      <c r="U584" s="25"/>
      <c r="V584" s="25"/>
      <c r="W584" s="25"/>
      <c r="X584" s="25"/>
      <c r="Y584" s="25"/>
      <c r="Z584" s="25"/>
    </row>
    <row r="585" spans="1:26" ht="15.75" customHeight="1" x14ac:dyDescent="0.25">
      <c r="A585" s="25"/>
      <c r="B585" s="25"/>
      <c r="C585" s="25"/>
      <c r="D585" s="25"/>
      <c r="E585" s="25"/>
      <c r="F585" s="25"/>
      <c r="G585" s="25"/>
      <c r="H585" s="25"/>
      <c r="I585" s="25"/>
      <c r="J585" s="25"/>
      <c r="K585" s="25"/>
      <c r="L585" s="25"/>
      <c r="M585" s="25"/>
      <c r="N585" s="25"/>
      <c r="O585" s="25"/>
      <c r="P585" s="25"/>
      <c r="Q585" s="25"/>
      <c r="R585" s="25"/>
      <c r="S585" s="25"/>
      <c r="T585" s="25"/>
      <c r="U585" s="25"/>
      <c r="V585" s="25"/>
      <c r="W585" s="25"/>
      <c r="X585" s="25"/>
      <c r="Y585" s="25"/>
      <c r="Z585" s="25"/>
    </row>
    <row r="586" spans="1:26" ht="15.75" customHeight="1" x14ac:dyDescent="0.25">
      <c r="A586" s="25"/>
      <c r="B586" s="25"/>
      <c r="C586" s="25"/>
      <c r="D586" s="25"/>
      <c r="E586" s="25"/>
      <c r="F586" s="25"/>
      <c r="G586" s="25"/>
      <c r="H586" s="25"/>
      <c r="I586" s="25"/>
      <c r="J586" s="25"/>
      <c r="K586" s="25"/>
      <c r="L586" s="25"/>
      <c r="M586" s="25"/>
      <c r="N586" s="25"/>
      <c r="O586" s="25"/>
      <c r="P586" s="25"/>
      <c r="Q586" s="25"/>
      <c r="R586" s="25"/>
      <c r="S586" s="25"/>
      <c r="T586" s="25"/>
      <c r="U586" s="25"/>
      <c r="V586" s="25"/>
      <c r="W586" s="25"/>
      <c r="X586" s="25"/>
      <c r="Y586" s="25"/>
      <c r="Z586" s="25"/>
    </row>
    <row r="587" spans="1:26" ht="15.75" customHeight="1" x14ac:dyDescent="0.25">
      <c r="A587" s="25"/>
      <c r="B587" s="25"/>
      <c r="C587" s="25"/>
      <c r="D587" s="25"/>
      <c r="E587" s="25"/>
      <c r="F587" s="25"/>
      <c r="G587" s="25"/>
      <c r="H587" s="25"/>
      <c r="I587" s="25"/>
      <c r="J587" s="25"/>
      <c r="K587" s="25"/>
      <c r="L587" s="25"/>
      <c r="M587" s="25"/>
      <c r="N587" s="25"/>
      <c r="O587" s="25"/>
      <c r="P587" s="25"/>
      <c r="Q587" s="25"/>
      <c r="R587" s="25"/>
      <c r="S587" s="25"/>
      <c r="T587" s="25"/>
      <c r="U587" s="25"/>
      <c r="V587" s="25"/>
      <c r="W587" s="25"/>
      <c r="X587" s="25"/>
      <c r="Y587" s="25"/>
      <c r="Z587" s="25"/>
    </row>
    <row r="588" spans="1:26" ht="15.75" customHeight="1" x14ac:dyDescent="0.25">
      <c r="A588" s="25"/>
      <c r="B588" s="25"/>
      <c r="C588" s="25"/>
      <c r="D588" s="25"/>
      <c r="E588" s="25"/>
      <c r="F588" s="25"/>
      <c r="G588" s="25"/>
      <c r="H588" s="25"/>
      <c r="I588" s="25"/>
      <c r="J588" s="25"/>
      <c r="K588" s="25"/>
      <c r="L588" s="25"/>
      <c r="M588" s="25"/>
      <c r="N588" s="25"/>
      <c r="O588" s="25"/>
      <c r="P588" s="25"/>
      <c r="Q588" s="25"/>
      <c r="R588" s="25"/>
      <c r="S588" s="25"/>
      <c r="T588" s="25"/>
      <c r="U588" s="25"/>
      <c r="V588" s="25"/>
      <c r="W588" s="25"/>
      <c r="X588" s="25"/>
      <c r="Y588" s="25"/>
      <c r="Z588" s="25"/>
    </row>
    <row r="589" spans="1:26" ht="15.75" customHeight="1" x14ac:dyDescent="0.25">
      <c r="A589" s="25"/>
      <c r="B589" s="25"/>
      <c r="C589" s="25"/>
      <c r="D589" s="25"/>
      <c r="E589" s="25"/>
      <c r="F589" s="25"/>
      <c r="G589" s="25"/>
      <c r="H589" s="25"/>
      <c r="I589" s="25"/>
      <c r="J589" s="25"/>
      <c r="K589" s="25"/>
      <c r="L589" s="25"/>
      <c r="M589" s="25"/>
      <c r="N589" s="25"/>
      <c r="O589" s="25"/>
      <c r="P589" s="25"/>
      <c r="Q589" s="25"/>
      <c r="R589" s="25"/>
      <c r="S589" s="25"/>
      <c r="T589" s="25"/>
      <c r="U589" s="25"/>
      <c r="V589" s="25"/>
      <c r="W589" s="25"/>
      <c r="X589" s="25"/>
      <c r="Y589" s="25"/>
      <c r="Z589" s="25"/>
    </row>
    <row r="590" spans="1:26" ht="15.75" customHeight="1" x14ac:dyDescent="0.25">
      <c r="A590" s="25"/>
      <c r="B590" s="25"/>
      <c r="C590" s="25"/>
      <c r="D590" s="25"/>
      <c r="E590" s="25"/>
      <c r="F590" s="25"/>
      <c r="G590" s="25"/>
      <c r="H590" s="25"/>
      <c r="I590" s="25"/>
      <c r="J590" s="25"/>
      <c r="K590" s="25"/>
      <c r="L590" s="25"/>
      <c r="M590" s="25"/>
      <c r="N590" s="25"/>
      <c r="O590" s="25"/>
      <c r="P590" s="25"/>
      <c r="Q590" s="25"/>
      <c r="R590" s="25"/>
      <c r="S590" s="25"/>
      <c r="T590" s="25"/>
      <c r="U590" s="25"/>
      <c r="V590" s="25"/>
      <c r="W590" s="25"/>
      <c r="X590" s="25"/>
      <c r="Y590" s="25"/>
      <c r="Z590" s="25"/>
    </row>
    <row r="591" spans="1:26" ht="15.75" customHeight="1" x14ac:dyDescent="0.25">
      <c r="A591" s="25"/>
      <c r="B591" s="25"/>
      <c r="C591" s="25"/>
      <c r="D591" s="25"/>
      <c r="E591" s="25"/>
      <c r="F591" s="25"/>
      <c r="G591" s="25"/>
      <c r="H591" s="25"/>
      <c r="I591" s="25"/>
      <c r="J591" s="25"/>
      <c r="K591" s="25"/>
      <c r="L591" s="25"/>
      <c r="M591" s="25"/>
      <c r="N591" s="25"/>
      <c r="O591" s="25"/>
      <c r="P591" s="25"/>
      <c r="Q591" s="25"/>
      <c r="R591" s="25"/>
      <c r="S591" s="25"/>
      <c r="T591" s="25"/>
      <c r="U591" s="25"/>
      <c r="V591" s="25"/>
      <c r="W591" s="25"/>
      <c r="X591" s="25"/>
      <c r="Y591" s="25"/>
      <c r="Z591" s="25"/>
    </row>
    <row r="592" spans="1:26" ht="15.75" customHeight="1" x14ac:dyDescent="0.25">
      <c r="A592" s="25"/>
      <c r="B592" s="25"/>
      <c r="C592" s="25"/>
      <c r="D592" s="25"/>
      <c r="E592" s="25"/>
      <c r="F592" s="25"/>
      <c r="G592" s="25"/>
      <c r="H592" s="25"/>
      <c r="I592" s="25"/>
      <c r="J592" s="25"/>
      <c r="K592" s="25"/>
      <c r="L592" s="25"/>
      <c r="M592" s="25"/>
      <c r="N592" s="25"/>
      <c r="O592" s="25"/>
      <c r="P592" s="25"/>
      <c r="Q592" s="25"/>
      <c r="R592" s="25"/>
      <c r="S592" s="25"/>
      <c r="T592" s="25"/>
      <c r="U592" s="25"/>
      <c r="V592" s="25"/>
      <c r="W592" s="25"/>
      <c r="X592" s="25"/>
      <c r="Y592" s="25"/>
      <c r="Z592" s="25"/>
    </row>
    <row r="593" spans="1:26" ht="15.75" customHeight="1" x14ac:dyDescent="0.25">
      <c r="A593" s="25"/>
      <c r="B593" s="25"/>
      <c r="C593" s="25"/>
      <c r="D593" s="25"/>
      <c r="E593" s="25"/>
      <c r="F593" s="25"/>
      <c r="G593" s="25"/>
      <c r="H593" s="25"/>
      <c r="I593" s="25"/>
      <c r="J593" s="25"/>
      <c r="K593" s="25"/>
      <c r="L593" s="25"/>
      <c r="M593" s="25"/>
      <c r="N593" s="25"/>
      <c r="O593" s="25"/>
      <c r="P593" s="25"/>
      <c r="Q593" s="25"/>
      <c r="R593" s="25"/>
      <c r="S593" s="25"/>
      <c r="T593" s="25"/>
      <c r="U593" s="25"/>
      <c r="V593" s="25"/>
      <c r="W593" s="25"/>
      <c r="X593" s="25"/>
      <c r="Y593" s="25"/>
      <c r="Z593" s="25"/>
    </row>
    <row r="594" spans="1:26" ht="15.75" customHeight="1" x14ac:dyDescent="0.25">
      <c r="A594" s="25"/>
      <c r="B594" s="25"/>
      <c r="C594" s="25"/>
      <c r="D594" s="25"/>
      <c r="E594" s="25"/>
      <c r="F594" s="25"/>
      <c r="G594" s="25"/>
      <c r="H594" s="25"/>
      <c r="I594" s="25"/>
      <c r="J594" s="25"/>
      <c r="K594" s="25"/>
      <c r="L594" s="25"/>
      <c r="M594" s="25"/>
      <c r="N594" s="25"/>
      <c r="O594" s="25"/>
      <c r="P594" s="25"/>
      <c r="Q594" s="25"/>
      <c r="R594" s="25"/>
      <c r="S594" s="25"/>
      <c r="T594" s="25"/>
      <c r="U594" s="25"/>
      <c r="V594" s="25"/>
      <c r="W594" s="25"/>
      <c r="X594" s="25"/>
      <c r="Y594" s="25"/>
      <c r="Z594" s="25"/>
    </row>
    <row r="595" spans="1:26" ht="15.75" customHeight="1" x14ac:dyDescent="0.25">
      <c r="A595" s="25"/>
      <c r="B595" s="25"/>
      <c r="C595" s="25"/>
      <c r="D595" s="25"/>
      <c r="E595" s="25"/>
      <c r="F595" s="25"/>
      <c r="G595" s="25"/>
      <c r="H595" s="25"/>
      <c r="I595" s="25"/>
      <c r="J595" s="25"/>
      <c r="K595" s="25"/>
      <c r="L595" s="25"/>
      <c r="M595" s="25"/>
      <c r="N595" s="25"/>
      <c r="O595" s="25"/>
      <c r="P595" s="25"/>
      <c r="Q595" s="25"/>
      <c r="R595" s="25"/>
      <c r="S595" s="25"/>
      <c r="T595" s="25"/>
      <c r="U595" s="25"/>
      <c r="V595" s="25"/>
      <c r="W595" s="25"/>
      <c r="X595" s="25"/>
      <c r="Y595" s="25"/>
      <c r="Z595" s="25"/>
    </row>
    <row r="596" spans="1:26" ht="15.75" customHeight="1" x14ac:dyDescent="0.25">
      <c r="A596" s="25"/>
      <c r="B596" s="25"/>
      <c r="C596" s="25"/>
      <c r="D596" s="25"/>
      <c r="E596" s="25"/>
      <c r="F596" s="25"/>
      <c r="G596" s="25"/>
      <c r="H596" s="25"/>
      <c r="I596" s="25"/>
      <c r="J596" s="25"/>
      <c r="K596" s="25"/>
      <c r="L596" s="25"/>
      <c r="M596" s="25"/>
      <c r="N596" s="25"/>
      <c r="O596" s="25"/>
      <c r="P596" s="25"/>
      <c r="Q596" s="25"/>
      <c r="R596" s="25"/>
      <c r="S596" s="25"/>
      <c r="T596" s="25"/>
      <c r="U596" s="25"/>
      <c r="V596" s="25"/>
      <c r="W596" s="25"/>
      <c r="X596" s="25"/>
      <c r="Y596" s="25"/>
      <c r="Z596" s="25"/>
    </row>
    <row r="597" spans="1:26" ht="15.75" customHeight="1" x14ac:dyDescent="0.25">
      <c r="A597" s="25"/>
      <c r="B597" s="25"/>
      <c r="C597" s="25"/>
      <c r="D597" s="25"/>
      <c r="E597" s="25"/>
      <c r="F597" s="25"/>
      <c r="G597" s="25"/>
      <c r="H597" s="25"/>
      <c r="I597" s="25"/>
      <c r="J597" s="25"/>
      <c r="K597" s="25"/>
      <c r="L597" s="25"/>
      <c r="M597" s="25"/>
      <c r="N597" s="25"/>
      <c r="O597" s="25"/>
      <c r="P597" s="25"/>
      <c r="Q597" s="25"/>
      <c r="R597" s="25"/>
      <c r="S597" s="25"/>
      <c r="T597" s="25"/>
      <c r="U597" s="25"/>
      <c r="V597" s="25"/>
      <c r="W597" s="25"/>
      <c r="X597" s="25"/>
      <c r="Y597" s="25"/>
      <c r="Z597" s="25"/>
    </row>
    <row r="598" spans="1:26" ht="15.75" customHeight="1" x14ac:dyDescent="0.25">
      <c r="A598" s="25"/>
      <c r="B598" s="25"/>
      <c r="C598" s="25"/>
      <c r="D598" s="25"/>
      <c r="E598" s="25"/>
      <c r="F598" s="25"/>
      <c r="G598" s="25"/>
      <c r="H598" s="25"/>
      <c r="I598" s="25"/>
      <c r="J598" s="25"/>
      <c r="K598" s="25"/>
      <c r="L598" s="25"/>
      <c r="M598" s="25"/>
      <c r="N598" s="25"/>
      <c r="O598" s="25"/>
      <c r="P598" s="25"/>
      <c r="Q598" s="25"/>
      <c r="R598" s="25"/>
      <c r="S598" s="25"/>
      <c r="T598" s="25"/>
      <c r="U598" s="25"/>
      <c r="V598" s="25"/>
      <c r="W598" s="25"/>
      <c r="X598" s="25"/>
      <c r="Y598" s="25"/>
      <c r="Z598" s="25"/>
    </row>
    <row r="599" spans="1:26" ht="15.75" customHeight="1" x14ac:dyDescent="0.25">
      <c r="A599" s="25"/>
      <c r="B599" s="25"/>
      <c r="C599" s="25"/>
      <c r="D599" s="25"/>
      <c r="E599" s="25"/>
      <c r="F599" s="25"/>
      <c r="G599" s="25"/>
      <c r="H599" s="25"/>
      <c r="I599" s="25"/>
      <c r="J599" s="25"/>
      <c r="K599" s="25"/>
      <c r="L599" s="25"/>
      <c r="M599" s="25"/>
      <c r="N599" s="25"/>
      <c r="O599" s="25"/>
      <c r="P599" s="25"/>
      <c r="Q599" s="25"/>
      <c r="R599" s="25"/>
      <c r="S599" s="25"/>
      <c r="T599" s="25"/>
      <c r="U599" s="25"/>
      <c r="V599" s="25"/>
      <c r="W599" s="25"/>
      <c r="X599" s="25"/>
      <c r="Y599" s="25"/>
      <c r="Z599" s="25"/>
    </row>
    <row r="600" spans="1:26" ht="15.75" customHeight="1" x14ac:dyDescent="0.25">
      <c r="A600" s="25"/>
      <c r="B600" s="25"/>
      <c r="C600" s="25"/>
      <c r="D600" s="25"/>
      <c r="E600" s="25"/>
      <c r="F600" s="25"/>
      <c r="G600" s="25"/>
      <c r="H600" s="25"/>
      <c r="I600" s="25"/>
      <c r="J600" s="25"/>
      <c r="K600" s="25"/>
      <c r="L600" s="25"/>
      <c r="M600" s="25"/>
      <c r="N600" s="25"/>
      <c r="O600" s="25"/>
      <c r="P600" s="25"/>
      <c r="Q600" s="25"/>
      <c r="R600" s="25"/>
      <c r="S600" s="25"/>
      <c r="T600" s="25"/>
      <c r="U600" s="25"/>
      <c r="V600" s="25"/>
      <c r="W600" s="25"/>
      <c r="X600" s="25"/>
      <c r="Y600" s="25"/>
      <c r="Z600" s="25"/>
    </row>
    <row r="601" spans="1:26" ht="15.75" customHeight="1" x14ac:dyDescent="0.25">
      <c r="A601" s="25"/>
      <c r="B601" s="25"/>
      <c r="C601" s="25"/>
      <c r="D601" s="25"/>
      <c r="E601" s="25"/>
      <c r="F601" s="25"/>
      <c r="G601" s="25"/>
      <c r="H601" s="25"/>
      <c r="I601" s="25"/>
      <c r="J601" s="25"/>
      <c r="K601" s="25"/>
      <c r="L601" s="25"/>
      <c r="M601" s="25"/>
      <c r="N601" s="25"/>
      <c r="O601" s="25"/>
      <c r="P601" s="25"/>
      <c r="Q601" s="25"/>
      <c r="R601" s="25"/>
      <c r="S601" s="25"/>
      <c r="T601" s="25"/>
      <c r="U601" s="25"/>
      <c r="V601" s="25"/>
      <c r="W601" s="25"/>
      <c r="X601" s="25"/>
      <c r="Y601" s="25"/>
      <c r="Z601" s="25"/>
    </row>
    <row r="602" spans="1:26" ht="15.75" customHeight="1" x14ac:dyDescent="0.25">
      <c r="A602" s="25"/>
      <c r="B602" s="25"/>
      <c r="C602" s="25"/>
      <c r="D602" s="25"/>
      <c r="E602" s="25"/>
      <c r="F602" s="25"/>
      <c r="G602" s="25"/>
      <c r="H602" s="25"/>
      <c r="I602" s="25"/>
      <c r="J602" s="25"/>
      <c r="K602" s="25"/>
      <c r="L602" s="25"/>
      <c r="M602" s="25"/>
      <c r="N602" s="25"/>
      <c r="O602" s="25"/>
      <c r="P602" s="25"/>
      <c r="Q602" s="25"/>
      <c r="R602" s="25"/>
      <c r="S602" s="25"/>
      <c r="T602" s="25"/>
      <c r="U602" s="25"/>
      <c r="V602" s="25"/>
      <c r="W602" s="25"/>
      <c r="X602" s="25"/>
      <c r="Y602" s="25"/>
      <c r="Z602" s="25"/>
    </row>
    <row r="603" spans="1:26" ht="15.75" customHeight="1" x14ac:dyDescent="0.25">
      <c r="A603" s="25"/>
      <c r="B603" s="25"/>
      <c r="C603" s="25"/>
      <c r="D603" s="25"/>
      <c r="E603" s="25"/>
      <c r="F603" s="25"/>
      <c r="G603" s="25"/>
      <c r="H603" s="25"/>
      <c r="I603" s="25"/>
      <c r="J603" s="25"/>
      <c r="K603" s="25"/>
      <c r="L603" s="25"/>
      <c r="M603" s="25"/>
      <c r="N603" s="25"/>
      <c r="O603" s="25"/>
      <c r="P603" s="25"/>
      <c r="Q603" s="25"/>
      <c r="R603" s="25"/>
      <c r="S603" s="25"/>
      <c r="T603" s="25"/>
      <c r="U603" s="25"/>
      <c r="V603" s="25"/>
      <c r="W603" s="25"/>
      <c r="X603" s="25"/>
      <c r="Y603" s="25"/>
      <c r="Z603" s="25"/>
    </row>
    <row r="604" spans="1:26" ht="15.75" customHeight="1" x14ac:dyDescent="0.25">
      <c r="A604" s="25"/>
      <c r="B604" s="25"/>
      <c r="C604" s="25"/>
      <c r="D604" s="25"/>
      <c r="E604" s="25"/>
      <c r="F604" s="25"/>
      <c r="G604" s="25"/>
      <c r="H604" s="25"/>
      <c r="I604" s="25"/>
      <c r="J604" s="25"/>
      <c r="K604" s="25"/>
      <c r="L604" s="25"/>
      <c r="M604" s="25"/>
      <c r="N604" s="25"/>
      <c r="O604" s="25"/>
      <c r="P604" s="25"/>
      <c r="Q604" s="25"/>
      <c r="R604" s="25"/>
      <c r="S604" s="25"/>
      <c r="T604" s="25"/>
      <c r="U604" s="25"/>
      <c r="V604" s="25"/>
      <c r="W604" s="25"/>
      <c r="X604" s="25"/>
      <c r="Y604" s="25"/>
      <c r="Z604" s="25"/>
    </row>
    <row r="605" spans="1:26" ht="15.75" customHeight="1" x14ac:dyDescent="0.25">
      <c r="A605" s="25"/>
      <c r="B605" s="25"/>
      <c r="C605" s="25"/>
      <c r="D605" s="25"/>
      <c r="E605" s="25"/>
      <c r="F605" s="25"/>
      <c r="G605" s="25"/>
      <c r="H605" s="25"/>
      <c r="I605" s="25"/>
      <c r="J605" s="25"/>
      <c r="K605" s="25"/>
      <c r="L605" s="25"/>
      <c r="M605" s="25"/>
      <c r="N605" s="25"/>
      <c r="O605" s="25"/>
      <c r="P605" s="25"/>
      <c r="Q605" s="25"/>
      <c r="R605" s="25"/>
      <c r="S605" s="25"/>
      <c r="T605" s="25"/>
      <c r="U605" s="25"/>
      <c r="V605" s="25"/>
      <c r="W605" s="25"/>
      <c r="X605" s="25"/>
      <c r="Y605" s="25"/>
      <c r="Z605" s="25"/>
    </row>
    <row r="606" spans="1:26" ht="15.75" customHeight="1" x14ac:dyDescent="0.25">
      <c r="A606" s="25"/>
      <c r="B606" s="25"/>
      <c r="C606" s="25"/>
      <c r="D606" s="25"/>
      <c r="E606" s="25"/>
      <c r="F606" s="25"/>
      <c r="G606" s="25"/>
      <c r="H606" s="25"/>
      <c r="I606" s="25"/>
      <c r="J606" s="25"/>
      <c r="K606" s="25"/>
      <c r="L606" s="25"/>
      <c r="M606" s="25"/>
      <c r="N606" s="25"/>
      <c r="O606" s="25"/>
      <c r="P606" s="25"/>
      <c r="Q606" s="25"/>
      <c r="R606" s="25"/>
      <c r="S606" s="25"/>
      <c r="T606" s="25"/>
      <c r="U606" s="25"/>
      <c r="V606" s="25"/>
      <c r="W606" s="25"/>
      <c r="X606" s="25"/>
      <c r="Y606" s="25"/>
      <c r="Z606" s="25"/>
    </row>
    <row r="607" spans="1:26" ht="15.75" customHeight="1" x14ac:dyDescent="0.25">
      <c r="A607" s="25"/>
      <c r="B607" s="25"/>
      <c r="C607" s="25"/>
      <c r="D607" s="25"/>
      <c r="E607" s="25"/>
      <c r="F607" s="25"/>
      <c r="G607" s="25"/>
      <c r="H607" s="25"/>
      <c r="I607" s="25"/>
      <c r="J607" s="25"/>
      <c r="K607" s="25"/>
      <c r="L607" s="25"/>
      <c r="M607" s="25"/>
      <c r="N607" s="25"/>
      <c r="O607" s="25"/>
      <c r="P607" s="25"/>
      <c r="Q607" s="25"/>
      <c r="R607" s="25"/>
      <c r="S607" s="25"/>
      <c r="T607" s="25"/>
      <c r="U607" s="25"/>
      <c r="V607" s="25"/>
      <c r="W607" s="25"/>
      <c r="X607" s="25"/>
      <c r="Y607" s="25"/>
      <c r="Z607" s="25"/>
    </row>
    <row r="608" spans="1:26" ht="15.75" customHeight="1" x14ac:dyDescent="0.25">
      <c r="A608" s="25"/>
      <c r="B608" s="25"/>
      <c r="C608" s="25"/>
      <c r="D608" s="25"/>
      <c r="E608" s="25"/>
      <c r="F608" s="25"/>
      <c r="G608" s="25"/>
      <c r="H608" s="25"/>
      <c r="I608" s="25"/>
      <c r="J608" s="25"/>
      <c r="K608" s="25"/>
      <c r="L608" s="25"/>
      <c r="M608" s="25"/>
      <c r="N608" s="25"/>
      <c r="O608" s="25"/>
      <c r="P608" s="25"/>
      <c r="Q608" s="25"/>
      <c r="R608" s="25"/>
      <c r="S608" s="25"/>
      <c r="T608" s="25"/>
      <c r="U608" s="25"/>
      <c r="V608" s="25"/>
      <c r="W608" s="25"/>
      <c r="X608" s="25"/>
      <c r="Y608" s="25"/>
      <c r="Z608" s="25"/>
    </row>
    <row r="609" spans="1:26" ht="15.75" customHeight="1" x14ac:dyDescent="0.25">
      <c r="A609" s="25"/>
      <c r="B609" s="25"/>
      <c r="C609" s="25"/>
      <c r="D609" s="25"/>
      <c r="E609" s="25"/>
      <c r="F609" s="25"/>
      <c r="G609" s="25"/>
      <c r="H609" s="25"/>
      <c r="I609" s="25"/>
      <c r="J609" s="25"/>
      <c r="K609" s="25"/>
      <c r="L609" s="25"/>
      <c r="M609" s="25"/>
      <c r="N609" s="25"/>
      <c r="O609" s="25"/>
      <c r="P609" s="25"/>
      <c r="Q609" s="25"/>
      <c r="R609" s="25"/>
      <c r="S609" s="25"/>
      <c r="T609" s="25"/>
      <c r="U609" s="25"/>
      <c r="V609" s="25"/>
      <c r="W609" s="25"/>
      <c r="X609" s="25"/>
      <c r="Y609" s="25"/>
      <c r="Z609" s="25"/>
    </row>
    <row r="610" spans="1:26" ht="15.75" customHeight="1" x14ac:dyDescent="0.25">
      <c r="A610" s="25"/>
      <c r="B610" s="25"/>
      <c r="C610" s="25"/>
      <c r="D610" s="25"/>
      <c r="E610" s="25"/>
      <c r="F610" s="25"/>
      <c r="G610" s="25"/>
      <c r="H610" s="25"/>
      <c r="I610" s="25"/>
      <c r="J610" s="25"/>
      <c r="K610" s="25"/>
      <c r="L610" s="25"/>
      <c r="M610" s="25"/>
      <c r="N610" s="25"/>
      <c r="O610" s="25"/>
      <c r="P610" s="25"/>
      <c r="Q610" s="25"/>
      <c r="R610" s="25"/>
      <c r="S610" s="25"/>
      <c r="T610" s="25"/>
      <c r="U610" s="25"/>
      <c r="V610" s="25"/>
      <c r="W610" s="25"/>
      <c r="X610" s="25"/>
      <c r="Y610" s="25"/>
      <c r="Z610" s="25"/>
    </row>
    <row r="611" spans="1:26" ht="15.75" customHeight="1" x14ac:dyDescent="0.25">
      <c r="A611" s="25"/>
      <c r="B611" s="25"/>
      <c r="C611" s="25"/>
      <c r="D611" s="25"/>
      <c r="E611" s="25"/>
      <c r="F611" s="25"/>
      <c r="G611" s="25"/>
      <c r="H611" s="25"/>
      <c r="I611" s="25"/>
      <c r="J611" s="25"/>
      <c r="K611" s="25"/>
      <c r="L611" s="25"/>
      <c r="M611" s="25"/>
      <c r="N611" s="25"/>
      <c r="O611" s="25"/>
      <c r="P611" s="25"/>
      <c r="Q611" s="25"/>
      <c r="R611" s="25"/>
      <c r="S611" s="25"/>
      <c r="T611" s="25"/>
      <c r="U611" s="25"/>
      <c r="V611" s="25"/>
      <c r="W611" s="25"/>
      <c r="X611" s="25"/>
      <c r="Y611" s="25"/>
      <c r="Z611" s="25"/>
    </row>
    <row r="612" spans="1:26" ht="15.75" customHeight="1" x14ac:dyDescent="0.25">
      <c r="A612" s="25"/>
      <c r="B612" s="25"/>
      <c r="C612" s="25"/>
      <c r="D612" s="25"/>
      <c r="E612" s="25"/>
      <c r="F612" s="25"/>
      <c r="G612" s="25"/>
      <c r="H612" s="25"/>
      <c r="I612" s="25"/>
      <c r="J612" s="25"/>
      <c r="K612" s="25"/>
      <c r="L612" s="25"/>
      <c r="M612" s="25"/>
      <c r="N612" s="25"/>
      <c r="O612" s="25"/>
      <c r="P612" s="25"/>
      <c r="Q612" s="25"/>
      <c r="R612" s="25"/>
      <c r="S612" s="25"/>
      <c r="T612" s="25"/>
      <c r="U612" s="25"/>
      <c r="V612" s="25"/>
      <c r="W612" s="25"/>
      <c r="X612" s="25"/>
      <c r="Y612" s="25"/>
      <c r="Z612" s="25"/>
    </row>
    <row r="613" spans="1:26" ht="15.75" customHeight="1" x14ac:dyDescent="0.25">
      <c r="A613" s="25"/>
      <c r="B613" s="25"/>
      <c r="C613" s="25"/>
      <c r="D613" s="25"/>
      <c r="E613" s="25"/>
      <c r="F613" s="25"/>
      <c r="G613" s="25"/>
      <c r="H613" s="25"/>
      <c r="I613" s="25"/>
      <c r="J613" s="25"/>
      <c r="K613" s="25"/>
      <c r="L613" s="25"/>
      <c r="M613" s="25"/>
      <c r="N613" s="25"/>
      <c r="O613" s="25"/>
      <c r="P613" s="25"/>
      <c r="Q613" s="25"/>
      <c r="R613" s="25"/>
      <c r="S613" s="25"/>
      <c r="T613" s="25"/>
      <c r="U613" s="25"/>
      <c r="V613" s="25"/>
      <c r="W613" s="25"/>
      <c r="X613" s="25"/>
      <c r="Y613" s="25"/>
      <c r="Z613" s="25"/>
    </row>
    <row r="614" spans="1:26" ht="15.75" customHeight="1" x14ac:dyDescent="0.25">
      <c r="A614" s="25"/>
      <c r="B614" s="25"/>
      <c r="C614" s="25"/>
      <c r="D614" s="25"/>
      <c r="E614" s="25"/>
      <c r="F614" s="25"/>
      <c r="G614" s="25"/>
      <c r="H614" s="25"/>
      <c r="I614" s="25"/>
      <c r="J614" s="25"/>
      <c r="K614" s="25"/>
      <c r="L614" s="25"/>
      <c r="M614" s="25"/>
      <c r="N614" s="25"/>
      <c r="O614" s="25"/>
      <c r="P614" s="25"/>
      <c r="Q614" s="25"/>
      <c r="R614" s="25"/>
      <c r="S614" s="25"/>
      <c r="T614" s="25"/>
      <c r="U614" s="25"/>
      <c r="V614" s="25"/>
      <c r="W614" s="25"/>
      <c r="X614" s="25"/>
      <c r="Y614" s="25"/>
      <c r="Z614" s="25"/>
    </row>
    <row r="615" spans="1:26" ht="15.75" customHeight="1" x14ac:dyDescent="0.25">
      <c r="A615" s="25"/>
      <c r="B615" s="25"/>
      <c r="C615" s="25"/>
      <c r="D615" s="25"/>
      <c r="E615" s="25"/>
      <c r="F615" s="25"/>
      <c r="G615" s="25"/>
      <c r="H615" s="25"/>
      <c r="I615" s="25"/>
      <c r="J615" s="25"/>
      <c r="K615" s="25"/>
      <c r="L615" s="25"/>
      <c r="M615" s="25"/>
      <c r="N615" s="25"/>
      <c r="O615" s="25"/>
      <c r="P615" s="25"/>
      <c r="Q615" s="25"/>
      <c r="R615" s="25"/>
      <c r="S615" s="25"/>
      <c r="T615" s="25"/>
      <c r="U615" s="25"/>
      <c r="V615" s="25"/>
      <c r="W615" s="25"/>
      <c r="X615" s="25"/>
      <c r="Y615" s="25"/>
      <c r="Z615" s="25"/>
    </row>
    <row r="616" spans="1:26" ht="15.75" customHeight="1" x14ac:dyDescent="0.25">
      <c r="A616" s="25"/>
      <c r="B616" s="25"/>
      <c r="C616" s="25"/>
      <c r="D616" s="25"/>
      <c r="E616" s="25"/>
      <c r="F616" s="25"/>
      <c r="G616" s="25"/>
      <c r="H616" s="25"/>
      <c r="I616" s="25"/>
      <c r="J616" s="25"/>
      <c r="K616" s="25"/>
      <c r="L616" s="25"/>
      <c r="M616" s="25"/>
      <c r="N616" s="25"/>
      <c r="O616" s="25"/>
      <c r="P616" s="25"/>
      <c r="Q616" s="25"/>
      <c r="R616" s="25"/>
      <c r="S616" s="25"/>
      <c r="T616" s="25"/>
      <c r="U616" s="25"/>
      <c r="V616" s="25"/>
      <c r="W616" s="25"/>
      <c r="X616" s="25"/>
      <c r="Y616" s="25"/>
      <c r="Z616" s="25"/>
    </row>
    <row r="617" spans="1:26" ht="15.75" customHeight="1" x14ac:dyDescent="0.25">
      <c r="A617" s="25"/>
      <c r="B617" s="25"/>
      <c r="C617" s="25"/>
      <c r="D617" s="25"/>
      <c r="E617" s="25"/>
      <c r="F617" s="25"/>
      <c r="G617" s="25"/>
      <c r="H617" s="25"/>
      <c r="I617" s="25"/>
      <c r="J617" s="25"/>
      <c r="K617" s="25"/>
      <c r="L617" s="25"/>
      <c r="M617" s="25"/>
      <c r="N617" s="25"/>
      <c r="O617" s="25"/>
      <c r="P617" s="25"/>
      <c r="Q617" s="25"/>
      <c r="R617" s="25"/>
      <c r="S617" s="25"/>
      <c r="T617" s="25"/>
      <c r="U617" s="25"/>
      <c r="V617" s="25"/>
      <c r="W617" s="25"/>
      <c r="X617" s="25"/>
      <c r="Y617" s="25"/>
      <c r="Z617" s="25"/>
    </row>
    <row r="618" spans="1:26" ht="15.75" customHeight="1" x14ac:dyDescent="0.25">
      <c r="A618" s="25"/>
      <c r="B618" s="25"/>
      <c r="C618" s="25"/>
      <c r="D618" s="25"/>
      <c r="E618" s="25"/>
      <c r="F618" s="25"/>
      <c r="G618" s="25"/>
      <c r="H618" s="25"/>
      <c r="I618" s="25"/>
      <c r="J618" s="25"/>
      <c r="K618" s="25"/>
      <c r="L618" s="25"/>
      <c r="M618" s="25"/>
      <c r="N618" s="25"/>
      <c r="O618" s="25"/>
      <c r="P618" s="25"/>
      <c r="Q618" s="25"/>
      <c r="R618" s="25"/>
      <c r="S618" s="25"/>
      <c r="T618" s="25"/>
      <c r="U618" s="25"/>
      <c r="V618" s="25"/>
      <c r="W618" s="25"/>
      <c r="X618" s="25"/>
      <c r="Y618" s="25"/>
      <c r="Z618" s="25"/>
    </row>
    <row r="619" spans="1:26" ht="15.75" customHeight="1" x14ac:dyDescent="0.25">
      <c r="A619" s="25"/>
      <c r="B619" s="25"/>
      <c r="C619" s="25"/>
      <c r="D619" s="25"/>
      <c r="E619" s="25"/>
      <c r="F619" s="25"/>
      <c r="G619" s="25"/>
      <c r="H619" s="25"/>
      <c r="I619" s="25"/>
      <c r="J619" s="25"/>
      <c r="K619" s="25"/>
      <c r="L619" s="25"/>
      <c r="M619" s="25"/>
      <c r="N619" s="25"/>
      <c r="O619" s="25"/>
      <c r="P619" s="25"/>
      <c r="Q619" s="25"/>
      <c r="R619" s="25"/>
      <c r="S619" s="25"/>
      <c r="T619" s="25"/>
      <c r="U619" s="25"/>
      <c r="V619" s="25"/>
      <c r="W619" s="25"/>
      <c r="X619" s="25"/>
      <c r="Y619" s="25"/>
      <c r="Z619" s="25"/>
    </row>
    <row r="620" spans="1:26" ht="15.75" customHeight="1" x14ac:dyDescent="0.25">
      <c r="A620" s="25"/>
      <c r="B620" s="25"/>
      <c r="C620" s="25"/>
      <c r="D620" s="25"/>
      <c r="E620" s="25"/>
      <c r="F620" s="25"/>
      <c r="G620" s="25"/>
      <c r="H620" s="25"/>
      <c r="I620" s="25"/>
      <c r="J620" s="25"/>
      <c r="K620" s="25"/>
      <c r="L620" s="25"/>
      <c r="M620" s="25"/>
      <c r="N620" s="25"/>
      <c r="O620" s="25"/>
      <c r="P620" s="25"/>
      <c r="Q620" s="25"/>
      <c r="R620" s="25"/>
      <c r="S620" s="25"/>
      <c r="T620" s="25"/>
      <c r="U620" s="25"/>
      <c r="V620" s="25"/>
      <c r="W620" s="25"/>
      <c r="X620" s="25"/>
      <c r="Y620" s="25"/>
      <c r="Z620" s="25"/>
    </row>
    <row r="621" spans="1:26" ht="15.75" customHeight="1" x14ac:dyDescent="0.25">
      <c r="A621" s="25"/>
      <c r="B621" s="25"/>
      <c r="C621" s="25"/>
      <c r="D621" s="25"/>
      <c r="E621" s="25"/>
      <c r="F621" s="25"/>
      <c r="G621" s="25"/>
      <c r="H621" s="25"/>
      <c r="I621" s="25"/>
      <c r="J621" s="25"/>
      <c r="K621" s="25"/>
      <c r="L621" s="25"/>
      <c r="M621" s="25"/>
      <c r="N621" s="25"/>
      <c r="O621" s="25"/>
      <c r="P621" s="25"/>
      <c r="Q621" s="25"/>
      <c r="R621" s="25"/>
      <c r="S621" s="25"/>
      <c r="T621" s="25"/>
      <c r="U621" s="25"/>
      <c r="V621" s="25"/>
      <c r="W621" s="25"/>
      <c r="X621" s="25"/>
      <c r="Y621" s="25"/>
      <c r="Z621" s="25"/>
    </row>
    <row r="622" spans="1:26" ht="15.75" customHeight="1" x14ac:dyDescent="0.25">
      <c r="A622" s="25"/>
      <c r="B622" s="25"/>
      <c r="C622" s="25"/>
      <c r="D622" s="25"/>
      <c r="E622" s="25"/>
      <c r="F622" s="25"/>
      <c r="G622" s="25"/>
      <c r="H622" s="25"/>
      <c r="I622" s="25"/>
      <c r="J622" s="25"/>
      <c r="K622" s="25"/>
      <c r="L622" s="25"/>
      <c r="M622" s="25"/>
      <c r="N622" s="25"/>
      <c r="O622" s="25"/>
      <c r="P622" s="25"/>
      <c r="Q622" s="25"/>
      <c r="R622" s="25"/>
      <c r="S622" s="25"/>
      <c r="T622" s="25"/>
      <c r="U622" s="25"/>
      <c r="V622" s="25"/>
      <c r="W622" s="25"/>
      <c r="X622" s="25"/>
      <c r="Y622" s="25"/>
      <c r="Z622" s="25"/>
    </row>
    <row r="623" spans="1:26" ht="15.75" customHeight="1" x14ac:dyDescent="0.25">
      <c r="A623" s="25"/>
      <c r="B623" s="25"/>
      <c r="C623" s="25"/>
      <c r="D623" s="25"/>
      <c r="E623" s="25"/>
      <c r="F623" s="25"/>
      <c r="G623" s="25"/>
      <c r="H623" s="25"/>
      <c r="I623" s="25"/>
      <c r="J623" s="25"/>
      <c r="K623" s="25"/>
      <c r="L623" s="25"/>
      <c r="M623" s="25"/>
      <c r="N623" s="25"/>
      <c r="O623" s="25"/>
      <c r="P623" s="25"/>
      <c r="Q623" s="25"/>
      <c r="R623" s="25"/>
      <c r="S623" s="25"/>
      <c r="T623" s="25"/>
      <c r="U623" s="25"/>
      <c r="V623" s="25"/>
      <c r="W623" s="25"/>
      <c r="X623" s="25"/>
      <c r="Y623" s="25"/>
      <c r="Z623" s="25"/>
    </row>
    <row r="624" spans="1:26" ht="15.75" customHeight="1" x14ac:dyDescent="0.25">
      <c r="A624" s="25"/>
      <c r="B624" s="25"/>
      <c r="C624" s="25"/>
      <c r="D624" s="25"/>
      <c r="E624" s="25"/>
      <c r="F624" s="25"/>
      <c r="G624" s="25"/>
      <c r="H624" s="25"/>
      <c r="I624" s="25"/>
      <c r="J624" s="25"/>
      <c r="K624" s="25"/>
      <c r="L624" s="25"/>
      <c r="M624" s="25"/>
      <c r="N624" s="25"/>
      <c r="O624" s="25"/>
      <c r="P624" s="25"/>
      <c r="Q624" s="25"/>
      <c r="R624" s="25"/>
      <c r="S624" s="25"/>
      <c r="T624" s="25"/>
      <c r="U624" s="25"/>
      <c r="V624" s="25"/>
      <c r="W624" s="25"/>
      <c r="X624" s="25"/>
      <c r="Y624" s="25"/>
      <c r="Z624" s="25"/>
    </row>
    <row r="625" spans="1:26" ht="15.75" customHeight="1" x14ac:dyDescent="0.25">
      <c r="A625" s="25"/>
      <c r="B625" s="25"/>
      <c r="C625" s="25"/>
      <c r="D625" s="25"/>
      <c r="E625" s="25"/>
      <c r="F625" s="25"/>
      <c r="G625" s="25"/>
      <c r="H625" s="25"/>
      <c r="I625" s="25"/>
      <c r="J625" s="25"/>
      <c r="K625" s="25"/>
      <c r="L625" s="25"/>
      <c r="M625" s="25"/>
      <c r="N625" s="25"/>
      <c r="O625" s="25"/>
      <c r="P625" s="25"/>
      <c r="Q625" s="25"/>
      <c r="R625" s="25"/>
      <c r="S625" s="25"/>
      <c r="T625" s="25"/>
      <c r="U625" s="25"/>
      <c r="V625" s="25"/>
      <c r="W625" s="25"/>
      <c r="X625" s="25"/>
      <c r="Y625" s="25"/>
      <c r="Z625" s="25"/>
    </row>
    <row r="626" spans="1:26" ht="15.75" customHeight="1" x14ac:dyDescent="0.25">
      <c r="A626" s="25"/>
      <c r="B626" s="25"/>
      <c r="C626" s="25"/>
      <c r="D626" s="25"/>
      <c r="E626" s="25"/>
      <c r="F626" s="25"/>
      <c r="G626" s="25"/>
      <c r="H626" s="25"/>
      <c r="I626" s="25"/>
      <c r="J626" s="25"/>
      <c r="K626" s="25"/>
      <c r="L626" s="25"/>
      <c r="M626" s="25"/>
      <c r="N626" s="25"/>
      <c r="O626" s="25"/>
      <c r="P626" s="25"/>
      <c r="Q626" s="25"/>
      <c r="R626" s="25"/>
      <c r="S626" s="25"/>
      <c r="T626" s="25"/>
      <c r="U626" s="25"/>
      <c r="V626" s="25"/>
      <c r="W626" s="25"/>
      <c r="X626" s="25"/>
      <c r="Y626" s="25"/>
      <c r="Z626" s="25"/>
    </row>
    <row r="627" spans="1:26" ht="15.75" customHeight="1" x14ac:dyDescent="0.25">
      <c r="A627" s="25"/>
      <c r="B627" s="25"/>
      <c r="C627" s="25"/>
      <c r="D627" s="25"/>
      <c r="E627" s="25"/>
      <c r="F627" s="25"/>
      <c r="G627" s="25"/>
      <c r="H627" s="25"/>
      <c r="I627" s="25"/>
      <c r="J627" s="25"/>
      <c r="K627" s="25"/>
      <c r="L627" s="25"/>
      <c r="M627" s="25"/>
      <c r="N627" s="25"/>
      <c r="O627" s="25"/>
      <c r="P627" s="25"/>
      <c r="Q627" s="25"/>
      <c r="R627" s="25"/>
      <c r="S627" s="25"/>
      <c r="T627" s="25"/>
      <c r="U627" s="25"/>
      <c r="V627" s="25"/>
      <c r="W627" s="25"/>
      <c r="X627" s="25"/>
      <c r="Y627" s="25"/>
      <c r="Z627" s="25"/>
    </row>
    <row r="628" spans="1:26" ht="15.75" customHeight="1" x14ac:dyDescent="0.25">
      <c r="A628" s="25"/>
      <c r="B628" s="25"/>
      <c r="C628" s="25"/>
      <c r="D628" s="25"/>
      <c r="E628" s="25"/>
      <c r="F628" s="25"/>
      <c r="G628" s="25"/>
      <c r="H628" s="25"/>
      <c r="I628" s="25"/>
      <c r="J628" s="25"/>
      <c r="K628" s="25"/>
      <c r="L628" s="25"/>
      <c r="M628" s="25"/>
      <c r="N628" s="25"/>
      <c r="O628" s="25"/>
      <c r="P628" s="25"/>
      <c r="Q628" s="25"/>
      <c r="R628" s="25"/>
      <c r="S628" s="25"/>
      <c r="T628" s="25"/>
      <c r="U628" s="25"/>
      <c r="V628" s="25"/>
      <c r="W628" s="25"/>
      <c r="X628" s="25"/>
      <c r="Y628" s="25"/>
      <c r="Z628" s="25"/>
    </row>
    <row r="629" spans="1:26" ht="15.75" customHeight="1" x14ac:dyDescent="0.25">
      <c r="A629" s="25"/>
      <c r="B629" s="25"/>
      <c r="C629" s="25"/>
      <c r="D629" s="25"/>
      <c r="E629" s="25"/>
      <c r="F629" s="25"/>
      <c r="G629" s="25"/>
      <c r="H629" s="25"/>
      <c r="I629" s="25"/>
      <c r="J629" s="25"/>
      <c r="K629" s="25"/>
      <c r="L629" s="25"/>
      <c r="M629" s="25"/>
      <c r="N629" s="25"/>
      <c r="O629" s="25"/>
      <c r="P629" s="25"/>
      <c r="Q629" s="25"/>
      <c r="R629" s="25"/>
      <c r="S629" s="25"/>
      <c r="T629" s="25"/>
      <c r="U629" s="25"/>
      <c r="V629" s="25"/>
      <c r="W629" s="25"/>
      <c r="X629" s="25"/>
      <c r="Y629" s="25"/>
      <c r="Z629" s="25"/>
    </row>
    <row r="630" spans="1:26" ht="15.75" customHeight="1" x14ac:dyDescent="0.25">
      <c r="A630" s="25"/>
      <c r="B630" s="25"/>
      <c r="C630" s="25"/>
      <c r="D630" s="25"/>
      <c r="E630" s="25"/>
      <c r="F630" s="25"/>
      <c r="G630" s="25"/>
      <c r="H630" s="25"/>
      <c r="I630" s="25"/>
      <c r="J630" s="25"/>
      <c r="K630" s="25"/>
      <c r="L630" s="25"/>
      <c r="M630" s="25"/>
      <c r="N630" s="25"/>
      <c r="O630" s="25"/>
      <c r="P630" s="25"/>
      <c r="Q630" s="25"/>
      <c r="R630" s="25"/>
      <c r="S630" s="25"/>
      <c r="T630" s="25"/>
      <c r="U630" s="25"/>
      <c r="V630" s="25"/>
      <c r="W630" s="25"/>
      <c r="X630" s="25"/>
      <c r="Y630" s="25"/>
      <c r="Z630" s="25"/>
    </row>
    <row r="631" spans="1:26" ht="15.75" customHeight="1" x14ac:dyDescent="0.25">
      <c r="A631" s="25"/>
      <c r="B631" s="25"/>
      <c r="C631" s="25"/>
      <c r="D631" s="25"/>
      <c r="E631" s="25"/>
      <c r="F631" s="25"/>
      <c r="G631" s="25"/>
      <c r="H631" s="25"/>
      <c r="I631" s="25"/>
      <c r="J631" s="25"/>
      <c r="K631" s="25"/>
      <c r="L631" s="25"/>
      <c r="M631" s="25"/>
      <c r="N631" s="25"/>
      <c r="O631" s="25"/>
      <c r="P631" s="25"/>
      <c r="Q631" s="25"/>
      <c r="R631" s="25"/>
      <c r="S631" s="25"/>
      <c r="T631" s="25"/>
      <c r="U631" s="25"/>
      <c r="V631" s="25"/>
      <c r="W631" s="25"/>
      <c r="X631" s="25"/>
      <c r="Y631" s="25"/>
      <c r="Z631" s="25"/>
    </row>
    <row r="632" spans="1:26" ht="15.75" customHeight="1" x14ac:dyDescent="0.25">
      <c r="A632" s="25"/>
      <c r="B632" s="25"/>
      <c r="C632" s="25"/>
      <c r="D632" s="25"/>
      <c r="E632" s="25"/>
      <c r="F632" s="25"/>
      <c r="G632" s="25"/>
      <c r="H632" s="25"/>
      <c r="I632" s="25"/>
      <c r="J632" s="25"/>
      <c r="K632" s="25"/>
      <c r="L632" s="25"/>
      <c r="M632" s="25"/>
      <c r="N632" s="25"/>
      <c r="O632" s="25"/>
      <c r="P632" s="25"/>
      <c r="Q632" s="25"/>
      <c r="R632" s="25"/>
      <c r="S632" s="25"/>
      <c r="T632" s="25"/>
      <c r="U632" s="25"/>
      <c r="V632" s="25"/>
      <c r="W632" s="25"/>
      <c r="X632" s="25"/>
      <c r="Y632" s="25"/>
      <c r="Z632" s="25"/>
    </row>
    <row r="633" spans="1:26" ht="15.75" customHeight="1" x14ac:dyDescent="0.25">
      <c r="A633" s="25"/>
      <c r="B633" s="25"/>
      <c r="C633" s="25"/>
      <c r="D633" s="25"/>
      <c r="E633" s="25"/>
      <c r="F633" s="25"/>
      <c r="G633" s="25"/>
      <c r="H633" s="25"/>
      <c r="I633" s="25"/>
      <c r="J633" s="25"/>
      <c r="K633" s="25"/>
      <c r="L633" s="25"/>
      <c r="M633" s="25"/>
      <c r="N633" s="25"/>
      <c r="O633" s="25"/>
      <c r="P633" s="25"/>
      <c r="Q633" s="25"/>
      <c r="R633" s="25"/>
      <c r="S633" s="25"/>
      <c r="T633" s="25"/>
      <c r="U633" s="25"/>
      <c r="V633" s="25"/>
      <c r="W633" s="25"/>
      <c r="X633" s="25"/>
      <c r="Y633" s="25"/>
      <c r="Z633" s="25"/>
    </row>
    <row r="634" spans="1:26" ht="15.75" customHeight="1" x14ac:dyDescent="0.25">
      <c r="A634" s="25"/>
      <c r="B634" s="25"/>
      <c r="C634" s="25"/>
      <c r="D634" s="25"/>
      <c r="E634" s="25"/>
      <c r="F634" s="25"/>
      <c r="G634" s="25"/>
      <c r="H634" s="25"/>
      <c r="I634" s="25"/>
      <c r="J634" s="25"/>
      <c r="K634" s="25"/>
      <c r="L634" s="25"/>
      <c r="M634" s="25"/>
      <c r="N634" s="25"/>
      <c r="O634" s="25"/>
      <c r="P634" s="25"/>
      <c r="Q634" s="25"/>
      <c r="R634" s="25"/>
      <c r="S634" s="25"/>
      <c r="T634" s="25"/>
      <c r="U634" s="25"/>
      <c r="V634" s="25"/>
      <c r="W634" s="25"/>
      <c r="X634" s="25"/>
      <c r="Y634" s="25"/>
      <c r="Z634" s="25"/>
    </row>
    <row r="635" spans="1:26" ht="15.75" customHeight="1" x14ac:dyDescent="0.25">
      <c r="A635" s="25"/>
      <c r="B635" s="25"/>
      <c r="C635" s="25"/>
      <c r="D635" s="25"/>
      <c r="E635" s="25"/>
      <c r="F635" s="25"/>
      <c r="G635" s="25"/>
      <c r="H635" s="25"/>
      <c r="I635" s="25"/>
      <c r="J635" s="25"/>
      <c r="K635" s="25"/>
      <c r="L635" s="25"/>
      <c r="M635" s="25"/>
      <c r="N635" s="25"/>
      <c r="O635" s="25"/>
      <c r="P635" s="25"/>
      <c r="Q635" s="25"/>
      <c r="R635" s="25"/>
      <c r="S635" s="25"/>
      <c r="T635" s="25"/>
      <c r="U635" s="25"/>
      <c r="V635" s="25"/>
      <c r="W635" s="25"/>
      <c r="X635" s="25"/>
      <c r="Y635" s="25"/>
      <c r="Z635" s="25"/>
    </row>
    <row r="636" spans="1:26" ht="15.75" customHeight="1" x14ac:dyDescent="0.25">
      <c r="A636" s="25"/>
      <c r="B636" s="25"/>
      <c r="C636" s="25"/>
      <c r="D636" s="25"/>
      <c r="E636" s="25"/>
      <c r="F636" s="25"/>
      <c r="G636" s="25"/>
      <c r="H636" s="25"/>
      <c r="I636" s="25"/>
      <c r="J636" s="25"/>
      <c r="K636" s="25"/>
      <c r="L636" s="25"/>
      <c r="M636" s="25"/>
      <c r="N636" s="25"/>
      <c r="O636" s="25"/>
      <c r="P636" s="25"/>
      <c r="Q636" s="25"/>
      <c r="R636" s="25"/>
      <c r="S636" s="25"/>
      <c r="T636" s="25"/>
      <c r="U636" s="25"/>
      <c r="V636" s="25"/>
      <c r="W636" s="25"/>
      <c r="X636" s="25"/>
      <c r="Y636" s="25"/>
      <c r="Z636" s="25"/>
    </row>
    <row r="637" spans="1:26" ht="15.75" customHeight="1" x14ac:dyDescent="0.25">
      <c r="A637" s="25"/>
      <c r="B637" s="25"/>
      <c r="C637" s="25"/>
      <c r="D637" s="25"/>
      <c r="E637" s="25"/>
      <c r="F637" s="25"/>
      <c r="G637" s="25"/>
      <c r="H637" s="25"/>
      <c r="I637" s="25"/>
      <c r="J637" s="25"/>
      <c r="K637" s="25"/>
      <c r="L637" s="25"/>
      <c r="M637" s="25"/>
      <c r="N637" s="25"/>
      <c r="O637" s="25"/>
      <c r="P637" s="25"/>
      <c r="Q637" s="25"/>
      <c r="R637" s="25"/>
      <c r="S637" s="25"/>
      <c r="T637" s="25"/>
      <c r="U637" s="25"/>
      <c r="V637" s="25"/>
      <c r="W637" s="25"/>
      <c r="X637" s="25"/>
      <c r="Y637" s="25"/>
      <c r="Z637" s="25"/>
    </row>
    <row r="638" spans="1:26" ht="15.75" customHeight="1" x14ac:dyDescent="0.25">
      <c r="A638" s="25"/>
      <c r="B638" s="25"/>
      <c r="C638" s="25"/>
      <c r="D638" s="25"/>
      <c r="E638" s="25"/>
      <c r="F638" s="25"/>
      <c r="G638" s="25"/>
      <c r="H638" s="25"/>
      <c r="I638" s="25"/>
      <c r="J638" s="25"/>
      <c r="K638" s="25"/>
      <c r="L638" s="25"/>
      <c r="M638" s="25"/>
      <c r="N638" s="25"/>
      <c r="O638" s="25"/>
      <c r="P638" s="25"/>
      <c r="Q638" s="25"/>
      <c r="R638" s="25"/>
      <c r="S638" s="25"/>
      <c r="T638" s="25"/>
      <c r="U638" s="25"/>
      <c r="V638" s="25"/>
      <c r="W638" s="25"/>
      <c r="X638" s="25"/>
      <c r="Y638" s="25"/>
      <c r="Z638" s="25"/>
    </row>
    <row r="639" spans="1:26" ht="15.75" customHeight="1" x14ac:dyDescent="0.25">
      <c r="A639" s="25"/>
      <c r="B639" s="25"/>
      <c r="C639" s="25"/>
      <c r="D639" s="25"/>
      <c r="E639" s="25"/>
      <c r="F639" s="25"/>
      <c r="G639" s="25"/>
      <c r="H639" s="25"/>
      <c r="I639" s="25"/>
      <c r="J639" s="25"/>
      <c r="K639" s="25"/>
      <c r="L639" s="25"/>
      <c r="M639" s="25"/>
      <c r="N639" s="25"/>
      <c r="O639" s="25"/>
      <c r="P639" s="25"/>
      <c r="Q639" s="25"/>
      <c r="R639" s="25"/>
      <c r="S639" s="25"/>
      <c r="T639" s="25"/>
      <c r="U639" s="25"/>
      <c r="V639" s="25"/>
      <c r="W639" s="25"/>
      <c r="X639" s="25"/>
      <c r="Y639" s="25"/>
      <c r="Z639" s="25"/>
    </row>
    <row r="640" spans="1:26" ht="15.75" customHeight="1" x14ac:dyDescent="0.25">
      <c r="A640" s="25"/>
      <c r="B640" s="25"/>
      <c r="C640" s="25"/>
      <c r="D640" s="25"/>
      <c r="E640" s="25"/>
      <c r="F640" s="25"/>
      <c r="G640" s="25"/>
      <c r="H640" s="25"/>
      <c r="I640" s="25"/>
      <c r="J640" s="25"/>
      <c r="K640" s="25"/>
      <c r="L640" s="25"/>
      <c r="M640" s="25"/>
      <c r="N640" s="25"/>
      <c r="O640" s="25"/>
      <c r="P640" s="25"/>
      <c r="Q640" s="25"/>
      <c r="R640" s="25"/>
      <c r="S640" s="25"/>
      <c r="T640" s="25"/>
      <c r="U640" s="25"/>
      <c r="V640" s="25"/>
      <c r="W640" s="25"/>
      <c r="X640" s="25"/>
      <c r="Y640" s="25"/>
      <c r="Z640" s="25"/>
    </row>
    <row r="641" spans="1:26" ht="15.75" customHeight="1" x14ac:dyDescent="0.25">
      <c r="A641" s="25"/>
      <c r="B641" s="25"/>
      <c r="C641" s="25"/>
      <c r="D641" s="25"/>
      <c r="E641" s="25"/>
      <c r="F641" s="25"/>
      <c r="G641" s="25"/>
      <c r="H641" s="25"/>
      <c r="I641" s="25"/>
      <c r="J641" s="25"/>
      <c r="K641" s="25"/>
      <c r="L641" s="25"/>
      <c r="M641" s="25"/>
      <c r="N641" s="25"/>
      <c r="O641" s="25"/>
      <c r="P641" s="25"/>
      <c r="Q641" s="25"/>
      <c r="R641" s="25"/>
      <c r="S641" s="25"/>
      <c r="T641" s="25"/>
      <c r="U641" s="25"/>
      <c r="V641" s="25"/>
      <c r="W641" s="25"/>
      <c r="X641" s="25"/>
      <c r="Y641" s="25"/>
      <c r="Z641" s="25"/>
    </row>
    <row r="642" spans="1:26" ht="15.75" customHeight="1" x14ac:dyDescent="0.25">
      <c r="A642" s="25"/>
      <c r="B642" s="25"/>
      <c r="C642" s="25"/>
      <c r="D642" s="25"/>
      <c r="E642" s="25"/>
      <c r="F642" s="25"/>
      <c r="G642" s="25"/>
      <c r="H642" s="25"/>
      <c r="I642" s="25"/>
      <c r="J642" s="25"/>
      <c r="K642" s="25"/>
      <c r="L642" s="25"/>
      <c r="M642" s="25"/>
      <c r="N642" s="25"/>
      <c r="O642" s="25"/>
      <c r="P642" s="25"/>
      <c r="Q642" s="25"/>
      <c r="R642" s="25"/>
      <c r="S642" s="25"/>
      <c r="T642" s="25"/>
      <c r="U642" s="25"/>
      <c r="V642" s="25"/>
      <c r="W642" s="25"/>
      <c r="X642" s="25"/>
      <c r="Y642" s="25"/>
      <c r="Z642" s="25"/>
    </row>
    <row r="643" spans="1:26" ht="15.75" customHeight="1" x14ac:dyDescent="0.25">
      <c r="A643" s="25"/>
      <c r="B643" s="25"/>
      <c r="C643" s="25"/>
      <c r="D643" s="25"/>
      <c r="E643" s="25"/>
      <c r="F643" s="25"/>
      <c r="G643" s="25"/>
      <c r="H643" s="25"/>
      <c r="I643" s="25"/>
      <c r="J643" s="25"/>
      <c r="K643" s="25"/>
      <c r="L643" s="25"/>
      <c r="M643" s="25"/>
      <c r="N643" s="25"/>
      <c r="O643" s="25"/>
      <c r="P643" s="25"/>
      <c r="Q643" s="25"/>
      <c r="R643" s="25"/>
      <c r="S643" s="25"/>
      <c r="T643" s="25"/>
      <c r="U643" s="25"/>
      <c r="V643" s="25"/>
      <c r="W643" s="25"/>
      <c r="X643" s="25"/>
      <c r="Y643" s="25"/>
      <c r="Z643" s="25"/>
    </row>
    <row r="644" spans="1:26" ht="15.75" customHeight="1" x14ac:dyDescent="0.25">
      <c r="A644" s="25"/>
      <c r="B644" s="25"/>
      <c r="C644" s="25"/>
      <c r="D644" s="25"/>
      <c r="E644" s="25"/>
      <c r="F644" s="25"/>
      <c r="G644" s="25"/>
      <c r="H644" s="25"/>
      <c r="I644" s="25"/>
      <c r="J644" s="25"/>
      <c r="K644" s="25"/>
      <c r="L644" s="25"/>
      <c r="M644" s="25"/>
      <c r="N644" s="25"/>
      <c r="O644" s="25"/>
      <c r="P644" s="25"/>
      <c r="Q644" s="25"/>
      <c r="R644" s="25"/>
      <c r="S644" s="25"/>
      <c r="T644" s="25"/>
      <c r="U644" s="25"/>
      <c r="V644" s="25"/>
      <c r="W644" s="25"/>
      <c r="X644" s="25"/>
      <c r="Y644" s="25"/>
      <c r="Z644" s="25"/>
    </row>
    <row r="645" spans="1:26" ht="15.75" customHeight="1" x14ac:dyDescent="0.25">
      <c r="A645" s="25"/>
      <c r="B645" s="25"/>
      <c r="C645" s="25"/>
      <c r="D645" s="25"/>
      <c r="E645" s="25"/>
      <c r="F645" s="25"/>
      <c r="G645" s="25"/>
      <c r="H645" s="25"/>
      <c r="I645" s="25"/>
      <c r="J645" s="25"/>
      <c r="K645" s="25"/>
      <c r="L645" s="25"/>
      <c r="M645" s="25"/>
      <c r="N645" s="25"/>
      <c r="O645" s="25"/>
      <c r="P645" s="25"/>
      <c r="Q645" s="25"/>
      <c r="R645" s="25"/>
      <c r="S645" s="25"/>
      <c r="T645" s="25"/>
      <c r="U645" s="25"/>
      <c r="V645" s="25"/>
      <c r="W645" s="25"/>
      <c r="X645" s="25"/>
      <c r="Y645" s="25"/>
      <c r="Z645" s="25"/>
    </row>
    <row r="646" spans="1:26" ht="15.75" customHeight="1" x14ac:dyDescent="0.25">
      <c r="A646" s="25"/>
      <c r="B646" s="25"/>
      <c r="C646" s="25"/>
      <c r="D646" s="25"/>
      <c r="E646" s="25"/>
      <c r="F646" s="25"/>
      <c r="G646" s="25"/>
      <c r="H646" s="25"/>
      <c r="I646" s="25"/>
      <c r="J646" s="25"/>
      <c r="K646" s="25"/>
      <c r="L646" s="25"/>
      <c r="M646" s="25"/>
      <c r="N646" s="25"/>
      <c r="O646" s="25"/>
      <c r="P646" s="25"/>
      <c r="Q646" s="25"/>
      <c r="R646" s="25"/>
      <c r="S646" s="25"/>
      <c r="T646" s="25"/>
      <c r="U646" s="25"/>
      <c r="V646" s="25"/>
      <c r="W646" s="25"/>
      <c r="X646" s="25"/>
      <c r="Y646" s="25"/>
      <c r="Z646" s="25"/>
    </row>
    <row r="647" spans="1:26" ht="15.75" customHeight="1" x14ac:dyDescent="0.25">
      <c r="A647" s="25"/>
      <c r="B647" s="25"/>
      <c r="C647" s="25"/>
      <c r="D647" s="25"/>
      <c r="E647" s="25"/>
      <c r="F647" s="25"/>
      <c r="G647" s="25"/>
      <c r="H647" s="25"/>
      <c r="I647" s="25"/>
      <c r="J647" s="25"/>
      <c r="K647" s="25"/>
      <c r="L647" s="25"/>
      <c r="M647" s="25"/>
      <c r="N647" s="25"/>
      <c r="O647" s="25"/>
      <c r="P647" s="25"/>
      <c r="Q647" s="25"/>
      <c r="R647" s="25"/>
      <c r="S647" s="25"/>
      <c r="T647" s="25"/>
      <c r="U647" s="25"/>
      <c r="V647" s="25"/>
      <c r="W647" s="25"/>
      <c r="X647" s="25"/>
      <c r="Y647" s="25"/>
      <c r="Z647" s="25"/>
    </row>
    <row r="648" spans="1:26" ht="15.75" customHeight="1" x14ac:dyDescent="0.25">
      <c r="A648" s="25"/>
      <c r="B648" s="25"/>
      <c r="C648" s="25"/>
      <c r="D648" s="25"/>
      <c r="E648" s="25"/>
      <c r="F648" s="25"/>
      <c r="G648" s="25"/>
      <c r="H648" s="25"/>
      <c r="I648" s="25"/>
      <c r="J648" s="25"/>
      <c r="K648" s="25"/>
      <c r="L648" s="25"/>
      <c r="M648" s="25"/>
      <c r="N648" s="25"/>
      <c r="O648" s="25"/>
      <c r="P648" s="25"/>
      <c r="Q648" s="25"/>
      <c r="R648" s="25"/>
      <c r="S648" s="25"/>
      <c r="T648" s="25"/>
      <c r="U648" s="25"/>
      <c r="V648" s="25"/>
      <c r="W648" s="25"/>
      <c r="X648" s="25"/>
      <c r="Y648" s="25"/>
      <c r="Z648" s="25"/>
    </row>
    <row r="649" spans="1:26" ht="15.75" customHeight="1" x14ac:dyDescent="0.25">
      <c r="A649" s="25"/>
      <c r="B649" s="25"/>
      <c r="C649" s="25"/>
      <c r="D649" s="25"/>
      <c r="E649" s="25"/>
      <c r="F649" s="25"/>
      <c r="G649" s="25"/>
      <c r="H649" s="25"/>
      <c r="I649" s="25"/>
      <c r="J649" s="25"/>
      <c r="K649" s="25"/>
      <c r="L649" s="25"/>
      <c r="M649" s="25"/>
      <c r="N649" s="25"/>
      <c r="O649" s="25"/>
      <c r="P649" s="25"/>
      <c r="Q649" s="25"/>
      <c r="R649" s="25"/>
      <c r="S649" s="25"/>
      <c r="T649" s="25"/>
      <c r="U649" s="25"/>
      <c r="V649" s="25"/>
      <c r="W649" s="25"/>
      <c r="X649" s="25"/>
      <c r="Y649" s="25"/>
      <c r="Z649" s="25"/>
    </row>
    <row r="650" spans="1:26" ht="15.75" customHeight="1" x14ac:dyDescent="0.25">
      <c r="A650" s="25"/>
      <c r="B650" s="25"/>
      <c r="C650" s="25"/>
      <c r="D650" s="25"/>
      <c r="E650" s="25"/>
      <c r="F650" s="25"/>
      <c r="G650" s="25"/>
      <c r="H650" s="25"/>
      <c r="I650" s="25"/>
      <c r="J650" s="25"/>
      <c r="K650" s="25"/>
      <c r="L650" s="25"/>
      <c r="M650" s="25"/>
      <c r="N650" s="25"/>
      <c r="O650" s="25"/>
      <c r="P650" s="25"/>
      <c r="Q650" s="25"/>
      <c r="R650" s="25"/>
      <c r="S650" s="25"/>
      <c r="T650" s="25"/>
      <c r="U650" s="25"/>
      <c r="V650" s="25"/>
      <c r="W650" s="25"/>
      <c r="X650" s="25"/>
      <c r="Y650" s="25"/>
      <c r="Z650" s="25"/>
    </row>
    <row r="651" spans="1:26" ht="15.75" customHeight="1" x14ac:dyDescent="0.25">
      <c r="A651" s="25"/>
      <c r="B651" s="25"/>
      <c r="C651" s="25"/>
      <c r="D651" s="25"/>
      <c r="E651" s="25"/>
      <c r="F651" s="25"/>
      <c r="G651" s="25"/>
      <c r="H651" s="25"/>
      <c r="I651" s="25"/>
      <c r="J651" s="25"/>
      <c r="K651" s="25"/>
      <c r="L651" s="25"/>
      <c r="M651" s="25"/>
      <c r="N651" s="25"/>
      <c r="O651" s="25"/>
      <c r="P651" s="25"/>
      <c r="Q651" s="25"/>
      <c r="R651" s="25"/>
      <c r="S651" s="25"/>
      <c r="T651" s="25"/>
      <c r="U651" s="25"/>
      <c r="V651" s="25"/>
      <c r="W651" s="25"/>
      <c r="X651" s="25"/>
      <c r="Y651" s="25"/>
      <c r="Z651" s="25"/>
    </row>
    <row r="652" spans="1:26" ht="15.75" customHeight="1" x14ac:dyDescent="0.25">
      <c r="A652" s="25"/>
      <c r="B652" s="25"/>
      <c r="C652" s="25"/>
      <c r="D652" s="25"/>
      <c r="E652" s="25"/>
      <c r="F652" s="25"/>
      <c r="G652" s="25"/>
      <c r="H652" s="25"/>
      <c r="I652" s="25"/>
      <c r="J652" s="25"/>
      <c r="K652" s="25"/>
      <c r="L652" s="25"/>
      <c r="M652" s="25"/>
      <c r="N652" s="25"/>
      <c r="O652" s="25"/>
      <c r="P652" s="25"/>
      <c r="Q652" s="25"/>
      <c r="R652" s="25"/>
      <c r="S652" s="25"/>
      <c r="T652" s="25"/>
      <c r="U652" s="25"/>
      <c r="V652" s="25"/>
      <c r="W652" s="25"/>
      <c r="X652" s="25"/>
      <c r="Y652" s="25"/>
      <c r="Z652" s="25"/>
    </row>
    <row r="653" spans="1:26" ht="15.75" customHeight="1" x14ac:dyDescent="0.25">
      <c r="A653" s="25"/>
      <c r="B653" s="25"/>
      <c r="C653" s="25"/>
      <c r="D653" s="25"/>
      <c r="E653" s="25"/>
      <c r="F653" s="25"/>
      <c r="G653" s="25"/>
      <c r="H653" s="25"/>
      <c r="I653" s="25"/>
      <c r="J653" s="25"/>
      <c r="K653" s="25"/>
      <c r="L653" s="25"/>
      <c r="M653" s="25"/>
      <c r="N653" s="25"/>
      <c r="O653" s="25"/>
      <c r="P653" s="25"/>
      <c r="Q653" s="25"/>
      <c r="R653" s="25"/>
      <c r="S653" s="25"/>
      <c r="T653" s="25"/>
      <c r="U653" s="25"/>
      <c r="V653" s="25"/>
      <c r="W653" s="25"/>
      <c r="X653" s="25"/>
      <c r="Y653" s="25"/>
      <c r="Z653" s="25"/>
    </row>
    <row r="654" spans="1:26" ht="15.75" customHeight="1" x14ac:dyDescent="0.25">
      <c r="A654" s="25"/>
      <c r="B654" s="25"/>
      <c r="C654" s="25"/>
      <c r="D654" s="25"/>
      <c r="E654" s="25"/>
      <c r="F654" s="25"/>
      <c r="G654" s="25"/>
      <c r="H654" s="25"/>
      <c r="I654" s="25"/>
      <c r="J654" s="25"/>
      <c r="K654" s="25"/>
      <c r="L654" s="25"/>
      <c r="M654" s="25"/>
      <c r="N654" s="25"/>
      <c r="O654" s="25"/>
      <c r="P654" s="25"/>
      <c r="Q654" s="25"/>
      <c r="R654" s="25"/>
      <c r="S654" s="25"/>
      <c r="T654" s="25"/>
      <c r="U654" s="25"/>
      <c r="V654" s="25"/>
      <c r="W654" s="25"/>
      <c r="X654" s="25"/>
      <c r="Y654" s="25"/>
      <c r="Z654" s="25"/>
    </row>
    <row r="655" spans="1:26" ht="15.75" customHeight="1" x14ac:dyDescent="0.25">
      <c r="A655" s="25"/>
      <c r="B655" s="25"/>
      <c r="C655" s="25"/>
      <c r="D655" s="25"/>
      <c r="E655" s="25"/>
      <c r="F655" s="25"/>
      <c r="G655" s="25"/>
      <c r="H655" s="25"/>
      <c r="I655" s="25"/>
      <c r="J655" s="25"/>
      <c r="K655" s="25"/>
      <c r="L655" s="25"/>
      <c r="M655" s="25"/>
      <c r="N655" s="25"/>
      <c r="O655" s="25"/>
      <c r="P655" s="25"/>
      <c r="Q655" s="25"/>
      <c r="R655" s="25"/>
      <c r="S655" s="25"/>
      <c r="T655" s="25"/>
      <c r="U655" s="25"/>
      <c r="V655" s="25"/>
      <c r="W655" s="25"/>
      <c r="X655" s="25"/>
      <c r="Y655" s="25"/>
      <c r="Z655" s="25"/>
    </row>
    <row r="656" spans="1:26" ht="15.75" customHeight="1" x14ac:dyDescent="0.25">
      <c r="A656" s="25"/>
      <c r="B656" s="25"/>
      <c r="C656" s="25"/>
      <c r="D656" s="25"/>
      <c r="E656" s="25"/>
      <c r="F656" s="25"/>
      <c r="G656" s="25"/>
      <c r="H656" s="25"/>
      <c r="I656" s="25"/>
      <c r="J656" s="25"/>
      <c r="K656" s="25"/>
      <c r="L656" s="25"/>
      <c r="M656" s="25"/>
      <c r="N656" s="25"/>
      <c r="O656" s="25"/>
      <c r="P656" s="25"/>
      <c r="Q656" s="25"/>
      <c r="R656" s="25"/>
      <c r="S656" s="25"/>
      <c r="T656" s="25"/>
      <c r="U656" s="25"/>
      <c r="V656" s="25"/>
      <c r="W656" s="25"/>
      <c r="X656" s="25"/>
      <c r="Y656" s="25"/>
      <c r="Z656" s="25"/>
    </row>
    <row r="657" spans="1:26" ht="15.75" customHeight="1" x14ac:dyDescent="0.25">
      <c r="A657" s="25"/>
      <c r="B657" s="25"/>
      <c r="C657" s="25"/>
      <c r="D657" s="25"/>
      <c r="E657" s="25"/>
      <c r="F657" s="25"/>
      <c r="G657" s="25"/>
      <c r="H657" s="25"/>
      <c r="I657" s="25"/>
      <c r="J657" s="25"/>
      <c r="K657" s="25"/>
      <c r="L657" s="25"/>
      <c r="M657" s="25"/>
      <c r="N657" s="25"/>
      <c r="O657" s="25"/>
      <c r="P657" s="25"/>
      <c r="Q657" s="25"/>
      <c r="R657" s="25"/>
      <c r="S657" s="25"/>
      <c r="T657" s="25"/>
      <c r="U657" s="25"/>
      <c r="V657" s="25"/>
      <c r="W657" s="25"/>
      <c r="X657" s="25"/>
      <c r="Y657" s="25"/>
      <c r="Z657" s="25"/>
    </row>
    <row r="658" spans="1:26" ht="15.75" customHeight="1" x14ac:dyDescent="0.25">
      <c r="A658" s="25"/>
      <c r="B658" s="25"/>
      <c r="C658" s="25"/>
      <c r="D658" s="25"/>
      <c r="E658" s="25"/>
      <c r="F658" s="25"/>
      <c r="G658" s="25"/>
      <c r="H658" s="25"/>
      <c r="I658" s="25"/>
      <c r="J658" s="25"/>
      <c r="K658" s="25"/>
      <c r="L658" s="25"/>
      <c r="M658" s="25"/>
      <c r="N658" s="25"/>
      <c r="O658" s="25"/>
      <c r="P658" s="25"/>
      <c r="Q658" s="25"/>
      <c r="R658" s="25"/>
      <c r="S658" s="25"/>
      <c r="T658" s="25"/>
      <c r="U658" s="25"/>
      <c r="V658" s="25"/>
      <c r="W658" s="25"/>
      <c r="X658" s="25"/>
      <c r="Y658" s="25"/>
      <c r="Z658" s="25"/>
    </row>
    <row r="659" spans="1:26" ht="15.75" customHeight="1" x14ac:dyDescent="0.25">
      <c r="A659" s="25"/>
      <c r="B659" s="25"/>
      <c r="C659" s="25"/>
      <c r="D659" s="25"/>
      <c r="E659" s="25"/>
      <c r="F659" s="25"/>
      <c r="G659" s="25"/>
      <c r="H659" s="25"/>
      <c r="I659" s="25"/>
      <c r="J659" s="25"/>
      <c r="K659" s="25"/>
      <c r="L659" s="25"/>
      <c r="M659" s="25"/>
      <c r="N659" s="25"/>
      <c r="O659" s="25"/>
      <c r="P659" s="25"/>
      <c r="Q659" s="25"/>
      <c r="R659" s="25"/>
      <c r="S659" s="25"/>
      <c r="T659" s="25"/>
      <c r="U659" s="25"/>
      <c r="V659" s="25"/>
      <c r="W659" s="25"/>
      <c r="X659" s="25"/>
      <c r="Y659" s="25"/>
      <c r="Z659" s="25"/>
    </row>
    <row r="660" spans="1:26" ht="15.75" customHeight="1" x14ac:dyDescent="0.25">
      <c r="A660" s="25"/>
      <c r="B660" s="25"/>
      <c r="C660" s="25"/>
      <c r="D660" s="25"/>
      <c r="E660" s="25"/>
      <c r="F660" s="25"/>
      <c r="G660" s="25"/>
      <c r="H660" s="25"/>
      <c r="I660" s="25"/>
      <c r="J660" s="25"/>
      <c r="K660" s="25"/>
      <c r="L660" s="25"/>
      <c r="M660" s="25"/>
      <c r="N660" s="25"/>
      <c r="O660" s="25"/>
      <c r="P660" s="25"/>
      <c r="Q660" s="25"/>
      <c r="R660" s="25"/>
      <c r="S660" s="25"/>
      <c r="T660" s="25"/>
      <c r="U660" s="25"/>
      <c r="V660" s="25"/>
      <c r="W660" s="25"/>
      <c r="X660" s="25"/>
      <c r="Y660" s="25"/>
      <c r="Z660" s="25"/>
    </row>
    <row r="661" spans="1:26" ht="15.75" customHeight="1" x14ac:dyDescent="0.25">
      <c r="A661" s="25"/>
      <c r="B661" s="25"/>
      <c r="C661" s="25"/>
      <c r="D661" s="25"/>
      <c r="E661" s="25"/>
      <c r="F661" s="25"/>
      <c r="G661" s="25"/>
      <c r="H661" s="25"/>
      <c r="I661" s="25"/>
      <c r="J661" s="25"/>
      <c r="K661" s="25"/>
      <c r="L661" s="25"/>
      <c r="M661" s="25"/>
      <c r="N661" s="25"/>
      <c r="O661" s="25"/>
      <c r="P661" s="25"/>
      <c r="Q661" s="25"/>
      <c r="R661" s="25"/>
      <c r="S661" s="25"/>
      <c r="T661" s="25"/>
      <c r="U661" s="25"/>
      <c r="V661" s="25"/>
      <c r="W661" s="25"/>
      <c r="X661" s="25"/>
      <c r="Y661" s="25"/>
      <c r="Z661" s="25"/>
    </row>
    <row r="662" spans="1:26" ht="15.75" customHeight="1" x14ac:dyDescent="0.25">
      <c r="A662" s="25"/>
      <c r="B662" s="25"/>
      <c r="C662" s="25"/>
      <c r="D662" s="25"/>
      <c r="E662" s="25"/>
      <c r="F662" s="25"/>
      <c r="G662" s="25"/>
      <c r="H662" s="25"/>
      <c r="I662" s="25"/>
      <c r="J662" s="25"/>
      <c r="K662" s="25"/>
      <c r="L662" s="25"/>
      <c r="M662" s="25"/>
      <c r="N662" s="25"/>
      <c r="O662" s="25"/>
      <c r="P662" s="25"/>
      <c r="Q662" s="25"/>
      <c r="R662" s="25"/>
      <c r="S662" s="25"/>
      <c r="T662" s="25"/>
      <c r="U662" s="25"/>
      <c r="V662" s="25"/>
      <c r="W662" s="25"/>
      <c r="X662" s="25"/>
      <c r="Y662" s="25"/>
      <c r="Z662" s="25"/>
    </row>
    <row r="663" spans="1:26" ht="15.75" customHeight="1" x14ac:dyDescent="0.25">
      <c r="A663" s="25"/>
      <c r="B663" s="25"/>
      <c r="C663" s="25"/>
      <c r="D663" s="25"/>
      <c r="E663" s="25"/>
      <c r="F663" s="25"/>
      <c r="G663" s="25"/>
      <c r="H663" s="25"/>
      <c r="I663" s="25"/>
      <c r="J663" s="25"/>
      <c r="K663" s="25"/>
      <c r="L663" s="25"/>
      <c r="M663" s="25"/>
      <c r="N663" s="25"/>
      <c r="O663" s="25"/>
      <c r="P663" s="25"/>
      <c r="Q663" s="25"/>
      <c r="R663" s="25"/>
      <c r="S663" s="25"/>
      <c r="T663" s="25"/>
      <c r="U663" s="25"/>
      <c r="V663" s="25"/>
      <c r="W663" s="25"/>
      <c r="X663" s="25"/>
      <c r="Y663" s="25"/>
      <c r="Z663" s="25"/>
    </row>
    <row r="664" spans="1:26" ht="15.75" customHeight="1" x14ac:dyDescent="0.25">
      <c r="A664" s="25"/>
      <c r="B664" s="25"/>
      <c r="C664" s="25"/>
      <c r="D664" s="25"/>
      <c r="E664" s="25"/>
      <c r="F664" s="25"/>
      <c r="G664" s="25"/>
      <c r="H664" s="25"/>
      <c r="I664" s="25"/>
      <c r="J664" s="25"/>
      <c r="K664" s="25"/>
      <c r="L664" s="25"/>
      <c r="M664" s="25"/>
      <c r="N664" s="25"/>
      <c r="O664" s="25"/>
      <c r="P664" s="25"/>
      <c r="Q664" s="25"/>
      <c r="R664" s="25"/>
      <c r="S664" s="25"/>
      <c r="T664" s="25"/>
      <c r="U664" s="25"/>
      <c r="V664" s="25"/>
      <c r="W664" s="25"/>
      <c r="X664" s="25"/>
      <c r="Y664" s="25"/>
      <c r="Z664" s="25"/>
    </row>
    <row r="665" spans="1:26" ht="15.75" customHeight="1" x14ac:dyDescent="0.25">
      <c r="A665" s="25"/>
      <c r="B665" s="25"/>
      <c r="C665" s="25"/>
      <c r="D665" s="25"/>
      <c r="E665" s="25"/>
      <c r="F665" s="25"/>
      <c r="G665" s="25"/>
      <c r="H665" s="25"/>
      <c r="I665" s="25"/>
      <c r="J665" s="25"/>
      <c r="K665" s="25"/>
      <c r="L665" s="25"/>
      <c r="M665" s="25"/>
      <c r="N665" s="25"/>
      <c r="O665" s="25"/>
      <c r="P665" s="25"/>
      <c r="Q665" s="25"/>
      <c r="R665" s="25"/>
      <c r="S665" s="25"/>
      <c r="T665" s="25"/>
      <c r="U665" s="25"/>
      <c r="V665" s="25"/>
      <c r="W665" s="25"/>
      <c r="X665" s="25"/>
      <c r="Y665" s="25"/>
      <c r="Z665" s="25"/>
    </row>
    <row r="666" spans="1:26" ht="15.75" customHeight="1" x14ac:dyDescent="0.25">
      <c r="A666" s="25"/>
      <c r="B666" s="25"/>
      <c r="C666" s="25"/>
      <c r="D666" s="25"/>
      <c r="E666" s="25"/>
      <c r="F666" s="25"/>
      <c r="G666" s="25"/>
      <c r="H666" s="25"/>
      <c r="I666" s="25"/>
      <c r="J666" s="25"/>
      <c r="K666" s="25"/>
      <c r="L666" s="25"/>
      <c r="M666" s="25"/>
      <c r="N666" s="25"/>
      <c r="O666" s="25"/>
      <c r="P666" s="25"/>
      <c r="Q666" s="25"/>
      <c r="R666" s="25"/>
      <c r="S666" s="25"/>
      <c r="T666" s="25"/>
      <c r="U666" s="25"/>
      <c r="V666" s="25"/>
      <c r="W666" s="25"/>
      <c r="X666" s="25"/>
      <c r="Y666" s="25"/>
      <c r="Z666" s="25"/>
    </row>
    <row r="667" spans="1:26" ht="15.75" customHeight="1" x14ac:dyDescent="0.25">
      <c r="A667" s="25"/>
      <c r="B667" s="25"/>
      <c r="C667" s="25"/>
      <c r="D667" s="25"/>
      <c r="E667" s="25"/>
      <c r="F667" s="25"/>
      <c r="G667" s="25"/>
      <c r="H667" s="25"/>
      <c r="I667" s="25"/>
      <c r="J667" s="25"/>
      <c r="K667" s="25"/>
      <c r="L667" s="25"/>
      <c r="M667" s="25"/>
      <c r="N667" s="25"/>
      <c r="O667" s="25"/>
      <c r="P667" s="25"/>
      <c r="Q667" s="25"/>
      <c r="R667" s="25"/>
      <c r="S667" s="25"/>
      <c r="T667" s="25"/>
      <c r="U667" s="25"/>
      <c r="V667" s="25"/>
      <c r="W667" s="25"/>
      <c r="X667" s="25"/>
      <c r="Y667" s="25"/>
      <c r="Z667" s="25"/>
    </row>
    <row r="668" spans="1:26" ht="15.75" customHeight="1" x14ac:dyDescent="0.25">
      <c r="A668" s="25"/>
      <c r="B668" s="25"/>
      <c r="C668" s="25"/>
      <c r="D668" s="25"/>
      <c r="E668" s="25"/>
      <c r="F668" s="25"/>
      <c r="G668" s="25"/>
      <c r="H668" s="25"/>
      <c r="I668" s="25"/>
      <c r="J668" s="25"/>
      <c r="K668" s="25"/>
      <c r="L668" s="25"/>
      <c r="M668" s="25"/>
      <c r="N668" s="25"/>
      <c r="O668" s="25"/>
      <c r="P668" s="25"/>
      <c r="Q668" s="25"/>
      <c r="R668" s="25"/>
      <c r="S668" s="25"/>
      <c r="T668" s="25"/>
      <c r="U668" s="25"/>
      <c r="V668" s="25"/>
      <c r="W668" s="25"/>
      <c r="X668" s="25"/>
      <c r="Y668" s="25"/>
      <c r="Z668" s="25"/>
    </row>
    <row r="669" spans="1:26" ht="15.75" customHeight="1" x14ac:dyDescent="0.25">
      <c r="A669" s="25"/>
      <c r="B669" s="25"/>
      <c r="C669" s="25"/>
      <c r="D669" s="25"/>
      <c r="E669" s="25"/>
      <c r="F669" s="25"/>
      <c r="G669" s="25"/>
      <c r="H669" s="25"/>
      <c r="I669" s="25"/>
      <c r="J669" s="25"/>
      <c r="K669" s="25"/>
      <c r="L669" s="25"/>
      <c r="M669" s="25"/>
      <c r="N669" s="25"/>
      <c r="O669" s="25"/>
      <c r="P669" s="25"/>
      <c r="Q669" s="25"/>
      <c r="R669" s="25"/>
      <c r="S669" s="25"/>
      <c r="T669" s="25"/>
      <c r="U669" s="25"/>
      <c r="V669" s="25"/>
      <c r="W669" s="25"/>
      <c r="X669" s="25"/>
      <c r="Y669" s="25"/>
      <c r="Z669" s="25"/>
    </row>
    <row r="670" spans="1:26" ht="15.75" customHeight="1" x14ac:dyDescent="0.25">
      <c r="A670" s="25"/>
      <c r="B670" s="25"/>
      <c r="C670" s="25"/>
      <c r="D670" s="25"/>
      <c r="E670" s="25"/>
      <c r="F670" s="25"/>
      <c r="G670" s="25"/>
      <c r="H670" s="25"/>
      <c r="I670" s="25"/>
      <c r="J670" s="25"/>
      <c r="K670" s="25"/>
      <c r="L670" s="25"/>
      <c r="M670" s="25"/>
      <c r="N670" s="25"/>
      <c r="O670" s="25"/>
      <c r="P670" s="25"/>
      <c r="Q670" s="25"/>
      <c r="R670" s="25"/>
      <c r="S670" s="25"/>
      <c r="T670" s="25"/>
      <c r="U670" s="25"/>
      <c r="V670" s="25"/>
      <c r="W670" s="25"/>
      <c r="X670" s="25"/>
      <c r="Y670" s="25"/>
      <c r="Z670" s="25"/>
    </row>
    <row r="671" spans="1:26" ht="15.75" customHeight="1" x14ac:dyDescent="0.25">
      <c r="A671" s="25"/>
      <c r="B671" s="25"/>
      <c r="C671" s="25"/>
      <c r="D671" s="25"/>
      <c r="E671" s="25"/>
      <c r="F671" s="25"/>
      <c r="G671" s="25"/>
      <c r="H671" s="25"/>
      <c r="I671" s="25"/>
      <c r="J671" s="25"/>
      <c r="K671" s="25"/>
      <c r="L671" s="25"/>
      <c r="M671" s="25"/>
      <c r="N671" s="25"/>
      <c r="O671" s="25"/>
      <c r="P671" s="25"/>
      <c r="Q671" s="25"/>
      <c r="R671" s="25"/>
      <c r="S671" s="25"/>
      <c r="T671" s="25"/>
      <c r="U671" s="25"/>
      <c r="V671" s="25"/>
      <c r="W671" s="25"/>
      <c r="X671" s="25"/>
      <c r="Y671" s="25"/>
      <c r="Z671" s="25"/>
    </row>
    <row r="672" spans="1:26" ht="15.75" customHeight="1" x14ac:dyDescent="0.25">
      <c r="A672" s="25"/>
      <c r="B672" s="25"/>
      <c r="C672" s="25"/>
      <c r="D672" s="25"/>
      <c r="E672" s="25"/>
      <c r="F672" s="25"/>
      <c r="G672" s="25"/>
      <c r="H672" s="25"/>
      <c r="I672" s="25"/>
      <c r="J672" s="25"/>
      <c r="K672" s="25"/>
      <c r="L672" s="25"/>
      <c r="M672" s="25"/>
      <c r="N672" s="25"/>
      <c r="O672" s="25"/>
      <c r="P672" s="25"/>
      <c r="Q672" s="25"/>
      <c r="R672" s="25"/>
      <c r="S672" s="25"/>
      <c r="T672" s="25"/>
      <c r="U672" s="25"/>
      <c r="V672" s="25"/>
      <c r="W672" s="25"/>
      <c r="X672" s="25"/>
      <c r="Y672" s="25"/>
      <c r="Z672" s="25"/>
    </row>
    <row r="673" spans="1:26" ht="15.75" customHeight="1" x14ac:dyDescent="0.25">
      <c r="A673" s="25"/>
      <c r="B673" s="25"/>
      <c r="C673" s="25"/>
      <c r="D673" s="25"/>
      <c r="E673" s="25"/>
      <c r="F673" s="25"/>
      <c r="G673" s="25"/>
      <c r="H673" s="25"/>
      <c r="I673" s="25"/>
      <c r="J673" s="25"/>
      <c r="K673" s="25"/>
      <c r="L673" s="25"/>
      <c r="M673" s="25"/>
      <c r="N673" s="25"/>
      <c r="O673" s="25"/>
      <c r="P673" s="25"/>
      <c r="Q673" s="25"/>
      <c r="R673" s="25"/>
      <c r="S673" s="25"/>
      <c r="T673" s="25"/>
      <c r="U673" s="25"/>
      <c r="V673" s="25"/>
      <c r="W673" s="25"/>
      <c r="X673" s="25"/>
      <c r="Y673" s="25"/>
      <c r="Z673" s="25"/>
    </row>
    <row r="674" spans="1:26" ht="15.75" customHeight="1" x14ac:dyDescent="0.25">
      <c r="A674" s="25"/>
      <c r="B674" s="25"/>
      <c r="C674" s="25"/>
      <c r="D674" s="25"/>
      <c r="E674" s="25"/>
      <c r="F674" s="25"/>
      <c r="G674" s="25"/>
      <c r="H674" s="25"/>
      <c r="I674" s="25"/>
      <c r="J674" s="25"/>
      <c r="K674" s="25"/>
      <c r="L674" s="25"/>
      <c r="M674" s="25"/>
      <c r="N674" s="25"/>
      <c r="O674" s="25"/>
      <c r="P674" s="25"/>
      <c r="Q674" s="25"/>
      <c r="R674" s="25"/>
      <c r="S674" s="25"/>
      <c r="T674" s="25"/>
      <c r="U674" s="25"/>
      <c r="V674" s="25"/>
      <c r="W674" s="25"/>
      <c r="X674" s="25"/>
      <c r="Y674" s="25"/>
      <c r="Z674" s="25"/>
    </row>
    <row r="675" spans="1:26" ht="15.75" customHeight="1" x14ac:dyDescent="0.25">
      <c r="A675" s="25"/>
      <c r="B675" s="25"/>
      <c r="C675" s="25"/>
      <c r="D675" s="25"/>
      <c r="E675" s="25"/>
      <c r="F675" s="25"/>
      <c r="G675" s="25"/>
      <c r="H675" s="25"/>
      <c r="I675" s="25"/>
      <c r="J675" s="25"/>
      <c r="K675" s="25"/>
      <c r="L675" s="25"/>
      <c r="M675" s="25"/>
      <c r="N675" s="25"/>
      <c r="O675" s="25"/>
      <c r="P675" s="25"/>
      <c r="Q675" s="25"/>
      <c r="R675" s="25"/>
      <c r="S675" s="25"/>
      <c r="T675" s="25"/>
      <c r="U675" s="25"/>
      <c r="V675" s="25"/>
      <c r="W675" s="25"/>
      <c r="X675" s="25"/>
      <c r="Y675" s="25"/>
      <c r="Z675" s="25"/>
    </row>
    <row r="676" spans="1:26" ht="15.75" customHeight="1" x14ac:dyDescent="0.25">
      <c r="A676" s="25"/>
      <c r="B676" s="25"/>
      <c r="C676" s="25"/>
      <c r="D676" s="25"/>
      <c r="E676" s="25"/>
      <c r="F676" s="25"/>
      <c r="G676" s="25"/>
      <c r="H676" s="25"/>
      <c r="I676" s="25"/>
      <c r="J676" s="25"/>
      <c r="K676" s="25"/>
      <c r="L676" s="25"/>
      <c r="M676" s="25"/>
      <c r="N676" s="25"/>
      <c r="O676" s="25"/>
      <c r="P676" s="25"/>
      <c r="Q676" s="25"/>
      <c r="R676" s="25"/>
      <c r="S676" s="25"/>
      <c r="T676" s="25"/>
      <c r="U676" s="25"/>
      <c r="V676" s="25"/>
      <c r="W676" s="25"/>
      <c r="X676" s="25"/>
      <c r="Y676" s="25"/>
      <c r="Z676" s="25"/>
    </row>
    <row r="677" spans="1:26" ht="15.75" customHeight="1" x14ac:dyDescent="0.25">
      <c r="A677" s="25"/>
      <c r="B677" s="25"/>
      <c r="C677" s="25"/>
      <c r="D677" s="25"/>
      <c r="E677" s="25"/>
      <c r="F677" s="25"/>
      <c r="G677" s="25"/>
      <c r="H677" s="25"/>
      <c r="I677" s="25"/>
      <c r="J677" s="25"/>
      <c r="K677" s="25"/>
      <c r="L677" s="25"/>
      <c r="M677" s="25"/>
      <c r="N677" s="25"/>
      <c r="O677" s="25"/>
      <c r="P677" s="25"/>
      <c r="Q677" s="25"/>
      <c r="R677" s="25"/>
      <c r="S677" s="25"/>
      <c r="T677" s="25"/>
      <c r="U677" s="25"/>
      <c r="V677" s="25"/>
      <c r="W677" s="25"/>
      <c r="X677" s="25"/>
      <c r="Y677" s="25"/>
      <c r="Z677" s="25"/>
    </row>
    <row r="678" spans="1:26" ht="15.75" customHeight="1" x14ac:dyDescent="0.25">
      <c r="A678" s="25"/>
      <c r="B678" s="25"/>
      <c r="C678" s="25"/>
      <c r="D678" s="25"/>
      <c r="E678" s="25"/>
      <c r="F678" s="25"/>
      <c r="G678" s="25"/>
      <c r="H678" s="25"/>
      <c r="I678" s="25"/>
      <c r="J678" s="25"/>
      <c r="K678" s="25"/>
      <c r="L678" s="25"/>
      <c r="M678" s="25"/>
      <c r="N678" s="25"/>
      <c r="O678" s="25"/>
      <c r="P678" s="25"/>
      <c r="Q678" s="25"/>
      <c r="R678" s="25"/>
      <c r="S678" s="25"/>
      <c r="T678" s="25"/>
      <c r="U678" s="25"/>
      <c r="V678" s="25"/>
      <c r="W678" s="25"/>
      <c r="X678" s="25"/>
      <c r="Y678" s="25"/>
      <c r="Z678" s="25"/>
    </row>
    <row r="679" spans="1:26" ht="15.75" customHeight="1" x14ac:dyDescent="0.25">
      <c r="A679" s="25"/>
      <c r="B679" s="25"/>
      <c r="C679" s="25"/>
      <c r="D679" s="25"/>
      <c r="E679" s="25"/>
      <c r="F679" s="25"/>
      <c r="G679" s="25"/>
      <c r="H679" s="25"/>
      <c r="I679" s="25"/>
      <c r="J679" s="25"/>
      <c r="K679" s="25"/>
      <c r="L679" s="25"/>
      <c r="M679" s="25"/>
      <c r="N679" s="25"/>
      <c r="O679" s="25"/>
      <c r="P679" s="25"/>
      <c r="Q679" s="25"/>
      <c r="R679" s="25"/>
      <c r="S679" s="25"/>
      <c r="T679" s="25"/>
      <c r="U679" s="25"/>
      <c r="V679" s="25"/>
      <c r="W679" s="25"/>
      <c r="X679" s="25"/>
      <c r="Y679" s="25"/>
      <c r="Z679" s="25"/>
    </row>
    <row r="680" spans="1:26" ht="15.75" customHeight="1" x14ac:dyDescent="0.25">
      <c r="A680" s="25"/>
      <c r="B680" s="25"/>
      <c r="C680" s="25"/>
      <c r="D680" s="25"/>
      <c r="E680" s="25"/>
      <c r="F680" s="25"/>
      <c r="G680" s="25"/>
      <c r="H680" s="25"/>
      <c r="I680" s="25"/>
      <c r="J680" s="25"/>
      <c r="K680" s="25"/>
      <c r="L680" s="25"/>
      <c r="M680" s="25"/>
      <c r="N680" s="25"/>
      <c r="O680" s="25"/>
      <c r="P680" s="25"/>
      <c r="Q680" s="25"/>
      <c r="R680" s="25"/>
      <c r="S680" s="25"/>
      <c r="T680" s="25"/>
      <c r="U680" s="25"/>
      <c r="V680" s="25"/>
      <c r="W680" s="25"/>
      <c r="X680" s="25"/>
      <c r="Y680" s="25"/>
      <c r="Z680" s="25"/>
    </row>
    <row r="681" spans="1:26" ht="15.75" customHeight="1" x14ac:dyDescent="0.25">
      <c r="A681" s="25"/>
      <c r="B681" s="25"/>
      <c r="C681" s="25"/>
      <c r="D681" s="25"/>
      <c r="E681" s="25"/>
      <c r="F681" s="25"/>
      <c r="G681" s="25"/>
      <c r="H681" s="25"/>
      <c r="I681" s="25"/>
      <c r="J681" s="25"/>
      <c r="K681" s="25"/>
      <c r="L681" s="25"/>
      <c r="M681" s="25"/>
      <c r="N681" s="25"/>
      <c r="O681" s="25"/>
      <c r="P681" s="25"/>
      <c r="Q681" s="25"/>
      <c r="R681" s="25"/>
      <c r="S681" s="25"/>
      <c r="T681" s="25"/>
      <c r="U681" s="25"/>
      <c r="V681" s="25"/>
      <c r="W681" s="25"/>
      <c r="X681" s="25"/>
      <c r="Y681" s="25"/>
      <c r="Z681" s="25"/>
    </row>
    <row r="682" spans="1:26" ht="15.75" customHeight="1" x14ac:dyDescent="0.25">
      <c r="A682" s="25"/>
      <c r="B682" s="25"/>
      <c r="C682" s="25"/>
      <c r="D682" s="25"/>
      <c r="E682" s="25"/>
      <c r="F682" s="25"/>
      <c r="G682" s="25"/>
      <c r="H682" s="25"/>
      <c r="I682" s="25"/>
      <c r="J682" s="25"/>
      <c r="K682" s="25"/>
      <c r="L682" s="25"/>
      <c r="M682" s="25"/>
      <c r="N682" s="25"/>
      <c r="O682" s="25"/>
      <c r="P682" s="25"/>
      <c r="Q682" s="25"/>
      <c r="R682" s="25"/>
      <c r="S682" s="25"/>
      <c r="T682" s="25"/>
      <c r="U682" s="25"/>
      <c r="V682" s="25"/>
      <c r="W682" s="25"/>
      <c r="X682" s="25"/>
      <c r="Y682" s="25"/>
      <c r="Z682" s="25"/>
    </row>
    <row r="683" spans="1:26" ht="15.75" customHeight="1" x14ac:dyDescent="0.25">
      <c r="A683" s="25"/>
      <c r="B683" s="25"/>
      <c r="C683" s="25"/>
      <c r="D683" s="25"/>
      <c r="E683" s="25"/>
      <c r="F683" s="25"/>
      <c r="G683" s="25"/>
      <c r="H683" s="25"/>
      <c r="I683" s="25"/>
      <c r="J683" s="25"/>
      <c r="K683" s="25"/>
      <c r="L683" s="25"/>
      <c r="M683" s="25"/>
      <c r="N683" s="25"/>
      <c r="O683" s="25"/>
      <c r="P683" s="25"/>
      <c r="Q683" s="25"/>
      <c r="R683" s="25"/>
      <c r="S683" s="25"/>
      <c r="T683" s="25"/>
      <c r="U683" s="25"/>
      <c r="V683" s="25"/>
      <c r="W683" s="25"/>
      <c r="X683" s="25"/>
      <c r="Y683" s="25"/>
      <c r="Z683" s="25"/>
    </row>
    <row r="684" spans="1:26" ht="15.75" customHeight="1" x14ac:dyDescent="0.25">
      <c r="A684" s="25"/>
      <c r="B684" s="25"/>
      <c r="C684" s="25"/>
      <c r="D684" s="25"/>
      <c r="E684" s="25"/>
      <c r="F684" s="25"/>
      <c r="G684" s="25"/>
      <c r="H684" s="25"/>
      <c r="I684" s="25"/>
      <c r="J684" s="25"/>
      <c r="K684" s="25"/>
      <c r="L684" s="25"/>
      <c r="M684" s="25"/>
      <c r="N684" s="25"/>
      <c r="O684" s="25"/>
      <c r="P684" s="25"/>
      <c r="Q684" s="25"/>
      <c r="R684" s="25"/>
      <c r="S684" s="25"/>
      <c r="T684" s="25"/>
      <c r="U684" s="25"/>
      <c r="V684" s="25"/>
      <c r="W684" s="25"/>
      <c r="X684" s="25"/>
      <c r="Y684" s="25"/>
      <c r="Z684" s="25"/>
    </row>
    <row r="685" spans="1:26" ht="15.75" customHeight="1" x14ac:dyDescent="0.25">
      <c r="A685" s="25"/>
      <c r="B685" s="25"/>
      <c r="C685" s="25"/>
      <c r="D685" s="25"/>
      <c r="E685" s="25"/>
      <c r="F685" s="25"/>
      <c r="G685" s="25"/>
      <c r="H685" s="25"/>
      <c r="I685" s="25"/>
      <c r="J685" s="25"/>
      <c r="K685" s="25"/>
      <c r="L685" s="25"/>
      <c r="M685" s="25"/>
      <c r="N685" s="25"/>
      <c r="O685" s="25"/>
      <c r="P685" s="25"/>
      <c r="Q685" s="25"/>
      <c r="R685" s="25"/>
      <c r="S685" s="25"/>
      <c r="T685" s="25"/>
      <c r="U685" s="25"/>
      <c r="V685" s="25"/>
      <c r="W685" s="25"/>
      <c r="X685" s="25"/>
      <c r="Y685" s="25"/>
      <c r="Z685" s="25"/>
    </row>
    <row r="686" spans="1:26" ht="15.75" customHeight="1" x14ac:dyDescent="0.25">
      <c r="A686" s="25"/>
      <c r="B686" s="25"/>
      <c r="C686" s="25"/>
      <c r="D686" s="25"/>
      <c r="E686" s="25"/>
      <c r="F686" s="25"/>
      <c r="G686" s="25"/>
      <c r="H686" s="25"/>
      <c r="I686" s="25"/>
      <c r="J686" s="25"/>
      <c r="K686" s="25"/>
      <c r="L686" s="25"/>
      <c r="M686" s="25"/>
      <c r="N686" s="25"/>
      <c r="O686" s="25"/>
      <c r="P686" s="25"/>
      <c r="Q686" s="25"/>
      <c r="R686" s="25"/>
      <c r="S686" s="25"/>
      <c r="T686" s="25"/>
      <c r="U686" s="25"/>
      <c r="V686" s="25"/>
      <c r="W686" s="25"/>
      <c r="X686" s="25"/>
      <c r="Y686" s="25"/>
      <c r="Z686" s="25"/>
    </row>
    <row r="687" spans="1:26" ht="15.75" customHeight="1" x14ac:dyDescent="0.25">
      <c r="A687" s="25"/>
      <c r="B687" s="25"/>
      <c r="C687" s="25"/>
      <c r="D687" s="25"/>
      <c r="E687" s="25"/>
      <c r="F687" s="25"/>
      <c r="G687" s="25"/>
      <c r="H687" s="25"/>
      <c r="I687" s="25"/>
      <c r="J687" s="25"/>
      <c r="K687" s="25"/>
      <c r="L687" s="25"/>
      <c r="M687" s="25"/>
      <c r="N687" s="25"/>
      <c r="O687" s="25"/>
      <c r="P687" s="25"/>
      <c r="Q687" s="25"/>
      <c r="R687" s="25"/>
      <c r="S687" s="25"/>
      <c r="T687" s="25"/>
      <c r="U687" s="25"/>
      <c r="V687" s="25"/>
      <c r="W687" s="25"/>
      <c r="X687" s="25"/>
      <c r="Y687" s="25"/>
      <c r="Z687" s="25"/>
    </row>
    <row r="688" spans="1:26" ht="15.75" customHeight="1" x14ac:dyDescent="0.25">
      <c r="A688" s="25"/>
      <c r="B688" s="25"/>
      <c r="C688" s="25"/>
      <c r="D688" s="25"/>
      <c r="E688" s="25"/>
      <c r="F688" s="25"/>
      <c r="G688" s="25"/>
      <c r="H688" s="25"/>
      <c r="I688" s="25"/>
      <c r="J688" s="25"/>
      <c r="K688" s="25"/>
      <c r="L688" s="25"/>
      <c r="M688" s="25"/>
      <c r="N688" s="25"/>
      <c r="O688" s="25"/>
      <c r="P688" s="25"/>
      <c r="Q688" s="25"/>
      <c r="R688" s="25"/>
      <c r="S688" s="25"/>
      <c r="T688" s="25"/>
      <c r="U688" s="25"/>
      <c r="V688" s="25"/>
      <c r="W688" s="25"/>
      <c r="X688" s="25"/>
      <c r="Y688" s="25"/>
      <c r="Z688" s="25"/>
    </row>
    <row r="689" spans="1:26" ht="15.75" customHeight="1" x14ac:dyDescent="0.25">
      <c r="A689" s="25"/>
      <c r="B689" s="25"/>
      <c r="C689" s="25"/>
      <c r="D689" s="25"/>
      <c r="E689" s="25"/>
      <c r="F689" s="25"/>
      <c r="G689" s="25"/>
      <c r="H689" s="25"/>
      <c r="I689" s="25"/>
      <c r="J689" s="25"/>
      <c r="K689" s="25"/>
      <c r="L689" s="25"/>
      <c r="M689" s="25"/>
      <c r="N689" s="25"/>
      <c r="O689" s="25"/>
      <c r="P689" s="25"/>
      <c r="Q689" s="25"/>
      <c r="R689" s="25"/>
      <c r="S689" s="25"/>
      <c r="T689" s="25"/>
      <c r="U689" s="25"/>
      <c r="V689" s="25"/>
      <c r="W689" s="25"/>
      <c r="X689" s="25"/>
      <c r="Y689" s="25"/>
      <c r="Z689" s="25"/>
    </row>
    <row r="690" spans="1:26" ht="15.75" customHeight="1" x14ac:dyDescent="0.25">
      <c r="A690" s="25"/>
      <c r="B690" s="25"/>
      <c r="C690" s="25"/>
      <c r="D690" s="25"/>
      <c r="E690" s="25"/>
      <c r="F690" s="25"/>
      <c r="G690" s="25"/>
      <c r="H690" s="25"/>
      <c r="I690" s="25"/>
      <c r="J690" s="25"/>
      <c r="K690" s="25"/>
      <c r="L690" s="25"/>
      <c r="M690" s="25"/>
      <c r="N690" s="25"/>
      <c r="O690" s="25"/>
      <c r="P690" s="25"/>
      <c r="Q690" s="25"/>
      <c r="R690" s="25"/>
      <c r="S690" s="25"/>
      <c r="T690" s="25"/>
      <c r="U690" s="25"/>
      <c r="V690" s="25"/>
      <c r="W690" s="25"/>
      <c r="X690" s="25"/>
      <c r="Y690" s="25"/>
      <c r="Z690" s="25"/>
    </row>
    <row r="691" spans="1:26" ht="15.75" customHeight="1" x14ac:dyDescent="0.25">
      <c r="A691" s="25"/>
      <c r="B691" s="25"/>
      <c r="C691" s="25"/>
      <c r="D691" s="25"/>
      <c r="E691" s="25"/>
      <c r="F691" s="25"/>
      <c r="G691" s="25"/>
      <c r="H691" s="25"/>
      <c r="I691" s="25"/>
      <c r="J691" s="25"/>
      <c r="K691" s="25"/>
      <c r="L691" s="25"/>
      <c r="M691" s="25"/>
      <c r="N691" s="25"/>
      <c r="O691" s="25"/>
      <c r="P691" s="25"/>
      <c r="Q691" s="25"/>
      <c r="R691" s="25"/>
      <c r="S691" s="25"/>
      <c r="T691" s="25"/>
      <c r="U691" s="25"/>
      <c r="V691" s="25"/>
      <c r="W691" s="25"/>
      <c r="X691" s="25"/>
      <c r="Y691" s="25"/>
      <c r="Z691" s="25"/>
    </row>
    <row r="692" spans="1:26" ht="15.75" customHeight="1" x14ac:dyDescent="0.25">
      <c r="A692" s="25"/>
      <c r="B692" s="25"/>
      <c r="C692" s="25"/>
      <c r="D692" s="25"/>
      <c r="E692" s="25"/>
      <c r="F692" s="25"/>
      <c r="G692" s="25"/>
      <c r="H692" s="25"/>
      <c r="I692" s="25"/>
      <c r="J692" s="25"/>
      <c r="K692" s="25"/>
      <c r="L692" s="25"/>
      <c r="M692" s="25"/>
      <c r="N692" s="25"/>
      <c r="O692" s="25"/>
      <c r="P692" s="25"/>
      <c r="Q692" s="25"/>
      <c r="R692" s="25"/>
      <c r="S692" s="25"/>
      <c r="T692" s="25"/>
      <c r="U692" s="25"/>
      <c r="V692" s="25"/>
      <c r="W692" s="25"/>
      <c r="X692" s="25"/>
      <c r="Y692" s="25"/>
      <c r="Z692" s="25"/>
    </row>
    <row r="693" spans="1:26" ht="15.75" customHeight="1" x14ac:dyDescent="0.25">
      <c r="A693" s="25"/>
      <c r="B693" s="25"/>
      <c r="C693" s="25"/>
      <c r="D693" s="25"/>
      <c r="E693" s="25"/>
      <c r="F693" s="25"/>
      <c r="G693" s="25"/>
      <c r="H693" s="25"/>
      <c r="I693" s="25"/>
      <c r="J693" s="25"/>
      <c r="K693" s="25"/>
      <c r="L693" s="25"/>
      <c r="M693" s="25"/>
      <c r="N693" s="25"/>
      <c r="O693" s="25"/>
      <c r="P693" s="25"/>
      <c r="Q693" s="25"/>
      <c r="R693" s="25"/>
      <c r="S693" s="25"/>
      <c r="T693" s="25"/>
      <c r="U693" s="25"/>
      <c r="V693" s="25"/>
      <c r="W693" s="25"/>
      <c r="X693" s="25"/>
      <c r="Y693" s="25"/>
      <c r="Z693" s="25"/>
    </row>
    <row r="694" spans="1:26" ht="15.75" customHeight="1" x14ac:dyDescent="0.25">
      <c r="A694" s="25"/>
      <c r="B694" s="25"/>
      <c r="C694" s="25"/>
      <c r="D694" s="25"/>
      <c r="E694" s="25"/>
      <c r="F694" s="25"/>
      <c r="G694" s="25"/>
      <c r="H694" s="25"/>
      <c r="I694" s="25"/>
      <c r="J694" s="25"/>
      <c r="K694" s="25"/>
      <c r="L694" s="25"/>
      <c r="M694" s="25"/>
      <c r="N694" s="25"/>
      <c r="O694" s="25"/>
      <c r="P694" s="25"/>
      <c r="Q694" s="25"/>
      <c r="R694" s="25"/>
      <c r="S694" s="25"/>
      <c r="T694" s="25"/>
      <c r="U694" s="25"/>
      <c r="V694" s="25"/>
      <c r="W694" s="25"/>
      <c r="X694" s="25"/>
      <c r="Y694" s="25"/>
      <c r="Z694" s="25"/>
    </row>
    <row r="695" spans="1:26" ht="15.75" customHeight="1" x14ac:dyDescent="0.25">
      <c r="A695" s="25"/>
      <c r="B695" s="25"/>
      <c r="C695" s="25"/>
      <c r="D695" s="25"/>
      <c r="E695" s="25"/>
      <c r="F695" s="25"/>
      <c r="G695" s="25"/>
      <c r="H695" s="25"/>
      <c r="I695" s="25"/>
      <c r="J695" s="25"/>
      <c r="K695" s="25"/>
      <c r="L695" s="25"/>
      <c r="M695" s="25"/>
      <c r="N695" s="25"/>
      <c r="O695" s="25"/>
      <c r="P695" s="25"/>
      <c r="Q695" s="25"/>
      <c r="R695" s="25"/>
      <c r="S695" s="25"/>
      <c r="T695" s="25"/>
      <c r="U695" s="25"/>
      <c r="V695" s="25"/>
      <c r="W695" s="25"/>
      <c r="X695" s="25"/>
      <c r="Y695" s="25"/>
      <c r="Z695" s="25"/>
    </row>
    <row r="696" spans="1:26" ht="15.75" customHeight="1" x14ac:dyDescent="0.25">
      <c r="A696" s="25"/>
      <c r="B696" s="25"/>
      <c r="C696" s="25"/>
      <c r="D696" s="25"/>
      <c r="E696" s="25"/>
      <c r="F696" s="25"/>
      <c r="G696" s="25"/>
      <c r="H696" s="25"/>
      <c r="I696" s="25"/>
      <c r="J696" s="25"/>
      <c r="K696" s="25"/>
      <c r="L696" s="25"/>
      <c r="M696" s="25"/>
      <c r="N696" s="25"/>
      <c r="O696" s="25"/>
      <c r="P696" s="25"/>
      <c r="Q696" s="25"/>
      <c r="R696" s="25"/>
      <c r="S696" s="25"/>
      <c r="T696" s="25"/>
      <c r="U696" s="25"/>
      <c r="V696" s="25"/>
      <c r="W696" s="25"/>
      <c r="X696" s="25"/>
      <c r="Y696" s="25"/>
      <c r="Z696" s="25"/>
    </row>
    <row r="697" spans="1:26" ht="15.75" customHeight="1" x14ac:dyDescent="0.25">
      <c r="A697" s="25"/>
      <c r="B697" s="25"/>
      <c r="C697" s="25"/>
      <c r="D697" s="25"/>
      <c r="E697" s="25"/>
      <c r="F697" s="25"/>
      <c r="G697" s="25"/>
      <c r="H697" s="25"/>
      <c r="I697" s="25"/>
      <c r="J697" s="25"/>
      <c r="K697" s="25"/>
      <c r="L697" s="25"/>
      <c r="M697" s="25"/>
      <c r="N697" s="25"/>
      <c r="O697" s="25"/>
      <c r="P697" s="25"/>
      <c r="Q697" s="25"/>
      <c r="R697" s="25"/>
      <c r="S697" s="25"/>
      <c r="T697" s="25"/>
      <c r="U697" s="25"/>
      <c r="V697" s="25"/>
      <c r="W697" s="25"/>
      <c r="X697" s="25"/>
      <c r="Y697" s="25"/>
      <c r="Z697" s="25"/>
    </row>
    <row r="698" spans="1:26" ht="15.75" customHeight="1" x14ac:dyDescent="0.25">
      <c r="A698" s="25"/>
      <c r="B698" s="25"/>
      <c r="C698" s="25"/>
      <c r="D698" s="25"/>
      <c r="E698" s="25"/>
      <c r="F698" s="25"/>
      <c r="G698" s="25"/>
      <c r="H698" s="25"/>
      <c r="I698" s="25"/>
      <c r="J698" s="25"/>
      <c r="K698" s="25"/>
      <c r="L698" s="25"/>
      <c r="M698" s="25"/>
      <c r="N698" s="25"/>
      <c r="O698" s="25"/>
      <c r="P698" s="25"/>
      <c r="Q698" s="25"/>
      <c r="R698" s="25"/>
      <c r="S698" s="25"/>
      <c r="T698" s="25"/>
      <c r="U698" s="25"/>
      <c r="V698" s="25"/>
      <c r="W698" s="25"/>
      <c r="X698" s="25"/>
      <c r="Y698" s="25"/>
      <c r="Z698" s="25"/>
    </row>
    <row r="699" spans="1:26" ht="15.75" customHeight="1" x14ac:dyDescent="0.25">
      <c r="A699" s="25"/>
      <c r="B699" s="25"/>
      <c r="C699" s="25"/>
      <c r="D699" s="25"/>
      <c r="E699" s="25"/>
      <c r="F699" s="25"/>
      <c r="G699" s="25"/>
      <c r="H699" s="25"/>
      <c r="I699" s="25"/>
      <c r="J699" s="25"/>
      <c r="K699" s="25"/>
      <c r="L699" s="25"/>
      <c r="M699" s="25"/>
      <c r="N699" s="25"/>
      <c r="O699" s="25"/>
      <c r="P699" s="25"/>
      <c r="Q699" s="25"/>
      <c r="R699" s="25"/>
      <c r="S699" s="25"/>
      <c r="T699" s="25"/>
      <c r="U699" s="25"/>
      <c r="V699" s="25"/>
      <c r="W699" s="25"/>
      <c r="X699" s="25"/>
      <c r="Y699" s="25"/>
      <c r="Z699" s="25"/>
    </row>
    <row r="700" spans="1:26" ht="15.75" customHeight="1" x14ac:dyDescent="0.25">
      <c r="A700" s="25"/>
      <c r="B700" s="25"/>
      <c r="C700" s="25"/>
      <c r="D700" s="25"/>
      <c r="E700" s="25"/>
      <c r="F700" s="25"/>
      <c r="G700" s="25"/>
      <c r="H700" s="25"/>
      <c r="I700" s="25"/>
      <c r="J700" s="25"/>
      <c r="K700" s="25"/>
      <c r="L700" s="25"/>
      <c r="M700" s="25"/>
      <c r="N700" s="25"/>
      <c r="O700" s="25"/>
      <c r="P700" s="25"/>
      <c r="Q700" s="25"/>
      <c r="R700" s="25"/>
      <c r="S700" s="25"/>
      <c r="T700" s="25"/>
      <c r="U700" s="25"/>
      <c r="V700" s="25"/>
      <c r="W700" s="25"/>
      <c r="X700" s="25"/>
      <c r="Y700" s="25"/>
      <c r="Z700" s="25"/>
    </row>
    <row r="701" spans="1:26" ht="15.75" customHeight="1" x14ac:dyDescent="0.25">
      <c r="A701" s="25"/>
      <c r="B701" s="25"/>
      <c r="C701" s="25"/>
      <c r="D701" s="25"/>
      <c r="E701" s="25"/>
      <c r="F701" s="25"/>
      <c r="G701" s="25"/>
      <c r="H701" s="25"/>
      <c r="I701" s="25"/>
      <c r="J701" s="25"/>
      <c r="K701" s="25"/>
      <c r="L701" s="25"/>
      <c r="M701" s="25"/>
      <c r="N701" s="25"/>
      <c r="O701" s="25"/>
      <c r="P701" s="25"/>
      <c r="Q701" s="25"/>
      <c r="R701" s="25"/>
      <c r="S701" s="25"/>
      <c r="T701" s="25"/>
      <c r="U701" s="25"/>
      <c r="V701" s="25"/>
      <c r="W701" s="25"/>
      <c r="X701" s="25"/>
      <c r="Y701" s="25"/>
      <c r="Z701" s="25"/>
    </row>
    <row r="702" spans="1:26" ht="15.75" customHeight="1" x14ac:dyDescent="0.25">
      <c r="A702" s="25"/>
      <c r="B702" s="25"/>
      <c r="C702" s="25"/>
      <c r="D702" s="25"/>
      <c r="E702" s="25"/>
      <c r="F702" s="25"/>
      <c r="G702" s="25"/>
      <c r="H702" s="25"/>
      <c r="I702" s="25"/>
      <c r="J702" s="25"/>
      <c r="K702" s="25"/>
      <c r="L702" s="25"/>
      <c r="M702" s="25"/>
      <c r="N702" s="25"/>
      <c r="O702" s="25"/>
      <c r="P702" s="25"/>
      <c r="Q702" s="25"/>
      <c r="R702" s="25"/>
      <c r="S702" s="25"/>
      <c r="T702" s="25"/>
      <c r="U702" s="25"/>
      <c r="V702" s="25"/>
      <c r="W702" s="25"/>
      <c r="X702" s="25"/>
      <c r="Y702" s="25"/>
      <c r="Z702" s="25"/>
    </row>
    <row r="703" spans="1:26" ht="15.75" customHeight="1" x14ac:dyDescent="0.25">
      <c r="A703" s="25"/>
      <c r="B703" s="25"/>
      <c r="C703" s="25"/>
      <c r="D703" s="25"/>
      <c r="E703" s="25"/>
      <c r="F703" s="25"/>
      <c r="G703" s="25"/>
      <c r="H703" s="25"/>
      <c r="I703" s="25"/>
      <c r="J703" s="25"/>
      <c r="K703" s="25"/>
      <c r="L703" s="25"/>
      <c r="M703" s="25"/>
      <c r="N703" s="25"/>
      <c r="O703" s="25"/>
      <c r="P703" s="25"/>
      <c r="Q703" s="25"/>
      <c r="R703" s="25"/>
      <c r="S703" s="25"/>
      <c r="T703" s="25"/>
      <c r="U703" s="25"/>
      <c r="V703" s="25"/>
      <c r="W703" s="25"/>
      <c r="X703" s="25"/>
      <c r="Y703" s="25"/>
      <c r="Z703" s="25"/>
    </row>
    <row r="704" spans="1:26" ht="15.75" customHeight="1" x14ac:dyDescent="0.25">
      <c r="A704" s="25"/>
      <c r="B704" s="25"/>
      <c r="C704" s="25"/>
      <c r="D704" s="25"/>
      <c r="E704" s="25"/>
      <c r="F704" s="25"/>
      <c r="G704" s="25"/>
      <c r="H704" s="25"/>
      <c r="I704" s="25"/>
      <c r="J704" s="25"/>
      <c r="K704" s="25"/>
      <c r="L704" s="25"/>
      <c r="M704" s="25"/>
      <c r="N704" s="25"/>
      <c r="O704" s="25"/>
      <c r="P704" s="25"/>
      <c r="Q704" s="25"/>
      <c r="R704" s="25"/>
      <c r="S704" s="25"/>
      <c r="T704" s="25"/>
      <c r="U704" s="25"/>
      <c r="V704" s="25"/>
      <c r="W704" s="25"/>
      <c r="X704" s="25"/>
      <c r="Y704" s="25"/>
      <c r="Z704" s="25"/>
    </row>
    <row r="705" spans="1:26" ht="15.75" customHeight="1" x14ac:dyDescent="0.25">
      <c r="A705" s="25"/>
      <c r="B705" s="25"/>
      <c r="C705" s="25"/>
      <c r="D705" s="25"/>
      <c r="E705" s="25"/>
      <c r="F705" s="25"/>
      <c r="G705" s="25"/>
      <c r="H705" s="25"/>
      <c r="I705" s="25"/>
      <c r="J705" s="25"/>
      <c r="K705" s="25"/>
      <c r="L705" s="25"/>
      <c r="M705" s="25"/>
      <c r="N705" s="25"/>
      <c r="O705" s="25"/>
      <c r="P705" s="25"/>
      <c r="Q705" s="25"/>
      <c r="R705" s="25"/>
      <c r="S705" s="25"/>
      <c r="T705" s="25"/>
      <c r="U705" s="25"/>
      <c r="V705" s="25"/>
      <c r="W705" s="25"/>
      <c r="X705" s="25"/>
      <c r="Y705" s="25"/>
      <c r="Z705" s="25"/>
    </row>
    <row r="706" spans="1:26" ht="15.75" customHeight="1" x14ac:dyDescent="0.25">
      <c r="A706" s="25"/>
      <c r="B706" s="25"/>
      <c r="C706" s="25"/>
      <c r="D706" s="25"/>
      <c r="E706" s="25"/>
      <c r="F706" s="25"/>
      <c r="G706" s="25"/>
      <c r="H706" s="25"/>
      <c r="I706" s="25"/>
      <c r="J706" s="25"/>
      <c r="K706" s="25"/>
      <c r="L706" s="25"/>
      <c r="M706" s="25"/>
      <c r="N706" s="25"/>
      <c r="O706" s="25"/>
      <c r="P706" s="25"/>
      <c r="Q706" s="25"/>
      <c r="R706" s="25"/>
      <c r="S706" s="25"/>
      <c r="T706" s="25"/>
      <c r="U706" s="25"/>
      <c r="V706" s="25"/>
      <c r="W706" s="25"/>
      <c r="X706" s="25"/>
      <c r="Y706" s="25"/>
      <c r="Z706" s="25"/>
    </row>
    <row r="707" spans="1:26" ht="15.75" customHeight="1" x14ac:dyDescent="0.25">
      <c r="A707" s="25"/>
      <c r="B707" s="25"/>
      <c r="C707" s="25"/>
      <c r="D707" s="25"/>
      <c r="E707" s="25"/>
      <c r="F707" s="25"/>
      <c r="G707" s="25"/>
      <c r="H707" s="25"/>
      <c r="I707" s="25"/>
      <c r="J707" s="25"/>
      <c r="K707" s="25"/>
      <c r="L707" s="25"/>
      <c r="M707" s="25"/>
      <c r="N707" s="25"/>
      <c r="O707" s="25"/>
      <c r="P707" s="25"/>
      <c r="Q707" s="25"/>
      <c r="R707" s="25"/>
      <c r="S707" s="25"/>
      <c r="T707" s="25"/>
      <c r="U707" s="25"/>
      <c r="V707" s="25"/>
      <c r="W707" s="25"/>
      <c r="X707" s="25"/>
      <c r="Y707" s="25"/>
      <c r="Z707" s="25"/>
    </row>
    <row r="708" spans="1:26" ht="15.75" customHeight="1" x14ac:dyDescent="0.25">
      <c r="A708" s="25"/>
      <c r="B708" s="25"/>
      <c r="C708" s="25"/>
      <c r="D708" s="25"/>
      <c r="E708" s="25"/>
      <c r="F708" s="25"/>
      <c r="G708" s="25"/>
      <c r="H708" s="25"/>
      <c r="I708" s="25"/>
      <c r="J708" s="25"/>
      <c r="K708" s="25"/>
      <c r="L708" s="25"/>
      <c r="M708" s="25"/>
      <c r="N708" s="25"/>
      <c r="O708" s="25"/>
      <c r="P708" s="25"/>
      <c r="Q708" s="25"/>
      <c r="R708" s="25"/>
      <c r="S708" s="25"/>
      <c r="T708" s="25"/>
      <c r="U708" s="25"/>
      <c r="V708" s="25"/>
      <c r="W708" s="25"/>
      <c r="X708" s="25"/>
      <c r="Y708" s="25"/>
      <c r="Z708" s="25"/>
    </row>
    <row r="709" spans="1:26" ht="15.75" customHeight="1" x14ac:dyDescent="0.25">
      <c r="A709" s="25"/>
      <c r="B709" s="25"/>
      <c r="C709" s="25"/>
      <c r="D709" s="25"/>
      <c r="E709" s="25"/>
      <c r="F709" s="25"/>
      <c r="G709" s="25"/>
      <c r="H709" s="25"/>
      <c r="I709" s="25"/>
      <c r="J709" s="25"/>
      <c r="K709" s="25"/>
      <c r="L709" s="25"/>
      <c r="M709" s="25"/>
      <c r="N709" s="25"/>
      <c r="O709" s="25"/>
      <c r="P709" s="25"/>
      <c r="Q709" s="25"/>
      <c r="R709" s="25"/>
      <c r="S709" s="25"/>
      <c r="T709" s="25"/>
      <c r="U709" s="25"/>
      <c r="V709" s="25"/>
      <c r="W709" s="25"/>
      <c r="X709" s="25"/>
      <c r="Y709" s="25"/>
      <c r="Z709" s="25"/>
    </row>
    <row r="710" spans="1:26" ht="15.75" customHeight="1" x14ac:dyDescent="0.25">
      <c r="A710" s="25"/>
      <c r="B710" s="25"/>
      <c r="C710" s="25"/>
      <c r="D710" s="25"/>
      <c r="E710" s="25"/>
      <c r="F710" s="25"/>
      <c r="G710" s="25"/>
      <c r="H710" s="25"/>
      <c r="I710" s="25"/>
      <c r="J710" s="25"/>
      <c r="K710" s="25"/>
      <c r="L710" s="25"/>
      <c r="M710" s="25"/>
      <c r="N710" s="25"/>
      <c r="O710" s="25"/>
      <c r="P710" s="25"/>
      <c r="Q710" s="25"/>
      <c r="R710" s="25"/>
      <c r="S710" s="25"/>
      <c r="T710" s="25"/>
      <c r="U710" s="25"/>
      <c r="V710" s="25"/>
      <c r="W710" s="25"/>
      <c r="X710" s="25"/>
      <c r="Y710" s="25"/>
      <c r="Z710" s="25"/>
    </row>
    <row r="711" spans="1:26" ht="15.75" customHeight="1" x14ac:dyDescent="0.25">
      <c r="A711" s="25"/>
      <c r="B711" s="25"/>
      <c r="C711" s="25"/>
      <c r="D711" s="25"/>
      <c r="E711" s="25"/>
      <c r="F711" s="25"/>
      <c r="G711" s="25"/>
      <c r="H711" s="25"/>
      <c r="I711" s="25"/>
      <c r="J711" s="25"/>
      <c r="K711" s="25"/>
      <c r="L711" s="25"/>
      <c r="M711" s="25"/>
      <c r="N711" s="25"/>
      <c r="O711" s="25"/>
      <c r="P711" s="25"/>
      <c r="Q711" s="25"/>
      <c r="R711" s="25"/>
      <c r="S711" s="25"/>
      <c r="T711" s="25"/>
      <c r="U711" s="25"/>
      <c r="V711" s="25"/>
      <c r="W711" s="25"/>
      <c r="X711" s="25"/>
      <c r="Y711" s="25"/>
      <c r="Z711" s="25"/>
    </row>
    <row r="712" spans="1:26" ht="15.75" customHeight="1" x14ac:dyDescent="0.25">
      <c r="A712" s="25"/>
      <c r="B712" s="25"/>
      <c r="C712" s="25"/>
      <c r="D712" s="25"/>
      <c r="E712" s="25"/>
      <c r="F712" s="25"/>
      <c r="G712" s="25"/>
      <c r="H712" s="25"/>
      <c r="I712" s="25"/>
      <c r="J712" s="25"/>
      <c r="K712" s="25"/>
      <c r="L712" s="25"/>
      <c r="M712" s="25"/>
      <c r="N712" s="25"/>
      <c r="O712" s="25"/>
      <c r="P712" s="25"/>
      <c r="Q712" s="25"/>
      <c r="R712" s="25"/>
      <c r="S712" s="25"/>
      <c r="T712" s="25"/>
      <c r="U712" s="25"/>
      <c r="V712" s="25"/>
      <c r="W712" s="25"/>
      <c r="X712" s="25"/>
      <c r="Y712" s="25"/>
      <c r="Z712" s="25"/>
    </row>
    <row r="713" spans="1:26" ht="15.75" customHeight="1" x14ac:dyDescent="0.25">
      <c r="A713" s="25"/>
      <c r="B713" s="25"/>
      <c r="C713" s="25"/>
      <c r="D713" s="25"/>
      <c r="E713" s="25"/>
      <c r="F713" s="25"/>
      <c r="G713" s="25"/>
      <c r="H713" s="25"/>
      <c r="I713" s="25"/>
      <c r="J713" s="25"/>
      <c r="K713" s="25"/>
      <c r="L713" s="25"/>
      <c r="M713" s="25"/>
      <c r="N713" s="25"/>
      <c r="O713" s="25"/>
      <c r="P713" s="25"/>
      <c r="Q713" s="25"/>
      <c r="R713" s="25"/>
      <c r="S713" s="25"/>
      <c r="T713" s="25"/>
      <c r="U713" s="25"/>
      <c r="V713" s="25"/>
      <c r="W713" s="25"/>
      <c r="X713" s="25"/>
      <c r="Y713" s="25"/>
      <c r="Z713" s="25"/>
    </row>
    <row r="714" spans="1:26" ht="15.75" customHeight="1" x14ac:dyDescent="0.25">
      <c r="A714" s="25"/>
      <c r="B714" s="25"/>
      <c r="C714" s="25"/>
      <c r="D714" s="25"/>
      <c r="E714" s="25"/>
      <c r="F714" s="25"/>
      <c r="G714" s="25"/>
      <c r="H714" s="25"/>
      <c r="I714" s="25"/>
      <c r="J714" s="25"/>
      <c r="K714" s="25"/>
      <c r="L714" s="25"/>
      <c r="M714" s="25"/>
      <c r="N714" s="25"/>
      <c r="O714" s="25"/>
      <c r="P714" s="25"/>
      <c r="Q714" s="25"/>
      <c r="R714" s="25"/>
      <c r="S714" s="25"/>
      <c r="T714" s="25"/>
      <c r="U714" s="25"/>
      <c r="V714" s="25"/>
      <c r="W714" s="25"/>
      <c r="X714" s="25"/>
      <c r="Y714" s="25"/>
      <c r="Z714" s="25"/>
    </row>
    <row r="715" spans="1:26" ht="15.75" customHeight="1" x14ac:dyDescent="0.25">
      <c r="A715" s="25"/>
      <c r="B715" s="25"/>
      <c r="C715" s="25"/>
      <c r="D715" s="25"/>
      <c r="E715" s="25"/>
      <c r="F715" s="25"/>
      <c r="G715" s="25"/>
      <c r="H715" s="25"/>
      <c r="I715" s="25"/>
      <c r="J715" s="25"/>
      <c r="K715" s="25"/>
      <c r="L715" s="25"/>
      <c r="M715" s="25"/>
      <c r="N715" s="25"/>
      <c r="O715" s="25"/>
      <c r="P715" s="25"/>
      <c r="Q715" s="25"/>
      <c r="R715" s="25"/>
      <c r="S715" s="25"/>
      <c r="T715" s="25"/>
      <c r="U715" s="25"/>
      <c r="V715" s="25"/>
      <c r="W715" s="25"/>
      <c r="X715" s="25"/>
      <c r="Y715" s="25"/>
      <c r="Z715" s="25"/>
    </row>
    <row r="716" spans="1:26" ht="15.75" customHeight="1" x14ac:dyDescent="0.25">
      <c r="A716" s="25"/>
      <c r="B716" s="25"/>
      <c r="C716" s="25"/>
      <c r="D716" s="25"/>
      <c r="E716" s="25"/>
      <c r="F716" s="25"/>
      <c r="G716" s="25"/>
      <c r="H716" s="25"/>
      <c r="I716" s="25"/>
      <c r="J716" s="25"/>
      <c r="K716" s="25"/>
      <c r="L716" s="25"/>
      <c r="M716" s="25"/>
      <c r="N716" s="25"/>
      <c r="O716" s="25"/>
      <c r="P716" s="25"/>
      <c r="Q716" s="25"/>
      <c r="R716" s="25"/>
      <c r="S716" s="25"/>
      <c r="T716" s="25"/>
      <c r="U716" s="25"/>
      <c r="V716" s="25"/>
      <c r="W716" s="25"/>
      <c r="X716" s="25"/>
      <c r="Y716" s="25"/>
      <c r="Z716" s="25"/>
    </row>
    <row r="717" spans="1:26" ht="15.75" customHeight="1" x14ac:dyDescent="0.25">
      <c r="A717" s="25"/>
      <c r="B717" s="25"/>
      <c r="C717" s="25"/>
      <c r="D717" s="25"/>
      <c r="E717" s="25"/>
      <c r="F717" s="25"/>
      <c r="G717" s="25"/>
      <c r="H717" s="25"/>
      <c r="I717" s="25"/>
      <c r="J717" s="25"/>
      <c r="K717" s="25"/>
      <c r="L717" s="25"/>
      <c r="M717" s="25"/>
      <c r="N717" s="25"/>
      <c r="O717" s="25"/>
      <c r="P717" s="25"/>
      <c r="Q717" s="25"/>
      <c r="R717" s="25"/>
      <c r="S717" s="25"/>
      <c r="T717" s="25"/>
      <c r="U717" s="25"/>
      <c r="V717" s="25"/>
      <c r="W717" s="25"/>
      <c r="X717" s="25"/>
      <c r="Y717" s="25"/>
      <c r="Z717" s="25"/>
    </row>
    <row r="718" spans="1:26" ht="15.75" customHeight="1" x14ac:dyDescent="0.25">
      <c r="A718" s="25"/>
      <c r="B718" s="25"/>
      <c r="C718" s="25"/>
      <c r="D718" s="25"/>
      <c r="E718" s="25"/>
      <c r="F718" s="25"/>
      <c r="G718" s="25"/>
      <c r="H718" s="25"/>
      <c r="I718" s="25"/>
      <c r="J718" s="25"/>
      <c r="K718" s="25"/>
      <c r="L718" s="25"/>
      <c r="M718" s="25"/>
      <c r="N718" s="25"/>
      <c r="O718" s="25"/>
      <c r="P718" s="25"/>
      <c r="Q718" s="25"/>
      <c r="R718" s="25"/>
      <c r="S718" s="25"/>
      <c r="T718" s="25"/>
      <c r="U718" s="25"/>
      <c r="V718" s="25"/>
      <c r="W718" s="25"/>
      <c r="X718" s="25"/>
      <c r="Y718" s="25"/>
      <c r="Z718" s="25"/>
    </row>
    <row r="719" spans="1:26" ht="15.75" customHeight="1" x14ac:dyDescent="0.25">
      <c r="A719" s="25"/>
      <c r="B719" s="25"/>
      <c r="C719" s="25"/>
      <c r="D719" s="25"/>
      <c r="E719" s="25"/>
      <c r="F719" s="25"/>
      <c r="G719" s="25"/>
      <c r="H719" s="25"/>
      <c r="I719" s="25"/>
      <c r="J719" s="25"/>
      <c r="K719" s="25"/>
      <c r="L719" s="25"/>
      <c r="M719" s="25"/>
      <c r="N719" s="25"/>
      <c r="O719" s="25"/>
      <c r="P719" s="25"/>
      <c r="Q719" s="25"/>
      <c r="R719" s="25"/>
      <c r="S719" s="25"/>
      <c r="T719" s="25"/>
      <c r="U719" s="25"/>
      <c r="V719" s="25"/>
      <c r="W719" s="25"/>
      <c r="X719" s="25"/>
      <c r="Y719" s="25"/>
      <c r="Z719" s="25"/>
    </row>
    <row r="720" spans="1:26" ht="15.75" customHeight="1" x14ac:dyDescent="0.25">
      <c r="A720" s="25"/>
      <c r="B720" s="25"/>
      <c r="C720" s="25"/>
      <c r="D720" s="25"/>
      <c r="E720" s="25"/>
      <c r="F720" s="25"/>
      <c r="G720" s="25"/>
      <c r="H720" s="25"/>
      <c r="I720" s="25"/>
      <c r="J720" s="25"/>
      <c r="K720" s="25"/>
      <c r="L720" s="25"/>
      <c r="M720" s="25"/>
      <c r="N720" s="25"/>
      <c r="O720" s="25"/>
      <c r="P720" s="25"/>
      <c r="Q720" s="25"/>
      <c r="R720" s="25"/>
      <c r="S720" s="25"/>
      <c r="T720" s="25"/>
      <c r="U720" s="25"/>
      <c r="V720" s="25"/>
      <c r="W720" s="25"/>
      <c r="X720" s="25"/>
      <c r="Y720" s="25"/>
      <c r="Z720" s="25"/>
    </row>
    <row r="721" spans="1:26" ht="15.75" customHeight="1" x14ac:dyDescent="0.25">
      <c r="A721" s="25"/>
      <c r="B721" s="25"/>
      <c r="C721" s="25"/>
      <c r="D721" s="25"/>
      <c r="E721" s="25"/>
      <c r="F721" s="25"/>
      <c r="G721" s="25"/>
      <c r="H721" s="25"/>
      <c r="I721" s="25"/>
      <c r="J721" s="25"/>
      <c r="K721" s="25"/>
      <c r="L721" s="25"/>
      <c r="M721" s="25"/>
      <c r="N721" s="25"/>
      <c r="O721" s="25"/>
      <c r="P721" s="25"/>
      <c r="Q721" s="25"/>
      <c r="R721" s="25"/>
      <c r="S721" s="25"/>
      <c r="T721" s="25"/>
      <c r="U721" s="25"/>
      <c r="V721" s="25"/>
      <c r="W721" s="25"/>
      <c r="X721" s="25"/>
      <c r="Y721" s="25"/>
      <c r="Z721" s="25"/>
    </row>
    <row r="722" spans="1:26" ht="15.75" customHeight="1" x14ac:dyDescent="0.25">
      <c r="A722" s="25"/>
      <c r="B722" s="25"/>
      <c r="C722" s="25"/>
      <c r="D722" s="25"/>
      <c r="E722" s="25"/>
      <c r="F722" s="25"/>
      <c r="G722" s="25"/>
      <c r="H722" s="25"/>
      <c r="I722" s="25"/>
      <c r="J722" s="25"/>
      <c r="K722" s="25"/>
      <c r="L722" s="25"/>
      <c r="M722" s="25"/>
      <c r="N722" s="25"/>
      <c r="O722" s="25"/>
      <c r="P722" s="25"/>
      <c r="Q722" s="25"/>
      <c r="R722" s="25"/>
      <c r="S722" s="25"/>
      <c r="T722" s="25"/>
      <c r="U722" s="25"/>
      <c r="V722" s="25"/>
      <c r="W722" s="25"/>
      <c r="X722" s="25"/>
      <c r="Y722" s="25"/>
      <c r="Z722" s="25"/>
    </row>
    <row r="723" spans="1:26" ht="15.75" customHeight="1" x14ac:dyDescent="0.25">
      <c r="A723" s="25"/>
      <c r="B723" s="25"/>
      <c r="C723" s="25"/>
      <c r="D723" s="25"/>
      <c r="E723" s="25"/>
      <c r="F723" s="25"/>
      <c r="G723" s="25"/>
      <c r="H723" s="25"/>
      <c r="I723" s="25"/>
      <c r="J723" s="25"/>
      <c r="K723" s="25"/>
      <c r="L723" s="25"/>
      <c r="M723" s="25"/>
      <c r="N723" s="25"/>
      <c r="O723" s="25"/>
      <c r="P723" s="25"/>
      <c r="Q723" s="25"/>
      <c r="R723" s="25"/>
      <c r="S723" s="25"/>
      <c r="T723" s="25"/>
      <c r="U723" s="25"/>
      <c r="V723" s="25"/>
      <c r="W723" s="25"/>
      <c r="X723" s="25"/>
      <c r="Y723" s="25"/>
      <c r="Z723" s="25"/>
    </row>
    <row r="724" spans="1:26" ht="15.75" customHeight="1" x14ac:dyDescent="0.25">
      <c r="A724" s="25"/>
      <c r="B724" s="25"/>
      <c r="C724" s="25"/>
      <c r="D724" s="25"/>
      <c r="E724" s="25"/>
      <c r="F724" s="25"/>
      <c r="G724" s="25"/>
      <c r="H724" s="25"/>
      <c r="I724" s="25"/>
      <c r="J724" s="25"/>
      <c r="K724" s="25"/>
      <c r="L724" s="25"/>
      <c r="M724" s="25"/>
      <c r="N724" s="25"/>
      <c r="O724" s="25"/>
      <c r="P724" s="25"/>
      <c r="Q724" s="25"/>
      <c r="R724" s="25"/>
      <c r="S724" s="25"/>
      <c r="T724" s="25"/>
      <c r="U724" s="25"/>
      <c r="V724" s="25"/>
      <c r="W724" s="25"/>
      <c r="X724" s="25"/>
      <c r="Y724" s="25"/>
      <c r="Z724" s="25"/>
    </row>
    <row r="725" spans="1:26" ht="15.75" customHeight="1" x14ac:dyDescent="0.25">
      <c r="A725" s="25"/>
      <c r="B725" s="25"/>
      <c r="C725" s="25"/>
      <c r="D725" s="25"/>
      <c r="E725" s="25"/>
      <c r="F725" s="25"/>
      <c r="G725" s="25"/>
      <c r="H725" s="25"/>
      <c r="I725" s="25"/>
      <c r="J725" s="25"/>
      <c r="K725" s="25"/>
      <c r="L725" s="25"/>
      <c r="M725" s="25"/>
      <c r="N725" s="25"/>
      <c r="O725" s="25"/>
      <c r="P725" s="25"/>
      <c r="Q725" s="25"/>
      <c r="R725" s="25"/>
      <c r="S725" s="25"/>
      <c r="T725" s="25"/>
      <c r="U725" s="25"/>
      <c r="V725" s="25"/>
      <c r="W725" s="25"/>
      <c r="X725" s="25"/>
      <c r="Y725" s="25"/>
      <c r="Z725" s="25"/>
    </row>
    <row r="726" spans="1:26" ht="15.75" customHeight="1" x14ac:dyDescent="0.25">
      <c r="A726" s="25"/>
      <c r="B726" s="25"/>
      <c r="C726" s="25"/>
      <c r="D726" s="25"/>
      <c r="E726" s="25"/>
      <c r="F726" s="25"/>
      <c r="G726" s="25"/>
      <c r="H726" s="25"/>
      <c r="I726" s="25"/>
      <c r="J726" s="25"/>
      <c r="K726" s="25"/>
      <c r="L726" s="25"/>
      <c r="M726" s="25"/>
      <c r="N726" s="25"/>
      <c r="O726" s="25"/>
      <c r="P726" s="25"/>
      <c r="Q726" s="25"/>
      <c r="R726" s="25"/>
      <c r="S726" s="25"/>
      <c r="T726" s="25"/>
      <c r="U726" s="25"/>
      <c r="V726" s="25"/>
      <c r="W726" s="25"/>
      <c r="X726" s="25"/>
      <c r="Y726" s="25"/>
      <c r="Z726" s="25"/>
    </row>
    <row r="727" spans="1:26" ht="15.75" customHeight="1" x14ac:dyDescent="0.25">
      <c r="A727" s="25"/>
      <c r="B727" s="25"/>
      <c r="C727" s="25"/>
      <c r="D727" s="25"/>
      <c r="E727" s="25"/>
      <c r="F727" s="25"/>
      <c r="G727" s="25"/>
      <c r="H727" s="25"/>
      <c r="I727" s="25"/>
      <c r="J727" s="25"/>
      <c r="K727" s="25"/>
      <c r="L727" s="25"/>
      <c r="M727" s="25"/>
      <c r="N727" s="25"/>
      <c r="O727" s="25"/>
      <c r="P727" s="25"/>
      <c r="Q727" s="25"/>
      <c r="R727" s="25"/>
      <c r="S727" s="25"/>
      <c r="T727" s="25"/>
      <c r="U727" s="25"/>
      <c r="V727" s="25"/>
      <c r="W727" s="25"/>
      <c r="X727" s="25"/>
      <c r="Y727" s="25"/>
      <c r="Z727" s="25"/>
    </row>
    <row r="728" spans="1:26" ht="15.75" customHeight="1" x14ac:dyDescent="0.25">
      <c r="A728" s="25"/>
      <c r="B728" s="25"/>
      <c r="C728" s="25"/>
      <c r="D728" s="25"/>
      <c r="E728" s="25"/>
      <c r="F728" s="25"/>
      <c r="G728" s="25"/>
      <c r="H728" s="25"/>
      <c r="I728" s="25"/>
      <c r="J728" s="25"/>
      <c r="K728" s="25"/>
      <c r="L728" s="25"/>
      <c r="M728" s="25"/>
      <c r="N728" s="25"/>
      <c r="O728" s="25"/>
      <c r="P728" s="25"/>
      <c r="Q728" s="25"/>
      <c r="R728" s="25"/>
      <c r="S728" s="25"/>
      <c r="T728" s="25"/>
      <c r="U728" s="25"/>
      <c r="V728" s="25"/>
      <c r="W728" s="25"/>
      <c r="X728" s="25"/>
      <c r="Y728" s="25"/>
      <c r="Z728" s="25"/>
    </row>
    <row r="729" spans="1:26" ht="15.75" customHeight="1" x14ac:dyDescent="0.25">
      <c r="A729" s="25"/>
      <c r="B729" s="25"/>
      <c r="C729" s="25"/>
      <c r="D729" s="25"/>
      <c r="E729" s="25"/>
      <c r="F729" s="25"/>
      <c r="G729" s="25"/>
      <c r="H729" s="25"/>
      <c r="I729" s="25"/>
      <c r="J729" s="25"/>
      <c r="K729" s="25"/>
      <c r="L729" s="25"/>
      <c r="M729" s="25"/>
      <c r="N729" s="25"/>
      <c r="O729" s="25"/>
      <c r="P729" s="25"/>
      <c r="Q729" s="25"/>
      <c r="R729" s="25"/>
      <c r="S729" s="25"/>
      <c r="T729" s="25"/>
      <c r="U729" s="25"/>
      <c r="V729" s="25"/>
      <c r="W729" s="25"/>
      <c r="X729" s="25"/>
      <c r="Y729" s="25"/>
      <c r="Z729" s="25"/>
    </row>
    <row r="730" spans="1:26" ht="15.75" customHeight="1" x14ac:dyDescent="0.25">
      <c r="A730" s="25"/>
      <c r="B730" s="25"/>
      <c r="C730" s="25"/>
      <c r="D730" s="25"/>
      <c r="E730" s="25"/>
      <c r="F730" s="25"/>
      <c r="G730" s="25"/>
      <c r="H730" s="25"/>
      <c r="I730" s="25"/>
      <c r="J730" s="25"/>
      <c r="K730" s="25"/>
      <c r="L730" s="25"/>
      <c r="M730" s="25"/>
      <c r="N730" s="25"/>
      <c r="O730" s="25"/>
      <c r="P730" s="25"/>
      <c r="Q730" s="25"/>
      <c r="R730" s="25"/>
      <c r="S730" s="25"/>
      <c r="T730" s="25"/>
      <c r="U730" s="25"/>
      <c r="V730" s="25"/>
      <c r="W730" s="25"/>
      <c r="X730" s="25"/>
      <c r="Y730" s="25"/>
      <c r="Z730" s="25"/>
    </row>
    <row r="731" spans="1:26" ht="15.75" customHeight="1" x14ac:dyDescent="0.25">
      <c r="A731" s="25"/>
      <c r="B731" s="25"/>
      <c r="C731" s="25"/>
      <c r="D731" s="25"/>
      <c r="E731" s="25"/>
      <c r="F731" s="25"/>
      <c r="G731" s="25"/>
      <c r="H731" s="25"/>
      <c r="I731" s="25"/>
      <c r="J731" s="25"/>
      <c r="K731" s="25"/>
      <c r="L731" s="25"/>
      <c r="M731" s="25"/>
      <c r="N731" s="25"/>
      <c r="O731" s="25"/>
      <c r="P731" s="25"/>
      <c r="Q731" s="25"/>
      <c r="R731" s="25"/>
      <c r="S731" s="25"/>
      <c r="T731" s="25"/>
      <c r="U731" s="25"/>
      <c r="V731" s="25"/>
      <c r="W731" s="25"/>
      <c r="X731" s="25"/>
      <c r="Y731" s="25"/>
      <c r="Z731" s="25"/>
    </row>
    <row r="732" spans="1:26" ht="15.75" customHeight="1" x14ac:dyDescent="0.25">
      <c r="A732" s="25"/>
      <c r="B732" s="25"/>
      <c r="C732" s="25"/>
      <c r="D732" s="25"/>
      <c r="E732" s="25"/>
      <c r="F732" s="25"/>
      <c r="G732" s="25"/>
      <c r="H732" s="25"/>
      <c r="I732" s="25"/>
      <c r="J732" s="25"/>
      <c r="K732" s="25"/>
      <c r="L732" s="25"/>
      <c r="M732" s="25"/>
      <c r="N732" s="25"/>
      <c r="O732" s="25"/>
      <c r="P732" s="25"/>
      <c r="Q732" s="25"/>
      <c r="R732" s="25"/>
      <c r="S732" s="25"/>
      <c r="T732" s="25"/>
      <c r="U732" s="25"/>
      <c r="V732" s="25"/>
      <c r="W732" s="25"/>
      <c r="X732" s="25"/>
      <c r="Y732" s="25"/>
      <c r="Z732" s="25"/>
    </row>
    <row r="733" spans="1:26" ht="15.75" customHeight="1" x14ac:dyDescent="0.25">
      <c r="A733" s="25"/>
      <c r="B733" s="25"/>
      <c r="C733" s="25"/>
      <c r="D733" s="25"/>
      <c r="E733" s="25"/>
      <c r="F733" s="25"/>
      <c r="G733" s="25"/>
      <c r="H733" s="25"/>
      <c r="I733" s="25"/>
      <c r="J733" s="25"/>
      <c r="K733" s="25"/>
      <c r="L733" s="25"/>
      <c r="M733" s="25"/>
      <c r="N733" s="25"/>
      <c r="O733" s="25"/>
      <c r="P733" s="25"/>
      <c r="Q733" s="25"/>
      <c r="R733" s="25"/>
      <c r="S733" s="25"/>
      <c r="T733" s="25"/>
      <c r="U733" s="25"/>
      <c r="V733" s="25"/>
      <c r="W733" s="25"/>
      <c r="X733" s="25"/>
      <c r="Y733" s="25"/>
      <c r="Z733" s="25"/>
    </row>
    <row r="734" spans="1:26" ht="15.75" customHeight="1" x14ac:dyDescent="0.25">
      <c r="A734" s="25"/>
      <c r="B734" s="25"/>
      <c r="C734" s="25"/>
      <c r="D734" s="25"/>
      <c r="E734" s="25"/>
      <c r="F734" s="25"/>
      <c r="G734" s="25"/>
      <c r="H734" s="25"/>
      <c r="I734" s="25"/>
      <c r="J734" s="25"/>
      <c r="K734" s="25"/>
      <c r="L734" s="25"/>
      <c r="M734" s="25"/>
      <c r="N734" s="25"/>
      <c r="O734" s="25"/>
      <c r="P734" s="25"/>
      <c r="Q734" s="25"/>
      <c r="R734" s="25"/>
      <c r="S734" s="25"/>
      <c r="T734" s="25"/>
      <c r="U734" s="25"/>
      <c r="V734" s="25"/>
      <c r="W734" s="25"/>
      <c r="X734" s="25"/>
      <c r="Y734" s="25"/>
      <c r="Z734" s="25"/>
    </row>
    <row r="735" spans="1:26" ht="15.75" customHeight="1" x14ac:dyDescent="0.25">
      <c r="A735" s="25"/>
      <c r="B735" s="25"/>
      <c r="C735" s="25"/>
      <c r="D735" s="25"/>
      <c r="E735" s="25"/>
      <c r="F735" s="25"/>
      <c r="G735" s="25"/>
      <c r="H735" s="25"/>
      <c r="I735" s="25"/>
      <c r="J735" s="25"/>
      <c r="K735" s="25"/>
      <c r="L735" s="25"/>
      <c r="M735" s="25"/>
      <c r="N735" s="25"/>
      <c r="O735" s="25"/>
      <c r="P735" s="25"/>
      <c r="Q735" s="25"/>
      <c r="R735" s="25"/>
      <c r="S735" s="25"/>
      <c r="T735" s="25"/>
      <c r="U735" s="25"/>
      <c r="V735" s="25"/>
      <c r="W735" s="25"/>
      <c r="X735" s="25"/>
      <c r="Y735" s="25"/>
      <c r="Z735" s="25"/>
    </row>
    <row r="736" spans="1:26" ht="15.75" customHeight="1" x14ac:dyDescent="0.25">
      <c r="A736" s="25"/>
      <c r="B736" s="25"/>
      <c r="C736" s="25"/>
      <c r="D736" s="25"/>
      <c r="E736" s="25"/>
      <c r="F736" s="25"/>
      <c r="G736" s="25"/>
      <c r="H736" s="25"/>
      <c r="I736" s="25"/>
      <c r="J736" s="25"/>
      <c r="K736" s="25"/>
      <c r="L736" s="25"/>
      <c r="M736" s="25"/>
      <c r="N736" s="25"/>
      <c r="O736" s="25"/>
      <c r="P736" s="25"/>
      <c r="Q736" s="25"/>
      <c r="R736" s="25"/>
      <c r="S736" s="25"/>
      <c r="T736" s="25"/>
      <c r="U736" s="25"/>
      <c r="V736" s="25"/>
      <c r="W736" s="25"/>
      <c r="X736" s="25"/>
      <c r="Y736" s="25"/>
      <c r="Z736" s="25"/>
    </row>
    <row r="737" spans="1:26" ht="15.75" customHeight="1" x14ac:dyDescent="0.25">
      <c r="A737" s="25"/>
      <c r="B737" s="25"/>
      <c r="C737" s="25"/>
      <c r="D737" s="25"/>
      <c r="E737" s="25"/>
      <c r="F737" s="25"/>
      <c r="G737" s="25"/>
      <c r="H737" s="25"/>
      <c r="I737" s="25"/>
      <c r="J737" s="25"/>
      <c r="K737" s="25"/>
      <c r="L737" s="25"/>
      <c r="M737" s="25"/>
      <c r="N737" s="25"/>
      <c r="O737" s="25"/>
      <c r="P737" s="25"/>
      <c r="Q737" s="25"/>
      <c r="R737" s="25"/>
      <c r="S737" s="25"/>
      <c r="T737" s="25"/>
      <c r="U737" s="25"/>
      <c r="V737" s="25"/>
      <c r="W737" s="25"/>
      <c r="X737" s="25"/>
      <c r="Y737" s="25"/>
      <c r="Z737" s="25"/>
    </row>
    <row r="738" spans="1:26" ht="15.75" customHeight="1" x14ac:dyDescent="0.25">
      <c r="A738" s="25"/>
      <c r="B738" s="25"/>
      <c r="C738" s="25"/>
      <c r="D738" s="25"/>
      <c r="E738" s="25"/>
      <c r="F738" s="25"/>
      <c r="G738" s="25"/>
      <c r="H738" s="25"/>
      <c r="I738" s="25"/>
      <c r="J738" s="25"/>
      <c r="K738" s="25"/>
      <c r="L738" s="25"/>
      <c r="M738" s="25"/>
      <c r="N738" s="25"/>
      <c r="O738" s="25"/>
      <c r="P738" s="25"/>
      <c r="Q738" s="25"/>
      <c r="R738" s="25"/>
      <c r="S738" s="25"/>
      <c r="T738" s="25"/>
      <c r="U738" s="25"/>
      <c r="V738" s="25"/>
      <c r="W738" s="25"/>
      <c r="X738" s="25"/>
      <c r="Y738" s="25"/>
      <c r="Z738" s="25"/>
    </row>
    <row r="739" spans="1:26" ht="15.75" customHeight="1" x14ac:dyDescent="0.25">
      <c r="A739" s="25"/>
      <c r="B739" s="25"/>
      <c r="C739" s="25"/>
      <c r="D739" s="25"/>
      <c r="E739" s="25"/>
      <c r="F739" s="25"/>
      <c r="G739" s="25"/>
      <c r="H739" s="25"/>
      <c r="I739" s="25"/>
      <c r="J739" s="25"/>
      <c r="K739" s="25"/>
      <c r="L739" s="25"/>
      <c r="M739" s="25"/>
      <c r="N739" s="25"/>
      <c r="O739" s="25"/>
      <c r="P739" s="25"/>
      <c r="Q739" s="25"/>
      <c r="R739" s="25"/>
      <c r="S739" s="25"/>
      <c r="T739" s="25"/>
      <c r="U739" s="25"/>
      <c r="V739" s="25"/>
      <c r="W739" s="25"/>
      <c r="X739" s="25"/>
      <c r="Y739" s="25"/>
      <c r="Z739" s="25"/>
    </row>
    <row r="740" spans="1:26" ht="15.75" customHeight="1" x14ac:dyDescent="0.25">
      <c r="A740" s="25"/>
      <c r="B740" s="25"/>
      <c r="C740" s="25"/>
      <c r="D740" s="25"/>
      <c r="E740" s="25"/>
      <c r="F740" s="25"/>
      <c r="G740" s="25"/>
      <c r="H740" s="25"/>
      <c r="I740" s="25"/>
      <c r="J740" s="25"/>
      <c r="K740" s="25"/>
      <c r="L740" s="25"/>
      <c r="M740" s="25"/>
      <c r="N740" s="25"/>
      <c r="O740" s="25"/>
      <c r="P740" s="25"/>
      <c r="Q740" s="25"/>
      <c r="R740" s="25"/>
      <c r="S740" s="25"/>
      <c r="T740" s="25"/>
      <c r="U740" s="25"/>
      <c r="V740" s="25"/>
      <c r="W740" s="25"/>
      <c r="X740" s="25"/>
      <c r="Y740" s="25"/>
      <c r="Z740" s="25"/>
    </row>
    <row r="741" spans="1:26" ht="15.75" customHeight="1" x14ac:dyDescent="0.25">
      <c r="A741" s="25"/>
      <c r="B741" s="25"/>
      <c r="C741" s="25"/>
      <c r="D741" s="25"/>
      <c r="E741" s="25"/>
      <c r="F741" s="25"/>
      <c r="G741" s="25"/>
      <c r="H741" s="25"/>
      <c r="I741" s="25"/>
      <c r="J741" s="25"/>
      <c r="K741" s="25"/>
      <c r="L741" s="25"/>
      <c r="M741" s="25"/>
      <c r="N741" s="25"/>
      <c r="O741" s="25"/>
      <c r="P741" s="25"/>
      <c r="Q741" s="25"/>
      <c r="R741" s="25"/>
      <c r="S741" s="25"/>
      <c r="T741" s="25"/>
      <c r="U741" s="25"/>
      <c r="V741" s="25"/>
      <c r="W741" s="25"/>
      <c r="X741" s="25"/>
      <c r="Y741" s="25"/>
      <c r="Z741" s="25"/>
    </row>
    <row r="742" spans="1:26" ht="15.75" customHeight="1" x14ac:dyDescent="0.25">
      <c r="A742" s="25"/>
      <c r="B742" s="25"/>
      <c r="C742" s="25"/>
      <c r="D742" s="25"/>
      <c r="E742" s="25"/>
      <c r="F742" s="25"/>
      <c r="G742" s="25"/>
      <c r="H742" s="25"/>
      <c r="I742" s="25"/>
      <c r="J742" s="25"/>
      <c r="K742" s="25"/>
      <c r="L742" s="25"/>
      <c r="M742" s="25"/>
      <c r="N742" s="25"/>
      <c r="O742" s="25"/>
      <c r="P742" s="25"/>
      <c r="Q742" s="25"/>
      <c r="R742" s="25"/>
      <c r="S742" s="25"/>
      <c r="T742" s="25"/>
      <c r="U742" s="25"/>
      <c r="V742" s="25"/>
      <c r="W742" s="25"/>
      <c r="X742" s="25"/>
      <c r="Y742" s="25"/>
      <c r="Z742" s="25"/>
    </row>
    <row r="743" spans="1:26" ht="15.75" customHeight="1" x14ac:dyDescent="0.25">
      <c r="A743" s="25"/>
      <c r="B743" s="25"/>
      <c r="C743" s="25"/>
      <c r="D743" s="25"/>
      <c r="E743" s="25"/>
      <c r="F743" s="25"/>
      <c r="G743" s="25"/>
      <c r="H743" s="25"/>
      <c r="I743" s="25"/>
      <c r="J743" s="25"/>
      <c r="K743" s="25"/>
      <c r="L743" s="25"/>
      <c r="M743" s="25"/>
      <c r="N743" s="25"/>
      <c r="O743" s="25"/>
      <c r="P743" s="25"/>
      <c r="Q743" s="25"/>
      <c r="R743" s="25"/>
      <c r="S743" s="25"/>
      <c r="T743" s="25"/>
      <c r="U743" s="25"/>
      <c r="V743" s="25"/>
      <c r="W743" s="25"/>
      <c r="X743" s="25"/>
      <c r="Y743" s="25"/>
      <c r="Z743" s="25"/>
    </row>
    <row r="744" spans="1:26" ht="15.75" customHeight="1" x14ac:dyDescent="0.25">
      <c r="A744" s="25"/>
      <c r="B744" s="25"/>
      <c r="C744" s="25"/>
      <c r="D744" s="25"/>
      <c r="E744" s="25"/>
      <c r="F744" s="25"/>
      <c r="G744" s="25"/>
      <c r="H744" s="25"/>
      <c r="I744" s="25"/>
      <c r="J744" s="25"/>
      <c r="K744" s="25"/>
      <c r="L744" s="25"/>
      <c r="M744" s="25"/>
      <c r="N744" s="25"/>
      <c r="O744" s="25"/>
      <c r="P744" s="25"/>
      <c r="Q744" s="25"/>
      <c r="R744" s="25"/>
      <c r="S744" s="25"/>
      <c r="T744" s="25"/>
      <c r="U744" s="25"/>
      <c r="V744" s="25"/>
      <c r="W744" s="25"/>
      <c r="X744" s="25"/>
      <c r="Y744" s="25"/>
      <c r="Z744" s="25"/>
    </row>
    <row r="745" spans="1:26" ht="15.75" customHeight="1" x14ac:dyDescent="0.25">
      <c r="A745" s="25"/>
      <c r="B745" s="25"/>
      <c r="C745" s="25"/>
      <c r="D745" s="25"/>
      <c r="E745" s="25"/>
      <c r="F745" s="25"/>
      <c r="G745" s="25"/>
      <c r="H745" s="25"/>
      <c r="I745" s="25"/>
      <c r="J745" s="25"/>
      <c r="K745" s="25"/>
      <c r="L745" s="25"/>
      <c r="M745" s="25"/>
      <c r="N745" s="25"/>
      <c r="O745" s="25"/>
      <c r="P745" s="25"/>
      <c r="Q745" s="25"/>
      <c r="R745" s="25"/>
      <c r="S745" s="25"/>
      <c r="T745" s="25"/>
      <c r="U745" s="25"/>
      <c r="V745" s="25"/>
      <c r="W745" s="25"/>
      <c r="X745" s="25"/>
      <c r="Y745" s="25"/>
      <c r="Z745" s="25"/>
    </row>
    <row r="746" spans="1:26" ht="15.75" customHeight="1" x14ac:dyDescent="0.25">
      <c r="A746" s="25"/>
      <c r="B746" s="25"/>
      <c r="C746" s="25"/>
      <c r="D746" s="25"/>
      <c r="E746" s="25"/>
      <c r="F746" s="25"/>
      <c r="G746" s="25"/>
      <c r="H746" s="25"/>
      <c r="I746" s="25"/>
      <c r="J746" s="25"/>
      <c r="K746" s="25"/>
      <c r="L746" s="25"/>
      <c r="M746" s="25"/>
      <c r="N746" s="25"/>
      <c r="O746" s="25"/>
      <c r="P746" s="25"/>
      <c r="Q746" s="25"/>
      <c r="R746" s="25"/>
      <c r="S746" s="25"/>
      <c r="T746" s="25"/>
      <c r="U746" s="25"/>
      <c r="V746" s="25"/>
      <c r="W746" s="25"/>
      <c r="X746" s="25"/>
      <c r="Y746" s="25"/>
      <c r="Z746" s="25"/>
    </row>
    <row r="747" spans="1:26" ht="15.75" customHeight="1" x14ac:dyDescent="0.25">
      <c r="A747" s="25"/>
      <c r="B747" s="25"/>
      <c r="C747" s="25"/>
      <c r="D747" s="25"/>
      <c r="E747" s="25"/>
      <c r="F747" s="25"/>
      <c r="G747" s="25"/>
      <c r="H747" s="25"/>
      <c r="I747" s="25"/>
      <c r="J747" s="25"/>
      <c r="K747" s="25"/>
      <c r="L747" s="25"/>
      <c r="M747" s="25"/>
      <c r="N747" s="25"/>
      <c r="O747" s="25"/>
      <c r="P747" s="25"/>
      <c r="Q747" s="25"/>
      <c r="R747" s="25"/>
      <c r="S747" s="25"/>
      <c r="T747" s="25"/>
      <c r="U747" s="25"/>
      <c r="V747" s="25"/>
      <c r="W747" s="25"/>
      <c r="X747" s="25"/>
      <c r="Y747" s="25"/>
      <c r="Z747" s="25"/>
    </row>
    <row r="748" spans="1:26" ht="15.75" customHeight="1" x14ac:dyDescent="0.25">
      <c r="A748" s="25"/>
      <c r="B748" s="25"/>
      <c r="C748" s="25"/>
      <c r="D748" s="25"/>
      <c r="E748" s="25"/>
      <c r="F748" s="25"/>
      <c r="G748" s="25"/>
      <c r="H748" s="25"/>
      <c r="I748" s="25"/>
      <c r="J748" s="25"/>
      <c r="K748" s="25"/>
      <c r="L748" s="25"/>
      <c r="M748" s="25"/>
      <c r="N748" s="25"/>
      <c r="O748" s="25"/>
      <c r="P748" s="25"/>
      <c r="Q748" s="25"/>
      <c r="R748" s="25"/>
      <c r="S748" s="25"/>
      <c r="T748" s="25"/>
      <c r="U748" s="25"/>
      <c r="V748" s="25"/>
      <c r="W748" s="25"/>
      <c r="X748" s="25"/>
      <c r="Y748" s="25"/>
      <c r="Z748" s="25"/>
    </row>
    <row r="749" spans="1:26" ht="15.75" customHeight="1" x14ac:dyDescent="0.25">
      <c r="A749" s="25"/>
      <c r="B749" s="25"/>
      <c r="C749" s="25"/>
      <c r="D749" s="25"/>
      <c r="E749" s="25"/>
      <c r="F749" s="25"/>
      <c r="G749" s="25"/>
      <c r="H749" s="25"/>
      <c r="I749" s="25"/>
      <c r="J749" s="25"/>
      <c r="K749" s="25"/>
      <c r="L749" s="25"/>
      <c r="M749" s="25"/>
      <c r="N749" s="25"/>
      <c r="O749" s="25"/>
      <c r="P749" s="25"/>
      <c r="Q749" s="25"/>
      <c r="R749" s="25"/>
      <c r="S749" s="25"/>
      <c r="T749" s="25"/>
      <c r="U749" s="25"/>
      <c r="V749" s="25"/>
      <c r="W749" s="25"/>
      <c r="X749" s="25"/>
      <c r="Y749" s="25"/>
      <c r="Z749" s="25"/>
    </row>
    <row r="750" spans="1:26" ht="15.75" customHeight="1" x14ac:dyDescent="0.25">
      <c r="A750" s="25"/>
      <c r="B750" s="25"/>
      <c r="C750" s="25"/>
      <c r="D750" s="25"/>
      <c r="E750" s="25"/>
      <c r="F750" s="25"/>
      <c r="G750" s="25"/>
      <c r="H750" s="25"/>
      <c r="I750" s="25"/>
      <c r="J750" s="25"/>
      <c r="K750" s="25"/>
      <c r="L750" s="25"/>
      <c r="M750" s="25"/>
      <c r="N750" s="25"/>
      <c r="O750" s="25"/>
      <c r="P750" s="25"/>
      <c r="Q750" s="25"/>
      <c r="R750" s="25"/>
      <c r="S750" s="25"/>
      <c r="T750" s="25"/>
      <c r="U750" s="25"/>
      <c r="V750" s="25"/>
      <c r="W750" s="25"/>
      <c r="X750" s="25"/>
      <c r="Y750" s="25"/>
      <c r="Z750" s="25"/>
    </row>
    <row r="751" spans="1:26" ht="15.75" customHeight="1" x14ac:dyDescent="0.25">
      <c r="A751" s="25"/>
      <c r="B751" s="25"/>
      <c r="C751" s="25"/>
      <c r="D751" s="25"/>
      <c r="E751" s="25"/>
      <c r="F751" s="25"/>
      <c r="G751" s="25"/>
      <c r="H751" s="25"/>
      <c r="I751" s="25"/>
      <c r="J751" s="25"/>
      <c r="K751" s="25"/>
      <c r="L751" s="25"/>
      <c r="M751" s="25"/>
      <c r="N751" s="25"/>
      <c r="O751" s="25"/>
      <c r="P751" s="25"/>
      <c r="Q751" s="25"/>
      <c r="R751" s="25"/>
      <c r="S751" s="25"/>
      <c r="T751" s="25"/>
      <c r="U751" s="25"/>
      <c r="V751" s="25"/>
      <c r="W751" s="25"/>
      <c r="X751" s="25"/>
      <c r="Y751" s="25"/>
      <c r="Z751" s="25"/>
    </row>
    <row r="752" spans="1:26" ht="15.75" customHeight="1" x14ac:dyDescent="0.25">
      <c r="A752" s="25"/>
      <c r="B752" s="25"/>
      <c r="C752" s="25"/>
      <c r="D752" s="25"/>
      <c r="E752" s="25"/>
      <c r="F752" s="25"/>
      <c r="G752" s="25"/>
      <c r="H752" s="25"/>
      <c r="I752" s="25"/>
      <c r="J752" s="25"/>
      <c r="K752" s="25"/>
      <c r="L752" s="25"/>
      <c r="M752" s="25"/>
      <c r="N752" s="25"/>
      <c r="O752" s="25"/>
      <c r="P752" s="25"/>
      <c r="Q752" s="25"/>
      <c r="R752" s="25"/>
      <c r="S752" s="25"/>
      <c r="T752" s="25"/>
      <c r="U752" s="25"/>
      <c r="V752" s="25"/>
      <c r="W752" s="25"/>
      <c r="X752" s="25"/>
      <c r="Y752" s="25"/>
      <c r="Z752" s="25"/>
    </row>
    <row r="753" spans="1:26" ht="15.75" customHeight="1" x14ac:dyDescent="0.25">
      <c r="A753" s="25"/>
      <c r="B753" s="25"/>
      <c r="C753" s="25"/>
      <c r="D753" s="25"/>
      <c r="E753" s="25"/>
      <c r="F753" s="25"/>
      <c r="G753" s="25"/>
      <c r="H753" s="25"/>
      <c r="I753" s="25"/>
      <c r="J753" s="25"/>
      <c r="K753" s="25"/>
      <c r="L753" s="25"/>
      <c r="M753" s="25"/>
      <c r="N753" s="25"/>
      <c r="O753" s="25"/>
      <c r="P753" s="25"/>
      <c r="Q753" s="25"/>
      <c r="R753" s="25"/>
      <c r="S753" s="25"/>
      <c r="T753" s="25"/>
      <c r="U753" s="25"/>
      <c r="V753" s="25"/>
      <c r="W753" s="25"/>
      <c r="X753" s="25"/>
      <c r="Y753" s="25"/>
      <c r="Z753" s="25"/>
    </row>
    <row r="754" spans="1:26" ht="15.75" customHeight="1" x14ac:dyDescent="0.25">
      <c r="A754" s="25"/>
      <c r="B754" s="25"/>
      <c r="C754" s="25"/>
      <c r="D754" s="25"/>
      <c r="E754" s="25"/>
      <c r="F754" s="25"/>
      <c r="G754" s="25"/>
      <c r="H754" s="25"/>
      <c r="I754" s="25"/>
      <c r="J754" s="25"/>
      <c r="K754" s="25"/>
      <c r="L754" s="25"/>
      <c r="M754" s="25"/>
      <c r="N754" s="25"/>
      <c r="O754" s="25"/>
      <c r="P754" s="25"/>
      <c r="Q754" s="25"/>
      <c r="R754" s="25"/>
      <c r="S754" s="25"/>
      <c r="T754" s="25"/>
      <c r="U754" s="25"/>
      <c r="V754" s="25"/>
      <c r="W754" s="25"/>
      <c r="X754" s="25"/>
      <c r="Y754" s="25"/>
      <c r="Z754" s="25"/>
    </row>
    <row r="755" spans="1:26" ht="15.75" customHeight="1" x14ac:dyDescent="0.25">
      <c r="A755" s="25"/>
      <c r="B755" s="25"/>
      <c r="C755" s="25"/>
      <c r="D755" s="25"/>
      <c r="E755" s="25"/>
      <c r="F755" s="25"/>
      <c r="G755" s="25"/>
      <c r="H755" s="25"/>
      <c r="I755" s="25"/>
      <c r="J755" s="25"/>
      <c r="K755" s="25"/>
      <c r="L755" s="25"/>
      <c r="M755" s="25"/>
      <c r="N755" s="25"/>
      <c r="O755" s="25"/>
      <c r="P755" s="25"/>
      <c r="Q755" s="25"/>
      <c r="R755" s="25"/>
      <c r="S755" s="25"/>
      <c r="T755" s="25"/>
      <c r="U755" s="25"/>
      <c r="V755" s="25"/>
      <c r="W755" s="25"/>
      <c r="X755" s="25"/>
      <c r="Y755" s="25"/>
      <c r="Z755" s="25"/>
    </row>
    <row r="756" spans="1:26" ht="15.75" customHeight="1" x14ac:dyDescent="0.25">
      <c r="A756" s="25"/>
      <c r="B756" s="25"/>
      <c r="C756" s="25"/>
      <c r="D756" s="25"/>
      <c r="E756" s="25"/>
      <c r="F756" s="25"/>
      <c r="G756" s="25"/>
      <c r="H756" s="25"/>
      <c r="I756" s="25"/>
      <c r="J756" s="25"/>
      <c r="K756" s="25"/>
      <c r="L756" s="25"/>
      <c r="M756" s="25"/>
      <c r="N756" s="25"/>
      <c r="O756" s="25"/>
      <c r="P756" s="25"/>
      <c r="Q756" s="25"/>
      <c r="R756" s="25"/>
      <c r="S756" s="25"/>
      <c r="T756" s="25"/>
      <c r="U756" s="25"/>
      <c r="V756" s="25"/>
      <c r="W756" s="25"/>
      <c r="X756" s="25"/>
      <c r="Y756" s="25"/>
      <c r="Z756" s="25"/>
    </row>
    <row r="757" spans="1:26" ht="15.75" customHeight="1" x14ac:dyDescent="0.25">
      <c r="A757" s="25"/>
      <c r="B757" s="25"/>
      <c r="C757" s="25"/>
      <c r="D757" s="25"/>
      <c r="E757" s="25"/>
      <c r="F757" s="25"/>
      <c r="G757" s="25"/>
      <c r="H757" s="25"/>
      <c r="I757" s="25"/>
      <c r="J757" s="25"/>
      <c r="K757" s="25"/>
      <c r="L757" s="25"/>
      <c r="M757" s="25"/>
      <c r="N757" s="25"/>
      <c r="O757" s="25"/>
      <c r="P757" s="25"/>
      <c r="Q757" s="25"/>
      <c r="R757" s="25"/>
      <c r="S757" s="25"/>
      <c r="T757" s="25"/>
      <c r="U757" s="25"/>
      <c r="V757" s="25"/>
      <c r="W757" s="25"/>
      <c r="X757" s="25"/>
      <c r="Y757" s="25"/>
      <c r="Z757" s="25"/>
    </row>
    <row r="758" spans="1:26" ht="15.75" customHeight="1" x14ac:dyDescent="0.25">
      <c r="A758" s="25"/>
      <c r="B758" s="25"/>
      <c r="C758" s="25"/>
      <c r="D758" s="25"/>
      <c r="E758" s="25"/>
      <c r="F758" s="25"/>
      <c r="G758" s="25"/>
      <c r="H758" s="25"/>
      <c r="I758" s="25"/>
      <c r="J758" s="25"/>
      <c r="K758" s="25"/>
      <c r="L758" s="25"/>
      <c r="M758" s="25"/>
      <c r="N758" s="25"/>
      <c r="O758" s="25"/>
      <c r="P758" s="25"/>
      <c r="Q758" s="25"/>
      <c r="R758" s="25"/>
      <c r="S758" s="25"/>
      <c r="T758" s="25"/>
      <c r="U758" s="25"/>
      <c r="V758" s="25"/>
      <c r="W758" s="25"/>
      <c r="X758" s="25"/>
      <c r="Y758" s="25"/>
      <c r="Z758" s="25"/>
    </row>
    <row r="759" spans="1:26" ht="15.75" customHeight="1" x14ac:dyDescent="0.25">
      <c r="A759" s="25"/>
      <c r="B759" s="25"/>
      <c r="C759" s="25"/>
      <c r="D759" s="25"/>
      <c r="E759" s="25"/>
      <c r="F759" s="25"/>
      <c r="G759" s="25"/>
      <c r="H759" s="25"/>
      <c r="I759" s="25"/>
      <c r="J759" s="25"/>
      <c r="K759" s="25"/>
      <c r="L759" s="25"/>
      <c r="M759" s="25"/>
      <c r="N759" s="25"/>
      <c r="O759" s="25"/>
      <c r="P759" s="25"/>
      <c r="Q759" s="25"/>
      <c r="R759" s="25"/>
      <c r="S759" s="25"/>
      <c r="T759" s="25"/>
      <c r="U759" s="25"/>
      <c r="V759" s="25"/>
      <c r="W759" s="25"/>
      <c r="X759" s="25"/>
      <c r="Y759" s="25"/>
      <c r="Z759" s="25"/>
    </row>
    <row r="760" spans="1:26" ht="15.75" customHeight="1" x14ac:dyDescent="0.25">
      <c r="A760" s="25"/>
      <c r="B760" s="25"/>
      <c r="C760" s="25"/>
      <c r="D760" s="25"/>
      <c r="E760" s="25"/>
      <c r="F760" s="25"/>
      <c r="G760" s="25"/>
      <c r="H760" s="25"/>
      <c r="I760" s="25"/>
      <c r="J760" s="25"/>
      <c r="K760" s="25"/>
      <c r="L760" s="25"/>
      <c r="M760" s="25"/>
      <c r="N760" s="25"/>
      <c r="O760" s="25"/>
      <c r="P760" s="25"/>
      <c r="Q760" s="25"/>
      <c r="R760" s="25"/>
      <c r="S760" s="25"/>
      <c r="T760" s="25"/>
      <c r="U760" s="25"/>
      <c r="V760" s="25"/>
      <c r="W760" s="25"/>
      <c r="X760" s="25"/>
      <c r="Y760" s="25"/>
      <c r="Z760" s="25"/>
    </row>
    <row r="761" spans="1:26" ht="15.75" customHeight="1" x14ac:dyDescent="0.25">
      <c r="A761" s="25"/>
      <c r="B761" s="25"/>
      <c r="C761" s="25"/>
      <c r="D761" s="25"/>
      <c r="E761" s="25"/>
      <c r="F761" s="25"/>
      <c r="G761" s="25"/>
      <c r="H761" s="25"/>
      <c r="I761" s="25"/>
      <c r="J761" s="25"/>
      <c r="K761" s="25"/>
      <c r="L761" s="25"/>
      <c r="M761" s="25"/>
      <c r="N761" s="25"/>
      <c r="O761" s="25"/>
      <c r="P761" s="25"/>
      <c r="Q761" s="25"/>
      <c r="R761" s="25"/>
      <c r="S761" s="25"/>
      <c r="T761" s="25"/>
      <c r="U761" s="25"/>
      <c r="V761" s="25"/>
      <c r="W761" s="25"/>
      <c r="X761" s="25"/>
      <c r="Y761" s="25"/>
      <c r="Z761" s="25"/>
    </row>
    <row r="762" spans="1:26" ht="15.75" customHeight="1" x14ac:dyDescent="0.25">
      <c r="A762" s="25"/>
      <c r="B762" s="25"/>
      <c r="C762" s="25"/>
      <c r="D762" s="25"/>
      <c r="E762" s="25"/>
      <c r="F762" s="25"/>
      <c r="G762" s="25"/>
      <c r="H762" s="25"/>
      <c r="I762" s="25"/>
      <c r="J762" s="25"/>
      <c r="K762" s="25"/>
      <c r="L762" s="25"/>
      <c r="M762" s="25"/>
      <c r="N762" s="25"/>
      <c r="O762" s="25"/>
      <c r="P762" s="25"/>
      <c r="Q762" s="25"/>
      <c r="R762" s="25"/>
      <c r="S762" s="25"/>
      <c r="T762" s="25"/>
      <c r="U762" s="25"/>
      <c r="V762" s="25"/>
      <c r="W762" s="25"/>
      <c r="X762" s="25"/>
      <c r="Y762" s="25"/>
      <c r="Z762" s="25"/>
    </row>
    <row r="763" spans="1:26" ht="15.75" customHeight="1" x14ac:dyDescent="0.25">
      <c r="A763" s="25"/>
      <c r="B763" s="25"/>
      <c r="C763" s="25"/>
      <c r="D763" s="25"/>
      <c r="E763" s="25"/>
      <c r="F763" s="25"/>
      <c r="G763" s="25"/>
      <c r="H763" s="25"/>
      <c r="I763" s="25"/>
      <c r="J763" s="25"/>
      <c r="K763" s="25"/>
      <c r="L763" s="25"/>
      <c r="M763" s="25"/>
      <c r="N763" s="25"/>
      <c r="O763" s="25"/>
      <c r="P763" s="25"/>
      <c r="Q763" s="25"/>
      <c r="R763" s="25"/>
      <c r="S763" s="25"/>
      <c r="T763" s="25"/>
      <c r="U763" s="25"/>
      <c r="V763" s="25"/>
      <c r="W763" s="25"/>
      <c r="X763" s="25"/>
      <c r="Y763" s="25"/>
      <c r="Z763" s="25"/>
    </row>
    <row r="764" spans="1:26" ht="15.75" customHeight="1" x14ac:dyDescent="0.25">
      <c r="A764" s="25"/>
      <c r="B764" s="25"/>
      <c r="C764" s="25"/>
      <c r="D764" s="25"/>
      <c r="E764" s="25"/>
      <c r="F764" s="25"/>
      <c r="G764" s="25"/>
      <c r="H764" s="25"/>
      <c r="I764" s="25"/>
      <c r="J764" s="25"/>
      <c r="K764" s="25"/>
      <c r="L764" s="25"/>
      <c r="M764" s="25"/>
      <c r="N764" s="25"/>
      <c r="O764" s="25"/>
      <c r="P764" s="25"/>
      <c r="Q764" s="25"/>
      <c r="R764" s="25"/>
      <c r="S764" s="25"/>
      <c r="T764" s="25"/>
      <c r="U764" s="25"/>
      <c r="V764" s="25"/>
      <c r="W764" s="25"/>
      <c r="X764" s="25"/>
      <c r="Y764" s="25"/>
      <c r="Z764" s="25"/>
    </row>
    <row r="765" spans="1:26" ht="15.75" customHeight="1" x14ac:dyDescent="0.25">
      <c r="A765" s="25"/>
      <c r="B765" s="25"/>
      <c r="C765" s="25"/>
      <c r="D765" s="25"/>
      <c r="E765" s="25"/>
      <c r="F765" s="25"/>
      <c r="G765" s="25"/>
      <c r="H765" s="25"/>
      <c r="I765" s="25"/>
      <c r="J765" s="25"/>
      <c r="K765" s="25"/>
      <c r="L765" s="25"/>
      <c r="M765" s="25"/>
      <c r="N765" s="25"/>
      <c r="O765" s="25"/>
      <c r="P765" s="25"/>
      <c r="Q765" s="25"/>
      <c r="R765" s="25"/>
      <c r="S765" s="25"/>
      <c r="T765" s="25"/>
      <c r="U765" s="25"/>
      <c r="V765" s="25"/>
      <c r="W765" s="25"/>
      <c r="X765" s="25"/>
      <c r="Y765" s="25"/>
      <c r="Z765" s="25"/>
    </row>
    <row r="766" spans="1:26" ht="15.75" customHeight="1" x14ac:dyDescent="0.25">
      <c r="A766" s="25"/>
      <c r="B766" s="25"/>
      <c r="C766" s="25"/>
      <c r="D766" s="25"/>
      <c r="E766" s="25"/>
      <c r="F766" s="25"/>
      <c r="G766" s="25"/>
      <c r="H766" s="25"/>
      <c r="I766" s="25"/>
      <c r="J766" s="25"/>
      <c r="K766" s="25"/>
      <c r="L766" s="25"/>
      <c r="M766" s="25"/>
      <c r="N766" s="25"/>
      <c r="O766" s="25"/>
      <c r="P766" s="25"/>
      <c r="Q766" s="25"/>
      <c r="R766" s="25"/>
      <c r="S766" s="25"/>
      <c r="T766" s="25"/>
      <c r="U766" s="25"/>
      <c r="V766" s="25"/>
      <c r="W766" s="25"/>
      <c r="X766" s="25"/>
      <c r="Y766" s="25"/>
      <c r="Z766" s="25"/>
    </row>
    <row r="767" spans="1:26" ht="15.75" customHeight="1" x14ac:dyDescent="0.25">
      <c r="A767" s="25"/>
      <c r="B767" s="25"/>
      <c r="C767" s="25"/>
      <c r="D767" s="25"/>
      <c r="E767" s="25"/>
      <c r="F767" s="25"/>
      <c r="G767" s="25"/>
      <c r="H767" s="25"/>
      <c r="I767" s="25"/>
      <c r="J767" s="25"/>
      <c r="K767" s="25"/>
      <c r="L767" s="25"/>
      <c r="M767" s="25"/>
      <c r="N767" s="25"/>
      <c r="O767" s="25"/>
      <c r="P767" s="25"/>
      <c r="Q767" s="25"/>
      <c r="R767" s="25"/>
      <c r="S767" s="25"/>
      <c r="T767" s="25"/>
      <c r="U767" s="25"/>
      <c r="V767" s="25"/>
      <c r="W767" s="25"/>
      <c r="X767" s="25"/>
      <c r="Y767" s="25"/>
      <c r="Z767" s="25"/>
    </row>
    <row r="768" spans="1:26" ht="15.75" customHeight="1" x14ac:dyDescent="0.25">
      <c r="A768" s="25"/>
      <c r="B768" s="25"/>
      <c r="C768" s="25"/>
      <c r="D768" s="25"/>
      <c r="E768" s="25"/>
      <c r="F768" s="25"/>
      <c r="G768" s="25"/>
      <c r="H768" s="25"/>
      <c r="I768" s="25"/>
      <c r="J768" s="25"/>
      <c r="K768" s="25"/>
      <c r="L768" s="25"/>
      <c r="M768" s="25"/>
      <c r="N768" s="25"/>
      <c r="O768" s="25"/>
      <c r="P768" s="25"/>
      <c r="Q768" s="25"/>
      <c r="R768" s="25"/>
      <c r="S768" s="25"/>
      <c r="T768" s="25"/>
      <c r="U768" s="25"/>
      <c r="V768" s="25"/>
      <c r="W768" s="25"/>
      <c r="X768" s="25"/>
      <c r="Y768" s="25"/>
      <c r="Z768" s="25"/>
    </row>
    <row r="769" spans="1:26" ht="15.75" customHeight="1" x14ac:dyDescent="0.25">
      <c r="A769" s="25"/>
      <c r="B769" s="25"/>
      <c r="C769" s="25"/>
      <c r="D769" s="25"/>
      <c r="E769" s="25"/>
      <c r="F769" s="25"/>
      <c r="G769" s="25"/>
      <c r="H769" s="25"/>
      <c r="I769" s="25"/>
      <c r="J769" s="25"/>
      <c r="K769" s="25"/>
      <c r="L769" s="25"/>
      <c r="M769" s="25"/>
      <c r="N769" s="25"/>
      <c r="O769" s="25"/>
      <c r="P769" s="25"/>
      <c r="Q769" s="25"/>
      <c r="R769" s="25"/>
      <c r="S769" s="25"/>
      <c r="T769" s="25"/>
      <c r="U769" s="25"/>
      <c r="V769" s="25"/>
      <c r="W769" s="25"/>
      <c r="X769" s="25"/>
      <c r="Y769" s="25"/>
      <c r="Z769" s="25"/>
    </row>
    <row r="770" spans="1:26" ht="15.75" customHeight="1" x14ac:dyDescent="0.25">
      <c r="A770" s="25"/>
      <c r="B770" s="25"/>
      <c r="C770" s="25"/>
      <c r="D770" s="25"/>
      <c r="E770" s="25"/>
      <c r="F770" s="25"/>
      <c r="G770" s="25"/>
      <c r="H770" s="25"/>
      <c r="I770" s="25"/>
      <c r="J770" s="25"/>
      <c r="K770" s="25"/>
      <c r="L770" s="25"/>
      <c r="M770" s="25"/>
      <c r="N770" s="25"/>
      <c r="O770" s="25"/>
      <c r="P770" s="25"/>
      <c r="Q770" s="25"/>
      <c r="R770" s="25"/>
      <c r="S770" s="25"/>
      <c r="T770" s="25"/>
      <c r="U770" s="25"/>
      <c r="V770" s="25"/>
      <c r="W770" s="25"/>
      <c r="X770" s="25"/>
      <c r="Y770" s="25"/>
      <c r="Z770" s="25"/>
    </row>
    <row r="771" spans="1:26" ht="15.75" customHeight="1" x14ac:dyDescent="0.25">
      <c r="A771" s="25"/>
      <c r="B771" s="25"/>
      <c r="C771" s="25"/>
      <c r="D771" s="25"/>
      <c r="E771" s="25"/>
      <c r="F771" s="25"/>
      <c r="G771" s="25"/>
      <c r="H771" s="25"/>
      <c r="I771" s="25"/>
      <c r="J771" s="25"/>
      <c r="K771" s="25"/>
      <c r="L771" s="25"/>
      <c r="M771" s="25"/>
      <c r="N771" s="25"/>
      <c r="O771" s="25"/>
      <c r="P771" s="25"/>
      <c r="Q771" s="25"/>
      <c r="R771" s="25"/>
      <c r="S771" s="25"/>
      <c r="T771" s="25"/>
      <c r="U771" s="25"/>
      <c r="V771" s="25"/>
      <c r="W771" s="25"/>
      <c r="X771" s="25"/>
      <c r="Y771" s="25"/>
      <c r="Z771" s="25"/>
    </row>
    <row r="772" spans="1:26" ht="15.75" customHeight="1" x14ac:dyDescent="0.25">
      <c r="A772" s="25"/>
      <c r="B772" s="25"/>
      <c r="C772" s="25"/>
      <c r="D772" s="25"/>
      <c r="E772" s="25"/>
      <c r="F772" s="25"/>
      <c r="G772" s="25"/>
      <c r="H772" s="25"/>
      <c r="I772" s="25"/>
      <c r="J772" s="25"/>
      <c r="K772" s="25"/>
      <c r="L772" s="25"/>
      <c r="M772" s="25"/>
      <c r="N772" s="25"/>
      <c r="O772" s="25"/>
      <c r="P772" s="25"/>
      <c r="Q772" s="25"/>
      <c r="R772" s="25"/>
      <c r="S772" s="25"/>
      <c r="T772" s="25"/>
      <c r="U772" s="25"/>
      <c r="V772" s="25"/>
      <c r="W772" s="25"/>
      <c r="X772" s="25"/>
      <c r="Y772" s="25"/>
      <c r="Z772" s="25"/>
    </row>
    <row r="773" spans="1:26" ht="15.75" customHeight="1" x14ac:dyDescent="0.25">
      <c r="A773" s="25"/>
      <c r="B773" s="25"/>
      <c r="C773" s="25"/>
      <c r="D773" s="25"/>
      <c r="E773" s="25"/>
      <c r="F773" s="25"/>
      <c r="G773" s="25"/>
      <c r="H773" s="25"/>
      <c r="I773" s="25"/>
      <c r="J773" s="25"/>
      <c r="K773" s="25"/>
      <c r="L773" s="25"/>
      <c r="M773" s="25"/>
      <c r="N773" s="25"/>
      <c r="O773" s="25"/>
      <c r="P773" s="25"/>
      <c r="Q773" s="25"/>
      <c r="R773" s="25"/>
      <c r="S773" s="25"/>
      <c r="T773" s="25"/>
      <c r="U773" s="25"/>
      <c r="V773" s="25"/>
      <c r="W773" s="25"/>
      <c r="X773" s="25"/>
      <c r="Y773" s="25"/>
      <c r="Z773" s="25"/>
    </row>
    <row r="774" spans="1:26" ht="15.75" customHeight="1" x14ac:dyDescent="0.25">
      <c r="A774" s="25"/>
      <c r="B774" s="25"/>
      <c r="C774" s="25"/>
      <c r="D774" s="25"/>
      <c r="E774" s="25"/>
      <c r="F774" s="25"/>
      <c r="G774" s="25"/>
      <c r="H774" s="25"/>
      <c r="I774" s="25"/>
      <c r="J774" s="25"/>
      <c r="K774" s="25"/>
      <c r="L774" s="25"/>
      <c r="M774" s="25"/>
      <c r="N774" s="25"/>
      <c r="O774" s="25"/>
      <c r="P774" s="25"/>
      <c r="Q774" s="25"/>
      <c r="R774" s="25"/>
      <c r="S774" s="25"/>
      <c r="T774" s="25"/>
      <c r="U774" s="25"/>
      <c r="V774" s="25"/>
      <c r="W774" s="25"/>
      <c r="X774" s="25"/>
      <c r="Y774" s="25"/>
      <c r="Z774" s="25"/>
    </row>
    <row r="775" spans="1:26" ht="15.75" customHeight="1" x14ac:dyDescent="0.25">
      <c r="A775" s="25"/>
      <c r="B775" s="25"/>
      <c r="C775" s="25"/>
      <c r="D775" s="25"/>
      <c r="E775" s="25"/>
      <c r="F775" s="25"/>
      <c r="G775" s="25"/>
      <c r="H775" s="25"/>
      <c r="I775" s="25"/>
      <c r="J775" s="25"/>
      <c r="K775" s="25"/>
      <c r="L775" s="25"/>
      <c r="M775" s="25"/>
      <c r="N775" s="25"/>
      <c r="O775" s="25"/>
      <c r="P775" s="25"/>
      <c r="Q775" s="25"/>
      <c r="R775" s="25"/>
      <c r="S775" s="25"/>
      <c r="T775" s="25"/>
      <c r="U775" s="25"/>
      <c r="V775" s="25"/>
      <c r="W775" s="25"/>
      <c r="X775" s="25"/>
      <c r="Y775" s="25"/>
      <c r="Z775" s="25"/>
    </row>
    <row r="776" spans="1:26" ht="15.75" customHeight="1" x14ac:dyDescent="0.25">
      <c r="A776" s="25"/>
      <c r="B776" s="25"/>
      <c r="C776" s="25"/>
      <c r="D776" s="25"/>
      <c r="E776" s="25"/>
      <c r="F776" s="25"/>
      <c r="G776" s="25"/>
      <c r="H776" s="25"/>
      <c r="I776" s="25"/>
      <c r="J776" s="25"/>
      <c r="K776" s="25"/>
      <c r="L776" s="25"/>
      <c r="M776" s="25"/>
      <c r="N776" s="25"/>
      <c r="O776" s="25"/>
      <c r="P776" s="25"/>
      <c r="Q776" s="25"/>
      <c r="R776" s="25"/>
      <c r="S776" s="25"/>
      <c r="T776" s="25"/>
      <c r="U776" s="25"/>
      <c r="V776" s="25"/>
      <c r="W776" s="25"/>
      <c r="X776" s="25"/>
      <c r="Y776" s="25"/>
      <c r="Z776" s="25"/>
    </row>
    <row r="777" spans="1:26" ht="15.75" customHeight="1" x14ac:dyDescent="0.25">
      <c r="A777" s="25"/>
      <c r="B777" s="25"/>
      <c r="C777" s="25"/>
      <c r="D777" s="25"/>
      <c r="E777" s="25"/>
      <c r="F777" s="25"/>
      <c r="G777" s="25"/>
      <c r="H777" s="25"/>
      <c r="I777" s="25"/>
      <c r="J777" s="25"/>
      <c r="K777" s="25"/>
      <c r="L777" s="25"/>
      <c r="M777" s="25"/>
      <c r="N777" s="25"/>
      <c r="O777" s="25"/>
      <c r="P777" s="25"/>
      <c r="Q777" s="25"/>
      <c r="R777" s="25"/>
      <c r="S777" s="25"/>
      <c r="T777" s="25"/>
      <c r="U777" s="25"/>
      <c r="V777" s="25"/>
      <c r="W777" s="25"/>
      <c r="X777" s="25"/>
      <c r="Y777" s="25"/>
      <c r="Z777" s="25"/>
    </row>
    <row r="778" spans="1:26" ht="15.75" customHeight="1" x14ac:dyDescent="0.25">
      <c r="A778" s="25"/>
      <c r="B778" s="25"/>
      <c r="C778" s="25"/>
      <c r="D778" s="25"/>
      <c r="E778" s="25"/>
      <c r="F778" s="25"/>
      <c r="G778" s="25"/>
      <c r="H778" s="25"/>
      <c r="I778" s="25"/>
      <c r="J778" s="25"/>
      <c r="K778" s="25"/>
      <c r="L778" s="25"/>
      <c r="M778" s="25"/>
      <c r="N778" s="25"/>
      <c r="O778" s="25"/>
      <c r="P778" s="25"/>
      <c r="Q778" s="25"/>
      <c r="R778" s="25"/>
      <c r="S778" s="25"/>
      <c r="T778" s="25"/>
      <c r="U778" s="25"/>
      <c r="V778" s="25"/>
      <c r="W778" s="25"/>
      <c r="X778" s="25"/>
      <c r="Y778" s="25"/>
      <c r="Z778" s="25"/>
    </row>
    <row r="779" spans="1:26" ht="15.75" customHeight="1" x14ac:dyDescent="0.25">
      <c r="A779" s="25"/>
      <c r="B779" s="25"/>
      <c r="C779" s="25"/>
      <c r="D779" s="25"/>
      <c r="E779" s="25"/>
      <c r="F779" s="25"/>
      <c r="G779" s="25"/>
      <c r="H779" s="25"/>
      <c r="I779" s="25"/>
      <c r="J779" s="25"/>
      <c r="K779" s="25"/>
      <c r="L779" s="25"/>
      <c r="M779" s="25"/>
      <c r="N779" s="25"/>
      <c r="O779" s="25"/>
      <c r="P779" s="25"/>
      <c r="Q779" s="25"/>
      <c r="R779" s="25"/>
      <c r="S779" s="25"/>
      <c r="T779" s="25"/>
      <c r="U779" s="25"/>
      <c r="V779" s="25"/>
      <c r="W779" s="25"/>
      <c r="X779" s="25"/>
      <c r="Y779" s="25"/>
      <c r="Z779" s="25"/>
    </row>
    <row r="780" spans="1:26" ht="15.75" customHeight="1" x14ac:dyDescent="0.25">
      <c r="A780" s="25"/>
      <c r="B780" s="25"/>
      <c r="C780" s="25"/>
      <c r="D780" s="25"/>
      <c r="E780" s="25"/>
      <c r="F780" s="25"/>
      <c r="G780" s="25"/>
      <c r="H780" s="25"/>
      <c r="I780" s="25"/>
      <c r="J780" s="25"/>
      <c r="K780" s="25"/>
      <c r="L780" s="25"/>
      <c r="M780" s="25"/>
      <c r="N780" s="25"/>
      <c r="O780" s="25"/>
      <c r="P780" s="25"/>
      <c r="Q780" s="25"/>
      <c r="R780" s="25"/>
      <c r="S780" s="25"/>
      <c r="T780" s="25"/>
      <c r="U780" s="25"/>
      <c r="V780" s="25"/>
      <c r="W780" s="25"/>
      <c r="X780" s="25"/>
      <c r="Y780" s="25"/>
      <c r="Z780" s="25"/>
    </row>
    <row r="781" spans="1:26" ht="15.75" customHeight="1" x14ac:dyDescent="0.25">
      <c r="A781" s="25"/>
      <c r="B781" s="25"/>
      <c r="C781" s="25"/>
      <c r="D781" s="25"/>
      <c r="E781" s="25"/>
      <c r="F781" s="25"/>
      <c r="G781" s="25"/>
      <c r="H781" s="25"/>
      <c r="I781" s="25"/>
      <c r="J781" s="25"/>
      <c r="K781" s="25"/>
      <c r="L781" s="25"/>
      <c r="M781" s="25"/>
      <c r="N781" s="25"/>
      <c r="O781" s="25"/>
      <c r="P781" s="25"/>
      <c r="Q781" s="25"/>
      <c r="R781" s="25"/>
      <c r="S781" s="25"/>
      <c r="T781" s="25"/>
      <c r="U781" s="25"/>
      <c r="V781" s="25"/>
      <c r="W781" s="25"/>
      <c r="X781" s="25"/>
      <c r="Y781" s="25"/>
      <c r="Z781" s="25"/>
    </row>
    <row r="782" spans="1:26" ht="15.75" customHeight="1" x14ac:dyDescent="0.25">
      <c r="A782" s="25"/>
      <c r="B782" s="25"/>
      <c r="C782" s="25"/>
      <c r="D782" s="25"/>
      <c r="E782" s="25"/>
      <c r="F782" s="25"/>
      <c r="G782" s="25"/>
      <c r="H782" s="25"/>
      <c r="I782" s="25"/>
      <c r="J782" s="25"/>
      <c r="K782" s="25"/>
      <c r="L782" s="25"/>
      <c r="M782" s="25"/>
      <c r="N782" s="25"/>
      <c r="O782" s="25"/>
      <c r="P782" s="25"/>
      <c r="Q782" s="25"/>
      <c r="R782" s="25"/>
      <c r="S782" s="25"/>
      <c r="T782" s="25"/>
      <c r="U782" s="25"/>
      <c r="V782" s="25"/>
      <c r="W782" s="25"/>
      <c r="X782" s="25"/>
      <c r="Y782" s="25"/>
      <c r="Z782" s="25"/>
    </row>
    <row r="783" spans="1:26" ht="15.75" customHeight="1" x14ac:dyDescent="0.25">
      <c r="A783" s="25"/>
      <c r="B783" s="25"/>
      <c r="C783" s="25"/>
      <c r="D783" s="25"/>
      <c r="E783" s="25"/>
      <c r="F783" s="25"/>
      <c r="G783" s="25"/>
      <c r="H783" s="25"/>
      <c r="I783" s="25"/>
      <c r="J783" s="25"/>
      <c r="K783" s="25"/>
      <c r="L783" s="25"/>
      <c r="M783" s="25"/>
      <c r="N783" s="25"/>
      <c r="O783" s="25"/>
      <c r="P783" s="25"/>
      <c r="Q783" s="25"/>
      <c r="R783" s="25"/>
      <c r="S783" s="25"/>
      <c r="T783" s="25"/>
      <c r="U783" s="25"/>
      <c r="V783" s="25"/>
      <c r="W783" s="25"/>
      <c r="X783" s="25"/>
      <c r="Y783" s="25"/>
      <c r="Z783" s="25"/>
    </row>
    <row r="784" spans="1:26" ht="15.75" customHeight="1" x14ac:dyDescent="0.25">
      <c r="A784" s="25"/>
      <c r="B784" s="25"/>
      <c r="C784" s="25"/>
      <c r="D784" s="25"/>
      <c r="E784" s="25"/>
      <c r="F784" s="25"/>
      <c r="G784" s="25"/>
      <c r="H784" s="25"/>
      <c r="I784" s="25"/>
      <c r="J784" s="25"/>
      <c r="K784" s="25"/>
      <c r="L784" s="25"/>
      <c r="M784" s="25"/>
      <c r="N784" s="25"/>
      <c r="O784" s="25"/>
      <c r="P784" s="25"/>
      <c r="Q784" s="25"/>
      <c r="R784" s="25"/>
      <c r="S784" s="25"/>
      <c r="T784" s="25"/>
      <c r="U784" s="25"/>
      <c r="V784" s="25"/>
      <c r="W784" s="25"/>
      <c r="X784" s="25"/>
      <c r="Y784" s="25"/>
      <c r="Z784" s="25"/>
    </row>
    <row r="785" spans="1:26" ht="15.75" customHeight="1" x14ac:dyDescent="0.25">
      <c r="A785" s="25"/>
      <c r="B785" s="25"/>
      <c r="C785" s="25"/>
      <c r="D785" s="25"/>
      <c r="E785" s="25"/>
      <c r="F785" s="25"/>
      <c r="G785" s="25"/>
      <c r="H785" s="25"/>
      <c r="I785" s="25"/>
      <c r="J785" s="25"/>
      <c r="K785" s="25"/>
      <c r="L785" s="25"/>
      <c r="M785" s="25"/>
      <c r="N785" s="25"/>
      <c r="O785" s="25"/>
      <c r="P785" s="25"/>
      <c r="Q785" s="25"/>
      <c r="R785" s="25"/>
      <c r="S785" s="25"/>
      <c r="T785" s="25"/>
      <c r="U785" s="25"/>
      <c r="V785" s="25"/>
      <c r="W785" s="25"/>
      <c r="X785" s="25"/>
      <c r="Y785" s="25"/>
      <c r="Z785" s="25"/>
    </row>
    <row r="786" spans="1:26" ht="15.75" customHeight="1" x14ac:dyDescent="0.25">
      <c r="A786" s="25"/>
      <c r="B786" s="25"/>
      <c r="C786" s="25"/>
      <c r="D786" s="25"/>
      <c r="E786" s="25"/>
      <c r="F786" s="25"/>
      <c r="G786" s="25"/>
      <c r="H786" s="25"/>
      <c r="I786" s="25"/>
      <c r="J786" s="25"/>
      <c r="K786" s="25"/>
      <c r="L786" s="25"/>
      <c r="M786" s="25"/>
      <c r="N786" s="25"/>
      <c r="O786" s="25"/>
      <c r="P786" s="25"/>
      <c r="Q786" s="25"/>
      <c r="R786" s="25"/>
      <c r="S786" s="25"/>
      <c r="T786" s="25"/>
      <c r="U786" s="25"/>
      <c r="V786" s="25"/>
      <c r="W786" s="25"/>
      <c r="X786" s="25"/>
      <c r="Y786" s="25"/>
      <c r="Z786" s="25"/>
    </row>
    <row r="787" spans="1:26" ht="15.75" customHeight="1" x14ac:dyDescent="0.25">
      <c r="A787" s="25"/>
      <c r="B787" s="25"/>
      <c r="C787" s="25"/>
      <c r="D787" s="25"/>
      <c r="E787" s="25"/>
      <c r="F787" s="25"/>
      <c r="G787" s="25"/>
      <c r="H787" s="25"/>
      <c r="I787" s="25"/>
      <c r="J787" s="25"/>
      <c r="K787" s="25"/>
      <c r="L787" s="25"/>
      <c r="M787" s="25"/>
      <c r="N787" s="25"/>
      <c r="O787" s="25"/>
      <c r="P787" s="25"/>
      <c r="Q787" s="25"/>
      <c r="R787" s="25"/>
      <c r="S787" s="25"/>
      <c r="T787" s="25"/>
      <c r="U787" s="25"/>
      <c r="V787" s="25"/>
      <c r="W787" s="25"/>
      <c r="X787" s="25"/>
      <c r="Y787" s="25"/>
      <c r="Z787" s="25"/>
    </row>
    <row r="788" spans="1:26" ht="15.75" customHeight="1" x14ac:dyDescent="0.25">
      <c r="A788" s="25"/>
      <c r="B788" s="25"/>
      <c r="C788" s="25"/>
      <c r="D788" s="25"/>
      <c r="E788" s="25"/>
      <c r="F788" s="25"/>
      <c r="G788" s="25"/>
      <c r="H788" s="25"/>
      <c r="I788" s="25"/>
      <c r="J788" s="25"/>
      <c r="K788" s="25"/>
      <c r="L788" s="25"/>
      <c r="M788" s="25"/>
      <c r="N788" s="25"/>
      <c r="O788" s="25"/>
      <c r="P788" s="25"/>
      <c r="Q788" s="25"/>
      <c r="R788" s="25"/>
      <c r="S788" s="25"/>
      <c r="T788" s="25"/>
      <c r="U788" s="25"/>
      <c r="V788" s="25"/>
      <c r="W788" s="25"/>
      <c r="X788" s="25"/>
      <c r="Y788" s="25"/>
      <c r="Z788" s="25"/>
    </row>
    <row r="789" spans="1:26" ht="15.75" customHeight="1" x14ac:dyDescent="0.25">
      <c r="A789" s="25"/>
      <c r="B789" s="25"/>
      <c r="C789" s="25"/>
      <c r="D789" s="25"/>
      <c r="E789" s="25"/>
      <c r="F789" s="25"/>
      <c r="G789" s="25"/>
      <c r="H789" s="25"/>
      <c r="I789" s="25"/>
      <c r="J789" s="25"/>
      <c r="K789" s="25"/>
      <c r="L789" s="25"/>
      <c r="M789" s="25"/>
      <c r="N789" s="25"/>
      <c r="O789" s="25"/>
      <c r="P789" s="25"/>
      <c r="Q789" s="25"/>
      <c r="R789" s="25"/>
      <c r="S789" s="25"/>
      <c r="T789" s="25"/>
      <c r="U789" s="25"/>
      <c r="V789" s="25"/>
      <c r="W789" s="25"/>
      <c r="X789" s="25"/>
      <c r="Y789" s="25"/>
      <c r="Z789" s="25"/>
    </row>
    <row r="790" spans="1:26" ht="15.75" customHeight="1" x14ac:dyDescent="0.25">
      <c r="A790" s="25"/>
      <c r="B790" s="25"/>
      <c r="C790" s="25"/>
      <c r="D790" s="25"/>
      <c r="E790" s="25"/>
      <c r="F790" s="25"/>
      <c r="G790" s="25"/>
      <c r="H790" s="25"/>
      <c r="I790" s="25"/>
      <c r="J790" s="25"/>
      <c r="K790" s="25"/>
      <c r="L790" s="25"/>
      <c r="M790" s="25"/>
      <c r="N790" s="25"/>
      <c r="O790" s="25"/>
      <c r="P790" s="25"/>
      <c r="Q790" s="25"/>
      <c r="R790" s="25"/>
      <c r="S790" s="25"/>
      <c r="T790" s="25"/>
      <c r="U790" s="25"/>
      <c r="V790" s="25"/>
      <c r="W790" s="25"/>
      <c r="X790" s="25"/>
      <c r="Y790" s="25"/>
      <c r="Z790" s="25"/>
    </row>
    <row r="791" spans="1:26" ht="15.75" customHeight="1" x14ac:dyDescent="0.25">
      <c r="A791" s="25"/>
      <c r="B791" s="25"/>
      <c r="C791" s="25"/>
      <c r="D791" s="25"/>
      <c r="E791" s="25"/>
      <c r="F791" s="25"/>
      <c r="G791" s="25"/>
      <c r="H791" s="25"/>
      <c r="I791" s="25"/>
      <c r="J791" s="25"/>
      <c r="K791" s="25"/>
      <c r="L791" s="25"/>
      <c r="M791" s="25"/>
      <c r="N791" s="25"/>
      <c r="O791" s="25"/>
      <c r="P791" s="25"/>
      <c r="Q791" s="25"/>
      <c r="R791" s="25"/>
      <c r="S791" s="25"/>
      <c r="T791" s="25"/>
      <c r="U791" s="25"/>
      <c r="V791" s="25"/>
      <c r="W791" s="25"/>
      <c r="X791" s="25"/>
      <c r="Y791" s="25"/>
      <c r="Z791" s="25"/>
    </row>
    <row r="792" spans="1:26" ht="15.75" customHeight="1" x14ac:dyDescent="0.25">
      <c r="A792" s="25"/>
      <c r="B792" s="25"/>
      <c r="C792" s="25"/>
      <c r="D792" s="25"/>
      <c r="E792" s="25"/>
      <c r="F792" s="25"/>
      <c r="G792" s="25"/>
      <c r="H792" s="25"/>
      <c r="I792" s="25"/>
      <c r="J792" s="25"/>
      <c r="K792" s="25"/>
      <c r="L792" s="25"/>
      <c r="M792" s="25"/>
      <c r="N792" s="25"/>
      <c r="O792" s="25"/>
      <c r="P792" s="25"/>
      <c r="Q792" s="25"/>
      <c r="R792" s="25"/>
      <c r="S792" s="25"/>
      <c r="T792" s="25"/>
      <c r="U792" s="25"/>
      <c r="V792" s="25"/>
      <c r="W792" s="25"/>
      <c r="X792" s="25"/>
      <c r="Y792" s="25"/>
      <c r="Z792" s="25"/>
    </row>
    <row r="793" spans="1:26" ht="15.75" customHeight="1" x14ac:dyDescent="0.25">
      <c r="A793" s="25"/>
      <c r="B793" s="25"/>
      <c r="C793" s="25"/>
      <c r="D793" s="25"/>
      <c r="E793" s="25"/>
      <c r="F793" s="25"/>
      <c r="G793" s="25"/>
      <c r="H793" s="25"/>
      <c r="I793" s="25"/>
      <c r="J793" s="25"/>
      <c r="K793" s="25"/>
      <c r="L793" s="25"/>
      <c r="M793" s="25"/>
      <c r="N793" s="25"/>
      <c r="O793" s="25"/>
      <c r="P793" s="25"/>
      <c r="Q793" s="25"/>
      <c r="R793" s="25"/>
      <c r="S793" s="25"/>
      <c r="T793" s="25"/>
      <c r="U793" s="25"/>
      <c r="V793" s="25"/>
      <c r="W793" s="25"/>
      <c r="X793" s="25"/>
      <c r="Y793" s="25"/>
      <c r="Z793" s="25"/>
    </row>
    <row r="794" spans="1:26" ht="15.75" customHeight="1" x14ac:dyDescent="0.25">
      <c r="A794" s="25"/>
      <c r="B794" s="25"/>
      <c r="C794" s="25"/>
      <c r="D794" s="25"/>
      <c r="E794" s="25"/>
      <c r="F794" s="25"/>
      <c r="G794" s="25"/>
      <c r="H794" s="25"/>
      <c r="I794" s="25"/>
      <c r="J794" s="25"/>
      <c r="K794" s="25"/>
      <c r="L794" s="25"/>
      <c r="M794" s="25"/>
      <c r="N794" s="25"/>
      <c r="O794" s="25"/>
      <c r="P794" s="25"/>
      <c r="Q794" s="25"/>
      <c r="R794" s="25"/>
      <c r="S794" s="25"/>
      <c r="T794" s="25"/>
      <c r="U794" s="25"/>
      <c r="V794" s="25"/>
      <c r="W794" s="25"/>
      <c r="X794" s="25"/>
      <c r="Y794" s="25"/>
      <c r="Z794" s="25"/>
    </row>
    <row r="795" spans="1:26" ht="15.75" customHeight="1" x14ac:dyDescent="0.25">
      <c r="A795" s="25"/>
      <c r="B795" s="25"/>
      <c r="C795" s="25"/>
      <c r="D795" s="25"/>
      <c r="E795" s="25"/>
      <c r="F795" s="25"/>
      <c r="G795" s="25"/>
      <c r="H795" s="25"/>
      <c r="I795" s="25"/>
      <c r="J795" s="25"/>
      <c r="K795" s="25"/>
      <c r="L795" s="25"/>
      <c r="M795" s="25"/>
      <c r="N795" s="25"/>
      <c r="O795" s="25"/>
      <c r="P795" s="25"/>
      <c r="Q795" s="25"/>
      <c r="R795" s="25"/>
      <c r="S795" s="25"/>
      <c r="T795" s="25"/>
      <c r="U795" s="25"/>
      <c r="V795" s="25"/>
      <c r="W795" s="25"/>
      <c r="X795" s="25"/>
      <c r="Y795" s="25"/>
      <c r="Z795" s="25"/>
    </row>
    <row r="796" spans="1:26" ht="15.75" customHeight="1" x14ac:dyDescent="0.25">
      <c r="A796" s="25"/>
      <c r="B796" s="25"/>
      <c r="C796" s="25"/>
      <c r="D796" s="25"/>
      <c r="E796" s="25"/>
      <c r="F796" s="25"/>
      <c r="G796" s="25"/>
      <c r="H796" s="25"/>
      <c r="I796" s="25"/>
      <c r="J796" s="25"/>
      <c r="K796" s="25"/>
      <c r="L796" s="25"/>
      <c r="M796" s="25"/>
      <c r="N796" s="25"/>
      <c r="O796" s="25"/>
      <c r="P796" s="25"/>
      <c r="Q796" s="25"/>
      <c r="R796" s="25"/>
      <c r="S796" s="25"/>
      <c r="T796" s="25"/>
      <c r="U796" s="25"/>
      <c r="V796" s="25"/>
      <c r="W796" s="25"/>
      <c r="X796" s="25"/>
      <c r="Y796" s="25"/>
      <c r="Z796" s="25"/>
    </row>
    <row r="797" spans="1:26" ht="15.75" customHeight="1" x14ac:dyDescent="0.25">
      <c r="A797" s="25"/>
      <c r="B797" s="25"/>
      <c r="C797" s="25"/>
      <c r="D797" s="25"/>
      <c r="E797" s="25"/>
      <c r="F797" s="25"/>
      <c r="G797" s="25"/>
      <c r="H797" s="25"/>
      <c r="I797" s="25"/>
      <c r="J797" s="25"/>
      <c r="K797" s="25"/>
      <c r="L797" s="25"/>
      <c r="M797" s="25"/>
      <c r="N797" s="25"/>
      <c r="O797" s="25"/>
      <c r="P797" s="25"/>
      <c r="Q797" s="25"/>
      <c r="R797" s="25"/>
      <c r="S797" s="25"/>
      <c r="T797" s="25"/>
      <c r="U797" s="25"/>
      <c r="V797" s="25"/>
      <c r="W797" s="25"/>
      <c r="X797" s="25"/>
      <c r="Y797" s="25"/>
      <c r="Z797" s="25"/>
    </row>
    <row r="798" spans="1:26" ht="15.75" customHeight="1" x14ac:dyDescent="0.25">
      <c r="A798" s="25"/>
      <c r="B798" s="25"/>
      <c r="C798" s="25"/>
      <c r="D798" s="25"/>
      <c r="E798" s="25"/>
      <c r="F798" s="25"/>
      <c r="G798" s="25"/>
      <c r="H798" s="25"/>
      <c r="I798" s="25"/>
      <c r="J798" s="25"/>
      <c r="K798" s="25"/>
      <c r="L798" s="25"/>
      <c r="M798" s="25"/>
      <c r="N798" s="25"/>
      <c r="O798" s="25"/>
      <c r="P798" s="25"/>
      <c r="Q798" s="25"/>
      <c r="R798" s="25"/>
      <c r="S798" s="25"/>
      <c r="T798" s="25"/>
      <c r="U798" s="25"/>
      <c r="V798" s="25"/>
      <c r="W798" s="25"/>
      <c r="X798" s="25"/>
      <c r="Y798" s="25"/>
      <c r="Z798" s="25"/>
    </row>
    <row r="799" spans="1:26" ht="15.75" customHeight="1" x14ac:dyDescent="0.25">
      <c r="A799" s="25"/>
      <c r="B799" s="25"/>
      <c r="C799" s="25"/>
      <c r="D799" s="25"/>
      <c r="E799" s="25"/>
      <c r="F799" s="25"/>
      <c r="G799" s="25"/>
      <c r="H799" s="25"/>
      <c r="I799" s="25"/>
      <c r="J799" s="25"/>
      <c r="K799" s="25"/>
      <c r="L799" s="25"/>
      <c r="M799" s="25"/>
      <c r="N799" s="25"/>
      <c r="O799" s="25"/>
      <c r="P799" s="25"/>
      <c r="Q799" s="25"/>
      <c r="R799" s="25"/>
      <c r="S799" s="25"/>
      <c r="T799" s="25"/>
      <c r="U799" s="25"/>
      <c r="V799" s="25"/>
      <c r="W799" s="25"/>
      <c r="X799" s="25"/>
      <c r="Y799" s="25"/>
      <c r="Z799" s="25"/>
    </row>
    <row r="800" spans="1:26" ht="15.75" customHeight="1" x14ac:dyDescent="0.25">
      <c r="A800" s="25"/>
      <c r="B800" s="25"/>
      <c r="C800" s="25"/>
      <c r="D800" s="25"/>
      <c r="E800" s="25"/>
      <c r="F800" s="25"/>
      <c r="G800" s="25"/>
      <c r="H800" s="25"/>
      <c r="I800" s="25"/>
      <c r="J800" s="25"/>
      <c r="K800" s="25"/>
      <c r="L800" s="25"/>
      <c r="M800" s="25"/>
      <c r="N800" s="25"/>
      <c r="O800" s="25"/>
      <c r="P800" s="25"/>
      <c r="Q800" s="25"/>
      <c r="R800" s="25"/>
      <c r="S800" s="25"/>
      <c r="T800" s="25"/>
      <c r="U800" s="25"/>
      <c r="V800" s="25"/>
      <c r="W800" s="25"/>
      <c r="X800" s="25"/>
      <c r="Y800" s="25"/>
      <c r="Z800" s="25"/>
    </row>
    <row r="801" spans="1:26" ht="15.75" customHeight="1" x14ac:dyDescent="0.25">
      <c r="A801" s="25"/>
      <c r="B801" s="25"/>
      <c r="C801" s="25"/>
      <c r="D801" s="25"/>
      <c r="E801" s="25"/>
      <c r="F801" s="25"/>
      <c r="G801" s="25"/>
      <c r="H801" s="25"/>
      <c r="I801" s="25"/>
      <c r="J801" s="25"/>
      <c r="K801" s="25"/>
      <c r="L801" s="25"/>
      <c r="M801" s="25"/>
      <c r="N801" s="25"/>
      <c r="O801" s="25"/>
      <c r="P801" s="25"/>
      <c r="Q801" s="25"/>
      <c r="R801" s="25"/>
      <c r="S801" s="25"/>
      <c r="T801" s="25"/>
      <c r="U801" s="25"/>
      <c r="V801" s="25"/>
      <c r="W801" s="25"/>
      <c r="X801" s="25"/>
      <c r="Y801" s="25"/>
      <c r="Z801" s="25"/>
    </row>
    <row r="802" spans="1:26" ht="15.75" customHeight="1" x14ac:dyDescent="0.25">
      <c r="A802" s="25"/>
      <c r="B802" s="25"/>
      <c r="C802" s="25"/>
      <c r="D802" s="25"/>
      <c r="E802" s="25"/>
      <c r="F802" s="25"/>
      <c r="G802" s="25"/>
      <c r="H802" s="25"/>
      <c r="I802" s="25"/>
      <c r="J802" s="25"/>
      <c r="K802" s="25"/>
      <c r="L802" s="25"/>
      <c r="M802" s="25"/>
      <c r="N802" s="25"/>
      <c r="O802" s="25"/>
      <c r="P802" s="25"/>
      <c r="Q802" s="25"/>
      <c r="R802" s="25"/>
      <c r="S802" s="25"/>
      <c r="T802" s="25"/>
      <c r="U802" s="25"/>
      <c r="V802" s="25"/>
      <c r="W802" s="25"/>
      <c r="X802" s="25"/>
      <c r="Y802" s="25"/>
      <c r="Z802" s="25"/>
    </row>
    <row r="803" spans="1:26" ht="15.75" customHeight="1" x14ac:dyDescent="0.25">
      <c r="A803" s="25"/>
      <c r="B803" s="25"/>
      <c r="C803" s="25"/>
      <c r="D803" s="25"/>
      <c r="E803" s="25"/>
      <c r="F803" s="25"/>
      <c r="G803" s="25"/>
      <c r="H803" s="25"/>
      <c r="I803" s="25"/>
      <c r="J803" s="25"/>
      <c r="K803" s="25"/>
      <c r="L803" s="25"/>
      <c r="M803" s="25"/>
      <c r="N803" s="25"/>
      <c r="O803" s="25"/>
      <c r="P803" s="25"/>
      <c r="Q803" s="25"/>
      <c r="R803" s="25"/>
      <c r="S803" s="25"/>
      <c r="T803" s="25"/>
      <c r="U803" s="25"/>
      <c r="V803" s="25"/>
      <c r="W803" s="25"/>
      <c r="X803" s="25"/>
      <c r="Y803" s="25"/>
      <c r="Z803" s="25"/>
    </row>
    <row r="804" spans="1:26" ht="15.75" customHeight="1" x14ac:dyDescent="0.25">
      <c r="A804" s="25"/>
      <c r="B804" s="25"/>
      <c r="C804" s="25"/>
      <c r="D804" s="25"/>
      <c r="E804" s="25"/>
      <c r="F804" s="25"/>
      <c r="G804" s="25"/>
      <c r="H804" s="25"/>
      <c r="I804" s="25"/>
      <c r="J804" s="25"/>
      <c r="K804" s="25"/>
      <c r="L804" s="25"/>
      <c r="M804" s="25"/>
      <c r="N804" s="25"/>
      <c r="O804" s="25"/>
      <c r="P804" s="25"/>
      <c r="Q804" s="25"/>
      <c r="R804" s="25"/>
      <c r="S804" s="25"/>
      <c r="T804" s="25"/>
      <c r="U804" s="25"/>
      <c r="V804" s="25"/>
      <c r="W804" s="25"/>
      <c r="X804" s="25"/>
      <c r="Y804" s="25"/>
      <c r="Z804" s="25"/>
    </row>
    <row r="805" spans="1:26" ht="15.75" customHeight="1" x14ac:dyDescent="0.25">
      <c r="A805" s="25"/>
      <c r="B805" s="25"/>
      <c r="C805" s="25"/>
      <c r="D805" s="25"/>
      <c r="E805" s="25"/>
      <c r="F805" s="25"/>
      <c r="G805" s="25"/>
      <c r="H805" s="25"/>
      <c r="I805" s="25"/>
      <c r="J805" s="25"/>
      <c r="K805" s="25"/>
      <c r="L805" s="25"/>
      <c r="M805" s="25"/>
      <c r="N805" s="25"/>
      <c r="O805" s="25"/>
      <c r="P805" s="25"/>
      <c r="Q805" s="25"/>
      <c r="R805" s="25"/>
      <c r="S805" s="25"/>
      <c r="T805" s="25"/>
      <c r="U805" s="25"/>
      <c r="V805" s="25"/>
      <c r="W805" s="25"/>
      <c r="X805" s="25"/>
      <c r="Y805" s="25"/>
      <c r="Z805" s="25"/>
    </row>
    <row r="806" spans="1:26" ht="15.75" customHeight="1" x14ac:dyDescent="0.25">
      <c r="A806" s="25"/>
      <c r="B806" s="25"/>
      <c r="C806" s="25"/>
      <c r="D806" s="25"/>
      <c r="E806" s="25"/>
      <c r="F806" s="25"/>
      <c r="G806" s="25"/>
      <c r="H806" s="25"/>
      <c r="I806" s="25"/>
      <c r="J806" s="25"/>
      <c r="K806" s="25"/>
      <c r="L806" s="25"/>
      <c r="M806" s="25"/>
      <c r="N806" s="25"/>
      <c r="O806" s="25"/>
      <c r="P806" s="25"/>
      <c r="Q806" s="25"/>
      <c r="R806" s="25"/>
      <c r="S806" s="25"/>
      <c r="T806" s="25"/>
      <c r="U806" s="25"/>
      <c r="V806" s="25"/>
      <c r="W806" s="25"/>
      <c r="X806" s="25"/>
      <c r="Y806" s="25"/>
      <c r="Z806" s="25"/>
    </row>
    <row r="807" spans="1:26" ht="15.75" customHeight="1" x14ac:dyDescent="0.25">
      <c r="A807" s="25"/>
      <c r="B807" s="25"/>
      <c r="C807" s="25"/>
      <c r="D807" s="25"/>
      <c r="E807" s="25"/>
      <c r="F807" s="25"/>
      <c r="G807" s="25"/>
      <c r="H807" s="25"/>
      <c r="I807" s="25"/>
      <c r="J807" s="25"/>
      <c r="K807" s="25"/>
      <c r="L807" s="25"/>
      <c r="M807" s="25"/>
      <c r="N807" s="25"/>
      <c r="O807" s="25"/>
      <c r="P807" s="25"/>
      <c r="Q807" s="25"/>
      <c r="R807" s="25"/>
      <c r="S807" s="25"/>
      <c r="T807" s="25"/>
      <c r="U807" s="25"/>
      <c r="V807" s="25"/>
      <c r="W807" s="25"/>
      <c r="X807" s="25"/>
      <c r="Y807" s="25"/>
      <c r="Z807" s="25"/>
    </row>
    <row r="808" spans="1:26" ht="15.75" customHeight="1" x14ac:dyDescent="0.25">
      <c r="A808" s="25"/>
      <c r="B808" s="25"/>
      <c r="C808" s="25"/>
      <c r="D808" s="25"/>
      <c r="E808" s="25"/>
      <c r="F808" s="25"/>
      <c r="G808" s="25"/>
      <c r="H808" s="25"/>
      <c r="I808" s="25"/>
      <c r="J808" s="25"/>
      <c r="K808" s="25"/>
      <c r="L808" s="25"/>
      <c r="M808" s="25"/>
      <c r="N808" s="25"/>
      <c r="O808" s="25"/>
      <c r="P808" s="25"/>
      <c r="Q808" s="25"/>
      <c r="R808" s="25"/>
      <c r="S808" s="25"/>
      <c r="T808" s="25"/>
      <c r="U808" s="25"/>
      <c r="V808" s="25"/>
      <c r="W808" s="25"/>
      <c r="X808" s="25"/>
      <c r="Y808" s="25"/>
      <c r="Z808" s="25"/>
    </row>
    <row r="809" spans="1:26" ht="15.75" customHeight="1" x14ac:dyDescent="0.25">
      <c r="A809" s="25"/>
      <c r="B809" s="25"/>
      <c r="C809" s="25"/>
      <c r="D809" s="25"/>
      <c r="E809" s="25"/>
      <c r="F809" s="25"/>
      <c r="G809" s="25"/>
      <c r="H809" s="25"/>
      <c r="I809" s="25"/>
      <c r="J809" s="25"/>
      <c r="K809" s="25"/>
      <c r="L809" s="25"/>
      <c r="M809" s="25"/>
      <c r="N809" s="25"/>
      <c r="O809" s="25"/>
      <c r="P809" s="25"/>
      <c r="Q809" s="25"/>
      <c r="R809" s="25"/>
      <c r="S809" s="25"/>
      <c r="T809" s="25"/>
      <c r="U809" s="25"/>
      <c r="V809" s="25"/>
      <c r="W809" s="25"/>
      <c r="X809" s="25"/>
      <c r="Y809" s="25"/>
      <c r="Z809" s="25"/>
    </row>
    <row r="810" spans="1:26" ht="15.75" customHeight="1" x14ac:dyDescent="0.25">
      <c r="A810" s="25"/>
      <c r="B810" s="25"/>
      <c r="C810" s="25"/>
      <c r="D810" s="25"/>
      <c r="E810" s="25"/>
      <c r="F810" s="25"/>
      <c r="G810" s="25"/>
      <c r="H810" s="25"/>
      <c r="I810" s="25"/>
      <c r="J810" s="25"/>
      <c r="K810" s="25"/>
      <c r="L810" s="25"/>
      <c r="M810" s="25"/>
      <c r="N810" s="25"/>
      <c r="O810" s="25"/>
      <c r="P810" s="25"/>
      <c r="Q810" s="25"/>
      <c r="R810" s="25"/>
      <c r="S810" s="25"/>
      <c r="T810" s="25"/>
      <c r="U810" s="25"/>
      <c r="V810" s="25"/>
      <c r="W810" s="25"/>
      <c r="X810" s="25"/>
      <c r="Y810" s="25"/>
      <c r="Z810" s="25"/>
    </row>
    <row r="811" spans="1:26" ht="15.75" customHeight="1" x14ac:dyDescent="0.25">
      <c r="A811" s="25"/>
      <c r="B811" s="25"/>
      <c r="C811" s="25"/>
      <c r="D811" s="25"/>
      <c r="E811" s="25"/>
      <c r="F811" s="25"/>
      <c r="G811" s="25"/>
      <c r="H811" s="25"/>
      <c r="I811" s="25"/>
      <c r="J811" s="25"/>
      <c r="K811" s="25"/>
      <c r="L811" s="25"/>
      <c r="M811" s="25"/>
      <c r="N811" s="25"/>
      <c r="O811" s="25"/>
      <c r="P811" s="25"/>
      <c r="Q811" s="25"/>
      <c r="R811" s="25"/>
      <c r="S811" s="25"/>
      <c r="T811" s="25"/>
      <c r="U811" s="25"/>
      <c r="V811" s="25"/>
      <c r="W811" s="25"/>
      <c r="X811" s="25"/>
      <c r="Y811" s="25"/>
      <c r="Z811" s="25"/>
    </row>
    <row r="812" spans="1:26" ht="15.75" customHeight="1" x14ac:dyDescent="0.25">
      <c r="A812" s="25"/>
      <c r="B812" s="25"/>
      <c r="C812" s="25"/>
      <c r="D812" s="25"/>
      <c r="E812" s="25"/>
      <c r="F812" s="25"/>
      <c r="G812" s="25"/>
      <c r="H812" s="25"/>
      <c r="I812" s="25"/>
      <c r="J812" s="25"/>
      <c r="K812" s="25"/>
      <c r="L812" s="25"/>
      <c r="M812" s="25"/>
      <c r="N812" s="25"/>
      <c r="O812" s="25"/>
      <c r="P812" s="25"/>
      <c r="Q812" s="25"/>
      <c r="R812" s="25"/>
      <c r="S812" s="25"/>
      <c r="T812" s="25"/>
      <c r="U812" s="25"/>
      <c r="V812" s="25"/>
      <c r="W812" s="25"/>
      <c r="X812" s="25"/>
      <c r="Y812" s="25"/>
      <c r="Z812" s="25"/>
    </row>
    <row r="813" spans="1:26" ht="15.75" customHeight="1" x14ac:dyDescent="0.25">
      <c r="A813" s="25"/>
      <c r="B813" s="25"/>
      <c r="C813" s="25"/>
      <c r="D813" s="25"/>
      <c r="E813" s="25"/>
      <c r="F813" s="25"/>
      <c r="G813" s="25"/>
      <c r="H813" s="25"/>
      <c r="I813" s="25"/>
      <c r="J813" s="25"/>
      <c r="K813" s="25"/>
      <c r="L813" s="25"/>
      <c r="M813" s="25"/>
      <c r="N813" s="25"/>
      <c r="O813" s="25"/>
      <c r="P813" s="25"/>
      <c r="Q813" s="25"/>
      <c r="R813" s="25"/>
      <c r="S813" s="25"/>
      <c r="T813" s="25"/>
      <c r="U813" s="25"/>
      <c r="V813" s="25"/>
      <c r="W813" s="25"/>
      <c r="X813" s="25"/>
      <c r="Y813" s="25"/>
      <c r="Z813" s="25"/>
    </row>
    <row r="814" spans="1:26" ht="15.75" customHeight="1" x14ac:dyDescent="0.25">
      <c r="A814" s="25"/>
      <c r="B814" s="25"/>
      <c r="C814" s="25"/>
      <c r="D814" s="25"/>
      <c r="E814" s="25"/>
      <c r="F814" s="25"/>
      <c r="G814" s="25"/>
      <c r="H814" s="25"/>
      <c r="I814" s="25"/>
      <c r="J814" s="25"/>
      <c r="K814" s="25"/>
      <c r="L814" s="25"/>
      <c r="M814" s="25"/>
      <c r="N814" s="25"/>
      <c r="O814" s="25"/>
      <c r="P814" s="25"/>
      <c r="Q814" s="25"/>
      <c r="R814" s="25"/>
      <c r="S814" s="25"/>
      <c r="T814" s="25"/>
      <c r="U814" s="25"/>
      <c r="V814" s="25"/>
      <c r="W814" s="25"/>
      <c r="X814" s="25"/>
      <c r="Y814" s="25"/>
      <c r="Z814" s="25"/>
    </row>
    <row r="815" spans="1:26" ht="15.75" customHeight="1" x14ac:dyDescent="0.25">
      <c r="A815" s="25"/>
      <c r="B815" s="25"/>
      <c r="C815" s="25"/>
      <c r="D815" s="25"/>
      <c r="E815" s="25"/>
      <c r="F815" s="25"/>
      <c r="G815" s="25"/>
      <c r="H815" s="25"/>
      <c r="I815" s="25"/>
      <c r="J815" s="25"/>
      <c r="K815" s="25"/>
      <c r="L815" s="25"/>
      <c r="M815" s="25"/>
      <c r="N815" s="25"/>
      <c r="O815" s="25"/>
      <c r="P815" s="25"/>
      <c r="Q815" s="25"/>
      <c r="R815" s="25"/>
      <c r="S815" s="25"/>
      <c r="T815" s="25"/>
      <c r="U815" s="25"/>
      <c r="V815" s="25"/>
      <c r="W815" s="25"/>
      <c r="X815" s="25"/>
      <c r="Y815" s="25"/>
      <c r="Z815" s="25"/>
    </row>
    <row r="816" spans="1:26" ht="15.75" customHeight="1" x14ac:dyDescent="0.25">
      <c r="A816" s="25"/>
      <c r="B816" s="25"/>
      <c r="C816" s="25"/>
      <c r="D816" s="25"/>
      <c r="E816" s="25"/>
      <c r="F816" s="25"/>
      <c r="G816" s="25"/>
      <c r="H816" s="25"/>
      <c r="I816" s="25"/>
      <c r="J816" s="25"/>
      <c r="K816" s="25"/>
      <c r="L816" s="25"/>
      <c r="M816" s="25"/>
      <c r="N816" s="25"/>
      <c r="O816" s="25"/>
      <c r="P816" s="25"/>
      <c r="Q816" s="25"/>
      <c r="R816" s="25"/>
      <c r="S816" s="25"/>
      <c r="T816" s="25"/>
      <c r="U816" s="25"/>
      <c r="V816" s="25"/>
      <c r="W816" s="25"/>
      <c r="X816" s="25"/>
      <c r="Y816" s="25"/>
      <c r="Z816" s="25"/>
    </row>
    <row r="817" spans="1:26" ht="15.75" customHeight="1" x14ac:dyDescent="0.25">
      <c r="A817" s="25"/>
      <c r="B817" s="25"/>
      <c r="C817" s="25"/>
      <c r="D817" s="25"/>
      <c r="E817" s="25"/>
      <c r="F817" s="25"/>
      <c r="G817" s="25"/>
      <c r="H817" s="25"/>
      <c r="I817" s="25"/>
      <c r="J817" s="25"/>
      <c r="K817" s="25"/>
      <c r="L817" s="25"/>
      <c r="M817" s="25"/>
      <c r="N817" s="25"/>
      <c r="O817" s="25"/>
      <c r="P817" s="25"/>
      <c r="Q817" s="25"/>
      <c r="R817" s="25"/>
      <c r="S817" s="25"/>
      <c r="T817" s="25"/>
      <c r="U817" s="25"/>
      <c r="V817" s="25"/>
      <c r="W817" s="25"/>
      <c r="X817" s="25"/>
      <c r="Y817" s="25"/>
      <c r="Z817" s="25"/>
    </row>
    <row r="818" spans="1:26" ht="15.75" customHeight="1" x14ac:dyDescent="0.25">
      <c r="A818" s="25"/>
      <c r="B818" s="25"/>
      <c r="C818" s="25"/>
      <c r="D818" s="25"/>
      <c r="E818" s="25"/>
      <c r="F818" s="25"/>
      <c r="G818" s="25"/>
      <c r="H818" s="25"/>
      <c r="I818" s="25"/>
      <c r="J818" s="25"/>
      <c r="K818" s="25"/>
      <c r="L818" s="25"/>
      <c r="M818" s="25"/>
      <c r="N818" s="25"/>
      <c r="O818" s="25"/>
      <c r="P818" s="25"/>
      <c r="Q818" s="25"/>
      <c r="R818" s="25"/>
      <c r="S818" s="25"/>
      <c r="T818" s="25"/>
      <c r="U818" s="25"/>
      <c r="V818" s="25"/>
      <c r="W818" s="25"/>
      <c r="X818" s="25"/>
      <c r="Y818" s="25"/>
      <c r="Z818" s="25"/>
    </row>
    <row r="819" spans="1:26" ht="15.75" customHeight="1" x14ac:dyDescent="0.25">
      <c r="A819" s="25"/>
      <c r="B819" s="25"/>
      <c r="C819" s="25"/>
      <c r="D819" s="25"/>
      <c r="E819" s="25"/>
      <c r="F819" s="25"/>
      <c r="G819" s="25"/>
      <c r="H819" s="25"/>
      <c r="I819" s="25"/>
      <c r="J819" s="25"/>
      <c r="K819" s="25"/>
      <c r="L819" s="25"/>
      <c r="M819" s="25"/>
      <c r="N819" s="25"/>
      <c r="O819" s="25"/>
      <c r="P819" s="25"/>
      <c r="Q819" s="25"/>
      <c r="R819" s="25"/>
      <c r="S819" s="25"/>
      <c r="T819" s="25"/>
      <c r="U819" s="25"/>
      <c r="V819" s="25"/>
      <c r="W819" s="25"/>
      <c r="X819" s="25"/>
      <c r="Y819" s="25"/>
      <c r="Z819" s="25"/>
    </row>
    <row r="820" spans="1:26" ht="15.75" customHeight="1" x14ac:dyDescent="0.25">
      <c r="A820" s="25"/>
      <c r="B820" s="25"/>
      <c r="C820" s="25"/>
      <c r="D820" s="25"/>
      <c r="E820" s="25"/>
      <c r="F820" s="25"/>
      <c r="G820" s="25"/>
      <c r="H820" s="25"/>
      <c r="I820" s="25"/>
      <c r="J820" s="25"/>
      <c r="K820" s="25"/>
      <c r="L820" s="25"/>
      <c r="M820" s="25"/>
      <c r="N820" s="25"/>
      <c r="O820" s="25"/>
      <c r="P820" s="25"/>
      <c r="Q820" s="25"/>
      <c r="R820" s="25"/>
      <c r="S820" s="25"/>
      <c r="T820" s="25"/>
      <c r="U820" s="25"/>
      <c r="V820" s="25"/>
      <c r="W820" s="25"/>
      <c r="X820" s="25"/>
      <c r="Y820" s="25"/>
      <c r="Z820" s="25"/>
    </row>
    <row r="821" spans="1:26" ht="15.75" customHeight="1" x14ac:dyDescent="0.25">
      <c r="A821" s="25"/>
      <c r="B821" s="25"/>
      <c r="C821" s="25"/>
      <c r="D821" s="25"/>
      <c r="E821" s="25"/>
      <c r="F821" s="25"/>
      <c r="G821" s="25"/>
      <c r="H821" s="25"/>
      <c r="I821" s="25"/>
      <c r="J821" s="25"/>
      <c r="K821" s="25"/>
      <c r="L821" s="25"/>
      <c r="M821" s="25"/>
      <c r="N821" s="25"/>
      <c r="O821" s="25"/>
      <c r="P821" s="25"/>
      <c r="Q821" s="25"/>
      <c r="R821" s="25"/>
      <c r="S821" s="25"/>
      <c r="T821" s="25"/>
      <c r="U821" s="25"/>
      <c r="V821" s="25"/>
      <c r="W821" s="25"/>
      <c r="X821" s="25"/>
      <c r="Y821" s="25"/>
      <c r="Z821" s="25"/>
    </row>
    <row r="822" spans="1:26" ht="15.75" customHeight="1" x14ac:dyDescent="0.25">
      <c r="A822" s="25"/>
      <c r="B822" s="25"/>
      <c r="C822" s="25"/>
      <c r="D822" s="25"/>
      <c r="E822" s="25"/>
      <c r="F822" s="25"/>
      <c r="G822" s="25"/>
      <c r="H822" s="25"/>
      <c r="I822" s="25"/>
      <c r="J822" s="25"/>
      <c r="K822" s="25"/>
      <c r="L822" s="25"/>
      <c r="M822" s="25"/>
      <c r="N822" s="25"/>
      <c r="O822" s="25"/>
      <c r="P822" s="25"/>
      <c r="Q822" s="25"/>
      <c r="R822" s="25"/>
      <c r="S822" s="25"/>
      <c r="T822" s="25"/>
      <c r="U822" s="25"/>
      <c r="V822" s="25"/>
      <c r="W822" s="25"/>
      <c r="X822" s="25"/>
      <c r="Y822" s="25"/>
      <c r="Z822" s="25"/>
    </row>
    <row r="823" spans="1:26" ht="15.75" customHeight="1" x14ac:dyDescent="0.25">
      <c r="A823" s="25"/>
      <c r="B823" s="25"/>
      <c r="C823" s="25"/>
      <c r="D823" s="25"/>
      <c r="E823" s="25"/>
      <c r="F823" s="25"/>
      <c r="G823" s="25"/>
      <c r="H823" s="25"/>
      <c r="I823" s="25"/>
      <c r="J823" s="25"/>
      <c r="K823" s="25"/>
      <c r="L823" s="25"/>
      <c r="M823" s="25"/>
      <c r="N823" s="25"/>
      <c r="O823" s="25"/>
      <c r="P823" s="25"/>
      <c r="Q823" s="25"/>
      <c r="R823" s="25"/>
      <c r="S823" s="25"/>
      <c r="T823" s="25"/>
      <c r="U823" s="25"/>
      <c r="V823" s="25"/>
      <c r="W823" s="25"/>
      <c r="X823" s="25"/>
      <c r="Y823" s="25"/>
      <c r="Z823" s="25"/>
    </row>
    <row r="824" spans="1:26" ht="15.75" customHeight="1" x14ac:dyDescent="0.25">
      <c r="A824" s="25"/>
      <c r="B824" s="25"/>
      <c r="C824" s="25"/>
      <c r="D824" s="25"/>
      <c r="E824" s="25"/>
      <c r="F824" s="25"/>
      <c r="G824" s="25"/>
      <c r="H824" s="25"/>
      <c r="I824" s="25"/>
      <c r="J824" s="25"/>
      <c r="K824" s="25"/>
      <c r="L824" s="25"/>
      <c r="M824" s="25"/>
      <c r="N824" s="25"/>
      <c r="O824" s="25"/>
      <c r="P824" s="25"/>
      <c r="Q824" s="25"/>
      <c r="R824" s="25"/>
      <c r="S824" s="25"/>
      <c r="T824" s="25"/>
      <c r="U824" s="25"/>
      <c r="V824" s="25"/>
      <c r="W824" s="25"/>
      <c r="X824" s="25"/>
      <c r="Y824" s="25"/>
      <c r="Z824" s="25"/>
    </row>
    <row r="825" spans="1:26" ht="15.75" customHeight="1" x14ac:dyDescent="0.25">
      <c r="A825" s="25"/>
      <c r="B825" s="25"/>
      <c r="C825" s="25"/>
      <c r="D825" s="25"/>
      <c r="E825" s="25"/>
      <c r="F825" s="25"/>
      <c r="G825" s="25"/>
      <c r="H825" s="25"/>
      <c r="I825" s="25"/>
      <c r="J825" s="25"/>
      <c r="K825" s="25"/>
      <c r="L825" s="25"/>
      <c r="M825" s="25"/>
      <c r="N825" s="25"/>
      <c r="O825" s="25"/>
      <c r="P825" s="25"/>
      <c r="Q825" s="25"/>
      <c r="R825" s="25"/>
      <c r="S825" s="25"/>
      <c r="T825" s="25"/>
      <c r="U825" s="25"/>
      <c r="V825" s="25"/>
      <c r="W825" s="25"/>
      <c r="X825" s="25"/>
      <c r="Y825" s="25"/>
      <c r="Z825" s="25"/>
    </row>
    <row r="826" spans="1:26" ht="15.75" customHeight="1" x14ac:dyDescent="0.25">
      <c r="A826" s="25"/>
      <c r="B826" s="25"/>
      <c r="C826" s="25"/>
      <c r="D826" s="25"/>
      <c r="E826" s="25"/>
      <c r="F826" s="25"/>
      <c r="G826" s="25"/>
      <c r="H826" s="25"/>
      <c r="I826" s="25"/>
      <c r="J826" s="25"/>
      <c r="K826" s="25"/>
      <c r="L826" s="25"/>
      <c r="M826" s="25"/>
      <c r="N826" s="25"/>
      <c r="O826" s="25"/>
      <c r="P826" s="25"/>
      <c r="Q826" s="25"/>
      <c r="R826" s="25"/>
      <c r="S826" s="25"/>
      <c r="T826" s="25"/>
      <c r="U826" s="25"/>
      <c r="V826" s="25"/>
      <c r="W826" s="25"/>
      <c r="X826" s="25"/>
      <c r="Y826" s="25"/>
      <c r="Z826" s="25"/>
    </row>
    <row r="827" spans="1:26" ht="15.75" customHeight="1" x14ac:dyDescent="0.25">
      <c r="A827" s="25"/>
      <c r="B827" s="25"/>
      <c r="C827" s="25"/>
      <c r="D827" s="25"/>
      <c r="E827" s="25"/>
      <c r="F827" s="25"/>
      <c r="G827" s="25"/>
      <c r="H827" s="25"/>
      <c r="I827" s="25"/>
      <c r="J827" s="25"/>
      <c r="K827" s="25"/>
      <c r="L827" s="25"/>
      <c r="M827" s="25"/>
      <c r="N827" s="25"/>
      <c r="O827" s="25"/>
      <c r="P827" s="25"/>
      <c r="Q827" s="25"/>
      <c r="R827" s="25"/>
      <c r="S827" s="25"/>
      <c r="T827" s="25"/>
      <c r="U827" s="25"/>
      <c r="V827" s="25"/>
      <c r="W827" s="25"/>
      <c r="X827" s="25"/>
      <c r="Y827" s="25"/>
      <c r="Z827" s="25"/>
    </row>
    <row r="828" spans="1:26" ht="15.75" customHeight="1" x14ac:dyDescent="0.25">
      <c r="A828" s="25"/>
      <c r="B828" s="25"/>
      <c r="C828" s="25"/>
      <c r="D828" s="25"/>
      <c r="E828" s="25"/>
      <c r="F828" s="25"/>
      <c r="G828" s="25"/>
      <c r="H828" s="25"/>
      <c r="I828" s="25"/>
      <c r="J828" s="25"/>
      <c r="K828" s="25"/>
      <c r="L828" s="25"/>
      <c r="M828" s="25"/>
      <c r="N828" s="25"/>
      <c r="O828" s="25"/>
      <c r="P828" s="25"/>
      <c r="Q828" s="25"/>
      <c r="R828" s="25"/>
      <c r="S828" s="25"/>
      <c r="T828" s="25"/>
      <c r="U828" s="25"/>
      <c r="V828" s="25"/>
      <c r="W828" s="25"/>
      <c r="X828" s="25"/>
      <c r="Y828" s="25"/>
      <c r="Z828" s="25"/>
    </row>
    <row r="829" spans="1:26" ht="15.75" customHeight="1" x14ac:dyDescent="0.25">
      <c r="A829" s="25"/>
      <c r="B829" s="25"/>
      <c r="C829" s="25"/>
      <c r="D829" s="25"/>
      <c r="E829" s="25"/>
      <c r="F829" s="25"/>
      <c r="G829" s="25"/>
      <c r="H829" s="25"/>
      <c r="I829" s="25"/>
      <c r="J829" s="25"/>
      <c r="K829" s="25"/>
      <c r="L829" s="25"/>
      <c r="M829" s="25"/>
      <c r="N829" s="25"/>
      <c r="O829" s="25"/>
      <c r="P829" s="25"/>
      <c r="Q829" s="25"/>
      <c r="R829" s="25"/>
      <c r="S829" s="25"/>
      <c r="T829" s="25"/>
      <c r="U829" s="25"/>
      <c r="V829" s="25"/>
      <c r="W829" s="25"/>
      <c r="X829" s="25"/>
      <c r="Y829" s="25"/>
      <c r="Z829" s="25"/>
    </row>
    <row r="830" spans="1:26" ht="15.75" customHeight="1" x14ac:dyDescent="0.25">
      <c r="A830" s="25"/>
      <c r="B830" s="25"/>
      <c r="C830" s="25"/>
      <c r="D830" s="25"/>
      <c r="E830" s="25"/>
      <c r="F830" s="25"/>
      <c r="G830" s="25"/>
      <c r="H830" s="25"/>
      <c r="I830" s="25"/>
      <c r="J830" s="25"/>
      <c r="K830" s="25"/>
      <c r="L830" s="25"/>
      <c r="M830" s="25"/>
      <c r="N830" s="25"/>
      <c r="O830" s="25"/>
      <c r="P830" s="25"/>
      <c r="Q830" s="25"/>
      <c r="R830" s="25"/>
      <c r="S830" s="25"/>
      <c r="T830" s="25"/>
      <c r="U830" s="25"/>
      <c r="V830" s="25"/>
      <c r="W830" s="25"/>
      <c r="X830" s="25"/>
      <c r="Y830" s="25"/>
      <c r="Z830" s="25"/>
    </row>
    <row r="831" spans="1:26" ht="15.75" customHeight="1" x14ac:dyDescent="0.25">
      <c r="A831" s="25"/>
      <c r="B831" s="25"/>
      <c r="C831" s="25"/>
      <c r="D831" s="25"/>
      <c r="E831" s="25"/>
      <c r="F831" s="25"/>
      <c r="G831" s="25"/>
      <c r="H831" s="25"/>
      <c r="I831" s="25"/>
      <c r="J831" s="25"/>
      <c r="K831" s="25"/>
      <c r="L831" s="25"/>
      <c r="M831" s="25"/>
      <c r="N831" s="25"/>
      <c r="O831" s="25"/>
      <c r="P831" s="25"/>
      <c r="Q831" s="25"/>
      <c r="R831" s="25"/>
      <c r="S831" s="25"/>
      <c r="T831" s="25"/>
      <c r="U831" s="25"/>
      <c r="V831" s="25"/>
      <c r="W831" s="25"/>
      <c r="X831" s="25"/>
      <c r="Y831" s="25"/>
      <c r="Z831" s="25"/>
    </row>
    <row r="832" spans="1:26" ht="15.75" customHeight="1" x14ac:dyDescent="0.25">
      <c r="A832" s="25"/>
      <c r="B832" s="25"/>
      <c r="C832" s="25"/>
      <c r="D832" s="25"/>
      <c r="E832" s="25"/>
      <c r="F832" s="25"/>
      <c r="G832" s="25"/>
      <c r="H832" s="25"/>
      <c r="I832" s="25"/>
      <c r="J832" s="25"/>
      <c r="K832" s="25"/>
      <c r="L832" s="25"/>
      <c r="M832" s="25"/>
      <c r="N832" s="25"/>
      <c r="O832" s="25"/>
      <c r="P832" s="25"/>
      <c r="Q832" s="25"/>
      <c r="R832" s="25"/>
      <c r="S832" s="25"/>
      <c r="T832" s="25"/>
      <c r="U832" s="25"/>
      <c r="V832" s="25"/>
      <c r="W832" s="25"/>
      <c r="X832" s="25"/>
      <c r="Y832" s="25"/>
      <c r="Z832" s="25"/>
    </row>
    <row r="833" spans="1:26" ht="15.75" customHeight="1" x14ac:dyDescent="0.25">
      <c r="A833" s="25"/>
      <c r="B833" s="25"/>
      <c r="C833" s="25"/>
      <c r="D833" s="25"/>
      <c r="E833" s="25"/>
      <c r="F833" s="25"/>
      <c r="G833" s="25"/>
      <c r="H833" s="25"/>
      <c r="I833" s="25"/>
      <c r="J833" s="25"/>
      <c r="K833" s="25"/>
      <c r="L833" s="25"/>
      <c r="M833" s="25"/>
      <c r="N833" s="25"/>
      <c r="O833" s="25"/>
      <c r="P833" s="25"/>
      <c r="Q833" s="25"/>
      <c r="R833" s="25"/>
      <c r="S833" s="25"/>
      <c r="T833" s="25"/>
      <c r="U833" s="25"/>
      <c r="V833" s="25"/>
      <c r="W833" s="25"/>
      <c r="X833" s="25"/>
      <c r="Y833" s="25"/>
      <c r="Z833" s="25"/>
    </row>
    <row r="834" spans="1:26" ht="15.75" customHeight="1" x14ac:dyDescent="0.25">
      <c r="A834" s="25"/>
      <c r="B834" s="25"/>
      <c r="C834" s="25"/>
      <c r="D834" s="25"/>
      <c r="E834" s="25"/>
      <c r="F834" s="25"/>
      <c r="G834" s="25"/>
      <c r="H834" s="25"/>
      <c r="I834" s="25"/>
      <c r="J834" s="25"/>
      <c r="K834" s="25"/>
      <c r="L834" s="25"/>
      <c r="M834" s="25"/>
      <c r="N834" s="25"/>
      <c r="O834" s="25"/>
      <c r="P834" s="25"/>
      <c r="Q834" s="25"/>
      <c r="R834" s="25"/>
      <c r="S834" s="25"/>
      <c r="T834" s="25"/>
      <c r="U834" s="25"/>
      <c r="V834" s="25"/>
      <c r="W834" s="25"/>
      <c r="X834" s="25"/>
      <c r="Y834" s="25"/>
      <c r="Z834" s="25"/>
    </row>
    <row r="835" spans="1:26" ht="15.75" customHeight="1" x14ac:dyDescent="0.25">
      <c r="A835" s="25"/>
      <c r="B835" s="25"/>
      <c r="C835" s="25"/>
      <c r="D835" s="25"/>
      <c r="E835" s="25"/>
      <c r="F835" s="25"/>
      <c r="G835" s="25"/>
      <c r="H835" s="25"/>
      <c r="I835" s="25"/>
      <c r="J835" s="25"/>
      <c r="K835" s="25"/>
      <c r="L835" s="25"/>
      <c r="M835" s="25"/>
      <c r="N835" s="25"/>
      <c r="O835" s="25"/>
      <c r="P835" s="25"/>
      <c r="Q835" s="25"/>
      <c r="R835" s="25"/>
      <c r="S835" s="25"/>
      <c r="T835" s="25"/>
      <c r="U835" s="25"/>
      <c r="V835" s="25"/>
      <c r="W835" s="25"/>
      <c r="X835" s="25"/>
      <c r="Y835" s="25"/>
      <c r="Z835" s="25"/>
    </row>
    <row r="836" spans="1:26" ht="15.75" customHeight="1" x14ac:dyDescent="0.25">
      <c r="A836" s="25"/>
      <c r="B836" s="25"/>
      <c r="C836" s="25"/>
      <c r="D836" s="25"/>
      <c r="E836" s="25"/>
      <c r="F836" s="25"/>
      <c r="G836" s="25"/>
      <c r="H836" s="25"/>
      <c r="I836" s="25"/>
      <c r="J836" s="25"/>
      <c r="K836" s="25"/>
      <c r="L836" s="25"/>
      <c r="M836" s="25"/>
      <c r="N836" s="25"/>
      <c r="O836" s="25"/>
      <c r="P836" s="25"/>
      <c r="Q836" s="25"/>
      <c r="R836" s="25"/>
      <c r="S836" s="25"/>
      <c r="T836" s="25"/>
      <c r="U836" s="25"/>
      <c r="V836" s="25"/>
      <c r="W836" s="25"/>
      <c r="X836" s="25"/>
      <c r="Y836" s="25"/>
      <c r="Z836" s="25"/>
    </row>
    <row r="837" spans="1:26" ht="15.75" customHeight="1" x14ac:dyDescent="0.25">
      <c r="A837" s="25"/>
      <c r="B837" s="25"/>
      <c r="C837" s="25"/>
      <c r="D837" s="25"/>
      <c r="E837" s="25"/>
      <c r="F837" s="25"/>
      <c r="G837" s="25"/>
      <c r="H837" s="25"/>
      <c r="I837" s="25"/>
      <c r="J837" s="25"/>
      <c r="K837" s="25"/>
      <c r="L837" s="25"/>
      <c r="M837" s="25"/>
      <c r="N837" s="25"/>
      <c r="O837" s="25"/>
      <c r="P837" s="25"/>
      <c r="Q837" s="25"/>
      <c r="R837" s="25"/>
      <c r="S837" s="25"/>
      <c r="T837" s="25"/>
      <c r="U837" s="25"/>
      <c r="V837" s="25"/>
      <c r="W837" s="25"/>
      <c r="X837" s="25"/>
      <c r="Y837" s="25"/>
      <c r="Z837" s="25"/>
    </row>
    <row r="838" spans="1:26" ht="15.75" customHeight="1" x14ac:dyDescent="0.25">
      <c r="A838" s="25"/>
      <c r="B838" s="25"/>
      <c r="C838" s="25"/>
      <c r="D838" s="25"/>
      <c r="E838" s="25"/>
      <c r="F838" s="25"/>
      <c r="G838" s="25"/>
      <c r="H838" s="25"/>
      <c r="I838" s="25"/>
      <c r="J838" s="25"/>
      <c r="K838" s="25"/>
      <c r="L838" s="25"/>
      <c r="M838" s="25"/>
      <c r="N838" s="25"/>
      <c r="O838" s="25"/>
      <c r="P838" s="25"/>
      <c r="Q838" s="25"/>
      <c r="R838" s="25"/>
      <c r="S838" s="25"/>
      <c r="T838" s="25"/>
      <c r="U838" s="25"/>
      <c r="V838" s="25"/>
      <c r="W838" s="25"/>
      <c r="X838" s="25"/>
      <c r="Y838" s="25"/>
      <c r="Z838" s="25"/>
    </row>
    <row r="839" spans="1:26" ht="15.75" customHeight="1" x14ac:dyDescent="0.25">
      <c r="A839" s="25"/>
      <c r="B839" s="25"/>
      <c r="C839" s="25"/>
      <c r="D839" s="25"/>
      <c r="E839" s="25"/>
      <c r="F839" s="25"/>
      <c r="G839" s="25"/>
      <c r="H839" s="25"/>
      <c r="I839" s="25"/>
      <c r="J839" s="25"/>
      <c r="K839" s="25"/>
      <c r="L839" s="25"/>
      <c r="M839" s="25"/>
      <c r="N839" s="25"/>
      <c r="O839" s="25"/>
      <c r="P839" s="25"/>
      <c r="Q839" s="25"/>
      <c r="R839" s="25"/>
      <c r="S839" s="25"/>
      <c r="T839" s="25"/>
      <c r="U839" s="25"/>
      <c r="V839" s="25"/>
      <c r="W839" s="25"/>
      <c r="X839" s="25"/>
      <c r="Y839" s="25"/>
      <c r="Z839" s="25"/>
    </row>
    <row r="840" spans="1:26" ht="15.75" customHeight="1" x14ac:dyDescent="0.25">
      <c r="A840" s="25"/>
      <c r="B840" s="25"/>
      <c r="C840" s="25"/>
      <c r="D840" s="25"/>
      <c r="E840" s="25"/>
      <c r="F840" s="25"/>
      <c r="G840" s="25"/>
      <c r="H840" s="25"/>
      <c r="I840" s="25"/>
      <c r="J840" s="25"/>
      <c r="K840" s="25"/>
      <c r="L840" s="25"/>
      <c r="M840" s="25"/>
      <c r="N840" s="25"/>
      <c r="O840" s="25"/>
      <c r="P840" s="25"/>
      <c r="Q840" s="25"/>
      <c r="R840" s="25"/>
      <c r="S840" s="25"/>
      <c r="T840" s="25"/>
      <c r="U840" s="25"/>
      <c r="V840" s="25"/>
      <c r="W840" s="25"/>
      <c r="X840" s="25"/>
      <c r="Y840" s="25"/>
      <c r="Z840" s="25"/>
    </row>
    <row r="841" spans="1:26" ht="15.75" customHeight="1" x14ac:dyDescent="0.25">
      <c r="A841" s="25"/>
      <c r="B841" s="25"/>
      <c r="C841" s="25"/>
      <c r="D841" s="25"/>
      <c r="E841" s="25"/>
      <c r="F841" s="25"/>
      <c r="G841" s="25"/>
      <c r="H841" s="25"/>
      <c r="I841" s="25"/>
      <c r="J841" s="25"/>
      <c r="K841" s="25"/>
      <c r="L841" s="25"/>
      <c r="M841" s="25"/>
      <c r="N841" s="25"/>
      <c r="O841" s="25"/>
      <c r="P841" s="25"/>
      <c r="Q841" s="25"/>
      <c r="R841" s="25"/>
      <c r="S841" s="25"/>
      <c r="T841" s="25"/>
      <c r="U841" s="25"/>
      <c r="V841" s="25"/>
      <c r="W841" s="25"/>
      <c r="X841" s="25"/>
      <c r="Y841" s="25"/>
      <c r="Z841" s="25"/>
    </row>
    <row r="842" spans="1:26" ht="15.75" customHeight="1" x14ac:dyDescent="0.25">
      <c r="A842" s="25"/>
      <c r="B842" s="25"/>
      <c r="C842" s="25"/>
      <c r="D842" s="25"/>
      <c r="E842" s="25"/>
      <c r="F842" s="25"/>
      <c r="G842" s="25"/>
      <c r="H842" s="25"/>
      <c r="I842" s="25"/>
      <c r="J842" s="25"/>
      <c r="K842" s="25"/>
      <c r="L842" s="25"/>
      <c r="M842" s="25"/>
      <c r="N842" s="25"/>
      <c r="O842" s="25"/>
      <c r="P842" s="25"/>
      <c r="Q842" s="25"/>
      <c r="R842" s="25"/>
      <c r="S842" s="25"/>
      <c r="T842" s="25"/>
      <c r="U842" s="25"/>
      <c r="V842" s="25"/>
      <c r="W842" s="25"/>
      <c r="X842" s="25"/>
      <c r="Y842" s="25"/>
      <c r="Z842" s="25"/>
    </row>
    <row r="843" spans="1:26" ht="15.75" customHeight="1" x14ac:dyDescent="0.25">
      <c r="A843" s="25"/>
      <c r="B843" s="25"/>
      <c r="C843" s="25"/>
      <c r="D843" s="25"/>
      <c r="E843" s="25"/>
      <c r="F843" s="25"/>
      <c r="G843" s="25"/>
      <c r="H843" s="25"/>
      <c r="I843" s="25"/>
      <c r="J843" s="25"/>
      <c r="K843" s="25"/>
      <c r="L843" s="25"/>
      <c r="M843" s="25"/>
      <c r="N843" s="25"/>
      <c r="O843" s="25"/>
      <c r="P843" s="25"/>
      <c r="Q843" s="25"/>
      <c r="R843" s="25"/>
      <c r="S843" s="25"/>
      <c r="T843" s="25"/>
      <c r="U843" s="25"/>
      <c r="V843" s="25"/>
      <c r="W843" s="25"/>
      <c r="X843" s="25"/>
      <c r="Y843" s="25"/>
      <c r="Z843" s="25"/>
    </row>
    <row r="844" spans="1:26" ht="15.75" customHeight="1" x14ac:dyDescent="0.25">
      <c r="A844" s="25"/>
      <c r="B844" s="25"/>
      <c r="C844" s="25"/>
      <c r="D844" s="25"/>
      <c r="E844" s="25"/>
      <c r="F844" s="25"/>
      <c r="G844" s="25"/>
      <c r="H844" s="25"/>
      <c r="I844" s="25"/>
      <c r="J844" s="25"/>
      <c r="K844" s="25"/>
      <c r="L844" s="25"/>
      <c r="M844" s="25"/>
      <c r="N844" s="25"/>
      <c r="O844" s="25"/>
      <c r="P844" s="25"/>
      <c r="Q844" s="25"/>
      <c r="R844" s="25"/>
      <c r="S844" s="25"/>
      <c r="T844" s="25"/>
      <c r="U844" s="25"/>
      <c r="V844" s="25"/>
      <c r="W844" s="25"/>
      <c r="X844" s="25"/>
      <c r="Y844" s="25"/>
      <c r="Z844" s="25"/>
    </row>
    <row r="845" spans="1:26" ht="15.75" customHeight="1" x14ac:dyDescent="0.25">
      <c r="A845" s="25"/>
      <c r="B845" s="25"/>
      <c r="C845" s="25"/>
      <c r="D845" s="25"/>
      <c r="E845" s="25"/>
      <c r="F845" s="25"/>
      <c r="G845" s="25"/>
      <c r="H845" s="25"/>
      <c r="I845" s="25"/>
      <c r="J845" s="25"/>
      <c r="K845" s="25"/>
      <c r="L845" s="25"/>
      <c r="M845" s="25"/>
      <c r="N845" s="25"/>
      <c r="O845" s="25"/>
      <c r="P845" s="25"/>
      <c r="Q845" s="25"/>
      <c r="R845" s="25"/>
      <c r="S845" s="25"/>
      <c r="T845" s="25"/>
      <c r="U845" s="25"/>
      <c r="V845" s="25"/>
      <c r="W845" s="25"/>
      <c r="X845" s="25"/>
      <c r="Y845" s="25"/>
      <c r="Z845" s="25"/>
    </row>
    <row r="846" spans="1:26" ht="15.75" customHeight="1" x14ac:dyDescent="0.25">
      <c r="A846" s="25"/>
      <c r="B846" s="25"/>
      <c r="C846" s="25"/>
      <c r="D846" s="25"/>
      <c r="E846" s="25"/>
      <c r="F846" s="25"/>
      <c r="G846" s="25"/>
      <c r="H846" s="25"/>
      <c r="I846" s="25"/>
      <c r="J846" s="25"/>
      <c r="K846" s="25"/>
      <c r="L846" s="25"/>
      <c r="M846" s="25"/>
      <c r="N846" s="25"/>
      <c r="O846" s="25"/>
      <c r="P846" s="25"/>
      <c r="Q846" s="25"/>
      <c r="R846" s="25"/>
      <c r="S846" s="25"/>
      <c r="T846" s="25"/>
      <c r="U846" s="25"/>
      <c r="V846" s="25"/>
      <c r="W846" s="25"/>
      <c r="X846" s="25"/>
      <c r="Y846" s="25"/>
      <c r="Z846" s="25"/>
    </row>
    <row r="847" spans="1:26" ht="15.75" customHeight="1" x14ac:dyDescent="0.25">
      <c r="A847" s="25"/>
      <c r="B847" s="25"/>
      <c r="C847" s="25"/>
      <c r="D847" s="25"/>
      <c r="E847" s="25"/>
      <c r="F847" s="25"/>
      <c r="G847" s="25"/>
      <c r="H847" s="25"/>
      <c r="I847" s="25"/>
      <c r="J847" s="25"/>
      <c r="K847" s="25"/>
      <c r="L847" s="25"/>
      <c r="M847" s="25"/>
      <c r="N847" s="25"/>
      <c r="O847" s="25"/>
      <c r="P847" s="25"/>
      <c r="Q847" s="25"/>
      <c r="R847" s="25"/>
      <c r="S847" s="25"/>
      <c r="T847" s="25"/>
      <c r="U847" s="25"/>
      <c r="V847" s="25"/>
      <c r="W847" s="25"/>
      <c r="X847" s="25"/>
      <c r="Y847" s="25"/>
      <c r="Z847" s="25"/>
    </row>
    <row r="848" spans="1:26" ht="15.75" customHeight="1" x14ac:dyDescent="0.25">
      <c r="A848" s="25"/>
      <c r="B848" s="25"/>
      <c r="C848" s="25"/>
      <c r="D848" s="25"/>
      <c r="E848" s="25"/>
      <c r="F848" s="25"/>
      <c r="G848" s="25"/>
      <c r="H848" s="25"/>
      <c r="I848" s="25"/>
      <c r="J848" s="25"/>
      <c r="K848" s="25"/>
      <c r="L848" s="25"/>
      <c r="M848" s="25"/>
      <c r="N848" s="25"/>
      <c r="O848" s="25"/>
      <c r="P848" s="25"/>
      <c r="Q848" s="25"/>
      <c r="R848" s="25"/>
      <c r="S848" s="25"/>
      <c r="T848" s="25"/>
      <c r="U848" s="25"/>
      <c r="V848" s="25"/>
      <c r="W848" s="25"/>
      <c r="X848" s="25"/>
      <c r="Y848" s="25"/>
      <c r="Z848" s="25"/>
    </row>
    <row r="849" spans="1:26" ht="15.75" customHeight="1" x14ac:dyDescent="0.25">
      <c r="A849" s="25"/>
      <c r="B849" s="25"/>
      <c r="C849" s="25"/>
      <c r="D849" s="25"/>
      <c r="E849" s="25"/>
      <c r="F849" s="25"/>
      <c r="G849" s="25"/>
      <c r="H849" s="25"/>
      <c r="I849" s="25"/>
      <c r="J849" s="25"/>
      <c r="K849" s="25"/>
      <c r="L849" s="25"/>
      <c r="M849" s="25"/>
      <c r="N849" s="25"/>
      <c r="O849" s="25"/>
      <c r="P849" s="25"/>
      <c r="Q849" s="25"/>
      <c r="R849" s="25"/>
      <c r="S849" s="25"/>
      <c r="T849" s="25"/>
      <c r="U849" s="25"/>
      <c r="V849" s="25"/>
      <c r="W849" s="25"/>
      <c r="X849" s="25"/>
      <c r="Y849" s="25"/>
      <c r="Z849" s="25"/>
    </row>
    <row r="850" spans="1:26" ht="15.75" customHeight="1" x14ac:dyDescent="0.25">
      <c r="A850" s="25"/>
      <c r="B850" s="25"/>
      <c r="C850" s="25"/>
      <c r="D850" s="25"/>
      <c r="E850" s="25"/>
      <c r="F850" s="25"/>
      <c r="G850" s="25"/>
      <c r="H850" s="25"/>
      <c r="I850" s="25"/>
      <c r="J850" s="25"/>
      <c r="K850" s="25"/>
      <c r="L850" s="25"/>
      <c r="M850" s="25"/>
      <c r="N850" s="25"/>
      <c r="O850" s="25"/>
      <c r="P850" s="25"/>
      <c r="Q850" s="25"/>
      <c r="R850" s="25"/>
      <c r="S850" s="25"/>
      <c r="T850" s="25"/>
      <c r="U850" s="25"/>
      <c r="V850" s="25"/>
      <c r="W850" s="25"/>
      <c r="X850" s="25"/>
      <c r="Y850" s="25"/>
      <c r="Z850" s="25"/>
    </row>
    <row r="851" spans="1:26" ht="15.75" customHeight="1" x14ac:dyDescent="0.25">
      <c r="A851" s="25"/>
      <c r="B851" s="25"/>
      <c r="C851" s="25"/>
      <c r="D851" s="25"/>
      <c r="E851" s="25"/>
      <c r="F851" s="25"/>
      <c r="G851" s="25"/>
      <c r="H851" s="25"/>
      <c r="I851" s="25"/>
      <c r="J851" s="25"/>
      <c r="K851" s="25"/>
      <c r="L851" s="25"/>
      <c r="M851" s="25"/>
      <c r="N851" s="25"/>
      <c r="O851" s="25"/>
      <c r="P851" s="25"/>
      <c r="Q851" s="25"/>
      <c r="R851" s="25"/>
      <c r="S851" s="25"/>
      <c r="T851" s="25"/>
      <c r="U851" s="25"/>
      <c r="V851" s="25"/>
      <c r="W851" s="25"/>
      <c r="X851" s="25"/>
      <c r="Y851" s="25"/>
      <c r="Z851" s="25"/>
    </row>
    <row r="852" spans="1:26" ht="15.75" customHeight="1" x14ac:dyDescent="0.25">
      <c r="A852" s="25"/>
      <c r="B852" s="25"/>
      <c r="C852" s="25"/>
      <c r="D852" s="25"/>
      <c r="E852" s="25"/>
      <c r="F852" s="25"/>
      <c r="G852" s="25"/>
      <c r="H852" s="25"/>
      <c r="I852" s="25"/>
      <c r="J852" s="25"/>
      <c r="K852" s="25"/>
      <c r="L852" s="25"/>
      <c r="M852" s="25"/>
      <c r="N852" s="25"/>
      <c r="O852" s="25"/>
      <c r="P852" s="25"/>
      <c r="Q852" s="25"/>
      <c r="R852" s="25"/>
      <c r="S852" s="25"/>
      <c r="T852" s="25"/>
      <c r="U852" s="25"/>
      <c r="V852" s="25"/>
      <c r="W852" s="25"/>
      <c r="X852" s="25"/>
      <c r="Y852" s="25"/>
      <c r="Z852" s="25"/>
    </row>
    <row r="853" spans="1:26" ht="15.75" customHeight="1" x14ac:dyDescent="0.25">
      <c r="A853" s="25"/>
      <c r="B853" s="25"/>
      <c r="C853" s="25"/>
      <c r="D853" s="25"/>
      <c r="E853" s="25"/>
      <c r="F853" s="25"/>
      <c r="G853" s="25"/>
      <c r="H853" s="25"/>
      <c r="I853" s="25"/>
      <c r="J853" s="25"/>
      <c r="K853" s="25"/>
      <c r="L853" s="25"/>
      <c r="M853" s="25"/>
      <c r="N853" s="25"/>
      <c r="O853" s="25"/>
      <c r="P853" s="25"/>
      <c r="Q853" s="25"/>
      <c r="R853" s="25"/>
      <c r="S853" s="25"/>
      <c r="T853" s="25"/>
      <c r="U853" s="25"/>
      <c r="V853" s="25"/>
      <c r="W853" s="25"/>
      <c r="X853" s="25"/>
      <c r="Y853" s="25"/>
      <c r="Z853" s="25"/>
    </row>
    <row r="854" spans="1:26" ht="15.75" customHeight="1" x14ac:dyDescent="0.25">
      <c r="A854" s="25"/>
      <c r="B854" s="25"/>
      <c r="C854" s="25"/>
      <c r="D854" s="25"/>
      <c r="E854" s="25"/>
      <c r="F854" s="25"/>
      <c r="G854" s="25"/>
      <c r="H854" s="25"/>
      <c r="I854" s="25"/>
      <c r="J854" s="25"/>
      <c r="K854" s="25"/>
      <c r="L854" s="25"/>
      <c r="M854" s="25"/>
      <c r="N854" s="25"/>
      <c r="O854" s="25"/>
      <c r="P854" s="25"/>
      <c r="Q854" s="25"/>
      <c r="R854" s="25"/>
      <c r="S854" s="25"/>
      <c r="T854" s="25"/>
      <c r="U854" s="25"/>
      <c r="V854" s="25"/>
      <c r="W854" s="25"/>
      <c r="X854" s="25"/>
      <c r="Y854" s="25"/>
      <c r="Z854" s="25"/>
    </row>
    <row r="855" spans="1:26" ht="15.75" customHeight="1" x14ac:dyDescent="0.25">
      <c r="A855" s="25"/>
      <c r="B855" s="25"/>
      <c r="C855" s="25"/>
      <c r="D855" s="25"/>
      <c r="E855" s="25"/>
      <c r="F855" s="25"/>
      <c r="G855" s="25"/>
      <c r="H855" s="25"/>
      <c r="I855" s="25"/>
      <c r="J855" s="25"/>
      <c r="K855" s="25"/>
      <c r="L855" s="25"/>
      <c r="M855" s="25"/>
      <c r="N855" s="25"/>
      <c r="O855" s="25"/>
      <c r="P855" s="25"/>
      <c r="Q855" s="25"/>
      <c r="R855" s="25"/>
      <c r="S855" s="25"/>
      <c r="T855" s="25"/>
      <c r="U855" s="25"/>
      <c r="V855" s="25"/>
      <c r="W855" s="25"/>
      <c r="X855" s="25"/>
      <c r="Y855" s="25"/>
      <c r="Z855" s="25"/>
    </row>
    <row r="856" spans="1:26" ht="15.75" customHeight="1" x14ac:dyDescent="0.25">
      <c r="A856" s="25"/>
      <c r="B856" s="25"/>
      <c r="C856" s="25"/>
      <c r="D856" s="25"/>
      <c r="E856" s="25"/>
      <c r="F856" s="25"/>
      <c r="G856" s="25"/>
      <c r="H856" s="25"/>
      <c r="I856" s="25"/>
      <c r="J856" s="25"/>
      <c r="K856" s="25"/>
      <c r="L856" s="25"/>
      <c r="M856" s="25"/>
      <c r="N856" s="25"/>
      <c r="O856" s="25"/>
      <c r="P856" s="25"/>
      <c r="Q856" s="25"/>
      <c r="R856" s="25"/>
      <c r="S856" s="25"/>
      <c r="T856" s="25"/>
      <c r="U856" s="25"/>
      <c r="V856" s="25"/>
      <c r="W856" s="25"/>
      <c r="X856" s="25"/>
      <c r="Y856" s="25"/>
      <c r="Z856" s="25"/>
    </row>
    <row r="857" spans="1:26" ht="15.75" customHeight="1" x14ac:dyDescent="0.25">
      <c r="A857" s="25"/>
      <c r="B857" s="25"/>
      <c r="C857" s="25"/>
      <c r="D857" s="25"/>
      <c r="E857" s="25"/>
      <c r="F857" s="25"/>
      <c r="G857" s="25"/>
      <c r="H857" s="25"/>
      <c r="I857" s="25"/>
      <c r="J857" s="25"/>
      <c r="K857" s="25"/>
      <c r="L857" s="25"/>
      <c r="M857" s="25"/>
      <c r="N857" s="25"/>
      <c r="O857" s="25"/>
      <c r="P857" s="25"/>
      <c r="Q857" s="25"/>
      <c r="R857" s="25"/>
      <c r="S857" s="25"/>
      <c r="T857" s="25"/>
      <c r="U857" s="25"/>
      <c r="V857" s="25"/>
      <c r="W857" s="25"/>
      <c r="X857" s="25"/>
      <c r="Y857" s="25"/>
      <c r="Z857" s="25"/>
    </row>
    <row r="858" spans="1:26" ht="15.75" customHeight="1" x14ac:dyDescent="0.25">
      <c r="A858" s="25"/>
      <c r="B858" s="25"/>
      <c r="C858" s="25"/>
      <c r="D858" s="25"/>
      <c r="E858" s="25"/>
      <c r="F858" s="25"/>
      <c r="G858" s="25"/>
      <c r="H858" s="25"/>
      <c r="I858" s="25"/>
      <c r="J858" s="25"/>
      <c r="K858" s="25"/>
      <c r="L858" s="25"/>
      <c r="M858" s="25"/>
      <c r="N858" s="25"/>
      <c r="O858" s="25"/>
      <c r="P858" s="25"/>
      <c r="Q858" s="25"/>
      <c r="R858" s="25"/>
      <c r="S858" s="25"/>
      <c r="T858" s="25"/>
      <c r="U858" s="25"/>
      <c r="V858" s="25"/>
      <c r="W858" s="25"/>
      <c r="X858" s="25"/>
      <c r="Y858" s="25"/>
      <c r="Z858" s="25"/>
    </row>
    <row r="859" spans="1:26" ht="15.75" customHeight="1" x14ac:dyDescent="0.25">
      <c r="A859" s="25"/>
      <c r="B859" s="25"/>
      <c r="C859" s="25"/>
      <c r="D859" s="25"/>
      <c r="E859" s="25"/>
      <c r="F859" s="25"/>
      <c r="G859" s="25"/>
      <c r="H859" s="25"/>
      <c r="I859" s="25"/>
      <c r="J859" s="25"/>
      <c r="K859" s="25"/>
      <c r="L859" s="25"/>
      <c r="M859" s="25"/>
      <c r="N859" s="25"/>
      <c r="O859" s="25"/>
      <c r="P859" s="25"/>
      <c r="Q859" s="25"/>
      <c r="R859" s="25"/>
      <c r="S859" s="25"/>
      <c r="T859" s="25"/>
      <c r="U859" s="25"/>
      <c r="V859" s="25"/>
      <c r="W859" s="25"/>
      <c r="X859" s="25"/>
      <c r="Y859" s="25"/>
      <c r="Z859" s="25"/>
    </row>
    <row r="860" spans="1:26" ht="15.75" customHeight="1" x14ac:dyDescent="0.25">
      <c r="A860" s="25"/>
      <c r="B860" s="25"/>
      <c r="C860" s="25"/>
      <c r="D860" s="25"/>
      <c r="E860" s="25"/>
      <c r="F860" s="25"/>
      <c r="G860" s="25"/>
      <c r="H860" s="25"/>
      <c r="I860" s="25"/>
      <c r="J860" s="25"/>
      <c r="K860" s="25"/>
      <c r="L860" s="25"/>
      <c r="M860" s="25"/>
      <c r="N860" s="25"/>
      <c r="O860" s="25"/>
      <c r="P860" s="25"/>
      <c r="Q860" s="25"/>
      <c r="R860" s="25"/>
      <c r="S860" s="25"/>
      <c r="T860" s="25"/>
      <c r="U860" s="25"/>
      <c r="V860" s="25"/>
      <c r="W860" s="25"/>
      <c r="X860" s="25"/>
      <c r="Y860" s="25"/>
      <c r="Z860" s="25"/>
    </row>
    <row r="861" spans="1:26" ht="15.75" customHeight="1" x14ac:dyDescent="0.25">
      <c r="A861" s="25"/>
      <c r="B861" s="25"/>
      <c r="C861" s="25"/>
      <c r="D861" s="25"/>
      <c r="E861" s="25"/>
      <c r="F861" s="25"/>
      <c r="G861" s="25"/>
      <c r="H861" s="25"/>
      <c r="I861" s="25"/>
      <c r="J861" s="25"/>
      <c r="K861" s="25"/>
      <c r="L861" s="25"/>
      <c r="M861" s="25"/>
      <c r="N861" s="25"/>
      <c r="O861" s="25"/>
      <c r="P861" s="25"/>
      <c r="Q861" s="25"/>
      <c r="R861" s="25"/>
      <c r="S861" s="25"/>
      <c r="T861" s="25"/>
      <c r="U861" s="25"/>
      <c r="V861" s="25"/>
      <c r="W861" s="25"/>
      <c r="X861" s="25"/>
      <c r="Y861" s="25"/>
      <c r="Z861" s="25"/>
    </row>
    <row r="862" spans="1:26" ht="15.75" customHeight="1" x14ac:dyDescent="0.25">
      <c r="A862" s="25"/>
      <c r="B862" s="25"/>
      <c r="C862" s="25"/>
      <c r="D862" s="25"/>
      <c r="E862" s="25"/>
      <c r="F862" s="25"/>
      <c r="G862" s="25"/>
      <c r="H862" s="25"/>
      <c r="I862" s="25"/>
      <c r="J862" s="25"/>
      <c r="K862" s="25"/>
      <c r="L862" s="25"/>
      <c r="M862" s="25"/>
      <c r="N862" s="25"/>
      <c r="O862" s="25"/>
      <c r="P862" s="25"/>
      <c r="Q862" s="25"/>
      <c r="R862" s="25"/>
      <c r="S862" s="25"/>
      <c r="T862" s="25"/>
      <c r="U862" s="25"/>
      <c r="V862" s="25"/>
      <c r="W862" s="25"/>
      <c r="X862" s="25"/>
      <c r="Y862" s="25"/>
      <c r="Z862" s="25"/>
    </row>
    <row r="863" spans="1:26" ht="15.75" customHeight="1" x14ac:dyDescent="0.25">
      <c r="A863" s="25"/>
      <c r="B863" s="25"/>
      <c r="C863" s="25"/>
      <c r="D863" s="25"/>
      <c r="E863" s="25"/>
      <c r="F863" s="25"/>
      <c r="G863" s="25"/>
      <c r="H863" s="25"/>
      <c r="I863" s="25"/>
      <c r="J863" s="25"/>
      <c r="K863" s="25"/>
      <c r="L863" s="25"/>
      <c r="M863" s="25"/>
      <c r="N863" s="25"/>
      <c r="O863" s="25"/>
      <c r="P863" s="25"/>
      <c r="Q863" s="25"/>
      <c r="R863" s="25"/>
      <c r="S863" s="25"/>
      <c r="T863" s="25"/>
      <c r="U863" s="25"/>
      <c r="V863" s="25"/>
      <c r="W863" s="25"/>
      <c r="X863" s="25"/>
      <c r="Y863" s="25"/>
      <c r="Z863" s="25"/>
    </row>
    <row r="864" spans="1:26" ht="15.75" customHeight="1" x14ac:dyDescent="0.25">
      <c r="A864" s="25"/>
      <c r="B864" s="25"/>
      <c r="C864" s="25"/>
      <c r="D864" s="25"/>
      <c r="E864" s="25"/>
      <c r="F864" s="25"/>
      <c r="G864" s="25"/>
      <c r="H864" s="25"/>
      <c r="I864" s="25"/>
      <c r="J864" s="25"/>
      <c r="K864" s="25"/>
      <c r="L864" s="25"/>
      <c r="M864" s="25"/>
      <c r="N864" s="25"/>
      <c r="O864" s="25"/>
      <c r="P864" s="25"/>
      <c r="Q864" s="25"/>
      <c r="R864" s="25"/>
      <c r="S864" s="25"/>
      <c r="T864" s="25"/>
      <c r="U864" s="25"/>
      <c r="V864" s="25"/>
      <c r="W864" s="25"/>
      <c r="X864" s="25"/>
      <c r="Y864" s="25"/>
      <c r="Z864" s="25"/>
    </row>
    <row r="865" spans="1:26" ht="15.75" customHeight="1" x14ac:dyDescent="0.25">
      <c r="A865" s="25"/>
      <c r="B865" s="25"/>
      <c r="C865" s="25"/>
      <c r="D865" s="25"/>
      <c r="E865" s="25"/>
      <c r="F865" s="25"/>
      <c r="G865" s="25"/>
      <c r="H865" s="25"/>
      <c r="I865" s="25"/>
      <c r="J865" s="25"/>
      <c r="K865" s="25"/>
      <c r="L865" s="25"/>
      <c r="M865" s="25"/>
      <c r="N865" s="25"/>
      <c r="O865" s="25"/>
      <c r="P865" s="25"/>
      <c r="Q865" s="25"/>
      <c r="R865" s="25"/>
      <c r="S865" s="25"/>
      <c r="T865" s="25"/>
      <c r="U865" s="25"/>
      <c r="V865" s="25"/>
      <c r="W865" s="25"/>
      <c r="X865" s="25"/>
      <c r="Y865" s="25"/>
      <c r="Z865" s="25"/>
    </row>
    <row r="866" spans="1:26" ht="15.75" customHeight="1" x14ac:dyDescent="0.25">
      <c r="A866" s="25"/>
      <c r="B866" s="25"/>
      <c r="C866" s="25"/>
      <c r="D866" s="25"/>
      <c r="E866" s="25"/>
      <c r="F866" s="25"/>
      <c r="G866" s="25"/>
      <c r="H866" s="25"/>
      <c r="I866" s="25"/>
      <c r="J866" s="25"/>
      <c r="K866" s="25"/>
      <c r="L866" s="25"/>
      <c r="M866" s="25"/>
      <c r="N866" s="25"/>
      <c r="O866" s="25"/>
      <c r="P866" s="25"/>
      <c r="Q866" s="25"/>
      <c r="R866" s="25"/>
      <c r="S866" s="25"/>
      <c r="T866" s="25"/>
      <c r="U866" s="25"/>
      <c r="V866" s="25"/>
      <c r="W866" s="25"/>
      <c r="X866" s="25"/>
      <c r="Y866" s="25"/>
      <c r="Z866" s="25"/>
    </row>
    <row r="867" spans="1:26" ht="15.75" customHeight="1" x14ac:dyDescent="0.25">
      <c r="A867" s="25"/>
      <c r="B867" s="25"/>
      <c r="C867" s="25"/>
      <c r="D867" s="25"/>
      <c r="E867" s="25"/>
      <c r="F867" s="25"/>
      <c r="G867" s="25"/>
      <c r="H867" s="25"/>
      <c r="I867" s="25"/>
      <c r="J867" s="25"/>
      <c r="K867" s="25"/>
      <c r="L867" s="25"/>
      <c r="M867" s="25"/>
      <c r="N867" s="25"/>
      <c r="O867" s="25"/>
      <c r="P867" s="25"/>
      <c r="Q867" s="25"/>
      <c r="R867" s="25"/>
      <c r="S867" s="25"/>
      <c r="T867" s="25"/>
      <c r="U867" s="25"/>
      <c r="V867" s="25"/>
      <c r="W867" s="25"/>
      <c r="X867" s="25"/>
      <c r="Y867" s="25"/>
      <c r="Z867" s="25"/>
    </row>
    <row r="868" spans="1:26" ht="15.75" customHeight="1" x14ac:dyDescent="0.25">
      <c r="A868" s="25"/>
      <c r="B868" s="25"/>
      <c r="C868" s="25"/>
      <c r="D868" s="25"/>
      <c r="E868" s="25"/>
      <c r="F868" s="25"/>
      <c r="G868" s="25"/>
      <c r="H868" s="25"/>
      <c r="I868" s="25"/>
      <c r="J868" s="25"/>
      <c r="K868" s="25"/>
      <c r="L868" s="25"/>
      <c r="M868" s="25"/>
      <c r="N868" s="25"/>
      <c r="O868" s="25"/>
      <c r="P868" s="25"/>
      <c r="Q868" s="25"/>
      <c r="R868" s="25"/>
      <c r="S868" s="25"/>
      <c r="T868" s="25"/>
      <c r="U868" s="25"/>
      <c r="V868" s="25"/>
      <c r="W868" s="25"/>
      <c r="X868" s="25"/>
      <c r="Y868" s="25"/>
      <c r="Z868" s="25"/>
    </row>
    <row r="869" spans="1:26" ht="15.75" customHeight="1" x14ac:dyDescent="0.25">
      <c r="A869" s="25"/>
      <c r="B869" s="25"/>
      <c r="C869" s="25"/>
      <c r="D869" s="25"/>
      <c r="E869" s="25"/>
      <c r="F869" s="25"/>
      <c r="G869" s="25"/>
      <c r="H869" s="25"/>
      <c r="I869" s="25"/>
      <c r="J869" s="25"/>
      <c r="K869" s="25"/>
      <c r="L869" s="25"/>
      <c r="M869" s="25"/>
      <c r="N869" s="25"/>
      <c r="O869" s="25"/>
      <c r="P869" s="25"/>
      <c r="Q869" s="25"/>
      <c r="R869" s="25"/>
      <c r="S869" s="25"/>
      <c r="T869" s="25"/>
      <c r="U869" s="25"/>
      <c r="V869" s="25"/>
      <c r="W869" s="25"/>
      <c r="X869" s="25"/>
      <c r="Y869" s="25"/>
      <c r="Z869" s="25"/>
    </row>
    <row r="870" spans="1:26" ht="15.75" customHeight="1" x14ac:dyDescent="0.25">
      <c r="A870" s="25"/>
      <c r="B870" s="25"/>
      <c r="C870" s="25"/>
      <c r="D870" s="25"/>
      <c r="E870" s="25"/>
      <c r="F870" s="25"/>
      <c r="G870" s="25"/>
      <c r="H870" s="25"/>
      <c r="I870" s="25"/>
      <c r="J870" s="25"/>
      <c r="K870" s="25"/>
      <c r="L870" s="25"/>
      <c r="M870" s="25"/>
      <c r="N870" s="25"/>
      <c r="O870" s="25"/>
      <c r="P870" s="25"/>
      <c r="Q870" s="25"/>
      <c r="R870" s="25"/>
      <c r="S870" s="25"/>
      <c r="T870" s="25"/>
      <c r="U870" s="25"/>
      <c r="V870" s="25"/>
      <c r="W870" s="25"/>
      <c r="X870" s="25"/>
      <c r="Y870" s="25"/>
      <c r="Z870" s="25"/>
    </row>
    <row r="871" spans="1:26" ht="15.75" customHeight="1" x14ac:dyDescent="0.25">
      <c r="A871" s="25"/>
      <c r="B871" s="25"/>
      <c r="C871" s="25"/>
      <c r="D871" s="25"/>
      <c r="E871" s="25"/>
      <c r="F871" s="25"/>
      <c r="G871" s="25"/>
      <c r="H871" s="25"/>
      <c r="I871" s="25"/>
      <c r="J871" s="25"/>
      <c r="K871" s="25"/>
      <c r="L871" s="25"/>
      <c r="M871" s="25"/>
      <c r="N871" s="25"/>
      <c r="O871" s="25"/>
      <c r="P871" s="25"/>
      <c r="Q871" s="25"/>
      <c r="R871" s="25"/>
      <c r="S871" s="25"/>
      <c r="T871" s="25"/>
      <c r="U871" s="25"/>
      <c r="V871" s="25"/>
      <c r="W871" s="25"/>
      <c r="X871" s="25"/>
      <c r="Y871" s="25"/>
      <c r="Z871" s="25"/>
    </row>
    <row r="872" spans="1:26" ht="15.75" customHeight="1" x14ac:dyDescent="0.25">
      <c r="A872" s="25"/>
      <c r="B872" s="25"/>
      <c r="C872" s="25"/>
      <c r="D872" s="25"/>
      <c r="E872" s="25"/>
      <c r="F872" s="25"/>
      <c r="G872" s="25"/>
      <c r="H872" s="25"/>
      <c r="I872" s="25"/>
      <c r="J872" s="25"/>
      <c r="K872" s="25"/>
      <c r="L872" s="25"/>
      <c r="M872" s="25"/>
      <c r="N872" s="25"/>
      <c r="O872" s="25"/>
      <c r="P872" s="25"/>
      <c r="Q872" s="25"/>
      <c r="R872" s="25"/>
      <c r="S872" s="25"/>
      <c r="T872" s="25"/>
      <c r="U872" s="25"/>
      <c r="V872" s="25"/>
      <c r="W872" s="25"/>
      <c r="X872" s="25"/>
      <c r="Y872" s="25"/>
      <c r="Z872" s="25"/>
    </row>
    <row r="873" spans="1:26" ht="15.75" customHeight="1" x14ac:dyDescent="0.25">
      <c r="A873" s="25"/>
      <c r="B873" s="25"/>
      <c r="C873" s="25"/>
      <c r="D873" s="25"/>
      <c r="E873" s="25"/>
      <c r="F873" s="25"/>
      <c r="G873" s="25"/>
      <c r="H873" s="25"/>
      <c r="I873" s="25"/>
      <c r="J873" s="25"/>
      <c r="K873" s="25"/>
      <c r="L873" s="25"/>
      <c r="M873" s="25"/>
      <c r="N873" s="25"/>
      <c r="O873" s="25"/>
      <c r="P873" s="25"/>
      <c r="Q873" s="25"/>
      <c r="R873" s="25"/>
      <c r="S873" s="25"/>
      <c r="T873" s="25"/>
      <c r="U873" s="25"/>
      <c r="V873" s="25"/>
      <c r="W873" s="25"/>
      <c r="X873" s="25"/>
      <c r="Y873" s="25"/>
      <c r="Z873" s="25"/>
    </row>
    <row r="874" spans="1:26" ht="15.75" customHeight="1" x14ac:dyDescent="0.25">
      <c r="A874" s="25"/>
      <c r="B874" s="25"/>
      <c r="C874" s="25"/>
      <c r="D874" s="25"/>
      <c r="E874" s="25"/>
      <c r="F874" s="25"/>
      <c r="G874" s="25"/>
      <c r="H874" s="25"/>
      <c r="I874" s="25"/>
      <c r="J874" s="25"/>
      <c r="K874" s="25"/>
      <c r="L874" s="25"/>
      <c r="M874" s="25"/>
      <c r="N874" s="25"/>
      <c r="O874" s="25"/>
      <c r="P874" s="25"/>
      <c r="Q874" s="25"/>
      <c r="R874" s="25"/>
      <c r="S874" s="25"/>
      <c r="T874" s="25"/>
      <c r="U874" s="25"/>
      <c r="V874" s="25"/>
      <c r="W874" s="25"/>
      <c r="X874" s="25"/>
      <c r="Y874" s="25"/>
      <c r="Z874" s="25"/>
    </row>
    <row r="875" spans="1:26" ht="15.75" customHeight="1" x14ac:dyDescent="0.25">
      <c r="A875" s="25"/>
      <c r="B875" s="25"/>
      <c r="C875" s="25"/>
      <c r="D875" s="25"/>
      <c r="E875" s="25"/>
      <c r="F875" s="25"/>
      <c r="G875" s="25"/>
      <c r="H875" s="25"/>
      <c r="I875" s="25"/>
      <c r="J875" s="25"/>
      <c r="K875" s="25"/>
      <c r="L875" s="25"/>
      <c r="M875" s="25"/>
      <c r="N875" s="25"/>
      <c r="O875" s="25"/>
      <c r="P875" s="25"/>
      <c r="Q875" s="25"/>
      <c r="R875" s="25"/>
      <c r="S875" s="25"/>
      <c r="T875" s="25"/>
      <c r="U875" s="25"/>
      <c r="V875" s="25"/>
      <c r="W875" s="25"/>
      <c r="X875" s="25"/>
      <c r="Y875" s="25"/>
      <c r="Z875" s="25"/>
    </row>
    <row r="876" spans="1:26" ht="15.75" customHeight="1" x14ac:dyDescent="0.25">
      <c r="A876" s="25"/>
      <c r="B876" s="25"/>
      <c r="C876" s="25"/>
      <c r="D876" s="25"/>
      <c r="E876" s="25"/>
      <c r="F876" s="25"/>
      <c r="G876" s="25"/>
      <c r="H876" s="25"/>
      <c r="I876" s="25"/>
      <c r="J876" s="25"/>
      <c r="K876" s="25"/>
      <c r="L876" s="25"/>
      <c r="M876" s="25"/>
      <c r="N876" s="25"/>
      <c r="O876" s="25"/>
      <c r="P876" s="25"/>
      <c r="Q876" s="25"/>
      <c r="R876" s="25"/>
      <c r="S876" s="25"/>
      <c r="T876" s="25"/>
      <c r="U876" s="25"/>
      <c r="V876" s="25"/>
      <c r="W876" s="25"/>
      <c r="X876" s="25"/>
      <c r="Y876" s="25"/>
      <c r="Z876" s="25"/>
    </row>
    <row r="877" spans="1:26" ht="15.75" customHeight="1" x14ac:dyDescent="0.25">
      <c r="A877" s="25"/>
      <c r="B877" s="25"/>
      <c r="C877" s="25"/>
      <c r="D877" s="25"/>
      <c r="E877" s="25"/>
      <c r="F877" s="25"/>
      <c r="G877" s="25"/>
      <c r="H877" s="25"/>
      <c r="I877" s="25"/>
      <c r="J877" s="25"/>
      <c r="K877" s="25"/>
      <c r="L877" s="25"/>
      <c r="M877" s="25"/>
      <c r="N877" s="25"/>
      <c r="O877" s="25"/>
      <c r="P877" s="25"/>
      <c r="Q877" s="25"/>
      <c r="R877" s="25"/>
      <c r="S877" s="25"/>
      <c r="T877" s="25"/>
      <c r="U877" s="25"/>
      <c r="V877" s="25"/>
      <c r="W877" s="25"/>
      <c r="X877" s="25"/>
      <c r="Y877" s="25"/>
      <c r="Z877" s="25"/>
    </row>
    <row r="878" spans="1:26" ht="15.75" customHeight="1" x14ac:dyDescent="0.25">
      <c r="A878" s="25"/>
      <c r="B878" s="25"/>
      <c r="C878" s="25"/>
      <c r="D878" s="25"/>
      <c r="E878" s="25"/>
      <c r="F878" s="25"/>
      <c r="G878" s="25"/>
      <c r="H878" s="25"/>
      <c r="I878" s="25"/>
      <c r="J878" s="25"/>
      <c r="K878" s="25"/>
      <c r="L878" s="25"/>
      <c r="M878" s="25"/>
      <c r="N878" s="25"/>
      <c r="O878" s="25"/>
      <c r="P878" s="25"/>
      <c r="Q878" s="25"/>
      <c r="R878" s="25"/>
      <c r="S878" s="25"/>
      <c r="T878" s="25"/>
      <c r="U878" s="25"/>
      <c r="V878" s="25"/>
      <c r="W878" s="25"/>
      <c r="X878" s="25"/>
      <c r="Y878" s="25"/>
      <c r="Z878" s="25"/>
    </row>
    <row r="879" spans="1:26" ht="15.75" customHeight="1" x14ac:dyDescent="0.25">
      <c r="A879" s="25"/>
      <c r="B879" s="25"/>
      <c r="C879" s="25"/>
      <c r="D879" s="25"/>
      <c r="E879" s="25"/>
      <c r="F879" s="25"/>
      <c r="G879" s="25"/>
      <c r="H879" s="25"/>
      <c r="I879" s="25"/>
      <c r="J879" s="25"/>
      <c r="K879" s="25"/>
      <c r="L879" s="25"/>
      <c r="M879" s="25"/>
      <c r="N879" s="25"/>
      <c r="O879" s="25"/>
      <c r="P879" s="25"/>
      <c r="Q879" s="25"/>
      <c r="R879" s="25"/>
      <c r="S879" s="25"/>
      <c r="T879" s="25"/>
      <c r="U879" s="25"/>
      <c r="V879" s="25"/>
      <c r="W879" s="25"/>
      <c r="X879" s="25"/>
      <c r="Y879" s="25"/>
      <c r="Z879" s="25"/>
    </row>
    <row r="880" spans="1:26" ht="15.75" customHeight="1" x14ac:dyDescent="0.25">
      <c r="A880" s="25"/>
      <c r="B880" s="25"/>
      <c r="C880" s="25"/>
      <c r="D880" s="25"/>
      <c r="E880" s="25"/>
      <c r="F880" s="25"/>
      <c r="G880" s="25"/>
      <c r="H880" s="25"/>
      <c r="I880" s="25"/>
      <c r="J880" s="25"/>
      <c r="K880" s="25"/>
      <c r="L880" s="25"/>
      <c r="M880" s="25"/>
      <c r="N880" s="25"/>
      <c r="O880" s="25"/>
      <c r="P880" s="25"/>
      <c r="Q880" s="25"/>
      <c r="R880" s="25"/>
      <c r="S880" s="25"/>
      <c r="T880" s="25"/>
      <c r="U880" s="25"/>
      <c r="V880" s="25"/>
      <c r="W880" s="25"/>
      <c r="X880" s="25"/>
      <c r="Y880" s="25"/>
      <c r="Z880" s="25"/>
    </row>
    <row r="881" spans="1:26" ht="15.75" customHeight="1" x14ac:dyDescent="0.25">
      <c r="A881" s="25"/>
      <c r="B881" s="25"/>
      <c r="C881" s="25"/>
      <c r="D881" s="25"/>
      <c r="E881" s="25"/>
      <c r="F881" s="25"/>
      <c r="G881" s="25"/>
      <c r="H881" s="25"/>
      <c r="I881" s="25"/>
      <c r="J881" s="25"/>
      <c r="K881" s="25"/>
      <c r="L881" s="25"/>
      <c r="M881" s="25"/>
      <c r="N881" s="25"/>
      <c r="O881" s="25"/>
      <c r="P881" s="25"/>
      <c r="Q881" s="25"/>
      <c r="R881" s="25"/>
      <c r="S881" s="25"/>
      <c r="T881" s="25"/>
      <c r="U881" s="25"/>
      <c r="V881" s="25"/>
      <c r="W881" s="25"/>
      <c r="X881" s="25"/>
      <c r="Y881" s="25"/>
      <c r="Z881" s="25"/>
    </row>
    <row r="882" spans="1:26" ht="15.75" customHeight="1" x14ac:dyDescent="0.25">
      <c r="A882" s="25"/>
      <c r="B882" s="25"/>
      <c r="C882" s="25"/>
      <c r="D882" s="25"/>
      <c r="E882" s="25"/>
      <c r="F882" s="25"/>
      <c r="G882" s="25"/>
      <c r="H882" s="25"/>
      <c r="I882" s="25"/>
      <c r="J882" s="25"/>
      <c r="K882" s="25"/>
      <c r="L882" s="25"/>
      <c r="M882" s="25"/>
      <c r="N882" s="25"/>
      <c r="O882" s="25"/>
      <c r="P882" s="25"/>
      <c r="Q882" s="25"/>
      <c r="R882" s="25"/>
      <c r="S882" s="25"/>
      <c r="T882" s="25"/>
      <c r="U882" s="25"/>
      <c r="V882" s="25"/>
      <c r="W882" s="25"/>
      <c r="X882" s="25"/>
      <c r="Y882" s="25"/>
      <c r="Z882" s="25"/>
    </row>
    <row r="883" spans="1:26" ht="15.75" customHeight="1" x14ac:dyDescent="0.25">
      <c r="A883" s="25"/>
      <c r="B883" s="25"/>
      <c r="C883" s="25"/>
      <c r="D883" s="25"/>
      <c r="E883" s="25"/>
      <c r="F883" s="25"/>
      <c r="G883" s="25"/>
      <c r="H883" s="25"/>
      <c r="I883" s="25"/>
      <c r="J883" s="25"/>
      <c r="K883" s="25"/>
      <c r="L883" s="25"/>
      <c r="M883" s="25"/>
      <c r="N883" s="25"/>
      <c r="O883" s="25"/>
      <c r="P883" s="25"/>
      <c r="Q883" s="25"/>
      <c r="R883" s="25"/>
      <c r="S883" s="25"/>
      <c r="T883" s="25"/>
      <c r="U883" s="25"/>
      <c r="V883" s="25"/>
      <c r="W883" s="25"/>
      <c r="X883" s="25"/>
      <c r="Y883" s="25"/>
      <c r="Z883" s="25"/>
    </row>
    <row r="884" spans="1:26" ht="15.75" customHeight="1" x14ac:dyDescent="0.25">
      <c r="A884" s="25"/>
      <c r="B884" s="25"/>
      <c r="C884" s="25"/>
      <c r="D884" s="25"/>
      <c r="E884" s="25"/>
      <c r="F884" s="25"/>
      <c r="G884" s="25"/>
      <c r="H884" s="25"/>
      <c r="I884" s="25"/>
      <c r="J884" s="25"/>
      <c r="K884" s="25"/>
      <c r="L884" s="25"/>
      <c r="M884" s="25"/>
      <c r="N884" s="25"/>
      <c r="O884" s="25"/>
      <c r="P884" s="25"/>
      <c r="Q884" s="25"/>
      <c r="R884" s="25"/>
      <c r="S884" s="25"/>
      <c r="T884" s="25"/>
      <c r="U884" s="25"/>
      <c r="V884" s="25"/>
      <c r="W884" s="25"/>
      <c r="X884" s="25"/>
      <c r="Y884" s="25"/>
      <c r="Z884" s="25"/>
    </row>
    <row r="885" spans="1:26" ht="15.75" customHeight="1" x14ac:dyDescent="0.25">
      <c r="A885" s="25"/>
      <c r="B885" s="25"/>
      <c r="C885" s="25"/>
      <c r="D885" s="25"/>
      <c r="E885" s="25"/>
      <c r="F885" s="25"/>
      <c r="G885" s="25"/>
      <c r="H885" s="25"/>
      <c r="I885" s="25"/>
      <c r="J885" s="25"/>
      <c r="K885" s="25"/>
      <c r="L885" s="25"/>
      <c r="M885" s="25"/>
      <c r="N885" s="25"/>
      <c r="O885" s="25"/>
      <c r="P885" s="25"/>
      <c r="Q885" s="25"/>
      <c r="R885" s="25"/>
      <c r="S885" s="25"/>
      <c r="T885" s="25"/>
      <c r="U885" s="25"/>
      <c r="V885" s="25"/>
      <c r="W885" s="25"/>
      <c r="X885" s="25"/>
      <c r="Y885" s="25"/>
      <c r="Z885" s="25"/>
    </row>
    <row r="886" spans="1:26" ht="15.75" customHeight="1" x14ac:dyDescent="0.25">
      <c r="A886" s="25"/>
      <c r="B886" s="25"/>
      <c r="C886" s="25"/>
      <c r="D886" s="25"/>
      <c r="E886" s="25"/>
      <c r="F886" s="25"/>
      <c r="G886" s="25"/>
      <c r="H886" s="25"/>
      <c r="I886" s="25"/>
      <c r="J886" s="25"/>
      <c r="K886" s="25"/>
      <c r="L886" s="25"/>
      <c r="M886" s="25"/>
      <c r="N886" s="25"/>
      <c r="O886" s="25"/>
      <c r="P886" s="25"/>
      <c r="Q886" s="25"/>
      <c r="R886" s="25"/>
      <c r="S886" s="25"/>
      <c r="T886" s="25"/>
      <c r="U886" s="25"/>
      <c r="V886" s="25"/>
      <c r="W886" s="25"/>
      <c r="X886" s="25"/>
      <c r="Y886" s="25"/>
      <c r="Z886" s="25"/>
    </row>
    <row r="887" spans="1:26" ht="15.75" customHeight="1" x14ac:dyDescent="0.25">
      <c r="A887" s="25"/>
      <c r="B887" s="25"/>
      <c r="C887" s="25"/>
      <c r="D887" s="25"/>
      <c r="E887" s="25"/>
      <c r="F887" s="25"/>
      <c r="G887" s="25"/>
      <c r="H887" s="25"/>
      <c r="I887" s="25"/>
      <c r="J887" s="25"/>
      <c r="K887" s="25"/>
      <c r="L887" s="25"/>
      <c r="M887" s="25"/>
      <c r="N887" s="25"/>
      <c r="O887" s="25"/>
      <c r="P887" s="25"/>
      <c r="Q887" s="25"/>
      <c r="R887" s="25"/>
      <c r="S887" s="25"/>
      <c r="T887" s="25"/>
      <c r="U887" s="25"/>
      <c r="V887" s="25"/>
      <c r="W887" s="25"/>
      <c r="X887" s="25"/>
      <c r="Y887" s="25"/>
      <c r="Z887" s="25"/>
    </row>
    <row r="888" spans="1:26" ht="15.75" customHeight="1" x14ac:dyDescent="0.25">
      <c r="A888" s="25"/>
      <c r="B888" s="25"/>
      <c r="C888" s="25"/>
      <c r="D888" s="25"/>
      <c r="E888" s="25"/>
      <c r="F888" s="25"/>
      <c r="G888" s="25"/>
      <c r="H888" s="25"/>
      <c r="I888" s="25"/>
      <c r="J888" s="25"/>
      <c r="K888" s="25"/>
      <c r="L888" s="25"/>
      <c r="M888" s="25"/>
      <c r="N888" s="25"/>
      <c r="O888" s="25"/>
      <c r="P888" s="25"/>
      <c r="Q888" s="25"/>
      <c r="R888" s="25"/>
      <c r="S888" s="25"/>
      <c r="T888" s="25"/>
      <c r="U888" s="25"/>
      <c r="V888" s="25"/>
      <c r="W888" s="25"/>
      <c r="X888" s="25"/>
      <c r="Y888" s="25"/>
      <c r="Z888" s="25"/>
    </row>
    <row r="889" spans="1:26" ht="15.75" customHeight="1" x14ac:dyDescent="0.25">
      <c r="A889" s="25"/>
      <c r="B889" s="25"/>
      <c r="C889" s="25"/>
      <c r="D889" s="25"/>
      <c r="E889" s="25"/>
      <c r="F889" s="25"/>
      <c r="G889" s="25"/>
      <c r="H889" s="25"/>
      <c r="I889" s="25"/>
      <c r="J889" s="25"/>
      <c r="K889" s="25"/>
      <c r="L889" s="25"/>
      <c r="M889" s="25"/>
      <c r="N889" s="25"/>
      <c r="O889" s="25"/>
      <c r="P889" s="25"/>
      <c r="Q889" s="25"/>
      <c r="R889" s="25"/>
      <c r="S889" s="25"/>
      <c r="T889" s="25"/>
      <c r="U889" s="25"/>
      <c r="V889" s="25"/>
      <c r="W889" s="25"/>
      <c r="X889" s="25"/>
      <c r="Y889" s="25"/>
      <c r="Z889" s="25"/>
    </row>
    <row r="890" spans="1:26" ht="15.75" customHeight="1" x14ac:dyDescent="0.25">
      <c r="A890" s="25"/>
      <c r="B890" s="25"/>
      <c r="C890" s="25"/>
      <c r="D890" s="25"/>
      <c r="E890" s="25"/>
      <c r="F890" s="25"/>
      <c r="G890" s="25"/>
      <c r="H890" s="25"/>
      <c r="I890" s="25"/>
      <c r="J890" s="25"/>
      <c r="K890" s="25"/>
      <c r="L890" s="25"/>
      <c r="M890" s="25"/>
      <c r="N890" s="25"/>
      <c r="O890" s="25"/>
      <c r="P890" s="25"/>
      <c r="Q890" s="25"/>
      <c r="R890" s="25"/>
      <c r="S890" s="25"/>
      <c r="T890" s="25"/>
      <c r="U890" s="25"/>
      <c r="V890" s="25"/>
      <c r="W890" s="25"/>
      <c r="X890" s="25"/>
      <c r="Y890" s="25"/>
      <c r="Z890" s="25"/>
    </row>
    <row r="891" spans="1:26" ht="15.75" customHeight="1" x14ac:dyDescent="0.25">
      <c r="A891" s="25"/>
      <c r="B891" s="25"/>
      <c r="C891" s="25"/>
      <c r="D891" s="25"/>
      <c r="E891" s="25"/>
      <c r="F891" s="25"/>
      <c r="G891" s="25"/>
      <c r="H891" s="25"/>
      <c r="I891" s="25"/>
      <c r="J891" s="25"/>
      <c r="K891" s="25"/>
      <c r="L891" s="25"/>
      <c r="M891" s="25"/>
      <c r="N891" s="25"/>
      <c r="O891" s="25"/>
      <c r="P891" s="25"/>
      <c r="Q891" s="25"/>
      <c r="R891" s="25"/>
      <c r="S891" s="25"/>
      <c r="T891" s="25"/>
      <c r="U891" s="25"/>
      <c r="V891" s="25"/>
      <c r="W891" s="25"/>
      <c r="X891" s="25"/>
      <c r="Y891" s="25"/>
      <c r="Z891" s="25"/>
    </row>
    <row r="892" spans="1:26" ht="15.75" customHeight="1" x14ac:dyDescent="0.25">
      <c r="A892" s="25"/>
      <c r="B892" s="25"/>
      <c r="C892" s="25"/>
      <c r="D892" s="25"/>
      <c r="E892" s="25"/>
      <c r="F892" s="25"/>
      <c r="G892" s="25"/>
      <c r="H892" s="25"/>
      <c r="I892" s="25"/>
      <c r="J892" s="25"/>
      <c r="K892" s="25"/>
      <c r="L892" s="25"/>
      <c r="M892" s="25"/>
      <c r="N892" s="25"/>
      <c r="O892" s="25"/>
      <c r="P892" s="25"/>
      <c r="Q892" s="25"/>
      <c r="R892" s="25"/>
      <c r="S892" s="25"/>
      <c r="T892" s="25"/>
      <c r="U892" s="25"/>
      <c r="V892" s="25"/>
      <c r="W892" s="25"/>
      <c r="X892" s="25"/>
      <c r="Y892" s="25"/>
      <c r="Z892" s="25"/>
    </row>
    <row r="893" spans="1:26" ht="15.75" customHeight="1" x14ac:dyDescent="0.25">
      <c r="A893" s="25"/>
      <c r="B893" s="25"/>
      <c r="C893" s="25"/>
      <c r="D893" s="25"/>
      <c r="E893" s="25"/>
      <c r="F893" s="25"/>
      <c r="G893" s="25"/>
      <c r="H893" s="25"/>
      <c r="I893" s="25"/>
      <c r="J893" s="25"/>
      <c r="K893" s="25"/>
      <c r="L893" s="25"/>
      <c r="M893" s="25"/>
      <c r="N893" s="25"/>
      <c r="O893" s="25"/>
      <c r="P893" s="25"/>
      <c r="Q893" s="25"/>
      <c r="R893" s="25"/>
      <c r="S893" s="25"/>
      <c r="T893" s="25"/>
      <c r="U893" s="25"/>
      <c r="V893" s="25"/>
      <c r="W893" s="25"/>
      <c r="X893" s="25"/>
      <c r="Y893" s="25"/>
      <c r="Z893" s="25"/>
    </row>
    <row r="894" spans="1:26" ht="15.75" customHeight="1" x14ac:dyDescent="0.25">
      <c r="A894" s="25"/>
      <c r="B894" s="25"/>
      <c r="C894" s="25"/>
      <c r="D894" s="25"/>
      <c r="E894" s="25"/>
      <c r="F894" s="25"/>
      <c r="G894" s="25"/>
      <c r="H894" s="25"/>
      <c r="I894" s="25"/>
      <c r="J894" s="25"/>
      <c r="K894" s="25"/>
      <c r="L894" s="25"/>
      <c r="M894" s="25"/>
      <c r="N894" s="25"/>
      <c r="O894" s="25"/>
      <c r="P894" s="25"/>
      <c r="Q894" s="25"/>
      <c r="R894" s="25"/>
      <c r="S894" s="25"/>
      <c r="T894" s="25"/>
      <c r="U894" s="25"/>
      <c r="V894" s="25"/>
      <c r="W894" s="25"/>
      <c r="X894" s="25"/>
      <c r="Y894" s="25"/>
      <c r="Z894" s="25"/>
    </row>
    <row r="895" spans="1:26" ht="15.75" customHeight="1" x14ac:dyDescent="0.25">
      <c r="A895" s="25"/>
      <c r="B895" s="25"/>
      <c r="C895" s="25"/>
      <c r="D895" s="25"/>
      <c r="E895" s="25"/>
      <c r="F895" s="25"/>
      <c r="G895" s="25"/>
      <c r="H895" s="25"/>
      <c r="I895" s="25"/>
      <c r="J895" s="25"/>
      <c r="K895" s="25"/>
      <c r="L895" s="25"/>
      <c r="M895" s="25"/>
      <c r="N895" s="25"/>
      <c r="O895" s="25"/>
      <c r="P895" s="25"/>
      <c r="Q895" s="25"/>
      <c r="R895" s="25"/>
      <c r="S895" s="25"/>
      <c r="T895" s="25"/>
      <c r="U895" s="25"/>
      <c r="V895" s="25"/>
      <c r="W895" s="25"/>
      <c r="X895" s="25"/>
      <c r="Y895" s="25"/>
      <c r="Z895" s="25"/>
    </row>
    <row r="896" spans="1:26" ht="15.75" customHeight="1" x14ac:dyDescent="0.25">
      <c r="A896" s="25"/>
      <c r="B896" s="25"/>
      <c r="C896" s="25"/>
      <c r="D896" s="25"/>
      <c r="E896" s="25"/>
      <c r="F896" s="25"/>
      <c r="G896" s="25"/>
      <c r="H896" s="25"/>
      <c r="I896" s="25"/>
      <c r="J896" s="25"/>
      <c r="K896" s="25"/>
      <c r="L896" s="25"/>
      <c r="M896" s="25"/>
      <c r="N896" s="25"/>
      <c r="O896" s="25"/>
      <c r="P896" s="25"/>
      <c r="Q896" s="25"/>
      <c r="R896" s="25"/>
      <c r="S896" s="25"/>
      <c r="T896" s="25"/>
      <c r="U896" s="25"/>
      <c r="V896" s="25"/>
      <c r="W896" s="25"/>
      <c r="X896" s="25"/>
      <c r="Y896" s="25"/>
      <c r="Z896" s="25"/>
    </row>
    <row r="897" spans="1:26" ht="15.75" customHeight="1" x14ac:dyDescent="0.25">
      <c r="A897" s="25"/>
      <c r="B897" s="25"/>
      <c r="C897" s="25"/>
      <c r="D897" s="25"/>
      <c r="E897" s="25"/>
      <c r="F897" s="25"/>
      <c r="G897" s="25"/>
      <c r="H897" s="25"/>
      <c r="I897" s="25"/>
      <c r="J897" s="25"/>
      <c r="K897" s="25"/>
      <c r="L897" s="25"/>
      <c r="M897" s="25"/>
      <c r="N897" s="25"/>
      <c r="O897" s="25"/>
      <c r="P897" s="25"/>
      <c r="Q897" s="25"/>
      <c r="R897" s="25"/>
      <c r="S897" s="25"/>
      <c r="T897" s="25"/>
      <c r="U897" s="25"/>
      <c r="V897" s="25"/>
      <c r="W897" s="25"/>
      <c r="X897" s="25"/>
      <c r="Y897" s="25"/>
      <c r="Z897" s="25"/>
    </row>
    <row r="898" spans="1:26" ht="15.75" customHeight="1" x14ac:dyDescent="0.25">
      <c r="A898" s="25"/>
      <c r="B898" s="25"/>
      <c r="C898" s="25"/>
      <c r="D898" s="25"/>
      <c r="E898" s="25"/>
      <c r="F898" s="25"/>
      <c r="G898" s="25"/>
      <c r="H898" s="25"/>
      <c r="I898" s="25"/>
      <c r="J898" s="25"/>
      <c r="K898" s="25"/>
      <c r="L898" s="25"/>
      <c r="M898" s="25"/>
      <c r="N898" s="25"/>
      <c r="O898" s="25"/>
      <c r="P898" s="25"/>
      <c r="Q898" s="25"/>
      <c r="R898" s="25"/>
      <c r="S898" s="25"/>
      <c r="T898" s="25"/>
      <c r="U898" s="25"/>
      <c r="V898" s="25"/>
      <c r="W898" s="25"/>
      <c r="X898" s="25"/>
      <c r="Y898" s="25"/>
      <c r="Z898" s="25"/>
    </row>
    <row r="899" spans="1:26" ht="15.75" customHeight="1" x14ac:dyDescent="0.25">
      <c r="A899" s="25"/>
      <c r="B899" s="25"/>
      <c r="C899" s="25"/>
      <c r="D899" s="25"/>
      <c r="E899" s="25"/>
      <c r="F899" s="25"/>
      <c r="G899" s="25"/>
      <c r="H899" s="25"/>
      <c r="I899" s="25"/>
      <c r="J899" s="25"/>
      <c r="K899" s="25"/>
      <c r="L899" s="25"/>
      <c r="M899" s="25"/>
      <c r="N899" s="25"/>
      <c r="O899" s="25"/>
      <c r="P899" s="25"/>
      <c r="Q899" s="25"/>
      <c r="R899" s="25"/>
      <c r="S899" s="25"/>
      <c r="T899" s="25"/>
      <c r="U899" s="25"/>
      <c r="V899" s="25"/>
      <c r="W899" s="25"/>
      <c r="X899" s="25"/>
      <c r="Y899" s="25"/>
      <c r="Z899" s="25"/>
    </row>
    <row r="900" spans="1:26" ht="15.75" customHeight="1" x14ac:dyDescent="0.25">
      <c r="A900" s="25"/>
      <c r="B900" s="25"/>
      <c r="C900" s="25"/>
      <c r="D900" s="25"/>
      <c r="E900" s="25"/>
      <c r="F900" s="25"/>
      <c r="G900" s="25"/>
      <c r="H900" s="25"/>
      <c r="I900" s="25"/>
      <c r="J900" s="25"/>
      <c r="K900" s="25"/>
      <c r="L900" s="25"/>
      <c r="M900" s="25"/>
      <c r="N900" s="25"/>
      <c r="O900" s="25"/>
      <c r="P900" s="25"/>
      <c r="Q900" s="25"/>
      <c r="R900" s="25"/>
      <c r="S900" s="25"/>
      <c r="T900" s="25"/>
      <c r="U900" s="25"/>
      <c r="V900" s="25"/>
      <c r="W900" s="25"/>
      <c r="X900" s="25"/>
      <c r="Y900" s="25"/>
      <c r="Z900" s="25"/>
    </row>
    <row r="901" spans="1:26" ht="15.75" customHeight="1" x14ac:dyDescent="0.25">
      <c r="A901" s="25"/>
      <c r="B901" s="25"/>
      <c r="C901" s="25"/>
      <c r="D901" s="25"/>
      <c r="E901" s="25"/>
      <c r="F901" s="25"/>
      <c r="G901" s="25"/>
      <c r="H901" s="25"/>
      <c r="I901" s="25"/>
      <c r="J901" s="25"/>
      <c r="K901" s="25"/>
      <c r="L901" s="25"/>
      <c r="M901" s="25"/>
      <c r="N901" s="25"/>
      <c r="O901" s="25"/>
      <c r="P901" s="25"/>
      <c r="Q901" s="25"/>
      <c r="R901" s="25"/>
      <c r="S901" s="25"/>
      <c r="T901" s="25"/>
      <c r="U901" s="25"/>
      <c r="V901" s="25"/>
      <c r="W901" s="25"/>
      <c r="X901" s="25"/>
      <c r="Y901" s="25"/>
      <c r="Z901" s="25"/>
    </row>
    <row r="902" spans="1:26" ht="15.75" customHeight="1" x14ac:dyDescent="0.25">
      <c r="A902" s="25"/>
      <c r="B902" s="25"/>
      <c r="C902" s="25"/>
      <c r="D902" s="25"/>
      <c r="E902" s="25"/>
      <c r="F902" s="25"/>
      <c r="G902" s="25"/>
      <c r="H902" s="25"/>
      <c r="I902" s="25"/>
      <c r="J902" s="25"/>
      <c r="K902" s="25"/>
      <c r="L902" s="25"/>
      <c r="M902" s="25"/>
      <c r="N902" s="25"/>
      <c r="O902" s="25"/>
      <c r="P902" s="25"/>
      <c r="Q902" s="25"/>
      <c r="R902" s="25"/>
      <c r="S902" s="25"/>
      <c r="T902" s="25"/>
      <c r="U902" s="25"/>
      <c r="V902" s="25"/>
      <c r="W902" s="25"/>
      <c r="X902" s="25"/>
      <c r="Y902" s="25"/>
      <c r="Z902" s="25"/>
    </row>
    <row r="903" spans="1:26" ht="15.75" customHeight="1" x14ac:dyDescent="0.25">
      <c r="A903" s="25"/>
      <c r="B903" s="25"/>
      <c r="C903" s="25"/>
      <c r="D903" s="25"/>
      <c r="E903" s="25"/>
      <c r="F903" s="25"/>
      <c r="G903" s="25"/>
      <c r="H903" s="25"/>
      <c r="I903" s="25"/>
      <c r="J903" s="25"/>
      <c r="K903" s="25"/>
      <c r="L903" s="25"/>
      <c r="M903" s="25"/>
      <c r="N903" s="25"/>
      <c r="O903" s="25"/>
      <c r="P903" s="25"/>
      <c r="Q903" s="25"/>
      <c r="R903" s="25"/>
      <c r="S903" s="25"/>
      <c r="T903" s="25"/>
      <c r="U903" s="25"/>
      <c r="V903" s="25"/>
      <c r="W903" s="25"/>
      <c r="X903" s="25"/>
      <c r="Y903" s="25"/>
      <c r="Z903" s="25"/>
    </row>
    <row r="904" spans="1:26" ht="15.75" customHeight="1" x14ac:dyDescent="0.25">
      <c r="A904" s="25"/>
      <c r="B904" s="25"/>
      <c r="C904" s="25"/>
      <c r="D904" s="25"/>
      <c r="E904" s="25"/>
      <c r="F904" s="25"/>
      <c r="G904" s="25"/>
      <c r="H904" s="25"/>
      <c r="I904" s="25"/>
      <c r="J904" s="25"/>
      <c r="K904" s="25"/>
      <c r="L904" s="25"/>
      <c r="M904" s="25"/>
      <c r="N904" s="25"/>
      <c r="O904" s="25"/>
      <c r="P904" s="25"/>
      <c r="Q904" s="25"/>
      <c r="R904" s="25"/>
      <c r="S904" s="25"/>
      <c r="T904" s="25"/>
      <c r="U904" s="25"/>
      <c r="V904" s="25"/>
      <c r="W904" s="25"/>
      <c r="X904" s="25"/>
      <c r="Y904" s="25"/>
      <c r="Z904" s="25"/>
    </row>
    <row r="905" spans="1:26" ht="15.75" customHeight="1" x14ac:dyDescent="0.25">
      <c r="A905" s="25"/>
      <c r="B905" s="25"/>
      <c r="C905" s="25"/>
      <c r="D905" s="25"/>
      <c r="E905" s="25"/>
      <c r="F905" s="25"/>
      <c r="G905" s="25"/>
      <c r="H905" s="25"/>
      <c r="I905" s="25"/>
      <c r="J905" s="25"/>
      <c r="K905" s="25"/>
      <c r="L905" s="25"/>
      <c r="M905" s="25"/>
      <c r="N905" s="25"/>
      <c r="O905" s="25"/>
      <c r="P905" s="25"/>
      <c r="Q905" s="25"/>
      <c r="R905" s="25"/>
      <c r="S905" s="25"/>
      <c r="T905" s="25"/>
      <c r="U905" s="25"/>
      <c r="V905" s="25"/>
      <c r="W905" s="25"/>
      <c r="X905" s="25"/>
      <c r="Y905" s="25"/>
      <c r="Z905" s="25"/>
    </row>
    <row r="906" spans="1:26" ht="15.75" customHeight="1" x14ac:dyDescent="0.25">
      <c r="A906" s="25"/>
      <c r="B906" s="25"/>
      <c r="C906" s="25"/>
      <c r="D906" s="25"/>
      <c r="E906" s="25"/>
      <c r="F906" s="25"/>
      <c r="G906" s="25"/>
      <c r="H906" s="25"/>
      <c r="I906" s="25"/>
      <c r="J906" s="25"/>
      <c r="K906" s="25"/>
      <c r="L906" s="25"/>
      <c r="M906" s="25"/>
      <c r="N906" s="25"/>
      <c r="O906" s="25"/>
      <c r="P906" s="25"/>
      <c r="Q906" s="25"/>
      <c r="R906" s="25"/>
      <c r="S906" s="25"/>
      <c r="T906" s="25"/>
      <c r="U906" s="25"/>
      <c r="V906" s="25"/>
      <c r="W906" s="25"/>
      <c r="X906" s="25"/>
      <c r="Y906" s="25"/>
      <c r="Z906" s="25"/>
    </row>
    <row r="907" spans="1:26" ht="15.75" customHeight="1" x14ac:dyDescent="0.25">
      <c r="A907" s="25"/>
      <c r="B907" s="25"/>
      <c r="C907" s="25"/>
      <c r="D907" s="25"/>
      <c r="E907" s="25"/>
      <c r="F907" s="25"/>
      <c r="G907" s="25"/>
      <c r="H907" s="25"/>
      <c r="I907" s="25"/>
      <c r="J907" s="25"/>
      <c r="K907" s="25"/>
      <c r="L907" s="25"/>
      <c r="M907" s="25"/>
      <c r="N907" s="25"/>
      <c r="O907" s="25"/>
      <c r="P907" s="25"/>
      <c r="Q907" s="25"/>
      <c r="R907" s="25"/>
      <c r="S907" s="25"/>
      <c r="T907" s="25"/>
      <c r="U907" s="25"/>
      <c r="V907" s="25"/>
      <c r="W907" s="25"/>
      <c r="X907" s="25"/>
      <c r="Y907" s="25"/>
      <c r="Z907" s="25"/>
    </row>
    <row r="908" spans="1:26" ht="15.75" customHeight="1" x14ac:dyDescent="0.25">
      <c r="A908" s="25"/>
      <c r="B908" s="25"/>
      <c r="C908" s="25"/>
      <c r="D908" s="25"/>
      <c r="E908" s="25"/>
      <c r="F908" s="25"/>
      <c r="G908" s="25"/>
      <c r="H908" s="25"/>
      <c r="I908" s="25"/>
      <c r="J908" s="25"/>
      <c r="K908" s="25"/>
      <c r="L908" s="25"/>
      <c r="M908" s="25"/>
      <c r="N908" s="25"/>
      <c r="O908" s="25"/>
      <c r="P908" s="25"/>
      <c r="Q908" s="25"/>
      <c r="R908" s="25"/>
      <c r="S908" s="25"/>
      <c r="T908" s="25"/>
      <c r="U908" s="25"/>
      <c r="V908" s="25"/>
      <c r="W908" s="25"/>
      <c r="X908" s="25"/>
      <c r="Y908" s="25"/>
      <c r="Z908" s="25"/>
    </row>
    <row r="909" spans="1:26" ht="15.75" customHeight="1" x14ac:dyDescent="0.25">
      <c r="A909" s="25"/>
      <c r="B909" s="25"/>
      <c r="C909" s="25"/>
      <c r="D909" s="25"/>
      <c r="E909" s="25"/>
      <c r="F909" s="25"/>
      <c r="G909" s="25"/>
      <c r="H909" s="25"/>
      <c r="I909" s="25"/>
      <c r="J909" s="25"/>
      <c r="K909" s="25"/>
      <c r="L909" s="25"/>
      <c r="M909" s="25"/>
      <c r="N909" s="25"/>
      <c r="O909" s="25"/>
      <c r="P909" s="25"/>
      <c r="Q909" s="25"/>
      <c r="R909" s="25"/>
      <c r="S909" s="25"/>
      <c r="T909" s="25"/>
      <c r="U909" s="25"/>
      <c r="V909" s="25"/>
      <c r="W909" s="25"/>
      <c r="X909" s="25"/>
      <c r="Y909" s="25"/>
      <c r="Z909" s="25"/>
    </row>
    <row r="910" spans="1:26" ht="15.75" customHeight="1" x14ac:dyDescent="0.25">
      <c r="A910" s="25"/>
      <c r="B910" s="25"/>
      <c r="C910" s="25"/>
      <c r="D910" s="25"/>
      <c r="E910" s="25"/>
      <c r="F910" s="25"/>
      <c r="G910" s="25"/>
      <c r="H910" s="25"/>
      <c r="I910" s="25"/>
      <c r="J910" s="25"/>
      <c r="K910" s="25"/>
      <c r="L910" s="25"/>
      <c r="M910" s="25"/>
      <c r="N910" s="25"/>
      <c r="O910" s="25"/>
      <c r="P910" s="25"/>
      <c r="Q910" s="25"/>
      <c r="R910" s="25"/>
      <c r="S910" s="25"/>
      <c r="T910" s="25"/>
      <c r="U910" s="25"/>
      <c r="V910" s="25"/>
      <c r="W910" s="25"/>
      <c r="X910" s="25"/>
      <c r="Y910" s="25"/>
      <c r="Z910" s="25"/>
    </row>
    <row r="911" spans="1:26" ht="15.75" customHeight="1" x14ac:dyDescent="0.25">
      <c r="A911" s="25"/>
      <c r="B911" s="25"/>
      <c r="C911" s="25"/>
      <c r="D911" s="25"/>
      <c r="E911" s="25"/>
      <c r="F911" s="25"/>
      <c r="G911" s="25"/>
      <c r="H911" s="25"/>
      <c r="I911" s="25"/>
      <c r="J911" s="25"/>
      <c r="K911" s="25"/>
      <c r="L911" s="25"/>
      <c r="M911" s="25"/>
      <c r="N911" s="25"/>
      <c r="O911" s="25"/>
      <c r="P911" s="25"/>
      <c r="Q911" s="25"/>
      <c r="R911" s="25"/>
      <c r="S911" s="25"/>
      <c r="T911" s="25"/>
      <c r="U911" s="25"/>
      <c r="V911" s="25"/>
      <c r="W911" s="25"/>
      <c r="X911" s="25"/>
      <c r="Y911" s="25"/>
      <c r="Z911" s="25"/>
    </row>
    <row r="912" spans="1:26" ht="15.75" customHeight="1" x14ac:dyDescent="0.25">
      <c r="A912" s="25"/>
      <c r="B912" s="25"/>
      <c r="C912" s="25"/>
      <c r="D912" s="25"/>
      <c r="E912" s="25"/>
      <c r="F912" s="25"/>
      <c r="G912" s="25"/>
      <c r="H912" s="25"/>
      <c r="I912" s="25"/>
      <c r="J912" s="25"/>
      <c r="K912" s="25"/>
      <c r="L912" s="25"/>
      <c r="M912" s="25"/>
      <c r="N912" s="25"/>
      <c r="O912" s="25"/>
      <c r="P912" s="25"/>
      <c r="Q912" s="25"/>
      <c r="R912" s="25"/>
      <c r="S912" s="25"/>
      <c r="T912" s="25"/>
      <c r="U912" s="25"/>
      <c r="V912" s="25"/>
      <c r="W912" s="25"/>
      <c r="X912" s="25"/>
      <c r="Y912" s="25"/>
      <c r="Z912" s="25"/>
    </row>
    <row r="913" spans="1:26" ht="15.75" customHeight="1" x14ac:dyDescent="0.25">
      <c r="A913" s="25"/>
      <c r="B913" s="25"/>
      <c r="C913" s="25"/>
      <c r="D913" s="25"/>
      <c r="E913" s="25"/>
      <c r="F913" s="25"/>
      <c r="G913" s="25"/>
      <c r="H913" s="25"/>
      <c r="I913" s="25"/>
      <c r="J913" s="25"/>
      <c r="K913" s="25"/>
      <c r="L913" s="25"/>
      <c r="M913" s="25"/>
      <c r="N913" s="25"/>
      <c r="O913" s="25"/>
      <c r="P913" s="25"/>
      <c r="Q913" s="25"/>
      <c r="R913" s="25"/>
      <c r="S913" s="25"/>
      <c r="T913" s="25"/>
      <c r="U913" s="25"/>
      <c r="V913" s="25"/>
      <c r="W913" s="25"/>
      <c r="X913" s="25"/>
      <c r="Y913" s="25"/>
      <c r="Z913" s="25"/>
    </row>
    <row r="914" spans="1:26" ht="15.75" customHeight="1" x14ac:dyDescent="0.25">
      <c r="A914" s="25"/>
      <c r="B914" s="25"/>
      <c r="C914" s="25"/>
      <c r="D914" s="25"/>
      <c r="E914" s="25"/>
      <c r="F914" s="25"/>
      <c r="G914" s="25"/>
      <c r="H914" s="25"/>
      <c r="I914" s="25"/>
      <c r="J914" s="25"/>
      <c r="K914" s="25"/>
      <c r="L914" s="25"/>
      <c r="M914" s="25"/>
      <c r="N914" s="25"/>
      <c r="O914" s="25"/>
      <c r="P914" s="25"/>
      <c r="Q914" s="25"/>
      <c r="R914" s="25"/>
      <c r="S914" s="25"/>
      <c r="T914" s="25"/>
      <c r="U914" s="25"/>
      <c r="V914" s="25"/>
      <c r="W914" s="25"/>
      <c r="X914" s="25"/>
      <c r="Y914" s="25"/>
      <c r="Z914" s="25"/>
    </row>
    <row r="915" spans="1:26" ht="15.75" customHeight="1" x14ac:dyDescent="0.25">
      <c r="A915" s="25"/>
      <c r="B915" s="25"/>
      <c r="C915" s="25"/>
      <c r="D915" s="25"/>
      <c r="E915" s="25"/>
      <c r="F915" s="25"/>
      <c r="G915" s="25"/>
      <c r="H915" s="25"/>
      <c r="I915" s="25"/>
      <c r="J915" s="25"/>
      <c r="K915" s="25"/>
      <c r="L915" s="25"/>
      <c r="M915" s="25"/>
      <c r="N915" s="25"/>
      <c r="O915" s="25"/>
      <c r="P915" s="25"/>
      <c r="Q915" s="25"/>
      <c r="R915" s="25"/>
      <c r="S915" s="25"/>
      <c r="T915" s="25"/>
      <c r="U915" s="25"/>
      <c r="V915" s="25"/>
      <c r="W915" s="25"/>
      <c r="X915" s="25"/>
      <c r="Y915" s="25"/>
      <c r="Z915" s="25"/>
    </row>
    <row r="916" spans="1:26" ht="15.75" customHeight="1" x14ac:dyDescent="0.25">
      <c r="A916" s="25"/>
      <c r="B916" s="25"/>
      <c r="C916" s="25"/>
      <c r="D916" s="25"/>
      <c r="E916" s="25"/>
      <c r="F916" s="25"/>
      <c r="G916" s="25"/>
      <c r="H916" s="25"/>
      <c r="I916" s="25"/>
      <c r="J916" s="25"/>
      <c r="K916" s="25"/>
      <c r="L916" s="25"/>
      <c r="M916" s="25"/>
      <c r="N916" s="25"/>
      <c r="O916" s="25"/>
      <c r="P916" s="25"/>
      <c r="Q916" s="25"/>
      <c r="R916" s="25"/>
      <c r="S916" s="25"/>
      <c r="T916" s="25"/>
      <c r="U916" s="25"/>
      <c r="V916" s="25"/>
      <c r="W916" s="25"/>
      <c r="X916" s="25"/>
      <c r="Y916" s="25"/>
      <c r="Z916" s="25"/>
    </row>
    <row r="917" spans="1:26" ht="15.75" customHeight="1" x14ac:dyDescent="0.25">
      <c r="A917" s="25"/>
      <c r="B917" s="25"/>
      <c r="C917" s="25"/>
      <c r="D917" s="25"/>
      <c r="E917" s="25"/>
      <c r="F917" s="25"/>
      <c r="G917" s="25"/>
      <c r="H917" s="25"/>
      <c r="I917" s="25"/>
      <c r="J917" s="25"/>
      <c r="K917" s="25"/>
      <c r="L917" s="25"/>
      <c r="M917" s="25"/>
      <c r="N917" s="25"/>
      <c r="O917" s="25"/>
      <c r="P917" s="25"/>
      <c r="Q917" s="25"/>
      <c r="R917" s="25"/>
      <c r="S917" s="25"/>
      <c r="T917" s="25"/>
      <c r="U917" s="25"/>
      <c r="V917" s="25"/>
      <c r="W917" s="25"/>
      <c r="X917" s="25"/>
      <c r="Y917" s="25"/>
      <c r="Z917" s="25"/>
    </row>
    <row r="918" spans="1:26" ht="15.75" customHeight="1" x14ac:dyDescent="0.25">
      <c r="A918" s="25"/>
      <c r="B918" s="25"/>
      <c r="C918" s="25"/>
      <c r="D918" s="25"/>
      <c r="E918" s="25"/>
      <c r="F918" s="25"/>
      <c r="G918" s="25"/>
      <c r="H918" s="25"/>
      <c r="I918" s="25"/>
      <c r="J918" s="25"/>
      <c r="K918" s="25"/>
      <c r="L918" s="25"/>
      <c r="M918" s="25"/>
      <c r="N918" s="25"/>
      <c r="O918" s="25"/>
      <c r="P918" s="25"/>
      <c r="Q918" s="25"/>
      <c r="R918" s="25"/>
      <c r="S918" s="25"/>
      <c r="T918" s="25"/>
      <c r="U918" s="25"/>
      <c r="V918" s="25"/>
      <c r="W918" s="25"/>
      <c r="X918" s="25"/>
      <c r="Y918" s="25"/>
      <c r="Z918" s="25"/>
    </row>
    <row r="919" spans="1:26" ht="15.75" customHeight="1" x14ac:dyDescent="0.25">
      <c r="A919" s="25"/>
      <c r="B919" s="25"/>
      <c r="C919" s="25"/>
      <c r="D919" s="25"/>
      <c r="E919" s="25"/>
      <c r="F919" s="25"/>
      <c r="G919" s="25"/>
      <c r="H919" s="25"/>
      <c r="I919" s="25"/>
      <c r="J919" s="25"/>
      <c r="K919" s="25"/>
      <c r="L919" s="25"/>
      <c r="M919" s="25"/>
      <c r="N919" s="25"/>
      <c r="O919" s="25"/>
      <c r="P919" s="25"/>
      <c r="Q919" s="25"/>
      <c r="R919" s="25"/>
      <c r="S919" s="25"/>
      <c r="T919" s="25"/>
      <c r="U919" s="25"/>
      <c r="V919" s="25"/>
      <c r="W919" s="25"/>
      <c r="X919" s="25"/>
      <c r="Y919" s="25"/>
      <c r="Z919" s="25"/>
    </row>
    <row r="920" spans="1:26" ht="15.75" customHeight="1" x14ac:dyDescent="0.25">
      <c r="A920" s="25"/>
      <c r="B920" s="25"/>
      <c r="C920" s="25"/>
      <c r="D920" s="25"/>
      <c r="E920" s="25"/>
      <c r="F920" s="25"/>
      <c r="G920" s="25"/>
      <c r="H920" s="25"/>
      <c r="I920" s="25"/>
      <c r="J920" s="25"/>
      <c r="K920" s="25"/>
      <c r="L920" s="25"/>
      <c r="M920" s="25"/>
      <c r="N920" s="25"/>
      <c r="O920" s="25"/>
      <c r="P920" s="25"/>
      <c r="Q920" s="25"/>
      <c r="R920" s="25"/>
      <c r="S920" s="25"/>
      <c r="T920" s="25"/>
      <c r="U920" s="25"/>
      <c r="V920" s="25"/>
      <c r="W920" s="25"/>
      <c r="X920" s="25"/>
      <c r="Y920" s="25"/>
      <c r="Z920" s="25"/>
    </row>
    <row r="921" spans="1:26" ht="15.75" customHeight="1" x14ac:dyDescent="0.25">
      <c r="A921" s="25"/>
      <c r="B921" s="25"/>
      <c r="C921" s="25"/>
      <c r="D921" s="25"/>
      <c r="E921" s="25"/>
      <c r="F921" s="25"/>
      <c r="G921" s="25"/>
      <c r="H921" s="25"/>
      <c r="I921" s="25"/>
      <c r="J921" s="25"/>
      <c r="K921" s="25"/>
      <c r="L921" s="25"/>
      <c r="M921" s="25"/>
      <c r="N921" s="25"/>
      <c r="O921" s="25"/>
      <c r="P921" s="25"/>
      <c r="Q921" s="25"/>
      <c r="R921" s="25"/>
      <c r="S921" s="25"/>
      <c r="T921" s="25"/>
      <c r="U921" s="25"/>
      <c r="V921" s="25"/>
      <c r="W921" s="25"/>
      <c r="X921" s="25"/>
      <c r="Y921" s="25"/>
      <c r="Z921" s="25"/>
    </row>
    <row r="922" spans="1:26" ht="15.75" customHeight="1" x14ac:dyDescent="0.25">
      <c r="A922" s="25"/>
      <c r="B922" s="25"/>
      <c r="C922" s="25"/>
      <c r="D922" s="25"/>
      <c r="E922" s="25"/>
      <c r="F922" s="25"/>
      <c r="G922" s="25"/>
      <c r="H922" s="25"/>
      <c r="I922" s="25"/>
      <c r="J922" s="25"/>
      <c r="K922" s="25"/>
      <c r="L922" s="25"/>
      <c r="M922" s="25"/>
      <c r="N922" s="25"/>
      <c r="O922" s="25"/>
      <c r="P922" s="25"/>
      <c r="Q922" s="25"/>
      <c r="R922" s="25"/>
      <c r="S922" s="25"/>
      <c r="T922" s="25"/>
      <c r="U922" s="25"/>
      <c r="V922" s="25"/>
      <c r="W922" s="25"/>
      <c r="X922" s="25"/>
      <c r="Y922" s="25"/>
      <c r="Z922" s="25"/>
    </row>
    <row r="923" spans="1:26" ht="15.75" customHeight="1" x14ac:dyDescent="0.25">
      <c r="A923" s="25"/>
      <c r="B923" s="25"/>
      <c r="C923" s="25"/>
      <c r="D923" s="25"/>
      <c r="E923" s="25"/>
      <c r="F923" s="25"/>
      <c r="G923" s="25"/>
      <c r="H923" s="25"/>
      <c r="I923" s="25"/>
      <c r="J923" s="25"/>
      <c r="K923" s="25"/>
      <c r="L923" s="25"/>
      <c r="M923" s="25"/>
      <c r="N923" s="25"/>
      <c r="O923" s="25"/>
      <c r="P923" s="25"/>
      <c r="Q923" s="25"/>
      <c r="R923" s="25"/>
      <c r="S923" s="25"/>
      <c r="T923" s="25"/>
      <c r="U923" s="25"/>
      <c r="V923" s="25"/>
      <c r="W923" s="25"/>
      <c r="X923" s="25"/>
      <c r="Y923" s="25"/>
      <c r="Z923" s="25"/>
    </row>
    <row r="924" spans="1:26" ht="15.75" customHeight="1" x14ac:dyDescent="0.25">
      <c r="A924" s="25"/>
      <c r="B924" s="25"/>
      <c r="C924" s="25"/>
      <c r="D924" s="25"/>
      <c r="E924" s="25"/>
      <c r="F924" s="25"/>
      <c r="G924" s="25"/>
      <c r="H924" s="25"/>
      <c r="I924" s="25"/>
      <c r="J924" s="25"/>
      <c r="K924" s="25"/>
      <c r="L924" s="25"/>
      <c r="M924" s="25"/>
      <c r="N924" s="25"/>
      <c r="O924" s="25"/>
      <c r="P924" s="25"/>
      <c r="Q924" s="25"/>
      <c r="R924" s="25"/>
      <c r="S924" s="25"/>
      <c r="T924" s="25"/>
      <c r="U924" s="25"/>
      <c r="V924" s="25"/>
      <c r="W924" s="25"/>
      <c r="X924" s="25"/>
      <c r="Y924" s="25"/>
      <c r="Z924" s="25"/>
    </row>
    <row r="925" spans="1:26" ht="15.75" customHeight="1" x14ac:dyDescent="0.25">
      <c r="A925" s="25"/>
      <c r="B925" s="25"/>
      <c r="C925" s="25"/>
      <c r="D925" s="25"/>
      <c r="E925" s="25"/>
      <c r="F925" s="25"/>
      <c r="G925" s="25"/>
      <c r="H925" s="25"/>
      <c r="I925" s="25"/>
      <c r="J925" s="25"/>
      <c r="K925" s="25"/>
      <c r="L925" s="25"/>
      <c r="M925" s="25"/>
      <c r="N925" s="25"/>
      <c r="O925" s="25"/>
      <c r="P925" s="25"/>
      <c r="Q925" s="25"/>
      <c r="R925" s="25"/>
      <c r="S925" s="25"/>
      <c r="T925" s="25"/>
      <c r="U925" s="25"/>
      <c r="V925" s="25"/>
      <c r="W925" s="25"/>
      <c r="X925" s="25"/>
      <c r="Y925" s="25"/>
      <c r="Z925" s="25"/>
    </row>
    <row r="926" spans="1:26" ht="15.75" customHeight="1" x14ac:dyDescent="0.25">
      <c r="A926" s="25"/>
      <c r="B926" s="25"/>
      <c r="C926" s="25"/>
      <c r="D926" s="25"/>
      <c r="E926" s="25"/>
      <c r="F926" s="25"/>
      <c r="G926" s="25"/>
      <c r="H926" s="25"/>
      <c r="I926" s="25"/>
      <c r="J926" s="25"/>
      <c r="K926" s="25"/>
      <c r="L926" s="25"/>
      <c r="M926" s="25"/>
      <c r="N926" s="25"/>
      <c r="O926" s="25"/>
      <c r="P926" s="25"/>
      <c r="Q926" s="25"/>
      <c r="R926" s="25"/>
      <c r="S926" s="25"/>
      <c r="T926" s="25"/>
      <c r="U926" s="25"/>
      <c r="V926" s="25"/>
      <c r="W926" s="25"/>
      <c r="X926" s="25"/>
      <c r="Y926" s="25"/>
      <c r="Z926" s="25"/>
    </row>
    <row r="927" spans="1:26" ht="15.75" customHeight="1" x14ac:dyDescent="0.25">
      <c r="A927" s="25"/>
      <c r="B927" s="25"/>
      <c r="C927" s="25"/>
      <c r="D927" s="25"/>
      <c r="E927" s="25"/>
      <c r="F927" s="25"/>
      <c r="G927" s="25"/>
      <c r="H927" s="25"/>
      <c r="I927" s="25"/>
      <c r="J927" s="25"/>
      <c r="K927" s="25"/>
      <c r="L927" s="25"/>
      <c r="M927" s="25"/>
      <c r="N927" s="25"/>
      <c r="O927" s="25"/>
      <c r="P927" s="25"/>
      <c r="Q927" s="25"/>
      <c r="R927" s="25"/>
      <c r="S927" s="25"/>
      <c r="T927" s="25"/>
      <c r="U927" s="25"/>
      <c r="V927" s="25"/>
      <c r="W927" s="25"/>
      <c r="X927" s="25"/>
      <c r="Y927" s="25"/>
      <c r="Z927" s="25"/>
    </row>
    <row r="928" spans="1:26" ht="15.75" customHeight="1" x14ac:dyDescent="0.25">
      <c r="A928" s="25"/>
      <c r="B928" s="25"/>
      <c r="C928" s="25"/>
      <c r="D928" s="25"/>
      <c r="E928" s="25"/>
      <c r="F928" s="25"/>
      <c r="G928" s="25"/>
      <c r="H928" s="25"/>
      <c r="I928" s="25"/>
      <c r="J928" s="25"/>
      <c r="K928" s="25"/>
      <c r="L928" s="25"/>
      <c r="M928" s="25"/>
      <c r="N928" s="25"/>
      <c r="O928" s="25"/>
      <c r="P928" s="25"/>
      <c r="Q928" s="25"/>
      <c r="R928" s="25"/>
      <c r="S928" s="25"/>
      <c r="T928" s="25"/>
      <c r="U928" s="25"/>
      <c r="V928" s="25"/>
      <c r="W928" s="25"/>
      <c r="X928" s="25"/>
      <c r="Y928" s="25"/>
      <c r="Z928" s="25"/>
    </row>
    <row r="929" spans="1:26" ht="15.75" customHeight="1" x14ac:dyDescent="0.25">
      <c r="A929" s="25"/>
      <c r="B929" s="25"/>
      <c r="C929" s="25"/>
      <c r="D929" s="25"/>
      <c r="E929" s="25"/>
      <c r="F929" s="25"/>
      <c r="G929" s="25"/>
      <c r="H929" s="25"/>
      <c r="I929" s="25"/>
      <c r="J929" s="25"/>
      <c r="K929" s="25"/>
      <c r="L929" s="25"/>
      <c r="M929" s="25"/>
      <c r="N929" s="25"/>
      <c r="O929" s="25"/>
      <c r="P929" s="25"/>
      <c r="Q929" s="25"/>
      <c r="R929" s="25"/>
      <c r="S929" s="25"/>
      <c r="T929" s="25"/>
      <c r="U929" s="25"/>
      <c r="V929" s="25"/>
      <c r="W929" s="25"/>
      <c r="X929" s="25"/>
      <c r="Y929" s="25"/>
      <c r="Z929" s="25"/>
    </row>
    <row r="930" spans="1:26" ht="15.75" customHeight="1" x14ac:dyDescent="0.25">
      <c r="A930" s="25"/>
      <c r="B930" s="25"/>
      <c r="C930" s="25"/>
      <c r="D930" s="25"/>
      <c r="E930" s="25"/>
      <c r="F930" s="25"/>
      <c r="G930" s="25"/>
      <c r="H930" s="25"/>
      <c r="I930" s="25"/>
      <c r="J930" s="25"/>
      <c r="K930" s="25"/>
      <c r="L930" s="25"/>
      <c r="M930" s="25"/>
      <c r="N930" s="25"/>
      <c r="O930" s="25"/>
      <c r="P930" s="25"/>
      <c r="Q930" s="25"/>
      <c r="R930" s="25"/>
      <c r="S930" s="25"/>
      <c r="T930" s="25"/>
      <c r="U930" s="25"/>
      <c r="V930" s="25"/>
      <c r="W930" s="25"/>
      <c r="X930" s="25"/>
      <c r="Y930" s="25"/>
      <c r="Z930" s="25"/>
    </row>
    <row r="931" spans="1:26" ht="15.75" customHeight="1" x14ac:dyDescent="0.25">
      <c r="A931" s="25"/>
      <c r="B931" s="25"/>
      <c r="C931" s="25"/>
      <c r="D931" s="25"/>
      <c r="E931" s="25"/>
      <c r="F931" s="25"/>
      <c r="G931" s="25"/>
      <c r="H931" s="25"/>
      <c r="I931" s="25"/>
      <c r="J931" s="25"/>
      <c r="K931" s="25"/>
      <c r="L931" s="25"/>
      <c r="M931" s="25"/>
      <c r="N931" s="25"/>
      <c r="O931" s="25"/>
      <c r="P931" s="25"/>
      <c r="Q931" s="25"/>
      <c r="R931" s="25"/>
      <c r="S931" s="25"/>
      <c r="T931" s="25"/>
      <c r="U931" s="25"/>
      <c r="V931" s="25"/>
      <c r="W931" s="25"/>
      <c r="X931" s="25"/>
      <c r="Y931" s="25"/>
      <c r="Z931" s="25"/>
    </row>
    <row r="932" spans="1:26" ht="15.75" customHeight="1" x14ac:dyDescent="0.25">
      <c r="A932" s="25"/>
      <c r="B932" s="25"/>
      <c r="C932" s="25"/>
      <c r="D932" s="25"/>
      <c r="E932" s="25"/>
      <c r="F932" s="25"/>
      <c r="G932" s="25"/>
      <c r="H932" s="25"/>
      <c r="I932" s="25"/>
      <c r="J932" s="25"/>
      <c r="K932" s="25"/>
      <c r="L932" s="25"/>
      <c r="M932" s="25"/>
      <c r="N932" s="25"/>
      <c r="O932" s="25"/>
      <c r="P932" s="25"/>
      <c r="Q932" s="25"/>
      <c r="R932" s="25"/>
      <c r="S932" s="25"/>
      <c r="T932" s="25"/>
      <c r="U932" s="25"/>
      <c r="V932" s="25"/>
      <c r="W932" s="25"/>
      <c r="X932" s="25"/>
      <c r="Y932" s="25"/>
      <c r="Z932" s="25"/>
    </row>
    <row r="933" spans="1:26" ht="15.75" customHeight="1" x14ac:dyDescent="0.25">
      <c r="A933" s="25"/>
      <c r="B933" s="25"/>
      <c r="C933" s="25"/>
      <c r="D933" s="25"/>
      <c r="E933" s="25"/>
      <c r="F933" s="25"/>
      <c r="G933" s="25"/>
      <c r="H933" s="25"/>
      <c r="I933" s="25"/>
      <c r="J933" s="25"/>
      <c r="K933" s="25"/>
      <c r="L933" s="25"/>
      <c r="M933" s="25"/>
      <c r="N933" s="25"/>
      <c r="O933" s="25"/>
      <c r="P933" s="25"/>
      <c r="Q933" s="25"/>
      <c r="R933" s="25"/>
      <c r="S933" s="25"/>
      <c r="T933" s="25"/>
      <c r="U933" s="25"/>
      <c r="V933" s="25"/>
      <c r="W933" s="25"/>
      <c r="X933" s="25"/>
      <c r="Y933" s="25"/>
      <c r="Z933" s="25"/>
    </row>
    <row r="934" spans="1:26" ht="15.75" customHeight="1" x14ac:dyDescent="0.25">
      <c r="A934" s="25"/>
      <c r="B934" s="25"/>
      <c r="C934" s="25"/>
      <c r="D934" s="25"/>
      <c r="E934" s="25"/>
      <c r="F934" s="25"/>
      <c r="G934" s="25"/>
      <c r="H934" s="25"/>
      <c r="I934" s="25"/>
      <c r="J934" s="25"/>
      <c r="K934" s="25"/>
      <c r="L934" s="25"/>
      <c r="M934" s="25"/>
      <c r="N934" s="25"/>
      <c r="O934" s="25"/>
      <c r="P934" s="25"/>
      <c r="Q934" s="25"/>
      <c r="R934" s="25"/>
      <c r="S934" s="25"/>
      <c r="T934" s="25"/>
      <c r="U934" s="25"/>
      <c r="V934" s="25"/>
      <c r="W934" s="25"/>
      <c r="X934" s="25"/>
      <c r="Y934" s="25"/>
      <c r="Z934" s="25"/>
    </row>
    <row r="935" spans="1:26" ht="15.75" customHeight="1" x14ac:dyDescent="0.25">
      <c r="A935" s="25"/>
      <c r="B935" s="25"/>
      <c r="C935" s="25"/>
      <c r="D935" s="25"/>
      <c r="E935" s="25"/>
      <c r="F935" s="25"/>
      <c r="G935" s="25"/>
      <c r="H935" s="25"/>
      <c r="I935" s="25"/>
      <c r="J935" s="25"/>
      <c r="K935" s="25"/>
      <c r="L935" s="25"/>
      <c r="M935" s="25"/>
      <c r="N935" s="25"/>
      <c r="O935" s="25"/>
      <c r="P935" s="25"/>
      <c r="Q935" s="25"/>
      <c r="R935" s="25"/>
      <c r="S935" s="25"/>
      <c r="T935" s="25"/>
      <c r="U935" s="25"/>
      <c r="V935" s="25"/>
      <c r="W935" s="25"/>
      <c r="X935" s="25"/>
      <c r="Y935" s="25"/>
      <c r="Z935" s="25"/>
    </row>
    <row r="936" spans="1:26" ht="15.75" customHeight="1" x14ac:dyDescent="0.25">
      <c r="A936" s="25"/>
      <c r="B936" s="25"/>
      <c r="C936" s="25"/>
      <c r="D936" s="25"/>
      <c r="E936" s="25"/>
      <c r="F936" s="25"/>
      <c r="G936" s="25"/>
      <c r="H936" s="25"/>
      <c r="I936" s="25"/>
      <c r="J936" s="25"/>
      <c r="K936" s="25"/>
      <c r="L936" s="25"/>
      <c r="M936" s="25"/>
      <c r="N936" s="25"/>
      <c r="O936" s="25"/>
      <c r="P936" s="25"/>
      <c r="Q936" s="25"/>
      <c r="R936" s="25"/>
      <c r="S936" s="25"/>
      <c r="T936" s="25"/>
      <c r="U936" s="25"/>
      <c r="V936" s="25"/>
      <c r="W936" s="25"/>
      <c r="X936" s="25"/>
      <c r="Y936" s="25"/>
      <c r="Z936" s="25"/>
    </row>
    <row r="937" spans="1:26" ht="15.75" customHeight="1" x14ac:dyDescent="0.25">
      <c r="A937" s="25"/>
      <c r="B937" s="25"/>
      <c r="C937" s="25"/>
      <c r="D937" s="25"/>
      <c r="E937" s="25"/>
      <c r="F937" s="25"/>
      <c r="G937" s="25"/>
      <c r="H937" s="25"/>
      <c r="I937" s="25"/>
      <c r="J937" s="25"/>
      <c r="K937" s="25"/>
      <c r="L937" s="25"/>
      <c r="M937" s="25"/>
      <c r="N937" s="25"/>
      <c r="O937" s="25"/>
      <c r="P937" s="25"/>
      <c r="Q937" s="25"/>
      <c r="R937" s="25"/>
      <c r="S937" s="25"/>
      <c r="T937" s="25"/>
      <c r="U937" s="25"/>
      <c r="V937" s="25"/>
      <c r="W937" s="25"/>
      <c r="X937" s="25"/>
      <c r="Y937" s="25"/>
      <c r="Z937" s="25"/>
    </row>
    <row r="938" spans="1:26" ht="15.75" customHeight="1" x14ac:dyDescent="0.25">
      <c r="A938" s="25"/>
      <c r="B938" s="25"/>
      <c r="C938" s="25"/>
      <c r="D938" s="25"/>
      <c r="E938" s="25"/>
      <c r="F938" s="25"/>
      <c r="G938" s="25"/>
      <c r="H938" s="25"/>
      <c r="I938" s="25"/>
      <c r="J938" s="25"/>
      <c r="K938" s="25"/>
      <c r="L938" s="25"/>
      <c r="M938" s="25"/>
      <c r="N938" s="25"/>
      <c r="O938" s="25"/>
      <c r="P938" s="25"/>
      <c r="Q938" s="25"/>
      <c r="R938" s="25"/>
      <c r="S938" s="25"/>
      <c r="T938" s="25"/>
      <c r="U938" s="25"/>
      <c r="V938" s="25"/>
      <c r="W938" s="25"/>
      <c r="X938" s="25"/>
      <c r="Y938" s="25"/>
      <c r="Z938" s="25"/>
    </row>
    <row r="939" spans="1:26" ht="15.75" customHeight="1" x14ac:dyDescent="0.25">
      <c r="A939" s="25"/>
      <c r="B939" s="25"/>
      <c r="C939" s="25"/>
      <c r="D939" s="25"/>
      <c r="E939" s="25"/>
      <c r="F939" s="25"/>
      <c r="G939" s="25"/>
      <c r="H939" s="25"/>
      <c r="I939" s="25"/>
      <c r="J939" s="25"/>
      <c r="K939" s="25"/>
      <c r="L939" s="25"/>
      <c r="M939" s="25"/>
      <c r="N939" s="25"/>
      <c r="O939" s="25"/>
      <c r="P939" s="25"/>
      <c r="Q939" s="25"/>
      <c r="R939" s="25"/>
      <c r="S939" s="25"/>
      <c r="T939" s="25"/>
      <c r="U939" s="25"/>
      <c r="V939" s="25"/>
      <c r="W939" s="25"/>
      <c r="X939" s="25"/>
      <c r="Y939" s="25"/>
      <c r="Z939" s="25"/>
    </row>
    <row r="940" spans="1:26" ht="15.75" customHeight="1" x14ac:dyDescent="0.25">
      <c r="A940" s="25"/>
      <c r="B940" s="25"/>
      <c r="C940" s="25"/>
      <c r="D940" s="25"/>
      <c r="E940" s="25"/>
      <c r="F940" s="25"/>
      <c r="G940" s="25"/>
      <c r="H940" s="25"/>
      <c r="I940" s="25"/>
      <c r="J940" s="25"/>
      <c r="K940" s="25"/>
      <c r="L940" s="25"/>
      <c r="M940" s="25"/>
      <c r="N940" s="25"/>
      <c r="O940" s="25"/>
      <c r="P940" s="25"/>
      <c r="Q940" s="25"/>
      <c r="R940" s="25"/>
      <c r="S940" s="25"/>
      <c r="T940" s="25"/>
      <c r="U940" s="25"/>
      <c r="V940" s="25"/>
      <c r="W940" s="25"/>
      <c r="X940" s="25"/>
      <c r="Y940" s="25"/>
      <c r="Z940" s="25"/>
    </row>
    <row r="941" spans="1:26" ht="15.75" customHeight="1" x14ac:dyDescent="0.25">
      <c r="A941" s="25"/>
      <c r="B941" s="25"/>
      <c r="C941" s="25"/>
      <c r="D941" s="25"/>
      <c r="E941" s="25"/>
      <c r="F941" s="25"/>
      <c r="G941" s="25"/>
      <c r="H941" s="25"/>
      <c r="I941" s="25"/>
      <c r="J941" s="25"/>
      <c r="K941" s="25"/>
      <c r="L941" s="25"/>
      <c r="M941" s="25"/>
      <c r="N941" s="25"/>
      <c r="O941" s="25"/>
      <c r="P941" s="25"/>
      <c r="Q941" s="25"/>
      <c r="R941" s="25"/>
      <c r="S941" s="25"/>
      <c r="T941" s="25"/>
      <c r="U941" s="25"/>
      <c r="V941" s="25"/>
      <c r="W941" s="25"/>
      <c r="X941" s="25"/>
      <c r="Y941" s="25"/>
      <c r="Z941" s="25"/>
    </row>
    <row r="942" spans="1:26" ht="15.75" customHeight="1" x14ac:dyDescent="0.25">
      <c r="A942" s="25"/>
      <c r="B942" s="25"/>
      <c r="C942" s="25"/>
      <c r="D942" s="25"/>
      <c r="E942" s="25"/>
      <c r="F942" s="25"/>
      <c r="G942" s="25"/>
      <c r="H942" s="25"/>
      <c r="I942" s="25"/>
      <c r="J942" s="25"/>
      <c r="K942" s="25"/>
      <c r="L942" s="25"/>
      <c r="M942" s="25"/>
      <c r="N942" s="25"/>
      <c r="O942" s="25"/>
      <c r="P942" s="25"/>
      <c r="Q942" s="25"/>
      <c r="R942" s="25"/>
      <c r="S942" s="25"/>
      <c r="T942" s="25"/>
      <c r="U942" s="25"/>
      <c r="V942" s="25"/>
      <c r="W942" s="25"/>
      <c r="X942" s="25"/>
      <c r="Y942" s="25"/>
      <c r="Z942" s="25"/>
    </row>
    <row r="943" spans="1:26" ht="15.75" customHeight="1" x14ac:dyDescent="0.25">
      <c r="A943" s="25"/>
      <c r="B943" s="25"/>
      <c r="C943" s="25"/>
      <c r="D943" s="25"/>
      <c r="E943" s="25"/>
      <c r="F943" s="25"/>
      <c r="G943" s="25"/>
      <c r="H943" s="25"/>
      <c r="I943" s="25"/>
      <c r="J943" s="25"/>
      <c r="K943" s="25"/>
      <c r="L943" s="25"/>
      <c r="M943" s="25"/>
      <c r="N943" s="25"/>
      <c r="O943" s="25"/>
      <c r="P943" s="25"/>
      <c r="Q943" s="25"/>
      <c r="R943" s="25"/>
      <c r="S943" s="25"/>
      <c r="T943" s="25"/>
      <c r="U943" s="25"/>
      <c r="V943" s="25"/>
      <c r="W943" s="25"/>
      <c r="X943" s="25"/>
      <c r="Y943" s="25"/>
      <c r="Z943" s="25"/>
    </row>
    <row r="944" spans="1:26" ht="15.75" customHeight="1" x14ac:dyDescent="0.25">
      <c r="A944" s="25"/>
      <c r="B944" s="25"/>
      <c r="C944" s="25"/>
      <c r="D944" s="25"/>
      <c r="E944" s="25"/>
      <c r="F944" s="25"/>
      <c r="G944" s="25"/>
      <c r="H944" s="25"/>
      <c r="I944" s="25"/>
      <c r="J944" s="25"/>
      <c r="K944" s="25"/>
      <c r="L944" s="25"/>
      <c r="M944" s="25"/>
      <c r="N944" s="25"/>
      <c r="O944" s="25"/>
      <c r="P944" s="25"/>
      <c r="Q944" s="25"/>
      <c r="R944" s="25"/>
      <c r="S944" s="25"/>
      <c r="T944" s="25"/>
      <c r="U944" s="25"/>
      <c r="V944" s="25"/>
      <c r="W944" s="25"/>
      <c r="X944" s="25"/>
      <c r="Y944" s="25"/>
      <c r="Z944" s="25"/>
    </row>
    <row r="945" spans="1:26" ht="15.75" customHeight="1" x14ac:dyDescent="0.25">
      <c r="A945" s="25"/>
      <c r="B945" s="25"/>
      <c r="C945" s="25"/>
      <c r="D945" s="25"/>
      <c r="E945" s="25"/>
      <c r="F945" s="25"/>
      <c r="G945" s="25"/>
      <c r="H945" s="25"/>
      <c r="I945" s="25"/>
      <c r="J945" s="25"/>
      <c r="K945" s="25"/>
      <c r="L945" s="25"/>
      <c r="M945" s="25"/>
      <c r="N945" s="25"/>
      <c r="O945" s="25"/>
      <c r="P945" s="25"/>
      <c r="Q945" s="25"/>
      <c r="R945" s="25"/>
      <c r="S945" s="25"/>
      <c r="T945" s="25"/>
      <c r="U945" s="25"/>
      <c r="V945" s="25"/>
      <c r="W945" s="25"/>
      <c r="X945" s="25"/>
      <c r="Y945" s="25"/>
      <c r="Z945" s="25"/>
    </row>
    <row r="946" spans="1:26" ht="15.75" customHeight="1" x14ac:dyDescent="0.25">
      <c r="A946" s="25"/>
      <c r="B946" s="25"/>
      <c r="C946" s="25"/>
      <c r="D946" s="25"/>
      <c r="E946" s="25"/>
      <c r="F946" s="25"/>
      <c r="G946" s="25"/>
      <c r="H946" s="25"/>
      <c r="I946" s="25"/>
      <c r="J946" s="25"/>
      <c r="K946" s="25"/>
      <c r="L946" s="25"/>
      <c r="M946" s="25"/>
      <c r="N946" s="25"/>
      <c r="O946" s="25"/>
      <c r="P946" s="25"/>
      <c r="Q946" s="25"/>
      <c r="R946" s="25"/>
      <c r="S946" s="25"/>
      <c r="T946" s="25"/>
      <c r="U946" s="25"/>
      <c r="V946" s="25"/>
      <c r="W946" s="25"/>
      <c r="X946" s="25"/>
      <c r="Y946" s="25"/>
      <c r="Z946" s="25"/>
    </row>
    <row r="947" spans="1:26" ht="15.75" customHeight="1" x14ac:dyDescent="0.25">
      <c r="A947" s="25"/>
      <c r="B947" s="25"/>
      <c r="C947" s="25"/>
      <c r="D947" s="25"/>
      <c r="E947" s="25"/>
      <c r="F947" s="25"/>
      <c r="G947" s="25"/>
      <c r="H947" s="25"/>
      <c r="I947" s="25"/>
      <c r="J947" s="25"/>
      <c r="K947" s="25"/>
      <c r="L947" s="25"/>
      <c r="M947" s="25"/>
      <c r="N947" s="25"/>
      <c r="O947" s="25"/>
      <c r="P947" s="25"/>
      <c r="Q947" s="25"/>
      <c r="R947" s="25"/>
      <c r="S947" s="25"/>
      <c r="T947" s="25"/>
      <c r="U947" s="25"/>
      <c r="V947" s="25"/>
      <c r="W947" s="25"/>
      <c r="X947" s="25"/>
      <c r="Y947" s="25"/>
      <c r="Z947" s="25"/>
    </row>
    <row r="948" spans="1:26" ht="15.75" customHeight="1" x14ac:dyDescent="0.25">
      <c r="A948" s="25"/>
      <c r="B948" s="25"/>
      <c r="C948" s="25"/>
      <c r="D948" s="25"/>
      <c r="E948" s="25"/>
      <c r="F948" s="25"/>
      <c r="G948" s="25"/>
      <c r="H948" s="25"/>
      <c r="I948" s="25"/>
      <c r="J948" s="25"/>
      <c r="K948" s="25"/>
      <c r="L948" s="25"/>
      <c r="M948" s="25"/>
      <c r="N948" s="25"/>
      <c r="O948" s="25"/>
      <c r="P948" s="25"/>
      <c r="Q948" s="25"/>
      <c r="R948" s="25"/>
      <c r="S948" s="25"/>
      <c r="T948" s="25"/>
      <c r="U948" s="25"/>
      <c r="V948" s="25"/>
      <c r="W948" s="25"/>
      <c r="X948" s="25"/>
      <c r="Y948" s="25"/>
      <c r="Z948" s="25"/>
    </row>
    <row r="949" spans="1:26" ht="15.75" customHeight="1" x14ac:dyDescent="0.25">
      <c r="A949" s="25"/>
      <c r="B949" s="25"/>
      <c r="C949" s="25"/>
      <c r="D949" s="25"/>
      <c r="E949" s="25"/>
      <c r="F949" s="25"/>
      <c r="G949" s="25"/>
      <c r="H949" s="25"/>
      <c r="I949" s="25"/>
      <c r="J949" s="25"/>
      <c r="K949" s="25"/>
      <c r="L949" s="25"/>
      <c r="M949" s="25"/>
      <c r="N949" s="25"/>
      <c r="O949" s="25"/>
      <c r="P949" s="25"/>
      <c r="Q949" s="25"/>
      <c r="R949" s="25"/>
      <c r="S949" s="25"/>
      <c r="T949" s="25"/>
      <c r="U949" s="25"/>
      <c r="V949" s="25"/>
      <c r="W949" s="25"/>
      <c r="X949" s="25"/>
      <c r="Y949" s="25"/>
      <c r="Z949" s="25"/>
    </row>
    <row r="950" spans="1:26" ht="15.75" customHeight="1" x14ac:dyDescent="0.25">
      <c r="A950" s="25"/>
      <c r="B950" s="25"/>
      <c r="C950" s="25"/>
      <c r="D950" s="25"/>
      <c r="E950" s="25"/>
      <c r="F950" s="25"/>
      <c r="G950" s="25"/>
      <c r="H950" s="25"/>
      <c r="I950" s="25"/>
      <c r="J950" s="25"/>
      <c r="K950" s="25"/>
      <c r="L950" s="25"/>
      <c r="M950" s="25"/>
      <c r="N950" s="25"/>
      <c r="O950" s="25"/>
      <c r="P950" s="25"/>
      <c r="Q950" s="25"/>
      <c r="R950" s="25"/>
      <c r="S950" s="25"/>
      <c r="T950" s="25"/>
      <c r="U950" s="25"/>
      <c r="V950" s="25"/>
      <c r="W950" s="25"/>
      <c r="X950" s="25"/>
      <c r="Y950" s="25"/>
      <c r="Z950" s="25"/>
    </row>
    <row r="951" spans="1:26" ht="15.75" customHeight="1" x14ac:dyDescent="0.25">
      <c r="A951" s="25"/>
      <c r="B951" s="25"/>
      <c r="C951" s="25"/>
      <c r="D951" s="25"/>
      <c r="E951" s="25"/>
      <c r="F951" s="25"/>
      <c r="G951" s="25"/>
      <c r="H951" s="25"/>
      <c r="I951" s="25"/>
      <c r="J951" s="25"/>
      <c r="K951" s="25"/>
      <c r="L951" s="25"/>
      <c r="M951" s="25"/>
      <c r="N951" s="25"/>
      <c r="O951" s="25"/>
      <c r="P951" s="25"/>
      <c r="Q951" s="25"/>
      <c r="R951" s="25"/>
      <c r="S951" s="25"/>
      <c r="T951" s="25"/>
      <c r="U951" s="25"/>
      <c r="V951" s="25"/>
      <c r="W951" s="25"/>
      <c r="X951" s="25"/>
      <c r="Y951" s="25"/>
      <c r="Z951" s="25"/>
    </row>
    <row r="952" spans="1:26" ht="15.75" customHeight="1" x14ac:dyDescent="0.25">
      <c r="A952" s="25"/>
      <c r="B952" s="25"/>
      <c r="C952" s="25"/>
      <c r="D952" s="25"/>
      <c r="E952" s="25"/>
      <c r="F952" s="25"/>
      <c r="G952" s="25"/>
      <c r="H952" s="25"/>
      <c r="I952" s="25"/>
      <c r="J952" s="25"/>
      <c r="K952" s="25"/>
      <c r="L952" s="25"/>
      <c r="M952" s="25"/>
      <c r="N952" s="25"/>
      <c r="O952" s="25"/>
      <c r="P952" s="25"/>
      <c r="Q952" s="25"/>
      <c r="R952" s="25"/>
      <c r="S952" s="25"/>
      <c r="T952" s="25"/>
      <c r="U952" s="25"/>
      <c r="V952" s="25"/>
      <c r="W952" s="25"/>
      <c r="X952" s="25"/>
      <c r="Y952" s="25"/>
      <c r="Z952" s="25"/>
    </row>
    <row r="953" spans="1:26" ht="15.75" customHeight="1" x14ac:dyDescent="0.25">
      <c r="A953" s="25"/>
      <c r="B953" s="25"/>
      <c r="C953" s="25"/>
      <c r="D953" s="25"/>
      <c r="E953" s="25"/>
      <c r="F953" s="25"/>
      <c r="G953" s="25"/>
      <c r="H953" s="25"/>
      <c r="I953" s="25"/>
      <c r="J953" s="25"/>
      <c r="K953" s="25"/>
      <c r="L953" s="25"/>
      <c r="M953" s="25"/>
      <c r="N953" s="25"/>
      <c r="O953" s="25"/>
      <c r="P953" s="25"/>
      <c r="Q953" s="25"/>
      <c r="R953" s="25"/>
      <c r="S953" s="25"/>
      <c r="T953" s="25"/>
      <c r="U953" s="25"/>
      <c r="V953" s="25"/>
      <c r="W953" s="25"/>
      <c r="X953" s="25"/>
      <c r="Y953" s="25"/>
      <c r="Z953" s="25"/>
    </row>
    <row r="954" spans="1:26" ht="15.75" customHeight="1" x14ac:dyDescent="0.25">
      <c r="A954" s="25"/>
      <c r="B954" s="25"/>
      <c r="C954" s="25"/>
      <c r="D954" s="25"/>
      <c r="E954" s="25"/>
      <c r="F954" s="25"/>
      <c r="G954" s="25"/>
      <c r="H954" s="25"/>
      <c r="I954" s="25"/>
      <c r="J954" s="25"/>
      <c r="K954" s="25"/>
      <c r="L954" s="25"/>
      <c r="M954" s="25"/>
      <c r="N954" s="25"/>
      <c r="O954" s="25"/>
      <c r="P954" s="25"/>
      <c r="Q954" s="25"/>
      <c r="R954" s="25"/>
      <c r="S954" s="25"/>
      <c r="T954" s="25"/>
      <c r="U954" s="25"/>
      <c r="V954" s="25"/>
      <c r="W954" s="25"/>
      <c r="X954" s="25"/>
      <c r="Y954" s="25"/>
      <c r="Z954" s="25"/>
    </row>
    <row r="955" spans="1:26" ht="15.75" customHeight="1" x14ac:dyDescent="0.25">
      <c r="A955" s="25"/>
      <c r="B955" s="25"/>
      <c r="C955" s="25"/>
      <c r="D955" s="25"/>
      <c r="E955" s="25"/>
      <c r="F955" s="25"/>
      <c r="G955" s="25"/>
      <c r="H955" s="25"/>
      <c r="I955" s="25"/>
      <c r="J955" s="25"/>
      <c r="K955" s="25"/>
      <c r="L955" s="25"/>
      <c r="M955" s="25"/>
      <c r="N955" s="25"/>
      <c r="O955" s="25"/>
      <c r="P955" s="25"/>
      <c r="Q955" s="25"/>
      <c r="R955" s="25"/>
      <c r="S955" s="25"/>
      <c r="T955" s="25"/>
      <c r="U955" s="25"/>
      <c r="V955" s="25"/>
      <c r="W955" s="25"/>
      <c r="X955" s="25"/>
      <c r="Y955" s="25"/>
      <c r="Z955" s="25"/>
    </row>
    <row r="956" spans="1:26" ht="15.75" customHeight="1" x14ac:dyDescent="0.25">
      <c r="A956" s="25"/>
      <c r="B956" s="25"/>
      <c r="C956" s="25"/>
      <c r="D956" s="25"/>
      <c r="E956" s="25"/>
      <c r="F956" s="25"/>
      <c r="G956" s="25"/>
      <c r="H956" s="25"/>
      <c r="I956" s="25"/>
      <c r="J956" s="25"/>
      <c r="K956" s="25"/>
      <c r="L956" s="25"/>
      <c r="M956" s="25"/>
      <c r="N956" s="25"/>
      <c r="O956" s="25"/>
      <c r="P956" s="25"/>
      <c r="Q956" s="25"/>
      <c r="R956" s="25"/>
      <c r="S956" s="25"/>
      <c r="T956" s="25"/>
      <c r="U956" s="25"/>
      <c r="V956" s="25"/>
      <c r="W956" s="25"/>
      <c r="X956" s="25"/>
      <c r="Y956" s="25"/>
      <c r="Z956" s="25"/>
    </row>
    <row r="957" spans="1:26" ht="15.75" customHeight="1" x14ac:dyDescent="0.25">
      <c r="A957" s="25"/>
      <c r="B957" s="25"/>
      <c r="C957" s="25"/>
      <c r="D957" s="25"/>
      <c r="E957" s="25"/>
      <c r="F957" s="25"/>
      <c r="G957" s="25"/>
      <c r="H957" s="25"/>
      <c r="I957" s="25"/>
      <c r="J957" s="25"/>
      <c r="K957" s="25"/>
      <c r="L957" s="25"/>
      <c r="M957" s="25"/>
      <c r="N957" s="25"/>
      <c r="O957" s="25"/>
      <c r="P957" s="25"/>
      <c r="Q957" s="25"/>
      <c r="R957" s="25"/>
      <c r="S957" s="25"/>
      <c r="T957" s="25"/>
      <c r="U957" s="25"/>
      <c r="V957" s="25"/>
      <c r="W957" s="25"/>
      <c r="X957" s="25"/>
      <c r="Y957" s="25"/>
      <c r="Z957" s="25"/>
    </row>
    <row r="958" spans="1:26" ht="15.75" customHeight="1" x14ac:dyDescent="0.25">
      <c r="A958" s="25"/>
      <c r="B958" s="25"/>
      <c r="C958" s="25"/>
      <c r="D958" s="25"/>
      <c r="E958" s="25"/>
      <c r="F958" s="25"/>
      <c r="G958" s="25"/>
      <c r="H958" s="25"/>
      <c r="I958" s="25"/>
      <c r="J958" s="25"/>
      <c r="K958" s="25"/>
      <c r="L958" s="25"/>
      <c r="M958" s="25"/>
      <c r="N958" s="25"/>
      <c r="O958" s="25"/>
      <c r="P958" s="25"/>
      <c r="Q958" s="25"/>
      <c r="R958" s="25"/>
      <c r="S958" s="25"/>
      <c r="T958" s="25"/>
      <c r="U958" s="25"/>
      <c r="V958" s="25"/>
      <c r="W958" s="25"/>
      <c r="X958" s="25"/>
      <c r="Y958" s="25"/>
      <c r="Z958" s="25"/>
    </row>
    <row r="959" spans="1:26" ht="15.75" customHeight="1" x14ac:dyDescent="0.25">
      <c r="A959" s="25"/>
      <c r="B959" s="25"/>
      <c r="C959" s="25"/>
      <c r="D959" s="25"/>
      <c r="E959" s="25"/>
      <c r="F959" s="25"/>
      <c r="G959" s="25"/>
      <c r="H959" s="25"/>
      <c r="I959" s="25"/>
      <c r="J959" s="25"/>
      <c r="K959" s="25"/>
      <c r="L959" s="25"/>
      <c r="M959" s="25"/>
      <c r="N959" s="25"/>
      <c r="O959" s="25"/>
      <c r="P959" s="25"/>
      <c r="Q959" s="25"/>
      <c r="R959" s="25"/>
      <c r="S959" s="25"/>
      <c r="T959" s="25"/>
      <c r="U959" s="25"/>
      <c r="V959" s="25"/>
      <c r="W959" s="25"/>
      <c r="X959" s="25"/>
      <c r="Y959" s="25"/>
      <c r="Z959" s="25"/>
    </row>
    <row r="960" spans="1:26" ht="15.75" customHeight="1" x14ac:dyDescent="0.25">
      <c r="A960" s="25"/>
      <c r="B960" s="25"/>
      <c r="C960" s="25"/>
      <c r="D960" s="25"/>
      <c r="E960" s="25"/>
      <c r="F960" s="25"/>
      <c r="G960" s="25"/>
      <c r="H960" s="25"/>
      <c r="I960" s="25"/>
      <c r="J960" s="25"/>
      <c r="K960" s="25"/>
      <c r="L960" s="25"/>
      <c r="M960" s="25"/>
      <c r="N960" s="25"/>
      <c r="O960" s="25"/>
      <c r="P960" s="25"/>
      <c r="Q960" s="25"/>
      <c r="R960" s="25"/>
      <c r="S960" s="25"/>
      <c r="T960" s="25"/>
      <c r="U960" s="25"/>
      <c r="V960" s="25"/>
      <c r="W960" s="25"/>
      <c r="X960" s="25"/>
      <c r="Y960" s="25"/>
      <c r="Z960" s="25"/>
    </row>
    <row r="961" spans="1:26" ht="15.75" customHeight="1" x14ac:dyDescent="0.25">
      <c r="A961" s="25"/>
      <c r="B961" s="25"/>
      <c r="C961" s="25"/>
      <c r="D961" s="25"/>
      <c r="E961" s="25"/>
      <c r="F961" s="25"/>
      <c r="G961" s="25"/>
      <c r="H961" s="25"/>
      <c r="I961" s="25"/>
      <c r="J961" s="25"/>
      <c r="K961" s="25"/>
      <c r="L961" s="25"/>
      <c r="M961" s="25"/>
      <c r="N961" s="25"/>
      <c r="O961" s="25"/>
      <c r="P961" s="25"/>
      <c r="Q961" s="25"/>
      <c r="R961" s="25"/>
      <c r="S961" s="25"/>
      <c r="T961" s="25"/>
      <c r="U961" s="25"/>
      <c r="V961" s="25"/>
      <c r="W961" s="25"/>
      <c r="X961" s="25"/>
      <c r="Y961" s="25"/>
      <c r="Z961" s="25"/>
    </row>
    <row r="962" spans="1:26" ht="15.75" customHeight="1" x14ac:dyDescent="0.25">
      <c r="A962" s="25"/>
      <c r="B962" s="25"/>
      <c r="C962" s="25"/>
      <c r="D962" s="25"/>
      <c r="E962" s="25"/>
      <c r="F962" s="25"/>
      <c r="G962" s="25"/>
      <c r="H962" s="25"/>
      <c r="I962" s="25"/>
      <c r="J962" s="25"/>
      <c r="K962" s="25"/>
      <c r="L962" s="25"/>
      <c r="M962" s="25"/>
      <c r="N962" s="25"/>
      <c r="O962" s="25"/>
      <c r="P962" s="25"/>
      <c r="Q962" s="25"/>
      <c r="R962" s="25"/>
      <c r="S962" s="25"/>
      <c r="T962" s="25"/>
      <c r="U962" s="25"/>
      <c r="V962" s="25"/>
      <c r="W962" s="25"/>
      <c r="X962" s="25"/>
      <c r="Y962" s="25"/>
      <c r="Z962" s="25"/>
    </row>
    <row r="963" spans="1:26" ht="15.75" customHeight="1" x14ac:dyDescent="0.25">
      <c r="A963" s="25"/>
      <c r="B963" s="25"/>
      <c r="C963" s="25"/>
      <c r="D963" s="25"/>
      <c r="E963" s="25"/>
      <c r="F963" s="25"/>
      <c r="G963" s="25"/>
      <c r="H963" s="25"/>
      <c r="I963" s="25"/>
      <c r="J963" s="25"/>
      <c r="K963" s="25"/>
      <c r="L963" s="25"/>
      <c r="M963" s="25"/>
      <c r="N963" s="25"/>
      <c r="O963" s="25"/>
      <c r="P963" s="25"/>
      <c r="Q963" s="25"/>
      <c r="R963" s="25"/>
      <c r="S963" s="25"/>
      <c r="T963" s="25"/>
      <c r="U963" s="25"/>
      <c r="V963" s="25"/>
      <c r="W963" s="25"/>
      <c r="X963" s="25"/>
      <c r="Y963" s="25"/>
      <c r="Z963" s="25"/>
    </row>
    <row r="964" spans="1:26" ht="15.75" customHeight="1" x14ac:dyDescent="0.25">
      <c r="A964" s="25"/>
      <c r="B964" s="25"/>
      <c r="C964" s="25"/>
      <c r="D964" s="25"/>
      <c r="E964" s="25"/>
      <c r="F964" s="25"/>
      <c r="G964" s="25"/>
      <c r="H964" s="25"/>
      <c r="I964" s="25"/>
      <c r="J964" s="25"/>
      <c r="K964" s="25"/>
      <c r="L964" s="25"/>
      <c r="M964" s="25"/>
      <c r="N964" s="25"/>
      <c r="O964" s="25"/>
      <c r="P964" s="25"/>
      <c r="Q964" s="25"/>
      <c r="R964" s="25"/>
      <c r="S964" s="25"/>
      <c r="T964" s="25"/>
      <c r="U964" s="25"/>
      <c r="V964" s="25"/>
      <c r="W964" s="25"/>
      <c r="X964" s="25"/>
      <c r="Y964" s="25"/>
      <c r="Z964" s="25"/>
    </row>
    <row r="965" spans="1:26" ht="15.75" customHeight="1" x14ac:dyDescent="0.25">
      <c r="A965" s="25"/>
      <c r="B965" s="25"/>
      <c r="C965" s="25"/>
      <c r="D965" s="25"/>
      <c r="E965" s="25"/>
      <c r="F965" s="25"/>
      <c r="G965" s="25"/>
      <c r="H965" s="25"/>
      <c r="I965" s="25"/>
      <c r="J965" s="25"/>
      <c r="K965" s="25"/>
      <c r="L965" s="25"/>
      <c r="M965" s="25"/>
      <c r="N965" s="25"/>
      <c r="O965" s="25"/>
      <c r="P965" s="25"/>
      <c r="Q965" s="25"/>
      <c r="R965" s="25"/>
      <c r="S965" s="25"/>
      <c r="T965" s="25"/>
      <c r="U965" s="25"/>
      <c r="V965" s="25"/>
      <c r="W965" s="25"/>
      <c r="X965" s="25"/>
      <c r="Y965" s="25"/>
      <c r="Z965" s="25"/>
    </row>
    <row r="966" spans="1:26" ht="15.75" customHeight="1" x14ac:dyDescent="0.25">
      <c r="A966" s="25"/>
      <c r="B966" s="25"/>
      <c r="C966" s="25"/>
      <c r="D966" s="25"/>
      <c r="E966" s="25"/>
      <c r="F966" s="25"/>
      <c r="G966" s="25"/>
      <c r="H966" s="25"/>
      <c r="I966" s="25"/>
      <c r="J966" s="25"/>
      <c r="K966" s="25"/>
      <c r="L966" s="25"/>
      <c r="M966" s="25"/>
      <c r="N966" s="25"/>
      <c r="O966" s="25"/>
      <c r="P966" s="25"/>
      <c r="Q966" s="25"/>
      <c r="R966" s="25"/>
      <c r="S966" s="25"/>
      <c r="T966" s="25"/>
      <c r="U966" s="25"/>
      <c r="V966" s="25"/>
      <c r="W966" s="25"/>
      <c r="X966" s="25"/>
      <c r="Y966" s="25"/>
      <c r="Z966" s="25"/>
    </row>
    <row r="967" spans="1:26" ht="15.75" customHeight="1" x14ac:dyDescent="0.25">
      <c r="A967" s="25"/>
      <c r="B967" s="25"/>
      <c r="C967" s="25"/>
      <c r="D967" s="25"/>
      <c r="E967" s="25"/>
      <c r="F967" s="25"/>
      <c r="G967" s="25"/>
      <c r="H967" s="25"/>
      <c r="I967" s="25"/>
      <c r="J967" s="25"/>
      <c r="K967" s="25"/>
      <c r="L967" s="25"/>
      <c r="M967" s="25"/>
      <c r="N967" s="25"/>
      <c r="O967" s="25"/>
      <c r="P967" s="25"/>
      <c r="Q967" s="25"/>
      <c r="R967" s="25"/>
      <c r="S967" s="25"/>
      <c r="T967" s="25"/>
      <c r="U967" s="25"/>
      <c r="V967" s="25"/>
      <c r="W967" s="25"/>
      <c r="X967" s="25"/>
      <c r="Y967" s="25"/>
      <c r="Z967" s="25"/>
    </row>
    <row r="968" spans="1:26" ht="15.75" customHeight="1" x14ac:dyDescent="0.25">
      <c r="A968" s="25"/>
      <c r="B968" s="25"/>
      <c r="C968" s="25"/>
      <c r="D968" s="25"/>
      <c r="E968" s="25"/>
      <c r="F968" s="25"/>
      <c r="G968" s="25"/>
      <c r="H968" s="25"/>
      <c r="I968" s="25"/>
      <c r="J968" s="25"/>
      <c r="K968" s="25"/>
      <c r="L968" s="25"/>
      <c r="M968" s="25"/>
      <c r="N968" s="25"/>
      <c r="O968" s="25"/>
      <c r="P968" s="25"/>
      <c r="Q968" s="25"/>
      <c r="R968" s="25"/>
      <c r="S968" s="25"/>
      <c r="T968" s="25"/>
      <c r="U968" s="25"/>
      <c r="V968" s="25"/>
      <c r="W968" s="25"/>
      <c r="X968" s="25"/>
      <c r="Y968" s="25"/>
      <c r="Z968" s="25"/>
    </row>
    <row r="969" spans="1:26" ht="15.75" customHeight="1" x14ac:dyDescent="0.25">
      <c r="A969" s="25"/>
      <c r="B969" s="25"/>
      <c r="C969" s="25"/>
      <c r="D969" s="25"/>
      <c r="E969" s="25"/>
      <c r="F969" s="25"/>
      <c r="G969" s="25"/>
      <c r="H969" s="25"/>
      <c r="I969" s="25"/>
      <c r="J969" s="25"/>
      <c r="K969" s="25"/>
      <c r="L969" s="25"/>
      <c r="M969" s="25"/>
      <c r="N969" s="25"/>
      <c r="O969" s="25"/>
      <c r="P969" s="25"/>
      <c r="Q969" s="25"/>
      <c r="R969" s="25"/>
      <c r="S969" s="25"/>
      <c r="T969" s="25"/>
      <c r="U969" s="25"/>
      <c r="V969" s="25"/>
      <c r="W969" s="25"/>
      <c r="X969" s="25"/>
      <c r="Y969" s="25"/>
      <c r="Z969" s="25"/>
    </row>
    <row r="970" spans="1:26" ht="15.75" customHeight="1" x14ac:dyDescent="0.25">
      <c r="A970" s="25"/>
      <c r="B970" s="25"/>
      <c r="C970" s="25"/>
      <c r="D970" s="25"/>
      <c r="E970" s="25"/>
      <c r="F970" s="25"/>
      <c r="G970" s="25"/>
      <c r="H970" s="25"/>
      <c r="I970" s="25"/>
      <c r="J970" s="25"/>
      <c r="K970" s="25"/>
      <c r="L970" s="25"/>
      <c r="M970" s="25"/>
      <c r="N970" s="25"/>
      <c r="O970" s="25"/>
      <c r="P970" s="25"/>
      <c r="Q970" s="25"/>
      <c r="R970" s="25"/>
      <c r="S970" s="25"/>
      <c r="T970" s="25"/>
      <c r="U970" s="25"/>
      <c r="V970" s="25"/>
      <c r="W970" s="25"/>
      <c r="X970" s="25"/>
      <c r="Y970" s="25"/>
      <c r="Z970" s="25"/>
    </row>
    <row r="971" spans="1:26" ht="15.75" customHeight="1" x14ac:dyDescent="0.25">
      <c r="A971" s="25"/>
      <c r="B971" s="25"/>
      <c r="C971" s="25"/>
      <c r="D971" s="25"/>
      <c r="E971" s="25"/>
      <c r="F971" s="25"/>
      <c r="G971" s="25"/>
      <c r="H971" s="25"/>
      <c r="I971" s="25"/>
      <c r="J971" s="25"/>
      <c r="K971" s="25"/>
      <c r="L971" s="25"/>
      <c r="M971" s="25"/>
      <c r="N971" s="25"/>
      <c r="O971" s="25"/>
      <c r="P971" s="25"/>
      <c r="Q971" s="25"/>
      <c r="R971" s="25"/>
      <c r="S971" s="25"/>
      <c r="T971" s="25"/>
      <c r="U971" s="25"/>
      <c r="V971" s="25"/>
      <c r="W971" s="25"/>
      <c r="X971" s="25"/>
      <c r="Y971" s="25"/>
      <c r="Z971" s="25"/>
    </row>
    <row r="972" spans="1:26" ht="15.75" customHeight="1" x14ac:dyDescent="0.25">
      <c r="A972" s="25"/>
      <c r="B972" s="25"/>
      <c r="C972" s="25"/>
      <c r="D972" s="25"/>
      <c r="E972" s="25"/>
      <c r="F972" s="25"/>
      <c r="G972" s="25"/>
      <c r="H972" s="25"/>
      <c r="I972" s="25"/>
      <c r="J972" s="25"/>
      <c r="K972" s="25"/>
      <c r="L972" s="25"/>
      <c r="M972" s="25"/>
      <c r="N972" s="25"/>
      <c r="O972" s="25"/>
      <c r="P972" s="25"/>
      <c r="Q972" s="25"/>
      <c r="R972" s="25"/>
      <c r="S972" s="25"/>
      <c r="T972" s="25"/>
      <c r="U972" s="25"/>
      <c r="V972" s="25"/>
      <c r="W972" s="25"/>
      <c r="X972" s="25"/>
      <c r="Y972" s="25"/>
      <c r="Z972" s="25"/>
    </row>
    <row r="973" spans="1:26" ht="15.75" customHeight="1" x14ac:dyDescent="0.25">
      <c r="A973" s="25"/>
      <c r="B973" s="25"/>
      <c r="C973" s="25"/>
      <c r="D973" s="25"/>
      <c r="E973" s="25"/>
      <c r="F973" s="25"/>
      <c r="G973" s="25"/>
      <c r="H973" s="25"/>
      <c r="I973" s="25"/>
      <c r="J973" s="25"/>
      <c r="K973" s="25"/>
      <c r="L973" s="25"/>
      <c r="M973" s="25"/>
      <c r="N973" s="25"/>
      <c r="O973" s="25"/>
      <c r="P973" s="25"/>
      <c r="Q973" s="25"/>
      <c r="R973" s="25"/>
      <c r="S973" s="25"/>
      <c r="T973" s="25"/>
      <c r="U973" s="25"/>
      <c r="V973" s="25"/>
      <c r="W973" s="25"/>
      <c r="X973" s="25"/>
      <c r="Y973" s="25"/>
      <c r="Z973" s="25"/>
    </row>
    <row r="974" spans="1:26" ht="15.75" customHeight="1" x14ac:dyDescent="0.25">
      <c r="A974" s="25"/>
      <c r="B974" s="25"/>
      <c r="C974" s="25"/>
      <c r="D974" s="25"/>
      <c r="E974" s="25"/>
      <c r="F974" s="25"/>
      <c r="G974" s="25"/>
      <c r="H974" s="25"/>
      <c r="I974" s="25"/>
      <c r="J974" s="25"/>
      <c r="K974" s="25"/>
      <c r="L974" s="25"/>
      <c r="M974" s="25"/>
      <c r="N974" s="25"/>
      <c r="O974" s="25"/>
      <c r="P974" s="25"/>
      <c r="Q974" s="25"/>
      <c r="R974" s="25"/>
      <c r="S974" s="25"/>
      <c r="T974" s="25"/>
      <c r="U974" s="25"/>
      <c r="V974" s="25"/>
      <c r="W974" s="25"/>
      <c r="X974" s="25"/>
      <c r="Y974" s="25"/>
      <c r="Z974" s="25"/>
    </row>
    <row r="975" spans="1:26" ht="15.75" customHeight="1" x14ac:dyDescent="0.25">
      <c r="A975" s="25"/>
      <c r="B975" s="25"/>
      <c r="C975" s="25"/>
      <c r="D975" s="25"/>
      <c r="E975" s="25"/>
      <c r="F975" s="25"/>
      <c r="G975" s="25"/>
      <c r="H975" s="25"/>
      <c r="I975" s="25"/>
      <c r="J975" s="25"/>
      <c r="K975" s="25"/>
      <c r="L975" s="25"/>
      <c r="M975" s="25"/>
      <c r="N975" s="25"/>
      <c r="O975" s="25"/>
      <c r="P975" s="25"/>
      <c r="Q975" s="25"/>
      <c r="R975" s="25"/>
      <c r="S975" s="25"/>
      <c r="T975" s="25"/>
      <c r="U975" s="25"/>
      <c r="V975" s="25"/>
      <c r="W975" s="25"/>
      <c r="X975" s="25"/>
      <c r="Y975" s="25"/>
      <c r="Z975" s="25"/>
    </row>
    <row r="976" spans="1:26" ht="15.75" customHeight="1" x14ac:dyDescent="0.25">
      <c r="A976" s="25"/>
      <c r="B976" s="25"/>
      <c r="C976" s="25"/>
      <c r="D976" s="25"/>
      <c r="E976" s="25"/>
      <c r="F976" s="25"/>
      <c r="G976" s="25"/>
      <c r="H976" s="25"/>
      <c r="I976" s="25"/>
      <c r="J976" s="25"/>
      <c r="K976" s="25"/>
      <c r="L976" s="25"/>
      <c r="M976" s="25"/>
      <c r="N976" s="25"/>
      <c r="O976" s="25"/>
      <c r="P976" s="25"/>
      <c r="Q976" s="25"/>
      <c r="R976" s="25"/>
      <c r="S976" s="25"/>
      <c r="T976" s="25"/>
      <c r="U976" s="25"/>
      <c r="V976" s="25"/>
      <c r="W976" s="25"/>
      <c r="X976" s="25"/>
      <c r="Y976" s="25"/>
      <c r="Z976" s="25"/>
    </row>
    <row r="977" spans="1:26" ht="15.75" customHeight="1" x14ac:dyDescent="0.25">
      <c r="A977" s="25"/>
      <c r="B977" s="25"/>
      <c r="C977" s="25"/>
      <c r="D977" s="25"/>
      <c r="E977" s="25"/>
      <c r="F977" s="25"/>
      <c r="G977" s="25"/>
      <c r="H977" s="25"/>
      <c r="I977" s="25"/>
      <c r="J977" s="25"/>
      <c r="K977" s="25"/>
      <c r="L977" s="25"/>
      <c r="M977" s="25"/>
      <c r="N977" s="25"/>
      <c r="O977" s="25"/>
      <c r="P977" s="25"/>
      <c r="Q977" s="25"/>
      <c r="R977" s="25"/>
      <c r="S977" s="25"/>
      <c r="T977" s="25"/>
      <c r="U977" s="25"/>
      <c r="V977" s="25"/>
      <c r="W977" s="25"/>
      <c r="X977" s="25"/>
      <c r="Y977" s="25"/>
      <c r="Z977" s="25"/>
    </row>
    <row r="978" spans="1:26" ht="15.75" customHeight="1" x14ac:dyDescent="0.25">
      <c r="A978" s="25"/>
      <c r="B978" s="25"/>
      <c r="C978" s="25"/>
      <c r="D978" s="25"/>
      <c r="E978" s="25"/>
      <c r="F978" s="25"/>
      <c r="G978" s="25"/>
      <c r="H978" s="25"/>
      <c r="I978" s="25"/>
      <c r="J978" s="25"/>
      <c r="K978" s="25"/>
      <c r="L978" s="25"/>
      <c r="M978" s="25"/>
      <c r="N978" s="25"/>
      <c r="O978" s="25"/>
      <c r="P978" s="25"/>
      <c r="Q978" s="25"/>
      <c r="R978" s="25"/>
      <c r="S978" s="25"/>
      <c r="T978" s="25"/>
      <c r="U978" s="25"/>
      <c r="V978" s="25"/>
      <c r="W978" s="25"/>
      <c r="X978" s="25"/>
      <c r="Y978" s="25"/>
      <c r="Z978" s="25"/>
    </row>
    <row r="979" spans="1:26" ht="15.75" customHeight="1" x14ac:dyDescent="0.25">
      <c r="A979" s="25"/>
      <c r="B979" s="25"/>
      <c r="C979" s="25"/>
      <c r="D979" s="25"/>
      <c r="E979" s="25"/>
      <c r="F979" s="25"/>
      <c r="G979" s="25"/>
      <c r="H979" s="25"/>
      <c r="I979" s="25"/>
      <c r="J979" s="25"/>
      <c r="K979" s="25"/>
      <c r="L979" s="25"/>
      <c r="M979" s="25"/>
      <c r="N979" s="25"/>
      <c r="O979" s="25"/>
      <c r="P979" s="25"/>
      <c r="Q979" s="25"/>
      <c r="R979" s="25"/>
      <c r="S979" s="25"/>
      <c r="T979" s="25"/>
      <c r="U979" s="25"/>
      <c r="V979" s="25"/>
      <c r="W979" s="25"/>
      <c r="X979" s="25"/>
      <c r="Y979" s="25"/>
      <c r="Z979" s="25"/>
    </row>
    <row r="980" spans="1:26" ht="15.75" customHeight="1" x14ac:dyDescent="0.25">
      <c r="A980" s="25"/>
      <c r="B980" s="25"/>
      <c r="C980" s="25"/>
      <c r="D980" s="25"/>
      <c r="E980" s="25"/>
      <c r="F980" s="25"/>
      <c r="G980" s="25"/>
      <c r="H980" s="25"/>
      <c r="I980" s="25"/>
      <c r="J980" s="25"/>
      <c r="K980" s="25"/>
      <c r="L980" s="25"/>
      <c r="M980" s="25"/>
      <c r="N980" s="25"/>
      <c r="O980" s="25"/>
      <c r="P980" s="25"/>
      <c r="Q980" s="25"/>
      <c r="R980" s="25"/>
      <c r="S980" s="25"/>
      <c r="T980" s="25"/>
      <c r="U980" s="25"/>
      <c r="V980" s="25"/>
      <c r="W980" s="25"/>
      <c r="X980" s="25"/>
      <c r="Y980" s="25"/>
      <c r="Z980" s="25"/>
    </row>
    <row r="981" spans="1:26" ht="15.75" customHeight="1" x14ac:dyDescent="0.25">
      <c r="A981" s="25"/>
      <c r="B981" s="25"/>
      <c r="C981" s="25"/>
      <c r="D981" s="25"/>
      <c r="E981" s="25"/>
      <c r="F981" s="25"/>
      <c r="G981" s="25"/>
      <c r="H981" s="25"/>
      <c r="I981" s="25"/>
      <c r="J981" s="25"/>
      <c r="K981" s="25"/>
      <c r="L981" s="25"/>
      <c r="M981" s="25"/>
      <c r="N981" s="25"/>
      <c r="O981" s="25"/>
      <c r="P981" s="25"/>
      <c r="Q981" s="25"/>
      <c r="R981" s="25"/>
      <c r="S981" s="25"/>
      <c r="T981" s="25"/>
      <c r="U981" s="25"/>
      <c r="V981" s="25"/>
      <c r="W981" s="25"/>
      <c r="X981" s="25"/>
      <c r="Y981" s="25"/>
      <c r="Z981" s="25"/>
    </row>
    <row r="982" spans="1:26" ht="15.75" customHeight="1" x14ac:dyDescent="0.25">
      <c r="A982" s="25"/>
      <c r="B982" s="25"/>
      <c r="C982" s="25"/>
      <c r="D982" s="25"/>
      <c r="E982" s="25"/>
      <c r="F982" s="25"/>
      <c r="G982" s="25"/>
      <c r="H982" s="25"/>
      <c r="I982" s="25"/>
      <c r="J982" s="25"/>
      <c r="K982" s="25"/>
      <c r="L982" s="25"/>
      <c r="M982" s="25"/>
      <c r="N982" s="25"/>
      <c r="O982" s="25"/>
      <c r="P982" s="25"/>
      <c r="Q982" s="25"/>
      <c r="R982" s="25"/>
      <c r="S982" s="25"/>
      <c r="T982" s="25"/>
      <c r="U982" s="25"/>
      <c r="V982" s="25"/>
      <c r="W982" s="25"/>
      <c r="X982" s="25"/>
      <c r="Y982" s="25"/>
      <c r="Z982" s="25"/>
    </row>
    <row r="983" spans="1:26" ht="15.75" customHeight="1" x14ac:dyDescent="0.25">
      <c r="A983" s="25"/>
      <c r="B983" s="25"/>
      <c r="C983" s="25"/>
      <c r="D983" s="25"/>
      <c r="E983" s="25"/>
      <c r="F983" s="25"/>
      <c r="G983" s="25"/>
      <c r="H983" s="25"/>
      <c r="I983" s="25"/>
      <c r="J983" s="25"/>
      <c r="K983" s="25"/>
      <c r="L983" s="25"/>
      <c r="M983" s="25"/>
      <c r="N983" s="25"/>
      <c r="O983" s="25"/>
      <c r="P983" s="25"/>
      <c r="Q983" s="25"/>
      <c r="R983" s="25"/>
      <c r="S983" s="25"/>
      <c r="T983" s="25"/>
      <c r="U983" s="25"/>
      <c r="V983" s="25"/>
      <c r="W983" s="25"/>
      <c r="X983" s="25"/>
      <c r="Y983" s="25"/>
      <c r="Z983" s="25"/>
    </row>
    <row r="984" spans="1:26" ht="15.75" customHeight="1" x14ac:dyDescent="0.25">
      <c r="A984" s="25"/>
      <c r="B984" s="25"/>
      <c r="C984" s="25"/>
      <c r="D984" s="25"/>
      <c r="E984" s="25"/>
      <c r="F984" s="25"/>
      <c r="G984" s="25"/>
      <c r="H984" s="25"/>
      <c r="I984" s="25"/>
      <c r="J984" s="25"/>
      <c r="K984" s="25"/>
      <c r="L984" s="25"/>
      <c r="M984" s="25"/>
      <c r="N984" s="25"/>
      <c r="O984" s="25"/>
      <c r="P984" s="25"/>
      <c r="Q984" s="25"/>
      <c r="R984" s="25"/>
      <c r="S984" s="25"/>
      <c r="T984" s="25"/>
      <c r="U984" s="25"/>
      <c r="V984" s="25"/>
      <c r="W984" s="25"/>
      <c r="X984" s="25"/>
      <c r="Y984" s="25"/>
      <c r="Z984" s="25"/>
    </row>
    <row r="985" spans="1:26" ht="15.75" customHeight="1" x14ac:dyDescent="0.25">
      <c r="A985" s="25"/>
      <c r="B985" s="25"/>
      <c r="C985" s="25"/>
      <c r="D985" s="25"/>
      <c r="E985" s="25"/>
      <c r="F985" s="25"/>
      <c r="G985" s="25"/>
      <c r="H985" s="25"/>
      <c r="I985" s="25"/>
      <c r="J985" s="25"/>
      <c r="K985" s="25"/>
      <c r="L985" s="25"/>
      <c r="M985" s="25"/>
      <c r="N985" s="25"/>
      <c r="O985" s="25"/>
      <c r="P985" s="25"/>
      <c r="Q985" s="25"/>
      <c r="R985" s="25"/>
      <c r="S985" s="25"/>
      <c r="T985" s="25"/>
      <c r="U985" s="25"/>
      <c r="V985" s="25"/>
      <c r="W985" s="25"/>
      <c r="X985" s="25"/>
      <c r="Y985" s="25"/>
      <c r="Z985" s="25"/>
    </row>
    <row r="986" spans="1:26" ht="15.75" customHeight="1" x14ac:dyDescent="0.25">
      <c r="A986" s="25"/>
      <c r="B986" s="25"/>
      <c r="C986" s="25"/>
      <c r="D986" s="25"/>
      <c r="E986" s="25"/>
      <c r="F986" s="25"/>
      <c r="G986" s="25"/>
      <c r="H986" s="25"/>
      <c r="I986" s="25"/>
      <c r="J986" s="25"/>
      <c r="K986" s="25"/>
      <c r="L986" s="25"/>
      <c r="M986" s="25"/>
      <c r="N986" s="25"/>
      <c r="O986" s="25"/>
      <c r="P986" s="25"/>
      <c r="Q986" s="25"/>
      <c r="R986" s="25"/>
      <c r="S986" s="25"/>
      <c r="T986" s="25"/>
      <c r="U986" s="25"/>
      <c r="V986" s="25"/>
      <c r="W986" s="25"/>
      <c r="X986" s="25"/>
      <c r="Y986" s="25"/>
      <c r="Z986" s="25"/>
    </row>
    <row r="987" spans="1:26" ht="15.75" customHeight="1" x14ac:dyDescent="0.25">
      <c r="A987" s="25"/>
      <c r="B987" s="25"/>
      <c r="C987" s="25"/>
      <c r="D987" s="25"/>
      <c r="E987" s="25"/>
      <c r="F987" s="25"/>
      <c r="G987" s="25"/>
      <c r="H987" s="25"/>
      <c r="I987" s="25"/>
      <c r="J987" s="25"/>
      <c r="K987" s="25"/>
      <c r="L987" s="25"/>
      <c r="M987" s="25"/>
      <c r="N987" s="25"/>
      <c r="O987" s="25"/>
      <c r="P987" s="25"/>
      <c r="Q987" s="25"/>
      <c r="R987" s="25"/>
      <c r="S987" s="25"/>
      <c r="T987" s="25"/>
      <c r="U987" s="25"/>
      <c r="V987" s="25"/>
      <c r="W987" s="25"/>
      <c r="X987" s="25"/>
      <c r="Y987" s="25"/>
      <c r="Z987" s="25"/>
    </row>
    <row r="988" spans="1:26" ht="15.75" customHeight="1" x14ac:dyDescent="0.25">
      <c r="A988" s="25"/>
      <c r="B988" s="25"/>
      <c r="C988" s="25"/>
      <c r="D988" s="25"/>
      <c r="E988" s="25"/>
      <c r="F988" s="25"/>
      <c r="G988" s="25"/>
      <c r="H988" s="25"/>
      <c r="I988" s="25"/>
      <c r="J988" s="25"/>
      <c r="K988" s="25"/>
      <c r="L988" s="25"/>
      <c r="M988" s="25"/>
      <c r="N988" s="25"/>
      <c r="O988" s="25"/>
      <c r="P988" s="25"/>
      <c r="Q988" s="25"/>
      <c r="R988" s="25"/>
      <c r="S988" s="25"/>
      <c r="T988" s="25"/>
      <c r="U988" s="25"/>
      <c r="V988" s="25"/>
      <c r="W988" s="25"/>
      <c r="X988" s="25"/>
      <c r="Y988" s="25"/>
      <c r="Z988" s="25"/>
    </row>
    <row r="989" spans="1:26" ht="15.75" customHeight="1" x14ac:dyDescent="0.25">
      <c r="A989" s="25"/>
      <c r="B989" s="25"/>
      <c r="C989" s="25"/>
      <c r="D989" s="25"/>
      <c r="E989" s="25"/>
      <c r="F989" s="25"/>
      <c r="G989" s="25"/>
      <c r="H989" s="25"/>
      <c r="I989" s="25"/>
      <c r="J989" s="25"/>
      <c r="K989" s="25"/>
      <c r="L989" s="25"/>
      <c r="M989" s="25"/>
      <c r="N989" s="25"/>
      <c r="O989" s="25"/>
      <c r="P989" s="25"/>
      <c r="Q989" s="25"/>
      <c r="R989" s="25"/>
      <c r="S989" s="25"/>
      <c r="T989" s="25"/>
      <c r="U989" s="25"/>
      <c r="V989" s="25"/>
      <c r="W989" s="25"/>
      <c r="X989" s="25"/>
      <c r="Y989" s="25"/>
      <c r="Z989" s="25"/>
    </row>
    <row r="990" spans="1:26" ht="15.75" customHeight="1" x14ac:dyDescent="0.25">
      <c r="A990" s="25"/>
      <c r="B990" s="25"/>
      <c r="C990" s="25"/>
      <c r="D990" s="25"/>
      <c r="E990" s="25"/>
      <c r="F990" s="25"/>
      <c r="G990" s="25"/>
      <c r="H990" s="25"/>
      <c r="I990" s="25"/>
      <c r="J990" s="25"/>
      <c r="K990" s="25"/>
      <c r="L990" s="25"/>
      <c r="M990" s="25"/>
      <c r="N990" s="25"/>
      <c r="O990" s="25"/>
      <c r="P990" s="25"/>
      <c r="Q990" s="25"/>
      <c r="R990" s="25"/>
      <c r="S990" s="25"/>
      <c r="T990" s="25"/>
      <c r="U990" s="25"/>
      <c r="V990" s="25"/>
      <c r="W990" s="25"/>
      <c r="X990" s="25"/>
      <c r="Y990" s="25"/>
      <c r="Z990" s="25"/>
    </row>
    <row r="991" spans="1:26" ht="15.75" customHeight="1" x14ac:dyDescent="0.25">
      <c r="A991" s="25"/>
      <c r="B991" s="25"/>
      <c r="C991" s="25"/>
      <c r="D991" s="25"/>
      <c r="E991" s="25"/>
      <c r="F991" s="25"/>
      <c r="G991" s="25"/>
      <c r="H991" s="25"/>
      <c r="I991" s="25"/>
      <c r="J991" s="25"/>
      <c r="K991" s="25"/>
      <c r="L991" s="25"/>
      <c r="M991" s="25"/>
      <c r="N991" s="25"/>
      <c r="O991" s="25"/>
      <c r="P991" s="25"/>
      <c r="Q991" s="25"/>
      <c r="R991" s="25"/>
      <c r="S991" s="25"/>
      <c r="T991" s="25"/>
      <c r="U991" s="25"/>
      <c r="V991" s="25"/>
      <c r="W991" s="25"/>
      <c r="X991" s="25"/>
      <c r="Y991" s="25"/>
      <c r="Z991" s="25"/>
    </row>
    <row r="992" spans="1:26" ht="15.75" customHeight="1" x14ac:dyDescent="0.25">
      <c r="A992" s="25"/>
      <c r="B992" s="25"/>
      <c r="C992" s="25"/>
      <c r="D992" s="25"/>
      <c r="E992" s="25"/>
      <c r="F992" s="25"/>
      <c r="G992" s="25"/>
      <c r="H992" s="25"/>
      <c r="I992" s="25"/>
      <c r="J992" s="25"/>
      <c r="K992" s="25"/>
      <c r="L992" s="25"/>
      <c r="M992" s="25"/>
      <c r="N992" s="25"/>
      <c r="O992" s="25"/>
      <c r="P992" s="25"/>
      <c r="Q992" s="25"/>
      <c r="R992" s="25"/>
      <c r="S992" s="25"/>
      <c r="T992" s="25"/>
      <c r="U992" s="25"/>
      <c r="V992" s="25"/>
      <c r="W992" s="25"/>
      <c r="X992" s="25"/>
      <c r="Y992" s="25"/>
      <c r="Z992" s="25"/>
    </row>
    <row r="993" spans="1:26" ht="15.75" customHeight="1" x14ac:dyDescent="0.25">
      <c r="A993" s="25"/>
      <c r="B993" s="25"/>
      <c r="C993" s="25"/>
      <c r="D993" s="25"/>
      <c r="E993" s="25"/>
      <c r="F993" s="25"/>
      <c r="G993" s="25"/>
      <c r="H993" s="25"/>
      <c r="I993" s="25"/>
      <c r="J993" s="25"/>
      <c r="K993" s="25"/>
      <c r="L993" s="25"/>
      <c r="M993" s="25"/>
      <c r="N993" s="25"/>
      <c r="O993" s="25"/>
      <c r="P993" s="25"/>
      <c r="Q993" s="25"/>
      <c r="R993" s="25"/>
      <c r="S993" s="25"/>
      <c r="T993" s="25"/>
      <c r="U993" s="25"/>
      <c r="V993" s="25"/>
      <c r="W993" s="25"/>
      <c r="X993" s="25"/>
      <c r="Y993" s="25"/>
      <c r="Z993" s="25"/>
    </row>
    <row r="994" spans="1:26" ht="15.75" customHeight="1" x14ac:dyDescent="0.25">
      <c r="A994" s="25"/>
      <c r="B994" s="25"/>
      <c r="C994" s="25"/>
      <c r="D994" s="25"/>
      <c r="E994" s="25"/>
      <c r="F994" s="25"/>
      <c r="G994" s="25"/>
      <c r="H994" s="25"/>
      <c r="I994" s="25"/>
      <c r="J994" s="25"/>
      <c r="K994" s="25"/>
      <c r="L994" s="25"/>
      <c r="M994" s="25"/>
      <c r="N994" s="25"/>
      <c r="O994" s="25"/>
      <c r="P994" s="25"/>
      <c r="Q994" s="25"/>
      <c r="R994" s="25"/>
      <c r="S994" s="25"/>
      <c r="T994" s="25"/>
      <c r="U994" s="25"/>
      <c r="V994" s="25"/>
      <c r="W994" s="25"/>
      <c r="X994" s="25"/>
      <c r="Y994" s="25"/>
      <c r="Z994" s="25"/>
    </row>
    <row r="995" spans="1:26" ht="15.75" customHeight="1" x14ac:dyDescent="0.25">
      <c r="A995" s="25"/>
      <c r="B995" s="25"/>
      <c r="C995" s="25"/>
      <c r="D995" s="25"/>
      <c r="E995" s="25"/>
      <c r="F995" s="25"/>
      <c r="G995" s="25"/>
      <c r="H995" s="25"/>
      <c r="I995" s="25"/>
      <c r="J995" s="25"/>
      <c r="K995" s="25"/>
      <c r="L995" s="25"/>
      <c r="M995" s="25"/>
      <c r="N995" s="25"/>
      <c r="O995" s="25"/>
      <c r="P995" s="25"/>
      <c r="Q995" s="25"/>
      <c r="R995" s="25"/>
      <c r="S995" s="25"/>
      <c r="T995" s="25"/>
      <c r="U995" s="25"/>
      <c r="V995" s="25"/>
      <c r="W995" s="25"/>
      <c r="X995" s="25"/>
      <c r="Y995" s="25"/>
      <c r="Z995" s="25"/>
    </row>
    <row r="996" spans="1:26" ht="15.75" customHeight="1" x14ac:dyDescent="0.25">
      <c r="A996" s="25"/>
      <c r="B996" s="25"/>
      <c r="C996" s="25"/>
      <c r="D996" s="25"/>
      <c r="E996" s="25"/>
      <c r="F996" s="25"/>
      <c r="G996" s="25"/>
      <c r="H996" s="25"/>
      <c r="I996" s="25"/>
      <c r="J996" s="25"/>
      <c r="K996" s="25"/>
      <c r="L996" s="25"/>
      <c r="M996" s="25"/>
      <c r="N996" s="25"/>
      <c r="O996" s="25"/>
      <c r="P996" s="25"/>
      <c r="Q996" s="25"/>
      <c r="R996" s="25"/>
      <c r="S996" s="25"/>
      <c r="T996" s="25"/>
      <c r="U996" s="25"/>
      <c r="V996" s="25"/>
      <c r="W996" s="25"/>
      <c r="X996" s="25"/>
      <c r="Y996" s="25"/>
      <c r="Z996" s="25"/>
    </row>
    <row r="997" spans="1:26" ht="15.75" customHeight="1" x14ac:dyDescent="0.25">
      <c r="A997" s="25"/>
      <c r="B997" s="25"/>
      <c r="C997" s="25"/>
      <c r="D997" s="25"/>
      <c r="E997" s="25"/>
      <c r="F997" s="25"/>
      <c r="G997" s="25"/>
      <c r="H997" s="25"/>
      <c r="I997" s="25"/>
      <c r="J997" s="25"/>
      <c r="K997" s="25"/>
      <c r="L997" s="25"/>
      <c r="M997" s="25"/>
      <c r="N997" s="25"/>
      <c r="O997" s="25"/>
      <c r="P997" s="25"/>
      <c r="Q997" s="25"/>
      <c r="R997" s="25"/>
      <c r="S997" s="25"/>
      <c r="T997" s="25"/>
      <c r="U997" s="25"/>
      <c r="V997" s="25"/>
      <c r="W997" s="25"/>
      <c r="X997" s="25"/>
      <c r="Y997" s="25"/>
      <c r="Z997" s="25"/>
    </row>
    <row r="998" spans="1:26" ht="15.75" customHeight="1" x14ac:dyDescent="0.25">
      <c r="A998" s="25"/>
      <c r="B998" s="25"/>
      <c r="C998" s="25"/>
      <c r="D998" s="25"/>
      <c r="E998" s="25"/>
      <c r="F998" s="25"/>
      <c r="G998" s="25"/>
      <c r="H998" s="25"/>
      <c r="I998" s="25"/>
      <c r="J998" s="25"/>
      <c r="K998" s="25"/>
      <c r="L998" s="25"/>
      <c r="M998" s="25"/>
      <c r="N998" s="25"/>
      <c r="O998" s="25"/>
      <c r="P998" s="25"/>
      <c r="Q998" s="25"/>
      <c r="R998" s="25"/>
      <c r="S998" s="25"/>
      <c r="T998" s="25"/>
      <c r="U998" s="25"/>
      <c r="V998" s="25"/>
      <c r="W998" s="25"/>
      <c r="X998" s="25"/>
      <c r="Y998" s="25"/>
      <c r="Z998" s="25"/>
    </row>
    <row r="999" spans="1:26" ht="15.75" customHeight="1" x14ac:dyDescent="0.25">
      <c r="A999" s="25"/>
      <c r="B999" s="25"/>
      <c r="C999" s="25"/>
      <c r="D999" s="25"/>
      <c r="E999" s="25"/>
      <c r="F999" s="25"/>
      <c r="G999" s="25"/>
      <c r="H999" s="25"/>
      <c r="I999" s="25"/>
      <c r="J999" s="25"/>
      <c r="K999" s="25"/>
      <c r="L999" s="25"/>
      <c r="M999" s="25"/>
      <c r="N999" s="25"/>
      <c r="O999" s="25"/>
      <c r="P999" s="25"/>
      <c r="Q999" s="25"/>
      <c r="R999" s="25"/>
      <c r="S999" s="25"/>
      <c r="T999" s="25"/>
      <c r="U999" s="25"/>
      <c r="V999" s="25"/>
      <c r="W999" s="25"/>
      <c r="X999" s="25"/>
      <c r="Y999" s="25"/>
      <c r="Z999" s="25"/>
    </row>
    <row r="1000" spans="1:26" ht="15.75" customHeight="1" x14ac:dyDescent="0.25">
      <c r="A1000" s="25"/>
      <c r="B1000" s="25"/>
      <c r="C1000" s="25"/>
      <c r="D1000" s="25"/>
      <c r="E1000" s="25"/>
      <c r="F1000" s="25"/>
      <c r="G1000" s="25"/>
      <c r="H1000" s="25"/>
      <c r="I1000" s="25"/>
      <c r="J1000" s="25"/>
      <c r="K1000" s="25"/>
      <c r="L1000" s="25"/>
      <c r="M1000" s="25"/>
      <c r="N1000" s="25"/>
      <c r="O1000" s="25"/>
      <c r="P1000" s="25"/>
      <c r="Q1000" s="25"/>
      <c r="R1000" s="25"/>
      <c r="S1000" s="25"/>
      <c r="T1000" s="25"/>
      <c r="U1000" s="25"/>
      <c r="V1000" s="25"/>
      <c r="W1000" s="25"/>
      <c r="X1000" s="25"/>
      <c r="Y1000" s="25"/>
      <c r="Z1000" s="25"/>
    </row>
  </sheetData>
  <mergeCells count="9">
    <mergeCell ref="D2:K3"/>
    <mergeCell ref="M2:N2"/>
    <mergeCell ref="P2:Q2"/>
    <mergeCell ref="S2:T2"/>
    <mergeCell ref="V2:W2"/>
    <mergeCell ref="M3:N3"/>
    <mergeCell ref="P3:Q3"/>
    <mergeCell ref="S3:T3"/>
    <mergeCell ref="V3:W3"/>
  </mergeCells>
  <pageMargins left="0.7" right="0.7" top="0.75" bottom="0.75" header="0" footer="0"/>
  <pageSetup orientation="landscape"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RAW DATA</vt:lpstr>
      <vt:lpstr>CLEANED DATA</vt:lpstr>
      <vt:lpstr>PIVOT TABLE 1,2&amp;3</vt:lpstr>
      <vt:lpstr>MAP 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2023-04-09T20:45:56Z</dcterms:created>
  <dcterms:modified xsi:type="dcterms:W3CDTF">2023-04-11T22:21:43Z</dcterms:modified>
</cp:coreProperties>
</file>